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Default Extension="sigs" ContentType="application/vnd.openxmlformats-package.digital-signature-origin"/>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_xmlsignatures/sig1.xml" ContentType="application/vnd.openxmlformats-package.digital-signature-xmlsignature+xml"/>
</Types>
</file>

<file path=_rels/.rels>&#65279;<?xml version="1.0" encoding="utf-8"?><Relationships xmlns="http://schemas.openxmlformats.org/package/2006/relationships"><Relationship Id="rId1" Type="http://schemas.openxmlformats.org/officeDocument/2006/relationships/officeDocument" Target="xl/workbook.xml" TargetMode="Internal"/><Relationship Id="rId2" Type="http://schemas.openxmlformats.org/package/2006/relationships/metadata/core-properties" Target="docProps/core.xml" TargetMode="Internal"/><Relationship Id="idRel1" Type="http://schemas.openxmlformats.org/package/2006/relationships/digital-signature/origin" Target="_xmlsignatures/origin.sigs" TargetMode="Internal"/></Relationships>
</file>

<file path=xl/workbook.xml><?xml version="1.0" encoding="utf-8"?>
<workbook xmlns:r="http://schemas.openxmlformats.org/officeDocument/2006/relationships" xmlns="http://schemas.openxmlformats.org/spreadsheetml/2006/main">
  <bookViews>
    <workbookView xWindow="0" yWindow="0" windowWidth="0" windowHeight="0"/>
  </bookViews>
  <sheets>
    <sheet name="Rekapitulace stavby" sheetId="1" r:id="rId1"/>
    <sheet name="D.1.1.1 - Architektonicko..." sheetId="2" r:id="rId2"/>
    <sheet name="D.1.1.4.1 - Vytápění objektu" sheetId="3" r:id="rId3"/>
    <sheet name="D.1.1.4.2 - Zdravotně tec..." sheetId="4" r:id="rId4"/>
    <sheet name="D.1.1.4.3 - Vzduchotechnika" sheetId="5" r:id="rId5"/>
    <sheet name="D.1.1.4.4 - Silnoproudá e..." sheetId="6" r:id="rId6"/>
    <sheet name="D.1.1.4.5 - Elektronické ..." sheetId="7" r:id="rId7"/>
    <sheet name="IO 01 - Zpevněné plochy a..." sheetId="8" r:id="rId8"/>
    <sheet name="PS 01 - Výtahy" sheetId="9" r:id="rId9"/>
    <sheet name="STR - Výměníková stanice ..." sheetId="10" r:id="rId10"/>
    <sheet name="EL,MaR - Výměníková stani..." sheetId="11" r:id="rId11"/>
    <sheet name="PS 03 - Interiér vstupníh..." sheetId="12" r:id="rId12"/>
    <sheet name="VON - Vedlejší a ostatní ..." sheetId="13" r:id="rId13"/>
    <sheet name="DSX23 - Doplnění specifik..." sheetId="14" r:id="rId14"/>
    <sheet name="DSI2 - Doplnění specifika..." sheetId="15" r:id="rId15"/>
    <sheet name="Pokyny pro vyplnění" sheetId="16" r:id="rId16"/>
  </sheets>
  <definedNames>
    <definedName name="_xlnm.Print_Area" localSheetId="0">'Rekapitulace stavby'!$D$4:$AO$33,'Rekapitulace stavby'!$C$39:$AQ$68</definedName>
    <definedName name="_xlnm.Print_Titles" localSheetId="0">'Rekapitulace stavby'!$49:$49</definedName>
    <definedName name="_xlnm._FilterDatabase" localSheetId="1" hidden="1">'D.1.1.1 - Architektonicko...'!$C$111:$K$3818</definedName>
    <definedName name="_xlnm.Print_Area" localSheetId="1">'D.1.1.1 - Architektonicko...'!$C$4:$J$38,'D.1.1.1 - Architektonicko...'!$C$44:$J$91,'D.1.1.1 - Architektonicko...'!$C$97:$K$3818</definedName>
    <definedName name="_xlnm.Print_Titles" localSheetId="1">'D.1.1.1 - Architektonicko...'!$111:$111</definedName>
    <definedName name="_xlnm._FilterDatabase" localSheetId="2" hidden="1">'D.1.1.4.1 - Vytápění objektu'!$C$90:$K$589</definedName>
    <definedName name="_xlnm.Print_Area" localSheetId="2">'D.1.1.4.1 - Vytápění objektu'!$C$4:$J$38,'D.1.1.4.1 - Vytápění objektu'!$C$44:$J$70,'D.1.1.4.1 - Vytápění objektu'!$C$76:$K$589</definedName>
    <definedName name="_xlnm.Print_Titles" localSheetId="2">'D.1.1.4.1 - Vytápění objektu'!$90:$90</definedName>
    <definedName name="_xlnm._FilterDatabase" localSheetId="3" hidden="1">'D.1.1.4.2 - Zdravotně tec...'!$C$97:$K$964</definedName>
    <definedName name="_xlnm.Print_Area" localSheetId="3">'D.1.1.4.2 - Zdravotně tec...'!$C$4:$J$38,'D.1.1.4.2 - Zdravotně tec...'!$C$44:$J$77,'D.1.1.4.2 - Zdravotně tec...'!$C$83:$K$964</definedName>
    <definedName name="_xlnm.Print_Titles" localSheetId="3">'D.1.1.4.2 - Zdravotně tec...'!$97:$97</definedName>
    <definedName name="_xlnm._FilterDatabase" localSheetId="4" hidden="1">'D.1.1.4.3 - Vzduchotechnika'!$C$95:$K$510</definedName>
    <definedName name="_xlnm.Print_Area" localSheetId="4">'D.1.1.4.3 - Vzduchotechnika'!$C$4:$J$38,'D.1.1.4.3 - Vzduchotechnika'!$C$44:$J$75,'D.1.1.4.3 - Vzduchotechnika'!$C$81:$K$510</definedName>
    <definedName name="_xlnm.Print_Titles" localSheetId="4">'D.1.1.4.3 - Vzduchotechnika'!$95:$95</definedName>
    <definedName name="_xlnm._FilterDatabase" localSheetId="5" hidden="1">'D.1.1.4.4 - Silnoproudá e...'!$C$121:$K$2047</definedName>
    <definedName name="_xlnm.Print_Area" localSheetId="5">'D.1.1.4.4 - Silnoproudá e...'!$C$4:$J$38,'D.1.1.4.4 - Silnoproudá e...'!$C$44:$J$101,'D.1.1.4.4 - Silnoproudá e...'!$C$107:$K$2047</definedName>
    <definedName name="_xlnm.Print_Titles" localSheetId="5">'D.1.1.4.4 - Silnoproudá e...'!$121:$121</definedName>
    <definedName name="_xlnm._FilterDatabase" localSheetId="6" hidden="1">'D.1.1.4.5 - Elektronické ...'!$C$115:$K$1338</definedName>
    <definedName name="_xlnm.Print_Area" localSheetId="6">'D.1.1.4.5 - Elektronické ...'!$C$4:$J$38,'D.1.1.4.5 - Elektronické ...'!$C$44:$J$95,'D.1.1.4.5 - Elektronické ...'!$C$101:$K$1338</definedName>
    <definedName name="_xlnm.Print_Titles" localSheetId="6">'D.1.1.4.5 - Elektronické ...'!$115:$115</definedName>
    <definedName name="_xlnm._FilterDatabase" localSheetId="7" hidden="1">'IO 01 - Zpevněné plochy a...'!$C$87:$K$405</definedName>
    <definedName name="_xlnm.Print_Area" localSheetId="7">'IO 01 - Zpevněné plochy a...'!$C$4:$J$36,'IO 01 - Zpevněné plochy a...'!$C$42:$J$69,'IO 01 - Zpevněné plochy a...'!$C$75:$K$405</definedName>
    <definedName name="_xlnm.Print_Titles" localSheetId="7">'IO 01 - Zpevněné plochy a...'!$87:$87</definedName>
    <definedName name="_xlnm._FilterDatabase" localSheetId="8" hidden="1">'PS 01 - Výtahy'!$C$77:$K$84</definedName>
    <definedName name="_xlnm.Print_Area" localSheetId="8">'PS 01 - Výtahy'!$C$4:$J$36,'PS 01 - Výtahy'!$C$42:$J$59,'PS 01 - Výtahy'!$C$65:$K$84</definedName>
    <definedName name="_xlnm.Print_Titles" localSheetId="8">'PS 01 - Výtahy'!$77:$77</definedName>
    <definedName name="_xlnm._FilterDatabase" localSheetId="9" hidden="1">'STR - Výměníková stanice ...'!$C$92:$K$319</definedName>
    <definedName name="_xlnm.Print_Area" localSheetId="9">'STR - Výměníková stanice ...'!$C$4:$J$38,'STR - Výměníková stanice ...'!$C$44:$J$72,'STR - Výměníková stanice ...'!$C$78:$K$319</definedName>
    <definedName name="_xlnm.Print_Titles" localSheetId="9">'STR - Výměníková stanice ...'!$92:$92</definedName>
    <definedName name="_xlnm._FilterDatabase" localSheetId="10" hidden="1">'EL,MaR - Výměníková stani...'!$C$113:$K$278</definedName>
    <definedName name="_xlnm.Print_Area" localSheetId="10">'EL,MaR - Výměníková stani...'!$C$4:$J$38,'EL,MaR - Výměníková stani...'!$C$44:$J$93,'EL,MaR - Výměníková stani...'!$C$99:$K$278</definedName>
    <definedName name="_xlnm.Print_Titles" localSheetId="10">'EL,MaR - Výměníková stani...'!$113:$113</definedName>
    <definedName name="_xlnm._FilterDatabase" localSheetId="11" hidden="1">'PS 03 - Interiér vstupníh...'!$C$77:$K$91</definedName>
    <definedName name="_xlnm.Print_Area" localSheetId="11">'PS 03 - Interiér vstupníh...'!$C$4:$J$36,'PS 03 - Interiér vstupníh...'!$C$42:$J$59,'PS 03 - Interiér vstupníh...'!$C$65:$K$91</definedName>
    <definedName name="_xlnm.Print_Titles" localSheetId="11">'PS 03 - Interiér vstupníh...'!$77:$77</definedName>
    <definedName name="_xlnm._FilterDatabase" localSheetId="12" hidden="1">'VON - Vedlejší a ostatní ...'!$C$78:$K$101</definedName>
    <definedName name="_xlnm.Print_Area" localSheetId="12">'VON - Vedlejší a ostatní ...'!$C$4:$J$36,'VON - Vedlejší a ostatní ...'!$C$42:$J$60,'VON - Vedlejší a ostatní ...'!$C$66:$K$101</definedName>
    <definedName name="_xlnm.Print_Titles" localSheetId="12">'VON - Vedlejší a ostatní ...'!$78:$78</definedName>
    <definedName name="_xlnm._FilterDatabase" localSheetId="13" hidden="1">'DSX23 - Doplnění specifik...'!$C$77:$K$90</definedName>
    <definedName name="_xlnm.Print_Area" localSheetId="13">'DSX23 - Doplnění specifik...'!$C$4:$J$36,'DSX23 - Doplnění specifik...'!$C$42:$J$59,'DSX23 - Doplnění specifik...'!$C$65:$K$90</definedName>
    <definedName name="_xlnm.Print_Titles" localSheetId="13">'DSX23 - Doplnění specifik...'!$77:$77</definedName>
    <definedName name="_xlnm._FilterDatabase" localSheetId="14" hidden="1">'DSI2 - Doplnění specifika...'!$C$77:$K$84</definedName>
    <definedName name="_xlnm.Print_Area" localSheetId="14">'DSI2 - Doplnění specifika...'!$C$4:$J$36,'DSI2 - Doplnění specifika...'!$C$42:$J$59,'DSI2 - Doplnění specifika...'!$C$65:$K$84</definedName>
    <definedName name="_xlnm.Print_Titles" localSheetId="14">'DSI2 - Doplnění specifika...'!$77:$77</definedName>
    <definedName name="_xlnm.Print_Area" localSheetId="15">'Pokyny pro vyplnění'!$B$2:$K$69,'Pokyny pro vyplnění'!$B$72:$K$116,'Pokyny pro vyplnění'!$B$119:$K$188,'Pokyny pro vyplnění'!$B$196:$K$216</definedName>
  </definedNames>
  <calcPr/>
</workbook>
</file>

<file path=xl/calcChain.xml><?xml version="1.0" encoding="utf-8"?>
<calcChain xmlns="http://schemas.openxmlformats.org/spreadsheetml/2006/main">
  <c i="1" r="AY67"/>
  <c r="AX67"/>
  <c i="15" r="BI84"/>
  <c r="BH84"/>
  <c r="BG84"/>
  <c r="BF84"/>
  <c r="T84"/>
  <c r="R84"/>
  <c r="P84"/>
  <c r="BK84"/>
  <c r="J84"/>
  <c r="BE84"/>
  <c r="BI83"/>
  <c r="BH83"/>
  <c r="BG83"/>
  <c r="BF83"/>
  <c r="T83"/>
  <c r="R83"/>
  <c r="P83"/>
  <c r="BK83"/>
  <c r="J83"/>
  <c r="BE83"/>
  <c r="BI82"/>
  <c r="BH82"/>
  <c r="BG82"/>
  <c r="BF82"/>
  <c r="T82"/>
  <c r="R82"/>
  <c r="P82"/>
  <c r="BK82"/>
  <c r="J82"/>
  <c r="BE82"/>
  <c r="BI81"/>
  <c r="F34"/>
  <c i="1" r="BD67"/>
  <c i="15" r="BH81"/>
  <c r="F33"/>
  <c i="1" r="BC67"/>
  <c i="15" r="BG81"/>
  <c r="F32"/>
  <c i="1" r="BB67"/>
  <c i="15" r="BF81"/>
  <c r="J31"/>
  <c i="1" r="AW67"/>
  <c i="15" r="F31"/>
  <c i="1" r="BA67"/>
  <c i="15" r="T81"/>
  <c r="T80"/>
  <c r="T79"/>
  <c r="T78"/>
  <c r="R81"/>
  <c r="R80"/>
  <c r="R79"/>
  <c r="R78"/>
  <c r="P81"/>
  <c r="P80"/>
  <c r="P79"/>
  <c r="P78"/>
  <c i="1" r="AU67"/>
  <c i="15" r="BK81"/>
  <c r="BK80"/>
  <c r="J80"/>
  <c r="BK79"/>
  <c r="J79"/>
  <c r="BK78"/>
  <c r="J78"/>
  <c r="J56"/>
  <c r="J27"/>
  <c i="1" r="AG67"/>
  <c i="15" r="J81"/>
  <c r="BE81"/>
  <c r="J30"/>
  <c i="1" r="AV67"/>
  <c i="15" r="F30"/>
  <c i="1" r="AZ67"/>
  <c i="15" r="J58"/>
  <c r="J57"/>
  <c r="J74"/>
  <c r="F74"/>
  <c r="F72"/>
  <c r="E70"/>
  <c r="J51"/>
  <c r="F51"/>
  <c r="F49"/>
  <c r="E47"/>
  <c r="J36"/>
  <c r="J18"/>
  <c r="E18"/>
  <c r="F75"/>
  <c r="F52"/>
  <c r="J17"/>
  <c r="J12"/>
  <c r="J72"/>
  <c r="J49"/>
  <c r="E7"/>
  <c r="E68"/>
  <c r="E45"/>
  <c i="1" r="AY66"/>
  <c r="AX66"/>
  <c i="14" r="BI90"/>
  <c r="BH90"/>
  <c r="BG90"/>
  <c r="BF90"/>
  <c r="T90"/>
  <c r="R90"/>
  <c r="P90"/>
  <c r="BK90"/>
  <c r="J90"/>
  <c r="BE90"/>
  <c r="BI89"/>
  <c r="BH89"/>
  <c r="BG89"/>
  <c r="BF89"/>
  <c r="T89"/>
  <c r="R89"/>
  <c r="P89"/>
  <c r="BK89"/>
  <c r="J89"/>
  <c r="BE89"/>
  <c r="BI88"/>
  <c r="BH88"/>
  <c r="BG88"/>
  <c r="BF88"/>
  <c r="T88"/>
  <c r="R88"/>
  <c r="P88"/>
  <c r="BK88"/>
  <c r="J88"/>
  <c r="BE88"/>
  <c r="BI87"/>
  <c r="BH87"/>
  <c r="BG87"/>
  <c r="BF87"/>
  <c r="T87"/>
  <c r="R87"/>
  <c r="P87"/>
  <c r="BK87"/>
  <c r="J87"/>
  <c r="BE87"/>
  <c r="BI86"/>
  <c r="BH86"/>
  <c r="BG86"/>
  <c r="BF86"/>
  <c r="T86"/>
  <c r="R86"/>
  <c r="P86"/>
  <c r="BK86"/>
  <c r="J86"/>
  <c r="BE86"/>
  <c r="BI85"/>
  <c r="BH85"/>
  <c r="BG85"/>
  <c r="BF85"/>
  <c r="T85"/>
  <c r="R85"/>
  <c r="P85"/>
  <c r="BK85"/>
  <c r="J85"/>
  <c r="BE85"/>
  <c r="BI84"/>
  <c r="BH84"/>
  <c r="BG84"/>
  <c r="BF84"/>
  <c r="T84"/>
  <c r="R84"/>
  <c r="P84"/>
  <c r="BK84"/>
  <c r="J84"/>
  <c r="BE84"/>
  <c r="BI83"/>
  <c r="BH83"/>
  <c r="BG83"/>
  <c r="BF83"/>
  <c r="T83"/>
  <c r="R83"/>
  <c r="P83"/>
  <c r="BK83"/>
  <c r="J83"/>
  <c r="BE83"/>
  <c r="BI82"/>
  <c r="BH82"/>
  <c r="BG82"/>
  <c r="BF82"/>
  <c r="T82"/>
  <c r="R82"/>
  <c r="P82"/>
  <c r="BK82"/>
  <c r="J82"/>
  <c r="BE82"/>
  <c r="BI81"/>
  <c r="F34"/>
  <c i="1" r="BD66"/>
  <c i="14" r="BH81"/>
  <c r="F33"/>
  <c i="1" r="BC66"/>
  <c i="14" r="BG81"/>
  <c r="F32"/>
  <c i="1" r="BB66"/>
  <c i="14" r="BF81"/>
  <c r="J31"/>
  <c i="1" r="AW66"/>
  <c i="14" r="F31"/>
  <c i="1" r="BA66"/>
  <c i="14" r="T81"/>
  <c r="T80"/>
  <c r="T79"/>
  <c r="T78"/>
  <c r="R81"/>
  <c r="R80"/>
  <c r="R79"/>
  <c r="R78"/>
  <c r="P81"/>
  <c r="P80"/>
  <c r="P79"/>
  <c r="P78"/>
  <c i="1" r="AU66"/>
  <c i="14" r="BK81"/>
  <c r="BK80"/>
  <c r="J80"/>
  <c r="BK79"/>
  <c r="J79"/>
  <c r="BK78"/>
  <c r="J78"/>
  <c r="J56"/>
  <c r="J27"/>
  <c i="1" r="AG66"/>
  <c i="14" r="J81"/>
  <c r="BE81"/>
  <c r="J30"/>
  <c i="1" r="AV66"/>
  <c i="14" r="F30"/>
  <c i="1" r="AZ66"/>
  <c i="14" r="J58"/>
  <c r="J57"/>
  <c r="J74"/>
  <c r="F74"/>
  <c r="F72"/>
  <c r="E70"/>
  <c r="J51"/>
  <c r="F51"/>
  <c r="F49"/>
  <c r="E47"/>
  <c r="J36"/>
  <c r="J18"/>
  <c r="E18"/>
  <c r="F75"/>
  <c r="F52"/>
  <c r="J17"/>
  <c r="J12"/>
  <c r="J72"/>
  <c r="J49"/>
  <c r="E7"/>
  <c r="E68"/>
  <c r="E45"/>
  <c i="1" r="AY65"/>
  <c r="AX65"/>
  <c i="13" r="BI100"/>
  <c r="BH100"/>
  <c r="BG100"/>
  <c r="BF100"/>
  <c r="T100"/>
  <c r="R100"/>
  <c r="P100"/>
  <c r="BK100"/>
  <c r="J100"/>
  <c r="BE100"/>
  <c r="BI98"/>
  <c r="BH98"/>
  <c r="BG98"/>
  <c r="BF98"/>
  <c r="T98"/>
  <c r="T97"/>
  <c r="R98"/>
  <c r="R97"/>
  <c r="P98"/>
  <c r="P97"/>
  <c r="BK98"/>
  <c r="BK97"/>
  <c r="J97"/>
  <c r="J98"/>
  <c r="BE98"/>
  <c r="J59"/>
  <c r="BI96"/>
  <c r="BH96"/>
  <c r="BG96"/>
  <c r="BF96"/>
  <c r="T96"/>
  <c r="R96"/>
  <c r="P96"/>
  <c r="BK96"/>
  <c r="J96"/>
  <c r="BE96"/>
  <c r="BI95"/>
  <c r="BH95"/>
  <c r="BG95"/>
  <c r="BF95"/>
  <c r="T95"/>
  <c r="R95"/>
  <c r="P95"/>
  <c r="BK95"/>
  <c r="J95"/>
  <c r="BE95"/>
  <c r="BI94"/>
  <c r="BH94"/>
  <c r="BG94"/>
  <c r="BF94"/>
  <c r="T94"/>
  <c r="R94"/>
  <c r="P94"/>
  <c r="BK94"/>
  <c r="J94"/>
  <c r="BE94"/>
  <c r="BI92"/>
  <c r="BH92"/>
  <c r="BG92"/>
  <c r="BF92"/>
  <c r="T92"/>
  <c r="R92"/>
  <c r="P92"/>
  <c r="BK92"/>
  <c r="J92"/>
  <c r="BE92"/>
  <c r="BI90"/>
  <c r="BH90"/>
  <c r="BG90"/>
  <c r="BF90"/>
  <c r="T90"/>
  <c r="R90"/>
  <c r="P90"/>
  <c r="BK90"/>
  <c r="J90"/>
  <c r="BE90"/>
  <c r="BI88"/>
  <c r="BH88"/>
  <c r="BG88"/>
  <c r="BF88"/>
  <c r="T88"/>
  <c r="R88"/>
  <c r="P88"/>
  <c r="BK88"/>
  <c r="J88"/>
  <c r="BE88"/>
  <c r="BI86"/>
  <c r="BH86"/>
  <c r="BG86"/>
  <c r="BF86"/>
  <c r="T86"/>
  <c r="R86"/>
  <c r="P86"/>
  <c r="BK86"/>
  <c r="J86"/>
  <c r="BE86"/>
  <c r="BI85"/>
  <c r="BH85"/>
  <c r="BG85"/>
  <c r="BF85"/>
  <c r="T85"/>
  <c r="R85"/>
  <c r="P85"/>
  <c r="BK85"/>
  <c r="J85"/>
  <c r="BE85"/>
  <c r="BI84"/>
  <c r="BH84"/>
  <c r="BG84"/>
  <c r="BF84"/>
  <c r="T84"/>
  <c r="R84"/>
  <c r="P84"/>
  <c r="BK84"/>
  <c r="J84"/>
  <c r="BE84"/>
  <c r="BI83"/>
  <c r="BH83"/>
  <c r="BG83"/>
  <c r="BF83"/>
  <c r="T83"/>
  <c r="R83"/>
  <c r="P83"/>
  <c r="BK83"/>
  <c r="J83"/>
  <c r="BE83"/>
  <c r="BI82"/>
  <c r="F34"/>
  <c i="1" r="BD65"/>
  <c i="13" r="BH82"/>
  <c r="F33"/>
  <c i="1" r="BC65"/>
  <c i="13" r="BG82"/>
  <c r="F32"/>
  <c i="1" r="BB65"/>
  <c i="13" r="BF82"/>
  <c r="J31"/>
  <c i="1" r="AW65"/>
  <c i="13" r="F31"/>
  <c i="1" r="BA65"/>
  <c i="13" r="T82"/>
  <c r="T81"/>
  <c r="T80"/>
  <c r="T79"/>
  <c r="R82"/>
  <c r="R81"/>
  <c r="R80"/>
  <c r="R79"/>
  <c r="P82"/>
  <c r="P81"/>
  <c r="P80"/>
  <c r="P79"/>
  <c i="1" r="AU65"/>
  <c i="13" r="BK82"/>
  <c r="BK81"/>
  <c r="J81"/>
  <c r="BK80"/>
  <c r="J80"/>
  <c r="BK79"/>
  <c r="J79"/>
  <c r="J56"/>
  <c r="J27"/>
  <c i="1" r="AG65"/>
  <c i="13" r="J82"/>
  <c r="BE82"/>
  <c r="J30"/>
  <c i="1" r="AV65"/>
  <c i="13" r="F30"/>
  <c i="1" r="AZ65"/>
  <c i="13" r="J58"/>
  <c r="J57"/>
  <c r="J75"/>
  <c r="F75"/>
  <c r="F73"/>
  <c r="E71"/>
  <c r="J51"/>
  <c r="F51"/>
  <c r="F49"/>
  <c r="E47"/>
  <c r="J36"/>
  <c r="J18"/>
  <c r="E18"/>
  <c r="F76"/>
  <c r="F52"/>
  <c r="J17"/>
  <c r="J12"/>
  <c r="J73"/>
  <c r="J49"/>
  <c r="E7"/>
  <c r="E69"/>
  <c r="E45"/>
  <c i="1" r="AY64"/>
  <c r="AX64"/>
  <c i="12" r="BI91"/>
  <c r="BH91"/>
  <c r="BG91"/>
  <c r="BF91"/>
  <c r="T91"/>
  <c r="R91"/>
  <c r="P91"/>
  <c r="BK91"/>
  <c r="J91"/>
  <c r="BE91"/>
  <c r="BI90"/>
  <c r="BH90"/>
  <c r="BG90"/>
  <c r="BF90"/>
  <c r="T90"/>
  <c r="R90"/>
  <c r="P90"/>
  <c r="BK90"/>
  <c r="J90"/>
  <c r="BE90"/>
  <c r="BI89"/>
  <c r="BH89"/>
  <c r="BG89"/>
  <c r="BF89"/>
  <c r="T89"/>
  <c r="R89"/>
  <c r="P89"/>
  <c r="BK89"/>
  <c r="J89"/>
  <c r="BE89"/>
  <c r="BI88"/>
  <c r="BH88"/>
  <c r="BG88"/>
  <c r="BF88"/>
  <c r="T88"/>
  <c r="R88"/>
  <c r="P88"/>
  <c r="BK88"/>
  <c r="J88"/>
  <c r="BE88"/>
  <c r="BI87"/>
  <c r="BH87"/>
  <c r="BG87"/>
  <c r="BF87"/>
  <c r="T87"/>
  <c r="R87"/>
  <c r="P87"/>
  <c r="BK87"/>
  <c r="J87"/>
  <c r="BE87"/>
  <c r="BI86"/>
  <c r="BH86"/>
  <c r="BG86"/>
  <c r="BF86"/>
  <c r="T86"/>
  <c r="R86"/>
  <c r="P86"/>
  <c r="BK86"/>
  <c r="J86"/>
  <c r="BE86"/>
  <c r="BI85"/>
  <c r="BH85"/>
  <c r="BG85"/>
  <c r="BF85"/>
  <c r="T85"/>
  <c r="R85"/>
  <c r="P85"/>
  <c r="BK85"/>
  <c r="J85"/>
  <c r="BE85"/>
  <c r="BI84"/>
  <c r="BH84"/>
  <c r="BG84"/>
  <c r="BF84"/>
  <c r="T84"/>
  <c r="R84"/>
  <c r="P84"/>
  <c r="BK84"/>
  <c r="J84"/>
  <c r="BE84"/>
  <c r="BI83"/>
  <c r="BH83"/>
  <c r="BG83"/>
  <c r="BF83"/>
  <c r="T83"/>
  <c r="R83"/>
  <c r="P83"/>
  <c r="BK83"/>
  <c r="J83"/>
  <c r="BE83"/>
  <c r="BI82"/>
  <c r="BH82"/>
  <c r="BG82"/>
  <c r="BF82"/>
  <c r="T82"/>
  <c r="R82"/>
  <c r="P82"/>
  <c r="BK82"/>
  <c r="J82"/>
  <c r="BE82"/>
  <c r="BI81"/>
  <c r="F34"/>
  <c i="1" r="BD64"/>
  <c i="12" r="BH81"/>
  <c r="F33"/>
  <c i="1" r="BC64"/>
  <c i="12" r="BG81"/>
  <c r="F32"/>
  <c i="1" r="BB64"/>
  <c i="12" r="BF81"/>
  <c r="J31"/>
  <c i="1" r="AW64"/>
  <c i="12" r="F31"/>
  <c i="1" r="BA64"/>
  <c i="12" r="T81"/>
  <c r="T80"/>
  <c r="T79"/>
  <c r="T78"/>
  <c r="R81"/>
  <c r="R80"/>
  <c r="R79"/>
  <c r="R78"/>
  <c r="P81"/>
  <c r="P80"/>
  <c r="P79"/>
  <c r="P78"/>
  <c i="1" r="AU64"/>
  <c i="12" r="BK81"/>
  <c r="BK80"/>
  <c r="J80"/>
  <c r="BK79"/>
  <c r="J79"/>
  <c r="BK78"/>
  <c r="J78"/>
  <c r="J56"/>
  <c r="J27"/>
  <c i="1" r="AG64"/>
  <c i="12" r="J81"/>
  <c r="BE81"/>
  <c r="J30"/>
  <c i="1" r="AV64"/>
  <c i="12" r="F30"/>
  <c i="1" r="AZ64"/>
  <c i="12" r="J58"/>
  <c r="J57"/>
  <c r="J74"/>
  <c r="F74"/>
  <c r="F72"/>
  <c r="E70"/>
  <c r="J51"/>
  <c r="F51"/>
  <c r="F49"/>
  <c r="E47"/>
  <c r="J36"/>
  <c r="J18"/>
  <c r="E18"/>
  <c r="F75"/>
  <c r="F52"/>
  <c r="J17"/>
  <c r="J12"/>
  <c r="J72"/>
  <c r="J49"/>
  <c r="E7"/>
  <c r="E68"/>
  <c r="E45"/>
  <c i="1" r="AY63"/>
  <c r="AX63"/>
  <c i="11" r="BI278"/>
  <c r="BH278"/>
  <c r="BG278"/>
  <c r="BF278"/>
  <c r="T278"/>
  <c r="T277"/>
  <c r="R278"/>
  <c r="R277"/>
  <c r="P278"/>
  <c r="P277"/>
  <c r="BK278"/>
  <c r="BK277"/>
  <c r="J277"/>
  <c r="J278"/>
  <c r="BE278"/>
  <c r="J92"/>
  <c r="BI276"/>
  <c r="BH276"/>
  <c r="BG276"/>
  <c r="BF276"/>
  <c r="T276"/>
  <c r="T275"/>
  <c r="R276"/>
  <c r="R275"/>
  <c r="P276"/>
  <c r="P275"/>
  <c r="BK276"/>
  <c r="BK275"/>
  <c r="J275"/>
  <c r="J276"/>
  <c r="BE276"/>
  <c r="J91"/>
  <c r="BI274"/>
  <c r="BH274"/>
  <c r="BG274"/>
  <c r="BF274"/>
  <c r="T274"/>
  <c r="R274"/>
  <c r="P274"/>
  <c r="BK274"/>
  <c r="J274"/>
  <c r="BE274"/>
  <c r="BI273"/>
  <c r="BH273"/>
  <c r="BG273"/>
  <c r="BF273"/>
  <c r="T273"/>
  <c r="T272"/>
  <c r="T271"/>
  <c r="R273"/>
  <c r="R272"/>
  <c r="R271"/>
  <c r="P273"/>
  <c r="P272"/>
  <c r="P271"/>
  <c r="BK273"/>
  <c r="BK272"/>
  <c r="J272"/>
  <c r="BK271"/>
  <c r="J271"/>
  <c r="J273"/>
  <c r="BE273"/>
  <c r="J90"/>
  <c r="J89"/>
  <c r="BI270"/>
  <c r="BH270"/>
  <c r="BG270"/>
  <c r="BF270"/>
  <c r="T270"/>
  <c r="R270"/>
  <c r="P270"/>
  <c r="BK270"/>
  <c r="J270"/>
  <c r="BE270"/>
  <c r="BI269"/>
  <c r="BH269"/>
  <c r="BG269"/>
  <c r="BF269"/>
  <c r="T269"/>
  <c r="R269"/>
  <c r="P269"/>
  <c r="BK269"/>
  <c r="J269"/>
  <c r="BE269"/>
  <c r="BI268"/>
  <c r="BH268"/>
  <c r="BG268"/>
  <c r="BF268"/>
  <c r="T268"/>
  <c r="T267"/>
  <c r="R268"/>
  <c r="R267"/>
  <c r="P268"/>
  <c r="P267"/>
  <c r="BK268"/>
  <c r="BK267"/>
  <c r="J267"/>
  <c r="J268"/>
  <c r="BE268"/>
  <c r="J88"/>
  <c r="BI265"/>
  <c r="BH265"/>
  <c r="BG265"/>
  <c r="BF265"/>
  <c r="T265"/>
  <c r="R265"/>
  <c r="P265"/>
  <c r="BK265"/>
  <c r="J265"/>
  <c r="BE265"/>
  <c r="BI263"/>
  <c r="BH263"/>
  <c r="BG263"/>
  <c r="BF263"/>
  <c r="T263"/>
  <c r="R263"/>
  <c r="P263"/>
  <c r="BK263"/>
  <c r="J263"/>
  <c r="BE263"/>
  <c r="BI261"/>
  <c r="BH261"/>
  <c r="BG261"/>
  <c r="BF261"/>
  <c r="T261"/>
  <c r="R261"/>
  <c r="P261"/>
  <c r="BK261"/>
  <c r="J261"/>
  <c r="BE261"/>
  <c r="BI259"/>
  <c r="BH259"/>
  <c r="BG259"/>
  <c r="BF259"/>
  <c r="T259"/>
  <c r="R259"/>
  <c r="P259"/>
  <c r="BK259"/>
  <c r="J259"/>
  <c r="BE259"/>
  <c r="BI257"/>
  <c r="BH257"/>
  <c r="BG257"/>
  <c r="BF257"/>
  <c r="T257"/>
  <c r="T256"/>
  <c r="R257"/>
  <c r="R256"/>
  <c r="P257"/>
  <c r="P256"/>
  <c r="BK257"/>
  <c r="BK256"/>
  <c r="J256"/>
  <c r="J257"/>
  <c r="BE257"/>
  <c r="J87"/>
  <c r="BI254"/>
  <c r="BH254"/>
  <c r="BG254"/>
  <c r="BF254"/>
  <c r="T254"/>
  <c r="R254"/>
  <c r="P254"/>
  <c r="BK254"/>
  <c r="J254"/>
  <c r="BE254"/>
  <c r="BI252"/>
  <c r="BH252"/>
  <c r="BG252"/>
  <c r="BF252"/>
  <c r="T252"/>
  <c r="R252"/>
  <c r="P252"/>
  <c r="BK252"/>
  <c r="J252"/>
  <c r="BE252"/>
  <c r="BI250"/>
  <c r="BH250"/>
  <c r="BG250"/>
  <c r="BF250"/>
  <c r="T250"/>
  <c r="R250"/>
  <c r="P250"/>
  <c r="BK250"/>
  <c r="J250"/>
  <c r="BE250"/>
  <c r="BI248"/>
  <c r="BH248"/>
  <c r="BG248"/>
  <c r="BF248"/>
  <c r="T248"/>
  <c r="T247"/>
  <c r="R248"/>
  <c r="R247"/>
  <c r="P248"/>
  <c r="P247"/>
  <c r="BK248"/>
  <c r="BK247"/>
  <c r="J247"/>
  <c r="J248"/>
  <c r="BE248"/>
  <c r="J86"/>
  <c r="BI245"/>
  <c r="BH245"/>
  <c r="BG245"/>
  <c r="BF245"/>
  <c r="T245"/>
  <c r="R245"/>
  <c r="P245"/>
  <c r="BK245"/>
  <c r="J245"/>
  <c r="BE245"/>
  <c r="BI243"/>
  <c r="BH243"/>
  <c r="BG243"/>
  <c r="BF243"/>
  <c r="T243"/>
  <c r="T242"/>
  <c r="R243"/>
  <c r="R242"/>
  <c r="P243"/>
  <c r="P242"/>
  <c r="BK243"/>
  <c r="BK242"/>
  <c r="J242"/>
  <c r="J243"/>
  <c r="BE243"/>
  <c r="J85"/>
  <c r="BI240"/>
  <c r="BH240"/>
  <c r="BG240"/>
  <c r="BF240"/>
  <c r="T240"/>
  <c r="R240"/>
  <c r="P240"/>
  <c r="BK240"/>
  <c r="J240"/>
  <c r="BE240"/>
  <c r="BI238"/>
  <c r="BH238"/>
  <c r="BG238"/>
  <c r="BF238"/>
  <c r="T238"/>
  <c r="R238"/>
  <c r="P238"/>
  <c r="BK238"/>
  <c r="J238"/>
  <c r="BE238"/>
  <c r="BI236"/>
  <c r="BH236"/>
  <c r="BG236"/>
  <c r="BF236"/>
  <c r="T236"/>
  <c r="R236"/>
  <c r="P236"/>
  <c r="BK236"/>
  <c r="J236"/>
  <c r="BE236"/>
  <c r="BI234"/>
  <c r="BH234"/>
  <c r="BG234"/>
  <c r="BF234"/>
  <c r="T234"/>
  <c r="R234"/>
  <c r="P234"/>
  <c r="BK234"/>
  <c r="J234"/>
  <c r="BE234"/>
  <c r="BI232"/>
  <c r="BH232"/>
  <c r="BG232"/>
  <c r="BF232"/>
  <c r="T232"/>
  <c r="R232"/>
  <c r="P232"/>
  <c r="BK232"/>
  <c r="J232"/>
  <c r="BE232"/>
  <c r="BI230"/>
  <c r="BH230"/>
  <c r="BG230"/>
  <c r="BF230"/>
  <c r="T230"/>
  <c r="R230"/>
  <c r="P230"/>
  <c r="BK230"/>
  <c r="J230"/>
  <c r="BE230"/>
  <c r="BI228"/>
  <c r="BH228"/>
  <c r="BG228"/>
  <c r="BF228"/>
  <c r="T228"/>
  <c r="T227"/>
  <c r="R228"/>
  <c r="R227"/>
  <c r="P228"/>
  <c r="P227"/>
  <c r="BK228"/>
  <c r="BK227"/>
  <c r="J227"/>
  <c r="J228"/>
  <c r="BE228"/>
  <c r="J84"/>
  <c r="BI226"/>
  <c r="BH226"/>
  <c r="BG226"/>
  <c r="BF226"/>
  <c r="T226"/>
  <c r="T225"/>
  <c r="R226"/>
  <c r="R225"/>
  <c r="P226"/>
  <c r="P225"/>
  <c r="BK226"/>
  <c r="BK225"/>
  <c r="J225"/>
  <c r="J226"/>
  <c r="BE226"/>
  <c r="J83"/>
  <c r="BI223"/>
  <c r="BH223"/>
  <c r="BG223"/>
  <c r="BF223"/>
  <c r="T223"/>
  <c r="T222"/>
  <c r="T221"/>
  <c r="R223"/>
  <c r="R222"/>
  <c r="R221"/>
  <c r="P223"/>
  <c r="P222"/>
  <c r="P221"/>
  <c r="BK223"/>
  <c r="BK222"/>
  <c r="J222"/>
  <c r="BK221"/>
  <c r="J221"/>
  <c r="J223"/>
  <c r="BE223"/>
  <c r="J82"/>
  <c r="J81"/>
  <c r="BI219"/>
  <c r="BH219"/>
  <c r="BG219"/>
  <c r="BF219"/>
  <c r="T219"/>
  <c r="T218"/>
  <c r="R219"/>
  <c r="R218"/>
  <c r="P219"/>
  <c r="P218"/>
  <c r="BK219"/>
  <c r="BK218"/>
  <c r="J218"/>
  <c r="J219"/>
  <c r="BE219"/>
  <c r="J80"/>
  <c r="BI216"/>
  <c r="BH216"/>
  <c r="BG216"/>
  <c r="BF216"/>
  <c r="T216"/>
  <c r="R216"/>
  <c r="P216"/>
  <c r="BK216"/>
  <c r="J216"/>
  <c r="BE216"/>
  <c r="BI214"/>
  <c r="BH214"/>
  <c r="BG214"/>
  <c r="BF214"/>
  <c r="T214"/>
  <c r="R214"/>
  <c r="P214"/>
  <c r="BK214"/>
  <c r="J214"/>
  <c r="BE214"/>
  <c r="BI212"/>
  <c r="BH212"/>
  <c r="BG212"/>
  <c r="BF212"/>
  <c r="T212"/>
  <c r="R212"/>
  <c r="P212"/>
  <c r="BK212"/>
  <c r="J212"/>
  <c r="BE212"/>
  <c r="BI210"/>
  <c r="BH210"/>
  <c r="BG210"/>
  <c r="BF210"/>
  <c r="T210"/>
  <c r="T209"/>
  <c r="T208"/>
  <c r="R210"/>
  <c r="R209"/>
  <c r="R208"/>
  <c r="P210"/>
  <c r="P209"/>
  <c r="P208"/>
  <c r="BK210"/>
  <c r="BK209"/>
  <c r="J209"/>
  <c r="BK208"/>
  <c r="J208"/>
  <c r="J210"/>
  <c r="BE210"/>
  <c r="J79"/>
  <c r="J78"/>
  <c r="BI207"/>
  <c r="BH207"/>
  <c r="BG207"/>
  <c r="BF207"/>
  <c r="T207"/>
  <c r="R207"/>
  <c r="P207"/>
  <c r="BK207"/>
  <c r="J207"/>
  <c r="BE207"/>
  <c r="BI206"/>
  <c r="BH206"/>
  <c r="BG206"/>
  <c r="BF206"/>
  <c r="T206"/>
  <c r="R206"/>
  <c r="P206"/>
  <c r="BK206"/>
  <c r="J206"/>
  <c r="BE206"/>
  <c r="BI205"/>
  <c r="BH205"/>
  <c r="BG205"/>
  <c r="BF205"/>
  <c r="T205"/>
  <c r="R205"/>
  <c r="P205"/>
  <c r="BK205"/>
  <c r="J205"/>
  <c r="BE205"/>
  <c r="BI204"/>
  <c r="BH204"/>
  <c r="BG204"/>
  <c r="BF204"/>
  <c r="T204"/>
  <c r="T203"/>
  <c r="T202"/>
  <c r="R204"/>
  <c r="R203"/>
  <c r="R202"/>
  <c r="P204"/>
  <c r="P203"/>
  <c r="P202"/>
  <c r="BK204"/>
  <c r="BK203"/>
  <c r="J203"/>
  <c r="BK202"/>
  <c r="J202"/>
  <c r="J204"/>
  <c r="BE204"/>
  <c r="J77"/>
  <c r="J76"/>
  <c r="BI201"/>
  <c r="BH201"/>
  <c r="BG201"/>
  <c r="BF201"/>
  <c r="T201"/>
  <c r="R201"/>
  <c r="P201"/>
  <c r="BK201"/>
  <c r="J201"/>
  <c r="BE201"/>
  <c r="BI200"/>
  <c r="BH200"/>
  <c r="BG200"/>
  <c r="BF200"/>
  <c r="T200"/>
  <c r="R200"/>
  <c r="P200"/>
  <c r="BK200"/>
  <c r="J200"/>
  <c r="BE200"/>
  <c r="BI199"/>
  <c r="BH199"/>
  <c r="BG199"/>
  <c r="BF199"/>
  <c r="T199"/>
  <c r="T198"/>
  <c r="T197"/>
  <c r="R199"/>
  <c r="R198"/>
  <c r="R197"/>
  <c r="P199"/>
  <c r="P198"/>
  <c r="P197"/>
  <c r="BK199"/>
  <c r="BK198"/>
  <c r="J198"/>
  <c r="BK197"/>
  <c r="J197"/>
  <c r="J199"/>
  <c r="BE199"/>
  <c r="J75"/>
  <c r="J74"/>
  <c r="BI196"/>
  <c r="BH196"/>
  <c r="BG196"/>
  <c r="BF196"/>
  <c r="T196"/>
  <c r="R196"/>
  <c r="P196"/>
  <c r="BK196"/>
  <c r="J196"/>
  <c r="BE196"/>
  <c r="BI195"/>
  <c r="BH195"/>
  <c r="BG195"/>
  <c r="BF195"/>
  <c r="T195"/>
  <c r="R195"/>
  <c r="P195"/>
  <c r="BK195"/>
  <c r="J195"/>
  <c r="BE195"/>
  <c r="BI194"/>
  <c r="BH194"/>
  <c r="BG194"/>
  <c r="BF194"/>
  <c r="T194"/>
  <c r="R194"/>
  <c r="P194"/>
  <c r="BK194"/>
  <c r="J194"/>
  <c r="BE194"/>
  <c r="BI193"/>
  <c r="BH193"/>
  <c r="BG193"/>
  <c r="BF193"/>
  <c r="T193"/>
  <c r="T192"/>
  <c r="R193"/>
  <c r="R192"/>
  <c r="P193"/>
  <c r="P192"/>
  <c r="BK193"/>
  <c r="BK192"/>
  <c r="J192"/>
  <c r="J193"/>
  <c r="BE193"/>
  <c r="J73"/>
  <c r="BI191"/>
  <c r="BH191"/>
  <c r="BG191"/>
  <c r="BF191"/>
  <c r="T191"/>
  <c r="T190"/>
  <c r="R191"/>
  <c r="R190"/>
  <c r="P191"/>
  <c r="P190"/>
  <c r="BK191"/>
  <c r="BK190"/>
  <c r="J190"/>
  <c r="J191"/>
  <c r="BE191"/>
  <c r="J72"/>
  <c r="BI188"/>
  <c r="BH188"/>
  <c r="BG188"/>
  <c r="BF188"/>
  <c r="T188"/>
  <c r="R188"/>
  <c r="P188"/>
  <c r="BK188"/>
  <c r="J188"/>
  <c r="BE188"/>
  <c r="BI186"/>
  <c r="BH186"/>
  <c r="BG186"/>
  <c r="BF186"/>
  <c r="T186"/>
  <c r="R186"/>
  <c r="P186"/>
  <c r="BK186"/>
  <c r="J186"/>
  <c r="BE186"/>
  <c r="BI184"/>
  <c r="BH184"/>
  <c r="BG184"/>
  <c r="BF184"/>
  <c r="T184"/>
  <c r="R184"/>
  <c r="P184"/>
  <c r="BK184"/>
  <c r="J184"/>
  <c r="BE184"/>
  <c r="BI182"/>
  <c r="BH182"/>
  <c r="BG182"/>
  <c r="BF182"/>
  <c r="T182"/>
  <c r="T181"/>
  <c r="R182"/>
  <c r="R181"/>
  <c r="P182"/>
  <c r="P181"/>
  <c r="BK182"/>
  <c r="BK181"/>
  <c r="J181"/>
  <c r="J182"/>
  <c r="BE182"/>
  <c r="J71"/>
  <c r="BI179"/>
  <c r="BH179"/>
  <c r="BG179"/>
  <c r="BF179"/>
  <c r="T179"/>
  <c r="T178"/>
  <c r="R179"/>
  <c r="R178"/>
  <c r="P179"/>
  <c r="P178"/>
  <c r="BK179"/>
  <c r="BK178"/>
  <c r="J178"/>
  <c r="J179"/>
  <c r="BE179"/>
  <c r="J70"/>
  <c r="BI177"/>
  <c r="BH177"/>
  <c r="BG177"/>
  <c r="BF177"/>
  <c r="T177"/>
  <c r="R177"/>
  <c r="P177"/>
  <c r="BK177"/>
  <c r="J177"/>
  <c r="BE177"/>
  <c r="BI175"/>
  <c r="BH175"/>
  <c r="BG175"/>
  <c r="BF175"/>
  <c r="T175"/>
  <c r="T174"/>
  <c r="R175"/>
  <c r="R174"/>
  <c r="P175"/>
  <c r="P174"/>
  <c r="BK175"/>
  <c r="BK174"/>
  <c r="J174"/>
  <c r="J175"/>
  <c r="BE175"/>
  <c r="J69"/>
  <c r="BI172"/>
  <c r="BH172"/>
  <c r="BG172"/>
  <c r="BF172"/>
  <c r="T172"/>
  <c r="R172"/>
  <c r="P172"/>
  <c r="BK172"/>
  <c r="J172"/>
  <c r="BE172"/>
  <c r="BI170"/>
  <c r="BH170"/>
  <c r="BG170"/>
  <c r="BF170"/>
  <c r="T170"/>
  <c r="R170"/>
  <c r="P170"/>
  <c r="BK170"/>
  <c r="J170"/>
  <c r="BE170"/>
  <c r="BI169"/>
  <c r="BH169"/>
  <c r="BG169"/>
  <c r="BF169"/>
  <c r="T169"/>
  <c r="R169"/>
  <c r="P169"/>
  <c r="BK169"/>
  <c r="J169"/>
  <c r="BE169"/>
  <c r="BI167"/>
  <c r="BH167"/>
  <c r="BG167"/>
  <c r="BF167"/>
  <c r="T167"/>
  <c r="T166"/>
  <c r="T165"/>
  <c r="R167"/>
  <c r="R166"/>
  <c r="R165"/>
  <c r="P167"/>
  <c r="P166"/>
  <c r="P165"/>
  <c r="BK167"/>
  <c r="BK166"/>
  <c r="J166"/>
  <c r="BK165"/>
  <c r="J165"/>
  <c r="J167"/>
  <c r="BE167"/>
  <c r="J68"/>
  <c r="J67"/>
  <c r="BI164"/>
  <c r="BH164"/>
  <c r="BG164"/>
  <c r="BF164"/>
  <c r="T164"/>
  <c r="R164"/>
  <c r="P164"/>
  <c r="BK164"/>
  <c r="J164"/>
  <c r="BE164"/>
  <c r="BI163"/>
  <c r="BH163"/>
  <c r="BG163"/>
  <c r="BF163"/>
  <c r="T163"/>
  <c r="R163"/>
  <c r="P163"/>
  <c r="BK163"/>
  <c r="J163"/>
  <c r="BE163"/>
  <c r="BI162"/>
  <c r="BH162"/>
  <c r="BG162"/>
  <c r="BF162"/>
  <c r="T162"/>
  <c r="T161"/>
  <c r="R162"/>
  <c r="R161"/>
  <c r="P162"/>
  <c r="P161"/>
  <c r="BK162"/>
  <c r="BK161"/>
  <c r="J161"/>
  <c r="J162"/>
  <c r="BE162"/>
  <c r="J66"/>
  <c r="BI160"/>
  <c r="BH160"/>
  <c r="BG160"/>
  <c r="BF160"/>
  <c r="T160"/>
  <c r="R160"/>
  <c r="P160"/>
  <c r="BK160"/>
  <c r="J160"/>
  <c r="BE160"/>
  <c r="BI159"/>
  <c r="BH159"/>
  <c r="BG159"/>
  <c r="BF159"/>
  <c r="T159"/>
  <c r="R159"/>
  <c r="P159"/>
  <c r="BK159"/>
  <c r="J159"/>
  <c r="BE159"/>
  <c r="BI158"/>
  <c r="BH158"/>
  <c r="BG158"/>
  <c r="BF158"/>
  <c r="T158"/>
  <c r="T157"/>
  <c r="R158"/>
  <c r="R157"/>
  <c r="P158"/>
  <c r="P157"/>
  <c r="BK158"/>
  <c r="BK157"/>
  <c r="J157"/>
  <c r="J158"/>
  <c r="BE158"/>
  <c r="J65"/>
  <c r="BI156"/>
  <c r="BH156"/>
  <c r="BG156"/>
  <c r="BF156"/>
  <c r="T156"/>
  <c r="T155"/>
  <c r="R156"/>
  <c r="R155"/>
  <c r="P156"/>
  <c r="P155"/>
  <c r="BK156"/>
  <c r="BK155"/>
  <c r="J155"/>
  <c r="J156"/>
  <c r="BE156"/>
  <c r="J64"/>
  <c r="BI153"/>
  <c r="BH153"/>
  <c r="BG153"/>
  <c r="BF153"/>
  <c r="T153"/>
  <c r="T152"/>
  <c r="R153"/>
  <c r="R152"/>
  <c r="P153"/>
  <c r="P152"/>
  <c r="BK153"/>
  <c r="BK152"/>
  <c r="J152"/>
  <c r="J153"/>
  <c r="BE153"/>
  <c r="J63"/>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BH128"/>
  <c r="BG128"/>
  <c r="BF128"/>
  <c r="T128"/>
  <c r="R128"/>
  <c r="P128"/>
  <c r="BK128"/>
  <c r="J128"/>
  <c r="BE128"/>
  <c r="BI127"/>
  <c r="BH127"/>
  <c r="BG127"/>
  <c r="BF127"/>
  <c r="T127"/>
  <c r="R127"/>
  <c r="P127"/>
  <c r="BK127"/>
  <c r="J127"/>
  <c r="BE127"/>
  <c r="BI126"/>
  <c r="BH126"/>
  <c r="BG126"/>
  <c r="BF126"/>
  <c r="T126"/>
  <c r="R126"/>
  <c r="P126"/>
  <c r="BK126"/>
  <c r="J126"/>
  <c r="BE126"/>
  <c r="BI125"/>
  <c r="BH125"/>
  <c r="BG125"/>
  <c r="BF125"/>
  <c r="T125"/>
  <c r="R125"/>
  <c r="P125"/>
  <c r="BK125"/>
  <c r="J125"/>
  <c r="BE125"/>
  <c r="BI124"/>
  <c r="BH124"/>
  <c r="BG124"/>
  <c r="BF124"/>
  <c r="T124"/>
  <c r="R124"/>
  <c r="P124"/>
  <c r="BK124"/>
  <c r="J124"/>
  <c r="BE124"/>
  <c r="BI123"/>
  <c r="BH123"/>
  <c r="BG123"/>
  <c r="BF123"/>
  <c r="T123"/>
  <c r="R123"/>
  <c r="P123"/>
  <c r="BK123"/>
  <c r="J123"/>
  <c r="BE123"/>
  <c r="BI122"/>
  <c r="BH122"/>
  <c r="BG122"/>
  <c r="BF122"/>
  <c r="T122"/>
  <c r="R122"/>
  <c r="P122"/>
  <c r="BK122"/>
  <c r="J122"/>
  <c r="BE122"/>
  <c r="BI121"/>
  <c r="BH121"/>
  <c r="BG121"/>
  <c r="BF121"/>
  <c r="T121"/>
  <c r="R121"/>
  <c r="P121"/>
  <c r="BK121"/>
  <c r="J121"/>
  <c r="BE121"/>
  <c r="BI120"/>
  <c r="BH120"/>
  <c r="BG120"/>
  <c r="BF120"/>
  <c r="T120"/>
  <c r="R120"/>
  <c r="P120"/>
  <c r="BK120"/>
  <c r="J120"/>
  <c r="BE120"/>
  <c r="BI119"/>
  <c r="BH119"/>
  <c r="BG119"/>
  <c r="BF119"/>
  <c r="T119"/>
  <c r="R119"/>
  <c r="P119"/>
  <c r="BK119"/>
  <c r="J119"/>
  <c r="BE119"/>
  <c r="BI118"/>
  <c r="BH118"/>
  <c r="BG118"/>
  <c r="BF118"/>
  <c r="T118"/>
  <c r="R118"/>
  <c r="P118"/>
  <c r="BK118"/>
  <c r="J118"/>
  <c r="BE118"/>
  <c r="BI117"/>
  <c r="F36"/>
  <c i="1" r="BD63"/>
  <c i="11" r="BH117"/>
  <c r="F35"/>
  <c i="1" r="BC63"/>
  <c i="11" r="BG117"/>
  <c r="F34"/>
  <c i="1" r="BB63"/>
  <c i="11" r="BF117"/>
  <c r="J33"/>
  <c i="1" r="AW63"/>
  <c i="11" r="F33"/>
  <c i="1" r="BA63"/>
  <c i="11" r="T117"/>
  <c r="T116"/>
  <c r="T115"/>
  <c r="T114"/>
  <c r="R117"/>
  <c r="R116"/>
  <c r="R115"/>
  <c r="R114"/>
  <c r="P117"/>
  <c r="P116"/>
  <c r="P115"/>
  <c r="P114"/>
  <c i="1" r="AU63"/>
  <c i="11" r="BK117"/>
  <c r="BK116"/>
  <c r="J116"/>
  <c r="BK115"/>
  <c r="J115"/>
  <c r="BK114"/>
  <c r="J114"/>
  <c r="J60"/>
  <c r="J29"/>
  <c i="1" r="AG63"/>
  <c i="11" r="J117"/>
  <c r="BE117"/>
  <c r="J32"/>
  <c i="1" r="AV63"/>
  <c i="11" r="F32"/>
  <c i="1" r="AZ63"/>
  <c i="11" r="J62"/>
  <c r="J61"/>
  <c r="J110"/>
  <c r="F110"/>
  <c r="F108"/>
  <c r="E106"/>
  <c r="J55"/>
  <c r="F55"/>
  <c r="F53"/>
  <c r="E51"/>
  <c r="J38"/>
  <c r="J20"/>
  <c r="E20"/>
  <c r="F111"/>
  <c r="F56"/>
  <c r="J19"/>
  <c r="J14"/>
  <c r="J108"/>
  <c r="J53"/>
  <c r="E7"/>
  <c r="E102"/>
  <c r="E47"/>
  <c i="1" r="AY62"/>
  <c r="AX62"/>
  <c i="10" r="BI319"/>
  <c r="BH319"/>
  <c r="BG319"/>
  <c r="BF319"/>
  <c r="T319"/>
  <c r="R319"/>
  <c r="P319"/>
  <c r="BK319"/>
  <c r="J319"/>
  <c r="BE319"/>
  <c r="BI318"/>
  <c r="BH318"/>
  <c r="BG318"/>
  <c r="BF318"/>
  <c r="T318"/>
  <c r="T317"/>
  <c r="R318"/>
  <c r="R317"/>
  <c r="P318"/>
  <c r="P317"/>
  <c r="BK318"/>
  <c r="BK317"/>
  <c r="J317"/>
  <c r="J318"/>
  <c r="BE318"/>
  <c r="J71"/>
  <c r="BI316"/>
  <c r="BH316"/>
  <c r="BG316"/>
  <c r="BF316"/>
  <c r="T316"/>
  <c r="R316"/>
  <c r="P316"/>
  <c r="BK316"/>
  <c r="J316"/>
  <c r="BE316"/>
  <c r="BI315"/>
  <c r="BH315"/>
  <c r="BG315"/>
  <c r="BF315"/>
  <c r="T315"/>
  <c r="R315"/>
  <c r="P315"/>
  <c r="BK315"/>
  <c r="J315"/>
  <c r="BE315"/>
  <c r="BI314"/>
  <c r="BH314"/>
  <c r="BG314"/>
  <c r="BF314"/>
  <c r="T314"/>
  <c r="R314"/>
  <c r="P314"/>
  <c r="BK314"/>
  <c r="J314"/>
  <c r="BE314"/>
  <c r="BI313"/>
  <c r="BH313"/>
  <c r="BG313"/>
  <c r="BF313"/>
  <c r="T313"/>
  <c r="R313"/>
  <c r="P313"/>
  <c r="BK313"/>
  <c r="J313"/>
  <c r="BE313"/>
  <c r="BI312"/>
  <c r="BH312"/>
  <c r="BG312"/>
  <c r="BF312"/>
  <c r="T312"/>
  <c r="R312"/>
  <c r="P312"/>
  <c r="BK312"/>
  <c r="J312"/>
  <c r="BE312"/>
  <c r="BI311"/>
  <c r="BH311"/>
  <c r="BG311"/>
  <c r="BF311"/>
  <c r="T311"/>
  <c r="R311"/>
  <c r="P311"/>
  <c r="BK311"/>
  <c r="J311"/>
  <c r="BE311"/>
  <c r="BI310"/>
  <c r="BH310"/>
  <c r="BG310"/>
  <c r="BF310"/>
  <c r="T310"/>
  <c r="R310"/>
  <c r="P310"/>
  <c r="BK310"/>
  <c r="J310"/>
  <c r="BE310"/>
  <c r="BI309"/>
  <c r="BH309"/>
  <c r="BG309"/>
  <c r="BF309"/>
  <c r="T309"/>
  <c r="R309"/>
  <c r="P309"/>
  <c r="BK309"/>
  <c r="J309"/>
  <c r="BE309"/>
  <c r="BI308"/>
  <c r="BH308"/>
  <c r="BG308"/>
  <c r="BF308"/>
  <c r="T308"/>
  <c r="T307"/>
  <c r="R308"/>
  <c r="R307"/>
  <c r="P308"/>
  <c r="P307"/>
  <c r="BK308"/>
  <c r="BK307"/>
  <c r="J307"/>
  <c r="J308"/>
  <c r="BE308"/>
  <c r="J70"/>
  <c r="BI306"/>
  <c r="BH306"/>
  <c r="BG306"/>
  <c r="BF306"/>
  <c r="T306"/>
  <c r="R306"/>
  <c r="P306"/>
  <c r="BK306"/>
  <c r="J306"/>
  <c r="BE306"/>
  <c r="BI305"/>
  <c r="BH305"/>
  <c r="BG305"/>
  <c r="BF305"/>
  <c r="T305"/>
  <c r="R305"/>
  <c r="P305"/>
  <c r="BK305"/>
  <c r="J305"/>
  <c r="BE305"/>
  <c r="BI304"/>
  <c r="BH304"/>
  <c r="BG304"/>
  <c r="BF304"/>
  <c r="T304"/>
  <c r="T303"/>
  <c r="R304"/>
  <c r="R303"/>
  <c r="P304"/>
  <c r="P303"/>
  <c r="BK304"/>
  <c r="BK303"/>
  <c r="J303"/>
  <c r="J304"/>
  <c r="BE304"/>
  <c r="J69"/>
  <c r="BI302"/>
  <c r="BH302"/>
  <c r="BG302"/>
  <c r="BF302"/>
  <c r="T302"/>
  <c r="R302"/>
  <c r="P302"/>
  <c r="BK302"/>
  <c r="J302"/>
  <c r="BE302"/>
  <c r="BI301"/>
  <c r="BH301"/>
  <c r="BG301"/>
  <c r="BF301"/>
  <c r="T301"/>
  <c r="R301"/>
  <c r="P301"/>
  <c r="BK301"/>
  <c r="J301"/>
  <c r="BE301"/>
  <c r="BI299"/>
  <c r="BH299"/>
  <c r="BG299"/>
  <c r="BF299"/>
  <c r="T299"/>
  <c r="R299"/>
  <c r="P299"/>
  <c r="BK299"/>
  <c r="J299"/>
  <c r="BE299"/>
  <c r="BI298"/>
  <c r="BH298"/>
  <c r="BG298"/>
  <c r="BF298"/>
  <c r="T298"/>
  <c r="T297"/>
  <c r="R298"/>
  <c r="R297"/>
  <c r="P298"/>
  <c r="P297"/>
  <c r="BK298"/>
  <c r="BK297"/>
  <c r="J297"/>
  <c r="J298"/>
  <c r="BE298"/>
  <c r="J68"/>
  <c r="BI296"/>
  <c r="BH296"/>
  <c r="BG296"/>
  <c r="BF296"/>
  <c r="T296"/>
  <c r="R296"/>
  <c r="P296"/>
  <c r="BK296"/>
  <c r="J296"/>
  <c r="BE296"/>
  <c r="BI294"/>
  <c r="BH294"/>
  <c r="BG294"/>
  <c r="BF294"/>
  <c r="T294"/>
  <c r="R294"/>
  <c r="P294"/>
  <c r="BK294"/>
  <c r="J294"/>
  <c r="BE294"/>
  <c r="BI292"/>
  <c r="BH292"/>
  <c r="BG292"/>
  <c r="BF292"/>
  <c r="T292"/>
  <c r="R292"/>
  <c r="P292"/>
  <c r="BK292"/>
  <c r="J292"/>
  <c r="BE292"/>
  <c r="BI290"/>
  <c r="BH290"/>
  <c r="BG290"/>
  <c r="BF290"/>
  <c r="T290"/>
  <c r="T289"/>
  <c r="R290"/>
  <c r="R289"/>
  <c r="P290"/>
  <c r="P289"/>
  <c r="BK290"/>
  <c r="BK289"/>
  <c r="J289"/>
  <c r="J290"/>
  <c r="BE290"/>
  <c r="J67"/>
  <c r="BI288"/>
  <c r="BH288"/>
  <c r="BG288"/>
  <c r="BF288"/>
  <c r="T288"/>
  <c r="R288"/>
  <c r="P288"/>
  <c r="BK288"/>
  <c r="J288"/>
  <c r="BE288"/>
  <c r="BI286"/>
  <c r="BH286"/>
  <c r="BG286"/>
  <c r="BF286"/>
  <c r="T286"/>
  <c r="R286"/>
  <c r="P286"/>
  <c r="BK286"/>
  <c r="J286"/>
  <c r="BE286"/>
  <c r="BI284"/>
  <c r="BH284"/>
  <c r="BG284"/>
  <c r="BF284"/>
  <c r="T284"/>
  <c r="R284"/>
  <c r="P284"/>
  <c r="BK284"/>
  <c r="J284"/>
  <c r="BE284"/>
  <c r="BI283"/>
  <c r="BH283"/>
  <c r="BG283"/>
  <c r="BF283"/>
  <c r="T283"/>
  <c r="R283"/>
  <c r="P283"/>
  <c r="BK283"/>
  <c r="J283"/>
  <c r="BE283"/>
  <c r="BI282"/>
  <c r="BH282"/>
  <c r="BG282"/>
  <c r="BF282"/>
  <c r="T282"/>
  <c r="R282"/>
  <c r="P282"/>
  <c r="BK282"/>
  <c r="J282"/>
  <c r="BE282"/>
  <c r="BI281"/>
  <c r="BH281"/>
  <c r="BG281"/>
  <c r="BF281"/>
  <c r="T281"/>
  <c r="R281"/>
  <c r="P281"/>
  <c r="BK281"/>
  <c r="J281"/>
  <c r="BE281"/>
  <c r="BI279"/>
  <c r="BH279"/>
  <c r="BG279"/>
  <c r="BF279"/>
  <c r="T279"/>
  <c r="R279"/>
  <c r="P279"/>
  <c r="BK279"/>
  <c r="J279"/>
  <c r="BE279"/>
  <c r="BI277"/>
  <c r="BH277"/>
  <c r="BG277"/>
  <c r="BF277"/>
  <c r="T277"/>
  <c r="R277"/>
  <c r="P277"/>
  <c r="BK277"/>
  <c r="J277"/>
  <c r="BE277"/>
  <c r="BI275"/>
  <c r="BH275"/>
  <c r="BG275"/>
  <c r="BF275"/>
  <c r="T275"/>
  <c r="R275"/>
  <c r="P275"/>
  <c r="BK275"/>
  <c r="J275"/>
  <c r="BE275"/>
  <c r="BI273"/>
  <c r="BH273"/>
  <c r="BG273"/>
  <c r="BF273"/>
  <c r="T273"/>
  <c r="R273"/>
  <c r="P273"/>
  <c r="BK273"/>
  <c r="J273"/>
  <c r="BE273"/>
  <c r="BI271"/>
  <c r="BH271"/>
  <c r="BG271"/>
  <c r="BF271"/>
  <c r="T271"/>
  <c r="R271"/>
  <c r="P271"/>
  <c r="BK271"/>
  <c r="J271"/>
  <c r="BE271"/>
  <c r="BI269"/>
  <c r="BH269"/>
  <c r="BG269"/>
  <c r="BF269"/>
  <c r="T269"/>
  <c r="R269"/>
  <c r="P269"/>
  <c r="BK269"/>
  <c r="J269"/>
  <c r="BE269"/>
  <c r="BI267"/>
  <c r="BH267"/>
  <c r="BG267"/>
  <c r="BF267"/>
  <c r="T267"/>
  <c r="R267"/>
  <c r="P267"/>
  <c r="BK267"/>
  <c r="J267"/>
  <c r="BE267"/>
  <c r="BI265"/>
  <c r="BH265"/>
  <c r="BG265"/>
  <c r="BF265"/>
  <c r="T265"/>
  <c r="R265"/>
  <c r="P265"/>
  <c r="BK265"/>
  <c r="J265"/>
  <c r="BE265"/>
  <c r="BI264"/>
  <c r="BH264"/>
  <c r="BG264"/>
  <c r="BF264"/>
  <c r="T264"/>
  <c r="R264"/>
  <c r="P264"/>
  <c r="BK264"/>
  <c r="J264"/>
  <c r="BE264"/>
  <c r="BI262"/>
  <c r="BH262"/>
  <c r="BG262"/>
  <c r="BF262"/>
  <c r="T262"/>
  <c r="R262"/>
  <c r="P262"/>
  <c r="BK262"/>
  <c r="J262"/>
  <c r="BE262"/>
  <c r="BI260"/>
  <c r="BH260"/>
  <c r="BG260"/>
  <c r="BF260"/>
  <c r="T260"/>
  <c r="R260"/>
  <c r="P260"/>
  <c r="BK260"/>
  <c r="J260"/>
  <c r="BE260"/>
  <c r="BI258"/>
  <c r="BH258"/>
  <c r="BG258"/>
  <c r="BF258"/>
  <c r="T258"/>
  <c r="R258"/>
  <c r="P258"/>
  <c r="BK258"/>
  <c r="J258"/>
  <c r="BE258"/>
  <c r="BI256"/>
  <c r="BH256"/>
  <c r="BG256"/>
  <c r="BF256"/>
  <c r="T256"/>
  <c r="R256"/>
  <c r="P256"/>
  <c r="BK256"/>
  <c r="J256"/>
  <c r="BE256"/>
  <c r="BI254"/>
  <c r="BH254"/>
  <c r="BG254"/>
  <c r="BF254"/>
  <c r="T254"/>
  <c r="R254"/>
  <c r="P254"/>
  <c r="BK254"/>
  <c r="J254"/>
  <c r="BE254"/>
  <c r="BI252"/>
  <c r="BH252"/>
  <c r="BG252"/>
  <c r="BF252"/>
  <c r="T252"/>
  <c r="R252"/>
  <c r="P252"/>
  <c r="BK252"/>
  <c r="J252"/>
  <c r="BE252"/>
  <c r="BI250"/>
  <c r="BH250"/>
  <c r="BG250"/>
  <c r="BF250"/>
  <c r="T250"/>
  <c r="R250"/>
  <c r="P250"/>
  <c r="BK250"/>
  <c r="J250"/>
  <c r="BE250"/>
  <c r="BI248"/>
  <c r="BH248"/>
  <c r="BG248"/>
  <c r="BF248"/>
  <c r="T248"/>
  <c r="R248"/>
  <c r="P248"/>
  <c r="BK248"/>
  <c r="J248"/>
  <c r="BE248"/>
  <c r="BI247"/>
  <c r="BH247"/>
  <c r="BG247"/>
  <c r="BF247"/>
  <c r="T247"/>
  <c r="R247"/>
  <c r="P247"/>
  <c r="BK247"/>
  <c r="J247"/>
  <c r="BE247"/>
  <c r="BI246"/>
  <c r="BH246"/>
  <c r="BG246"/>
  <c r="BF246"/>
  <c r="T246"/>
  <c r="R246"/>
  <c r="P246"/>
  <c r="BK246"/>
  <c r="J246"/>
  <c r="BE246"/>
  <c r="BI245"/>
  <c r="BH245"/>
  <c r="BG245"/>
  <c r="BF245"/>
  <c r="T245"/>
  <c r="R245"/>
  <c r="P245"/>
  <c r="BK245"/>
  <c r="J245"/>
  <c r="BE245"/>
  <c r="BI244"/>
  <c r="BH244"/>
  <c r="BG244"/>
  <c r="BF244"/>
  <c r="T244"/>
  <c r="R244"/>
  <c r="P244"/>
  <c r="BK244"/>
  <c r="J244"/>
  <c r="BE244"/>
  <c r="BI243"/>
  <c r="BH243"/>
  <c r="BG243"/>
  <c r="BF243"/>
  <c r="T243"/>
  <c r="R243"/>
  <c r="P243"/>
  <c r="BK243"/>
  <c r="J243"/>
  <c r="BE243"/>
  <c r="BI242"/>
  <c r="BH242"/>
  <c r="BG242"/>
  <c r="BF242"/>
  <c r="T242"/>
  <c r="R242"/>
  <c r="P242"/>
  <c r="BK242"/>
  <c r="J242"/>
  <c r="BE242"/>
  <c r="BI240"/>
  <c r="BH240"/>
  <c r="BG240"/>
  <c r="BF240"/>
  <c r="T240"/>
  <c r="R240"/>
  <c r="P240"/>
  <c r="BK240"/>
  <c r="J240"/>
  <c r="BE240"/>
  <c r="BI238"/>
  <c r="BH238"/>
  <c r="BG238"/>
  <c r="BF238"/>
  <c r="T238"/>
  <c r="T237"/>
  <c r="R238"/>
  <c r="R237"/>
  <c r="P238"/>
  <c r="P237"/>
  <c r="BK238"/>
  <c r="BK237"/>
  <c r="J237"/>
  <c r="J238"/>
  <c r="BE238"/>
  <c r="J66"/>
  <c r="BI236"/>
  <c r="BH236"/>
  <c r="BG236"/>
  <c r="BF236"/>
  <c r="T236"/>
  <c r="R236"/>
  <c r="P236"/>
  <c r="BK236"/>
  <c r="J236"/>
  <c r="BE236"/>
  <c r="BI234"/>
  <c r="BH234"/>
  <c r="BG234"/>
  <c r="BF234"/>
  <c r="T234"/>
  <c r="R234"/>
  <c r="P234"/>
  <c r="BK234"/>
  <c r="J234"/>
  <c r="BE234"/>
  <c r="BI233"/>
  <c r="BH233"/>
  <c r="BG233"/>
  <c r="BF233"/>
  <c r="T233"/>
  <c r="R233"/>
  <c r="P233"/>
  <c r="BK233"/>
  <c r="J233"/>
  <c r="BE233"/>
  <c r="BI231"/>
  <c r="BH231"/>
  <c r="BG231"/>
  <c r="BF231"/>
  <c r="T231"/>
  <c r="R231"/>
  <c r="P231"/>
  <c r="BK231"/>
  <c r="J231"/>
  <c r="BE231"/>
  <c r="BI230"/>
  <c r="BH230"/>
  <c r="BG230"/>
  <c r="BF230"/>
  <c r="T230"/>
  <c r="R230"/>
  <c r="P230"/>
  <c r="BK230"/>
  <c r="J230"/>
  <c r="BE230"/>
  <c r="BI228"/>
  <c r="BH228"/>
  <c r="BG228"/>
  <c r="BF228"/>
  <c r="T228"/>
  <c r="R228"/>
  <c r="P228"/>
  <c r="BK228"/>
  <c r="J228"/>
  <c r="BE228"/>
  <c r="BI227"/>
  <c r="BH227"/>
  <c r="BG227"/>
  <c r="BF227"/>
  <c r="T227"/>
  <c r="R227"/>
  <c r="P227"/>
  <c r="BK227"/>
  <c r="J227"/>
  <c r="BE227"/>
  <c r="BI226"/>
  <c r="BH226"/>
  <c r="BG226"/>
  <c r="BF226"/>
  <c r="T226"/>
  <c r="R226"/>
  <c r="P226"/>
  <c r="BK226"/>
  <c r="J226"/>
  <c r="BE226"/>
  <c r="BI225"/>
  <c r="BH225"/>
  <c r="BG225"/>
  <c r="BF225"/>
  <c r="T225"/>
  <c r="R225"/>
  <c r="P225"/>
  <c r="BK225"/>
  <c r="J225"/>
  <c r="BE225"/>
  <c r="BI224"/>
  <c r="BH224"/>
  <c r="BG224"/>
  <c r="BF224"/>
  <c r="T224"/>
  <c r="R224"/>
  <c r="P224"/>
  <c r="BK224"/>
  <c r="J224"/>
  <c r="BE224"/>
  <c r="BI223"/>
  <c r="BH223"/>
  <c r="BG223"/>
  <c r="BF223"/>
  <c r="T223"/>
  <c r="R223"/>
  <c r="P223"/>
  <c r="BK223"/>
  <c r="J223"/>
  <c r="BE223"/>
  <c r="BI222"/>
  <c r="BH222"/>
  <c r="BG222"/>
  <c r="BF222"/>
  <c r="T222"/>
  <c r="R222"/>
  <c r="P222"/>
  <c r="BK222"/>
  <c r="J222"/>
  <c r="BE222"/>
  <c r="BI221"/>
  <c r="BH221"/>
  <c r="BG221"/>
  <c r="BF221"/>
  <c r="T221"/>
  <c r="R221"/>
  <c r="P221"/>
  <c r="BK221"/>
  <c r="J221"/>
  <c r="BE221"/>
  <c r="BI220"/>
  <c r="BH220"/>
  <c r="BG220"/>
  <c r="BF220"/>
  <c r="T220"/>
  <c r="R220"/>
  <c r="P220"/>
  <c r="BK220"/>
  <c r="J220"/>
  <c r="BE220"/>
  <c r="BI219"/>
  <c r="BH219"/>
  <c r="BG219"/>
  <c r="BF219"/>
  <c r="T219"/>
  <c r="R219"/>
  <c r="P219"/>
  <c r="BK219"/>
  <c r="J219"/>
  <c r="BE219"/>
  <c r="BI218"/>
  <c r="BH218"/>
  <c r="BG218"/>
  <c r="BF218"/>
  <c r="T218"/>
  <c r="R218"/>
  <c r="P218"/>
  <c r="BK218"/>
  <c r="J218"/>
  <c r="BE218"/>
  <c r="BI217"/>
  <c r="BH217"/>
  <c r="BG217"/>
  <c r="BF217"/>
  <c r="T217"/>
  <c r="R217"/>
  <c r="P217"/>
  <c r="BK217"/>
  <c r="J217"/>
  <c r="BE217"/>
  <c r="BI216"/>
  <c r="BH216"/>
  <c r="BG216"/>
  <c r="BF216"/>
  <c r="T216"/>
  <c r="R216"/>
  <c r="P216"/>
  <c r="BK216"/>
  <c r="J216"/>
  <c r="BE216"/>
  <c r="BI215"/>
  <c r="BH215"/>
  <c r="BG215"/>
  <c r="BF215"/>
  <c r="T215"/>
  <c r="R215"/>
  <c r="P215"/>
  <c r="BK215"/>
  <c r="J215"/>
  <c r="BE215"/>
  <c r="BI213"/>
  <c r="BH213"/>
  <c r="BG213"/>
  <c r="BF213"/>
  <c r="T213"/>
  <c r="R213"/>
  <c r="P213"/>
  <c r="BK213"/>
  <c r="J213"/>
  <c r="BE213"/>
  <c r="BI211"/>
  <c r="BH211"/>
  <c r="BG211"/>
  <c r="BF211"/>
  <c r="T211"/>
  <c r="R211"/>
  <c r="P211"/>
  <c r="BK211"/>
  <c r="J211"/>
  <c r="BE211"/>
  <c r="BI209"/>
  <c r="BH209"/>
  <c r="BG209"/>
  <c r="BF209"/>
  <c r="T209"/>
  <c r="R209"/>
  <c r="P209"/>
  <c r="BK209"/>
  <c r="J209"/>
  <c r="BE209"/>
  <c r="BI207"/>
  <c r="BH207"/>
  <c r="BG207"/>
  <c r="BF207"/>
  <c r="T207"/>
  <c r="R207"/>
  <c r="P207"/>
  <c r="BK207"/>
  <c r="J207"/>
  <c r="BE207"/>
  <c r="BI204"/>
  <c r="BH204"/>
  <c r="BG204"/>
  <c r="BF204"/>
  <c r="T204"/>
  <c r="R204"/>
  <c r="P204"/>
  <c r="BK204"/>
  <c r="J204"/>
  <c r="BE204"/>
  <c r="BI201"/>
  <c r="BH201"/>
  <c r="BG201"/>
  <c r="BF201"/>
  <c r="T201"/>
  <c r="R201"/>
  <c r="P201"/>
  <c r="BK201"/>
  <c r="J201"/>
  <c r="BE201"/>
  <c r="BI198"/>
  <c r="BH198"/>
  <c r="BG198"/>
  <c r="BF198"/>
  <c r="T198"/>
  <c r="R198"/>
  <c r="P198"/>
  <c r="BK198"/>
  <c r="J198"/>
  <c r="BE198"/>
  <c r="BI195"/>
  <c r="BH195"/>
  <c r="BG195"/>
  <c r="BF195"/>
  <c r="T195"/>
  <c r="R195"/>
  <c r="P195"/>
  <c r="BK195"/>
  <c r="J195"/>
  <c r="BE195"/>
  <c r="BI192"/>
  <c r="BH192"/>
  <c r="BG192"/>
  <c r="BF192"/>
  <c r="T192"/>
  <c r="R192"/>
  <c r="P192"/>
  <c r="BK192"/>
  <c r="J192"/>
  <c r="BE192"/>
  <c r="BI189"/>
  <c r="BH189"/>
  <c r="BG189"/>
  <c r="BF189"/>
  <c r="T189"/>
  <c r="T188"/>
  <c r="R189"/>
  <c r="R188"/>
  <c r="P189"/>
  <c r="P188"/>
  <c r="BK189"/>
  <c r="BK188"/>
  <c r="J188"/>
  <c r="J189"/>
  <c r="BE189"/>
  <c r="J65"/>
  <c r="BI187"/>
  <c r="BH187"/>
  <c r="BG187"/>
  <c r="BF187"/>
  <c r="T187"/>
  <c r="R187"/>
  <c r="P187"/>
  <c r="BK187"/>
  <c r="J187"/>
  <c r="BE187"/>
  <c r="BI184"/>
  <c r="BH184"/>
  <c r="BG184"/>
  <c r="BF184"/>
  <c r="T184"/>
  <c r="R184"/>
  <c r="P184"/>
  <c r="BK184"/>
  <c r="J184"/>
  <c r="BE184"/>
  <c r="BI183"/>
  <c r="BH183"/>
  <c r="BG183"/>
  <c r="BF183"/>
  <c r="T183"/>
  <c r="R183"/>
  <c r="P183"/>
  <c r="BK183"/>
  <c r="J183"/>
  <c r="BE183"/>
  <c r="BI180"/>
  <c r="BH180"/>
  <c r="BG180"/>
  <c r="BF180"/>
  <c r="T180"/>
  <c r="R180"/>
  <c r="P180"/>
  <c r="BK180"/>
  <c r="J180"/>
  <c r="BE180"/>
  <c r="BI179"/>
  <c r="BH179"/>
  <c r="BG179"/>
  <c r="BF179"/>
  <c r="T179"/>
  <c r="R179"/>
  <c r="P179"/>
  <c r="BK179"/>
  <c r="J179"/>
  <c r="BE179"/>
  <c r="BI176"/>
  <c r="BH176"/>
  <c r="BG176"/>
  <c r="BF176"/>
  <c r="T176"/>
  <c r="R176"/>
  <c r="P176"/>
  <c r="BK176"/>
  <c r="J176"/>
  <c r="BE176"/>
  <c r="BI175"/>
  <c r="BH175"/>
  <c r="BG175"/>
  <c r="BF175"/>
  <c r="T175"/>
  <c r="R175"/>
  <c r="P175"/>
  <c r="BK175"/>
  <c r="J175"/>
  <c r="BE175"/>
  <c r="BI172"/>
  <c r="BH172"/>
  <c r="BG172"/>
  <c r="BF172"/>
  <c r="T172"/>
  <c r="R172"/>
  <c r="P172"/>
  <c r="BK172"/>
  <c r="J172"/>
  <c r="BE172"/>
  <c r="BI171"/>
  <c r="BH171"/>
  <c r="BG171"/>
  <c r="BF171"/>
  <c r="T171"/>
  <c r="R171"/>
  <c r="P171"/>
  <c r="BK171"/>
  <c r="J171"/>
  <c r="BE171"/>
  <c r="BI168"/>
  <c r="BH168"/>
  <c r="BG168"/>
  <c r="BF168"/>
  <c r="T168"/>
  <c r="T167"/>
  <c r="R168"/>
  <c r="R167"/>
  <c r="P168"/>
  <c r="P167"/>
  <c r="BK168"/>
  <c r="BK167"/>
  <c r="J167"/>
  <c r="J168"/>
  <c r="BE168"/>
  <c r="J64"/>
  <c r="BI166"/>
  <c r="BH166"/>
  <c r="BG166"/>
  <c r="BF166"/>
  <c r="T166"/>
  <c r="R166"/>
  <c r="P166"/>
  <c r="BK166"/>
  <c r="J166"/>
  <c r="BE166"/>
  <c r="BI165"/>
  <c r="BH165"/>
  <c r="BG165"/>
  <c r="BF165"/>
  <c r="T165"/>
  <c r="R165"/>
  <c r="P165"/>
  <c r="BK165"/>
  <c r="J165"/>
  <c r="BE165"/>
  <c r="BI162"/>
  <c r="BH162"/>
  <c r="BG162"/>
  <c r="BF162"/>
  <c r="T162"/>
  <c r="T161"/>
  <c r="R162"/>
  <c r="R161"/>
  <c r="P162"/>
  <c r="P161"/>
  <c r="BK162"/>
  <c r="BK161"/>
  <c r="J161"/>
  <c r="J162"/>
  <c r="BE162"/>
  <c r="J63"/>
  <c r="BI160"/>
  <c r="BH160"/>
  <c r="BG160"/>
  <c r="BF160"/>
  <c r="T160"/>
  <c r="R160"/>
  <c r="P160"/>
  <c r="BK160"/>
  <c r="J160"/>
  <c r="BE160"/>
  <c r="BI157"/>
  <c r="BH157"/>
  <c r="BG157"/>
  <c r="BF157"/>
  <c r="T157"/>
  <c r="R157"/>
  <c r="P157"/>
  <c r="BK157"/>
  <c r="J157"/>
  <c r="BE157"/>
  <c r="BI154"/>
  <c r="BH154"/>
  <c r="BG154"/>
  <c r="BF154"/>
  <c r="T154"/>
  <c r="R154"/>
  <c r="P154"/>
  <c r="BK154"/>
  <c r="J154"/>
  <c r="BE154"/>
  <c r="BI151"/>
  <c r="BH151"/>
  <c r="BG151"/>
  <c r="BF151"/>
  <c r="T151"/>
  <c r="R151"/>
  <c r="P151"/>
  <c r="BK151"/>
  <c r="J151"/>
  <c r="BE151"/>
  <c r="BI148"/>
  <c r="BH148"/>
  <c r="BG148"/>
  <c r="BF148"/>
  <c r="T148"/>
  <c r="R148"/>
  <c r="P148"/>
  <c r="BK148"/>
  <c r="J148"/>
  <c r="BE148"/>
  <c r="BI145"/>
  <c r="BH145"/>
  <c r="BG145"/>
  <c r="BF145"/>
  <c r="T145"/>
  <c r="R145"/>
  <c r="P145"/>
  <c r="BK145"/>
  <c r="J145"/>
  <c r="BE145"/>
  <c r="BI142"/>
  <c r="BH142"/>
  <c r="BG142"/>
  <c r="BF142"/>
  <c r="T142"/>
  <c r="R142"/>
  <c r="P142"/>
  <c r="BK142"/>
  <c r="J142"/>
  <c r="BE142"/>
  <c r="BI139"/>
  <c r="BH139"/>
  <c r="BG139"/>
  <c r="BF139"/>
  <c r="T139"/>
  <c r="R139"/>
  <c r="P139"/>
  <c r="BK139"/>
  <c r="J139"/>
  <c r="BE139"/>
  <c r="BI136"/>
  <c r="BH136"/>
  <c r="BG136"/>
  <c r="BF136"/>
  <c r="T136"/>
  <c r="R136"/>
  <c r="P136"/>
  <c r="BK136"/>
  <c r="J136"/>
  <c r="BE136"/>
  <c r="BI133"/>
  <c r="BH133"/>
  <c r="BG133"/>
  <c r="BF133"/>
  <c r="T133"/>
  <c r="R133"/>
  <c r="P133"/>
  <c r="BK133"/>
  <c r="J133"/>
  <c r="BE133"/>
  <c r="BI130"/>
  <c r="BH130"/>
  <c r="BG130"/>
  <c r="BF130"/>
  <c r="T130"/>
  <c r="R130"/>
  <c r="P130"/>
  <c r="BK130"/>
  <c r="J130"/>
  <c r="BE130"/>
  <c r="BI127"/>
  <c r="BH127"/>
  <c r="BG127"/>
  <c r="BF127"/>
  <c r="T127"/>
  <c r="R127"/>
  <c r="P127"/>
  <c r="BK127"/>
  <c r="J127"/>
  <c r="BE127"/>
  <c r="BI124"/>
  <c r="BH124"/>
  <c r="BG124"/>
  <c r="BF124"/>
  <c r="T124"/>
  <c r="R124"/>
  <c r="P124"/>
  <c r="BK124"/>
  <c r="J124"/>
  <c r="BE124"/>
  <c r="BI121"/>
  <c r="BH121"/>
  <c r="BG121"/>
  <c r="BF121"/>
  <c r="T121"/>
  <c r="R121"/>
  <c r="P121"/>
  <c r="BK121"/>
  <c r="J121"/>
  <c r="BE121"/>
  <c r="BI118"/>
  <c r="BH118"/>
  <c r="BG118"/>
  <c r="BF118"/>
  <c r="T118"/>
  <c r="R118"/>
  <c r="P118"/>
  <c r="BK118"/>
  <c r="J118"/>
  <c r="BE118"/>
  <c r="BI115"/>
  <c r="BH115"/>
  <c r="BG115"/>
  <c r="BF115"/>
  <c r="T115"/>
  <c r="R115"/>
  <c r="P115"/>
  <c r="BK115"/>
  <c r="J115"/>
  <c r="BE115"/>
  <c r="BI112"/>
  <c r="BH112"/>
  <c r="BG112"/>
  <c r="BF112"/>
  <c r="T112"/>
  <c r="R112"/>
  <c r="P112"/>
  <c r="BK112"/>
  <c r="J112"/>
  <c r="BE112"/>
  <c r="BI109"/>
  <c r="BH109"/>
  <c r="BG109"/>
  <c r="BF109"/>
  <c r="T109"/>
  <c r="R109"/>
  <c r="P109"/>
  <c r="BK109"/>
  <c r="J109"/>
  <c r="BE109"/>
  <c r="BI106"/>
  <c r="BH106"/>
  <c r="BG106"/>
  <c r="BF106"/>
  <c r="T106"/>
  <c r="R106"/>
  <c r="P106"/>
  <c r="BK106"/>
  <c r="J106"/>
  <c r="BE106"/>
  <c r="BI103"/>
  <c r="BH103"/>
  <c r="BG103"/>
  <c r="BF103"/>
  <c r="T103"/>
  <c r="R103"/>
  <c r="P103"/>
  <c r="BK103"/>
  <c r="J103"/>
  <c r="BE103"/>
  <c r="BI101"/>
  <c r="BH101"/>
  <c r="BG101"/>
  <c r="BF101"/>
  <c r="T101"/>
  <c r="R101"/>
  <c r="P101"/>
  <c r="BK101"/>
  <c r="J101"/>
  <c r="BE101"/>
  <c r="BI98"/>
  <c r="BH98"/>
  <c r="BG98"/>
  <c r="BF98"/>
  <c r="T98"/>
  <c r="R98"/>
  <c r="P98"/>
  <c r="BK98"/>
  <c r="J98"/>
  <c r="BE98"/>
  <c r="BI96"/>
  <c r="F36"/>
  <c i="1" r="BD62"/>
  <c i="10" r="BH96"/>
  <c r="F35"/>
  <c i="1" r="BC62"/>
  <c i="10" r="BG96"/>
  <c r="F34"/>
  <c i="1" r="BB62"/>
  <c i="10" r="BF96"/>
  <c r="J33"/>
  <c i="1" r="AW62"/>
  <c i="10" r="F33"/>
  <c i="1" r="BA62"/>
  <c i="10" r="T96"/>
  <c r="T95"/>
  <c r="T94"/>
  <c r="T93"/>
  <c r="R96"/>
  <c r="R95"/>
  <c r="R94"/>
  <c r="R93"/>
  <c r="P96"/>
  <c r="P95"/>
  <c r="P94"/>
  <c r="P93"/>
  <c i="1" r="AU62"/>
  <c i="10" r="BK96"/>
  <c r="BK95"/>
  <c r="J95"/>
  <c r="BK94"/>
  <c r="J94"/>
  <c r="BK93"/>
  <c r="J93"/>
  <c r="J60"/>
  <c r="J29"/>
  <c i="1" r="AG62"/>
  <c i="10" r="J96"/>
  <c r="BE96"/>
  <c r="J32"/>
  <c i="1" r="AV62"/>
  <c i="10" r="F32"/>
  <c i="1" r="AZ62"/>
  <c i="10" r="J62"/>
  <c r="J61"/>
  <c r="J89"/>
  <c r="F89"/>
  <c r="F87"/>
  <c r="E85"/>
  <c r="J55"/>
  <c r="F55"/>
  <c r="F53"/>
  <c r="E51"/>
  <c r="J38"/>
  <c r="J20"/>
  <c r="E20"/>
  <c r="F90"/>
  <c r="F56"/>
  <c r="J19"/>
  <c r="J14"/>
  <c r="J87"/>
  <c r="J53"/>
  <c r="E7"/>
  <c r="E81"/>
  <c r="E47"/>
  <c i="1" r="AY60"/>
  <c r="AX60"/>
  <c i="9" r="BI84"/>
  <c r="BH84"/>
  <c r="BG84"/>
  <c r="BF84"/>
  <c r="T84"/>
  <c r="R84"/>
  <c r="P84"/>
  <c r="BK84"/>
  <c r="J84"/>
  <c r="BE84"/>
  <c r="BI83"/>
  <c r="BH83"/>
  <c r="BG83"/>
  <c r="BF83"/>
  <c r="T83"/>
  <c r="R83"/>
  <c r="P83"/>
  <c r="BK83"/>
  <c r="J83"/>
  <c r="BE83"/>
  <c r="BI82"/>
  <c r="BH82"/>
  <c r="BG82"/>
  <c r="BF82"/>
  <c r="T82"/>
  <c r="R82"/>
  <c r="P82"/>
  <c r="BK82"/>
  <c r="J82"/>
  <c r="BE82"/>
  <c r="BI81"/>
  <c r="F34"/>
  <c i="1" r="BD60"/>
  <c i="9" r="BH81"/>
  <c r="F33"/>
  <c i="1" r="BC60"/>
  <c i="9" r="BG81"/>
  <c r="F32"/>
  <c i="1" r="BB60"/>
  <c i="9" r="BF81"/>
  <c r="J31"/>
  <c i="1" r="AW60"/>
  <c i="9" r="F31"/>
  <c i="1" r="BA60"/>
  <c i="9" r="T81"/>
  <c r="T80"/>
  <c r="T79"/>
  <c r="T78"/>
  <c r="R81"/>
  <c r="R80"/>
  <c r="R79"/>
  <c r="R78"/>
  <c r="P81"/>
  <c r="P80"/>
  <c r="P79"/>
  <c r="P78"/>
  <c i="1" r="AU60"/>
  <c i="9" r="BK81"/>
  <c r="BK80"/>
  <c r="J80"/>
  <c r="BK79"/>
  <c r="J79"/>
  <c r="BK78"/>
  <c r="J78"/>
  <c r="J56"/>
  <c r="J27"/>
  <c i="1" r="AG60"/>
  <c i="9" r="J81"/>
  <c r="BE81"/>
  <c r="J30"/>
  <c i="1" r="AV60"/>
  <c i="9" r="F30"/>
  <c i="1" r="AZ60"/>
  <c i="9" r="J58"/>
  <c r="J57"/>
  <c r="J74"/>
  <c r="F74"/>
  <c r="F72"/>
  <c r="E70"/>
  <c r="J51"/>
  <c r="F51"/>
  <c r="F49"/>
  <c r="E47"/>
  <c r="J36"/>
  <c r="J18"/>
  <c r="E18"/>
  <c r="F75"/>
  <c r="F52"/>
  <c r="J17"/>
  <c r="J12"/>
  <c r="J72"/>
  <c r="J49"/>
  <c r="E7"/>
  <c r="E68"/>
  <c r="E45"/>
  <c i="1" r="AY59"/>
  <c r="AX59"/>
  <c i="8" r="BI404"/>
  <c r="BH404"/>
  <c r="BG404"/>
  <c r="BF404"/>
  <c r="T404"/>
  <c r="R404"/>
  <c r="P404"/>
  <c r="BK404"/>
  <c r="J404"/>
  <c r="BE404"/>
  <c r="BI402"/>
  <c r="BH402"/>
  <c r="BG402"/>
  <c r="BF402"/>
  <c r="T402"/>
  <c r="R402"/>
  <c r="P402"/>
  <c r="BK402"/>
  <c r="J402"/>
  <c r="BE402"/>
  <c r="BI399"/>
  <c r="BH399"/>
  <c r="BG399"/>
  <c r="BF399"/>
  <c r="T399"/>
  <c r="R399"/>
  <c r="P399"/>
  <c r="BK399"/>
  <c r="J399"/>
  <c r="BE399"/>
  <c r="BI397"/>
  <c r="BH397"/>
  <c r="BG397"/>
  <c r="BF397"/>
  <c r="T397"/>
  <c r="R397"/>
  <c r="P397"/>
  <c r="BK397"/>
  <c r="J397"/>
  <c r="BE397"/>
  <c r="BI394"/>
  <c r="BH394"/>
  <c r="BG394"/>
  <c r="BF394"/>
  <c r="T394"/>
  <c r="R394"/>
  <c r="P394"/>
  <c r="BK394"/>
  <c r="J394"/>
  <c r="BE394"/>
  <c r="BI392"/>
  <c r="BH392"/>
  <c r="BG392"/>
  <c r="BF392"/>
  <c r="T392"/>
  <c r="R392"/>
  <c r="P392"/>
  <c r="BK392"/>
  <c r="J392"/>
  <c r="BE392"/>
  <c r="BI389"/>
  <c r="BH389"/>
  <c r="BG389"/>
  <c r="BF389"/>
  <c r="T389"/>
  <c r="T388"/>
  <c r="T387"/>
  <c r="R389"/>
  <c r="R388"/>
  <c r="R387"/>
  <c r="P389"/>
  <c r="P388"/>
  <c r="P387"/>
  <c r="BK389"/>
  <c r="BK388"/>
  <c r="J388"/>
  <c r="BK387"/>
  <c r="J387"/>
  <c r="J389"/>
  <c r="BE389"/>
  <c r="J68"/>
  <c r="J67"/>
  <c r="BI385"/>
  <c r="BH385"/>
  <c r="BG385"/>
  <c r="BF385"/>
  <c r="T385"/>
  <c r="T384"/>
  <c r="R385"/>
  <c r="R384"/>
  <c r="P385"/>
  <c r="P384"/>
  <c r="BK385"/>
  <c r="BK384"/>
  <c r="J384"/>
  <c r="J385"/>
  <c r="BE385"/>
  <c r="J66"/>
  <c r="BI383"/>
  <c r="BH383"/>
  <c r="BG383"/>
  <c r="BF383"/>
  <c r="T383"/>
  <c r="R383"/>
  <c r="P383"/>
  <c r="BK383"/>
  <c r="J383"/>
  <c r="BE383"/>
  <c r="BI380"/>
  <c r="BH380"/>
  <c r="BG380"/>
  <c r="BF380"/>
  <c r="T380"/>
  <c r="R380"/>
  <c r="P380"/>
  <c r="BK380"/>
  <c r="J380"/>
  <c r="BE380"/>
  <c r="BI378"/>
  <c r="BH378"/>
  <c r="BG378"/>
  <c r="BF378"/>
  <c r="T378"/>
  <c r="T377"/>
  <c r="R378"/>
  <c r="R377"/>
  <c r="P378"/>
  <c r="P377"/>
  <c r="BK378"/>
  <c r="BK377"/>
  <c r="J377"/>
  <c r="J378"/>
  <c r="BE378"/>
  <c r="J65"/>
  <c r="BI374"/>
  <c r="BH374"/>
  <c r="BG374"/>
  <c r="BF374"/>
  <c r="T374"/>
  <c r="R374"/>
  <c r="P374"/>
  <c r="BK374"/>
  <c r="J374"/>
  <c r="BE374"/>
  <c r="BI372"/>
  <c r="BH372"/>
  <c r="BG372"/>
  <c r="BF372"/>
  <c r="T372"/>
  <c r="R372"/>
  <c r="P372"/>
  <c r="BK372"/>
  <c r="J372"/>
  <c r="BE372"/>
  <c r="BI370"/>
  <c r="BH370"/>
  <c r="BG370"/>
  <c r="BF370"/>
  <c r="T370"/>
  <c r="R370"/>
  <c r="P370"/>
  <c r="BK370"/>
  <c r="J370"/>
  <c r="BE370"/>
  <c r="BI367"/>
  <c r="BH367"/>
  <c r="BG367"/>
  <c r="BF367"/>
  <c r="T367"/>
  <c r="R367"/>
  <c r="P367"/>
  <c r="BK367"/>
  <c r="J367"/>
  <c r="BE367"/>
  <c r="BI364"/>
  <c r="BH364"/>
  <c r="BG364"/>
  <c r="BF364"/>
  <c r="T364"/>
  <c r="R364"/>
  <c r="P364"/>
  <c r="BK364"/>
  <c r="J364"/>
  <c r="BE364"/>
  <c r="BI358"/>
  <c r="BH358"/>
  <c r="BG358"/>
  <c r="BF358"/>
  <c r="T358"/>
  <c r="R358"/>
  <c r="P358"/>
  <c r="BK358"/>
  <c r="J358"/>
  <c r="BE358"/>
  <c r="BI355"/>
  <c r="BH355"/>
  <c r="BG355"/>
  <c r="BF355"/>
  <c r="T355"/>
  <c r="R355"/>
  <c r="P355"/>
  <c r="BK355"/>
  <c r="J355"/>
  <c r="BE355"/>
  <c r="BI353"/>
  <c r="BH353"/>
  <c r="BG353"/>
  <c r="BF353"/>
  <c r="T353"/>
  <c r="R353"/>
  <c r="P353"/>
  <c r="BK353"/>
  <c r="J353"/>
  <c r="BE353"/>
  <c r="BI351"/>
  <c r="BH351"/>
  <c r="BG351"/>
  <c r="BF351"/>
  <c r="T351"/>
  <c r="R351"/>
  <c r="P351"/>
  <c r="BK351"/>
  <c r="J351"/>
  <c r="BE351"/>
  <c r="BI348"/>
  <c r="BH348"/>
  <c r="BG348"/>
  <c r="BF348"/>
  <c r="T348"/>
  <c r="R348"/>
  <c r="P348"/>
  <c r="BK348"/>
  <c r="J348"/>
  <c r="BE348"/>
  <c r="BI346"/>
  <c r="BH346"/>
  <c r="BG346"/>
  <c r="BF346"/>
  <c r="T346"/>
  <c r="R346"/>
  <c r="P346"/>
  <c r="BK346"/>
  <c r="J346"/>
  <c r="BE346"/>
  <c r="BI343"/>
  <c r="BH343"/>
  <c r="BG343"/>
  <c r="BF343"/>
  <c r="T343"/>
  <c r="R343"/>
  <c r="P343"/>
  <c r="BK343"/>
  <c r="J343"/>
  <c r="BE343"/>
  <c r="BI341"/>
  <c r="BH341"/>
  <c r="BG341"/>
  <c r="BF341"/>
  <c r="T341"/>
  <c r="R341"/>
  <c r="P341"/>
  <c r="BK341"/>
  <c r="J341"/>
  <c r="BE341"/>
  <c r="BI339"/>
  <c r="BH339"/>
  <c r="BG339"/>
  <c r="BF339"/>
  <c r="T339"/>
  <c r="R339"/>
  <c r="P339"/>
  <c r="BK339"/>
  <c r="J339"/>
  <c r="BE339"/>
  <c r="BI336"/>
  <c r="BH336"/>
  <c r="BG336"/>
  <c r="BF336"/>
  <c r="T336"/>
  <c r="R336"/>
  <c r="P336"/>
  <c r="BK336"/>
  <c r="J336"/>
  <c r="BE336"/>
  <c r="BI333"/>
  <c r="BH333"/>
  <c r="BG333"/>
  <c r="BF333"/>
  <c r="T333"/>
  <c r="T332"/>
  <c r="R333"/>
  <c r="R332"/>
  <c r="P333"/>
  <c r="P332"/>
  <c r="BK333"/>
  <c r="BK332"/>
  <c r="J332"/>
  <c r="J333"/>
  <c r="BE333"/>
  <c r="J64"/>
  <c r="BI331"/>
  <c r="BH331"/>
  <c r="BG331"/>
  <c r="BF331"/>
  <c r="T331"/>
  <c r="R331"/>
  <c r="P331"/>
  <c r="BK331"/>
  <c r="J331"/>
  <c r="BE331"/>
  <c r="BI330"/>
  <c r="BH330"/>
  <c r="BG330"/>
  <c r="BF330"/>
  <c r="T330"/>
  <c r="R330"/>
  <c r="P330"/>
  <c r="BK330"/>
  <c r="J330"/>
  <c r="BE330"/>
  <c r="BI328"/>
  <c r="BH328"/>
  <c r="BG328"/>
  <c r="BF328"/>
  <c r="T328"/>
  <c r="T327"/>
  <c r="R328"/>
  <c r="R327"/>
  <c r="P328"/>
  <c r="P327"/>
  <c r="BK328"/>
  <c r="BK327"/>
  <c r="J327"/>
  <c r="J328"/>
  <c r="BE328"/>
  <c r="J63"/>
  <c r="BI325"/>
  <c r="BH325"/>
  <c r="BG325"/>
  <c r="BF325"/>
  <c r="T325"/>
  <c r="R325"/>
  <c r="P325"/>
  <c r="BK325"/>
  <c r="J325"/>
  <c r="BE325"/>
  <c r="BI322"/>
  <c r="BH322"/>
  <c r="BG322"/>
  <c r="BF322"/>
  <c r="T322"/>
  <c r="R322"/>
  <c r="P322"/>
  <c r="BK322"/>
  <c r="J322"/>
  <c r="BE322"/>
  <c r="BI319"/>
  <c r="BH319"/>
  <c r="BG319"/>
  <c r="BF319"/>
  <c r="T319"/>
  <c r="R319"/>
  <c r="P319"/>
  <c r="BK319"/>
  <c r="J319"/>
  <c r="BE319"/>
  <c r="BI317"/>
  <c r="BH317"/>
  <c r="BG317"/>
  <c r="BF317"/>
  <c r="T317"/>
  <c r="R317"/>
  <c r="P317"/>
  <c r="BK317"/>
  <c r="J317"/>
  <c r="BE317"/>
  <c r="BI315"/>
  <c r="BH315"/>
  <c r="BG315"/>
  <c r="BF315"/>
  <c r="T315"/>
  <c r="R315"/>
  <c r="P315"/>
  <c r="BK315"/>
  <c r="J315"/>
  <c r="BE315"/>
  <c r="BI309"/>
  <c r="BH309"/>
  <c r="BG309"/>
  <c r="BF309"/>
  <c r="T309"/>
  <c r="R309"/>
  <c r="P309"/>
  <c r="BK309"/>
  <c r="J309"/>
  <c r="BE309"/>
  <c r="BI307"/>
  <c r="BH307"/>
  <c r="BG307"/>
  <c r="BF307"/>
  <c r="T307"/>
  <c r="R307"/>
  <c r="P307"/>
  <c r="BK307"/>
  <c r="J307"/>
  <c r="BE307"/>
  <c r="BI305"/>
  <c r="BH305"/>
  <c r="BG305"/>
  <c r="BF305"/>
  <c r="T305"/>
  <c r="T304"/>
  <c r="R305"/>
  <c r="R304"/>
  <c r="P305"/>
  <c r="P304"/>
  <c r="BK305"/>
  <c r="BK304"/>
  <c r="J304"/>
  <c r="J305"/>
  <c r="BE305"/>
  <c r="J62"/>
  <c r="BI302"/>
  <c r="BH302"/>
  <c r="BG302"/>
  <c r="BF302"/>
  <c r="T302"/>
  <c r="R302"/>
  <c r="P302"/>
  <c r="BK302"/>
  <c r="J302"/>
  <c r="BE302"/>
  <c r="BI299"/>
  <c r="BH299"/>
  <c r="BG299"/>
  <c r="BF299"/>
  <c r="T299"/>
  <c r="R299"/>
  <c r="P299"/>
  <c r="BK299"/>
  <c r="J299"/>
  <c r="BE299"/>
  <c r="BI297"/>
  <c r="BH297"/>
  <c r="BG297"/>
  <c r="BF297"/>
  <c r="T297"/>
  <c r="R297"/>
  <c r="P297"/>
  <c r="BK297"/>
  <c r="J297"/>
  <c r="BE297"/>
  <c r="BI295"/>
  <c r="BH295"/>
  <c r="BG295"/>
  <c r="BF295"/>
  <c r="T295"/>
  <c r="R295"/>
  <c r="P295"/>
  <c r="BK295"/>
  <c r="J295"/>
  <c r="BE295"/>
  <c r="BI291"/>
  <c r="BH291"/>
  <c r="BG291"/>
  <c r="BF291"/>
  <c r="T291"/>
  <c r="R291"/>
  <c r="P291"/>
  <c r="BK291"/>
  <c r="J291"/>
  <c r="BE291"/>
  <c r="BI289"/>
  <c r="BH289"/>
  <c r="BG289"/>
  <c r="BF289"/>
  <c r="T289"/>
  <c r="R289"/>
  <c r="P289"/>
  <c r="BK289"/>
  <c r="J289"/>
  <c r="BE289"/>
  <c r="BI285"/>
  <c r="BH285"/>
  <c r="BG285"/>
  <c r="BF285"/>
  <c r="T285"/>
  <c r="T284"/>
  <c r="R285"/>
  <c r="R284"/>
  <c r="P285"/>
  <c r="P284"/>
  <c r="BK285"/>
  <c r="BK284"/>
  <c r="J284"/>
  <c r="J285"/>
  <c r="BE285"/>
  <c r="J61"/>
  <c r="BI281"/>
  <c r="BH281"/>
  <c r="BG281"/>
  <c r="BF281"/>
  <c r="T281"/>
  <c r="R281"/>
  <c r="P281"/>
  <c r="BK281"/>
  <c r="J281"/>
  <c r="BE281"/>
  <c r="BI279"/>
  <c r="BH279"/>
  <c r="BG279"/>
  <c r="BF279"/>
  <c r="T279"/>
  <c r="R279"/>
  <c r="P279"/>
  <c r="BK279"/>
  <c r="J279"/>
  <c r="BE279"/>
  <c r="BI276"/>
  <c r="BH276"/>
  <c r="BG276"/>
  <c r="BF276"/>
  <c r="T276"/>
  <c r="R276"/>
  <c r="P276"/>
  <c r="BK276"/>
  <c r="J276"/>
  <c r="BE276"/>
  <c r="BI273"/>
  <c r="BH273"/>
  <c r="BG273"/>
  <c r="BF273"/>
  <c r="T273"/>
  <c r="T272"/>
  <c r="R273"/>
  <c r="R272"/>
  <c r="P273"/>
  <c r="P272"/>
  <c r="BK273"/>
  <c r="BK272"/>
  <c r="J272"/>
  <c r="J273"/>
  <c r="BE273"/>
  <c r="J60"/>
  <c r="BI269"/>
  <c r="BH269"/>
  <c r="BG269"/>
  <c r="BF269"/>
  <c r="T269"/>
  <c r="R269"/>
  <c r="P269"/>
  <c r="BK269"/>
  <c r="J269"/>
  <c r="BE269"/>
  <c r="BI266"/>
  <c r="BH266"/>
  <c r="BG266"/>
  <c r="BF266"/>
  <c r="T266"/>
  <c r="R266"/>
  <c r="P266"/>
  <c r="BK266"/>
  <c r="J266"/>
  <c r="BE266"/>
  <c r="BI263"/>
  <c r="BH263"/>
  <c r="BG263"/>
  <c r="BF263"/>
  <c r="T263"/>
  <c r="R263"/>
  <c r="P263"/>
  <c r="BK263"/>
  <c r="J263"/>
  <c r="BE263"/>
  <c r="BI258"/>
  <c r="BH258"/>
  <c r="BG258"/>
  <c r="BF258"/>
  <c r="T258"/>
  <c r="R258"/>
  <c r="P258"/>
  <c r="BK258"/>
  <c r="J258"/>
  <c r="BE258"/>
  <c r="BI255"/>
  <c r="BH255"/>
  <c r="BG255"/>
  <c r="BF255"/>
  <c r="T255"/>
  <c r="R255"/>
  <c r="P255"/>
  <c r="BK255"/>
  <c r="J255"/>
  <c r="BE255"/>
  <c r="BI252"/>
  <c r="BH252"/>
  <c r="BG252"/>
  <c r="BF252"/>
  <c r="T252"/>
  <c r="T251"/>
  <c r="R252"/>
  <c r="R251"/>
  <c r="P252"/>
  <c r="P251"/>
  <c r="BK252"/>
  <c r="BK251"/>
  <c r="J251"/>
  <c r="J252"/>
  <c r="BE252"/>
  <c r="J59"/>
  <c r="BI250"/>
  <c r="BH250"/>
  <c r="BG250"/>
  <c r="BF250"/>
  <c r="T250"/>
  <c r="R250"/>
  <c r="P250"/>
  <c r="BK250"/>
  <c r="J250"/>
  <c r="BE250"/>
  <c r="BI248"/>
  <c r="BH248"/>
  <c r="BG248"/>
  <c r="BF248"/>
  <c r="T248"/>
  <c r="R248"/>
  <c r="P248"/>
  <c r="BK248"/>
  <c r="J248"/>
  <c r="BE248"/>
  <c r="BI245"/>
  <c r="BH245"/>
  <c r="BG245"/>
  <c r="BF245"/>
  <c r="T245"/>
  <c r="R245"/>
  <c r="P245"/>
  <c r="BK245"/>
  <c r="J245"/>
  <c r="BE245"/>
  <c r="BI244"/>
  <c r="BH244"/>
  <c r="BG244"/>
  <c r="BF244"/>
  <c r="T244"/>
  <c r="R244"/>
  <c r="P244"/>
  <c r="BK244"/>
  <c r="J244"/>
  <c r="BE244"/>
  <c r="BI240"/>
  <c r="BH240"/>
  <c r="BG240"/>
  <c r="BF240"/>
  <c r="T240"/>
  <c r="R240"/>
  <c r="P240"/>
  <c r="BK240"/>
  <c r="J240"/>
  <c r="BE240"/>
  <c r="BI238"/>
  <c r="BH238"/>
  <c r="BG238"/>
  <c r="BF238"/>
  <c r="T238"/>
  <c r="R238"/>
  <c r="P238"/>
  <c r="BK238"/>
  <c r="J238"/>
  <c r="BE238"/>
  <c r="BI236"/>
  <c r="BH236"/>
  <c r="BG236"/>
  <c r="BF236"/>
  <c r="T236"/>
  <c r="R236"/>
  <c r="P236"/>
  <c r="BK236"/>
  <c r="J236"/>
  <c r="BE236"/>
  <c r="BI234"/>
  <c r="BH234"/>
  <c r="BG234"/>
  <c r="BF234"/>
  <c r="T234"/>
  <c r="R234"/>
  <c r="P234"/>
  <c r="BK234"/>
  <c r="J234"/>
  <c r="BE234"/>
  <c r="BI231"/>
  <c r="BH231"/>
  <c r="BG231"/>
  <c r="BF231"/>
  <c r="T231"/>
  <c r="R231"/>
  <c r="P231"/>
  <c r="BK231"/>
  <c r="J231"/>
  <c r="BE231"/>
  <c r="BI228"/>
  <c r="BH228"/>
  <c r="BG228"/>
  <c r="BF228"/>
  <c r="T228"/>
  <c r="R228"/>
  <c r="P228"/>
  <c r="BK228"/>
  <c r="J228"/>
  <c r="BE228"/>
  <c r="BI226"/>
  <c r="BH226"/>
  <c r="BG226"/>
  <c r="BF226"/>
  <c r="T226"/>
  <c r="R226"/>
  <c r="P226"/>
  <c r="BK226"/>
  <c r="J226"/>
  <c r="BE226"/>
  <c r="BI223"/>
  <c r="BH223"/>
  <c r="BG223"/>
  <c r="BF223"/>
  <c r="T223"/>
  <c r="R223"/>
  <c r="P223"/>
  <c r="BK223"/>
  <c r="J223"/>
  <c r="BE223"/>
  <c r="BI218"/>
  <c r="BH218"/>
  <c r="BG218"/>
  <c r="BF218"/>
  <c r="T218"/>
  <c r="R218"/>
  <c r="P218"/>
  <c r="BK218"/>
  <c r="J218"/>
  <c r="BE218"/>
  <c r="BI214"/>
  <c r="BH214"/>
  <c r="BG214"/>
  <c r="BF214"/>
  <c r="T214"/>
  <c r="R214"/>
  <c r="P214"/>
  <c r="BK214"/>
  <c r="J214"/>
  <c r="BE214"/>
  <c r="BI212"/>
  <c r="BH212"/>
  <c r="BG212"/>
  <c r="BF212"/>
  <c r="T212"/>
  <c r="R212"/>
  <c r="P212"/>
  <c r="BK212"/>
  <c r="J212"/>
  <c r="BE212"/>
  <c r="BI210"/>
  <c r="BH210"/>
  <c r="BG210"/>
  <c r="BF210"/>
  <c r="T210"/>
  <c r="R210"/>
  <c r="P210"/>
  <c r="BK210"/>
  <c r="J210"/>
  <c r="BE210"/>
  <c r="BI207"/>
  <c r="BH207"/>
  <c r="BG207"/>
  <c r="BF207"/>
  <c r="T207"/>
  <c r="R207"/>
  <c r="P207"/>
  <c r="BK207"/>
  <c r="J207"/>
  <c r="BE207"/>
  <c r="BI204"/>
  <c r="BH204"/>
  <c r="BG204"/>
  <c r="BF204"/>
  <c r="T204"/>
  <c r="R204"/>
  <c r="P204"/>
  <c r="BK204"/>
  <c r="J204"/>
  <c r="BE204"/>
  <c r="BI201"/>
  <c r="BH201"/>
  <c r="BG201"/>
  <c r="BF201"/>
  <c r="T201"/>
  <c r="R201"/>
  <c r="P201"/>
  <c r="BK201"/>
  <c r="J201"/>
  <c r="BE201"/>
  <c r="BI199"/>
  <c r="BH199"/>
  <c r="BG199"/>
  <c r="BF199"/>
  <c r="T199"/>
  <c r="R199"/>
  <c r="P199"/>
  <c r="BK199"/>
  <c r="J199"/>
  <c r="BE199"/>
  <c r="BI193"/>
  <c r="BH193"/>
  <c r="BG193"/>
  <c r="BF193"/>
  <c r="T193"/>
  <c r="R193"/>
  <c r="P193"/>
  <c r="BK193"/>
  <c r="J193"/>
  <c r="BE193"/>
  <c r="BI192"/>
  <c r="BH192"/>
  <c r="BG192"/>
  <c r="BF192"/>
  <c r="T192"/>
  <c r="R192"/>
  <c r="P192"/>
  <c r="BK192"/>
  <c r="J192"/>
  <c r="BE192"/>
  <c r="BI190"/>
  <c r="BH190"/>
  <c r="BG190"/>
  <c r="BF190"/>
  <c r="T190"/>
  <c r="R190"/>
  <c r="P190"/>
  <c r="BK190"/>
  <c r="J190"/>
  <c r="BE190"/>
  <c r="BI187"/>
  <c r="BH187"/>
  <c r="BG187"/>
  <c r="BF187"/>
  <c r="T187"/>
  <c r="R187"/>
  <c r="P187"/>
  <c r="BK187"/>
  <c r="J187"/>
  <c r="BE187"/>
  <c r="BI184"/>
  <c r="BH184"/>
  <c r="BG184"/>
  <c r="BF184"/>
  <c r="T184"/>
  <c r="R184"/>
  <c r="P184"/>
  <c r="BK184"/>
  <c r="J184"/>
  <c r="BE184"/>
  <c r="BI181"/>
  <c r="BH181"/>
  <c r="BG181"/>
  <c r="BF181"/>
  <c r="T181"/>
  <c r="R181"/>
  <c r="P181"/>
  <c r="BK181"/>
  <c r="J181"/>
  <c r="BE181"/>
  <c r="BI178"/>
  <c r="BH178"/>
  <c r="BG178"/>
  <c r="BF178"/>
  <c r="T178"/>
  <c r="R178"/>
  <c r="P178"/>
  <c r="BK178"/>
  <c r="J178"/>
  <c r="BE178"/>
  <c r="BI175"/>
  <c r="BH175"/>
  <c r="BG175"/>
  <c r="BF175"/>
  <c r="T175"/>
  <c r="R175"/>
  <c r="P175"/>
  <c r="BK175"/>
  <c r="J175"/>
  <c r="BE175"/>
  <c r="BI173"/>
  <c r="BH173"/>
  <c r="BG173"/>
  <c r="BF173"/>
  <c r="T173"/>
  <c r="R173"/>
  <c r="P173"/>
  <c r="BK173"/>
  <c r="J173"/>
  <c r="BE173"/>
  <c r="BI170"/>
  <c r="BH170"/>
  <c r="BG170"/>
  <c r="BF170"/>
  <c r="T170"/>
  <c r="R170"/>
  <c r="P170"/>
  <c r="BK170"/>
  <c r="J170"/>
  <c r="BE170"/>
  <c r="BI167"/>
  <c r="BH167"/>
  <c r="BG167"/>
  <c r="BF167"/>
  <c r="T167"/>
  <c r="R167"/>
  <c r="P167"/>
  <c r="BK167"/>
  <c r="J167"/>
  <c r="BE167"/>
  <c r="BI164"/>
  <c r="BH164"/>
  <c r="BG164"/>
  <c r="BF164"/>
  <c r="T164"/>
  <c r="R164"/>
  <c r="P164"/>
  <c r="BK164"/>
  <c r="J164"/>
  <c r="BE164"/>
  <c r="BI161"/>
  <c r="BH161"/>
  <c r="BG161"/>
  <c r="BF161"/>
  <c r="T161"/>
  <c r="R161"/>
  <c r="P161"/>
  <c r="BK161"/>
  <c r="J161"/>
  <c r="BE161"/>
  <c r="BI158"/>
  <c r="BH158"/>
  <c r="BG158"/>
  <c r="BF158"/>
  <c r="T158"/>
  <c r="R158"/>
  <c r="P158"/>
  <c r="BK158"/>
  <c r="J158"/>
  <c r="BE158"/>
  <c r="BI155"/>
  <c r="BH155"/>
  <c r="BG155"/>
  <c r="BF155"/>
  <c r="T155"/>
  <c r="R155"/>
  <c r="P155"/>
  <c r="BK155"/>
  <c r="J155"/>
  <c r="BE155"/>
  <c r="BI153"/>
  <c r="BH153"/>
  <c r="BG153"/>
  <c r="BF153"/>
  <c r="T153"/>
  <c r="R153"/>
  <c r="P153"/>
  <c r="BK153"/>
  <c r="J153"/>
  <c r="BE153"/>
  <c r="BI151"/>
  <c r="BH151"/>
  <c r="BG151"/>
  <c r="BF151"/>
  <c r="T151"/>
  <c r="R151"/>
  <c r="P151"/>
  <c r="BK151"/>
  <c r="J151"/>
  <c r="BE151"/>
  <c r="BI149"/>
  <c r="BH149"/>
  <c r="BG149"/>
  <c r="BF149"/>
  <c r="T149"/>
  <c r="R149"/>
  <c r="P149"/>
  <c r="BK149"/>
  <c r="J149"/>
  <c r="BE149"/>
  <c r="BI147"/>
  <c r="BH147"/>
  <c r="BG147"/>
  <c r="BF147"/>
  <c r="T147"/>
  <c r="R147"/>
  <c r="P147"/>
  <c r="BK147"/>
  <c r="J147"/>
  <c r="BE147"/>
  <c r="BI145"/>
  <c r="BH145"/>
  <c r="BG145"/>
  <c r="BF145"/>
  <c r="T145"/>
  <c r="R145"/>
  <c r="P145"/>
  <c r="BK145"/>
  <c r="J145"/>
  <c r="BE145"/>
  <c r="BI143"/>
  <c r="BH143"/>
  <c r="BG143"/>
  <c r="BF143"/>
  <c r="T143"/>
  <c r="R143"/>
  <c r="P143"/>
  <c r="BK143"/>
  <c r="J143"/>
  <c r="BE143"/>
  <c r="BI141"/>
  <c r="BH141"/>
  <c r="BG141"/>
  <c r="BF141"/>
  <c r="T141"/>
  <c r="R141"/>
  <c r="P141"/>
  <c r="BK141"/>
  <c r="J141"/>
  <c r="BE141"/>
  <c r="BI135"/>
  <c r="BH135"/>
  <c r="BG135"/>
  <c r="BF135"/>
  <c r="T135"/>
  <c r="R135"/>
  <c r="P135"/>
  <c r="BK135"/>
  <c r="J135"/>
  <c r="BE135"/>
  <c r="BI132"/>
  <c r="BH132"/>
  <c r="BG132"/>
  <c r="BF132"/>
  <c r="T132"/>
  <c r="R132"/>
  <c r="P132"/>
  <c r="BK132"/>
  <c r="J132"/>
  <c r="BE132"/>
  <c r="BI126"/>
  <c r="BH126"/>
  <c r="BG126"/>
  <c r="BF126"/>
  <c r="T126"/>
  <c r="R126"/>
  <c r="P126"/>
  <c r="BK126"/>
  <c r="J126"/>
  <c r="BE126"/>
  <c r="BI122"/>
  <c r="BH122"/>
  <c r="BG122"/>
  <c r="BF122"/>
  <c r="T122"/>
  <c r="R122"/>
  <c r="P122"/>
  <c r="BK122"/>
  <c r="J122"/>
  <c r="BE122"/>
  <c r="BI119"/>
  <c r="BH119"/>
  <c r="BG119"/>
  <c r="BF119"/>
  <c r="T119"/>
  <c r="R119"/>
  <c r="P119"/>
  <c r="BK119"/>
  <c r="J119"/>
  <c r="BE119"/>
  <c r="BI116"/>
  <c r="BH116"/>
  <c r="BG116"/>
  <c r="BF116"/>
  <c r="T116"/>
  <c r="R116"/>
  <c r="P116"/>
  <c r="BK116"/>
  <c r="J116"/>
  <c r="BE116"/>
  <c r="BI113"/>
  <c r="BH113"/>
  <c r="BG113"/>
  <c r="BF113"/>
  <c r="T113"/>
  <c r="R113"/>
  <c r="P113"/>
  <c r="BK113"/>
  <c r="J113"/>
  <c r="BE113"/>
  <c r="BI106"/>
  <c r="BH106"/>
  <c r="BG106"/>
  <c r="BF106"/>
  <c r="T106"/>
  <c r="R106"/>
  <c r="P106"/>
  <c r="BK106"/>
  <c r="J106"/>
  <c r="BE106"/>
  <c r="BI103"/>
  <c r="BH103"/>
  <c r="BG103"/>
  <c r="BF103"/>
  <c r="T103"/>
  <c r="R103"/>
  <c r="P103"/>
  <c r="BK103"/>
  <c r="J103"/>
  <c r="BE103"/>
  <c r="BI100"/>
  <c r="BH100"/>
  <c r="BG100"/>
  <c r="BF100"/>
  <c r="T100"/>
  <c r="R100"/>
  <c r="P100"/>
  <c r="BK100"/>
  <c r="J100"/>
  <c r="BE100"/>
  <c r="BI97"/>
  <c r="BH97"/>
  <c r="BG97"/>
  <c r="BF97"/>
  <c r="T97"/>
  <c r="R97"/>
  <c r="P97"/>
  <c r="BK97"/>
  <c r="J97"/>
  <c r="BE97"/>
  <c r="BI94"/>
  <c r="BH94"/>
  <c r="BG94"/>
  <c r="BF94"/>
  <c r="T94"/>
  <c r="R94"/>
  <c r="P94"/>
  <c r="BK94"/>
  <c r="J94"/>
  <c r="BE94"/>
  <c r="BI91"/>
  <c r="F34"/>
  <c i="1" r="BD59"/>
  <c i="8" r="BH91"/>
  <c r="F33"/>
  <c i="1" r="BC59"/>
  <c i="8" r="BG91"/>
  <c r="F32"/>
  <c i="1" r="BB59"/>
  <c i="8" r="BF91"/>
  <c r="J31"/>
  <c i="1" r="AW59"/>
  <c i="8" r="F31"/>
  <c i="1" r="BA59"/>
  <c i="8" r="T91"/>
  <c r="T90"/>
  <c r="T89"/>
  <c r="T88"/>
  <c r="R91"/>
  <c r="R90"/>
  <c r="R89"/>
  <c r="R88"/>
  <c r="P91"/>
  <c r="P90"/>
  <c r="P89"/>
  <c r="P88"/>
  <c i="1" r="AU59"/>
  <c i="8" r="BK91"/>
  <c r="BK90"/>
  <c r="J90"/>
  <c r="BK89"/>
  <c r="J89"/>
  <c r="BK88"/>
  <c r="J88"/>
  <c r="J56"/>
  <c r="J27"/>
  <c i="1" r="AG59"/>
  <c i="8" r="J91"/>
  <c r="BE91"/>
  <c r="J30"/>
  <c i="1" r="AV59"/>
  <c i="8" r="F30"/>
  <c i="1" r="AZ59"/>
  <c i="8" r="J58"/>
  <c r="J57"/>
  <c r="J84"/>
  <c r="F84"/>
  <c r="F82"/>
  <c r="E80"/>
  <c r="J51"/>
  <c r="F51"/>
  <c r="F49"/>
  <c r="E47"/>
  <c r="J36"/>
  <c r="J18"/>
  <c r="E18"/>
  <c r="F85"/>
  <c r="F52"/>
  <c r="J17"/>
  <c r="J12"/>
  <c r="J82"/>
  <c r="J49"/>
  <c r="E7"/>
  <c r="E78"/>
  <c r="E45"/>
  <c i="1" r="AY58"/>
  <c r="AX58"/>
  <c i="7" r="BI1335"/>
  <c r="BH1335"/>
  <c r="BG1335"/>
  <c r="BF1335"/>
  <c r="T1335"/>
  <c r="R1335"/>
  <c r="P1335"/>
  <c r="BK1335"/>
  <c r="J1335"/>
  <c r="BE1335"/>
  <c r="BI1332"/>
  <c r="BH1332"/>
  <c r="BG1332"/>
  <c r="BF1332"/>
  <c r="T1332"/>
  <c r="R1332"/>
  <c r="P1332"/>
  <c r="BK1332"/>
  <c r="J1332"/>
  <c r="BE1332"/>
  <c r="BI1328"/>
  <c r="BH1328"/>
  <c r="BG1328"/>
  <c r="BF1328"/>
  <c r="T1328"/>
  <c r="R1328"/>
  <c r="P1328"/>
  <c r="BK1328"/>
  <c r="J1328"/>
  <c r="BE1328"/>
  <c r="BI1325"/>
  <c r="BH1325"/>
  <c r="BG1325"/>
  <c r="BF1325"/>
  <c r="T1325"/>
  <c r="T1324"/>
  <c r="R1325"/>
  <c r="R1324"/>
  <c r="P1325"/>
  <c r="P1324"/>
  <c r="BK1325"/>
  <c r="BK1324"/>
  <c r="J1324"/>
  <c r="J1325"/>
  <c r="BE1325"/>
  <c r="J94"/>
  <c r="BI1320"/>
  <c r="BH1320"/>
  <c r="BG1320"/>
  <c r="BF1320"/>
  <c r="T1320"/>
  <c r="R1320"/>
  <c r="P1320"/>
  <c r="BK1320"/>
  <c r="J1320"/>
  <c r="BE1320"/>
  <c r="BI1319"/>
  <c r="BH1319"/>
  <c r="BG1319"/>
  <c r="BF1319"/>
  <c r="T1319"/>
  <c r="R1319"/>
  <c r="P1319"/>
  <c r="BK1319"/>
  <c r="J1319"/>
  <c r="BE1319"/>
  <c r="BI1315"/>
  <c r="BH1315"/>
  <c r="BG1315"/>
  <c r="BF1315"/>
  <c r="T1315"/>
  <c r="T1314"/>
  <c r="T1313"/>
  <c r="R1315"/>
  <c r="R1314"/>
  <c r="R1313"/>
  <c r="P1315"/>
  <c r="P1314"/>
  <c r="P1313"/>
  <c r="BK1315"/>
  <c r="BK1314"/>
  <c r="J1314"/>
  <c r="BK1313"/>
  <c r="J1313"/>
  <c r="J1315"/>
  <c r="BE1315"/>
  <c r="J93"/>
  <c r="J92"/>
  <c r="BI1309"/>
  <c r="BH1309"/>
  <c r="BG1309"/>
  <c r="BF1309"/>
  <c r="T1309"/>
  <c r="R1309"/>
  <c r="P1309"/>
  <c r="BK1309"/>
  <c r="J1309"/>
  <c r="BE1309"/>
  <c r="BI1306"/>
  <c r="BH1306"/>
  <c r="BG1306"/>
  <c r="BF1306"/>
  <c r="T1306"/>
  <c r="R1306"/>
  <c r="P1306"/>
  <c r="BK1306"/>
  <c r="J1306"/>
  <c r="BE1306"/>
  <c r="BI1302"/>
  <c r="BH1302"/>
  <c r="BG1302"/>
  <c r="BF1302"/>
  <c r="T1302"/>
  <c r="R1302"/>
  <c r="P1302"/>
  <c r="BK1302"/>
  <c r="J1302"/>
  <c r="BE1302"/>
  <c r="BI1299"/>
  <c r="BH1299"/>
  <c r="BG1299"/>
  <c r="BF1299"/>
  <c r="T1299"/>
  <c r="R1299"/>
  <c r="P1299"/>
  <c r="BK1299"/>
  <c r="J1299"/>
  <c r="BE1299"/>
  <c r="BI1295"/>
  <c r="BH1295"/>
  <c r="BG1295"/>
  <c r="BF1295"/>
  <c r="T1295"/>
  <c r="R1295"/>
  <c r="P1295"/>
  <c r="BK1295"/>
  <c r="J1295"/>
  <c r="BE1295"/>
  <c r="BI1292"/>
  <c r="BH1292"/>
  <c r="BG1292"/>
  <c r="BF1292"/>
  <c r="T1292"/>
  <c r="R1292"/>
  <c r="P1292"/>
  <c r="BK1292"/>
  <c r="J1292"/>
  <c r="BE1292"/>
  <c r="BI1288"/>
  <c r="BH1288"/>
  <c r="BG1288"/>
  <c r="BF1288"/>
  <c r="T1288"/>
  <c r="R1288"/>
  <c r="P1288"/>
  <c r="BK1288"/>
  <c r="J1288"/>
  <c r="BE1288"/>
  <c r="BI1285"/>
  <c r="BH1285"/>
  <c r="BG1285"/>
  <c r="BF1285"/>
  <c r="T1285"/>
  <c r="R1285"/>
  <c r="P1285"/>
  <c r="BK1285"/>
  <c r="J1285"/>
  <c r="BE1285"/>
  <c r="BI1281"/>
  <c r="BH1281"/>
  <c r="BG1281"/>
  <c r="BF1281"/>
  <c r="T1281"/>
  <c r="R1281"/>
  <c r="P1281"/>
  <c r="BK1281"/>
  <c r="J1281"/>
  <c r="BE1281"/>
  <c r="BI1278"/>
  <c r="BH1278"/>
  <c r="BG1278"/>
  <c r="BF1278"/>
  <c r="T1278"/>
  <c r="R1278"/>
  <c r="P1278"/>
  <c r="BK1278"/>
  <c r="J1278"/>
  <c r="BE1278"/>
  <c r="BI1274"/>
  <c r="BH1274"/>
  <c r="BG1274"/>
  <c r="BF1274"/>
  <c r="T1274"/>
  <c r="R1274"/>
  <c r="P1274"/>
  <c r="BK1274"/>
  <c r="J1274"/>
  <c r="BE1274"/>
  <c r="BI1271"/>
  <c r="BH1271"/>
  <c r="BG1271"/>
  <c r="BF1271"/>
  <c r="T1271"/>
  <c r="R1271"/>
  <c r="P1271"/>
  <c r="BK1271"/>
  <c r="J1271"/>
  <c r="BE1271"/>
  <c r="BI1267"/>
  <c r="BH1267"/>
  <c r="BG1267"/>
  <c r="BF1267"/>
  <c r="T1267"/>
  <c r="R1267"/>
  <c r="P1267"/>
  <c r="BK1267"/>
  <c r="J1267"/>
  <c r="BE1267"/>
  <c r="BI1264"/>
  <c r="BH1264"/>
  <c r="BG1264"/>
  <c r="BF1264"/>
  <c r="T1264"/>
  <c r="T1263"/>
  <c r="R1264"/>
  <c r="R1263"/>
  <c r="P1264"/>
  <c r="P1263"/>
  <c r="BK1264"/>
  <c r="BK1263"/>
  <c r="J1263"/>
  <c r="J1264"/>
  <c r="BE1264"/>
  <c r="J91"/>
  <c r="BI1262"/>
  <c r="BH1262"/>
  <c r="BG1262"/>
  <c r="BF1262"/>
  <c r="T1262"/>
  <c r="R1262"/>
  <c r="P1262"/>
  <c r="BK1262"/>
  <c r="J1262"/>
  <c r="BE1262"/>
  <c r="BI1258"/>
  <c r="BH1258"/>
  <c r="BG1258"/>
  <c r="BF1258"/>
  <c r="T1258"/>
  <c r="R1258"/>
  <c r="P1258"/>
  <c r="BK1258"/>
  <c r="J1258"/>
  <c r="BE1258"/>
  <c r="BI1257"/>
  <c r="BH1257"/>
  <c r="BG1257"/>
  <c r="BF1257"/>
  <c r="T1257"/>
  <c r="R1257"/>
  <c r="P1257"/>
  <c r="BK1257"/>
  <c r="J1257"/>
  <c r="BE1257"/>
  <c r="BI1253"/>
  <c r="BH1253"/>
  <c r="BG1253"/>
  <c r="BF1253"/>
  <c r="T1253"/>
  <c r="R1253"/>
  <c r="P1253"/>
  <c r="BK1253"/>
  <c r="J1253"/>
  <c r="BE1253"/>
  <c r="BI1252"/>
  <c r="BH1252"/>
  <c r="BG1252"/>
  <c r="BF1252"/>
  <c r="T1252"/>
  <c r="R1252"/>
  <c r="P1252"/>
  <c r="BK1252"/>
  <c r="J1252"/>
  <c r="BE1252"/>
  <c r="BI1248"/>
  <c r="BH1248"/>
  <c r="BG1248"/>
  <c r="BF1248"/>
  <c r="T1248"/>
  <c r="R1248"/>
  <c r="P1248"/>
  <c r="BK1248"/>
  <c r="J1248"/>
  <c r="BE1248"/>
  <c r="BI1247"/>
  <c r="BH1247"/>
  <c r="BG1247"/>
  <c r="BF1247"/>
  <c r="T1247"/>
  <c r="R1247"/>
  <c r="P1247"/>
  <c r="BK1247"/>
  <c r="J1247"/>
  <c r="BE1247"/>
  <c r="BI1243"/>
  <c r="BH1243"/>
  <c r="BG1243"/>
  <c r="BF1243"/>
  <c r="T1243"/>
  <c r="R1243"/>
  <c r="P1243"/>
  <c r="BK1243"/>
  <c r="J1243"/>
  <c r="BE1243"/>
  <c r="BI1242"/>
  <c r="BH1242"/>
  <c r="BG1242"/>
  <c r="BF1242"/>
  <c r="T1242"/>
  <c r="R1242"/>
  <c r="P1242"/>
  <c r="BK1242"/>
  <c r="J1242"/>
  <c r="BE1242"/>
  <c r="BI1238"/>
  <c r="BH1238"/>
  <c r="BG1238"/>
  <c r="BF1238"/>
  <c r="T1238"/>
  <c r="T1237"/>
  <c r="T1236"/>
  <c r="R1238"/>
  <c r="R1237"/>
  <c r="R1236"/>
  <c r="P1238"/>
  <c r="P1237"/>
  <c r="P1236"/>
  <c r="BK1238"/>
  <c r="BK1237"/>
  <c r="J1237"/>
  <c r="BK1236"/>
  <c r="J1236"/>
  <c r="J1238"/>
  <c r="BE1238"/>
  <c r="J90"/>
  <c r="J89"/>
  <c r="BI1233"/>
  <c r="BH1233"/>
  <c r="BG1233"/>
  <c r="BF1233"/>
  <c r="T1233"/>
  <c r="R1233"/>
  <c r="P1233"/>
  <c r="BK1233"/>
  <c r="J1233"/>
  <c r="BE1233"/>
  <c r="BI1229"/>
  <c r="BH1229"/>
  <c r="BG1229"/>
  <c r="BF1229"/>
  <c r="T1229"/>
  <c r="R1229"/>
  <c r="P1229"/>
  <c r="BK1229"/>
  <c r="J1229"/>
  <c r="BE1229"/>
  <c r="BI1226"/>
  <c r="BH1226"/>
  <c r="BG1226"/>
  <c r="BF1226"/>
  <c r="T1226"/>
  <c r="R1226"/>
  <c r="P1226"/>
  <c r="BK1226"/>
  <c r="J1226"/>
  <c r="BE1226"/>
  <c r="BI1222"/>
  <c r="BH1222"/>
  <c r="BG1222"/>
  <c r="BF1222"/>
  <c r="T1222"/>
  <c r="R1222"/>
  <c r="P1222"/>
  <c r="BK1222"/>
  <c r="J1222"/>
  <c r="BE1222"/>
  <c r="BI1219"/>
  <c r="BH1219"/>
  <c r="BG1219"/>
  <c r="BF1219"/>
  <c r="T1219"/>
  <c r="R1219"/>
  <c r="P1219"/>
  <c r="BK1219"/>
  <c r="J1219"/>
  <c r="BE1219"/>
  <c r="BI1215"/>
  <c r="BH1215"/>
  <c r="BG1215"/>
  <c r="BF1215"/>
  <c r="T1215"/>
  <c r="R1215"/>
  <c r="P1215"/>
  <c r="BK1215"/>
  <c r="J1215"/>
  <c r="BE1215"/>
  <c r="BI1212"/>
  <c r="BH1212"/>
  <c r="BG1212"/>
  <c r="BF1212"/>
  <c r="T1212"/>
  <c r="R1212"/>
  <c r="P1212"/>
  <c r="BK1212"/>
  <c r="J1212"/>
  <c r="BE1212"/>
  <c r="BI1208"/>
  <c r="BH1208"/>
  <c r="BG1208"/>
  <c r="BF1208"/>
  <c r="T1208"/>
  <c r="R1208"/>
  <c r="P1208"/>
  <c r="BK1208"/>
  <c r="J1208"/>
  <c r="BE1208"/>
  <c r="BI1205"/>
  <c r="BH1205"/>
  <c r="BG1205"/>
  <c r="BF1205"/>
  <c r="T1205"/>
  <c r="R1205"/>
  <c r="P1205"/>
  <c r="BK1205"/>
  <c r="J1205"/>
  <c r="BE1205"/>
  <c r="BI1201"/>
  <c r="BH1201"/>
  <c r="BG1201"/>
  <c r="BF1201"/>
  <c r="T1201"/>
  <c r="R1201"/>
  <c r="P1201"/>
  <c r="BK1201"/>
  <c r="J1201"/>
  <c r="BE1201"/>
  <c r="BI1198"/>
  <c r="BH1198"/>
  <c r="BG1198"/>
  <c r="BF1198"/>
  <c r="T1198"/>
  <c r="R1198"/>
  <c r="P1198"/>
  <c r="BK1198"/>
  <c r="J1198"/>
  <c r="BE1198"/>
  <c r="BI1194"/>
  <c r="BH1194"/>
  <c r="BG1194"/>
  <c r="BF1194"/>
  <c r="T1194"/>
  <c r="R1194"/>
  <c r="P1194"/>
  <c r="BK1194"/>
  <c r="J1194"/>
  <c r="BE1194"/>
  <c r="BI1191"/>
  <c r="BH1191"/>
  <c r="BG1191"/>
  <c r="BF1191"/>
  <c r="T1191"/>
  <c r="R1191"/>
  <c r="P1191"/>
  <c r="BK1191"/>
  <c r="J1191"/>
  <c r="BE1191"/>
  <c r="BI1187"/>
  <c r="BH1187"/>
  <c r="BG1187"/>
  <c r="BF1187"/>
  <c r="T1187"/>
  <c r="R1187"/>
  <c r="P1187"/>
  <c r="BK1187"/>
  <c r="J1187"/>
  <c r="BE1187"/>
  <c r="BI1184"/>
  <c r="BH1184"/>
  <c r="BG1184"/>
  <c r="BF1184"/>
  <c r="T1184"/>
  <c r="R1184"/>
  <c r="P1184"/>
  <c r="BK1184"/>
  <c r="J1184"/>
  <c r="BE1184"/>
  <c r="BI1180"/>
  <c r="BH1180"/>
  <c r="BG1180"/>
  <c r="BF1180"/>
  <c r="T1180"/>
  <c r="R1180"/>
  <c r="P1180"/>
  <c r="BK1180"/>
  <c r="J1180"/>
  <c r="BE1180"/>
  <c r="BI1177"/>
  <c r="BH1177"/>
  <c r="BG1177"/>
  <c r="BF1177"/>
  <c r="T1177"/>
  <c r="R1177"/>
  <c r="P1177"/>
  <c r="BK1177"/>
  <c r="J1177"/>
  <c r="BE1177"/>
  <c r="BI1173"/>
  <c r="BH1173"/>
  <c r="BG1173"/>
  <c r="BF1173"/>
  <c r="T1173"/>
  <c r="R1173"/>
  <c r="P1173"/>
  <c r="BK1173"/>
  <c r="J1173"/>
  <c r="BE1173"/>
  <c r="BI1170"/>
  <c r="BH1170"/>
  <c r="BG1170"/>
  <c r="BF1170"/>
  <c r="T1170"/>
  <c r="T1169"/>
  <c r="R1170"/>
  <c r="R1169"/>
  <c r="P1170"/>
  <c r="P1169"/>
  <c r="BK1170"/>
  <c r="BK1169"/>
  <c r="J1169"/>
  <c r="J1170"/>
  <c r="BE1170"/>
  <c r="J88"/>
  <c r="BI1166"/>
  <c r="BH1166"/>
  <c r="BG1166"/>
  <c r="BF1166"/>
  <c r="T1166"/>
  <c r="R1166"/>
  <c r="P1166"/>
  <c r="BK1166"/>
  <c r="J1166"/>
  <c r="BE1166"/>
  <c r="BI1162"/>
  <c r="BH1162"/>
  <c r="BG1162"/>
  <c r="BF1162"/>
  <c r="T1162"/>
  <c r="R1162"/>
  <c r="P1162"/>
  <c r="BK1162"/>
  <c r="J1162"/>
  <c r="BE1162"/>
  <c r="BI1159"/>
  <c r="BH1159"/>
  <c r="BG1159"/>
  <c r="BF1159"/>
  <c r="T1159"/>
  <c r="R1159"/>
  <c r="P1159"/>
  <c r="BK1159"/>
  <c r="J1159"/>
  <c r="BE1159"/>
  <c r="BI1155"/>
  <c r="BH1155"/>
  <c r="BG1155"/>
  <c r="BF1155"/>
  <c r="T1155"/>
  <c r="R1155"/>
  <c r="P1155"/>
  <c r="BK1155"/>
  <c r="J1155"/>
  <c r="BE1155"/>
  <c r="BI1152"/>
  <c r="BH1152"/>
  <c r="BG1152"/>
  <c r="BF1152"/>
  <c r="T1152"/>
  <c r="R1152"/>
  <c r="P1152"/>
  <c r="BK1152"/>
  <c r="J1152"/>
  <c r="BE1152"/>
  <c r="BI1148"/>
  <c r="BH1148"/>
  <c r="BG1148"/>
  <c r="BF1148"/>
  <c r="T1148"/>
  <c r="R1148"/>
  <c r="P1148"/>
  <c r="BK1148"/>
  <c r="J1148"/>
  <c r="BE1148"/>
  <c r="BI1145"/>
  <c r="BH1145"/>
  <c r="BG1145"/>
  <c r="BF1145"/>
  <c r="T1145"/>
  <c r="R1145"/>
  <c r="P1145"/>
  <c r="BK1145"/>
  <c r="J1145"/>
  <c r="BE1145"/>
  <c r="BI1141"/>
  <c r="BH1141"/>
  <c r="BG1141"/>
  <c r="BF1141"/>
  <c r="T1141"/>
  <c r="R1141"/>
  <c r="P1141"/>
  <c r="BK1141"/>
  <c r="J1141"/>
  <c r="BE1141"/>
  <c r="BI1138"/>
  <c r="BH1138"/>
  <c r="BG1138"/>
  <c r="BF1138"/>
  <c r="T1138"/>
  <c r="R1138"/>
  <c r="P1138"/>
  <c r="BK1138"/>
  <c r="J1138"/>
  <c r="BE1138"/>
  <c r="BI1134"/>
  <c r="BH1134"/>
  <c r="BG1134"/>
  <c r="BF1134"/>
  <c r="T1134"/>
  <c r="R1134"/>
  <c r="P1134"/>
  <c r="BK1134"/>
  <c r="J1134"/>
  <c r="BE1134"/>
  <c r="BI1131"/>
  <c r="BH1131"/>
  <c r="BG1131"/>
  <c r="BF1131"/>
  <c r="T1131"/>
  <c r="R1131"/>
  <c r="P1131"/>
  <c r="BK1131"/>
  <c r="J1131"/>
  <c r="BE1131"/>
  <c r="BI1127"/>
  <c r="BH1127"/>
  <c r="BG1127"/>
  <c r="BF1127"/>
  <c r="T1127"/>
  <c r="R1127"/>
  <c r="P1127"/>
  <c r="BK1127"/>
  <c r="J1127"/>
  <c r="BE1127"/>
  <c r="BI1124"/>
  <c r="BH1124"/>
  <c r="BG1124"/>
  <c r="BF1124"/>
  <c r="T1124"/>
  <c r="R1124"/>
  <c r="P1124"/>
  <c r="BK1124"/>
  <c r="J1124"/>
  <c r="BE1124"/>
  <c r="BI1120"/>
  <c r="BH1120"/>
  <c r="BG1120"/>
  <c r="BF1120"/>
  <c r="T1120"/>
  <c r="R1120"/>
  <c r="P1120"/>
  <c r="BK1120"/>
  <c r="J1120"/>
  <c r="BE1120"/>
  <c r="BI1117"/>
  <c r="BH1117"/>
  <c r="BG1117"/>
  <c r="BF1117"/>
  <c r="T1117"/>
  <c r="R1117"/>
  <c r="P1117"/>
  <c r="BK1117"/>
  <c r="J1117"/>
  <c r="BE1117"/>
  <c r="BI1113"/>
  <c r="BH1113"/>
  <c r="BG1113"/>
  <c r="BF1113"/>
  <c r="T1113"/>
  <c r="T1112"/>
  <c r="T1111"/>
  <c r="R1113"/>
  <c r="R1112"/>
  <c r="R1111"/>
  <c r="P1113"/>
  <c r="P1112"/>
  <c r="P1111"/>
  <c r="BK1113"/>
  <c r="BK1112"/>
  <c r="J1112"/>
  <c r="BK1111"/>
  <c r="J1111"/>
  <c r="J1113"/>
  <c r="BE1113"/>
  <c r="J87"/>
  <c r="J86"/>
  <c r="BI1107"/>
  <c r="BH1107"/>
  <c r="BG1107"/>
  <c r="BF1107"/>
  <c r="T1107"/>
  <c r="R1107"/>
  <c r="P1107"/>
  <c r="BK1107"/>
  <c r="J1107"/>
  <c r="BE1107"/>
  <c r="BI1104"/>
  <c r="BH1104"/>
  <c r="BG1104"/>
  <c r="BF1104"/>
  <c r="T1104"/>
  <c r="R1104"/>
  <c r="P1104"/>
  <c r="BK1104"/>
  <c r="J1104"/>
  <c r="BE1104"/>
  <c r="BI1100"/>
  <c r="BH1100"/>
  <c r="BG1100"/>
  <c r="BF1100"/>
  <c r="T1100"/>
  <c r="R1100"/>
  <c r="P1100"/>
  <c r="BK1100"/>
  <c r="J1100"/>
  <c r="BE1100"/>
  <c r="BI1097"/>
  <c r="BH1097"/>
  <c r="BG1097"/>
  <c r="BF1097"/>
  <c r="T1097"/>
  <c r="R1097"/>
  <c r="P1097"/>
  <c r="BK1097"/>
  <c r="J1097"/>
  <c r="BE1097"/>
  <c r="BI1093"/>
  <c r="BH1093"/>
  <c r="BG1093"/>
  <c r="BF1093"/>
  <c r="T1093"/>
  <c r="R1093"/>
  <c r="P1093"/>
  <c r="BK1093"/>
  <c r="J1093"/>
  <c r="BE1093"/>
  <c r="BI1090"/>
  <c r="BH1090"/>
  <c r="BG1090"/>
  <c r="BF1090"/>
  <c r="T1090"/>
  <c r="R1090"/>
  <c r="P1090"/>
  <c r="BK1090"/>
  <c r="J1090"/>
  <c r="BE1090"/>
  <c r="BI1086"/>
  <c r="BH1086"/>
  <c r="BG1086"/>
  <c r="BF1086"/>
  <c r="T1086"/>
  <c r="R1086"/>
  <c r="P1086"/>
  <c r="BK1086"/>
  <c r="J1086"/>
  <c r="BE1086"/>
  <c r="BI1083"/>
  <c r="BH1083"/>
  <c r="BG1083"/>
  <c r="BF1083"/>
  <c r="T1083"/>
  <c r="R1083"/>
  <c r="P1083"/>
  <c r="BK1083"/>
  <c r="J1083"/>
  <c r="BE1083"/>
  <c r="BI1079"/>
  <c r="BH1079"/>
  <c r="BG1079"/>
  <c r="BF1079"/>
  <c r="T1079"/>
  <c r="R1079"/>
  <c r="P1079"/>
  <c r="BK1079"/>
  <c r="J1079"/>
  <c r="BE1079"/>
  <c r="BI1076"/>
  <c r="BH1076"/>
  <c r="BG1076"/>
  <c r="BF1076"/>
  <c r="T1076"/>
  <c r="R1076"/>
  <c r="P1076"/>
  <c r="BK1076"/>
  <c r="J1076"/>
  <c r="BE1076"/>
  <c r="BI1072"/>
  <c r="BH1072"/>
  <c r="BG1072"/>
  <c r="BF1072"/>
  <c r="T1072"/>
  <c r="R1072"/>
  <c r="P1072"/>
  <c r="BK1072"/>
  <c r="J1072"/>
  <c r="BE1072"/>
  <c r="BI1069"/>
  <c r="BH1069"/>
  <c r="BG1069"/>
  <c r="BF1069"/>
  <c r="T1069"/>
  <c r="R1069"/>
  <c r="P1069"/>
  <c r="BK1069"/>
  <c r="J1069"/>
  <c r="BE1069"/>
  <c r="BI1065"/>
  <c r="BH1065"/>
  <c r="BG1065"/>
  <c r="BF1065"/>
  <c r="T1065"/>
  <c r="R1065"/>
  <c r="P1065"/>
  <c r="BK1065"/>
  <c r="J1065"/>
  <c r="BE1065"/>
  <c r="BI1062"/>
  <c r="BH1062"/>
  <c r="BG1062"/>
  <c r="BF1062"/>
  <c r="T1062"/>
  <c r="R1062"/>
  <c r="P1062"/>
  <c r="BK1062"/>
  <c r="J1062"/>
  <c r="BE1062"/>
  <c r="BI1058"/>
  <c r="BH1058"/>
  <c r="BG1058"/>
  <c r="BF1058"/>
  <c r="T1058"/>
  <c r="T1057"/>
  <c r="R1058"/>
  <c r="R1057"/>
  <c r="P1058"/>
  <c r="P1057"/>
  <c r="BK1058"/>
  <c r="BK1057"/>
  <c r="J1057"/>
  <c r="J1058"/>
  <c r="BE1058"/>
  <c r="J85"/>
  <c r="BI1054"/>
  <c r="BH1054"/>
  <c r="BG1054"/>
  <c r="BF1054"/>
  <c r="T1054"/>
  <c r="R1054"/>
  <c r="P1054"/>
  <c r="BK1054"/>
  <c r="J1054"/>
  <c r="BE1054"/>
  <c r="BI1050"/>
  <c r="BH1050"/>
  <c r="BG1050"/>
  <c r="BF1050"/>
  <c r="T1050"/>
  <c r="R1050"/>
  <c r="P1050"/>
  <c r="BK1050"/>
  <c r="J1050"/>
  <c r="BE1050"/>
  <c r="BI1047"/>
  <c r="BH1047"/>
  <c r="BG1047"/>
  <c r="BF1047"/>
  <c r="T1047"/>
  <c r="R1047"/>
  <c r="P1047"/>
  <c r="BK1047"/>
  <c r="J1047"/>
  <c r="BE1047"/>
  <c r="BI1043"/>
  <c r="BH1043"/>
  <c r="BG1043"/>
  <c r="BF1043"/>
  <c r="T1043"/>
  <c r="R1043"/>
  <c r="P1043"/>
  <c r="BK1043"/>
  <c r="J1043"/>
  <c r="BE1043"/>
  <c r="BI1040"/>
  <c r="BH1040"/>
  <c r="BG1040"/>
  <c r="BF1040"/>
  <c r="T1040"/>
  <c r="R1040"/>
  <c r="P1040"/>
  <c r="BK1040"/>
  <c r="J1040"/>
  <c r="BE1040"/>
  <c r="BI1036"/>
  <c r="BH1036"/>
  <c r="BG1036"/>
  <c r="BF1036"/>
  <c r="T1036"/>
  <c r="R1036"/>
  <c r="P1036"/>
  <c r="BK1036"/>
  <c r="J1036"/>
  <c r="BE1036"/>
  <c r="BI1033"/>
  <c r="BH1033"/>
  <c r="BG1033"/>
  <c r="BF1033"/>
  <c r="T1033"/>
  <c r="R1033"/>
  <c r="P1033"/>
  <c r="BK1033"/>
  <c r="J1033"/>
  <c r="BE1033"/>
  <c r="BI1029"/>
  <c r="BH1029"/>
  <c r="BG1029"/>
  <c r="BF1029"/>
  <c r="T1029"/>
  <c r="R1029"/>
  <c r="P1029"/>
  <c r="BK1029"/>
  <c r="J1029"/>
  <c r="BE1029"/>
  <c r="BI1026"/>
  <c r="BH1026"/>
  <c r="BG1026"/>
  <c r="BF1026"/>
  <c r="T1026"/>
  <c r="R1026"/>
  <c r="P1026"/>
  <c r="BK1026"/>
  <c r="J1026"/>
  <c r="BE1026"/>
  <c r="BI1022"/>
  <c r="BH1022"/>
  <c r="BG1022"/>
  <c r="BF1022"/>
  <c r="T1022"/>
  <c r="R1022"/>
  <c r="P1022"/>
  <c r="BK1022"/>
  <c r="J1022"/>
  <c r="BE1022"/>
  <c r="BI1019"/>
  <c r="BH1019"/>
  <c r="BG1019"/>
  <c r="BF1019"/>
  <c r="T1019"/>
  <c r="R1019"/>
  <c r="P1019"/>
  <c r="BK1019"/>
  <c r="J1019"/>
  <c r="BE1019"/>
  <c r="BI1015"/>
  <c r="BH1015"/>
  <c r="BG1015"/>
  <c r="BF1015"/>
  <c r="T1015"/>
  <c r="T1014"/>
  <c r="T1013"/>
  <c r="R1015"/>
  <c r="R1014"/>
  <c r="R1013"/>
  <c r="P1015"/>
  <c r="P1014"/>
  <c r="P1013"/>
  <c r="BK1015"/>
  <c r="BK1014"/>
  <c r="J1014"/>
  <c r="BK1013"/>
  <c r="J1013"/>
  <c r="J1015"/>
  <c r="BE1015"/>
  <c r="J84"/>
  <c r="J83"/>
  <c r="BI1010"/>
  <c r="BH1010"/>
  <c r="BG1010"/>
  <c r="BF1010"/>
  <c r="T1010"/>
  <c r="R1010"/>
  <c r="P1010"/>
  <c r="BK1010"/>
  <c r="J1010"/>
  <c r="BE1010"/>
  <c r="BI1006"/>
  <c r="BH1006"/>
  <c r="BG1006"/>
  <c r="BF1006"/>
  <c r="T1006"/>
  <c r="R1006"/>
  <c r="P1006"/>
  <c r="BK1006"/>
  <c r="J1006"/>
  <c r="BE1006"/>
  <c r="BI1003"/>
  <c r="BH1003"/>
  <c r="BG1003"/>
  <c r="BF1003"/>
  <c r="T1003"/>
  <c r="R1003"/>
  <c r="P1003"/>
  <c r="BK1003"/>
  <c r="J1003"/>
  <c r="BE1003"/>
  <c r="BI999"/>
  <c r="BH999"/>
  <c r="BG999"/>
  <c r="BF999"/>
  <c r="T999"/>
  <c r="R999"/>
  <c r="P999"/>
  <c r="BK999"/>
  <c r="J999"/>
  <c r="BE999"/>
  <c r="BI996"/>
  <c r="BH996"/>
  <c r="BG996"/>
  <c r="BF996"/>
  <c r="T996"/>
  <c r="R996"/>
  <c r="P996"/>
  <c r="BK996"/>
  <c r="J996"/>
  <c r="BE996"/>
  <c r="BI992"/>
  <c r="BH992"/>
  <c r="BG992"/>
  <c r="BF992"/>
  <c r="T992"/>
  <c r="R992"/>
  <c r="P992"/>
  <c r="BK992"/>
  <c r="J992"/>
  <c r="BE992"/>
  <c r="BI989"/>
  <c r="BH989"/>
  <c r="BG989"/>
  <c r="BF989"/>
  <c r="T989"/>
  <c r="R989"/>
  <c r="P989"/>
  <c r="BK989"/>
  <c r="J989"/>
  <c r="BE989"/>
  <c r="BI985"/>
  <c r="BH985"/>
  <c r="BG985"/>
  <c r="BF985"/>
  <c r="T985"/>
  <c r="R985"/>
  <c r="P985"/>
  <c r="BK985"/>
  <c r="J985"/>
  <c r="BE985"/>
  <c r="BI982"/>
  <c r="BH982"/>
  <c r="BG982"/>
  <c r="BF982"/>
  <c r="T982"/>
  <c r="R982"/>
  <c r="P982"/>
  <c r="BK982"/>
  <c r="J982"/>
  <c r="BE982"/>
  <c r="BI979"/>
  <c r="BH979"/>
  <c r="BG979"/>
  <c r="BF979"/>
  <c r="T979"/>
  <c r="R979"/>
  <c r="P979"/>
  <c r="BK979"/>
  <c r="J979"/>
  <c r="BE979"/>
  <c r="BI975"/>
  <c r="BH975"/>
  <c r="BG975"/>
  <c r="BF975"/>
  <c r="T975"/>
  <c r="R975"/>
  <c r="P975"/>
  <c r="BK975"/>
  <c r="J975"/>
  <c r="BE975"/>
  <c r="BI972"/>
  <c r="BH972"/>
  <c r="BG972"/>
  <c r="BF972"/>
  <c r="T972"/>
  <c r="R972"/>
  <c r="P972"/>
  <c r="BK972"/>
  <c r="J972"/>
  <c r="BE972"/>
  <c r="BI968"/>
  <c r="BH968"/>
  <c r="BG968"/>
  <c r="BF968"/>
  <c r="T968"/>
  <c r="R968"/>
  <c r="P968"/>
  <c r="BK968"/>
  <c r="J968"/>
  <c r="BE968"/>
  <c r="BI965"/>
  <c r="BH965"/>
  <c r="BG965"/>
  <c r="BF965"/>
  <c r="T965"/>
  <c r="R965"/>
  <c r="P965"/>
  <c r="BK965"/>
  <c r="J965"/>
  <c r="BE965"/>
  <c r="BI961"/>
  <c r="BH961"/>
  <c r="BG961"/>
  <c r="BF961"/>
  <c r="T961"/>
  <c r="R961"/>
  <c r="P961"/>
  <c r="BK961"/>
  <c r="J961"/>
  <c r="BE961"/>
  <c r="BI958"/>
  <c r="BH958"/>
  <c r="BG958"/>
  <c r="BF958"/>
  <c r="T958"/>
  <c r="R958"/>
  <c r="P958"/>
  <c r="BK958"/>
  <c r="J958"/>
  <c r="BE958"/>
  <c r="BI954"/>
  <c r="BH954"/>
  <c r="BG954"/>
  <c r="BF954"/>
  <c r="T954"/>
  <c r="R954"/>
  <c r="P954"/>
  <c r="BK954"/>
  <c r="J954"/>
  <c r="BE954"/>
  <c r="BI951"/>
  <c r="BH951"/>
  <c r="BG951"/>
  <c r="BF951"/>
  <c r="T951"/>
  <c r="R951"/>
  <c r="P951"/>
  <c r="BK951"/>
  <c r="J951"/>
  <c r="BE951"/>
  <c r="BI947"/>
  <c r="BH947"/>
  <c r="BG947"/>
  <c r="BF947"/>
  <c r="T947"/>
  <c r="R947"/>
  <c r="P947"/>
  <c r="BK947"/>
  <c r="J947"/>
  <c r="BE947"/>
  <c r="BI944"/>
  <c r="BH944"/>
  <c r="BG944"/>
  <c r="BF944"/>
  <c r="T944"/>
  <c r="R944"/>
  <c r="P944"/>
  <c r="BK944"/>
  <c r="J944"/>
  <c r="BE944"/>
  <c r="BI940"/>
  <c r="BH940"/>
  <c r="BG940"/>
  <c r="BF940"/>
  <c r="T940"/>
  <c r="R940"/>
  <c r="P940"/>
  <c r="BK940"/>
  <c r="J940"/>
  <c r="BE940"/>
  <c r="BI937"/>
  <c r="BH937"/>
  <c r="BG937"/>
  <c r="BF937"/>
  <c r="T937"/>
  <c r="R937"/>
  <c r="P937"/>
  <c r="BK937"/>
  <c r="J937"/>
  <c r="BE937"/>
  <c r="BI933"/>
  <c r="BH933"/>
  <c r="BG933"/>
  <c r="BF933"/>
  <c r="T933"/>
  <c r="R933"/>
  <c r="P933"/>
  <c r="BK933"/>
  <c r="J933"/>
  <c r="BE933"/>
  <c r="BI930"/>
  <c r="BH930"/>
  <c r="BG930"/>
  <c r="BF930"/>
  <c r="T930"/>
  <c r="R930"/>
  <c r="P930"/>
  <c r="BK930"/>
  <c r="J930"/>
  <c r="BE930"/>
  <c r="BI926"/>
  <c r="BH926"/>
  <c r="BG926"/>
  <c r="BF926"/>
  <c r="T926"/>
  <c r="R926"/>
  <c r="P926"/>
  <c r="BK926"/>
  <c r="J926"/>
  <c r="BE926"/>
  <c r="BI923"/>
  <c r="BH923"/>
  <c r="BG923"/>
  <c r="BF923"/>
  <c r="T923"/>
  <c r="R923"/>
  <c r="P923"/>
  <c r="BK923"/>
  <c r="J923"/>
  <c r="BE923"/>
  <c r="BI919"/>
  <c r="BH919"/>
  <c r="BG919"/>
  <c r="BF919"/>
  <c r="T919"/>
  <c r="T918"/>
  <c r="R919"/>
  <c r="R918"/>
  <c r="P919"/>
  <c r="P918"/>
  <c r="BK919"/>
  <c r="BK918"/>
  <c r="J918"/>
  <c r="J919"/>
  <c r="BE919"/>
  <c r="J82"/>
  <c r="BI915"/>
  <c r="BH915"/>
  <c r="BG915"/>
  <c r="BF915"/>
  <c r="T915"/>
  <c r="R915"/>
  <c r="P915"/>
  <c r="BK915"/>
  <c r="J915"/>
  <c r="BE915"/>
  <c r="BI911"/>
  <c r="BH911"/>
  <c r="BG911"/>
  <c r="BF911"/>
  <c r="T911"/>
  <c r="R911"/>
  <c r="P911"/>
  <c r="BK911"/>
  <c r="J911"/>
  <c r="BE911"/>
  <c r="BI908"/>
  <c r="BH908"/>
  <c r="BG908"/>
  <c r="BF908"/>
  <c r="T908"/>
  <c r="R908"/>
  <c r="P908"/>
  <c r="BK908"/>
  <c r="J908"/>
  <c r="BE908"/>
  <c r="BI904"/>
  <c r="BH904"/>
  <c r="BG904"/>
  <c r="BF904"/>
  <c r="T904"/>
  <c r="R904"/>
  <c r="P904"/>
  <c r="BK904"/>
  <c r="J904"/>
  <c r="BE904"/>
  <c r="BI901"/>
  <c r="BH901"/>
  <c r="BG901"/>
  <c r="BF901"/>
  <c r="T901"/>
  <c r="R901"/>
  <c r="P901"/>
  <c r="BK901"/>
  <c r="J901"/>
  <c r="BE901"/>
  <c r="BI897"/>
  <c r="BH897"/>
  <c r="BG897"/>
  <c r="BF897"/>
  <c r="T897"/>
  <c r="R897"/>
  <c r="P897"/>
  <c r="BK897"/>
  <c r="J897"/>
  <c r="BE897"/>
  <c r="BI894"/>
  <c r="BH894"/>
  <c r="BG894"/>
  <c r="BF894"/>
  <c r="T894"/>
  <c r="R894"/>
  <c r="P894"/>
  <c r="BK894"/>
  <c r="J894"/>
  <c r="BE894"/>
  <c r="BI890"/>
  <c r="BH890"/>
  <c r="BG890"/>
  <c r="BF890"/>
  <c r="T890"/>
  <c r="R890"/>
  <c r="P890"/>
  <c r="BK890"/>
  <c r="J890"/>
  <c r="BE890"/>
  <c r="BI887"/>
  <c r="BH887"/>
  <c r="BG887"/>
  <c r="BF887"/>
  <c r="T887"/>
  <c r="R887"/>
  <c r="P887"/>
  <c r="BK887"/>
  <c r="J887"/>
  <c r="BE887"/>
  <c r="BI883"/>
  <c r="BH883"/>
  <c r="BG883"/>
  <c r="BF883"/>
  <c r="T883"/>
  <c r="R883"/>
  <c r="P883"/>
  <c r="BK883"/>
  <c r="J883"/>
  <c r="BE883"/>
  <c r="BI879"/>
  <c r="BH879"/>
  <c r="BG879"/>
  <c r="BF879"/>
  <c r="T879"/>
  <c r="R879"/>
  <c r="P879"/>
  <c r="BK879"/>
  <c r="J879"/>
  <c r="BE879"/>
  <c r="BI875"/>
  <c r="BH875"/>
  <c r="BG875"/>
  <c r="BF875"/>
  <c r="T875"/>
  <c r="R875"/>
  <c r="P875"/>
  <c r="BK875"/>
  <c r="J875"/>
  <c r="BE875"/>
  <c r="BI872"/>
  <c r="BH872"/>
  <c r="BG872"/>
  <c r="BF872"/>
  <c r="T872"/>
  <c r="R872"/>
  <c r="P872"/>
  <c r="BK872"/>
  <c r="J872"/>
  <c r="BE872"/>
  <c r="BI868"/>
  <c r="BH868"/>
  <c r="BG868"/>
  <c r="BF868"/>
  <c r="T868"/>
  <c r="R868"/>
  <c r="P868"/>
  <c r="BK868"/>
  <c r="J868"/>
  <c r="BE868"/>
  <c r="BI865"/>
  <c r="BH865"/>
  <c r="BG865"/>
  <c r="BF865"/>
  <c r="T865"/>
  <c r="R865"/>
  <c r="P865"/>
  <c r="BK865"/>
  <c r="J865"/>
  <c r="BE865"/>
  <c r="BI861"/>
  <c r="BH861"/>
  <c r="BG861"/>
  <c r="BF861"/>
  <c r="T861"/>
  <c r="R861"/>
  <c r="P861"/>
  <c r="BK861"/>
  <c r="J861"/>
  <c r="BE861"/>
  <c r="BI858"/>
  <c r="BH858"/>
  <c r="BG858"/>
  <c r="BF858"/>
  <c r="T858"/>
  <c r="R858"/>
  <c r="P858"/>
  <c r="BK858"/>
  <c r="J858"/>
  <c r="BE858"/>
  <c r="BI854"/>
  <c r="BH854"/>
  <c r="BG854"/>
  <c r="BF854"/>
  <c r="T854"/>
  <c r="R854"/>
  <c r="P854"/>
  <c r="BK854"/>
  <c r="J854"/>
  <c r="BE854"/>
  <c r="BI851"/>
  <c r="BH851"/>
  <c r="BG851"/>
  <c r="BF851"/>
  <c r="T851"/>
  <c r="R851"/>
  <c r="P851"/>
  <c r="BK851"/>
  <c r="J851"/>
  <c r="BE851"/>
  <c r="BI847"/>
  <c r="BH847"/>
  <c r="BG847"/>
  <c r="BF847"/>
  <c r="T847"/>
  <c r="R847"/>
  <c r="P847"/>
  <c r="BK847"/>
  <c r="J847"/>
  <c r="BE847"/>
  <c r="BI844"/>
  <c r="BH844"/>
  <c r="BG844"/>
  <c r="BF844"/>
  <c r="T844"/>
  <c r="R844"/>
  <c r="P844"/>
  <c r="BK844"/>
  <c r="J844"/>
  <c r="BE844"/>
  <c r="BI840"/>
  <c r="BH840"/>
  <c r="BG840"/>
  <c r="BF840"/>
  <c r="T840"/>
  <c r="R840"/>
  <c r="P840"/>
  <c r="BK840"/>
  <c r="J840"/>
  <c r="BE840"/>
  <c r="BI837"/>
  <c r="BH837"/>
  <c r="BG837"/>
  <c r="BF837"/>
  <c r="T837"/>
  <c r="R837"/>
  <c r="P837"/>
  <c r="BK837"/>
  <c r="J837"/>
  <c r="BE837"/>
  <c r="BI833"/>
  <c r="BH833"/>
  <c r="BG833"/>
  <c r="BF833"/>
  <c r="T833"/>
  <c r="R833"/>
  <c r="P833"/>
  <c r="BK833"/>
  <c r="J833"/>
  <c r="BE833"/>
  <c r="BI830"/>
  <c r="BH830"/>
  <c r="BG830"/>
  <c r="BF830"/>
  <c r="T830"/>
  <c r="T829"/>
  <c r="T828"/>
  <c r="R830"/>
  <c r="R829"/>
  <c r="R828"/>
  <c r="P830"/>
  <c r="P829"/>
  <c r="P828"/>
  <c r="BK830"/>
  <c r="BK829"/>
  <c r="J829"/>
  <c r="BK828"/>
  <c r="J828"/>
  <c r="J830"/>
  <c r="BE830"/>
  <c r="J81"/>
  <c r="J80"/>
  <c r="BI825"/>
  <c r="BH825"/>
  <c r="BG825"/>
  <c r="BF825"/>
  <c r="T825"/>
  <c r="R825"/>
  <c r="P825"/>
  <c r="BK825"/>
  <c r="J825"/>
  <c r="BE825"/>
  <c r="BI821"/>
  <c r="BH821"/>
  <c r="BG821"/>
  <c r="BF821"/>
  <c r="T821"/>
  <c r="R821"/>
  <c r="P821"/>
  <c r="BK821"/>
  <c r="J821"/>
  <c r="BE821"/>
  <c r="BI818"/>
  <c r="BH818"/>
  <c r="BG818"/>
  <c r="BF818"/>
  <c r="T818"/>
  <c r="R818"/>
  <c r="P818"/>
  <c r="BK818"/>
  <c r="J818"/>
  <c r="BE818"/>
  <c r="BI814"/>
  <c r="BH814"/>
  <c r="BG814"/>
  <c r="BF814"/>
  <c r="T814"/>
  <c r="R814"/>
  <c r="P814"/>
  <c r="BK814"/>
  <c r="J814"/>
  <c r="BE814"/>
  <c r="BI811"/>
  <c r="BH811"/>
  <c r="BG811"/>
  <c r="BF811"/>
  <c r="T811"/>
  <c r="R811"/>
  <c r="P811"/>
  <c r="BK811"/>
  <c r="J811"/>
  <c r="BE811"/>
  <c r="BI807"/>
  <c r="BH807"/>
  <c r="BG807"/>
  <c r="BF807"/>
  <c r="T807"/>
  <c r="R807"/>
  <c r="P807"/>
  <c r="BK807"/>
  <c r="J807"/>
  <c r="BE807"/>
  <c r="BI804"/>
  <c r="BH804"/>
  <c r="BG804"/>
  <c r="BF804"/>
  <c r="T804"/>
  <c r="R804"/>
  <c r="P804"/>
  <c r="BK804"/>
  <c r="J804"/>
  <c r="BE804"/>
  <c r="BI800"/>
  <c r="BH800"/>
  <c r="BG800"/>
  <c r="BF800"/>
  <c r="T800"/>
  <c r="R800"/>
  <c r="P800"/>
  <c r="BK800"/>
  <c r="J800"/>
  <c r="BE800"/>
  <c r="BI797"/>
  <c r="BH797"/>
  <c r="BG797"/>
  <c r="BF797"/>
  <c r="T797"/>
  <c r="R797"/>
  <c r="P797"/>
  <c r="BK797"/>
  <c r="J797"/>
  <c r="BE797"/>
  <c r="BI793"/>
  <c r="BH793"/>
  <c r="BG793"/>
  <c r="BF793"/>
  <c r="T793"/>
  <c r="R793"/>
  <c r="P793"/>
  <c r="BK793"/>
  <c r="J793"/>
  <c r="BE793"/>
  <c r="BI790"/>
  <c r="BH790"/>
  <c r="BG790"/>
  <c r="BF790"/>
  <c r="T790"/>
  <c r="R790"/>
  <c r="P790"/>
  <c r="BK790"/>
  <c r="J790"/>
  <c r="BE790"/>
  <c r="BI786"/>
  <c r="BH786"/>
  <c r="BG786"/>
  <c r="BF786"/>
  <c r="T786"/>
  <c r="R786"/>
  <c r="P786"/>
  <c r="BK786"/>
  <c r="J786"/>
  <c r="BE786"/>
  <c r="BI783"/>
  <c r="BH783"/>
  <c r="BG783"/>
  <c r="BF783"/>
  <c r="T783"/>
  <c r="R783"/>
  <c r="P783"/>
  <c r="BK783"/>
  <c r="J783"/>
  <c r="BE783"/>
  <c r="BI779"/>
  <c r="BH779"/>
  <c r="BG779"/>
  <c r="BF779"/>
  <c r="T779"/>
  <c r="R779"/>
  <c r="P779"/>
  <c r="BK779"/>
  <c r="J779"/>
  <c r="BE779"/>
  <c r="BI776"/>
  <c r="BH776"/>
  <c r="BG776"/>
  <c r="BF776"/>
  <c r="T776"/>
  <c r="R776"/>
  <c r="P776"/>
  <c r="BK776"/>
  <c r="J776"/>
  <c r="BE776"/>
  <c r="BI772"/>
  <c r="BH772"/>
  <c r="BG772"/>
  <c r="BF772"/>
  <c r="T772"/>
  <c r="R772"/>
  <c r="P772"/>
  <c r="BK772"/>
  <c r="J772"/>
  <c r="BE772"/>
  <c r="BI769"/>
  <c r="BH769"/>
  <c r="BG769"/>
  <c r="BF769"/>
  <c r="T769"/>
  <c r="R769"/>
  <c r="P769"/>
  <c r="BK769"/>
  <c r="J769"/>
  <c r="BE769"/>
  <c r="BI765"/>
  <c r="BH765"/>
  <c r="BG765"/>
  <c r="BF765"/>
  <c r="T765"/>
  <c r="R765"/>
  <c r="P765"/>
  <c r="BK765"/>
  <c r="J765"/>
  <c r="BE765"/>
  <c r="BI762"/>
  <c r="BH762"/>
  <c r="BG762"/>
  <c r="BF762"/>
  <c r="T762"/>
  <c r="R762"/>
  <c r="P762"/>
  <c r="BK762"/>
  <c r="J762"/>
  <c r="BE762"/>
  <c r="BI758"/>
  <c r="BH758"/>
  <c r="BG758"/>
  <c r="BF758"/>
  <c r="T758"/>
  <c r="R758"/>
  <c r="P758"/>
  <c r="BK758"/>
  <c r="J758"/>
  <c r="BE758"/>
  <c r="BI755"/>
  <c r="BH755"/>
  <c r="BG755"/>
  <c r="BF755"/>
  <c r="T755"/>
  <c r="R755"/>
  <c r="P755"/>
  <c r="BK755"/>
  <c r="J755"/>
  <c r="BE755"/>
  <c r="BI751"/>
  <c r="BH751"/>
  <c r="BG751"/>
  <c r="BF751"/>
  <c r="T751"/>
  <c r="R751"/>
  <c r="P751"/>
  <c r="BK751"/>
  <c r="J751"/>
  <c r="BE751"/>
  <c r="BI748"/>
  <c r="BH748"/>
  <c r="BG748"/>
  <c r="BF748"/>
  <c r="T748"/>
  <c r="R748"/>
  <c r="P748"/>
  <c r="BK748"/>
  <c r="J748"/>
  <c r="BE748"/>
  <c r="BI744"/>
  <c r="BH744"/>
  <c r="BG744"/>
  <c r="BF744"/>
  <c r="T744"/>
  <c r="R744"/>
  <c r="P744"/>
  <c r="BK744"/>
  <c r="J744"/>
  <c r="BE744"/>
  <c r="BI741"/>
  <c r="BH741"/>
  <c r="BG741"/>
  <c r="BF741"/>
  <c r="T741"/>
  <c r="R741"/>
  <c r="P741"/>
  <c r="BK741"/>
  <c r="J741"/>
  <c r="BE741"/>
  <c r="BI737"/>
  <c r="BH737"/>
  <c r="BG737"/>
  <c r="BF737"/>
  <c r="T737"/>
  <c r="R737"/>
  <c r="P737"/>
  <c r="BK737"/>
  <c r="J737"/>
  <c r="BE737"/>
  <c r="BI734"/>
  <c r="BH734"/>
  <c r="BG734"/>
  <c r="BF734"/>
  <c r="T734"/>
  <c r="R734"/>
  <c r="P734"/>
  <c r="BK734"/>
  <c r="J734"/>
  <c r="BE734"/>
  <c r="BI730"/>
  <c r="BH730"/>
  <c r="BG730"/>
  <c r="BF730"/>
  <c r="T730"/>
  <c r="R730"/>
  <c r="P730"/>
  <c r="BK730"/>
  <c r="J730"/>
  <c r="BE730"/>
  <c r="BI727"/>
  <c r="BH727"/>
  <c r="BG727"/>
  <c r="BF727"/>
  <c r="T727"/>
  <c r="R727"/>
  <c r="P727"/>
  <c r="BK727"/>
  <c r="J727"/>
  <c r="BE727"/>
  <c r="BI723"/>
  <c r="BH723"/>
  <c r="BG723"/>
  <c r="BF723"/>
  <c r="T723"/>
  <c r="R723"/>
  <c r="P723"/>
  <c r="BK723"/>
  <c r="J723"/>
  <c r="BE723"/>
  <c r="BI720"/>
  <c r="BH720"/>
  <c r="BG720"/>
  <c r="BF720"/>
  <c r="T720"/>
  <c r="R720"/>
  <c r="P720"/>
  <c r="BK720"/>
  <c r="J720"/>
  <c r="BE720"/>
  <c r="BI716"/>
  <c r="BH716"/>
  <c r="BG716"/>
  <c r="BF716"/>
  <c r="T716"/>
  <c r="R716"/>
  <c r="P716"/>
  <c r="BK716"/>
  <c r="J716"/>
  <c r="BE716"/>
  <c r="BI713"/>
  <c r="BH713"/>
  <c r="BG713"/>
  <c r="BF713"/>
  <c r="T713"/>
  <c r="R713"/>
  <c r="P713"/>
  <c r="BK713"/>
  <c r="J713"/>
  <c r="BE713"/>
  <c r="BI709"/>
  <c r="BH709"/>
  <c r="BG709"/>
  <c r="BF709"/>
  <c r="T709"/>
  <c r="R709"/>
  <c r="P709"/>
  <c r="BK709"/>
  <c r="J709"/>
  <c r="BE709"/>
  <c r="BI706"/>
  <c r="BH706"/>
  <c r="BG706"/>
  <c r="BF706"/>
  <c r="T706"/>
  <c r="R706"/>
  <c r="P706"/>
  <c r="BK706"/>
  <c r="J706"/>
  <c r="BE706"/>
  <c r="BI702"/>
  <c r="BH702"/>
  <c r="BG702"/>
  <c r="BF702"/>
  <c r="T702"/>
  <c r="R702"/>
  <c r="P702"/>
  <c r="BK702"/>
  <c r="J702"/>
  <c r="BE702"/>
  <c r="BI699"/>
  <c r="BH699"/>
  <c r="BG699"/>
  <c r="BF699"/>
  <c r="T699"/>
  <c r="R699"/>
  <c r="P699"/>
  <c r="BK699"/>
  <c r="J699"/>
  <c r="BE699"/>
  <c r="BI695"/>
  <c r="BH695"/>
  <c r="BG695"/>
  <c r="BF695"/>
  <c r="T695"/>
  <c r="R695"/>
  <c r="P695"/>
  <c r="BK695"/>
  <c r="J695"/>
  <c r="BE695"/>
  <c r="BI692"/>
  <c r="BH692"/>
  <c r="BG692"/>
  <c r="BF692"/>
  <c r="T692"/>
  <c r="R692"/>
  <c r="P692"/>
  <c r="BK692"/>
  <c r="J692"/>
  <c r="BE692"/>
  <c r="BI688"/>
  <c r="BH688"/>
  <c r="BG688"/>
  <c r="BF688"/>
  <c r="T688"/>
  <c r="R688"/>
  <c r="P688"/>
  <c r="BK688"/>
  <c r="J688"/>
  <c r="BE688"/>
  <c r="BI685"/>
  <c r="BH685"/>
  <c r="BG685"/>
  <c r="BF685"/>
  <c r="T685"/>
  <c r="R685"/>
  <c r="P685"/>
  <c r="BK685"/>
  <c r="J685"/>
  <c r="BE685"/>
  <c r="BI681"/>
  <c r="BH681"/>
  <c r="BG681"/>
  <c r="BF681"/>
  <c r="T681"/>
  <c r="R681"/>
  <c r="P681"/>
  <c r="BK681"/>
  <c r="J681"/>
  <c r="BE681"/>
  <c r="BI678"/>
  <c r="BH678"/>
  <c r="BG678"/>
  <c r="BF678"/>
  <c r="T678"/>
  <c r="R678"/>
  <c r="P678"/>
  <c r="BK678"/>
  <c r="J678"/>
  <c r="BE678"/>
  <c r="BI674"/>
  <c r="BH674"/>
  <c r="BG674"/>
  <c r="BF674"/>
  <c r="T674"/>
  <c r="R674"/>
  <c r="P674"/>
  <c r="BK674"/>
  <c r="J674"/>
  <c r="BE674"/>
  <c r="BI671"/>
  <c r="BH671"/>
  <c r="BG671"/>
  <c r="BF671"/>
  <c r="T671"/>
  <c r="R671"/>
  <c r="P671"/>
  <c r="BK671"/>
  <c r="J671"/>
  <c r="BE671"/>
  <c r="BI667"/>
  <c r="BH667"/>
  <c r="BG667"/>
  <c r="BF667"/>
  <c r="T667"/>
  <c r="R667"/>
  <c r="P667"/>
  <c r="BK667"/>
  <c r="J667"/>
  <c r="BE667"/>
  <c r="BI664"/>
  <c r="BH664"/>
  <c r="BG664"/>
  <c r="BF664"/>
  <c r="T664"/>
  <c r="R664"/>
  <c r="P664"/>
  <c r="BK664"/>
  <c r="J664"/>
  <c r="BE664"/>
  <c r="BI660"/>
  <c r="BH660"/>
  <c r="BG660"/>
  <c r="BF660"/>
  <c r="T660"/>
  <c r="R660"/>
  <c r="P660"/>
  <c r="BK660"/>
  <c r="J660"/>
  <c r="BE660"/>
  <c r="BI657"/>
  <c r="BH657"/>
  <c r="BG657"/>
  <c r="BF657"/>
  <c r="T657"/>
  <c r="R657"/>
  <c r="P657"/>
  <c r="BK657"/>
  <c r="J657"/>
  <c r="BE657"/>
  <c r="BI653"/>
  <c r="BH653"/>
  <c r="BG653"/>
  <c r="BF653"/>
  <c r="T653"/>
  <c r="R653"/>
  <c r="P653"/>
  <c r="BK653"/>
  <c r="J653"/>
  <c r="BE653"/>
  <c r="BI650"/>
  <c r="BH650"/>
  <c r="BG650"/>
  <c r="BF650"/>
  <c r="T650"/>
  <c r="R650"/>
  <c r="P650"/>
  <c r="BK650"/>
  <c r="J650"/>
  <c r="BE650"/>
  <c r="BI646"/>
  <c r="BH646"/>
  <c r="BG646"/>
  <c r="BF646"/>
  <c r="T646"/>
  <c r="T645"/>
  <c r="R646"/>
  <c r="R645"/>
  <c r="P646"/>
  <c r="P645"/>
  <c r="BK646"/>
  <c r="BK645"/>
  <c r="J645"/>
  <c r="J646"/>
  <c r="BE646"/>
  <c r="J79"/>
  <c r="BI641"/>
  <c r="BH641"/>
  <c r="BG641"/>
  <c r="BF641"/>
  <c r="T641"/>
  <c r="R641"/>
  <c r="P641"/>
  <c r="BK641"/>
  <c r="J641"/>
  <c r="BE641"/>
  <c r="BI638"/>
  <c r="BH638"/>
  <c r="BG638"/>
  <c r="BF638"/>
  <c r="T638"/>
  <c r="R638"/>
  <c r="P638"/>
  <c r="BK638"/>
  <c r="J638"/>
  <c r="BE638"/>
  <c r="BI634"/>
  <c r="BH634"/>
  <c r="BG634"/>
  <c r="BF634"/>
  <c r="T634"/>
  <c r="R634"/>
  <c r="P634"/>
  <c r="BK634"/>
  <c r="J634"/>
  <c r="BE634"/>
  <c r="BI631"/>
  <c r="BH631"/>
  <c r="BG631"/>
  <c r="BF631"/>
  <c r="T631"/>
  <c r="R631"/>
  <c r="P631"/>
  <c r="BK631"/>
  <c r="J631"/>
  <c r="BE631"/>
  <c r="BI627"/>
  <c r="BH627"/>
  <c r="BG627"/>
  <c r="BF627"/>
  <c r="T627"/>
  <c r="R627"/>
  <c r="P627"/>
  <c r="BK627"/>
  <c r="J627"/>
  <c r="BE627"/>
  <c r="BI624"/>
  <c r="BH624"/>
  <c r="BG624"/>
  <c r="BF624"/>
  <c r="T624"/>
  <c r="R624"/>
  <c r="P624"/>
  <c r="BK624"/>
  <c r="J624"/>
  <c r="BE624"/>
  <c r="BI620"/>
  <c r="BH620"/>
  <c r="BG620"/>
  <c r="BF620"/>
  <c r="T620"/>
  <c r="R620"/>
  <c r="P620"/>
  <c r="BK620"/>
  <c r="J620"/>
  <c r="BE620"/>
  <c r="BI617"/>
  <c r="BH617"/>
  <c r="BG617"/>
  <c r="BF617"/>
  <c r="T617"/>
  <c r="R617"/>
  <c r="P617"/>
  <c r="BK617"/>
  <c r="J617"/>
  <c r="BE617"/>
  <c r="BI613"/>
  <c r="BH613"/>
  <c r="BG613"/>
  <c r="BF613"/>
  <c r="T613"/>
  <c r="R613"/>
  <c r="P613"/>
  <c r="BK613"/>
  <c r="J613"/>
  <c r="BE613"/>
  <c r="BI610"/>
  <c r="BH610"/>
  <c r="BG610"/>
  <c r="BF610"/>
  <c r="T610"/>
  <c r="R610"/>
  <c r="P610"/>
  <c r="BK610"/>
  <c r="J610"/>
  <c r="BE610"/>
  <c r="BI606"/>
  <c r="BH606"/>
  <c r="BG606"/>
  <c r="BF606"/>
  <c r="T606"/>
  <c r="R606"/>
  <c r="P606"/>
  <c r="BK606"/>
  <c r="J606"/>
  <c r="BE606"/>
  <c r="BI603"/>
  <c r="BH603"/>
  <c r="BG603"/>
  <c r="BF603"/>
  <c r="T603"/>
  <c r="R603"/>
  <c r="P603"/>
  <c r="BK603"/>
  <c r="J603"/>
  <c r="BE603"/>
  <c r="BI599"/>
  <c r="BH599"/>
  <c r="BG599"/>
  <c r="BF599"/>
  <c r="T599"/>
  <c r="R599"/>
  <c r="P599"/>
  <c r="BK599"/>
  <c r="J599"/>
  <c r="BE599"/>
  <c r="BI596"/>
  <c r="BH596"/>
  <c r="BG596"/>
  <c r="BF596"/>
  <c r="T596"/>
  <c r="R596"/>
  <c r="P596"/>
  <c r="BK596"/>
  <c r="J596"/>
  <c r="BE596"/>
  <c r="BI592"/>
  <c r="BH592"/>
  <c r="BG592"/>
  <c r="BF592"/>
  <c r="T592"/>
  <c r="R592"/>
  <c r="P592"/>
  <c r="BK592"/>
  <c r="J592"/>
  <c r="BE592"/>
  <c r="BI589"/>
  <c r="BH589"/>
  <c r="BG589"/>
  <c r="BF589"/>
  <c r="T589"/>
  <c r="R589"/>
  <c r="P589"/>
  <c r="BK589"/>
  <c r="J589"/>
  <c r="BE589"/>
  <c r="BI585"/>
  <c r="BH585"/>
  <c r="BG585"/>
  <c r="BF585"/>
  <c r="T585"/>
  <c r="R585"/>
  <c r="P585"/>
  <c r="BK585"/>
  <c r="J585"/>
  <c r="BE585"/>
  <c r="BI582"/>
  <c r="BH582"/>
  <c r="BG582"/>
  <c r="BF582"/>
  <c r="T582"/>
  <c r="R582"/>
  <c r="P582"/>
  <c r="BK582"/>
  <c r="J582"/>
  <c r="BE582"/>
  <c r="BI578"/>
  <c r="BH578"/>
  <c r="BG578"/>
  <c r="BF578"/>
  <c r="T578"/>
  <c r="R578"/>
  <c r="P578"/>
  <c r="BK578"/>
  <c r="J578"/>
  <c r="BE578"/>
  <c r="BI575"/>
  <c r="BH575"/>
  <c r="BG575"/>
  <c r="BF575"/>
  <c r="T575"/>
  <c r="R575"/>
  <c r="P575"/>
  <c r="BK575"/>
  <c r="J575"/>
  <c r="BE575"/>
  <c r="BI571"/>
  <c r="BH571"/>
  <c r="BG571"/>
  <c r="BF571"/>
  <c r="T571"/>
  <c r="R571"/>
  <c r="P571"/>
  <c r="BK571"/>
  <c r="J571"/>
  <c r="BE571"/>
  <c r="BI568"/>
  <c r="BH568"/>
  <c r="BG568"/>
  <c r="BF568"/>
  <c r="T568"/>
  <c r="R568"/>
  <c r="P568"/>
  <c r="BK568"/>
  <c r="J568"/>
  <c r="BE568"/>
  <c r="BI564"/>
  <c r="BH564"/>
  <c r="BG564"/>
  <c r="BF564"/>
  <c r="T564"/>
  <c r="R564"/>
  <c r="P564"/>
  <c r="BK564"/>
  <c r="J564"/>
  <c r="BE564"/>
  <c r="BI561"/>
  <c r="BH561"/>
  <c r="BG561"/>
  <c r="BF561"/>
  <c r="T561"/>
  <c r="R561"/>
  <c r="P561"/>
  <c r="BK561"/>
  <c r="J561"/>
  <c r="BE561"/>
  <c r="BI557"/>
  <c r="BH557"/>
  <c r="BG557"/>
  <c r="BF557"/>
  <c r="T557"/>
  <c r="R557"/>
  <c r="P557"/>
  <c r="BK557"/>
  <c r="J557"/>
  <c r="BE557"/>
  <c r="BI554"/>
  <c r="BH554"/>
  <c r="BG554"/>
  <c r="BF554"/>
  <c r="T554"/>
  <c r="R554"/>
  <c r="P554"/>
  <c r="BK554"/>
  <c r="J554"/>
  <c r="BE554"/>
  <c r="BI550"/>
  <c r="BH550"/>
  <c r="BG550"/>
  <c r="BF550"/>
  <c r="T550"/>
  <c r="R550"/>
  <c r="P550"/>
  <c r="BK550"/>
  <c r="J550"/>
  <c r="BE550"/>
  <c r="BI547"/>
  <c r="BH547"/>
  <c r="BG547"/>
  <c r="BF547"/>
  <c r="T547"/>
  <c r="R547"/>
  <c r="P547"/>
  <c r="BK547"/>
  <c r="J547"/>
  <c r="BE547"/>
  <c r="BI544"/>
  <c r="BH544"/>
  <c r="BG544"/>
  <c r="BF544"/>
  <c r="T544"/>
  <c r="R544"/>
  <c r="P544"/>
  <c r="BK544"/>
  <c r="J544"/>
  <c r="BE544"/>
  <c r="BI541"/>
  <c r="BH541"/>
  <c r="BG541"/>
  <c r="BF541"/>
  <c r="T541"/>
  <c r="R541"/>
  <c r="P541"/>
  <c r="BK541"/>
  <c r="J541"/>
  <c r="BE541"/>
  <c r="BI538"/>
  <c r="BH538"/>
  <c r="BG538"/>
  <c r="BF538"/>
  <c r="T538"/>
  <c r="R538"/>
  <c r="P538"/>
  <c r="BK538"/>
  <c r="J538"/>
  <c r="BE538"/>
  <c r="BI535"/>
  <c r="BH535"/>
  <c r="BG535"/>
  <c r="BF535"/>
  <c r="T535"/>
  <c r="R535"/>
  <c r="P535"/>
  <c r="BK535"/>
  <c r="J535"/>
  <c r="BE535"/>
  <c r="BI532"/>
  <c r="BH532"/>
  <c r="BG532"/>
  <c r="BF532"/>
  <c r="T532"/>
  <c r="R532"/>
  <c r="P532"/>
  <c r="BK532"/>
  <c r="J532"/>
  <c r="BE532"/>
  <c r="BI528"/>
  <c r="BH528"/>
  <c r="BG528"/>
  <c r="BF528"/>
  <c r="T528"/>
  <c r="R528"/>
  <c r="P528"/>
  <c r="BK528"/>
  <c r="J528"/>
  <c r="BE528"/>
  <c r="BI525"/>
  <c r="BH525"/>
  <c r="BG525"/>
  <c r="BF525"/>
  <c r="T525"/>
  <c r="R525"/>
  <c r="P525"/>
  <c r="BK525"/>
  <c r="J525"/>
  <c r="BE525"/>
  <c r="BI521"/>
  <c r="BH521"/>
  <c r="BG521"/>
  <c r="BF521"/>
  <c r="T521"/>
  <c r="R521"/>
  <c r="P521"/>
  <c r="BK521"/>
  <c r="J521"/>
  <c r="BE521"/>
  <c r="BI518"/>
  <c r="BH518"/>
  <c r="BG518"/>
  <c r="BF518"/>
  <c r="T518"/>
  <c r="R518"/>
  <c r="P518"/>
  <c r="BK518"/>
  <c r="J518"/>
  <c r="BE518"/>
  <c r="BI514"/>
  <c r="BH514"/>
  <c r="BG514"/>
  <c r="BF514"/>
  <c r="T514"/>
  <c r="R514"/>
  <c r="P514"/>
  <c r="BK514"/>
  <c r="J514"/>
  <c r="BE514"/>
  <c r="BI511"/>
  <c r="BH511"/>
  <c r="BG511"/>
  <c r="BF511"/>
  <c r="T511"/>
  <c r="R511"/>
  <c r="P511"/>
  <c r="BK511"/>
  <c r="J511"/>
  <c r="BE511"/>
  <c r="BI507"/>
  <c r="BH507"/>
  <c r="BG507"/>
  <c r="BF507"/>
  <c r="T507"/>
  <c r="R507"/>
  <c r="P507"/>
  <c r="BK507"/>
  <c r="J507"/>
  <c r="BE507"/>
  <c r="BI504"/>
  <c r="BH504"/>
  <c r="BG504"/>
  <c r="BF504"/>
  <c r="T504"/>
  <c r="R504"/>
  <c r="P504"/>
  <c r="BK504"/>
  <c r="J504"/>
  <c r="BE504"/>
  <c r="BI500"/>
  <c r="BH500"/>
  <c r="BG500"/>
  <c r="BF500"/>
  <c r="T500"/>
  <c r="R500"/>
  <c r="P500"/>
  <c r="BK500"/>
  <c r="J500"/>
  <c r="BE500"/>
  <c r="BI497"/>
  <c r="BH497"/>
  <c r="BG497"/>
  <c r="BF497"/>
  <c r="T497"/>
  <c r="T496"/>
  <c r="T495"/>
  <c r="R497"/>
  <c r="R496"/>
  <c r="R495"/>
  <c r="P497"/>
  <c r="P496"/>
  <c r="P495"/>
  <c r="BK497"/>
  <c r="BK496"/>
  <c r="J496"/>
  <c r="BK495"/>
  <c r="J495"/>
  <c r="J497"/>
  <c r="BE497"/>
  <c r="J78"/>
  <c r="J77"/>
  <c r="BI492"/>
  <c r="BH492"/>
  <c r="BG492"/>
  <c r="BF492"/>
  <c r="T492"/>
  <c r="R492"/>
  <c r="P492"/>
  <c r="BK492"/>
  <c r="J492"/>
  <c r="BE492"/>
  <c r="BI488"/>
  <c r="BH488"/>
  <c r="BG488"/>
  <c r="BF488"/>
  <c r="T488"/>
  <c r="R488"/>
  <c r="P488"/>
  <c r="BK488"/>
  <c r="J488"/>
  <c r="BE488"/>
  <c r="BI485"/>
  <c r="BH485"/>
  <c r="BG485"/>
  <c r="BF485"/>
  <c r="T485"/>
  <c r="R485"/>
  <c r="P485"/>
  <c r="BK485"/>
  <c r="J485"/>
  <c r="BE485"/>
  <c r="BI481"/>
  <c r="BH481"/>
  <c r="BG481"/>
  <c r="BF481"/>
  <c r="T481"/>
  <c r="R481"/>
  <c r="P481"/>
  <c r="BK481"/>
  <c r="J481"/>
  <c r="BE481"/>
  <c r="BI478"/>
  <c r="BH478"/>
  <c r="BG478"/>
  <c r="BF478"/>
  <c r="T478"/>
  <c r="R478"/>
  <c r="P478"/>
  <c r="BK478"/>
  <c r="J478"/>
  <c r="BE478"/>
  <c r="BI474"/>
  <c r="BH474"/>
  <c r="BG474"/>
  <c r="BF474"/>
  <c r="T474"/>
  <c r="R474"/>
  <c r="P474"/>
  <c r="BK474"/>
  <c r="J474"/>
  <c r="BE474"/>
  <c r="BI471"/>
  <c r="BH471"/>
  <c r="BG471"/>
  <c r="BF471"/>
  <c r="T471"/>
  <c r="R471"/>
  <c r="P471"/>
  <c r="BK471"/>
  <c r="J471"/>
  <c r="BE471"/>
  <c r="BI467"/>
  <c r="BH467"/>
  <c r="BG467"/>
  <c r="BF467"/>
  <c r="T467"/>
  <c r="R467"/>
  <c r="P467"/>
  <c r="BK467"/>
  <c r="J467"/>
  <c r="BE467"/>
  <c r="BI464"/>
  <c r="BH464"/>
  <c r="BG464"/>
  <c r="BF464"/>
  <c r="T464"/>
  <c r="R464"/>
  <c r="P464"/>
  <c r="BK464"/>
  <c r="J464"/>
  <c r="BE464"/>
  <c r="BI460"/>
  <c r="BH460"/>
  <c r="BG460"/>
  <c r="BF460"/>
  <c r="T460"/>
  <c r="R460"/>
  <c r="P460"/>
  <c r="BK460"/>
  <c r="J460"/>
  <c r="BE460"/>
  <c r="BI457"/>
  <c r="BH457"/>
  <c r="BG457"/>
  <c r="BF457"/>
  <c r="T457"/>
  <c r="R457"/>
  <c r="P457"/>
  <c r="BK457"/>
  <c r="J457"/>
  <c r="BE457"/>
  <c r="BI453"/>
  <c r="BH453"/>
  <c r="BG453"/>
  <c r="BF453"/>
  <c r="T453"/>
  <c r="R453"/>
  <c r="P453"/>
  <c r="BK453"/>
  <c r="J453"/>
  <c r="BE453"/>
  <c r="BI450"/>
  <c r="BH450"/>
  <c r="BG450"/>
  <c r="BF450"/>
  <c r="T450"/>
  <c r="R450"/>
  <c r="P450"/>
  <c r="BK450"/>
  <c r="J450"/>
  <c r="BE450"/>
  <c r="BI446"/>
  <c r="BH446"/>
  <c r="BG446"/>
  <c r="BF446"/>
  <c r="T446"/>
  <c r="R446"/>
  <c r="P446"/>
  <c r="BK446"/>
  <c r="J446"/>
  <c r="BE446"/>
  <c r="BI443"/>
  <c r="BH443"/>
  <c r="BG443"/>
  <c r="BF443"/>
  <c r="T443"/>
  <c r="T442"/>
  <c r="R443"/>
  <c r="R442"/>
  <c r="P443"/>
  <c r="P442"/>
  <c r="BK443"/>
  <c r="BK442"/>
  <c r="J442"/>
  <c r="J443"/>
  <c r="BE443"/>
  <c r="J76"/>
  <c r="BI438"/>
  <c r="BH438"/>
  <c r="BG438"/>
  <c r="BF438"/>
  <c r="T438"/>
  <c r="R438"/>
  <c r="P438"/>
  <c r="BK438"/>
  <c r="J438"/>
  <c r="BE438"/>
  <c r="BI435"/>
  <c r="BH435"/>
  <c r="BG435"/>
  <c r="BF435"/>
  <c r="T435"/>
  <c r="R435"/>
  <c r="P435"/>
  <c r="BK435"/>
  <c r="J435"/>
  <c r="BE435"/>
  <c r="BI431"/>
  <c r="BH431"/>
  <c r="BG431"/>
  <c r="BF431"/>
  <c r="T431"/>
  <c r="R431"/>
  <c r="P431"/>
  <c r="BK431"/>
  <c r="J431"/>
  <c r="BE431"/>
  <c r="BI428"/>
  <c r="BH428"/>
  <c r="BG428"/>
  <c r="BF428"/>
  <c r="T428"/>
  <c r="R428"/>
  <c r="P428"/>
  <c r="BK428"/>
  <c r="J428"/>
  <c r="BE428"/>
  <c r="BI424"/>
  <c r="BH424"/>
  <c r="BG424"/>
  <c r="BF424"/>
  <c r="T424"/>
  <c r="R424"/>
  <c r="P424"/>
  <c r="BK424"/>
  <c r="J424"/>
  <c r="BE424"/>
  <c r="BI421"/>
  <c r="BH421"/>
  <c r="BG421"/>
  <c r="BF421"/>
  <c r="T421"/>
  <c r="R421"/>
  <c r="P421"/>
  <c r="BK421"/>
  <c r="J421"/>
  <c r="BE421"/>
  <c r="BI417"/>
  <c r="BH417"/>
  <c r="BG417"/>
  <c r="BF417"/>
  <c r="T417"/>
  <c r="R417"/>
  <c r="P417"/>
  <c r="BK417"/>
  <c r="J417"/>
  <c r="BE417"/>
  <c r="BI414"/>
  <c r="BH414"/>
  <c r="BG414"/>
  <c r="BF414"/>
  <c r="T414"/>
  <c r="R414"/>
  <c r="P414"/>
  <c r="BK414"/>
  <c r="J414"/>
  <c r="BE414"/>
  <c r="BI410"/>
  <c r="BH410"/>
  <c r="BG410"/>
  <c r="BF410"/>
  <c r="T410"/>
  <c r="R410"/>
  <c r="P410"/>
  <c r="BK410"/>
  <c r="J410"/>
  <c r="BE410"/>
  <c r="BI407"/>
  <c r="BH407"/>
  <c r="BG407"/>
  <c r="BF407"/>
  <c r="T407"/>
  <c r="R407"/>
  <c r="P407"/>
  <c r="BK407"/>
  <c r="J407"/>
  <c r="BE407"/>
  <c r="BI403"/>
  <c r="BH403"/>
  <c r="BG403"/>
  <c r="BF403"/>
  <c r="T403"/>
  <c r="R403"/>
  <c r="P403"/>
  <c r="BK403"/>
  <c r="J403"/>
  <c r="BE403"/>
  <c r="BI399"/>
  <c r="BH399"/>
  <c r="BG399"/>
  <c r="BF399"/>
  <c r="T399"/>
  <c r="T398"/>
  <c r="R399"/>
  <c r="R398"/>
  <c r="P399"/>
  <c r="P398"/>
  <c r="BK399"/>
  <c r="BK398"/>
  <c r="J398"/>
  <c r="J399"/>
  <c r="BE399"/>
  <c r="J75"/>
  <c r="BI394"/>
  <c r="BH394"/>
  <c r="BG394"/>
  <c r="BF394"/>
  <c r="T394"/>
  <c r="R394"/>
  <c r="P394"/>
  <c r="BK394"/>
  <c r="J394"/>
  <c r="BE394"/>
  <c r="BI391"/>
  <c r="BH391"/>
  <c r="BG391"/>
  <c r="BF391"/>
  <c r="T391"/>
  <c r="R391"/>
  <c r="P391"/>
  <c r="BK391"/>
  <c r="J391"/>
  <c r="BE391"/>
  <c r="BI387"/>
  <c r="BH387"/>
  <c r="BG387"/>
  <c r="BF387"/>
  <c r="T387"/>
  <c r="T386"/>
  <c r="R387"/>
  <c r="R386"/>
  <c r="P387"/>
  <c r="P386"/>
  <c r="BK387"/>
  <c r="BK386"/>
  <c r="J386"/>
  <c r="J387"/>
  <c r="BE387"/>
  <c r="J74"/>
  <c r="BI383"/>
  <c r="BH383"/>
  <c r="BG383"/>
  <c r="BF383"/>
  <c r="T383"/>
  <c r="R383"/>
  <c r="P383"/>
  <c r="BK383"/>
  <c r="J383"/>
  <c r="BE383"/>
  <c r="BI379"/>
  <c r="BH379"/>
  <c r="BG379"/>
  <c r="BF379"/>
  <c r="T379"/>
  <c r="R379"/>
  <c r="P379"/>
  <c r="BK379"/>
  <c r="J379"/>
  <c r="BE379"/>
  <c r="BI376"/>
  <c r="BH376"/>
  <c r="BG376"/>
  <c r="BF376"/>
  <c r="T376"/>
  <c r="T375"/>
  <c r="R376"/>
  <c r="R375"/>
  <c r="P376"/>
  <c r="P375"/>
  <c r="BK376"/>
  <c r="BK375"/>
  <c r="J375"/>
  <c r="J376"/>
  <c r="BE376"/>
  <c r="J73"/>
  <c r="BI371"/>
  <c r="BH371"/>
  <c r="BG371"/>
  <c r="BF371"/>
  <c r="T371"/>
  <c r="R371"/>
  <c r="P371"/>
  <c r="BK371"/>
  <c r="J371"/>
  <c r="BE371"/>
  <c r="BI368"/>
  <c r="BH368"/>
  <c r="BG368"/>
  <c r="BF368"/>
  <c r="T368"/>
  <c r="R368"/>
  <c r="P368"/>
  <c r="BK368"/>
  <c r="J368"/>
  <c r="BE368"/>
  <c r="BI365"/>
  <c r="BH365"/>
  <c r="BG365"/>
  <c r="BF365"/>
  <c r="T365"/>
  <c r="R365"/>
  <c r="P365"/>
  <c r="BK365"/>
  <c r="J365"/>
  <c r="BE365"/>
  <c r="BI361"/>
  <c r="BH361"/>
  <c r="BG361"/>
  <c r="BF361"/>
  <c r="T361"/>
  <c r="R361"/>
  <c r="P361"/>
  <c r="BK361"/>
  <c r="J361"/>
  <c r="BE361"/>
  <c r="BI358"/>
  <c r="BH358"/>
  <c r="BG358"/>
  <c r="BF358"/>
  <c r="T358"/>
  <c r="R358"/>
  <c r="P358"/>
  <c r="BK358"/>
  <c r="J358"/>
  <c r="BE358"/>
  <c r="BI354"/>
  <c r="BH354"/>
  <c r="BG354"/>
  <c r="BF354"/>
  <c r="T354"/>
  <c r="R354"/>
  <c r="P354"/>
  <c r="BK354"/>
  <c r="J354"/>
  <c r="BE354"/>
  <c r="BI351"/>
  <c r="BH351"/>
  <c r="BG351"/>
  <c r="BF351"/>
  <c r="T351"/>
  <c r="R351"/>
  <c r="P351"/>
  <c r="BK351"/>
  <c r="J351"/>
  <c r="BE351"/>
  <c r="BI347"/>
  <c r="BH347"/>
  <c r="BG347"/>
  <c r="BF347"/>
  <c r="T347"/>
  <c r="R347"/>
  <c r="P347"/>
  <c r="BK347"/>
  <c r="J347"/>
  <c r="BE347"/>
  <c r="BI344"/>
  <c r="BH344"/>
  <c r="BG344"/>
  <c r="BF344"/>
  <c r="T344"/>
  <c r="R344"/>
  <c r="P344"/>
  <c r="BK344"/>
  <c r="J344"/>
  <c r="BE344"/>
  <c r="BI340"/>
  <c r="BH340"/>
  <c r="BG340"/>
  <c r="BF340"/>
  <c r="T340"/>
  <c r="T339"/>
  <c r="R340"/>
  <c r="R339"/>
  <c r="P340"/>
  <c r="P339"/>
  <c r="BK340"/>
  <c r="BK339"/>
  <c r="J339"/>
  <c r="J340"/>
  <c r="BE340"/>
  <c r="J72"/>
  <c r="BI335"/>
  <c r="BH335"/>
  <c r="BG335"/>
  <c r="BF335"/>
  <c r="T335"/>
  <c r="R335"/>
  <c r="P335"/>
  <c r="BK335"/>
  <c r="J335"/>
  <c r="BE335"/>
  <c r="BI332"/>
  <c r="BH332"/>
  <c r="BG332"/>
  <c r="BF332"/>
  <c r="T332"/>
  <c r="R332"/>
  <c r="P332"/>
  <c r="BK332"/>
  <c r="J332"/>
  <c r="BE332"/>
  <c r="BI328"/>
  <c r="BH328"/>
  <c r="BG328"/>
  <c r="BF328"/>
  <c r="T328"/>
  <c r="R328"/>
  <c r="P328"/>
  <c r="BK328"/>
  <c r="J328"/>
  <c r="BE328"/>
  <c r="BI325"/>
  <c r="BH325"/>
  <c r="BG325"/>
  <c r="BF325"/>
  <c r="T325"/>
  <c r="T324"/>
  <c r="R325"/>
  <c r="R324"/>
  <c r="P325"/>
  <c r="P324"/>
  <c r="BK325"/>
  <c r="BK324"/>
  <c r="J324"/>
  <c r="J325"/>
  <c r="BE325"/>
  <c r="J71"/>
  <c r="BI321"/>
  <c r="BH321"/>
  <c r="BG321"/>
  <c r="BF321"/>
  <c r="T321"/>
  <c r="R321"/>
  <c r="P321"/>
  <c r="BK321"/>
  <c r="J321"/>
  <c r="BE321"/>
  <c r="BI317"/>
  <c r="BH317"/>
  <c r="BG317"/>
  <c r="BF317"/>
  <c r="T317"/>
  <c r="T316"/>
  <c r="R317"/>
  <c r="R316"/>
  <c r="P317"/>
  <c r="P316"/>
  <c r="BK317"/>
  <c r="BK316"/>
  <c r="J316"/>
  <c r="J317"/>
  <c r="BE317"/>
  <c r="J70"/>
  <c r="BI313"/>
  <c r="BH313"/>
  <c r="BG313"/>
  <c r="BF313"/>
  <c r="T313"/>
  <c r="T312"/>
  <c r="R313"/>
  <c r="R312"/>
  <c r="P313"/>
  <c r="P312"/>
  <c r="BK313"/>
  <c r="BK312"/>
  <c r="J312"/>
  <c r="J313"/>
  <c r="BE313"/>
  <c r="J69"/>
  <c r="BI308"/>
  <c r="BH308"/>
  <c r="BG308"/>
  <c r="BF308"/>
  <c r="T308"/>
  <c r="R308"/>
  <c r="P308"/>
  <c r="BK308"/>
  <c r="J308"/>
  <c r="BE308"/>
  <c r="BI305"/>
  <c r="BH305"/>
  <c r="BG305"/>
  <c r="BF305"/>
  <c r="T305"/>
  <c r="T304"/>
  <c r="R305"/>
  <c r="R304"/>
  <c r="P305"/>
  <c r="P304"/>
  <c r="BK305"/>
  <c r="BK304"/>
  <c r="J304"/>
  <c r="J305"/>
  <c r="BE305"/>
  <c r="J68"/>
  <c r="BI300"/>
  <c r="BH300"/>
  <c r="BG300"/>
  <c r="BF300"/>
  <c r="T300"/>
  <c r="T299"/>
  <c r="R300"/>
  <c r="R299"/>
  <c r="P300"/>
  <c r="P299"/>
  <c r="BK300"/>
  <c r="BK299"/>
  <c r="J299"/>
  <c r="J300"/>
  <c r="BE300"/>
  <c r="J67"/>
  <c r="BI295"/>
  <c r="BH295"/>
  <c r="BG295"/>
  <c r="BF295"/>
  <c r="T295"/>
  <c r="R295"/>
  <c r="P295"/>
  <c r="BK295"/>
  <c r="J295"/>
  <c r="BE295"/>
  <c r="BI292"/>
  <c r="BH292"/>
  <c r="BG292"/>
  <c r="BF292"/>
  <c r="T292"/>
  <c r="R292"/>
  <c r="P292"/>
  <c r="BK292"/>
  <c r="J292"/>
  <c r="BE292"/>
  <c r="BI288"/>
  <c r="BH288"/>
  <c r="BG288"/>
  <c r="BF288"/>
  <c r="T288"/>
  <c r="R288"/>
  <c r="P288"/>
  <c r="BK288"/>
  <c r="J288"/>
  <c r="BE288"/>
  <c r="BI285"/>
  <c r="BH285"/>
  <c r="BG285"/>
  <c r="BF285"/>
  <c r="T285"/>
  <c r="R285"/>
  <c r="P285"/>
  <c r="BK285"/>
  <c r="J285"/>
  <c r="BE285"/>
  <c r="BI281"/>
  <c r="BH281"/>
  <c r="BG281"/>
  <c r="BF281"/>
  <c r="T281"/>
  <c r="R281"/>
  <c r="P281"/>
  <c r="BK281"/>
  <c r="J281"/>
  <c r="BE281"/>
  <c r="BI278"/>
  <c r="BH278"/>
  <c r="BG278"/>
  <c r="BF278"/>
  <c r="T278"/>
  <c r="R278"/>
  <c r="P278"/>
  <c r="BK278"/>
  <c r="J278"/>
  <c r="BE278"/>
  <c r="BI274"/>
  <c r="BH274"/>
  <c r="BG274"/>
  <c r="BF274"/>
  <c r="T274"/>
  <c r="R274"/>
  <c r="P274"/>
  <c r="BK274"/>
  <c r="J274"/>
  <c r="BE274"/>
  <c r="BI271"/>
  <c r="BH271"/>
  <c r="BG271"/>
  <c r="BF271"/>
  <c r="T271"/>
  <c r="R271"/>
  <c r="P271"/>
  <c r="BK271"/>
  <c r="J271"/>
  <c r="BE271"/>
  <c r="BI267"/>
  <c r="BH267"/>
  <c r="BG267"/>
  <c r="BF267"/>
  <c r="T267"/>
  <c r="R267"/>
  <c r="P267"/>
  <c r="BK267"/>
  <c r="J267"/>
  <c r="BE267"/>
  <c r="BI264"/>
  <c r="BH264"/>
  <c r="BG264"/>
  <c r="BF264"/>
  <c r="T264"/>
  <c r="R264"/>
  <c r="P264"/>
  <c r="BK264"/>
  <c r="J264"/>
  <c r="BE264"/>
  <c r="BI260"/>
  <c r="BH260"/>
  <c r="BG260"/>
  <c r="BF260"/>
  <c r="T260"/>
  <c r="R260"/>
  <c r="P260"/>
  <c r="BK260"/>
  <c r="J260"/>
  <c r="BE260"/>
  <c r="BI257"/>
  <c r="BH257"/>
  <c r="BG257"/>
  <c r="BF257"/>
  <c r="T257"/>
  <c r="R257"/>
  <c r="P257"/>
  <c r="BK257"/>
  <c r="J257"/>
  <c r="BE257"/>
  <c r="BI253"/>
  <c r="BH253"/>
  <c r="BG253"/>
  <c r="BF253"/>
  <c r="T253"/>
  <c r="R253"/>
  <c r="P253"/>
  <c r="BK253"/>
  <c r="J253"/>
  <c r="BE253"/>
  <c r="BI250"/>
  <c r="BH250"/>
  <c r="BG250"/>
  <c r="BF250"/>
  <c r="T250"/>
  <c r="R250"/>
  <c r="P250"/>
  <c r="BK250"/>
  <c r="J250"/>
  <c r="BE250"/>
  <c r="BI246"/>
  <c r="BH246"/>
  <c r="BG246"/>
  <c r="BF246"/>
  <c r="T246"/>
  <c r="R246"/>
  <c r="P246"/>
  <c r="BK246"/>
  <c r="J246"/>
  <c r="BE246"/>
  <c r="BI243"/>
  <c r="BH243"/>
  <c r="BG243"/>
  <c r="BF243"/>
  <c r="T243"/>
  <c r="R243"/>
  <c r="P243"/>
  <c r="BK243"/>
  <c r="J243"/>
  <c r="BE243"/>
  <c r="BI239"/>
  <c r="BH239"/>
  <c r="BG239"/>
  <c r="BF239"/>
  <c r="T239"/>
  <c r="R239"/>
  <c r="P239"/>
  <c r="BK239"/>
  <c r="J239"/>
  <c r="BE239"/>
  <c r="BI236"/>
  <c r="BH236"/>
  <c r="BG236"/>
  <c r="BF236"/>
  <c r="T236"/>
  <c r="T235"/>
  <c r="R236"/>
  <c r="R235"/>
  <c r="P236"/>
  <c r="P235"/>
  <c r="BK236"/>
  <c r="BK235"/>
  <c r="J235"/>
  <c r="J236"/>
  <c r="BE236"/>
  <c r="J66"/>
  <c r="BI231"/>
  <c r="BH231"/>
  <c r="BG231"/>
  <c r="BF231"/>
  <c r="T231"/>
  <c r="R231"/>
  <c r="P231"/>
  <c r="BK231"/>
  <c r="J231"/>
  <c r="BE231"/>
  <c r="BI227"/>
  <c r="BH227"/>
  <c r="BG227"/>
  <c r="BF227"/>
  <c r="T227"/>
  <c r="R227"/>
  <c r="P227"/>
  <c r="BK227"/>
  <c r="J227"/>
  <c r="BE227"/>
  <c r="BI224"/>
  <c r="BH224"/>
  <c r="BG224"/>
  <c r="BF224"/>
  <c r="T224"/>
  <c r="R224"/>
  <c r="P224"/>
  <c r="BK224"/>
  <c r="J224"/>
  <c r="BE224"/>
  <c r="BI220"/>
  <c r="BH220"/>
  <c r="BG220"/>
  <c r="BF220"/>
  <c r="T220"/>
  <c r="R220"/>
  <c r="P220"/>
  <c r="BK220"/>
  <c r="J220"/>
  <c r="BE220"/>
  <c r="BI217"/>
  <c r="BH217"/>
  <c r="BG217"/>
  <c r="BF217"/>
  <c r="T217"/>
  <c r="R217"/>
  <c r="P217"/>
  <c r="BK217"/>
  <c r="J217"/>
  <c r="BE217"/>
  <c r="BI213"/>
  <c r="BH213"/>
  <c r="BG213"/>
  <c r="BF213"/>
  <c r="T213"/>
  <c r="R213"/>
  <c r="P213"/>
  <c r="BK213"/>
  <c r="J213"/>
  <c r="BE213"/>
  <c r="BI210"/>
  <c r="BH210"/>
  <c r="BG210"/>
  <c r="BF210"/>
  <c r="T210"/>
  <c r="R210"/>
  <c r="P210"/>
  <c r="BK210"/>
  <c r="J210"/>
  <c r="BE210"/>
  <c r="BI206"/>
  <c r="BH206"/>
  <c r="BG206"/>
  <c r="BF206"/>
  <c r="T206"/>
  <c r="R206"/>
  <c r="P206"/>
  <c r="BK206"/>
  <c r="J206"/>
  <c r="BE206"/>
  <c r="BI203"/>
  <c r="BH203"/>
  <c r="BG203"/>
  <c r="BF203"/>
  <c r="T203"/>
  <c r="R203"/>
  <c r="P203"/>
  <c r="BK203"/>
  <c r="J203"/>
  <c r="BE203"/>
  <c r="BI199"/>
  <c r="BH199"/>
  <c r="BG199"/>
  <c r="BF199"/>
  <c r="T199"/>
  <c r="R199"/>
  <c r="P199"/>
  <c r="BK199"/>
  <c r="J199"/>
  <c r="BE199"/>
  <c r="BI196"/>
  <c r="BH196"/>
  <c r="BG196"/>
  <c r="BF196"/>
  <c r="T196"/>
  <c r="R196"/>
  <c r="P196"/>
  <c r="BK196"/>
  <c r="J196"/>
  <c r="BE196"/>
  <c r="BI192"/>
  <c r="BH192"/>
  <c r="BG192"/>
  <c r="BF192"/>
  <c r="T192"/>
  <c r="R192"/>
  <c r="P192"/>
  <c r="BK192"/>
  <c r="J192"/>
  <c r="BE192"/>
  <c r="BI189"/>
  <c r="BH189"/>
  <c r="BG189"/>
  <c r="BF189"/>
  <c r="T189"/>
  <c r="R189"/>
  <c r="P189"/>
  <c r="BK189"/>
  <c r="J189"/>
  <c r="BE189"/>
  <c r="BI185"/>
  <c r="BH185"/>
  <c r="BG185"/>
  <c r="BF185"/>
  <c r="T185"/>
  <c r="R185"/>
  <c r="P185"/>
  <c r="BK185"/>
  <c r="J185"/>
  <c r="BE185"/>
  <c r="BI182"/>
  <c r="BH182"/>
  <c r="BG182"/>
  <c r="BF182"/>
  <c r="T182"/>
  <c r="R182"/>
  <c r="P182"/>
  <c r="BK182"/>
  <c r="J182"/>
  <c r="BE182"/>
  <c r="BI178"/>
  <c r="BH178"/>
  <c r="BG178"/>
  <c r="BF178"/>
  <c r="T178"/>
  <c r="R178"/>
  <c r="P178"/>
  <c r="BK178"/>
  <c r="J178"/>
  <c r="BE178"/>
  <c r="BI175"/>
  <c r="BH175"/>
  <c r="BG175"/>
  <c r="BF175"/>
  <c r="T175"/>
  <c r="R175"/>
  <c r="P175"/>
  <c r="BK175"/>
  <c r="J175"/>
  <c r="BE175"/>
  <c r="BI171"/>
  <c r="BH171"/>
  <c r="BG171"/>
  <c r="BF171"/>
  <c r="T171"/>
  <c r="T170"/>
  <c r="R171"/>
  <c r="R170"/>
  <c r="P171"/>
  <c r="P170"/>
  <c r="BK171"/>
  <c r="BK170"/>
  <c r="J170"/>
  <c r="J171"/>
  <c r="BE171"/>
  <c r="J65"/>
  <c r="BI166"/>
  <c r="BH166"/>
  <c r="BG166"/>
  <c r="BF166"/>
  <c r="T166"/>
  <c r="R166"/>
  <c r="P166"/>
  <c r="BK166"/>
  <c r="J166"/>
  <c r="BE166"/>
  <c r="BI163"/>
  <c r="BH163"/>
  <c r="BG163"/>
  <c r="BF163"/>
  <c r="T163"/>
  <c r="R163"/>
  <c r="P163"/>
  <c r="BK163"/>
  <c r="J163"/>
  <c r="BE163"/>
  <c r="BI159"/>
  <c r="BH159"/>
  <c r="BG159"/>
  <c r="BF159"/>
  <c r="T159"/>
  <c r="R159"/>
  <c r="P159"/>
  <c r="BK159"/>
  <c r="J159"/>
  <c r="BE159"/>
  <c r="BI156"/>
  <c r="BH156"/>
  <c r="BG156"/>
  <c r="BF156"/>
  <c r="T156"/>
  <c r="R156"/>
  <c r="P156"/>
  <c r="BK156"/>
  <c r="J156"/>
  <c r="BE156"/>
  <c r="BI152"/>
  <c r="BH152"/>
  <c r="BG152"/>
  <c r="BF152"/>
  <c r="T152"/>
  <c r="R152"/>
  <c r="P152"/>
  <c r="BK152"/>
  <c r="J152"/>
  <c r="BE152"/>
  <c r="BI149"/>
  <c r="BH149"/>
  <c r="BG149"/>
  <c r="BF149"/>
  <c r="T149"/>
  <c r="R149"/>
  <c r="P149"/>
  <c r="BK149"/>
  <c r="J149"/>
  <c r="BE149"/>
  <c r="BI145"/>
  <c r="BH145"/>
  <c r="BG145"/>
  <c r="BF145"/>
  <c r="T145"/>
  <c r="R145"/>
  <c r="P145"/>
  <c r="BK145"/>
  <c r="J145"/>
  <c r="BE145"/>
  <c r="BI142"/>
  <c r="BH142"/>
  <c r="BG142"/>
  <c r="BF142"/>
  <c r="T142"/>
  <c r="R142"/>
  <c r="P142"/>
  <c r="BK142"/>
  <c r="J142"/>
  <c r="BE142"/>
  <c r="BI138"/>
  <c r="BH138"/>
  <c r="BG138"/>
  <c r="BF138"/>
  <c r="T138"/>
  <c r="T137"/>
  <c r="R138"/>
  <c r="R137"/>
  <c r="P138"/>
  <c r="P137"/>
  <c r="BK138"/>
  <c r="BK137"/>
  <c r="J137"/>
  <c r="J138"/>
  <c r="BE138"/>
  <c r="J64"/>
  <c r="BI134"/>
  <c r="BH134"/>
  <c r="BG134"/>
  <c r="BF134"/>
  <c r="T134"/>
  <c r="R134"/>
  <c r="P134"/>
  <c r="BK134"/>
  <c r="J134"/>
  <c r="BE134"/>
  <c r="BI130"/>
  <c r="BH130"/>
  <c r="BG130"/>
  <c r="BF130"/>
  <c r="T130"/>
  <c r="R130"/>
  <c r="P130"/>
  <c r="BK130"/>
  <c r="J130"/>
  <c r="BE130"/>
  <c r="BI127"/>
  <c r="BH127"/>
  <c r="BG127"/>
  <c r="BF127"/>
  <c r="T127"/>
  <c r="R127"/>
  <c r="P127"/>
  <c r="BK127"/>
  <c r="J127"/>
  <c r="BE127"/>
  <c r="BI123"/>
  <c r="BH123"/>
  <c r="BG123"/>
  <c r="BF123"/>
  <c r="T123"/>
  <c r="R123"/>
  <c r="P123"/>
  <c r="BK123"/>
  <c r="J123"/>
  <c r="BE123"/>
  <c r="BI120"/>
  <c r="F36"/>
  <c i="1" r="BD58"/>
  <c i="7" r="BH120"/>
  <c r="F35"/>
  <c i="1" r="BC58"/>
  <c i="7" r="BG120"/>
  <c r="F34"/>
  <c i="1" r="BB58"/>
  <c i="7" r="BF120"/>
  <c r="J33"/>
  <c i="1" r="AW58"/>
  <c i="7" r="F33"/>
  <c i="1" r="BA58"/>
  <c i="7" r="T120"/>
  <c r="T119"/>
  <c r="T118"/>
  <c r="T117"/>
  <c r="T116"/>
  <c r="R120"/>
  <c r="R119"/>
  <c r="R118"/>
  <c r="R117"/>
  <c r="R116"/>
  <c r="P120"/>
  <c r="P119"/>
  <c r="P118"/>
  <c r="P117"/>
  <c r="P116"/>
  <c i="1" r="AU58"/>
  <c i="7" r="BK120"/>
  <c r="BK119"/>
  <c r="J119"/>
  <c r="BK118"/>
  <c r="J118"/>
  <c r="BK117"/>
  <c r="J117"/>
  <c r="BK116"/>
  <c r="J116"/>
  <c r="J60"/>
  <c r="J29"/>
  <c i="1" r="AG58"/>
  <c i="7" r="J120"/>
  <c r="BE120"/>
  <c r="J32"/>
  <c i="1" r="AV58"/>
  <c i="7" r="F32"/>
  <c i="1" r="AZ58"/>
  <c i="7" r="J63"/>
  <c r="J62"/>
  <c r="J61"/>
  <c r="J112"/>
  <c r="F112"/>
  <c r="F110"/>
  <c r="E108"/>
  <c r="J55"/>
  <c r="F55"/>
  <c r="F53"/>
  <c r="E51"/>
  <c r="J38"/>
  <c r="J20"/>
  <c r="E20"/>
  <c r="F113"/>
  <c r="F56"/>
  <c r="J19"/>
  <c r="J14"/>
  <c r="J110"/>
  <c r="J53"/>
  <c r="E7"/>
  <c r="E104"/>
  <c r="E47"/>
  <c i="1" r="AY57"/>
  <c r="AX57"/>
  <c i="6" r="BI2044"/>
  <c r="BH2044"/>
  <c r="BG2044"/>
  <c r="BF2044"/>
  <c r="T2044"/>
  <c r="R2044"/>
  <c r="P2044"/>
  <c r="BK2044"/>
  <c r="J2044"/>
  <c r="BE2044"/>
  <c r="BI2043"/>
  <c r="BH2043"/>
  <c r="BG2043"/>
  <c r="BF2043"/>
  <c r="T2043"/>
  <c r="R2043"/>
  <c r="P2043"/>
  <c r="BK2043"/>
  <c r="J2043"/>
  <c r="BE2043"/>
  <c r="BI2039"/>
  <c r="BH2039"/>
  <c r="BG2039"/>
  <c r="BF2039"/>
  <c r="T2039"/>
  <c r="R2039"/>
  <c r="P2039"/>
  <c r="BK2039"/>
  <c r="J2039"/>
  <c r="BE2039"/>
  <c r="BI2038"/>
  <c r="BH2038"/>
  <c r="BG2038"/>
  <c r="BF2038"/>
  <c r="T2038"/>
  <c r="R2038"/>
  <c r="P2038"/>
  <c r="BK2038"/>
  <c r="J2038"/>
  <c r="BE2038"/>
  <c r="BI2034"/>
  <c r="BH2034"/>
  <c r="BG2034"/>
  <c r="BF2034"/>
  <c r="T2034"/>
  <c r="R2034"/>
  <c r="P2034"/>
  <c r="BK2034"/>
  <c r="J2034"/>
  <c r="BE2034"/>
  <c r="BI2033"/>
  <c r="BH2033"/>
  <c r="BG2033"/>
  <c r="BF2033"/>
  <c r="T2033"/>
  <c r="R2033"/>
  <c r="P2033"/>
  <c r="BK2033"/>
  <c r="J2033"/>
  <c r="BE2033"/>
  <c r="BI2029"/>
  <c r="BH2029"/>
  <c r="BG2029"/>
  <c r="BF2029"/>
  <c r="T2029"/>
  <c r="R2029"/>
  <c r="P2029"/>
  <c r="BK2029"/>
  <c r="J2029"/>
  <c r="BE2029"/>
  <c r="BI2028"/>
  <c r="BH2028"/>
  <c r="BG2028"/>
  <c r="BF2028"/>
  <c r="T2028"/>
  <c r="R2028"/>
  <c r="P2028"/>
  <c r="BK2028"/>
  <c r="J2028"/>
  <c r="BE2028"/>
  <c r="BI2024"/>
  <c r="BH2024"/>
  <c r="BG2024"/>
  <c r="BF2024"/>
  <c r="T2024"/>
  <c r="R2024"/>
  <c r="P2024"/>
  <c r="BK2024"/>
  <c r="J2024"/>
  <c r="BE2024"/>
  <c r="BI2023"/>
  <c r="BH2023"/>
  <c r="BG2023"/>
  <c r="BF2023"/>
  <c r="T2023"/>
  <c r="R2023"/>
  <c r="P2023"/>
  <c r="BK2023"/>
  <c r="J2023"/>
  <c r="BE2023"/>
  <c r="BI2019"/>
  <c r="BH2019"/>
  <c r="BG2019"/>
  <c r="BF2019"/>
  <c r="T2019"/>
  <c r="R2019"/>
  <c r="P2019"/>
  <c r="BK2019"/>
  <c r="J2019"/>
  <c r="BE2019"/>
  <c r="BI2018"/>
  <c r="BH2018"/>
  <c r="BG2018"/>
  <c r="BF2018"/>
  <c r="T2018"/>
  <c r="R2018"/>
  <c r="P2018"/>
  <c r="BK2018"/>
  <c r="J2018"/>
  <c r="BE2018"/>
  <c r="BI2014"/>
  <c r="BH2014"/>
  <c r="BG2014"/>
  <c r="BF2014"/>
  <c r="T2014"/>
  <c r="R2014"/>
  <c r="P2014"/>
  <c r="BK2014"/>
  <c r="J2014"/>
  <c r="BE2014"/>
  <c r="BI2013"/>
  <c r="BH2013"/>
  <c r="BG2013"/>
  <c r="BF2013"/>
  <c r="T2013"/>
  <c r="R2013"/>
  <c r="P2013"/>
  <c r="BK2013"/>
  <c r="J2013"/>
  <c r="BE2013"/>
  <c r="BI2009"/>
  <c r="BH2009"/>
  <c r="BG2009"/>
  <c r="BF2009"/>
  <c r="T2009"/>
  <c r="R2009"/>
  <c r="P2009"/>
  <c r="BK2009"/>
  <c r="J2009"/>
  <c r="BE2009"/>
  <c r="BI2008"/>
  <c r="BH2008"/>
  <c r="BG2008"/>
  <c r="BF2008"/>
  <c r="T2008"/>
  <c r="R2008"/>
  <c r="P2008"/>
  <c r="BK2008"/>
  <c r="J2008"/>
  <c r="BE2008"/>
  <c r="BI2004"/>
  <c r="BH2004"/>
  <c r="BG2004"/>
  <c r="BF2004"/>
  <c r="T2004"/>
  <c r="R2004"/>
  <c r="P2004"/>
  <c r="BK2004"/>
  <c r="J2004"/>
  <c r="BE2004"/>
  <c r="BI2003"/>
  <c r="BH2003"/>
  <c r="BG2003"/>
  <c r="BF2003"/>
  <c r="T2003"/>
  <c r="R2003"/>
  <c r="P2003"/>
  <c r="BK2003"/>
  <c r="J2003"/>
  <c r="BE2003"/>
  <c r="BI1999"/>
  <c r="BH1999"/>
  <c r="BG1999"/>
  <c r="BF1999"/>
  <c r="T1999"/>
  <c r="R1999"/>
  <c r="P1999"/>
  <c r="BK1999"/>
  <c r="J1999"/>
  <c r="BE1999"/>
  <c r="BI1998"/>
  <c r="BH1998"/>
  <c r="BG1998"/>
  <c r="BF1998"/>
  <c r="T1998"/>
  <c r="R1998"/>
  <c r="P1998"/>
  <c r="BK1998"/>
  <c r="J1998"/>
  <c r="BE1998"/>
  <c r="BI1994"/>
  <c r="BH1994"/>
  <c r="BG1994"/>
  <c r="BF1994"/>
  <c r="T1994"/>
  <c r="R1994"/>
  <c r="P1994"/>
  <c r="BK1994"/>
  <c r="J1994"/>
  <c r="BE1994"/>
  <c r="BI1993"/>
  <c r="BH1993"/>
  <c r="BG1993"/>
  <c r="BF1993"/>
  <c r="T1993"/>
  <c r="R1993"/>
  <c r="P1993"/>
  <c r="BK1993"/>
  <c r="J1993"/>
  <c r="BE1993"/>
  <c r="BI1989"/>
  <c r="BH1989"/>
  <c r="BG1989"/>
  <c r="BF1989"/>
  <c r="T1989"/>
  <c r="R1989"/>
  <c r="P1989"/>
  <c r="BK1989"/>
  <c r="J1989"/>
  <c r="BE1989"/>
  <c r="BI1988"/>
  <c r="BH1988"/>
  <c r="BG1988"/>
  <c r="BF1988"/>
  <c r="T1988"/>
  <c r="R1988"/>
  <c r="P1988"/>
  <c r="BK1988"/>
  <c r="J1988"/>
  <c r="BE1988"/>
  <c r="BI1984"/>
  <c r="BH1984"/>
  <c r="BG1984"/>
  <c r="BF1984"/>
  <c r="T1984"/>
  <c r="R1984"/>
  <c r="P1984"/>
  <c r="BK1984"/>
  <c r="J1984"/>
  <c r="BE1984"/>
  <c r="BI1983"/>
  <c r="BH1983"/>
  <c r="BG1983"/>
  <c r="BF1983"/>
  <c r="T1983"/>
  <c r="R1983"/>
  <c r="P1983"/>
  <c r="BK1983"/>
  <c r="J1983"/>
  <c r="BE1983"/>
  <c r="BI1979"/>
  <c r="BH1979"/>
  <c r="BG1979"/>
  <c r="BF1979"/>
  <c r="T1979"/>
  <c r="R1979"/>
  <c r="P1979"/>
  <c r="BK1979"/>
  <c r="J1979"/>
  <c r="BE1979"/>
  <c r="BI1978"/>
  <c r="BH1978"/>
  <c r="BG1978"/>
  <c r="BF1978"/>
  <c r="T1978"/>
  <c r="R1978"/>
  <c r="P1978"/>
  <c r="BK1978"/>
  <c r="J1978"/>
  <c r="BE1978"/>
  <c r="BI1974"/>
  <c r="BH1974"/>
  <c r="BG1974"/>
  <c r="BF1974"/>
  <c r="T1974"/>
  <c r="R1974"/>
  <c r="P1974"/>
  <c r="BK1974"/>
  <c r="J1974"/>
  <c r="BE1974"/>
  <c r="BI1973"/>
  <c r="BH1973"/>
  <c r="BG1973"/>
  <c r="BF1973"/>
  <c r="T1973"/>
  <c r="R1973"/>
  <c r="P1973"/>
  <c r="BK1973"/>
  <c r="J1973"/>
  <c r="BE1973"/>
  <c r="BI1969"/>
  <c r="BH1969"/>
  <c r="BG1969"/>
  <c r="BF1969"/>
  <c r="T1969"/>
  <c r="R1969"/>
  <c r="P1969"/>
  <c r="BK1969"/>
  <c r="J1969"/>
  <c r="BE1969"/>
  <c r="BI1968"/>
  <c r="BH1968"/>
  <c r="BG1968"/>
  <c r="BF1968"/>
  <c r="T1968"/>
  <c r="R1968"/>
  <c r="P1968"/>
  <c r="BK1968"/>
  <c r="J1968"/>
  <c r="BE1968"/>
  <c r="BI1964"/>
  <c r="BH1964"/>
  <c r="BG1964"/>
  <c r="BF1964"/>
  <c r="T1964"/>
  <c r="R1964"/>
  <c r="P1964"/>
  <c r="BK1964"/>
  <c r="J1964"/>
  <c r="BE1964"/>
  <c r="BI1963"/>
  <c r="BH1963"/>
  <c r="BG1963"/>
  <c r="BF1963"/>
  <c r="T1963"/>
  <c r="R1963"/>
  <c r="P1963"/>
  <c r="BK1963"/>
  <c r="J1963"/>
  <c r="BE1963"/>
  <c r="BI1959"/>
  <c r="BH1959"/>
  <c r="BG1959"/>
  <c r="BF1959"/>
  <c r="T1959"/>
  <c r="R1959"/>
  <c r="P1959"/>
  <c r="BK1959"/>
  <c r="J1959"/>
  <c r="BE1959"/>
  <c r="BI1958"/>
  <c r="BH1958"/>
  <c r="BG1958"/>
  <c r="BF1958"/>
  <c r="T1958"/>
  <c r="R1958"/>
  <c r="P1958"/>
  <c r="BK1958"/>
  <c r="J1958"/>
  <c r="BE1958"/>
  <c r="BI1954"/>
  <c r="BH1954"/>
  <c r="BG1954"/>
  <c r="BF1954"/>
  <c r="T1954"/>
  <c r="T1953"/>
  <c r="R1954"/>
  <c r="R1953"/>
  <c r="P1954"/>
  <c r="P1953"/>
  <c r="BK1954"/>
  <c r="BK1953"/>
  <c r="J1953"/>
  <c r="J1954"/>
  <c r="BE1954"/>
  <c r="J100"/>
  <c r="BI1949"/>
  <c r="BH1949"/>
  <c r="BG1949"/>
  <c r="BF1949"/>
  <c r="T1949"/>
  <c r="R1949"/>
  <c r="P1949"/>
  <c r="BK1949"/>
  <c r="J1949"/>
  <c r="BE1949"/>
  <c r="BI1948"/>
  <c r="BH1948"/>
  <c r="BG1948"/>
  <c r="BF1948"/>
  <c r="T1948"/>
  <c r="R1948"/>
  <c r="P1948"/>
  <c r="BK1948"/>
  <c r="J1948"/>
  <c r="BE1948"/>
  <c r="BI1944"/>
  <c r="BH1944"/>
  <c r="BG1944"/>
  <c r="BF1944"/>
  <c r="T1944"/>
  <c r="R1944"/>
  <c r="P1944"/>
  <c r="BK1944"/>
  <c r="J1944"/>
  <c r="BE1944"/>
  <c r="BI1943"/>
  <c r="BH1943"/>
  <c r="BG1943"/>
  <c r="BF1943"/>
  <c r="T1943"/>
  <c r="R1943"/>
  <c r="P1943"/>
  <c r="BK1943"/>
  <c r="J1943"/>
  <c r="BE1943"/>
  <c r="BI1939"/>
  <c r="BH1939"/>
  <c r="BG1939"/>
  <c r="BF1939"/>
  <c r="T1939"/>
  <c r="R1939"/>
  <c r="P1939"/>
  <c r="BK1939"/>
  <c r="J1939"/>
  <c r="BE1939"/>
  <c r="BI1938"/>
  <c r="BH1938"/>
  <c r="BG1938"/>
  <c r="BF1938"/>
  <c r="T1938"/>
  <c r="R1938"/>
  <c r="P1938"/>
  <c r="BK1938"/>
  <c r="J1938"/>
  <c r="BE1938"/>
  <c r="BI1934"/>
  <c r="BH1934"/>
  <c r="BG1934"/>
  <c r="BF1934"/>
  <c r="T1934"/>
  <c r="R1934"/>
  <c r="P1934"/>
  <c r="BK1934"/>
  <c r="J1934"/>
  <c r="BE1934"/>
  <c r="BI1933"/>
  <c r="BH1933"/>
  <c r="BG1933"/>
  <c r="BF1933"/>
  <c r="T1933"/>
  <c r="R1933"/>
  <c r="P1933"/>
  <c r="BK1933"/>
  <c r="J1933"/>
  <c r="BE1933"/>
  <c r="BI1929"/>
  <c r="BH1929"/>
  <c r="BG1929"/>
  <c r="BF1929"/>
  <c r="T1929"/>
  <c r="R1929"/>
  <c r="P1929"/>
  <c r="BK1929"/>
  <c r="J1929"/>
  <c r="BE1929"/>
  <c r="BI1928"/>
  <c r="BH1928"/>
  <c r="BG1928"/>
  <c r="BF1928"/>
  <c r="T1928"/>
  <c r="R1928"/>
  <c r="P1928"/>
  <c r="BK1928"/>
  <c r="J1928"/>
  <c r="BE1928"/>
  <c r="BI1924"/>
  <c r="BH1924"/>
  <c r="BG1924"/>
  <c r="BF1924"/>
  <c r="T1924"/>
  <c r="R1924"/>
  <c r="P1924"/>
  <c r="BK1924"/>
  <c r="J1924"/>
  <c r="BE1924"/>
  <c r="BI1923"/>
  <c r="BH1923"/>
  <c r="BG1923"/>
  <c r="BF1923"/>
  <c r="T1923"/>
  <c r="R1923"/>
  <c r="P1923"/>
  <c r="BK1923"/>
  <c r="J1923"/>
  <c r="BE1923"/>
  <c r="BI1919"/>
  <c r="BH1919"/>
  <c r="BG1919"/>
  <c r="BF1919"/>
  <c r="T1919"/>
  <c r="R1919"/>
  <c r="P1919"/>
  <c r="BK1919"/>
  <c r="J1919"/>
  <c r="BE1919"/>
  <c r="BI1918"/>
  <c r="BH1918"/>
  <c r="BG1918"/>
  <c r="BF1918"/>
  <c r="T1918"/>
  <c r="R1918"/>
  <c r="P1918"/>
  <c r="BK1918"/>
  <c r="J1918"/>
  <c r="BE1918"/>
  <c r="BI1914"/>
  <c r="BH1914"/>
  <c r="BG1914"/>
  <c r="BF1914"/>
  <c r="T1914"/>
  <c r="R1914"/>
  <c r="P1914"/>
  <c r="BK1914"/>
  <c r="J1914"/>
  <c r="BE1914"/>
  <c r="BI1913"/>
  <c r="BH1913"/>
  <c r="BG1913"/>
  <c r="BF1913"/>
  <c r="T1913"/>
  <c r="R1913"/>
  <c r="P1913"/>
  <c r="BK1913"/>
  <c r="J1913"/>
  <c r="BE1913"/>
  <c r="BI1909"/>
  <c r="BH1909"/>
  <c r="BG1909"/>
  <c r="BF1909"/>
  <c r="T1909"/>
  <c r="R1909"/>
  <c r="P1909"/>
  <c r="BK1909"/>
  <c r="J1909"/>
  <c r="BE1909"/>
  <c r="BI1908"/>
  <c r="BH1908"/>
  <c r="BG1908"/>
  <c r="BF1908"/>
  <c r="T1908"/>
  <c r="R1908"/>
  <c r="P1908"/>
  <c r="BK1908"/>
  <c r="J1908"/>
  <c r="BE1908"/>
  <c r="BI1904"/>
  <c r="BH1904"/>
  <c r="BG1904"/>
  <c r="BF1904"/>
  <c r="T1904"/>
  <c r="R1904"/>
  <c r="P1904"/>
  <c r="BK1904"/>
  <c r="J1904"/>
  <c r="BE1904"/>
  <c r="BI1903"/>
  <c r="BH1903"/>
  <c r="BG1903"/>
  <c r="BF1903"/>
  <c r="T1903"/>
  <c r="R1903"/>
  <c r="P1903"/>
  <c r="BK1903"/>
  <c r="J1903"/>
  <c r="BE1903"/>
  <c r="BI1899"/>
  <c r="BH1899"/>
  <c r="BG1899"/>
  <c r="BF1899"/>
  <c r="T1899"/>
  <c r="R1899"/>
  <c r="P1899"/>
  <c r="BK1899"/>
  <c r="J1899"/>
  <c r="BE1899"/>
  <c r="BI1898"/>
  <c r="BH1898"/>
  <c r="BG1898"/>
  <c r="BF1898"/>
  <c r="T1898"/>
  <c r="R1898"/>
  <c r="P1898"/>
  <c r="BK1898"/>
  <c r="J1898"/>
  <c r="BE1898"/>
  <c r="BI1894"/>
  <c r="BH1894"/>
  <c r="BG1894"/>
  <c r="BF1894"/>
  <c r="T1894"/>
  <c r="R1894"/>
  <c r="P1894"/>
  <c r="BK1894"/>
  <c r="J1894"/>
  <c r="BE1894"/>
  <c r="BI1893"/>
  <c r="BH1893"/>
  <c r="BG1893"/>
  <c r="BF1893"/>
  <c r="T1893"/>
  <c r="R1893"/>
  <c r="P1893"/>
  <c r="BK1893"/>
  <c r="J1893"/>
  <c r="BE1893"/>
  <c r="BI1889"/>
  <c r="BH1889"/>
  <c r="BG1889"/>
  <c r="BF1889"/>
  <c r="T1889"/>
  <c r="R1889"/>
  <c r="P1889"/>
  <c r="BK1889"/>
  <c r="J1889"/>
  <c r="BE1889"/>
  <c r="BI1888"/>
  <c r="BH1888"/>
  <c r="BG1888"/>
  <c r="BF1888"/>
  <c r="T1888"/>
  <c r="R1888"/>
  <c r="P1888"/>
  <c r="BK1888"/>
  <c r="J1888"/>
  <c r="BE1888"/>
  <c r="BI1884"/>
  <c r="BH1884"/>
  <c r="BG1884"/>
  <c r="BF1884"/>
  <c r="T1884"/>
  <c r="R1884"/>
  <c r="P1884"/>
  <c r="BK1884"/>
  <c r="J1884"/>
  <c r="BE1884"/>
  <c r="BI1883"/>
  <c r="BH1883"/>
  <c r="BG1883"/>
  <c r="BF1883"/>
  <c r="T1883"/>
  <c r="T1882"/>
  <c r="R1883"/>
  <c r="R1882"/>
  <c r="P1883"/>
  <c r="P1882"/>
  <c r="BK1883"/>
  <c r="BK1882"/>
  <c r="J1882"/>
  <c r="J1883"/>
  <c r="BE1883"/>
  <c r="J99"/>
  <c r="BI1881"/>
  <c r="BH1881"/>
  <c r="BG1881"/>
  <c r="BF1881"/>
  <c r="T1881"/>
  <c r="T1880"/>
  <c r="R1881"/>
  <c r="R1880"/>
  <c r="P1881"/>
  <c r="P1880"/>
  <c r="BK1881"/>
  <c r="BK1880"/>
  <c r="J1880"/>
  <c r="J1881"/>
  <c r="BE1881"/>
  <c r="J98"/>
  <c r="BI1879"/>
  <c r="BH1879"/>
  <c r="BG1879"/>
  <c r="BF1879"/>
  <c r="T1879"/>
  <c r="T1878"/>
  <c r="R1879"/>
  <c r="R1878"/>
  <c r="P1879"/>
  <c r="P1878"/>
  <c r="BK1879"/>
  <c r="BK1878"/>
  <c r="J1878"/>
  <c r="J1879"/>
  <c r="BE1879"/>
  <c r="J97"/>
  <c r="BI1877"/>
  <c r="BH1877"/>
  <c r="BG1877"/>
  <c r="BF1877"/>
  <c r="T1877"/>
  <c r="T1876"/>
  <c r="R1877"/>
  <c r="R1876"/>
  <c r="P1877"/>
  <c r="P1876"/>
  <c r="BK1877"/>
  <c r="BK1876"/>
  <c r="J1876"/>
  <c r="J1877"/>
  <c r="BE1877"/>
  <c r="J96"/>
  <c r="BI1875"/>
  <c r="BH1875"/>
  <c r="BG1875"/>
  <c r="BF1875"/>
  <c r="T1875"/>
  <c r="T1874"/>
  <c r="R1875"/>
  <c r="R1874"/>
  <c r="P1875"/>
  <c r="P1874"/>
  <c r="BK1875"/>
  <c r="BK1874"/>
  <c r="J1874"/>
  <c r="J1875"/>
  <c r="BE1875"/>
  <c r="J95"/>
  <c r="BI1873"/>
  <c r="BH1873"/>
  <c r="BG1873"/>
  <c r="BF1873"/>
  <c r="T1873"/>
  <c r="T1872"/>
  <c r="R1873"/>
  <c r="R1872"/>
  <c r="P1873"/>
  <c r="P1872"/>
  <c r="BK1873"/>
  <c r="BK1872"/>
  <c r="J1872"/>
  <c r="J1873"/>
  <c r="BE1873"/>
  <c r="J94"/>
  <c r="BI1871"/>
  <c r="BH1871"/>
  <c r="BG1871"/>
  <c r="BF1871"/>
  <c r="T1871"/>
  <c r="R1871"/>
  <c r="P1871"/>
  <c r="BK1871"/>
  <c r="J1871"/>
  <c r="BE1871"/>
  <c r="BI1870"/>
  <c r="BH1870"/>
  <c r="BG1870"/>
  <c r="BF1870"/>
  <c r="T1870"/>
  <c r="R1870"/>
  <c r="P1870"/>
  <c r="BK1870"/>
  <c r="J1870"/>
  <c r="BE1870"/>
  <c r="BI1869"/>
  <c r="BH1869"/>
  <c r="BG1869"/>
  <c r="BF1869"/>
  <c r="T1869"/>
  <c r="R1869"/>
  <c r="P1869"/>
  <c r="BK1869"/>
  <c r="J1869"/>
  <c r="BE1869"/>
  <c r="BI1868"/>
  <c r="BH1868"/>
  <c r="BG1868"/>
  <c r="BF1868"/>
  <c r="T1868"/>
  <c r="R1868"/>
  <c r="P1868"/>
  <c r="BK1868"/>
  <c r="J1868"/>
  <c r="BE1868"/>
  <c r="BI1867"/>
  <c r="BH1867"/>
  <c r="BG1867"/>
  <c r="BF1867"/>
  <c r="T1867"/>
  <c r="R1867"/>
  <c r="P1867"/>
  <c r="BK1867"/>
  <c r="J1867"/>
  <c r="BE1867"/>
  <c r="BI1866"/>
  <c r="BH1866"/>
  <c r="BG1866"/>
  <c r="BF1866"/>
  <c r="T1866"/>
  <c r="R1866"/>
  <c r="P1866"/>
  <c r="BK1866"/>
  <c r="J1866"/>
  <c r="BE1866"/>
  <c r="BI1865"/>
  <c r="BH1865"/>
  <c r="BG1865"/>
  <c r="BF1865"/>
  <c r="T1865"/>
  <c r="T1864"/>
  <c r="R1865"/>
  <c r="R1864"/>
  <c r="P1865"/>
  <c r="P1864"/>
  <c r="BK1865"/>
  <c r="BK1864"/>
  <c r="J1864"/>
  <c r="J1865"/>
  <c r="BE1865"/>
  <c r="J93"/>
  <c r="BI1863"/>
  <c r="BH1863"/>
  <c r="BG1863"/>
  <c r="BF1863"/>
  <c r="T1863"/>
  <c r="R1863"/>
  <c r="P1863"/>
  <c r="BK1863"/>
  <c r="J1863"/>
  <c r="BE1863"/>
  <c r="BI1862"/>
  <c r="BH1862"/>
  <c r="BG1862"/>
  <c r="BF1862"/>
  <c r="T1862"/>
  <c r="R1862"/>
  <c r="P1862"/>
  <c r="BK1862"/>
  <c r="J1862"/>
  <c r="BE1862"/>
  <c r="BI1861"/>
  <c r="BH1861"/>
  <c r="BG1861"/>
  <c r="BF1861"/>
  <c r="T1861"/>
  <c r="R1861"/>
  <c r="P1861"/>
  <c r="BK1861"/>
  <c r="J1861"/>
  <c r="BE1861"/>
  <c r="BI1860"/>
  <c r="BH1860"/>
  <c r="BG1860"/>
  <c r="BF1860"/>
  <c r="T1860"/>
  <c r="R1860"/>
  <c r="P1860"/>
  <c r="BK1860"/>
  <c r="J1860"/>
  <c r="BE1860"/>
  <c r="BI1859"/>
  <c r="BH1859"/>
  <c r="BG1859"/>
  <c r="BF1859"/>
  <c r="T1859"/>
  <c r="R1859"/>
  <c r="P1859"/>
  <c r="BK1859"/>
  <c r="J1859"/>
  <c r="BE1859"/>
  <c r="BI1858"/>
  <c r="BH1858"/>
  <c r="BG1858"/>
  <c r="BF1858"/>
  <c r="T1858"/>
  <c r="R1858"/>
  <c r="P1858"/>
  <c r="BK1858"/>
  <c r="J1858"/>
  <c r="BE1858"/>
  <c r="BI1857"/>
  <c r="BH1857"/>
  <c r="BG1857"/>
  <c r="BF1857"/>
  <c r="T1857"/>
  <c r="T1856"/>
  <c r="R1857"/>
  <c r="R1856"/>
  <c r="P1857"/>
  <c r="P1856"/>
  <c r="BK1857"/>
  <c r="BK1856"/>
  <c r="J1856"/>
  <c r="J1857"/>
  <c r="BE1857"/>
  <c r="J92"/>
  <c r="BI1855"/>
  <c r="BH1855"/>
  <c r="BG1855"/>
  <c r="BF1855"/>
  <c r="T1855"/>
  <c r="R1855"/>
  <c r="P1855"/>
  <c r="BK1855"/>
  <c r="J1855"/>
  <c r="BE1855"/>
  <c r="BI1854"/>
  <c r="BH1854"/>
  <c r="BG1854"/>
  <c r="BF1854"/>
  <c r="T1854"/>
  <c r="R1854"/>
  <c r="P1854"/>
  <c r="BK1854"/>
  <c r="J1854"/>
  <c r="BE1854"/>
  <c r="BI1853"/>
  <c r="BH1853"/>
  <c r="BG1853"/>
  <c r="BF1853"/>
  <c r="T1853"/>
  <c r="R1853"/>
  <c r="P1853"/>
  <c r="BK1853"/>
  <c r="J1853"/>
  <c r="BE1853"/>
  <c r="BI1852"/>
  <c r="BH1852"/>
  <c r="BG1852"/>
  <c r="BF1852"/>
  <c r="T1852"/>
  <c r="R1852"/>
  <c r="P1852"/>
  <c r="BK1852"/>
  <c r="J1852"/>
  <c r="BE1852"/>
  <c r="BI1851"/>
  <c r="BH1851"/>
  <c r="BG1851"/>
  <c r="BF1851"/>
  <c r="T1851"/>
  <c r="R1851"/>
  <c r="P1851"/>
  <c r="BK1851"/>
  <c r="J1851"/>
  <c r="BE1851"/>
  <c r="BI1850"/>
  <c r="BH1850"/>
  <c r="BG1850"/>
  <c r="BF1850"/>
  <c r="T1850"/>
  <c r="R1850"/>
  <c r="P1850"/>
  <c r="BK1850"/>
  <c r="J1850"/>
  <c r="BE1850"/>
  <c r="BI1849"/>
  <c r="BH1849"/>
  <c r="BG1849"/>
  <c r="BF1849"/>
  <c r="T1849"/>
  <c r="R1849"/>
  <c r="P1849"/>
  <c r="BK1849"/>
  <c r="J1849"/>
  <c r="BE1849"/>
  <c r="BI1848"/>
  <c r="BH1848"/>
  <c r="BG1848"/>
  <c r="BF1848"/>
  <c r="T1848"/>
  <c r="R1848"/>
  <c r="P1848"/>
  <c r="BK1848"/>
  <c r="J1848"/>
  <c r="BE1848"/>
  <c r="BI1847"/>
  <c r="BH1847"/>
  <c r="BG1847"/>
  <c r="BF1847"/>
  <c r="T1847"/>
  <c r="R1847"/>
  <c r="P1847"/>
  <c r="BK1847"/>
  <c r="J1847"/>
  <c r="BE1847"/>
  <c r="BI1846"/>
  <c r="BH1846"/>
  <c r="BG1846"/>
  <c r="BF1846"/>
  <c r="T1846"/>
  <c r="R1846"/>
  <c r="P1846"/>
  <c r="BK1846"/>
  <c r="J1846"/>
  <c r="BE1846"/>
  <c r="BI1845"/>
  <c r="BH1845"/>
  <c r="BG1845"/>
  <c r="BF1845"/>
  <c r="T1845"/>
  <c r="T1844"/>
  <c r="R1845"/>
  <c r="R1844"/>
  <c r="P1845"/>
  <c r="P1844"/>
  <c r="BK1845"/>
  <c r="BK1844"/>
  <c r="J1844"/>
  <c r="J1845"/>
  <c r="BE1845"/>
  <c r="J91"/>
  <c r="BI1843"/>
  <c r="BH1843"/>
  <c r="BG1843"/>
  <c r="BF1843"/>
  <c r="T1843"/>
  <c r="R1843"/>
  <c r="P1843"/>
  <c r="BK1843"/>
  <c r="J1843"/>
  <c r="BE1843"/>
  <c r="BI1842"/>
  <c r="BH1842"/>
  <c r="BG1842"/>
  <c r="BF1842"/>
  <c r="T1842"/>
  <c r="R1842"/>
  <c r="P1842"/>
  <c r="BK1842"/>
  <c r="J1842"/>
  <c r="BE1842"/>
  <c r="BI1841"/>
  <c r="BH1841"/>
  <c r="BG1841"/>
  <c r="BF1841"/>
  <c r="T1841"/>
  <c r="R1841"/>
  <c r="P1841"/>
  <c r="BK1841"/>
  <c r="J1841"/>
  <c r="BE1841"/>
  <c r="BI1840"/>
  <c r="BH1840"/>
  <c r="BG1840"/>
  <c r="BF1840"/>
  <c r="T1840"/>
  <c r="R1840"/>
  <c r="P1840"/>
  <c r="BK1840"/>
  <c r="J1840"/>
  <c r="BE1840"/>
  <c r="BI1839"/>
  <c r="BH1839"/>
  <c r="BG1839"/>
  <c r="BF1839"/>
  <c r="T1839"/>
  <c r="R1839"/>
  <c r="P1839"/>
  <c r="BK1839"/>
  <c r="J1839"/>
  <c r="BE1839"/>
  <c r="BI1838"/>
  <c r="BH1838"/>
  <c r="BG1838"/>
  <c r="BF1838"/>
  <c r="T1838"/>
  <c r="R1838"/>
  <c r="P1838"/>
  <c r="BK1838"/>
  <c r="J1838"/>
  <c r="BE1838"/>
  <c r="BI1837"/>
  <c r="BH1837"/>
  <c r="BG1837"/>
  <c r="BF1837"/>
  <c r="T1837"/>
  <c r="R1837"/>
  <c r="P1837"/>
  <c r="BK1837"/>
  <c r="J1837"/>
  <c r="BE1837"/>
  <c r="BI1836"/>
  <c r="BH1836"/>
  <c r="BG1836"/>
  <c r="BF1836"/>
  <c r="T1836"/>
  <c r="R1836"/>
  <c r="P1836"/>
  <c r="BK1836"/>
  <c r="J1836"/>
  <c r="BE1836"/>
  <c r="BI1835"/>
  <c r="BH1835"/>
  <c r="BG1835"/>
  <c r="BF1835"/>
  <c r="T1835"/>
  <c r="R1835"/>
  <c r="P1835"/>
  <c r="BK1835"/>
  <c r="J1835"/>
  <c r="BE1835"/>
  <c r="BI1834"/>
  <c r="BH1834"/>
  <c r="BG1834"/>
  <c r="BF1834"/>
  <c r="T1834"/>
  <c r="R1834"/>
  <c r="P1834"/>
  <c r="BK1834"/>
  <c r="J1834"/>
  <c r="BE1834"/>
  <c r="BI1833"/>
  <c r="BH1833"/>
  <c r="BG1833"/>
  <c r="BF1833"/>
  <c r="T1833"/>
  <c r="R1833"/>
  <c r="P1833"/>
  <c r="BK1833"/>
  <c r="J1833"/>
  <c r="BE1833"/>
  <c r="BI1832"/>
  <c r="BH1832"/>
  <c r="BG1832"/>
  <c r="BF1832"/>
  <c r="T1832"/>
  <c r="R1832"/>
  <c r="P1832"/>
  <c r="BK1832"/>
  <c r="J1832"/>
  <c r="BE1832"/>
  <c r="BI1831"/>
  <c r="BH1831"/>
  <c r="BG1831"/>
  <c r="BF1831"/>
  <c r="T1831"/>
  <c r="T1830"/>
  <c r="R1831"/>
  <c r="R1830"/>
  <c r="P1831"/>
  <c r="P1830"/>
  <c r="BK1831"/>
  <c r="BK1830"/>
  <c r="J1830"/>
  <c r="J1831"/>
  <c r="BE1831"/>
  <c r="J90"/>
  <c r="BI1829"/>
  <c r="BH1829"/>
  <c r="BG1829"/>
  <c r="BF1829"/>
  <c r="T1829"/>
  <c r="R1829"/>
  <c r="P1829"/>
  <c r="BK1829"/>
  <c r="J1829"/>
  <c r="BE1829"/>
  <c r="BI1828"/>
  <c r="BH1828"/>
  <c r="BG1828"/>
  <c r="BF1828"/>
  <c r="T1828"/>
  <c r="R1828"/>
  <c r="P1828"/>
  <c r="BK1828"/>
  <c r="J1828"/>
  <c r="BE1828"/>
  <c r="BI1827"/>
  <c r="BH1827"/>
  <c r="BG1827"/>
  <c r="BF1827"/>
  <c r="T1827"/>
  <c r="R1827"/>
  <c r="P1827"/>
  <c r="BK1827"/>
  <c r="J1827"/>
  <c r="BE1827"/>
  <c r="BI1826"/>
  <c r="BH1826"/>
  <c r="BG1826"/>
  <c r="BF1826"/>
  <c r="T1826"/>
  <c r="R1826"/>
  <c r="P1826"/>
  <c r="BK1826"/>
  <c r="J1826"/>
  <c r="BE1826"/>
  <c r="BI1825"/>
  <c r="BH1825"/>
  <c r="BG1825"/>
  <c r="BF1825"/>
  <c r="T1825"/>
  <c r="R1825"/>
  <c r="P1825"/>
  <c r="BK1825"/>
  <c r="J1825"/>
  <c r="BE1825"/>
  <c r="BI1824"/>
  <c r="BH1824"/>
  <c r="BG1824"/>
  <c r="BF1824"/>
  <c r="T1824"/>
  <c r="R1824"/>
  <c r="P1824"/>
  <c r="BK1824"/>
  <c r="J1824"/>
  <c r="BE1824"/>
  <c r="BI1823"/>
  <c r="BH1823"/>
  <c r="BG1823"/>
  <c r="BF1823"/>
  <c r="T1823"/>
  <c r="R1823"/>
  <c r="P1823"/>
  <c r="BK1823"/>
  <c r="J1823"/>
  <c r="BE1823"/>
  <c r="BI1822"/>
  <c r="BH1822"/>
  <c r="BG1822"/>
  <c r="BF1822"/>
  <c r="T1822"/>
  <c r="R1822"/>
  <c r="P1822"/>
  <c r="BK1822"/>
  <c r="J1822"/>
  <c r="BE1822"/>
  <c r="BI1821"/>
  <c r="BH1821"/>
  <c r="BG1821"/>
  <c r="BF1821"/>
  <c r="T1821"/>
  <c r="R1821"/>
  <c r="P1821"/>
  <c r="BK1821"/>
  <c r="J1821"/>
  <c r="BE1821"/>
  <c r="BI1820"/>
  <c r="BH1820"/>
  <c r="BG1820"/>
  <c r="BF1820"/>
  <c r="T1820"/>
  <c r="R1820"/>
  <c r="P1820"/>
  <c r="BK1820"/>
  <c r="J1820"/>
  <c r="BE1820"/>
  <c r="BI1819"/>
  <c r="BH1819"/>
  <c r="BG1819"/>
  <c r="BF1819"/>
  <c r="T1819"/>
  <c r="R1819"/>
  <c r="P1819"/>
  <c r="BK1819"/>
  <c r="J1819"/>
  <c r="BE1819"/>
  <c r="BI1818"/>
  <c r="BH1818"/>
  <c r="BG1818"/>
  <c r="BF1818"/>
  <c r="T1818"/>
  <c r="R1818"/>
  <c r="P1818"/>
  <c r="BK1818"/>
  <c r="J1818"/>
  <c r="BE1818"/>
  <c r="BI1817"/>
  <c r="BH1817"/>
  <c r="BG1817"/>
  <c r="BF1817"/>
  <c r="T1817"/>
  <c r="R1817"/>
  <c r="P1817"/>
  <c r="BK1817"/>
  <c r="J1817"/>
  <c r="BE1817"/>
  <c r="BI1816"/>
  <c r="BH1816"/>
  <c r="BG1816"/>
  <c r="BF1816"/>
  <c r="T1816"/>
  <c r="R1816"/>
  <c r="P1816"/>
  <c r="BK1816"/>
  <c r="J1816"/>
  <c r="BE1816"/>
  <c r="BI1815"/>
  <c r="BH1815"/>
  <c r="BG1815"/>
  <c r="BF1815"/>
  <c r="T1815"/>
  <c r="R1815"/>
  <c r="P1815"/>
  <c r="BK1815"/>
  <c r="J1815"/>
  <c r="BE1815"/>
  <c r="BI1814"/>
  <c r="BH1814"/>
  <c r="BG1814"/>
  <c r="BF1814"/>
  <c r="T1814"/>
  <c r="R1814"/>
  <c r="P1814"/>
  <c r="BK1814"/>
  <c r="J1814"/>
  <c r="BE1814"/>
  <c r="BI1813"/>
  <c r="BH1813"/>
  <c r="BG1813"/>
  <c r="BF1813"/>
  <c r="T1813"/>
  <c r="R1813"/>
  <c r="P1813"/>
  <c r="BK1813"/>
  <c r="J1813"/>
  <c r="BE1813"/>
  <c r="BI1812"/>
  <c r="BH1812"/>
  <c r="BG1812"/>
  <c r="BF1812"/>
  <c r="T1812"/>
  <c r="R1812"/>
  <c r="P1812"/>
  <c r="BK1812"/>
  <c r="J1812"/>
  <c r="BE1812"/>
  <c r="BI1811"/>
  <c r="BH1811"/>
  <c r="BG1811"/>
  <c r="BF1811"/>
  <c r="T1811"/>
  <c r="R1811"/>
  <c r="P1811"/>
  <c r="BK1811"/>
  <c r="J1811"/>
  <c r="BE1811"/>
  <c r="BI1810"/>
  <c r="BH1810"/>
  <c r="BG1810"/>
  <c r="BF1810"/>
  <c r="T1810"/>
  <c r="R1810"/>
  <c r="P1810"/>
  <c r="BK1810"/>
  <c r="J1810"/>
  <c r="BE1810"/>
  <c r="BI1809"/>
  <c r="BH1809"/>
  <c r="BG1809"/>
  <c r="BF1809"/>
  <c r="T1809"/>
  <c r="T1808"/>
  <c r="R1809"/>
  <c r="R1808"/>
  <c r="P1809"/>
  <c r="P1808"/>
  <c r="BK1809"/>
  <c r="BK1808"/>
  <c r="J1808"/>
  <c r="J1809"/>
  <c r="BE1809"/>
  <c r="J89"/>
  <c r="BI1807"/>
  <c r="BH1807"/>
  <c r="BG1807"/>
  <c r="BF1807"/>
  <c r="T1807"/>
  <c r="R1807"/>
  <c r="P1807"/>
  <c r="BK1807"/>
  <c r="J1807"/>
  <c r="BE1807"/>
  <c r="BI1806"/>
  <c r="BH1806"/>
  <c r="BG1806"/>
  <c r="BF1806"/>
  <c r="T1806"/>
  <c r="R1806"/>
  <c r="P1806"/>
  <c r="BK1806"/>
  <c r="J1806"/>
  <c r="BE1806"/>
  <c r="BI1805"/>
  <c r="BH1805"/>
  <c r="BG1805"/>
  <c r="BF1805"/>
  <c r="T1805"/>
  <c r="R1805"/>
  <c r="P1805"/>
  <c r="BK1805"/>
  <c r="J1805"/>
  <c r="BE1805"/>
  <c r="BI1804"/>
  <c r="BH1804"/>
  <c r="BG1804"/>
  <c r="BF1804"/>
  <c r="T1804"/>
  <c r="R1804"/>
  <c r="P1804"/>
  <c r="BK1804"/>
  <c r="J1804"/>
  <c r="BE1804"/>
  <c r="BI1803"/>
  <c r="BH1803"/>
  <c r="BG1803"/>
  <c r="BF1803"/>
  <c r="T1803"/>
  <c r="R1803"/>
  <c r="P1803"/>
  <c r="BK1803"/>
  <c r="J1803"/>
  <c r="BE1803"/>
  <c r="BI1802"/>
  <c r="BH1802"/>
  <c r="BG1802"/>
  <c r="BF1802"/>
  <c r="T1802"/>
  <c r="R1802"/>
  <c r="P1802"/>
  <c r="BK1802"/>
  <c r="J1802"/>
  <c r="BE1802"/>
  <c r="BI1801"/>
  <c r="BH1801"/>
  <c r="BG1801"/>
  <c r="BF1801"/>
  <c r="T1801"/>
  <c r="R1801"/>
  <c r="P1801"/>
  <c r="BK1801"/>
  <c r="J1801"/>
  <c r="BE1801"/>
  <c r="BI1800"/>
  <c r="BH1800"/>
  <c r="BG1800"/>
  <c r="BF1800"/>
  <c r="T1800"/>
  <c r="R1800"/>
  <c r="P1800"/>
  <c r="BK1800"/>
  <c r="J1800"/>
  <c r="BE1800"/>
  <c r="BI1799"/>
  <c r="BH1799"/>
  <c r="BG1799"/>
  <c r="BF1799"/>
  <c r="T1799"/>
  <c r="R1799"/>
  <c r="P1799"/>
  <c r="BK1799"/>
  <c r="J1799"/>
  <c r="BE1799"/>
  <c r="BI1798"/>
  <c r="BH1798"/>
  <c r="BG1798"/>
  <c r="BF1798"/>
  <c r="T1798"/>
  <c r="R1798"/>
  <c r="P1798"/>
  <c r="BK1798"/>
  <c r="J1798"/>
  <c r="BE1798"/>
  <c r="BI1797"/>
  <c r="BH1797"/>
  <c r="BG1797"/>
  <c r="BF1797"/>
  <c r="T1797"/>
  <c r="T1796"/>
  <c r="R1797"/>
  <c r="R1796"/>
  <c r="P1797"/>
  <c r="P1796"/>
  <c r="BK1797"/>
  <c r="BK1796"/>
  <c r="J1796"/>
  <c r="J1797"/>
  <c r="BE1797"/>
  <c r="J88"/>
  <c r="BI1795"/>
  <c r="BH1795"/>
  <c r="BG1795"/>
  <c r="BF1795"/>
  <c r="T1795"/>
  <c r="R1795"/>
  <c r="P1795"/>
  <c r="BK1795"/>
  <c r="J1795"/>
  <c r="BE1795"/>
  <c r="BI1794"/>
  <c r="BH1794"/>
  <c r="BG1794"/>
  <c r="BF1794"/>
  <c r="T1794"/>
  <c r="R1794"/>
  <c r="P1794"/>
  <c r="BK1794"/>
  <c r="J1794"/>
  <c r="BE1794"/>
  <c r="BI1793"/>
  <c r="BH1793"/>
  <c r="BG1793"/>
  <c r="BF1793"/>
  <c r="T1793"/>
  <c r="R1793"/>
  <c r="P1793"/>
  <c r="BK1793"/>
  <c r="J1793"/>
  <c r="BE1793"/>
  <c r="BI1792"/>
  <c r="BH1792"/>
  <c r="BG1792"/>
  <c r="BF1792"/>
  <c r="T1792"/>
  <c r="R1792"/>
  <c r="P1792"/>
  <c r="BK1792"/>
  <c r="J1792"/>
  <c r="BE1792"/>
  <c r="BI1791"/>
  <c r="BH1791"/>
  <c r="BG1791"/>
  <c r="BF1791"/>
  <c r="T1791"/>
  <c r="R1791"/>
  <c r="P1791"/>
  <c r="BK1791"/>
  <c r="J1791"/>
  <c r="BE1791"/>
  <c r="BI1790"/>
  <c r="BH1790"/>
  <c r="BG1790"/>
  <c r="BF1790"/>
  <c r="T1790"/>
  <c r="R1790"/>
  <c r="P1790"/>
  <c r="BK1790"/>
  <c r="J1790"/>
  <c r="BE1790"/>
  <c r="BI1789"/>
  <c r="BH1789"/>
  <c r="BG1789"/>
  <c r="BF1789"/>
  <c r="T1789"/>
  <c r="R1789"/>
  <c r="P1789"/>
  <c r="BK1789"/>
  <c r="J1789"/>
  <c r="BE1789"/>
  <c r="BI1788"/>
  <c r="BH1788"/>
  <c r="BG1788"/>
  <c r="BF1788"/>
  <c r="T1788"/>
  <c r="R1788"/>
  <c r="P1788"/>
  <c r="BK1788"/>
  <c r="J1788"/>
  <c r="BE1788"/>
  <c r="BI1787"/>
  <c r="BH1787"/>
  <c r="BG1787"/>
  <c r="BF1787"/>
  <c r="T1787"/>
  <c r="R1787"/>
  <c r="P1787"/>
  <c r="BK1787"/>
  <c r="J1787"/>
  <c r="BE1787"/>
  <c r="BI1786"/>
  <c r="BH1786"/>
  <c r="BG1786"/>
  <c r="BF1786"/>
  <c r="T1786"/>
  <c r="R1786"/>
  <c r="P1786"/>
  <c r="BK1786"/>
  <c r="J1786"/>
  <c r="BE1786"/>
  <c r="BI1785"/>
  <c r="BH1785"/>
  <c r="BG1785"/>
  <c r="BF1785"/>
  <c r="T1785"/>
  <c r="R1785"/>
  <c r="P1785"/>
  <c r="BK1785"/>
  <c r="J1785"/>
  <c r="BE1785"/>
  <c r="BI1784"/>
  <c r="BH1784"/>
  <c r="BG1784"/>
  <c r="BF1784"/>
  <c r="T1784"/>
  <c r="T1783"/>
  <c r="R1784"/>
  <c r="R1783"/>
  <c r="P1784"/>
  <c r="P1783"/>
  <c r="BK1784"/>
  <c r="BK1783"/>
  <c r="J1783"/>
  <c r="J1784"/>
  <c r="BE1784"/>
  <c r="J87"/>
  <c r="BI1782"/>
  <c r="BH1782"/>
  <c r="BG1782"/>
  <c r="BF1782"/>
  <c r="T1782"/>
  <c r="R1782"/>
  <c r="P1782"/>
  <c r="BK1782"/>
  <c r="J1782"/>
  <c r="BE1782"/>
  <c r="BI1781"/>
  <c r="BH1781"/>
  <c r="BG1781"/>
  <c r="BF1781"/>
  <c r="T1781"/>
  <c r="R1781"/>
  <c r="P1781"/>
  <c r="BK1781"/>
  <c r="J1781"/>
  <c r="BE1781"/>
  <c r="BI1780"/>
  <c r="BH1780"/>
  <c r="BG1780"/>
  <c r="BF1780"/>
  <c r="T1780"/>
  <c r="R1780"/>
  <c r="P1780"/>
  <c r="BK1780"/>
  <c r="J1780"/>
  <c r="BE1780"/>
  <c r="BI1779"/>
  <c r="BH1779"/>
  <c r="BG1779"/>
  <c r="BF1779"/>
  <c r="T1779"/>
  <c r="R1779"/>
  <c r="P1779"/>
  <c r="BK1779"/>
  <c r="J1779"/>
  <c r="BE1779"/>
  <c r="BI1778"/>
  <c r="BH1778"/>
  <c r="BG1778"/>
  <c r="BF1778"/>
  <c r="T1778"/>
  <c r="R1778"/>
  <c r="P1778"/>
  <c r="BK1778"/>
  <c r="J1778"/>
  <c r="BE1778"/>
  <c r="BI1777"/>
  <c r="BH1777"/>
  <c r="BG1777"/>
  <c r="BF1777"/>
  <c r="T1777"/>
  <c r="R1777"/>
  <c r="P1777"/>
  <c r="BK1777"/>
  <c r="J1777"/>
  <c r="BE1777"/>
  <c r="BI1776"/>
  <c r="BH1776"/>
  <c r="BG1776"/>
  <c r="BF1776"/>
  <c r="T1776"/>
  <c r="R1776"/>
  <c r="P1776"/>
  <c r="BK1776"/>
  <c r="J1776"/>
  <c r="BE1776"/>
  <c r="BI1775"/>
  <c r="BH1775"/>
  <c r="BG1775"/>
  <c r="BF1775"/>
  <c r="T1775"/>
  <c r="R1775"/>
  <c r="P1775"/>
  <c r="BK1775"/>
  <c r="J1775"/>
  <c r="BE1775"/>
  <c r="BI1774"/>
  <c r="BH1774"/>
  <c r="BG1774"/>
  <c r="BF1774"/>
  <c r="T1774"/>
  <c r="R1774"/>
  <c r="P1774"/>
  <c r="BK1774"/>
  <c r="J1774"/>
  <c r="BE1774"/>
  <c r="BI1773"/>
  <c r="BH1773"/>
  <c r="BG1773"/>
  <c r="BF1773"/>
  <c r="T1773"/>
  <c r="R1773"/>
  <c r="P1773"/>
  <c r="BK1773"/>
  <c r="J1773"/>
  <c r="BE1773"/>
  <c r="BI1772"/>
  <c r="BH1772"/>
  <c r="BG1772"/>
  <c r="BF1772"/>
  <c r="T1772"/>
  <c r="R1772"/>
  <c r="P1772"/>
  <c r="BK1772"/>
  <c r="J1772"/>
  <c r="BE1772"/>
  <c r="BI1771"/>
  <c r="BH1771"/>
  <c r="BG1771"/>
  <c r="BF1771"/>
  <c r="T1771"/>
  <c r="T1770"/>
  <c r="R1771"/>
  <c r="R1770"/>
  <c r="P1771"/>
  <c r="P1770"/>
  <c r="BK1771"/>
  <c r="BK1770"/>
  <c r="J1770"/>
  <c r="J1771"/>
  <c r="BE1771"/>
  <c r="J86"/>
  <c r="BI1769"/>
  <c r="BH1769"/>
  <c r="BG1769"/>
  <c r="BF1769"/>
  <c r="T1769"/>
  <c r="R1769"/>
  <c r="P1769"/>
  <c r="BK1769"/>
  <c r="J1769"/>
  <c r="BE1769"/>
  <c r="BI1768"/>
  <c r="BH1768"/>
  <c r="BG1768"/>
  <c r="BF1768"/>
  <c r="T1768"/>
  <c r="R1768"/>
  <c r="P1768"/>
  <c r="BK1768"/>
  <c r="J1768"/>
  <c r="BE1768"/>
  <c r="BI1767"/>
  <c r="BH1767"/>
  <c r="BG1767"/>
  <c r="BF1767"/>
  <c r="T1767"/>
  <c r="R1767"/>
  <c r="P1767"/>
  <c r="BK1767"/>
  <c r="J1767"/>
  <c r="BE1767"/>
  <c r="BI1766"/>
  <c r="BH1766"/>
  <c r="BG1766"/>
  <c r="BF1766"/>
  <c r="T1766"/>
  <c r="R1766"/>
  <c r="P1766"/>
  <c r="BK1766"/>
  <c r="J1766"/>
  <c r="BE1766"/>
  <c r="BI1765"/>
  <c r="BH1765"/>
  <c r="BG1765"/>
  <c r="BF1765"/>
  <c r="T1765"/>
  <c r="R1765"/>
  <c r="P1765"/>
  <c r="BK1765"/>
  <c r="J1765"/>
  <c r="BE1765"/>
  <c r="BI1764"/>
  <c r="BH1764"/>
  <c r="BG1764"/>
  <c r="BF1764"/>
  <c r="T1764"/>
  <c r="R1764"/>
  <c r="P1764"/>
  <c r="BK1764"/>
  <c r="J1764"/>
  <c r="BE1764"/>
  <c r="BI1763"/>
  <c r="BH1763"/>
  <c r="BG1763"/>
  <c r="BF1763"/>
  <c r="T1763"/>
  <c r="R1763"/>
  <c r="P1763"/>
  <c r="BK1763"/>
  <c r="J1763"/>
  <c r="BE1763"/>
  <c r="BI1762"/>
  <c r="BH1762"/>
  <c r="BG1762"/>
  <c r="BF1762"/>
  <c r="T1762"/>
  <c r="R1762"/>
  <c r="P1762"/>
  <c r="BK1762"/>
  <c r="J1762"/>
  <c r="BE1762"/>
  <c r="BI1761"/>
  <c r="BH1761"/>
  <c r="BG1761"/>
  <c r="BF1761"/>
  <c r="T1761"/>
  <c r="R1761"/>
  <c r="P1761"/>
  <c r="BK1761"/>
  <c r="J1761"/>
  <c r="BE1761"/>
  <c r="BI1760"/>
  <c r="BH1760"/>
  <c r="BG1760"/>
  <c r="BF1760"/>
  <c r="T1760"/>
  <c r="R1760"/>
  <c r="P1760"/>
  <c r="BK1760"/>
  <c r="J1760"/>
  <c r="BE1760"/>
  <c r="BI1759"/>
  <c r="BH1759"/>
  <c r="BG1759"/>
  <c r="BF1759"/>
  <c r="T1759"/>
  <c r="R1759"/>
  <c r="P1759"/>
  <c r="BK1759"/>
  <c r="J1759"/>
  <c r="BE1759"/>
  <c r="BI1758"/>
  <c r="BH1758"/>
  <c r="BG1758"/>
  <c r="BF1758"/>
  <c r="T1758"/>
  <c r="R1758"/>
  <c r="P1758"/>
  <c r="BK1758"/>
  <c r="J1758"/>
  <c r="BE1758"/>
  <c r="BI1757"/>
  <c r="BH1757"/>
  <c r="BG1757"/>
  <c r="BF1757"/>
  <c r="T1757"/>
  <c r="T1756"/>
  <c r="R1757"/>
  <c r="R1756"/>
  <c r="P1757"/>
  <c r="P1756"/>
  <c r="BK1757"/>
  <c r="BK1756"/>
  <c r="J1756"/>
  <c r="J1757"/>
  <c r="BE1757"/>
  <c r="J85"/>
  <c r="BI1755"/>
  <c r="BH1755"/>
  <c r="BG1755"/>
  <c r="BF1755"/>
  <c r="T1755"/>
  <c r="R1755"/>
  <c r="P1755"/>
  <c r="BK1755"/>
  <c r="J1755"/>
  <c r="BE1755"/>
  <c r="BI1754"/>
  <c r="BH1754"/>
  <c r="BG1754"/>
  <c r="BF1754"/>
  <c r="T1754"/>
  <c r="R1754"/>
  <c r="P1754"/>
  <c r="BK1754"/>
  <c r="J1754"/>
  <c r="BE1754"/>
  <c r="BI1753"/>
  <c r="BH1753"/>
  <c r="BG1753"/>
  <c r="BF1753"/>
  <c r="T1753"/>
  <c r="R1753"/>
  <c r="P1753"/>
  <c r="BK1753"/>
  <c r="J1753"/>
  <c r="BE1753"/>
  <c r="BI1752"/>
  <c r="BH1752"/>
  <c r="BG1752"/>
  <c r="BF1752"/>
  <c r="T1752"/>
  <c r="R1752"/>
  <c r="P1752"/>
  <c r="BK1752"/>
  <c r="J1752"/>
  <c r="BE1752"/>
  <c r="BI1751"/>
  <c r="BH1751"/>
  <c r="BG1751"/>
  <c r="BF1751"/>
  <c r="T1751"/>
  <c r="R1751"/>
  <c r="P1751"/>
  <c r="BK1751"/>
  <c r="J1751"/>
  <c r="BE1751"/>
  <c r="BI1750"/>
  <c r="BH1750"/>
  <c r="BG1750"/>
  <c r="BF1750"/>
  <c r="T1750"/>
  <c r="R1750"/>
  <c r="P1750"/>
  <c r="BK1750"/>
  <c r="J1750"/>
  <c r="BE1750"/>
  <c r="BI1749"/>
  <c r="BH1749"/>
  <c r="BG1749"/>
  <c r="BF1749"/>
  <c r="T1749"/>
  <c r="R1749"/>
  <c r="P1749"/>
  <c r="BK1749"/>
  <c r="J1749"/>
  <c r="BE1749"/>
  <c r="BI1748"/>
  <c r="BH1748"/>
  <c r="BG1748"/>
  <c r="BF1748"/>
  <c r="T1748"/>
  <c r="R1748"/>
  <c r="P1748"/>
  <c r="BK1748"/>
  <c r="J1748"/>
  <c r="BE1748"/>
  <c r="BI1747"/>
  <c r="BH1747"/>
  <c r="BG1747"/>
  <c r="BF1747"/>
  <c r="T1747"/>
  <c r="R1747"/>
  <c r="P1747"/>
  <c r="BK1747"/>
  <c r="J1747"/>
  <c r="BE1747"/>
  <c r="BI1746"/>
  <c r="BH1746"/>
  <c r="BG1746"/>
  <c r="BF1746"/>
  <c r="T1746"/>
  <c r="R1746"/>
  <c r="P1746"/>
  <c r="BK1746"/>
  <c r="J1746"/>
  <c r="BE1746"/>
  <c r="BI1745"/>
  <c r="BH1745"/>
  <c r="BG1745"/>
  <c r="BF1745"/>
  <c r="T1745"/>
  <c r="T1744"/>
  <c r="R1745"/>
  <c r="R1744"/>
  <c r="P1745"/>
  <c r="P1744"/>
  <c r="BK1745"/>
  <c r="BK1744"/>
  <c r="J1744"/>
  <c r="J1745"/>
  <c r="BE1745"/>
  <c r="J84"/>
  <c r="BI1743"/>
  <c r="BH1743"/>
  <c r="BG1743"/>
  <c r="BF1743"/>
  <c r="T1743"/>
  <c r="R1743"/>
  <c r="P1743"/>
  <c r="BK1743"/>
  <c r="J1743"/>
  <c r="BE1743"/>
  <c r="BI1742"/>
  <c r="BH1742"/>
  <c r="BG1742"/>
  <c r="BF1742"/>
  <c r="T1742"/>
  <c r="R1742"/>
  <c r="P1742"/>
  <c r="BK1742"/>
  <c r="J1742"/>
  <c r="BE1742"/>
  <c r="BI1741"/>
  <c r="BH1741"/>
  <c r="BG1741"/>
  <c r="BF1741"/>
  <c r="T1741"/>
  <c r="R1741"/>
  <c r="P1741"/>
  <c r="BK1741"/>
  <c r="J1741"/>
  <c r="BE1741"/>
  <c r="BI1740"/>
  <c r="BH1740"/>
  <c r="BG1740"/>
  <c r="BF1740"/>
  <c r="T1740"/>
  <c r="R1740"/>
  <c r="P1740"/>
  <c r="BK1740"/>
  <c r="J1740"/>
  <c r="BE1740"/>
  <c r="BI1739"/>
  <c r="BH1739"/>
  <c r="BG1739"/>
  <c r="BF1739"/>
  <c r="T1739"/>
  <c r="R1739"/>
  <c r="P1739"/>
  <c r="BK1739"/>
  <c r="J1739"/>
  <c r="BE1739"/>
  <c r="BI1738"/>
  <c r="BH1738"/>
  <c r="BG1738"/>
  <c r="BF1738"/>
  <c r="T1738"/>
  <c r="R1738"/>
  <c r="P1738"/>
  <c r="BK1738"/>
  <c r="J1738"/>
  <c r="BE1738"/>
  <c r="BI1737"/>
  <c r="BH1737"/>
  <c r="BG1737"/>
  <c r="BF1737"/>
  <c r="T1737"/>
  <c r="R1737"/>
  <c r="P1737"/>
  <c r="BK1737"/>
  <c r="J1737"/>
  <c r="BE1737"/>
  <c r="BI1736"/>
  <c r="BH1736"/>
  <c r="BG1736"/>
  <c r="BF1736"/>
  <c r="T1736"/>
  <c r="R1736"/>
  <c r="P1736"/>
  <c r="BK1736"/>
  <c r="J1736"/>
  <c r="BE1736"/>
  <c r="BI1735"/>
  <c r="BH1735"/>
  <c r="BG1735"/>
  <c r="BF1735"/>
  <c r="T1735"/>
  <c r="R1735"/>
  <c r="P1735"/>
  <c r="BK1735"/>
  <c r="J1735"/>
  <c r="BE1735"/>
  <c r="BI1734"/>
  <c r="BH1734"/>
  <c r="BG1734"/>
  <c r="BF1734"/>
  <c r="T1734"/>
  <c r="R1734"/>
  <c r="P1734"/>
  <c r="BK1734"/>
  <c r="J1734"/>
  <c r="BE1734"/>
  <c r="BI1733"/>
  <c r="BH1733"/>
  <c r="BG1733"/>
  <c r="BF1733"/>
  <c r="T1733"/>
  <c r="R1733"/>
  <c r="P1733"/>
  <c r="BK1733"/>
  <c r="J1733"/>
  <c r="BE1733"/>
  <c r="BI1732"/>
  <c r="BH1732"/>
  <c r="BG1732"/>
  <c r="BF1732"/>
  <c r="T1732"/>
  <c r="R1732"/>
  <c r="P1732"/>
  <c r="BK1732"/>
  <c r="J1732"/>
  <c r="BE1732"/>
  <c r="BI1731"/>
  <c r="BH1731"/>
  <c r="BG1731"/>
  <c r="BF1731"/>
  <c r="T1731"/>
  <c r="R1731"/>
  <c r="P1731"/>
  <c r="BK1731"/>
  <c r="J1731"/>
  <c r="BE1731"/>
  <c r="BI1730"/>
  <c r="BH1730"/>
  <c r="BG1730"/>
  <c r="BF1730"/>
  <c r="T1730"/>
  <c r="R1730"/>
  <c r="P1730"/>
  <c r="BK1730"/>
  <c r="J1730"/>
  <c r="BE1730"/>
  <c r="BI1729"/>
  <c r="BH1729"/>
  <c r="BG1729"/>
  <c r="BF1729"/>
  <c r="T1729"/>
  <c r="R1729"/>
  <c r="P1729"/>
  <c r="BK1729"/>
  <c r="J1729"/>
  <c r="BE1729"/>
  <c r="BI1728"/>
  <c r="BH1728"/>
  <c r="BG1728"/>
  <c r="BF1728"/>
  <c r="T1728"/>
  <c r="R1728"/>
  <c r="P1728"/>
  <c r="BK1728"/>
  <c r="J1728"/>
  <c r="BE1728"/>
  <c r="BI1727"/>
  <c r="BH1727"/>
  <c r="BG1727"/>
  <c r="BF1727"/>
  <c r="T1727"/>
  <c r="R1727"/>
  <c r="P1727"/>
  <c r="BK1727"/>
  <c r="J1727"/>
  <c r="BE1727"/>
  <c r="BI1726"/>
  <c r="BH1726"/>
  <c r="BG1726"/>
  <c r="BF1726"/>
  <c r="T1726"/>
  <c r="R1726"/>
  <c r="P1726"/>
  <c r="BK1726"/>
  <c r="J1726"/>
  <c r="BE1726"/>
  <c r="BI1725"/>
  <c r="BH1725"/>
  <c r="BG1725"/>
  <c r="BF1725"/>
  <c r="T1725"/>
  <c r="R1725"/>
  <c r="P1725"/>
  <c r="BK1725"/>
  <c r="J1725"/>
  <c r="BE1725"/>
  <c r="BI1724"/>
  <c r="BH1724"/>
  <c r="BG1724"/>
  <c r="BF1724"/>
  <c r="T1724"/>
  <c r="R1724"/>
  <c r="P1724"/>
  <c r="BK1724"/>
  <c r="J1724"/>
  <c r="BE1724"/>
  <c r="BI1723"/>
  <c r="BH1723"/>
  <c r="BG1723"/>
  <c r="BF1723"/>
  <c r="T1723"/>
  <c r="R1723"/>
  <c r="P1723"/>
  <c r="BK1723"/>
  <c r="J1723"/>
  <c r="BE1723"/>
  <c r="BI1722"/>
  <c r="BH1722"/>
  <c r="BG1722"/>
  <c r="BF1722"/>
  <c r="T1722"/>
  <c r="R1722"/>
  <c r="P1722"/>
  <c r="BK1722"/>
  <c r="J1722"/>
  <c r="BE1722"/>
  <c r="BI1721"/>
  <c r="BH1721"/>
  <c r="BG1721"/>
  <c r="BF1721"/>
  <c r="T1721"/>
  <c r="R1721"/>
  <c r="P1721"/>
  <c r="BK1721"/>
  <c r="J1721"/>
  <c r="BE1721"/>
  <c r="BI1720"/>
  <c r="BH1720"/>
  <c r="BG1720"/>
  <c r="BF1720"/>
  <c r="T1720"/>
  <c r="R1720"/>
  <c r="P1720"/>
  <c r="BK1720"/>
  <c r="J1720"/>
  <c r="BE1720"/>
  <c r="BI1719"/>
  <c r="BH1719"/>
  <c r="BG1719"/>
  <c r="BF1719"/>
  <c r="T1719"/>
  <c r="R1719"/>
  <c r="P1719"/>
  <c r="BK1719"/>
  <c r="J1719"/>
  <c r="BE1719"/>
  <c r="BI1718"/>
  <c r="BH1718"/>
  <c r="BG1718"/>
  <c r="BF1718"/>
  <c r="T1718"/>
  <c r="T1717"/>
  <c r="R1718"/>
  <c r="R1717"/>
  <c r="P1718"/>
  <c r="P1717"/>
  <c r="BK1718"/>
  <c r="BK1717"/>
  <c r="J1717"/>
  <c r="J1718"/>
  <c r="BE1718"/>
  <c r="J83"/>
  <c r="BI1716"/>
  <c r="BH1716"/>
  <c r="BG1716"/>
  <c r="BF1716"/>
  <c r="T1716"/>
  <c r="R1716"/>
  <c r="P1716"/>
  <c r="BK1716"/>
  <c r="J1716"/>
  <c r="BE1716"/>
  <c r="BI1715"/>
  <c r="BH1715"/>
  <c r="BG1715"/>
  <c r="BF1715"/>
  <c r="T1715"/>
  <c r="R1715"/>
  <c r="P1715"/>
  <c r="BK1715"/>
  <c r="J1715"/>
  <c r="BE1715"/>
  <c r="BI1714"/>
  <c r="BH1714"/>
  <c r="BG1714"/>
  <c r="BF1714"/>
  <c r="T1714"/>
  <c r="R1714"/>
  <c r="P1714"/>
  <c r="BK1714"/>
  <c r="J1714"/>
  <c r="BE1714"/>
  <c r="BI1713"/>
  <c r="BH1713"/>
  <c r="BG1713"/>
  <c r="BF1713"/>
  <c r="T1713"/>
  <c r="R1713"/>
  <c r="P1713"/>
  <c r="BK1713"/>
  <c r="J1713"/>
  <c r="BE1713"/>
  <c r="BI1712"/>
  <c r="BH1712"/>
  <c r="BG1712"/>
  <c r="BF1712"/>
  <c r="T1712"/>
  <c r="R1712"/>
  <c r="P1712"/>
  <c r="BK1712"/>
  <c r="J1712"/>
  <c r="BE1712"/>
  <c r="BI1711"/>
  <c r="BH1711"/>
  <c r="BG1711"/>
  <c r="BF1711"/>
  <c r="T1711"/>
  <c r="R1711"/>
  <c r="P1711"/>
  <c r="BK1711"/>
  <c r="J1711"/>
  <c r="BE1711"/>
  <c r="BI1710"/>
  <c r="BH1710"/>
  <c r="BG1710"/>
  <c r="BF1710"/>
  <c r="T1710"/>
  <c r="R1710"/>
  <c r="P1710"/>
  <c r="BK1710"/>
  <c r="J1710"/>
  <c r="BE1710"/>
  <c r="BI1709"/>
  <c r="BH1709"/>
  <c r="BG1709"/>
  <c r="BF1709"/>
  <c r="T1709"/>
  <c r="R1709"/>
  <c r="P1709"/>
  <c r="BK1709"/>
  <c r="J1709"/>
  <c r="BE1709"/>
  <c r="BI1708"/>
  <c r="BH1708"/>
  <c r="BG1708"/>
  <c r="BF1708"/>
  <c r="T1708"/>
  <c r="R1708"/>
  <c r="P1708"/>
  <c r="BK1708"/>
  <c r="J1708"/>
  <c r="BE1708"/>
  <c r="BI1707"/>
  <c r="BH1707"/>
  <c r="BG1707"/>
  <c r="BF1707"/>
  <c r="T1707"/>
  <c r="R1707"/>
  <c r="P1707"/>
  <c r="BK1707"/>
  <c r="J1707"/>
  <c r="BE1707"/>
  <c r="BI1706"/>
  <c r="BH1706"/>
  <c r="BG1706"/>
  <c r="BF1706"/>
  <c r="T1706"/>
  <c r="R1706"/>
  <c r="P1706"/>
  <c r="BK1706"/>
  <c r="J1706"/>
  <c r="BE1706"/>
  <c r="BI1705"/>
  <c r="BH1705"/>
  <c r="BG1705"/>
  <c r="BF1705"/>
  <c r="T1705"/>
  <c r="T1704"/>
  <c r="R1705"/>
  <c r="R1704"/>
  <c r="P1705"/>
  <c r="P1704"/>
  <c r="BK1705"/>
  <c r="BK1704"/>
  <c r="J1704"/>
  <c r="J1705"/>
  <c r="BE1705"/>
  <c r="J82"/>
  <c r="BI1703"/>
  <c r="BH1703"/>
  <c r="BG1703"/>
  <c r="BF1703"/>
  <c r="T1703"/>
  <c r="R1703"/>
  <c r="P1703"/>
  <c r="BK1703"/>
  <c r="J1703"/>
  <c r="BE1703"/>
  <c r="BI1702"/>
  <c r="BH1702"/>
  <c r="BG1702"/>
  <c r="BF1702"/>
  <c r="T1702"/>
  <c r="R1702"/>
  <c r="P1702"/>
  <c r="BK1702"/>
  <c r="J1702"/>
  <c r="BE1702"/>
  <c r="BI1701"/>
  <c r="BH1701"/>
  <c r="BG1701"/>
  <c r="BF1701"/>
  <c r="T1701"/>
  <c r="R1701"/>
  <c r="P1701"/>
  <c r="BK1701"/>
  <c r="J1701"/>
  <c r="BE1701"/>
  <c r="BI1700"/>
  <c r="BH1700"/>
  <c r="BG1700"/>
  <c r="BF1700"/>
  <c r="T1700"/>
  <c r="R1700"/>
  <c r="P1700"/>
  <c r="BK1700"/>
  <c r="J1700"/>
  <c r="BE1700"/>
  <c r="BI1699"/>
  <c r="BH1699"/>
  <c r="BG1699"/>
  <c r="BF1699"/>
  <c r="T1699"/>
  <c r="R1699"/>
  <c r="P1699"/>
  <c r="BK1699"/>
  <c r="J1699"/>
  <c r="BE1699"/>
  <c r="BI1698"/>
  <c r="BH1698"/>
  <c r="BG1698"/>
  <c r="BF1698"/>
  <c r="T1698"/>
  <c r="R1698"/>
  <c r="P1698"/>
  <c r="BK1698"/>
  <c r="J1698"/>
  <c r="BE1698"/>
  <c r="BI1697"/>
  <c r="BH1697"/>
  <c r="BG1697"/>
  <c r="BF1697"/>
  <c r="T1697"/>
  <c r="R1697"/>
  <c r="P1697"/>
  <c r="BK1697"/>
  <c r="J1697"/>
  <c r="BE1697"/>
  <c r="BI1696"/>
  <c r="BH1696"/>
  <c r="BG1696"/>
  <c r="BF1696"/>
  <c r="T1696"/>
  <c r="R1696"/>
  <c r="P1696"/>
  <c r="BK1696"/>
  <c r="J1696"/>
  <c r="BE1696"/>
  <c r="BI1695"/>
  <c r="BH1695"/>
  <c r="BG1695"/>
  <c r="BF1695"/>
  <c r="T1695"/>
  <c r="R1695"/>
  <c r="P1695"/>
  <c r="BK1695"/>
  <c r="J1695"/>
  <c r="BE1695"/>
  <c r="BI1694"/>
  <c r="BH1694"/>
  <c r="BG1694"/>
  <c r="BF1694"/>
  <c r="T1694"/>
  <c r="R1694"/>
  <c r="P1694"/>
  <c r="BK1694"/>
  <c r="J1694"/>
  <c r="BE1694"/>
  <c r="BI1693"/>
  <c r="BH1693"/>
  <c r="BG1693"/>
  <c r="BF1693"/>
  <c r="T1693"/>
  <c r="R1693"/>
  <c r="P1693"/>
  <c r="BK1693"/>
  <c r="J1693"/>
  <c r="BE1693"/>
  <c r="BI1692"/>
  <c r="BH1692"/>
  <c r="BG1692"/>
  <c r="BF1692"/>
  <c r="T1692"/>
  <c r="T1691"/>
  <c r="R1692"/>
  <c r="R1691"/>
  <c r="P1692"/>
  <c r="P1691"/>
  <c r="BK1692"/>
  <c r="BK1691"/>
  <c r="J1691"/>
  <c r="J1692"/>
  <c r="BE1692"/>
  <c r="J81"/>
  <c r="BI1690"/>
  <c r="BH1690"/>
  <c r="BG1690"/>
  <c r="BF1690"/>
  <c r="T1690"/>
  <c r="R1690"/>
  <c r="P1690"/>
  <c r="BK1690"/>
  <c r="J1690"/>
  <c r="BE1690"/>
  <c r="BI1689"/>
  <c r="BH1689"/>
  <c r="BG1689"/>
  <c r="BF1689"/>
  <c r="T1689"/>
  <c r="R1689"/>
  <c r="P1689"/>
  <c r="BK1689"/>
  <c r="J1689"/>
  <c r="BE1689"/>
  <c r="BI1688"/>
  <c r="BH1688"/>
  <c r="BG1688"/>
  <c r="BF1688"/>
  <c r="T1688"/>
  <c r="R1688"/>
  <c r="P1688"/>
  <c r="BK1688"/>
  <c r="J1688"/>
  <c r="BE1688"/>
  <c r="BI1687"/>
  <c r="BH1687"/>
  <c r="BG1687"/>
  <c r="BF1687"/>
  <c r="T1687"/>
  <c r="R1687"/>
  <c r="P1687"/>
  <c r="BK1687"/>
  <c r="J1687"/>
  <c r="BE1687"/>
  <c r="BI1686"/>
  <c r="BH1686"/>
  <c r="BG1686"/>
  <c r="BF1686"/>
  <c r="T1686"/>
  <c r="R1686"/>
  <c r="P1686"/>
  <c r="BK1686"/>
  <c r="J1686"/>
  <c r="BE1686"/>
  <c r="BI1685"/>
  <c r="BH1685"/>
  <c r="BG1685"/>
  <c r="BF1685"/>
  <c r="T1685"/>
  <c r="R1685"/>
  <c r="P1685"/>
  <c r="BK1685"/>
  <c r="J1685"/>
  <c r="BE1685"/>
  <c r="BI1684"/>
  <c r="BH1684"/>
  <c r="BG1684"/>
  <c r="BF1684"/>
  <c r="T1684"/>
  <c r="R1684"/>
  <c r="P1684"/>
  <c r="BK1684"/>
  <c r="J1684"/>
  <c r="BE1684"/>
  <c r="BI1683"/>
  <c r="BH1683"/>
  <c r="BG1683"/>
  <c r="BF1683"/>
  <c r="T1683"/>
  <c r="R1683"/>
  <c r="P1683"/>
  <c r="BK1683"/>
  <c r="J1683"/>
  <c r="BE1683"/>
  <c r="BI1682"/>
  <c r="BH1682"/>
  <c r="BG1682"/>
  <c r="BF1682"/>
  <c r="T1682"/>
  <c r="R1682"/>
  <c r="P1682"/>
  <c r="BK1682"/>
  <c r="J1682"/>
  <c r="BE1682"/>
  <c r="BI1681"/>
  <c r="BH1681"/>
  <c r="BG1681"/>
  <c r="BF1681"/>
  <c r="T1681"/>
  <c r="R1681"/>
  <c r="P1681"/>
  <c r="BK1681"/>
  <c r="J1681"/>
  <c r="BE1681"/>
  <c r="BI1680"/>
  <c r="BH1680"/>
  <c r="BG1680"/>
  <c r="BF1680"/>
  <c r="T1680"/>
  <c r="R1680"/>
  <c r="P1680"/>
  <c r="BK1680"/>
  <c r="J1680"/>
  <c r="BE1680"/>
  <c r="BI1679"/>
  <c r="BH1679"/>
  <c r="BG1679"/>
  <c r="BF1679"/>
  <c r="T1679"/>
  <c r="R1679"/>
  <c r="P1679"/>
  <c r="BK1679"/>
  <c r="J1679"/>
  <c r="BE1679"/>
  <c r="BI1678"/>
  <c r="BH1678"/>
  <c r="BG1678"/>
  <c r="BF1678"/>
  <c r="T1678"/>
  <c r="R1678"/>
  <c r="P1678"/>
  <c r="BK1678"/>
  <c r="J1678"/>
  <c r="BE1678"/>
  <c r="BI1677"/>
  <c r="BH1677"/>
  <c r="BG1677"/>
  <c r="BF1677"/>
  <c r="T1677"/>
  <c r="R1677"/>
  <c r="P1677"/>
  <c r="BK1677"/>
  <c r="J1677"/>
  <c r="BE1677"/>
  <c r="BI1676"/>
  <c r="BH1676"/>
  <c r="BG1676"/>
  <c r="BF1676"/>
  <c r="T1676"/>
  <c r="R1676"/>
  <c r="P1676"/>
  <c r="BK1676"/>
  <c r="J1676"/>
  <c r="BE1676"/>
  <c r="BI1675"/>
  <c r="BH1675"/>
  <c r="BG1675"/>
  <c r="BF1675"/>
  <c r="T1675"/>
  <c r="R1675"/>
  <c r="P1675"/>
  <c r="BK1675"/>
  <c r="J1675"/>
  <c r="BE1675"/>
  <c r="BI1674"/>
  <c r="BH1674"/>
  <c r="BG1674"/>
  <c r="BF1674"/>
  <c r="T1674"/>
  <c r="R1674"/>
  <c r="P1674"/>
  <c r="BK1674"/>
  <c r="J1674"/>
  <c r="BE1674"/>
  <c r="BI1673"/>
  <c r="BH1673"/>
  <c r="BG1673"/>
  <c r="BF1673"/>
  <c r="T1673"/>
  <c r="R1673"/>
  <c r="P1673"/>
  <c r="BK1673"/>
  <c r="J1673"/>
  <c r="BE1673"/>
  <c r="BI1672"/>
  <c r="BH1672"/>
  <c r="BG1672"/>
  <c r="BF1672"/>
  <c r="T1672"/>
  <c r="R1672"/>
  <c r="P1672"/>
  <c r="BK1672"/>
  <c r="J1672"/>
  <c r="BE1672"/>
  <c r="BI1671"/>
  <c r="BH1671"/>
  <c r="BG1671"/>
  <c r="BF1671"/>
  <c r="T1671"/>
  <c r="R1671"/>
  <c r="P1671"/>
  <c r="BK1671"/>
  <c r="J1671"/>
  <c r="BE1671"/>
  <c r="BI1670"/>
  <c r="BH1670"/>
  <c r="BG1670"/>
  <c r="BF1670"/>
  <c r="T1670"/>
  <c r="R1670"/>
  <c r="P1670"/>
  <c r="BK1670"/>
  <c r="J1670"/>
  <c r="BE1670"/>
  <c r="BI1669"/>
  <c r="BH1669"/>
  <c r="BG1669"/>
  <c r="BF1669"/>
  <c r="T1669"/>
  <c r="R1669"/>
  <c r="P1669"/>
  <c r="BK1669"/>
  <c r="J1669"/>
  <c r="BE1669"/>
  <c r="BI1668"/>
  <c r="BH1668"/>
  <c r="BG1668"/>
  <c r="BF1668"/>
  <c r="T1668"/>
  <c r="R1668"/>
  <c r="P1668"/>
  <c r="BK1668"/>
  <c r="J1668"/>
  <c r="BE1668"/>
  <c r="BI1667"/>
  <c r="BH1667"/>
  <c r="BG1667"/>
  <c r="BF1667"/>
  <c r="T1667"/>
  <c r="R1667"/>
  <c r="P1667"/>
  <c r="BK1667"/>
  <c r="J1667"/>
  <c r="BE1667"/>
  <c r="BI1666"/>
  <c r="BH1666"/>
  <c r="BG1666"/>
  <c r="BF1666"/>
  <c r="T1666"/>
  <c r="R1666"/>
  <c r="P1666"/>
  <c r="BK1666"/>
  <c r="J1666"/>
  <c r="BE1666"/>
  <c r="BI1665"/>
  <c r="BH1665"/>
  <c r="BG1665"/>
  <c r="BF1665"/>
  <c r="T1665"/>
  <c r="R1665"/>
  <c r="P1665"/>
  <c r="BK1665"/>
  <c r="J1665"/>
  <c r="BE1665"/>
  <c r="BI1664"/>
  <c r="BH1664"/>
  <c r="BG1664"/>
  <c r="BF1664"/>
  <c r="T1664"/>
  <c r="T1663"/>
  <c r="R1664"/>
  <c r="R1663"/>
  <c r="P1664"/>
  <c r="P1663"/>
  <c r="BK1664"/>
  <c r="BK1663"/>
  <c r="J1663"/>
  <c r="J1664"/>
  <c r="BE1664"/>
  <c r="J80"/>
  <c r="BI1662"/>
  <c r="BH1662"/>
  <c r="BG1662"/>
  <c r="BF1662"/>
  <c r="T1662"/>
  <c r="R1662"/>
  <c r="P1662"/>
  <c r="BK1662"/>
  <c r="J1662"/>
  <c r="BE1662"/>
  <c r="BI1661"/>
  <c r="BH1661"/>
  <c r="BG1661"/>
  <c r="BF1661"/>
  <c r="T1661"/>
  <c r="R1661"/>
  <c r="P1661"/>
  <c r="BK1661"/>
  <c r="J1661"/>
  <c r="BE1661"/>
  <c r="BI1660"/>
  <c r="BH1660"/>
  <c r="BG1660"/>
  <c r="BF1660"/>
  <c r="T1660"/>
  <c r="R1660"/>
  <c r="P1660"/>
  <c r="BK1660"/>
  <c r="J1660"/>
  <c r="BE1660"/>
  <c r="BI1659"/>
  <c r="BH1659"/>
  <c r="BG1659"/>
  <c r="BF1659"/>
  <c r="T1659"/>
  <c r="R1659"/>
  <c r="P1659"/>
  <c r="BK1659"/>
  <c r="J1659"/>
  <c r="BE1659"/>
  <c r="BI1658"/>
  <c r="BH1658"/>
  <c r="BG1658"/>
  <c r="BF1658"/>
  <c r="T1658"/>
  <c r="R1658"/>
  <c r="P1658"/>
  <c r="BK1658"/>
  <c r="J1658"/>
  <c r="BE1658"/>
  <c r="BI1657"/>
  <c r="BH1657"/>
  <c r="BG1657"/>
  <c r="BF1657"/>
  <c r="T1657"/>
  <c r="R1657"/>
  <c r="P1657"/>
  <c r="BK1657"/>
  <c r="J1657"/>
  <c r="BE1657"/>
  <c r="BI1656"/>
  <c r="BH1656"/>
  <c r="BG1656"/>
  <c r="BF1656"/>
  <c r="T1656"/>
  <c r="R1656"/>
  <c r="P1656"/>
  <c r="BK1656"/>
  <c r="J1656"/>
  <c r="BE1656"/>
  <c r="BI1655"/>
  <c r="BH1655"/>
  <c r="BG1655"/>
  <c r="BF1655"/>
  <c r="T1655"/>
  <c r="R1655"/>
  <c r="P1655"/>
  <c r="BK1655"/>
  <c r="J1655"/>
  <c r="BE1655"/>
  <c r="BI1654"/>
  <c r="BH1654"/>
  <c r="BG1654"/>
  <c r="BF1654"/>
  <c r="T1654"/>
  <c r="R1654"/>
  <c r="P1654"/>
  <c r="BK1654"/>
  <c r="J1654"/>
  <c r="BE1654"/>
  <c r="BI1653"/>
  <c r="BH1653"/>
  <c r="BG1653"/>
  <c r="BF1653"/>
  <c r="T1653"/>
  <c r="R1653"/>
  <c r="P1653"/>
  <c r="BK1653"/>
  <c r="J1653"/>
  <c r="BE1653"/>
  <c r="BI1652"/>
  <c r="BH1652"/>
  <c r="BG1652"/>
  <c r="BF1652"/>
  <c r="T1652"/>
  <c r="R1652"/>
  <c r="P1652"/>
  <c r="BK1652"/>
  <c r="J1652"/>
  <c r="BE1652"/>
  <c r="BI1651"/>
  <c r="BH1651"/>
  <c r="BG1651"/>
  <c r="BF1651"/>
  <c r="T1651"/>
  <c r="R1651"/>
  <c r="P1651"/>
  <c r="BK1651"/>
  <c r="J1651"/>
  <c r="BE1651"/>
  <c r="BI1650"/>
  <c r="BH1650"/>
  <c r="BG1650"/>
  <c r="BF1650"/>
  <c r="T1650"/>
  <c r="R1650"/>
  <c r="P1650"/>
  <c r="BK1650"/>
  <c r="J1650"/>
  <c r="BE1650"/>
  <c r="BI1649"/>
  <c r="BH1649"/>
  <c r="BG1649"/>
  <c r="BF1649"/>
  <c r="T1649"/>
  <c r="R1649"/>
  <c r="P1649"/>
  <c r="BK1649"/>
  <c r="J1649"/>
  <c r="BE1649"/>
  <c r="BI1648"/>
  <c r="BH1648"/>
  <c r="BG1648"/>
  <c r="BF1648"/>
  <c r="T1648"/>
  <c r="R1648"/>
  <c r="P1648"/>
  <c r="BK1648"/>
  <c r="J1648"/>
  <c r="BE1648"/>
  <c r="BI1647"/>
  <c r="BH1647"/>
  <c r="BG1647"/>
  <c r="BF1647"/>
  <c r="T1647"/>
  <c r="R1647"/>
  <c r="P1647"/>
  <c r="BK1647"/>
  <c r="J1647"/>
  <c r="BE1647"/>
  <c r="BI1646"/>
  <c r="BH1646"/>
  <c r="BG1646"/>
  <c r="BF1646"/>
  <c r="T1646"/>
  <c r="R1646"/>
  <c r="P1646"/>
  <c r="BK1646"/>
  <c r="J1646"/>
  <c r="BE1646"/>
  <c r="BI1645"/>
  <c r="BH1645"/>
  <c r="BG1645"/>
  <c r="BF1645"/>
  <c r="T1645"/>
  <c r="R1645"/>
  <c r="P1645"/>
  <c r="BK1645"/>
  <c r="J1645"/>
  <c r="BE1645"/>
  <c r="BI1644"/>
  <c r="BH1644"/>
  <c r="BG1644"/>
  <c r="BF1644"/>
  <c r="T1644"/>
  <c r="R1644"/>
  <c r="P1644"/>
  <c r="BK1644"/>
  <c r="J1644"/>
  <c r="BE1644"/>
  <c r="BI1643"/>
  <c r="BH1643"/>
  <c r="BG1643"/>
  <c r="BF1643"/>
  <c r="T1643"/>
  <c r="R1643"/>
  <c r="P1643"/>
  <c r="BK1643"/>
  <c r="J1643"/>
  <c r="BE1643"/>
  <c r="BI1642"/>
  <c r="BH1642"/>
  <c r="BG1642"/>
  <c r="BF1642"/>
  <c r="T1642"/>
  <c r="R1642"/>
  <c r="P1642"/>
  <c r="BK1642"/>
  <c r="J1642"/>
  <c r="BE1642"/>
  <c r="BI1641"/>
  <c r="BH1641"/>
  <c r="BG1641"/>
  <c r="BF1641"/>
  <c r="T1641"/>
  <c r="R1641"/>
  <c r="P1641"/>
  <c r="BK1641"/>
  <c r="J1641"/>
  <c r="BE1641"/>
  <c r="BI1640"/>
  <c r="BH1640"/>
  <c r="BG1640"/>
  <c r="BF1640"/>
  <c r="T1640"/>
  <c r="R1640"/>
  <c r="P1640"/>
  <c r="BK1640"/>
  <c r="J1640"/>
  <c r="BE1640"/>
  <c r="BI1639"/>
  <c r="BH1639"/>
  <c r="BG1639"/>
  <c r="BF1639"/>
  <c r="T1639"/>
  <c r="R1639"/>
  <c r="P1639"/>
  <c r="BK1639"/>
  <c r="J1639"/>
  <c r="BE1639"/>
  <c r="BI1638"/>
  <c r="BH1638"/>
  <c r="BG1638"/>
  <c r="BF1638"/>
  <c r="T1638"/>
  <c r="R1638"/>
  <c r="P1638"/>
  <c r="BK1638"/>
  <c r="J1638"/>
  <c r="BE1638"/>
  <c r="BI1637"/>
  <c r="BH1637"/>
  <c r="BG1637"/>
  <c r="BF1637"/>
  <c r="T1637"/>
  <c r="R1637"/>
  <c r="P1637"/>
  <c r="BK1637"/>
  <c r="J1637"/>
  <c r="BE1637"/>
  <c r="BI1636"/>
  <c r="BH1636"/>
  <c r="BG1636"/>
  <c r="BF1636"/>
  <c r="T1636"/>
  <c r="T1635"/>
  <c r="R1636"/>
  <c r="R1635"/>
  <c r="P1636"/>
  <c r="P1635"/>
  <c r="BK1636"/>
  <c r="BK1635"/>
  <c r="J1635"/>
  <c r="J1636"/>
  <c r="BE1636"/>
  <c r="J79"/>
  <c r="BI1634"/>
  <c r="BH1634"/>
  <c r="BG1634"/>
  <c r="BF1634"/>
  <c r="T1634"/>
  <c r="R1634"/>
  <c r="P1634"/>
  <c r="BK1634"/>
  <c r="J1634"/>
  <c r="BE1634"/>
  <c r="BI1633"/>
  <c r="BH1633"/>
  <c r="BG1633"/>
  <c r="BF1633"/>
  <c r="T1633"/>
  <c r="R1633"/>
  <c r="P1633"/>
  <c r="BK1633"/>
  <c r="J1633"/>
  <c r="BE1633"/>
  <c r="BI1632"/>
  <c r="BH1632"/>
  <c r="BG1632"/>
  <c r="BF1632"/>
  <c r="T1632"/>
  <c r="R1632"/>
  <c r="P1632"/>
  <c r="BK1632"/>
  <c r="J1632"/>
  <c r="BE1632"/>
  <c r="BI1631"/>
  <c r="BH1631"/>
  <c r="BG1631"/>
  <c r="BF1631"/>
  <c r="T1631"/>
  <c r="R1631"/>
  <c r="P1631"/>
  <c r="BK1631"/>
  <c r="J1631"/>
  <c r="BE1631"/>
  <c r="BI1630"/>
  <c r="BH1630"/>
  <c r="BG1630"/>
  <c r="BF1630"/>
  <c r="T1630"/>
  <c r="R1630"/>
  <c r="P1630"/>
  <c r="BK1630"/>
  <c r="J1630"/>
  <c r="BE1630"/>
  <c r="BI1629"/>
  <c r="BH1629"/>
  <c r="BG1629"/>
  <c r="BF1629"/>
  <c r="T1629"/>
  <c r="R1629"/>
  <c r="P1629"/>
  <c r="BK1629"/>
  <c r="J1629"/>
  <c r="BE1629"/>
  <c r="BI1628"/>
  <c r="BH1628"/>
  <c r="BG1628"/>
  <c r="BF1628"/>
  <c r="T1628"/>
  <c r="R1628"/>
  <c r="P1628"/>
  <c r="BK1628"/>
  <c r="J1628"/>
  <c r="BE1628"/>
  <c r="BI1627"/>
  <c r="BH1627"/>
  <c r="BG1627"/>
  <c r="BF1627"/>
  <c r="T1627"/>
  <c r="R1627"/>
  <c r="P1627"/>
  <c r="BK1627"/>
  <c r="J1627"/>
  <c r="BE1627"/>
  <c r="BI1626"/>
  <c r="BH1626"/>
  <c r="BG1626"/>
  <c r="BF1626"/>
  <c r="T1626"/>
  <c r="R1626"/>
  <c r="P1626"/>
  <c r="BK1626"/>
  <c r="J1626"/>
  <c r="BE1626"/>
  <c r="BI1625"/>
  <c r="BH1625"/>
  <c r="BG1625"/>
  <c r="BF1625"/>
  <c r="T1625"/>
  <c r="R1625"/>
  <c r="P1625"/>
  <c r="BK1625"/>
  <c r="J1625"/>
  <c r="BE1625"/>
  <c r="BI1624"/>
  <c r="BH1624"/>
  <c r="BG1624"/>
  <c r="BF1624"/>
  <c r="T1624"/>
  <c r="R1624"/>
  <c r="P1624"/>
  <c r="BK1624"/>
  <c r="J1624"/>
  <c r="BE1624"/>
  <c r="BI1623"/>
  <c r="BH1623"/>
  <c r="BG1623"/>
  <c r="BF1623"/>
  <c r="T1623"/>
  <c r="R1623"/>
  <c r="P1623"/>
  <c r="BK1623"/>
  <c r="J1623"/>
  <c r="BE1623"/>
  <c r="BI1622"/>
  <c r="BH1622"/>
  <c r="BG1622"/>
  <c r="BF1622"/>
  <c r="T1622"/>
  <c r="T1621"/>
  <c r="R1622"/>
  <c r="R1621"/>
  <c r="P1622"/>
  <c r="P1621"/>
  <c r="BK1622"/>
  <c r="BK1621"/>
  <c r="J1621"/>
  <c r="J1622"/>
  <c r="BE1622"/>
  <c r="J78"/>
  <c r="BI1620"/>
  <c r="BH1620"/>
  <c r="BG1620"/>
  <c r="BF1620"/>
  <c r="T1620"/>
  <c r="R1620"/>
  <c r="P1620"/>
  <c r="BK1620"/>
  <c r="J1620"/>
  <c r="BE1620"/>
  <c r="BI1619"/>
  <c r="BH1619"/>
  <c r="BG1619"/>
  <c r="BF1619"/>
  <c r="T1619"/>
  <c r="R1619"/>
  <c r="P1619"/>
  <c r="BK1619"/>
  <c r="J1619"/>
  <c r="BE1619"/>
  <c r="BI1618"/>
  <c r="BH1618"/>
  <c r="BG1618"/>
  <c r="BF1618"/>
  <c r="T1618"/>
  <c r="R1618"/>
  <c r="P1618"/>
  <c r="BK1618"/>
  <c r="J1618"/>
  <c r="BE1618"/>
  <c r="BI1617"/>
  <c r="BH1617"/>
  <c r="BG1617"/>
  <c r="BF1617"/>
  <c r="T1617"/>
  <c r="R1617"/>
  <c r="P1617"/>
  <c r="BK1617"/>
  <c r="J1617"/>
  <c r="BE1617"/>
  <c r="BI1616"/>
  <c r="BH1616"/>
  <c r="BG1616"/>
  <c r="BF1616"/>
  <c r="T1616"/>
  <c r="R1616"/>
  <c r="P1616"/>
  <c r="BK1616"/>
  <c r="J1616"/>
  <c r="BE1616"/>
  <c r="BI1615"/>
  <c r="BH1615"/>
  <c r="BG1615"/>
  <c r="BF1615"/>
  <c r="T1615"/>
  <c r="R1615"/>
  <c r="P1615"/>
  <c r="BK1615"/>
  <c r="J1615"/>
  <c r="BE1615"/>
  <c r="BI1614"/>
  <c r="BH1614"/>
  <c r="BG1614"/>
  <c r="BF1614"/>
  <c r="T1614"/>
  <c r="R1614"/>
  <c r="P1614"/>
  <c r="BK1614"/>
  <c r="J1614"/>
  <c r="BE1614"/>
  <c r="BI1613"/>
  <c r="BH1613"/>
  <c r="BG1613"/>
  <c r="BF1613"/>
  <c r="T1613"/>
  <c r="R1613"/>
  <c r="P1613"/>
  <c r="BK1613"/>
  <c r="J1613"/>
  <c r="BE1613"/>
  <c r="BI1612"/>
  <c r="BH1612"/>
  <c r="BG1612"/>
  <c r="BF1612"/>
  <c r="T1612"/>
  <c r="R1612"/>
  <c r="P1612"/>
  <c r="BK1612"/>
  <c r="J1612"/>
  <c r="BE1612"/>
  <c r="BI1611"/>
  <c r="BH1611"/>
  <c r="BG1611"/>
  <c r="BF1611"/>
  <c r="T1611"/>
  <c r="R1611"/>
  <c r="P1611"/>
  <c r="BK1611"/>
  <c r="J1611"/>
  <c r="BE1611"/>
  <c r="BI1610"/>
  <c r="BH1610"/>
  <c r="BG1610"/>
  <c r="BF1610"/>
  <c r="T1610"/>
  <c r="R1610"/>
  <c r="P1610"/>
  <c r="BK1610"/>
  <c r="J1610"/>
  <c r="BE1610"/>
  <c r="BI1609"/>
  <c r="BH1609"/>
  <c r="BG1609"/>
  <c r="BF1609"/>
  <c r="T1609"/>
  <c r="R1609"/>
  <c r="P1609"/>
  <c r="BK1609"/>
  <c r="J1609"/>
  <c r="BE1609"/>
  <c r="BI1608"/>
  <c r="BH1608"/>
  <c r="BG1608"/>
  <c r="BF1608"/>
  <c r="T1608"/>
  <c r="R1608"/>
  <c r="P1608"/>
  <c r="BK1608"/>
  <c r="J1608"/>
  <c r="BE1608"/>
  <c r="BI1607"/>
  <c r="BH1607"/>
  <c r="BG1607"/>
  <c r="BF1607"/>
  <c r="T1607"/>
  <c r="R1607"/>
  <c r="P1607"/>
  <c r="BK1607"/>
  <c r="J1607"/>
  <c r="BE1607"/>
  <c r="BI1606"/>
  <c r="BH1606"/>
  <c r="BG1606"/>
  <c r="BF1606"/>
  <c r="T1606"/>
  <c r="T1605"/>
  <c r="R1606"/>
  <c r="R1605"/>
  <c r="P1606"/>
  <c r="P1605"/>
  <c r="BK1606"/>
  <c r="BK1605"/>
  <c r="J1605"/>
  <c r="J1606"/>
  <c r="BE1606"/>
  <c r="J77"/>
  <c r="BI1604"/>
  <c r="BH1604"/>
  <c r="BG1604"/>
  <c r="BF1604"/>
  <c r="T1604"/>
  <c r="R1604"/>
  <c r="P1604"/>
  <c r="BK1604"/>
  <c r="J1604"/>
  <c r="BE1604"/>
  <c r="BI1603"/>
  <c r="BH1603"/>
  <c r="BG1603"/>
  <c r="BF1603"/>
  <c r="T1603"/>
  <c r="R1603"/>
  <c r="P1603"/>
  <c r="BK1603"/>
  <c r="J1603"/>
  <c r="BE1603"/>
  <c r="BI1602"/>
  <c r="BH1602"/>
  <c r="BG1602"/>
  <c r="BF1602"/>
  <c r="T1602"/>
  <c r="R1602"/>
  <c r="P1602"/>
  <c r="BK1602"/>
  <c r="J1602"/>
  <c r="BE1602"/>
  <c r="BI1601"/>
  <c r="BH1601"/>
  <c r="BG1601"/>
  <c r="BF1601"/>
  <c r="T1601"/>
  <c r="R1601"/>
  <c r="P1601"/>
  <c r="BK1601"/>
  <c r="J1601"/>
  <c r="BE1601"/>
  <c r="BI1600"/>
  <c r="BH1600"/>
  <c r="BG1600"/>
  <c r="BF1600"/>
  <c r="T1600"/>
  <c r="R1600"/>
  <c r="P1600"/>
  <c r="BK1600"/>
  <c r="J1600"/>
  <c r="BE1600"/>
  <c r="BI1599"/>
  <c r="BH1599"/>
  <c r="BG1599"/>
  <c r="BF1599"/>
  <c r="T1599"/>
  <c r="R1599"/>
  <c r="P1599"/>
  <c r="BK1599"/>
  <c r="J1599"/>
  <c r="BE1599"/>
  <c r="BI1598"/>
  <c r="BH1598"/>
  <c r="BG1598"/>
  <c r="BF1598"/>
  <c r="T1598"/>
  <c r="R1598"/>
  <c r="P1598"/>
  <c r="BK1598"/>
  <c r="J1598"/>
  <c r="BE1598"/>
  <c r="BI1597"/>
  <c r="BH1597"/>
  <c r="BG1597"/>
  <c r="BF1597"/>
  <c r="T1597"/>
  <c r="R1597"/>
  <c r="P1597"/>
  <c r="BK1597"/>
  <c r="J1597"/>
  <c r="BE1597"/>
  <c r="BI1596"/>
  <c r="BH1596"/>
  <c r="BG1596"/>
  <c r="BF1596"/>
  <c r="T1596"/>
  <c r="R1596"/>
  <c r="P1596"/>
  <c r="BK1596"/>
  <c r="J1596"/>
  <c r="BE1596"/>
  <c r="BI1595"/>
  <c r="BH1595"/>
  <c r="BG1595"/>
  <c r="BF1595"/>
  <c r="T1595"/>
  <c r="R1595"/>
  <c r="P1595"/>
  <c r="BK1595"/>
  <c r="J1595"/>
  <c r="BE1595"/>
  <c r="BI1594"/>
  <c r="BH1594"/>
  <c r="BG1594"/>
  <c r="BF1594"/>
  <c r="T1594"/>
  <c r="R1594"/>
  <c r="P1594"/>
  <c r="BK1594"/>
  <c r="J1594"/>
  <c r="BE1594"/>
  <c r="BI1593"/>
  <c r="BH1593"/>
  <c r="BG1593"/>
  <c r="BF1593"/>
  <c r="T1593"/>
  <c r="R1593"/>
  <c r="P1593"/>
  <c r="BK1593"/>
  <c r="J1593"/>
  <c r="BE1593"/>
  <c r="BI1592"/>
  <c r="BH1592"/>
  <c r="BG1592"/>
  <c r="BF1592"/>
  <c r="T1592"/>
  <c r="R1592"/>
  <c r="P1592"/>
  <c r="BK1592"/>
  <c r="J1592"/>
  <c r="BE1592"/>
  <c r="BI1591"/>
  <c r="BH1591"/>
  <c r="BG1591"/>
  <c r="BF1591"/>
  <c r="T1591"/>
  <c r="R1591"/>
  <c r="P1591"/>
  <c r="BK1591"/>
  <c r="J1591"/>
  <c r="BE1591"/>
  <c r="BI1590"/>
  <c r="BH1590"/>
  <c r="BG1590"/>
  <c r="BF1590"/>
  <c r="T1590"/>
  <c r="T1589"/>
  <c r="R1590"/>
  <c r="R1589"/>
  <c r="P1590"/>
  <c r="P1589"/>
  <c r="BK1590"/>
  <c r="BK1589"/>
  <c r="J1589"/>
  <c r="J1590"/>
  <c r="BE1590"/>
  <c r="J76"/>
  <c r="BI1588"/>
  <c r="BH1588"/>
  <c r="BG1588"/>
  <c r="BF1588"/>
  <c r="T1588"/>
  <c r="R1588"/>
  <c r="P1588"/>
  <c r="BK1588"/>
  <c r="J1588"/>
  <c r="BE1588"/>
  <c r="BI1587"/>
  <c r="BH1587"/>
  <c r="BG1587"/>
  <c r="BF1587"/>
  <c r="T1587"/>
  <c r="R1587"/>
  <c r="P1587"/>
  <c r="BK1587"/>
  <c r="J1587"/>
  <c r="BE1587"/>
  <c r="BI1586"/>
  <c r="BH1586"/>
  <c r="BG1586"/>
  <c r="BF1586"/>
  <c r="T1586"/>
  <c r="R1586"/>
  <c r="P1586"/>
  <c r="BK1586"/>
  <c r="J1586"/>
  <c r="BE1586"/>
  <c r="BI1585"/>
  <c r="BH1585"/>
  <c r="BG1585"/>
  <c r="BF1585"/>
  <c r="T1585"/>
  <c r="R1585"/>
  <c r="P1585"/>
  <c r="BK1585"/>
  <c r="J1585"/>
  <c r="BE1585"/>
  <c r="BI1584"/>
  <c r="BH1584"/>
  <c r="BG1584"/>
  <c r="BF1584"/>
  <c r="T1584"/>
  <c r="R1584"/>
  <c r="P1584"/>
  <c r="BK1584"/>
  <c r="J1584"/>
  <c r="BE1584"/>
  <c r="BI1583"/>
  <c r="BH1583"/>
  <c r="BG1583"/>
  <c r="BF1583"/>
  <c r="T1583"/>
  <c r="R1583"/>
  <c r="P1583"/>
  <c r="BK1583"/>
  <c r="J1583"/>
  <c r="BE1583"/>
  <c r="BI1582"/>
  <c r="BH1582"/>
  <c r="BG1582"/>
  <c r="BF1582"/>
  <c r="T1582"/>
  <c r="R1582"/>
  <c r="P1582"/>
  <c r="BK1582"/>
  <c r="J1582"/>
  <c r="BE1582"/>
  <c r="BI1581"/>
  <c r="BH1581"/>
  <c r="BG1581"/>
  <c r="BF1581"/>
  <c r="T1581"/>
  <c r="R1581"/>
  <c r="P1581"/>
  <c r="BK1581"/>
  <c r="J1581"/>
  <c r="BE1581"/>
  <c r="BI1580"/>
  <c r="BH1580"/>
  <c r="BG1580"/>
  <c r="BF1580"/>
  <c r="T1580"/>
  <c r="R1580"/>
  <c r="P1580"/>
  <c r="BK1580"/>
  <c r="J1580"/>
  <c r="BE1580"/>
  <c r="BI1579"/>
  <c r="BH1579"/>
  <c r="BG1579"/>
  <c r="BF1579"/>
  <c r="T1579"/>
  <c r="R1579"/>
  <c r="P1579"/>
  <c r="BK1579"/>
  <c r="J1579"/>
  <c r="BE1579"/>
  <c r="BI1578"/>
  <c r="BH1578"/>
  <c r="BG1578"/>
  <c r="BF1578"/>
  <c r="T1578"/>
  <c r="R1578"/>
  <c r="P1578"/>
  <c r="BK1578"/>
  <c r="J1578"/>
  <c r="BE1578"/>
  <c r="BI1577"/>
  <c r="BH1577"/>
  <c r="BG1577"/>
  <c r="BF1577"/>
  <c r="T1577"/>
  <c r="R1577"/>
  <c r="P1577"/>
  <c r="BK1577"/>
  <c r="J1577"/>
  <c r="BE1577"/>
  <c r="BI1576"/>
  <c r="BH1576"/>
  <c r="BG1576"/>
  <c r="BF1576"/>
  <c r="T1576"/>
  <c r="R1576"/>
  <c r="P1576"/>
  <c r="BK1576"/>
  <c r="J1576"/>
  <c r="BE1576"/>
  <c r="BI1575"/>
  <c r="BH1575"/>
  <c r="BG1575"/>
  <c r="BF1575"/>
  <c r="T1575"/>
  <c r="R1575"/>
  <c r="P1575"/>
  <c r="BK1575"/>
  <c r="J1575"/>
  <c r="BE1575"/>
  <c r="BI1574"/>
  <c r="BH1574"/>
  <c r="BG1574"/>
  <c r="BF1574"/>
  <c r="T1574"/>
  <c r="R1574"/>
  <c r="P1574"/>
  <c r="BK1574"/>
  <c r="J1574"/>
  <c r="BE1574"/>
  <c r="BI1573"/>
  <c r="BH1573"/>
  <c r="BG1573"/>
  <c r="BF1573"/>
  <c r="T1573"/>
  <c r="R1573"/>
  <c r="P1573"/>
  <c r="BK1573"/>
  <c r="J1573"/>
  <c r="BE1573"/>
  <c r="BI1572"/>
  <c r="BH1572"/>
  <c r="BG1572"/>
  <c r="BF1572"/>
  <c r="T1572"/>
  <c r="R1572"/>
  <c r="P1572"/>
  <c r="BK1572"/>
  <c r="J1572"/>
  <c r="BE1572"/>
  <c r="BI1571"/>
  <c r="BH1571"/>
  <c r="BG1571"/>
  <c r="BF1571"/>
  <c r="T1571"/>
  <c r="R1571"/>
  <c r="P1571"/>
  <c r="BK1571"/>
  <c r="J1571"/>
  <c r="BE1571"/>
  <c r="BI1570"/>
  <c r="BH1570"/>
  <c r="BG1570"/>
  <c r="BF1570"/>
  <c r="T1570"/>
  <c r="R1570"/>
  <c r="P1570"/>
  <c r="BK1570"/>
  <c r="J1570"/>
  <c r="BE1570"/>
  <c r="BI1569"/>
  <c r="BH1569"/>
  <c r="BG1569"/>
  <c r="BF1569"/>
  <c r="T1569"/>
  <c r="R1569"/>
  <c r="P1569"/>
  <c r="BK1569"/>
  <c r="J1569"/>
  <c r="BE1569"/>
  <c r="BI1568"/>
  <c r="BH1568"/>
  <c r="BG1568"/>
  <c r="BF1568"/>
  <c r="T1568"/>
  <c r="R1568"/>
  <c r="P1568"/>
  <c r="BK1568"/>
  <c r="J1568"/>
  <c r="BE1568"/>
  <c r="BI1567"/>
  <c r="BH1567"/>
  <c r="BG1567"/>
  <c r="BF1567"/>
  <c r="T1567"/>
  <c r="R1567"/>
  <c r="P1567"/>
  <c r="BK1567"/>
  <c r="J1567"/>
  <c r="BE1567"/>
  <c r="BI1566"/>
  <c r="BH1566"/>
  <c r="BG1566"/>
  <c r="BF1566"/>
  <c r="T1566"/>
  <c r="R1566"/>
  <c r="P1566"/>
  <c r="BK1566"/>
  <c r="J1566"/>
  <c r="BE1566"/>
  <c r="BI1565"/>
  <c r="BH1565"/>
  <c r="BG1565"/>
  <c r="BF1565"/>
  <c r="T1565"/>
  <c r="R1565"/>
  <c r="P1565"/>
  <c r="BK1565"/>
  <c r="J1565"/>
  <c r="BE1565"/>
  <c r="BI1564"/>
  <c r="BH1564"/>
  <c r="BG1564"/>
  <c r="BF1564"/>
  <c r="T1564"/>
  <c r="T1563"/>
  <c r="R1564"/>
  <c r="R1563"/>
  <c r="P1564"/>
  <c r="P1563"/>
  <c r="BK1564"/>
  <c r="BK1563"/>
  <c r="J1563"/>
  <c r="J1564"/>
  <c r="BE1564"/>
  <c r="J75"/>
  <c r="BI1562"/>
  <c r="BH1562"/>
  <c r="BG1562"/>
  <c r="BF1562"/>
  <c r="T1562"/>
  <c r="R1562"/>
  <c r="P1562"/>
  <c r="BK1562"/>
  <c r="J1562"/>
  <c r="BE1562"/>
  <c r="BI1561"/>
  <c r="BH1561"/>
  <c r="BG1561"/>
  <c r="BF1561"/>
  <c r="T1561"/>
  <c r="R1561"/>
  <c r="P1561"/>
  <c r="BK1561"/>
  <c r="J1561"/>
  <c r="BE1561"/>
  <c r="BI1560"/>
  <c r="BH1560"/>
  <c r="BG1560"/>
  <c r="BF1560"/>
  <c r="T1560"/>
  <c r="R1560"/>
  <c r="P1560"/>
  <c r="BK1560"/>
  <c r="J1560"/>
  <c r="BE1560"/>
  <c r="BI1559"/>
  <c r="BH1559"/>
  <c r="BG1559"/>
  <c r="BF1559"/>
  <c r="T1559"/>
  <c r="R1559"/>
  <c r="P1559"/>
  <c r="BK1559"/>
  <c r="J1559"/>
  <c r="BE1559"/>
  <c r="BI1558"/>
  <c r="BH1558"/>
  <c r="BG1558"/>
  <c r="BF1558"/>
  <c r="T1558"/>
  <c r="R1558"/>
  <c r="P1558"/>
  <c r="BK1558"/>
  <c r="J1558"/>
  <c r="BE1558"/>
  <c r="BI1557"/>
  <c r="BH1557"/>
  <c r="BG1557"/>
  <c r="BF1557"/>
  <c r="T1557"/>
  <c r="R1557"/>
  <c r="P1557"/>
  <c r="BK1557"/>
  <c r="J1557"/>
  <c r="BE1557"/>
  <c r="BI1556"/>
  <c r="BH1556"/>
  <c r="BG1556"/>
  <c r="BF1556"/>
  <c r="T1556"/>
  <c r="R1556"/>
  <c r="P1556"/>
  <c r="BK1556"/>
  <c r="J1556"/>
  <c r="BE1556"/>
  <c r="BI1555"/>
  <c r="BH1555"/>
  <c r="BG1555"/>
  <c r="BF1555"/>
  <c r="T1555"/>
  <c r="R1555"/>
  <c r="P1555"/>
  <c r="BK1555"/>
  <c r="J1555"/>
  <c r="BE1555"/>
  <c r="BI1554"/>
  <c r="BH1554"/>
  <c r="BG1554"/>
  <c r="BF1554"/>
  <c r="T1554"/>
  <c r="R1554"/>
  <c r="P1554"/>
  <c r="BK1554"/>
  <c r="J1554"/>
  <c r="BE1554"/>
  <c r="BI1553"/>
  <c r="BH1553"/>
  <c r="BG1553"/>
  <c r="BF1553"/>
  <c r="T1553"/>
  <c r="R1553"/>
  <c r="P1553"/>
  <c r="BK1553"/>
  <c r="J1553"/>
  <c r="BE1553"/>
  <c r="BI1552"/>
  <c r="BH1552"/>
  <c r="BG1552"/>
  <c r="BF1552"/>
  <c r="T1552"/>
  <c r="R1552"/>
  <c r="P1552"/>
  <c r="BK1552"/>
  <c r="J1552"/>
  <c r="BE1552"/>
  <c r="BI1551"/>
  <c r="BH1551"/>
  <c r="BG1551"/>
  <c r="BF1551"/>
  <c r="T1551"/>
  <c r="R1551"/>
  <c r="P1551"/>
  <c r="BK1551"/>
  <c r="J1551"/>
  <c r="BE1551"/>
  <c r="BI1550"/>
  <c r="BH1550"/>
  <c r="BG1550"/>
  <c r="BF1550"/>
  <c r="T1550"/>
  <c r="R1550"/>
  <c r="P1550"/>
  <c r="BK1550"/>
  <c r="J1550"/>
  <c r="BE1550"/>
  <c r="BI1549"/>
  <c r="BH1549"/>
  <c r="BG1549"/>
  <c r="BF1549"/>
  <c r="T1549"/>
  <c r="R1549"/>
  <c r="P1549"/>
  <c r="BK1549"/>
  <c r="J1549"/>
  <c r="BE1549"/>
  <c r="BI1548"/>
  <c r="BH1548"/>
  <c r="BG1548"/>
  <c r="BF1548"/>
  <c r="T1548"/>
  <c r="T1547"/>
  <c r="R1548"/>
  <c r="R1547"/>
  <c r="P1548"/>
  <c r="P1547"/>
  <c r="BK1548"/>
  <c r="BK1547"/>
  <c r="J1547"/>
  <c r="J1548"/>
  <c r="BE1548"/>
  <c r="J74"/>
  <c r="BI1546"/>
  <c r="BH1546"/>
  <c r="BG1546"/>
  <c r="BF1546"/>
  <c r="T1546"/>
  <c r="R1546"/>
  <c r="P1546"/>
  <c r="BK1546"/>
  <c r="J1546"/>
  <c r="BE1546"/>
  <c r="BI1545"/>
  <c r="BH1545"/>
  <c r="BG1545"/>
  <c r="BF1545"/>
  <c r="T1545"/>
  <c r="R1545"/>
  <c r="P1545"/>
  <c r="BK1545"/>
  <c r="J1545"/>
  <c r="BE1545"/>
  <c r="BI1544"/>
  <c r="BH1544"/>
  <c r="BG1544"/>
  <c r="BF1544"/>
  <c r="T1544"/>
  <c r="R1544"/>
  <c r="P1544"/>
  <c r="BK1544"/>
  <c r="J1544"/>
  <c r="BE1544"/>
  <c r="BI1543"/>
  <c r="BH1543"/>
  <c r="BG1543"/>
  <c r="BF1543"/>
  <c r="T1543"/>
  <c r="R1543"/>
  <c r="P1543"/>
  <c r="BK1543"/>
  <c r="J1543"/>
  <c r="BE1543"/>
  <c r="BI1542"/>
  <c r="BH1542"/>
  <c r="BG1542"/>
  <c r="BF1542"/>
  <c r="T1542"/>
  <c r="R1542"/>
  <c r="P1542"/>
  <c r="BK1542"/>
  <c r="J1542"/>
  <c r="BE1542"/>
  <c r="BI1541"/>
  <c r="BH1541"/>
  <c r="BG1541"/>
  <c r="BF1541"/>
  <c r="T1541"/>
  <c r="R1541"/>
  <c r="P1541"/>
  <c r="BK1541"/>
  <c r="J1541"/>
  <c r="BE1541"/>
  <c r="BI1540"/>
  <c r="BH1540"/>
  <c r="BG1540"/>
  <c r="BF1540"/>
  <c r="T1540"/>
  <c r="R1540"/>
  <c r="P1540"/>
  <c r="BK1540"/>
  <c r="J1540"/>
  <c r="BE1540"/>
  <c r="BI1539"/>
  <c r="BH1539"/>
  <c r="BG1539"/>
  <c r="BF1539"/>
  <c r="T1539"/>
  <c r="R1539"/>
  <c r="P1539"/>
  <c r="BK1539"/>
  <c r="J1539"/>
  <c r="BE1539"/>
  <c r="BI1538"/>
  <c r="BH1538"/>
  <c r="BG1538"/>
  <c r="BF1538"/>
  <c r="T1538"/>
  <c r="R1538"/>
  <c r="P1538"/>
  <c r="BK1538"/>
  <c r="J1538"/>
  <c r="BE1538"/>
  <c r="BI1537"/>
  <c r="BH1537"/>
  <c r="BG1537"/>
  <c r="BF1537"/>
  <c r="T1537"/>
  <c r="R1537"/>
  <c r="P1537"/>
  <c r="BK1537"/>
  <c r="J1537"/>
  <c r="BE1537"/>
  <c r="BI1536"/>
  <c r="BH1536"/>
  <c r="BG1536"/>
  <c r="BF1536"/>
  <c r="T1536"/>
  <c r="R1536"/>
  <c r="P1536"/>
  <c r="BK1536"/>
  <c r="J1536"/>
  <c r="BE1536"/>
  <c r="BI1535"/>
  <c r="BH1535"/>
  <c r="BG1535"/>
  <c r="BF1535"/>
  <c r="T1535"/>
  <c r="R1535"/>
  <c r="P1535"/>
  <c r="BK1535"/>
  <c r="J1535"/>
  <c r="BE1535"/>
  <c r="BI1534"/>
  <c r="BH1534"/>
  <c r="BG1534"/>
  <c r="BF1534"/>
  <c r="T1534"/>
  <c r="T1533"/>
  <c r="R1534"/>
  <c r="R1533"/>
  <c r="P1534"/>
  <c r="P1533"/>
  <c r="BK1534"/>
  <c r="BK1533"/>
  <c r="J1533"/>
  <c r="J1534"/>
  <c r="BE1534"/>
  <c r="J73"/>
  <c r="BI1532"/>
  <c r="BH1532"/>
  <c r="BG1532"/>
  <c r="BF1532"/>
  <c r="T1532"/>
  <c r="R1532"/>
  <c r="P1532"/>
  <c r="BK1532"/>
  <c r="J1532"/>
  <c r="BE1532"/>
  <c r="BI1531"/>
  <c r="BH1531"/>
  <c r="BG1531"/>
  <c r="BF1531"/>
  <c r="T1531"/>
  <c r="R1531"/>
  <c r="P1531"/>
  <c r="BK1531"/>
  <c r="J1531"/>
  <c r="BE1531"/>
  <c r="BI1530"/>
  <c r="BH1530"/>
  <c r="BG1530"/>
  <c r="BF1530"/>
  <c r="T1530"/>
  <c r="R1530"/>
  <c r="P1530"/>
  <c r="BK1530"/>
  <c r="J1530"/>
  <c r="BE1530"/>
  <c r="BI1529"/>
  <c r="BH1529"/>
  <c r="BG1529"/>
  <c r="BF1529"/>
  <c r="T1529"/>
  <c r="R1529"/>
  <c r="P1529"/>
  <c r="BK1529"/>
  <c r="J1529"/>
  <c r="BE1529"/>
  <c r="BI1528"/>
  <c r="BH1528"/>
  <c r="BG1528"/>
  <c r="BF1528"/>
  <c r="T1528"/>
  <c r="R1528"/>
  <c r="P1528"/>
  <c r="BK1528"/>
  <c r="J1528"/>
  <c r="BE1528"/>
  <c r="BI1527"/>
  <c r="BH1527"/>
  <c r="BG1527"/>
  <c r="BF1527"/>
  <c r="T1527"/>
  <c r="R1527"/>
  <c r="P1527"/>
  <c r="BK1527"/>
  <c r="J1527"/>
  <c r="BE1527"/>
  <c r="BI1526"/>
  <c r="BH1526"/>
  <c r="BG1526"/>
  <c r="BF1526"/>
  <c r="T1526"/>
  <c r="T1525"/>
  <c r="R1526"/>
  <c r="R1525"/>
  <c r="P1526"/>
  <c r="P1525"/>
  <c r="BK1526"/>
  <c r="BK1525"/>
  <c r="J1525"/>
  <c r="J1526"/>
  <c r="BE1526"/>
  <c r="J72"/>
  <c r="BI1524"/>
  <c r="BH1524"/>
  <c r="BG1524"/>
  <c r="BF1524"/>
  <c r="T1524"/>
  <c r="R1524"/>
  <c r="P1524"/>
  <c r="BK1524"/>
  <c r="J1524"/>
  <c r="BE1524"/>
  <c r="BI1523"/>
  <c r="BH1523"/>
  <c r="BG1523"/>
  <c r="BF1523"/>
  <c r="T1523"/>
  <c r="R1523"/>
  <c r="P1523"/>
  <c r="BK1523"/>
  <c r="J1523"/>
  <c r="BE1523"/>
  <c r="BI1522"/>
  <c r="BH1522"/>
  <c r="BG1522"/>
  <c r="BF1522"/>
  <c r="T1522"/>
  <c r="R1522"/>
  <c r="P1522"/>
  <c r="BK1522"/>
  <c r="J1522"/>
  <c r="BE1522"/>
  <c r="BI1521"/>
  <c r="BH1521"/>
  <c r="BG1521"/>
  <c r="BF1521"/>
  <c r="T1521"/>
  <c r="R1521"/>
  <c r="P1521"/>
  <c r="BK1521"/>
  <c r="J1521"/>
  <c r="BE1521"/>
  <c r="BI1520"/>
  <c r="BH1520"/>
  <c r="BG1520"/>
  <c r="BF1520"/>
  <c r="T1520"/>
  <c r="R1520"/>
  <c r="P1520"/>
  <c r="BK1520"/>
  <c r="J1520"/>
  <c r="BE1520"/>
  <c r="BI1519"/>
  <c r="BH1519"/>
  <c r="BG1519"/>
  <c r="BF1519"/>
  <c r="T1519"/>
  <c r="R1519"/>
  <c r="P1519"/>
  <c r="BK1519"/>
  <c r="J1519"/>
  <c r="BE1519"/>
  <c r="BI1518"/>
  <c r="BH1518"/>
  <c r="BG1518"/>
  <c r="BF1518"/>
  <c r="T1518"/>
  <c r="R1518"/>
  <c r="P1518"/>
  <c r="BK1518"/>
  <c r="J1518"/>
  <c r="BE1518"/>
  <c r="BI1517"/>
  <c r="BH1517"/>
  <c r="BG1517"/>
  <c r="BF1517"/>
  <c r="T1517"/>
  <c r="R1517"/>
  <c r="P1517"/>
  <c r="BK1517"/>
  <c r="J1517"/>
  <c r="BE1517"/>
  <c r="BI1516"/>
  <c r="BH1516"/>
  <c r="BG1516"/>
  <c r="BF1516"/>
  <c r="T1516"/>
  <c r="R1516"/>
  <c r="P1516"/>
  <c r="BK1516"/>
  <c r="J1516"/>
  <c r="BE1516"/>
  <c r="BI1515"/>
  <c r="BH1515"/>
  <c r="BG1515"/>
  <c r="BF1515"/>
  <c r="T1515"/>
  <c r="R1515"/>
  <c r="P1515"/>
  <c r="BK1515"/>
  <c r="J1515"/>
  <c r="BE1515"/>
  <c r="BI1514"/>
  <c r="BH1514"/>
  <c r="BG1514"/>
  <c r="BF1514"/>
  <c r="T1514"/>
  <c r="R1514"/>
  <c r="P1514"/>
  <c r="BK1514"/>
  <c r="J1514"/>
  <c r="BE1514"/>
  <c r="BI1513"/>
  <c r="BH1513"/>
  <c r="BG1513"/>
  <c r="BF1513"/>
  <c r="T1513"/>
  <c r="R1513"/>
  <c r="P1513"/>
  <c r="BK1513"/>
  <c r="J1513"/>
  <c r="BE1513"/>
  <c r="BI1512"/>
  <c r="BH1512"/>
  <c r="BG1512"/>
  <c r="BF1512"/>
  <c r="T1512"/>
  <c r="R1512"/>
  <c r="P1512"/>
  <c r="BK1512"/>
  <c r="J1512"/>
  <c r="BE1512"/>
  <c r="BI1511"/>
  <c r="BH1511"/>
  <c r="BG1511"/>
  <c r="BF1511"/>
  <c r="T1511"/>
  <c r="T1510"/>
  <c r="R1511"/>
  <c r="R1510"/>
  <c r="P1511"/>
  <c r="P1510"/>
  <c r="BK1511"/>
  <c r="BK1510"/>
  <c r="J1510"/>
  <c r="J1511"/>
  <c r="BE1511"/>
  <c r="J71"/>
  <c r="BI1509"/>
  <c r="BH1509"/>
  <c r="BG1509"/>
  <c r="BF1509"/>
  <c r="T1509"/>
  <c r="R1509"/>
  <c r="P1509"/>
  <c r="BK1509"/>
  <c r="J1509"/>
  <c r="BE1509"/>
  <c r="BI1508"/>
  <c r="BH1508"/>
  <c r="BG1508"/>
  <c r="BF1508"/>
  <c r="T1508"/>
  <c r="R1508"/>
  <c r="P1508"/>
  <c r="BK1508"/>
  <c r="J1508"/>
  <c r="BE1508"/>
  <c r="BI1507"/>
  <c r="BH1507"/>
  <c r="BG1507"/>
  <c r="BF1507"/>
  <c r="T1507"/>
  <c r="R1507"/>
  <c r="P1507"/>
  <c r="BK1507"/>
  <c r="J1507"/>
  <c r="BE1507"/>
  <c r="BI1506"/>
  <c r="BH1506"/>
  <c r="BG1506"/>
  <c r="BF1506"/>
  <c r="T1506"/>
  <c r="R1506"/>
  <c r="P1506"/>
  <c r="BK1506"/>
  <c r="J1506"/>
  <c r="BE1506"/>
  <c r="BI1505"/>
  <c r="BH1505"/>
  <c r="BG1505"/>
  <c r="BF1505"/>
  <c r="T1505"/>
  <c r="R1505"/>
  <c r="P1505"/>
  <c r="BK1505"/>
  <c r="J1505"/>
  <c r="BE1505"/>
  <c r="BI1504"/>
  <c r="BH1504"/>
  <c r="BG1504"/>
  <c r="BF1504"/>
  <c r="T1504"/>
  <c r="R1504"/>
  <c r="P1504"/>
  <c r="BK1504"/>
  <c r="J1504"/>
  <c r="BE1504"/>
  <c r="BI1503"/>
  <c r="BH1503"/>
  <c r="BG1503"/>
  <c r="BF1503"/>
  <c r="T1503"/>
  <c r="R1503"/>
  <c r="P1503"/>
  <c r="BK1503"/>
  <c r="J1503"/>
  <c r="BE1503"/>
  <c r="BI1502"/>
  <c r="BH1502"/>
  <c r="BG1502"/>
  <c r="BF1502"/>
  <c r="T1502"/>
  <c r="R1502"/>
  <c r="P1502"/>
  <c r="BK1502"/>
  <c r="J1502"/>
  <c r="BE1502"/>
  <c r="BI1501"/>
  <c r="BH1501"/>
  <c r="BG1501"/>
  <c r="BF1501"/>
  <c r="T1501"/>
  <c r="R1501"/>
  <c r="P1501"/>
  <c r="BK1501"/>
  <c r="J1501"/>
  <c r="BE1501"/>
  <c r="BI1500"/>
  <c r="BH1500"/>
  <c r="BG1500"/>
  <c r="BF1500"/>
  <c r="T1500"/>
  <c r="R1500"/>
  <c r="P1500"/>
  <c r="BK1500"/>
  <c r="J1500"/>
  <c r="BE1500"/>
  <c r="BI1499"/>
  <c r="BH1499"/>
  <c r="BG1499"/>
  <c r="BF1499"/>
  <c r="T1499"/>
  <c r="R1499"/>
  <c r="P1499"/>
  <c r="BK1499"/>
  <c r="J1499"/>
  <c r="BE1499"/>
  <c r="BI1498"/>
  <c r="BH1498"/>
  <c r="BG1498"/>
  <c r="BF1498"/>
  <c r="T1498"/>
  <c r="R1498"/>
  <c r="P1498"/>
  <c r="BK1498"/>
  <c r="J1498"/>
  <c r="BE1498"/>
  <c r="BI1497"/>
  <c r="BH1497"/>
  <c r="BG1497"/>
  <c r="BF1497"/>
  <c r="T1497"/>
  <c r="R1497"/>
  <c r="P1497"/>
  <c r="BK1497"/>
  <c r="J1497"/>
  <c r="BE1497"/>
  <c r="BI1496"/>
  <c r="BH1496"/>
  <c r="BG1496"/>
  <c r="BF1496"/>
  <c r="T1496"/>
  <c r="R1496"/>
  <c r="P1496"/>
  <c r="BK1496"/>
  <c r="J1496"/>
  <c r="BE1496"/>
  <c r="BI1495"/>
  <c r="BH1495"/>
  <c r="BG1495"/>
  <c r="BF1495"/>
  <c r="T1495"/>
  <c r="T1494"/>
  <c r="R1495"/>
  <c r="R1494"/>
  <c r="P1495"/>
  <c r="P1494"/>
  <c r="BK1495"/>
  <c r="BK1494"/>
  <c r="J1494"/>
  <c r="J1495"/>
  <c r="BE1495"/>
  <c r="J70"/>
  <c r="BI1493"/>
  <c r="BH1493"/>
  <c r="BG1493"/>
  <c r="BF1493"/>
  <c r="T1493"/>
  <c r="R1493"/>
  <c r="P1493"/>
  <c r="BK1493"/>
  <c r="J1493"/>
  <c r="BE1493"/>
  <c r="BI1492"/>
  <c r="BH1492"/>
  <c r="BG1492"/>
  <c r="BF1492"/>
  <c r="T1492"/>
  <c r="R1492"/>
  <c r="P1492"/>
  <c r="BK1492"/>
  <c r="J1492"/>
  <c r="BE1492"/>
  <c r="BI1491"/>
  <c r="BH1491"/>
  <c r="BG1491"/>
  <c r="BF1491"/>
  <c r="T1491"/>
  <c r="R1491"/>
  <c r="P1491"/>
  <c r="BK1491"/>
  <c r="J1491"/>
  <c r="BE1491"/>
  <c r="BI1490"/>
  <c r="BH1490"/>
  <c r="BG1490"/>
  <c r="BF1490"/>
  <c r="T1490"/>
  <c r="R1490"/>
  <c r="P1490"/>
  <c r="BK1490"/>
  <c r="J1490"/>
  <c r="BE1490"/>
  <c r="BI1489"/>
  <c r="BH1489"/>
  <c r="BG1489"/>
  <c r="BF1489"/>
  <c r="T1489"/>
  <c r="R1489"/>
  <c r="P1489"/>
  <c r="BK1489"/>
  <c r="J1489"/>
  <c r="BE1489"/>
  <c r="BI1488"/>
  <c r="BH1488"/>
  <c r="BG1488"/>
  <c r="BF1488"/>
  <c r="T1488"/>
  <c r="R1488"/>
  <c r="P1488"/>
  <c r="BK1488"/>
  <c r="J1488"/>
  <c r="BE1488"/>
  <c r="BI1487"/>
  <c r="BH1487"/>
  <c r="BG1487"/>
  <c r="BF1487"/>
  <c r="T1487"/>
  <c r="R1487"/>
  <c r="P1487"/>
  <c r="BK1487"/>
  <c r="J1487"/>
  <c r="BE1487"/>
  <c r="BI1486"/>
  <c r="BH1486"/>
  <c r="BG1486"/>
  <c r="BF1486"/>
  <c r="T1486"/>
  <c r="R1486"/>
  <c r="P1486"/>
  <c r="BK1486"/>
  <c r="J1486"/>
  <c r="BE1486"/>
  <c r="BI1485"/>
  <c r="BH1485"/>
  <c r="BG1485"/>
  <c r="BF1485"/>
  <c r="T1485"/>
  <c r="R1485"/>
  <c r="P1485"/>
  <c r="BK1485"/>
  <c r="J1485"/>
  <c r="BE1485"/>
  <c r="BI1484"/>
  <c r="BH1484"/>
  <c r="BG1484"/>
  <c r="BF1484"/>
  <c r="T1484"/>
  <c r="R1484"/>
  <c r="P1484"/>
  <c r="BK1484"/>
  <c r="J1484"/>
  <c r="BE1484"/>
  <c r="BI1483"/>
  <c r="BH1483"/>
  <c r="BG1483"/>
  <c r="BF1483"/>
  <c r="T1483"/>
  <c r="R1483"/>
  <c r="P1483"/>
  <c r="BK1483"/>
  <c r="J1483"/>
  <c r="BE1483"/>
  <c r="BI1482"/>
  <c r="BH1482"/>
  <c r="BG1482"/>
  <c r="BF1482"/>
  <c r="T1482"/>
  <c r="R1482"/>
  <c r="P1482"/>
  <c r="BK1482"/>
  <c r="J1482"/>
  <c r="BE1482"/>
  <c r="BI1481"/>
  <c r="BH1481"/>
  <c r="BG1481"/>
  <c r="BF1481"/>
  <c r="T1481"/>
  <c r="R1481"/>
  <c r="P1481"/>
  <c r="BK1481"/>
  <c r="J1481"/>
  <c r="BE1481"/>
  <c r="BI1480"/>
  <c r="BH1480"/>
  <c r="BG1480"/>
  <c r="BF1480"/>
  <c r="T1480"/>
  <c r="R1480"/>
  <c r="P1480"/>
  <c r="BK1480"/>
  <c r="J1480"/>
  <c r="BE1480"/>
  <c r="BI1479"/>
  <c r="BH1479"/>
  <c r="BG1479"/>
  <c r="BF1479"/>
  <c r="T1479"/>
  <c r="R1479"/>
  <c r="P1479"/>
  <c r="BK1479"/>
  <c r="J1479"/>
  <c r="BE1479"/>
  <c r="BI1478"/>
  <c r="BH1478"/>
  <c r="BG1478"/>
  <c r="BF1478"/>
  <c r="T1478"/>
  <c r="R1478"/>
  <c r="P1478"/>
  <c r="BK1478"/>
  <c r="J1478"/>
  <c r="BE1478"/>
  <c r="BI1477"/>
  <c r="BH1477"/>
  <c r="BG1477"/>
  <c r="BF1477"/>
  <c r="T1477"/>
  <c r="R1477"/>
  <c r="P1477"/>
  <c r="BK1477"/>
  <c r="J1477"/>
  <c r="BE1477"/>
  <c r="BI1476"/>
  <c r="BH1476"/>
  <c r="BG1476"/>
  <c r="BF1476"/>
  <c r="T1476"/>
  <c r="R1476"/>
  <c r="P1476"/>
  <c r="BK1476"/>
  <c r="J1476"/>
  <c r="BE1476"/>
  <c r="BI1475"/>
  <c r="BH1475"/>
  <c r="BG1475"/>
  <c r="BF1475"/>
  <c r="T1475"/>
  <c r="R1475"/>
  <c r="P1475"/>
  <c r="BK1475"/>
  <c r="J1475"/>
  <c r="BE1475"/>
  <c r="BI1474"/>
  <c r="BH1474"/>
  <c r="BG1474"/>
  <c r="BF1474"/>
  <c r="T1474"/>
  <c r="R1474"/>
  <c r="P1474"/>
  <c r="BK1474"/>
  <c r="J1474"/>
  <c r="BE1474"/>
  <c r="BI1473"/>
  <c r="BH1473"/>
  <c r="BG1473"/>
  <c r="BF1473"/>
  <c r="T1473"/>
  <c r="T1472"/>
  <c r="R1473"/>
  <c r="R1472"/>
  <c r="P1473"/>
  <c r="P1472"/>
  <c r="BK1473"/>
  <c r="BK1472"/>
  <c r="J1472"/>
  <c r="J1473"/>
  <c r="BE1473"/>
  <c r="J69"/>
  <c r="BI1471"/>
  <c r="BH1471"/>
  <c r="BG1471"/>
  <c r="BF1471"/>
  <c r="T1471"/>
  <c r="R1471"/>
  <c r="P1471"/>
  <c r="BK1471"/>
  <c r="J1471"/>
  <c r="BE1471"/>
  <c r="BI1470"/>
  <c r="BH1470"/>
  <c r="BG1470"/>
  <c r="BF1470"/>
  <c r="T1470"/>
  <c r="R1470"/>
  <c r="P1470"/>
  <c r="BK1470"/>
  <c r="J1470"/>
  <c r="BE1470"/>
  <c r="BI1469"/>
  <c r="BH1469"/>
  <c r="BG1469"/>
  <c r="BF1469"/>
  <c r="T1469"/>
  <c r="R1469"/>
  <c r="P1469"/>
  <c r="BK1469"/>
  <c r="J1469"/>
  <c r="BE1469"/>
  <c r="BI1468"/>
  <c r="BH1468"/>
  <c r="BG1468"/>
  <c r="BF1468"/>
  <c r="T1468"/>
  <c r="R1468"/>
  <c r="P1468"/>
  <c r="BK1468"/>
  <c r="J1468"/>
  <c r="BE1468"/>
  <c r="BI1467"/>
  <c r="BH1467"/>
  <c r="BG1467"/>
  <c r="BF1467"/>
  <c r="T1467"/>
  <c r="R1467"/>
  <c r="P1467"/>
  <c r="BK1467"/>
  <c r="J1467"/>
  <c r="BE1467"/>
  <c r="BI1466"/>
  <c r="BH1466"/>
  <c r="BG1466"/>
  <c r="BF1466"/>
  <c r="T1466"/>
  <c r="R1466"/>
  <c r="P1466"/>
  <c r="BK1466"/>
  <c r="J1466"/>
  <c r="BE1466"/>
  <c r="BI1465"/>
  <c r="BH1465"/>
  <c r="BG1465"/>
  <c r="BF1465"/>
  <c r="T1465"/>
  <c r="R1465"/>
  <c r="P1465"/>
  <c r="BK1465"/>
  <c r="J1465"/>
  <c r="BE1465"/>
  <c r="BI1464"/>
  <c r="BH1464"/>
  <c r="BG1464"/>
  <c r="BF1464"/>
  <c r="T1464"/>
  <c r="R1464"/>
  <c r="P1464"/>
  <c r="BK1464"/>
  <c r="J1464"/>
  <c r="BE1464"/>
  <c r="BI1463"/>
  <c r="BH1463"/>
  <c r="BG1463"/>
  <c r="BF1463"/>
  <c r="T1463"/>
  <c r="R1463"/>
  <c r="P1463"/>
  <c r="BK1463"/>
  <c r="J1463"/>
  <c r="BE1463"/>
  <c r="BI1462"/>
  <c r="BH1462"/>
  <c r="BG1462"/>
  <c r="BF1462"/>
  <c r="T1462"/>
  <c r="R1462"/>
  <c r="P1462"/>
  <c r="BK1462"/>
  <c r="J1462"/>
  <c r="BE1462"/>
  <c r="BI1461"/>
  <c r="BH1461"/>
  <c r="BG1461"/>
  <c r="BF1461"/>
  <c r="T1461"/>
  <c r="R1461"/>
  <c r="P1461"/>
  <c r="BK1461"/>
  <c r="J1461"/>
  <c r="BE1461"/>
  <c r="BI1460"/>
  <c r="BH1460"/>
  <c r="BG1460"/>
  <c r="BF1460"/>
  <c r="T1460"/>
  <c r="R1460"/>
  <c r="P1460"/>
  <c r="BK1460"/>
  <c r="J1460"/>
  <c r="BE1460"/>
  <c r="BI1459"/>
  <c r="BH1459"/>
  <c r="BG1459"/>
  <c r="BF1459"/>
  <c r="T1459"/>
  <c r="R1459"/>
  <c r="P1459"/>
  <c r="BK1459"/>
  <c r="J1459"/>
  <c r="BE1459"/>
  <c r="BI1458"/>
  <c r="BH1458"/>
  <c r="BG1458"/>
  <c r="BF1458"/>
  <c r="T1458"/>
  <c r="R1458"/>
  <c r="P1458"/>
  <c r="BK1458"/>
  <c r="J1458"/>
  <c r="BE1458"/>
  <c r="BI1457"/>
  <c r="BH1457"/>
  <c r="BG1457"/>
  <c r="BF1457"/>
  <c r="T1457"/>
  <c r="R1457"/>
  <c r="P1457"/>
  <c r="BK1457"/>
  <c r="J1457"/>
  <c r="BE1457"/>
  <c r="BI1456"/>
  <c r="BH1456"/>
  <c r="BG1456"/>
  <c r="BF1456"/>
  <c r="T1456"/>
  <c r="R1456"/>
  <c r="P1456"/>
  <c r="BK1456"/>
  <c r="J1456"/>
  <c r="BE1456"/>
  <c r="BI1455"/>
  <c r="BH1455"/>
  <c r="BG1455"/>
  <c r="BF1455"/>
  <c r="T1455"/>
  <c r="R1455"/>
  <c r="P1455"/>
  <c r="BK1455"/>
  <c r="J1455"/>
  <c r="BE1455"/>
  <c r="BI1454"/>
  <c r="BH1454"/>
  <c r="BG1454"/>
  <c r="BF1454"/>
  <c r="T1454"/>
  <c r="T1453"/>
  <c r="R1454"/>
  <c r="R1453"/>
  <c r="P1454"/>
  <c r="P1453"/>
  <c r="BK1454"/>
  <c r="BK1453"/>
  <c r="J1453"/>
  <c r="J1454"/>
  <c r="BE1454"/>
  <c r="J68"/>
  <c r="BI1452"/>
  <c r="BH1452"/>
  <c r="BG1452"/>
  <c r="BF1452"/>
  <c r="T1452"/>
  <c r="R1452"/>
  <c r="P1452"/>
  <c r="BK1452"/>
  <c r="J1452"/>
  <c r="BE1452"/>
  <c r="BI1451"/>
  <c r="BH1451"/>
  <c r="BG1451"/>
  <c r="BF1451"/>
  <c r="T1451"/>
  <c r="R1451"/>
  <c r="P1451"/>
  <c r="BK1451"/>
  <c r="J1451"/>
  <c r="BE1451"/>
  <c r="BI1450"/>
  <c r="BH1450"/>
  <c r="BG1450"/>
  <c r="BF1450"/>
  <c r="T1450"/>
  <c r="R1450"/>
  <c r="P1450"/>
  <c r="BK1450"/>
  <c r="J1450"/>
  <c r="BE1450"/>
  <c r="BI1449"/>
  <c r="BH1449"/>
  <c r="BG1449"/>
  <c r="BF1449"/>
  <c r="T1449"/>
  <c r="R1449"/>
  <c r="P1449"/>
  <c r="BK1449"/>
  <c r="J1449"/>
  <c r="BE1449"/>
  <c r="BI1448"/>
  <c r="BH1448"/>
  <c r="BG1448"/>
  <c r="BF1448"/>
  <c r="T1448"/>
  <c r="R1448"/>
  <c r="P1448"/>
  <c r="BK1448"/>
  <c r="J1448"/>
  <c r="BE1448"/>
  <c r="BI1447"/>
  <c r="BH1447"/>
  <c r="BG1447"/>
  <c r="BF1447"/>
  <c r="T1447"/>
  <c r="R1447"/>
  <c r="P1447"/>
  <c r="BK1447"/>
  <c r="J1447"/>
  <c r="BE1447"/>
  <c r="BI1446"/>
  <c r="BH1446"/>
  <c r="BG1446"/>
  <c r="BF1446"/>
  <c r="T1446"/>
  <c r="R1446"/>
  <c r="P1446"/>
  <c r="BK1446"/>
  <c r="J1446"/>
  <c r="BE1446"/>
  <c r="BI1445"/>
  <c r="BH1445"/>
  <c r="BG1445"/>
  <c r="BF1445"/>
  <c r="T1445"/>
  <c r="T1444"/>
  <c r="R1445"/>
  <c r="R1444"/>
  <c r="P1445"/>
  <c r="P1444"/>
  <c r="BK1445"/>
  <c r="BK1444"/>
  <c r="J1444"/>
  <c r="J1445"/>
  <c r="BE1445"/>
  <c r="J67"/>
  <c r="BI1443"/>
  <c r="BH1443"/>
  <c r="BG1443"/>
  <c r="BF1443"/>
  <c r="T1443"/>
  <c r="R1443"/>
  <c r="P1443"/>
  <c r="BK1443"/>
  <c r="J1443"/>
  <c r="BE1443"/>
  <c r="BI1442"/>
  <c r="BH1442"/>
  <c r="BG1442"/>
  <c r="BF1442"/>
  <c r="T1442"/>
  <c r="R1442"/>
  <c r="P1442"/>
  <c r="BK1442"/>
  <c r="J1442"/>
  <c r="BE1442"/>
  <c r="BI1441"/>
  <c r="BH1441"/>
  <c r="BG1441"/>
  <c r="BF1441"/>
  <c r="T1441"/>
  <c r="R1441"/>
  <c r="P1441"/>
  <c r="BK1441"/>
  <c r="J1441"/>
  <c r="BE1441"/>
  <c r="BI1440"/>
  <c r="BH1440"/>
  <c r="BG1440"/>
  <c r="BF1440"/>
  <c r="T1440"/>
  <c r="R1440"/>
  <c r="P1440"/>
  <c r="BK1440"/>
  <c r="J1440"/>
  <c r="BE1440"/>
  <c r="BI1439"/>
  <c r="BH1439"/>
  <c r="BG1439"/>
  <c r="BF1439"/>
  <c r="T1439"/>
  <c r="R1439"/>
  <c r="P1439"/>
  <c r="BK1439"/>
  <c r="J1439"/>
  <c r="BE1439"/>
  <c r="BI1438"/>
  <c r="BH1438"/>
  <c r="BG1438"/>
  <c r="BF1438"/>
  <c r="T1438"/>
  <c r="R1438"/>
  <c r="P1438"/>
  <c r="BK1438"/>
  <c r="J1438"/>
  <c r="BE1438"/>
  <c r="BI1437"/>
  <c r="BH1437"/>
  <c r="BG1437"/>
  <c r="BF1437"/>
  <c r="T1437"/>
  <c r="R1437"/>
  <c r="P1437"/>
  <c r="BK1437"/>
  <c r="J1437"/>
  <c r="BE1437"/>
  <c r="BI1436"/>
  <c r="BH1436"/>
  <c r="BG1436"/>
  <c r="BF1436"/>
  <c r="T1436"/>
  <c r="R1436"/>
  <c r="P1436"/>
  <c r="BK1436"/>
  <c r="J1436"/>
  <c r="BE1436"/>
  <c r="BI1435"/>
  <c r="BH1435"/>
  <c r="BG1435"/>
  <c r="BF1435"/>
  <c r="T1435"/>
  <c r="R1435"/>
  <c r="P1435"/>
  <c r="BK1435"/>
  <c r="J1435"/>
  <c r="BE1435"/>
  <c r="BI1434"/>
  <c r="BH1434"/>
  <c r="BG1434"/>
  <c r="BF1434"/>
  <c r="T1434"/>
  <c r="R1434"/>
  <c r="P1434"/>
  <c r="BK1434"/>
  <c r="J1434"/>
  <c r="BE1434"/>
  <c r="BI1433"/>
  <c r="BH1433"/>
  <c r="BG1433"/>
  <c r="BF1433"/>
  <c r="T1433"/>
  <c r="R1433"/>
  <c r="P1433"/>
  <c r="BK1433"/>
  <c r="J1433"/>
  <c r="BE1433"/>
  <c r="BI1432"/>
  <c r="BH1432"/>
  <c r="BG1432"/>
  <c r="BF1432"/>
  <c r="T1432"/>
  <c r="R1432"/>
  <c r="P1432"/>
  <c r="BK1432"/>
  <c r="J1432"/>
  <c r="BE1432"/>
  <c r="BI1431"/>
  <c r="BH1431"/>
  <c r="BG1431"/>
  <c r="BF1431"/>
  <c r="T1431"/>
  <c r="R1431"/>
  <c r="P1431"/>
  <c r="BK1431"/>
  <c r="J1431"/>
  <c r="BE1431"/>
  <c r="BI1430"/>
  <c r="BH1430"/>
  <c r="BG1430"/>
  <c r="BF1430"/>
  <c r="T1430"/>
  <c r="R1430"/>
  <c r="P1430"/>
  <c r="BK1430"/>
  <c r="J1430"/>
  <c r="BE1430"/>
  <c r="BI1429"/>
  <c r="BH1429"/>
  <c r="BG1429"/>
  <c r="BF1429"/>
  <c r="T1429"/>
  <c r="R1429"/>
  <c r="P1429"/>
  <c r="BK1429"/>
  <c r="J1429"/>
  <c r="BE1429"/>
  <c r="BI1428"/>
  <c r="BH1428"/>
  <c r="BG1428"/>
  <c r="BF1428"/>
  <c r="T1428"/>
  <c r="R1428"/>
  <c r="P1428"/>
  <c r="BK1428"/>
  <c r="J1428"/>
  <c r="BE1428"/>
  <c r="BI1427"/>
  <c r="BH1427"/>
  <c r="BG1427"/>
  <c r="BF1427"/>
  <c r="T1427"/>
  <c r="R1427"/>
  <c r="P1427"/>
  <c r="BK1427"/>
  <c r="J1427"/>
  <c r="BE1427"/>
  <c r="BI1426"/>
  <c r="BH1426"/>
  <c r="BG1426"/>
  <c r="BF1426"/>
  <c r="T1426"/>
  <c r="R1426"/>
  <c r="P1426"/>
  <c r="BK1426"/>
  <c r="J1426"/>
  <c r="BE1426"/>
  <c r="BI1425"/>
  <c r="BH1425"/>
  <c r="BG1425"/>
  <c r="BF1425"/>
  <c r="T1425"/>
  <c r="R1425"/>
  <c r="P1425"/>
  <c r="BK1425"/>
  <c r="J1425"/>
  <c r="BE1425"/>
  <c r="BI1424"/>
  <c r="BH1424"/>
  <c r="BG1424"/>
  <c r="BF1424"/>
  <c r="T1424"/>
  <c r="R1424"/>
  <c r="P1424"/>
  <c r="BK1424"/>
  <c r="J1424"/>
  <c r="BE1424"/>
  <c r="BI1423"/>
  <c r="BH1423"/>
  <c r="BG1423"/>
  <c r="BF1423"/>
  <c r="T1423"/>
  <c r="R1423"/>
  <c r="P1423"/>
  <c r="BK1423"/>
  <c r="J1423"/>
  <c r="BE1423"/>
  <c r="BI1422"/>
  <c r="BH1422"/>
  <c r="BG1422"/>
  <c r="BF1422"/>
  <c r="T1422"/>
  <c r="R1422"/>
  <c r="P1422"/>
  <c r="BK1422"/>
  <c r="J1422"/>
  <c r="BE1422"/>
  <c r="BI1421"/>
  <c r="BH1421"/>
  <c r="BG1421"/>
  <c r="BF1421"/>
  <c r="T1421"/>
  <c r="R1421"/>
  <c r="P1421"/>
  <c r="BK1421"/>
  <c r="J1421"/>
  <c r="BE1421"/>
  <c r="BI1420"/>
  <c r="BH1420"/>
  <c r="BG1420"/>
  <c r="BF1420"/>
  <c r="T1420"/>
  <c r="R1420"/>
  <c r="P1420"/>
  <c r="BK1420"/>
  <c r="J1420"/>
  <c r="BE1420"/>
  <c r="BI1419"/>
  <c r="BH1419"/>
  <c r="BG1419"/>
  <c r="BF1419"/>
  <c r="T1419"/>
  <c r="R1419"/>
  <c r="P1419"/>
  <c r="BK1419"/>
  <c r="J1419"/>
  <c r="BE1419"/>
  <c r="BI1418"/>
  <c r="BH1418"/>
  <c r="BG1418"/>
  <c r="BF1418"/>
  <c r="T1418"/>
  <c r="R1418"/>
  <c r="P1418"/>
  <c r="BK1418"/>
  <c r="J1418"/>
  <c r="BE1418"/>
  <c r="BI1417"/>
  <c r="BH1417"/>
  <c r="BG1417"/>
  <c r="BF1417"/>
  <c r="T1417"/>
  <c r="R1417"/>
  <c r="P1417"/>
  <c r="BK1417"/>
  <c r="J1417"/>
  <c r="BE1417"/>
  <c r="BI1416"/>
  <c r="BH1416"/>
  <c r="BG1416"/>
  <c r="BF1416"/>
  <c r="T1416"/>
  <c r="R1416"/>
  <c r="P1416"/>
  <c r="BK1416"/>
  <c r="J1416"/>
  <c r="BE1416"/>
  <c r="BI1415"/>
  <c r="BH1415"/>
  <c r="BG1415"/>
  <c r="BF1415"/>
  <c r="T1415"/>
  <c r="T1414"/>
  <c r="R1415"/>
  <c r="R1414"/>
  <c r="P1415"/>
  <c r="P1414"/>
  <c r="BK1415"/>
  <c r="BK1414"/>
  <c r="J1414"/>
  <c r="J1415"/>
  <c r="BE1415"/>
  <c r="J66"/>
  <c r="BI1413"/>
  <c r="BH1413"/>
  <c r="BG1413"/>
  <c r="BF1413"/>
  <c r="T1413"/>
  <c r="R1413"/>
  <c r="P1413"/>
  <c r="BK1413"/>
  <c r="J1413"/>
  <c r="BE1413"/>
  <c r="BI1412"/>
  <c r="BH1412"/>
  <c r="BG1412"/>
  <c r="BF1412"/>
  <c r="T1412"/>
  <c r="R1412"/>
  <c r="P1412"/>
  <c r="BK1412"/>
  <c r="J1412"/>
  <c r="BE1412"/>
  <c r="BI1411"/>
  <c r="BH1411"/>
  <c r="BG1411"/>
  <c r="BF1411"/>
  <c r="T1411"/>
  <c r="R1411"/>
  <c r="P1411"/>
  <c r="BK1411"/>
  <c r="J1411"/>
  <c r="BE1411"/>
  <c r="BI1410"/>
  <c r="BH1410"/>
  <c r="BG1410"/>
  <c r="BF1410"/>
  <c r="T1410"/>
  <c r="R1410"/>
  <c r="P1410"/>
  <c r="BK1410"/>
  <c r="J1410"/>
  <c r="BE1410"/>
  <c r="BI1409"/>
  <c r="BH1409"/>
  <c r="BG1409"/>
  <c r="BF1409"/>
  <c r="T1409"/>
  <c r="R1409"/>
  <c r="P1409"/>
  <c r="BK1409"/>
  <c r="J1409"/>
  <c r="BE1409"/>
  <c r="BI1408"/>
  <c r="BH1408"/>
  <c r="BG1408"/>
  <c r="BF1408"/>
  <c r="T1408"/>
  <c r="R1408"/>
  <c r="P1408"/>
  <c r="BK1408"/>
  <c r="J1408"/>
  <c r="BE1408"/>
  <c r="BI1407"/>
  <c r="BH1407"/>
  <c r="BG1407"/>
  <c r="BF1407"/>
  <c r="T1407"/>
  <c r="R1407"/>
  <c r="P1407"/>
  <c r="BK1407"/>
  <c r="J1407"/>
  <c r="BE1407"/>
  <c r="BI1406"/>
  <c r="BH1406"/>
  <c r="BG1406"/>
  <c r="BF1406"/>
  <c r="T1406"/>
  <c r="R1406"/>
  <c r="P1406"/>
  <c r="BK1406"/>
  <c r="J1406"/>
  <c r="BE1406"/>
  <c r="BI1405"/>
  <c r="BH1405"/>
  <c r="BG1405"/>
  <c r="BF1405"/>
  <c r="T1405"/>
  <c r="R1405"/>
  <c r="P1405"/>
  <c r="BK1405"/>
  <c r="J1405"/>
  <c r="BE1405"/>
  <c r="BI1404"/>
  <c r="BH1404"/>
  <c r="BG1404"/>
  <c r="BF1404"/>
  <c r="T1404"/>
  <c r="R1404"/>
  <c r="P1404"/>
  <c r="BK1404"/>
  <c r="J1404"/>
  <c r="BE1404"/>
  <c r="BI1403"/>
  <c r="BH1403"/>
  <c r="BG1403"/>
  <c r="BF1403"/>
  <c r="T1403"/>
  <c r="R1403"/>
  <c r="P1403"/>
  <c r="BK1403"/>
  <c r="J1403"/>
  <c r="BE1403"/>
  <c r="BI1402"/>
  <c r="BH1402"/>
  <c r="BG1402"/>
  <c r="BF1402"/>
  <c r="T1402"/>
  <c r="R1402"/>
  <c r="P1402"/>
  <c r="BK1402"/>
  <c r="J1402"/>
  <c r="BE1402"/>
  <c r="BI1401"/>
  <c r="BH1401"/>
  <c r="BG1401"/>
  <c r="BF1401"/>
  <c r="T1401"/>
  <c r="R1401"/>
  <c r="P1401"/>
  <c r="BK1401"/>
  <c r="J1401"/>
  <c r="BE1401"/>
  <c r="BI1400"/>
  <c r="BH1400"/>
  <c r="BG1400"/>
  <c r="BF1400"/>
  <c r="T1400"/>
  <c r="R1400"/>
  <c r="P1400"/>
  <c r="BK1400"/>
  <c r="J1400"/>
  <c r="BE1400"/>
  <c r="BI1399"/>
  <c r="BH1399"/>
  <c r="BG1399"/>
  <c r="BF1399"/>
  <c r="T1399"/>
  <c r="R1399"/>
  <c r="P1399"/>
  <c r="BK1399"/>
  <c r="J1399"/>
  <c r="BE1399"/>
  <c r="BI1398"/>
  <c r="BH1398"/>
  <c r="BG1398"/>
  <c r="BF1398"/>
  <c r="T1398"/>
  <c r="R1398"/>
  <c r="P1398"/>
  <c r="BK1398"/>
  <c r="J1398"/>
  <c r="BE1398"/>
  <c r="BI1397"/>
  <c r="BH1397"/>
  <c r="BG1397"/>
  <c r="BF1397"/>
  <c r="T1397"/>
  <c r="R1397"/>
  <c r="P1397"/>
  <c r="BK1397"/>
  <c r="J1397"/>
  <c r="BE1397"/>
  <c r="BI1396"/>
  <c r="BH1396"/>
  <c r="BG1396"/>
  <c r="BF1396"/>
  <c r="T1396"/>
  <c r="R1396"/>
  <c r="P1396"/>
  <c r="BK1396"/>
  <c r="J1396"/>
  <c r="BE1396"/>
  <c r="BI1395"/>
  <c r="BH1395"/>
  <c r="BG1395"/>
  <c r="BF1395"/>
  <c r="T1395"/>
  <c r="R1395"/>
  <c r="P1395"/>
  <c r="BK1395"/>
  <c r="J1395"/>
  <c r="BE1395"/>
  <c r="BI1394"/>
  <c r="BH1394"/>
  <c r="BG1394"/>
  <c r="BF1394"/>
  <c r="T1394"/>
  <c r="R1394"/>
  <c r="P1394"/>
  <c r="BK1394"/>
  <c r="J1394"/>
  <c r="BE1394"/>
  <c r="BI1393"/>
  <c r="BH1393"/>
  <c r="BG1393"/>
  <c r="BF1393"/>
  <c r="T1393"/>
  <c r="R1393"/>
  <c r="P1393"/>
  <c r="BK1393"/>
  <c r="J1393"/>
  <c r="BE1393"/>
  <c r="BI1392"/>
  <c r="BH1392"/>
  <c r="BG1392"/>
  <c r="BF1392"/>
  <c r="T1392"/>
  <c r="R1392"/>
  <c r="P1392"/>
  <c r="BK1392"/>
  <c r="J1392"/>
  <c r="BE1392"/>
  <c r="BI1391"/>
  <c r="BH1391"/>
  <c r="BG1391"/>
  <c r="BF1391"/>
  <c r="T1391"/>
  <c r="R1391"/>
  <c r="P1391"/>
  <c r="BK1391"/>
  <c r="J1391"/>
  <c r="BE1391"/>
  <c r="BI1390"/>
  <c r="BH1390"/>
  <c r="BG1390"/>
  <c r="BF1390"/>
  <c r="T1390"/>
  <c r="R1390"/>
  <c r="P1390"/>
  <c r="BK1390"/>
  <c r="J1390"/>
  <c r="BE1390"/>
  <c r="BI1389"/>
  <c r="BH1389"/>
  <c r="BG1389"/>
  <c r="BF1389"/>
  <c r="T1389"/>
  <c r="R1389"/>
  <c r="P1389"/>
  <c r="BK1389"/>
  <c r="J1389"/>
  <c r="BE1389"/>
  <c r="BI1388"/>
  <c r="BH1388"/>
  <c r="BG1388"/>
  <c r="BF1388"/>
  <c r="T1388"/>
  <c r="R1388"/>
  <c r="P1388"/>
  <c r="BK1388"/>
  <c r="J1388"/>
  <c r="BE1388"/>
  <c r="BI1387"/>
  <c r="BH1387"/>
  <c r="BG1387"/>
  <c r="BF1387"/>
  <c r="T1387"/>
  <c r="R1387"/>
  <c r="P1387"/>
  <c r="BK1387"/>
  <c r="J1387"/>
  <c r="BE1387"/>
  <c r="BI1386"/>
  <c r="BH1386"/>
  <c r="BG1386"/>
  <c r="BF1386"/>
  <c r="T1386"/>
  <c r="R1386"/>
  <c r="P1386"/>
  <c r="BK1386"/>
  <c r="J1386"/>
  <c r="BE1386"/>
  <c r="BI1385"/>
  <c r="BH1385"/>
  <c r="BG1385"/>
  <c r="BF1385"/>
  <c r="T1385"/>
  <c r="R1385"/>
  <c r="P1385"/>
  <c r="BK1385"/>
  <c r="J1385"/>
  <c r="BE1385"/>
  <c r="BI1384"/>
  <c r="BH1384"/>
  <c r="BG1384"/>
  <c r="BF1384"/>
  <c r="T1384"/>
  <c r="R1384"/>
  <c r="P1384"/>
  <c r="BK1384"/>
  <c r="J1384"/>
  <c r="BE1384"/>
  <c r="BI1383"/>
  <c r="BH1383"/>
  <c r="BG1383"/>
  <c r="BF1383"/>
  <c r="T1383"/>
  <c r="R1383"/>
  <c r="P1383"/>
  <c r="BK1383"/>
  <c r="J1383"/>
  <c r="BE1383"/>
  <c r="BI1382"/>
  <c r="BH1382"/>
  <c r="BG1382"/>
  <c r="BF1382"/>
  <c r="T1382"/>
  <c r="R1382"/>
  <c r="P1382"/>
  <c r="BK1382"/>
  <c r="J1382"/>
  <c r="BE1382"/>
  <c r="BI1381"/>
  <c r="BH1381"/>
  <c r="BG1381"/>
  <c r="BF1381"/>
  <c r="T1381"/>
  <c r="R1381"/>
  <c r="P1381"/>
  <c r="BK1381"/>
  <c r="J1381"/>
  <c r="BE1381"/>
  <c r="BI1380"/>
  <c r="BH1380"/>
  <c r="BG1380"/>
  <c r="BF1380"/>
  <c r="T1380"/>
  <c r="R1380"/>
  <c r="P1380"/>
  <c r="BK1380"/>
  <c r="J1380"/>
  <c r="BE1380"/>
  <c r="BI1379"/>
  <c r="BH1379"/>
  <c r="BG1379"/>
  <c r="BF1379"/>
  <c r="T1379"/>
  <c r="R1379"/>
  <c r="P1379"/>
  <c r="BK1379"/>
  <c r="J1379"/>
  <c r="BE1379"/>
  <c r="BI1378"/>
  <c r="BH1378"/>
  <c r="BG1378"/>
  <c r="BF1378"/>
  <c r="T1378"/>
  <c r="R1378"/>
  <c r="P1378"/>
  <c r="BK1378"/>
  <c r="J1378"/>
  <c r="BE1378"/>
  <c r="BI1377"/>
  <c r="BH1377"/>
  <c r="BG1377"/>
  <c r="BF1377"/>
  <c r="T1377"/>
  <c r="R1377"/>
  <c r="P1377"/>
  <c r="BK1377"/>
  <c r="J1377"/>
  <c r="BE1377"/>
  <c r="BI1376"/>
  <c r="BH1376"/>
  <c r="BG1376"/>
  <c r="BF1376"/>
  <c r="T1376"/>
  <c r="R1376"/>
  <c r="P1376"/>
  <c r="BK1376"/>
  <c r="J1376"/>
  <c r="BE1376"/>
  <c r="BI1375"/>
  <c r="BH1375"/>
  <c r="BG1375"/>
  <c r="BF1375"/>
  <c r="T1375"/>
  <c r="R1375"/>
  <c r="P1375"/>
  <c r="BK1375"/>
  <c r="J1375"/>
  <c r="BE1375"/>
  <c r="BI1374"/>
  <c r="BH1374"/>
  <c r="BG1374"/>
  <c r="BF1374"/>
  <c r="T1374"/>
  <c r="R1374"/>
  <c r="P1374"/>
  <c r="BK1374"/>
  <c r="J1374"/>
  <c r="BE1374"/>
  <c r="BI1373"/>
  <c r="BH1373"/>
  <c r="BG1373"/>
  <c r="BF1373"/>
  <c r="T1373"/>
  <c r="R1373"/>
  <c r="P1373"/>
  <c r="BK1373"/>
  <c r="J1373"/>
  <c r="BE1373"/>
  <c r="BI1372"/>
  <c r="BH1372"/>
  <c r="BG1372"/>
  <c r="BF1372"/>
  <c r="T1372"/>
  <c r="R1372"/>
  <c r="P1372"/>
  <c r="BK1372"/>
  <c r="J1372"/>
  <c r="BE1372"/>
  <c r="BI1371"/>
  <c r="BH1371"/>
  <c r="BG1371"/>
  <c r="BF1371"/>
  <c r="T1371"/>
  <c r="R1371"/>
  <c r="P1371"/>
  <c r="BK1371"/>
  <c r="J1371"/>
  <c r="BE1371"/>
  <c r="BI1370"/>
  <c r="BH1370"/>
  <c r="BG1370"/>
  <c r="BF1370"/>
  <c r="T1370"/>
  <c r="R1370"/>
  <c r="P1370"/>
  <c r="BK1370"/>
  <c r="J1370"/>
  <c r="BE1370"/>
  <c r="BI1369"/>
  <c r="BH1369"/>
  <c r="BG1369"/>
  <c r="BF1369"/>
  <c r="T1369"/>
  <c r="R1369"/>
  <c r="P1369"/>
  <c r="BK1369"/>
  <c r="J1369"/>
  <c r="BE1369"/>
  <c r="BI1368"/>
  <c r="BH1368"/>
  <c r="BG1368"/>
  <c r="BF1368"/>
  <c r="T1368"/>
  <c r="R1368"/>
  <c r="P1368"/>
  <c r="BK1368"/>
  <c r="J1368"/>
  <c r="BE1368"/>
  <c r="BI1367"/>
  <c r="BH1367"/>
  <c r="BG1367"/>
  <c r="BF1367"/>
  <c r="T1367"/>
  <c r="R1367"/>
  <c r="P1367"/>
  <c r="BK1367"/>
  <c r="J1367"/>
  <c r="BE1367"/>
  <c r="BI1366"/>
  <c r="BH1366"/>
  <c r="BG1366"/>
  <c r="BF1366"/>
  <c r="T1366"/>
  <c r="R1366"/>
  <c r="P1366"/>
  <c r="BK1366"/>
  <c r="J1366"/>
  <c r="BE1366"/>
  <c r="BI1365"/>
  <c r="BH1365"/>
  <c r="BG1365"/>
  <c r="BF1365"/>
  <c r="T1365"/>
  <c r="T1364"/>
  <c r="T1363"/>
  <c r="R1365"/>
  <c r="R1364"/>
  <c r="R1363"/>
  <c r="P1365"/>
  <c r="P1364"/>
  <c r="P1363"/>
  <c r="BK1365"/>
  <c r="BK1364"/>
  <c r="J1364"/>
  <c r="BK1363"/>
  <c r="J1363"/>
  <c r="J1365"/>
  <c r="BE1365"/>
  <c r="J65"/>
  <c r="J64"/>
  <c r="BI1360"/>
  <c r="BH1360"/>
  <c r="BG1360"/>
  <c r="BF1360"/>
  <c r="T1360"/>
  <c r="R1360"/>
  <c r="P1360"/>
  <c r="BK1360"/>
  <c r="J1360"/>
  <c r="BE1360"/>
  <c r="BI1356"/>
  <c r="BH1356"/>
  <c r="BG1356"/>
  <c r="BF1356"/>
  <c r="T1356"/>
  <c r="R1356"/>
  <c r="P1356"/>
  <c r="BK1356"/>
  <c r="J1356"/>
  <c r="BE1356"/>
  <c r="BI1353"/>
  <c r="BH1353"/>
  <c r="BG1353"/>
  <c r="BF1353"/>
  <c r="T1353"/>
  <c r="R1353"/>
  <c r="P1353"/>
  <c r="BK1353"/>
  <c r="J1353"/>
  <c r="BE1353"/>
  <c r="BI1349"/>
  <c r="BH1349"/>
  <c r="BG1349"/>
  <c r="BF1349"/>
  <c r="T1349"/>
  <c r="R1349"/>
  <c r="P1349"/>
  <c r="BK1349"/>
  <c r="J1349"/>
  <c r="BE1349"/>
  <c r="BI1346"/>
  <c r="BH1346"/>
  <c r="BG1346"/>
  <c r="BF1346"/>
  <c r="T1346"/>
  <c r="R1346"/>
  <c r="P1346"/>
  <c r="BK1346"/>
  <c r="J1346"/>
  <c r="BE1346"/>
  <c r="BI1342"/>
  <c r="BH1342"/>
  <c r="BG1342"/>
  <c r="BF1342"/>
  <c r="T1342"/>
  <c r="R1342"/>
  <c r="P1342"/>
  <c r="BK1342"/>
  <c r="J1342"/>
  <c r="BE1342"/>
  <c r="BI1339"/>
  <c r="BH1339"/>
  <c r="BG1339"/>
  <c r="BF1339"/>
  <c r="T1339"/>
  <c r="R1339"/>
  <c r="P1339"/>
  <c r="BK1339"/>
  <c r="J1339"/>
  <c r="BE1339"/>
  <c r="BI1335"/>
  <c r="BH1335"/>
  <c r="BG1335"/>
  <c r="BF1335"/>
  <c r="T1335"/>
  <c r="R1335"/>
  <c r="P1335"/>
  <c r="BK1335"/>
  <c r="J1335"/>
  <c r="BE1335"/>
  <c r="BI1332"/>
  <c r="BH1332"/>
  <c r="BG1332"/>
  <c r="BF1332"/>
  <c r="T1332"/>
  <c r="R1332"/>
  <c r="P1332"/>
  <c r="BK1332"/>
  <c r="J1332"/>
  <c r="BE1332"/>
  <c r="BI1328"/>
  <c r="BH1328"/>
  <c r="BG1328"/>
  <c r="BF1328"/>
  <c r="T1328"/>
  <c r="R1328"/>
  <c r="P1328"/>
  <c r="BK1328"/>
  <c r="J1328"/>
  <c r="BE1328"/>
  <c r="BI1325"/>
  <c r="BH1325"/>
  <c r="BG1325"/>
  <c r="BF1325"/>
  <c r="T1325"/>
  <c r="R1325"/>
  <c r="P1325"/>
  <c r="BK1325"/>
  <c r="J1325"/>
  <c r="BE1325"/>
  <c r="BI1321"/>
  <c r="BH1321"/>
  <c r="BG1321"/>
  <c r="BF1321"/>
  <c r="T1321"/>
  <c r="R1321"/>
  <c r="P1321"/>
  <c r="BK1321"/>
  <c r="J1321"/>
  <c r="BE1321"/>
  <c r="BI1318"/>
  <c r="BH1318"/>
  <c r="BG1318"/>
  <c r="BF1318"/>
  <c r="T1318"/>
  <c r="R1318"/>
  <c r="P1318"/>
  <c r="BK1318"/>
  <c r="J1318"/>
  <c r="BE1318"/>
  <c r="BI1314"/>
  <c r="BH1314"/>
  <c r="BG1314"/>
  <c r="BF1314"/>
  <c r="T1314"/>
  <c r="R1314"/>
  <c r="P1314"/>
  <c r="BK1314"/>
  <c r="J1314"/>
  <c r="BE1314"/>
  <c r="BI1311"/>
  <c r="BH1311"/>
  <c r="BG1311"/>
  <c r="BF1311"/>
  <c r="T1311"/>
  <c r="R1311"/>
  <c r="P1311"/>
  <c r="BK1311"/>
  <c r="J1311"/>
  <c r="BE1311"/>
  <c r="BI1307"/>
  <c r="BH1307"/>
  <c r="BG1307"/>
  <c r="BF1307"/>
  <c r="T1307"/>
  <c r="R1307"/>
  <c r="P1307"/>
  <c r="BK1307"/>
  <c r="J1307"/>
  <c r="BE1307"/>
  <c r="BI1304"/>
  <c r="BH1304"/>
  <c r="BG1304"/>
  <c r="BF1304"/>
  <c r="T1304"/>
  <c r="R1304"/>
  <c r="P1304"/>
  <c r="BK1304"/>
  <c r="J1304"/>
  <c r="BE1304"/>
  <c r="BI1300"/>
  <c r="BH1300"/>
  <c r="BG1300"/>
  <c r="BF1300"/>
  <c r="T1300"/>
  <c r="R1300"/>
  <c r="P1300"/>
  <c r="BK1300"/>
  <c r="J1300"/>
  <c r="BE1300"/>
  <c r="BI1297"/>
  <c r="BH1297"/>
  <c r="BG1297"/>
  <c r="BF1297"/>
  <c r="T1297"/>
  <c r="R1297"/>
  <c r="P1297"/>
  <c r="BK1297"/>
  <c r="J1297"/>
  <c r="BE1297"/>
  <c r="BI1293"/>
  <c r="BH1293"/>
  <c r="BG1293"/>
  <c r="BF1293"/>
  <c r="T1293"/>
  <c r="R1293"/>
  <c r="P1293"/>
  <c r="BK1293"/>
  <c r="J1293"/>
  <c r="BE1293"/>
  <c r="BI1290"/>
  <c r="BH1290"/>
  <c r="BG1290"/>
  <c r="BF1290"/>
  <c r="T1290"/>
  <c r="R1290"/>
  <c r="P1290"/>
  <c r="BK1290"/>
  <c r="J1290"/>
  <c r="BE1290"/>
  <c r="BI1287"/>
  <c r="BH1287"/>
  <c r="BG1287"/>
  <c r="BF1287"/>
  <c r="T1287"/>
  <c r="R1287"/>
  <c r="P1287"/>
  <c r="BK1287"/>
  <c r="J1287"/>
  <c r="BE1287"/>
  <c r="BI1283"/>
  <c r="BH1283"/>
  <c r="BG1283"/>
  <c r="BF1283"/>
  <c r="T1283"/>
  <c r="R1283"/>
  <c r="P1283"/>
  <c r="BK1283"/>
  <c r="J1283"/>
  <c r="BE1283"/>
  <c r="BI1280"/>
  <c r="BH1280"/>
  <c r="BG1280"/>
  <c r="BF1280"/>
  <c r="T1280"/>
  <c r="R1280"/>
  <c r="P1280"/>
  <c r="BK1280"/>
  <c r="J1280"/>
  <c r="BE1280"/>
  <c r="BI1276"/>
  <c r="BH1276"/>
  <c r="BG1276"/>
  <c r="BF1276"/>
  <c r="T1276"/>
  <c r="R1276"/>
  <c r="P1276"/>
  <c r="BK1276"/>
  <c r="J1276"/>
  <c r="BE1276"/>
  <c r="BI1273"/>
  <c r="BH1273"/>
  <c r="BG1273"/>
  <c r="BF1273"/>
  <c r="T1273"/>
  <c r="R1273"/>
  <c r="P1273"/>
  <c r="BK1273"/>
  <c r="J1273"/>
  <c r="BE1273"/>
  <c r="BI1269"/>
  <c r="BH1269"/>
  <c r="BG1269"/>
  <c r="BF1269"/>
  <c r="T1269"/>
  <c r="R1269"/>
  <c r="P1269"/>
  <c r="BK1269"/>
  <c r="J1269"/>
  <c r="BE1269"/>
  <c r="BI1266"/>
  <c r="BH1266"/>
  <c r="BG1266"/>
  <c r="BF1266"/>
  <c r="T1266"/>
  <c r="R1266"/>
  <c r="P1266"/>
  <c r="BK1266"/>
  <c r="J1266"/>
  <c r="BE1266"/>
  <c r="BI1262"/>
  <c r="BH1262"/>
  <c r="BG1262"/>
  <c r="BF1262"/>
  <c r="T1262"/>
  <c r="R1262"/>
  <c r="P1262"/>
  <c r="BK1262"/>
  <c r="J1262"/>
  <c r="BE1262"/>
  <c r="BI1259"/>
  <c r="BH1259"/>
  <c r="BG1259"/>
  <c r="BF1259"/>
  <c r="T1259"/>
  <c r="R1259"/>
  <c r="P1259"/>
  <c r="BK1259"/>
  <c r="J1259"/>
  <c r="BE1259"/>
  <c r="BI1255"/>
  <c r="BH1255"/>
  <c r="BG1255"/>
  <c r="BF1255"/>
  <c r="T1255"/>
  <c r="R1255"/>
  <c r="P1255"/>
  <c r="BK1255"/>
  <c r="J1255"/>
  <c r="BE1255"/>
  <c r="BI1252"/>
  <c r="BH1252"/>
  <c r="BG1252"/>
  <c r="BF1252"/>
  <c r="T1252"/>
  <c r="R1252"/>
  <c r="P1252"/>
  <c r="BK1252"/>
  <c r="J1252"/>
  <c r="BE1252"/>
  <c r="BI1248"/>
  <c r="BH1248"/>
  <c r="BG1248"/>
  <c r="BF1248"/>
  <c r="T1248"/>
  <c r="R1248"/>
  <c r="P1248"/>
  <c r="BK1248"/>
  <c r="J1248"/>
  <c r="BE1248"/>
  <c r="BI1245"/>
  <c r="BH1245"/>
  <c r="BG1245"/>
  <c r="BF1245"/>
  <c r="T1245"/>
  <c r="R1245"/>
  <c r="P1245"/>
  <c r="BK1245"/>
  <c r="J1245"/>
  <c r="BE1245"/>
  <c r="BI1241"/>
  <c r="BH1241"/>
  <c r="BG1241"/>
  <c r="BF1241"/>
  <c r="T1241"/>
  <c r="R1241"/>
  <c r="P1241"/>
  <c r="BK1241"/>
  <c r="J1241"/>
  <c r="BE1241"/>
  <c r="BI1238"/>
  <c r="BH1238"/>
  <c r="BG1238"/>
  <c r="BF1238"/>
  <c r="T1238"/>
  <c r="R1238"/>
  <c r="P1238"/>
  <c r="BK1238"/>
  <c r="J1238"/>
  <c r="BE1238"/>
  <c r="BI1234"/>
  <c r="BH1234"/>
  <c r="BG1234"/>
  <c r="BF1234"/>
  <c r="T1234"/>
  <c r="R1234"/>
  <c r="P1234"/>
  <c r="BK1234"/>
  <c r="J1234"/>
  <c r="BE1234"/>
  <c r="BI1231"/>
  <c r="BH1231"/>
  <c r="BG1231"/>
  <c r="BF1231"/>
  <c r="T1231"/>
  <c r="R1231"/>
  <c r="P1231"/>
  <c r="BK1231"/>
  <c r="J1231"/>
  <c r="BE1231"/>
  <c r="BI1227"/>
  <c r="BH1227"/>
  <c r="BG1227"/>
  <c r="BF1227"/>
  <c r="T1227"/>
  <c r="R1227"/>
  <c r="P1227"/>
  <c r="BK1227"/>
  <c r="J1227"/>
  <c r="BE1227"/>
  <c r="BI1224"/>
  <c r="BH1224"/>
  <c r="BG1224"/>
  <c r="BF1224"/>
  <c r="T1224"/>
  <c r="R1224"/>
  <c r="P1224"/>
  <c r="BK1224"/>
  <c r="J1224"/>
  <c r="BE1224"/>
  <c r="BI1220"/>
  <c r="BH1220"/>
  <c r="BG1220"/>
  <c r="BF1220"/>
  <c r="T1220"/>
  <c r="R1220"/>
  <c r="P1220"/>
  <c r="BK1220"/>
  <c r="J1220"/>
  <c r="BE1220"/>
  <c r="BI1217"/>
  <c r="BH1217"/>
  <c r="BG1217"/>
  <c r="BF1217"/>
  <c r="T1217"/>
  <c r="R1217"/>
  <c r="P1217"/>
  <c r="BK1217"/>
  <c r="J1217"/>
  <c r="BE1217"/>
  <c r="BI1213"/>
  <c r="BH1213"/>
  <c r="BG1213"/>
  <c r="BF1213"/>
  <c r="T1213"/>
  <c r="R1213"/>
  <c r="P1213"/>
  <c r="BK1213"/>
  <c r="J1213"/>
  <c r="BE1213"/>
  <c r="BI1210"/>
  <c r="BH1210"/>
  <c r="BG1210"/>
  <c r="BF1210"/>
  <c r="T1210"/>
  <c r="R1210"/>
  <c r="P1210"/>
  <c r="BK1210"/>
  <c r="J1210"/>
  <c r="BE1210"/>
  <c r="BI1206"/>
  <c r="BH1206"/>
  <c r="BG1206"/>
  <c r="BF1206"/>
  <c r="T1206"/>
  <c r="R1206"/>
  <c r="P1206"/>
  <c r="BK1206"/>
  <c r="J1206"/>
  <c r="BE1206"/>
  <c r="BI1203"/>
  <c r="BH1203"/>
  <c r="BG1203"/>
  <c r="BF1203"/>
  <c r="T1203"/>
  <c r="R1203"/>
  <c r="P1203"/>
  <c r="BK1203"/>
  <c r="J1203"/>
  <c r="BE1203"/>
  <c r="BI1199"/>
  <c r="BH1199"/>
  <c r="BG1199"/>
  <c r="BF1199"/>
  <c r="T1199"/>
  <c r="R1199"/>
  <c r="P1199"/>
  <c r="BK1199"/>
  <c r="J1199"/>
  <c r="BE1199"/>
  <c r="BI1196"/>
  <c r="BH1196"/>
  <c r="BG1196"/>
  <c r="BF1196"/>
  <c r="T1196"/>
  <c r="R1196"/>
  <c r="P1196"/>
  <c r="BK1196"/>
  <c r="J1196"/>
  <c r="BE1196"/>
  <c r="BI1192"/>
  <c r="BH1192"/>
  <c r="BG1192"/>
  <c r="BF1192"/>
  <c r="T1192"/>
  <c r="R1192"/>
  <c r="P1192"/>
  <c r="BK1192"/>
  <c r="J1192"/>
  <c r="BE1192"/>
  <c r="BI1189"/>
  <c r="BH1189"/>
  <c r="BG1189"/>
  <c r="BF1189"/>
  <c r="T1189"/>
  <c r="R1189"/>
  <c r="P1189"/>
  <c r="BK1189"/>
  <c r="J1189"/>
  <c r="BE1189"/>
  <c r="BI1185"/>
  <c r="BH1185"/>
  <c r="BG1185"/>
  <c r="BF1185"/>
  <c r="T1185"/>
  <c r="R1185"/>
  <c r="P1185"/>
  <c r="BK1185"/>
  <c r="J1185"/>
  <c r="BE1185"/>
  <c r="BI1182"/>
  <c r="BH1182"/>
  <c r="BG1182"/>
  <c r="BF1182"/>
  <c r="T1182"/>
  <c r="R1182"/>
  <c r="P1182"/>
  <c r="BK1182"/>
  <c r="J1182"/>
  <c r="BE1182"/>
  <c r="BI1178"/>
  <c r="BH1178"/>
  <c r="BG1178"/>
  <c r="BF1178"/>
  <c r="T1178"/>
  <c r="R1178"/>
  <c r="P1178"/>
  <c r="BK1178"/>
  <c r="J1178"/>
  <c r="BE1178"/>
  <c r="BI1175"/>
  <c r="BH1175"/>
  <c r="BG1175"/>
  <c r="BF1175"/>
  <c r="T1175"/>
  <c r="R1175"/>
  <c r="P1175"/>
  <c r="BK1175"/>
  <c r="J1175"/>
  <c r="BE1175"/>
  <c r="BI1171"/>
  <c r="BH1171"/>
  <c r="BG1171"/>
  <c r="BF1171"/>
  <c r="T1171"/>
  <c r="R1171"/>
  <c r="P1171"/>
  <c r="BK1171"/>
  <c r="J1171"/>
  <c r="BE1171"/>
  <c r="BI1168"/>
  <c r="BH1168"/>
  <c r="BG1168"/>
  <c r="BF1168"/>
  <c r="T1168"/>
  <c r="R1168"/>
  <c r="P1168"/>
  <c r="BK1168"/>
  <c r="J1168"/>
  <c r="BE1168"/>
  <c r="BI1164"/>
  <c r="BH1164"/>
  <c r="BG1164"/>
  <c r="BF1164"/>
  <c r="T1164"/>
  <c r="R1164"/>
  <c r="P1164"/>
  <c r="BK1164"/>
  <c r="J1164"/>
  <c r="BE1164"/>
  <c r="BI1161"/>
  <c r="BH1161"/>
  <c r="BG1161"/>
  <c r="BF1161"/>
  <c r="T1161"/>
  <c r="R1161"/>
  <c r="P1161"/>
  <c r="BK1161"/>
  <c r="J1161"/>
  <c r="BE1161"/>
  <c r="BI1157"/>
  <c r="BH1157"/>
  <c r="BG1157"/>
  <c r="BF1157"/>
  <c r="T1157"/>
  <c r="R1157"/>
  <c r="P1157"/>
  <c r="BK1157"/>
  <c r="J1157"/>
  <c r="BE1157"/>
  <c r="BI1154"/>
  <c r="BH1154"/>
  <c r="BG1154"/>
  <c r="BF1154"/>
  <c r="T1154"/>
  <c r="R1154"/>
  <c r="P1154"/>
  <c r="BK1154"/>
  <c r="J1154"/>
  <c r="BE1154"/>
  <c r="BI1150"/>
  <c r="BH1150"/>
  <c r="BG1150"/>
  <c r="BF1150"/>
  <c r="T1150"/>
  <c r="R1150"/>
  <c r="P1150"/>
  <c r="BK1150"/>
  <c r="J1150"/>
  <c r="BE1150"/>
  <c r="BI1147"/>
  <c r="BH1147"/>
  <c r="BG1147"/>
  <c r="BF1147"/>
  <c r="T1147"/>
  <c r="R1147"/>
  <c r="P1147"/>
  <c r="BK1147"/>
  <c r="J1147"/>
  <c r="BE1147"/>
  <c r="BI1143"/>
  <c r="BH1143"/>
  <c r="BG1143"/>
  <c r="BF1143"/>
  <c r="T1143"/>
  <c r="R1143"/>
  <c r="P1143"/>
  <c r="BK1143"/>
  <c r="J1143"/>
  <c r="BE1143"/>
  <c r="BI1140"/>
  <c r="BH1140"/>
  <c r="BG1140"/>
  <c r="BF1140"/>
  <c r="T1140"/>
  <c r="R1140"/>
  <c r="P1140"/>
  <c r="BK1140"/>
  <c r="J1140"/>
  <c r="BE1140"/>
  <c r="BI1136"/>
  <c r="BH1136"/>
  <c r="BG1136"/>
  <c r="BF1136"/>
  <c r="T1136"/>
  <c r="R1136"/>
  <c r="P1136"/>
  <c r="BK1136"/>
  <c r="J1136"/>
  <c r="BE1136"/>
  <c r="BI1133"/>
  <c r="BH1133"/>
  <c r="BG1133"/>
  <c r="BF1133"/>
  <c r="T1133"/>
  <c r="R1133"/>
  <c r="P1133"/>
  <c r="BK1133"/>
  <c r="J1133"/>
  <c r="BE1133"/>
  <c r="BI1129"/>
  <c r="BH1129"/>
  <c r="BG1129"/>
  <c r="BF1129"/>
  <c r="T1129"/>
  <c r="R1129"/>
  <c r="P1129"/>
  <c r="BK1129"/>
  <c r="J1129"/>
  <c r="BE1129"/>
  <c r="BI1126"/>
  <c r="BH1126"/>
  <c r="BG1126"/>
  <c r="BF1126"/>
  <c r="T1126"/>
  <c r="R1126"/>
  <c r="P1126"/>
  <c r="BK1126"/>
  <c r="J1126"/>
  <c r="BE1126"/>
  <c r="BI1122"/>
  <c r="BH1122"/>
  <c r="BG1122"/>
  <c r="BF1122"/>
  <c r="T1122"/>
  <c r="R1122"/>
  <c r="P1122"/>
  <c r="BK1122"/>
  <c r="J1122"/>
  <c r="BE1122"/>
  <c r="BI1119"/>
  <c r="BH1119"/>
  <c r="BG1119"/>
  <c r="BF1119"/>
  <c r="T1119"/>
  <c r="R1119"/>
  <c r="P1119"/>
  <c r="BK1119"/>
  <c r="J1119"/>
  <c r="BE1119"/>
  <c r="BI1115"/>
  <c r="BH1115"/>
  <c r="BG1115"/>
  <c r="BF1115"/>
  <c r="T1115"/>
  <c r="R1115"/>
  <c r="P1115"/>
  <c r="BK1115"/>
  <c r="J1115"/>
  <c r="BE1115"/>
  <c r="BI1112"/>
  <c r="BH1112"/>
  <c r="BG1112"/>
  <c r="BF1112"/>
  <c r="T1112"/>
  <c r="R1112"/>
  <c r="P1112"/>
  <c r="BK1112"/>
  <c r="J1112"/>
  <c r="BE1112"/>
  <c r="BI1108"/>
  <c r="BH1108"/>
  <c r="BG1108"/>
  <c r="BF1108"/>
  <c r="T1108"/>
  <c r="R1108"/>
  <c r="P1108"/>
  <c r="BK1108"/>
  <c r="J1108"/>
  <c r="BE1108"/>
  <c r="BI1105"/>
  <c r="BH1105"/>
  <c r="BG1105"/>
  <c r="BF1105"/>
  <c r="T1105"/>
  <c r="R1105"/>
  <c r="P1105"/>
  <c r="BK1105"/>
  <c r="J1105"/>
  <c r="BE1105"/>
  <c r="BI1101"/>
  <c r="BH1101"/>
  <c r="BG1101"/>
  <c r="BF1101"/>
  <c r="T1101"/>
  <c r="R1101"/>
  <c r="P1101"/>
  <c r="BK1101"/>
  <c r="J1101"/>
  <c r="BE1101"/>
  <c r="BI1098"/>
  <c r="BH1098"/>
  <c r="BG1098"/>
  <c r="BF1098"/>
  <c r="T1098"/>
  <c r="R1098"/>
  <c r="P1098"/>
  <c r="BK1098"/>
  <c r="J1098"/>
  <c r="BE1098"/>
  <c r="BI1094"/>
  <c r="BH1094"/>
  <c r="BG1094"/>
  <c r="BF1094"/>
  <c r="T1094"/>
  <c r="R1094"/>
  <c r="P1094"/>
  <c r="BK1094"/>
  <c r="J1094"/>
  <c r="BE1094"/>
  <c r="BI1091"/>
  <c r="BH1091"/>
  <c r="BG1091"/>
  <c r="BF1091"/>
  <c r="T1091"/>
  <c r="R1091"/>
  <c r="P1091"/>
  <c r="BK1091"/>
  <c r="J1091"/>
  <c r="BE1091"/>
  <c r="BI1087"/>
  <c r="BH1087"/>
  <c r="BG1087"/>
  <c r="BF1087"/>
  <c r="T1087"/>
  <c r="R1087"/>
  <c r="P1087"/>
  <c r="BK1087"/>
  <c r="J1087"/>
  <c r="BE1087"/>
  <c r="BI1084"/>
  <c r="BH1084"/>
  <c r="BG1084"/>
  <c r="BF1084"/>
  <c r="T1084"/>
  <c r="R1084"/>
  <c r="P1084"/>
  <c r="BK1084"/>
  <c r="J1084"/>
  <c r="BE1084"/>
  <c r="BI1080"/>
  <c r="BH1080"/>
  <c r="BG1080"/>
  <c r="BF1080"/>
  <c r="T1080"/>
  <c r="R1080"/>
  <c r="P1080"/>
  <c r="BK1080"/>
  <c r="J1080"/>
  <c r="BE1080"/>
  <c r="BI1077"/>
  <c r="BH1077"/>
  <c r="BG1077"/>
  <c r="BF1077"/>
  <c r="T1077"/>
  <c r="R1077"/>
  <c r="P1077"/>
  <c r="BK1077"/>
  <c r="J1077"/>
  <c r="BE1077"/>
  <c r="BI1073"/>
  <c r="BH1073"/>
  <c r="BG1073"/>
  <c r="BF1073"/>
  <c r="T1073"/>
  <c r="R1073"/>
  <c r="P1073"/>
  <c r="BK1073"/>
  <c r="J1073"/>
  <c r="BE1073"/>
  <c r="BI1070"/>
  <c r="BH1070"/>
  <c r="BG1070"/>
  <c r="BF1070"/>
  <c r="T1070"/>
  <c r="R1070"/>
  <c r="P1070"/>
  <c r="BK1070"/>
  <c r="J1070"/>
  <c r="BE1070"/>
  <c r="BI1066"/>
  <c r="BH1066"/>
  <c r="BG1066"/>
  <c r="BF1066"/>
  <c r="T1066"/>
  <c r="R1066"/>
  <c r="P1066"/>
  <c r="BK1066"/>
  <c r="J1066"/>
  <c r="BE1066"/>
  <c r="BI1063"/>
  <c r="BH1063"/>
  <c r="BG1063"/>
  <c r="BF1063"/>
  <c r="T1063"/>
  <c r="R1063"/>
  <c r="P1063"/>
  <c r="BK1063"/>
  <c r="J1063"/>
  <c r="BE1063"/>
  <c r="BI1059"/>
  <c r="BH1059"/>
  <c r="BG1059"/>
  <c r="BF1059"/>
  <c r="T1059"/>
  <c r="R1059"/>
  <c r="P1059"/>
  <c r="BK1059"/>
  <c r="J1059"/>
  <c r="BE1059"/>
  <c r="BI1056"/>
  <c r="BH1056"/>
  <c r="BG1056"/>
  <c r="BF1056"/>
  <c r="T1056"/>
  <c r="R1056"/>
  <c r="P1056"/>
  <c r="BK1056"/>
  <c r="J1056"/>
  <c r="BE1056"/>
  <c r="BI1052"/>
  <c r="BH1052"/>
  <c r="BG1052"/>
  <c r="BF1052"/>
  <c r="T1052"/>
  <c r="R1052"/>
  <c r="P1052"/>
  <c r="BK1052"/>
  <c r="J1052"/>
  <c r="BE1052"/>
  <c r="BI1049"/>
  <c r="BH1049"/>
  <c r="BG1049"/>
  <c r="BF1049"/>
  <c r="T1049"/>
  <c r="R1049"/>
  <c r="P1049"/>
  <c r="BK1049"/>
  <c r="J1049"/>
  <c r="BE1049"/>
  <c r="BI1045"/>
  <c r="BH1045"/>
  <c r="BG1045"/>
  <c r="BF1045"/>
  <c r="T1045"/>
  <c r="R1045"/>
  <c r="P1045"/>
  <c r="BK1045"/>
  <c r="J1045"/>
  <c r="BE1045"/>
  <c r="BI1042"/>
  <c r="BH1042"/>
  <c r="BG1042"/>
  <c r="BF1042"/>
  <c r="T1042"/>
  <c r="R1042"/>
  <c r="P1042"/>
  <c r="BK1042"/>
  <c r="J1042"/>
  <c r="BE1042"/>
  <c r="BI1038"/>
  <c r="BH1038"/>
  <c r="BG1038"/>
  <c r="BF1038"/>
  <c r="T1038"/>
  <c r="R1038"/>
  <c r="P1038"/>
  <c r="BK1038"/>
  <c r="J1038"/>
  <c r="BE1038"/>
  <c r="BI1035"/>
  <c r="BH1035"/>
  <c r="BG1035"/>
  <c r="BF1035"/>
  <c r="T1035"/>
  <c r="R1035"/>
  <c r="P1035"/>
  <c r="BK1035"/>
  <c r="J1035"/>
  <c r="BE1035"/>
  <c r="BI1031"/>
  <c r="BH1031"/>
  <c r="BG1031"/>
  <c r="BF1031"/>
  <c r="T1031"/>
  <c r="R1031"/>
  <c r="P1031"/>
  <c r="BK1031"/>
  <c r="J1031"/>
  <c r="BE1031"/>
  <c r="BI1028"/>
  <c r="BH1028"/>
  <c r="BG1028"/>
  <c r="BF1028"/>
  <c r="T1028"/>
  <c r="R1028"/>
  <c r="P1028"/>
  <c r="BK1028"/>
  <c r="J1028"/>
  <c r="BE1028"/>
  <c r="BI1024"/>
  <c r="BH1024"/>
  <c r="BG1024"/>
  <c r="BF1024"/>
  <c r="T1024"/>
  <c r="R1024"/>
  <c r="P1024"/>
  <c r="BK1024"/>
  <c r="J1024"/>
  <c r="BE1024"/>
  <c r="BI1021"/>
  <c r="BH1021"/>
  <c r="BG1021"/>
  <c r="BF1021"/>
  <c r="T1021"/>
  <c r="R1021"/>
  <c r="P1021"/>
  <c r="BK1021"/>
  <c r="J1021"/>
  <c r="BE1021"/>
  <c r="BI1017"/>
  <c r="BH1017"/>
  <c r="BG1017"/>
  <c r="BF1017"/>
  <c r="T1017"/>
  <c r="R1017"/>
  <c r="P1017"/>
  <c r="BK1017"/>
  <c r="J1017"/>
  <c r="BE1017"/>
  <c r="BI1014"/>
  <c r="BH1014"/>
  <c r="BG1014"/>
  <c r="BF1014"/>
  <c r="T1014"/>
  <c r="R1014"/>
  <c r="P1014"/>
  <c r="BK1014"/>
  <c r="J1014"/>
  <c r="BE1014"/>
  <c r="BI1010"/>
  <c r="BH1010"/>
  <c r="BG1010"/>
  <c r="BF1010"/>
  <c r="T1010"/>
  <c r="R1010"/>
  <c r="P1010"/>
  <c r="BK1010"/>
  <c r="J1010"/>
  <c r="BE1010"/>
  <c r="BI1007"/>
  <c r="BH1007"/>
  <c r="BG1007"/>
  <c r="BF1007"/>
  <c r="T1007"/>
  <c r="R1007"/>
  <c r="P1007"/>
  <c r="BK1007"/>
  <c r="J1007"/>
  <c r="BE1007"/>
  <c r="BI1003"/>
  <c r="BH1003"/>
  <c r="BG1003"/>
  <c r="BF1003"/>
  <c r="T1003"/>
  <c r="R1003"/>
  <c r="P1003"/>
  <c r="BK1003"/>
  <c r="J1003"/>
  <c r="BE1003"/>
  <c r="BI1000"/>
  <c r="BH1000"/>
  <c r="BG1000"/>
  <c r="BF1000"/>
  <c r="T1000"/>
  <c r="R1000"/>
  <c r="P1000"/>
  <c r="BK1000"/>
  <c r="J1000"/>
  <c r="BE1000"/>
  <c r="BI996"/>
  <c r="BH996"/>
  <c r="BG996"/>
  <c r="BF996"/>
  <c r="T996"/>
  <c r="R996"/>
  <c r="P996"/>
  <c r="BK996"/>
  <c r="J996"/>
  <c r="BE996"/>
  <c r="BI993"/>
  <c r="BH993"/>
  <c r="BG993"/>
  <c r="BF993"/>
  <c r="T993"/>
  <c r="R993"/>
  <c r="P993"/>
  <c r="BK993"/>
  <c r="J993"/>
  <c r="BE993"/>
  <c r="BI989"/>
  <c r="BH989"/>
  <c r="BG989"/>
  <c r="BF989"/>
  <c r="T989"/>
  <c r="R989"/>
  <c r="P989"/>
  <c r="BK989"/>
  <c r="J989"/>
  <c r="BE989"/>
  <c r="BI986"/>
  <c r="BH986"/>
  <c r="BG986"/>
  <c r="BF986"/>
  <c r="T986"/>
  <c r="R986"/>
  <c r="P986"/>
  <c r="BK986"/>
  <c r="J986"/>
  <c r="BE986"/>
  <c r="BI982"/>
  <c r="BH982"/>
  <c r="BG982"/>
  <c r="BF982"/>
  <c r="T982"/>
  <c r="R982"/>
  <c r="P982"/>
  <c r="BK982"/>
  <c r="J982"/>
  <c r="BE982"/>
  <c r="BI979"/>
  <c r="BH979"/>
  <c r="BG979"/>
  <c r="BF979"/>
  <c r="T979"/>
  <c r="R979"/>
  <c r="P979"/>
  <c r="BK979"/>
  <c r="J979"/>
  <c r="BE979"/>
  <c r="BI975"/>
  <c r="BH975"/>
  <c r="BG975"/>
  <c r="BF975"/>
  <c r="T975"/>
  <c r="R975"/>
  <c r="P975"/>
  <c r="BK975"/>
  <c r="J975"/>
  <c r="BE975"/>
  <c r="BI972"/>
  <c r="BH972"/>
  <c r="BG972"/>
  <c r="BF972"/>
  <c r="T972"/>
  <c r="R972"/>
  <c r="P972"/>
  <c r="BK972"/>
  <c r="J972"/>
  <c r="BE972"/>
  <c r="BI968"/>
  <c r="BH968"/>
  <c r="BG968"/>
  <c r="BF968"/>
  <c r="T968"/>
  <c r="R968"/>
  <c r="P968"/>
  <c r="BK968"/>
  <c r="J968"/>
  <c r="BE968"/>
  <c r="BI965"/>
  <c r="BH965"/>
  <c r="BG965"/>
  <c r="BF965"/>
  <c r="T965"/>
  <c r="R965"/>
  <c r="P965"/>
  <c r="BK965"/>
  <c r="J965"/>
  <c r="BE965"/>
  <c r="BI961"/>
  <c r="BH961"/>
  <c r="BG961"/>
  <c r="BF961"/>
  <c r="T961"/>
  <c r="R961"/>
  <c r="P961"/>
  <c r="BK961"/>
  <c r="J961"/>
  <c r="BE961"/>
  <c r="BI958"/>
  <c r="BH958"/>
  <c r="BG958"/>
  <c r="BF958"/>
  <c r="T958"/>
  <c r="R958"/>
  <c r="P958"/>
  <c r="BK958"/>
  <c r="J958"/>
  <c r="BE958"/>
  <c r="BI954"/>
  <c r="BH954"/>
  <c r="BG954"/>
  <c r="BF954"/>
  <c r="T954"/>
  <c r="R954"/>
  <c r="P954"/>
  <c r="BK954"/>
  <c r="J954"/>
  <c r="BE954"/>
  <c r="BI951"/>
  <c r="BH951"/>
  <c r="BG951"/>
  <c r="BF951"/>
  <c r="T951"/>
  <c r="R951"/>
  <c r="P951"/>
  <c r="BK951"/>
  <c r="J951"/>
  <c r="BE951"/>
  <c r="BI947"/>
  <c r="BH947"/>
  <c r="BG947"/>
  <c r="BF947"/>
  <c r="T947"/>
  <c r="R947"/>
  <c r="P947"/>
  <c r="BK947"/>
  <c r="J947"/>
  <c r="BE947"/>
  <c r="BI944"/>
  <c r="BH944"/>
  <c r="BG944"/>
  <c r="BF944"/>
  <c r="T944"/>
  <c r="R944"/>
  <c r="P944"/>
  <c r="BK944"/>
  <c r="J944"/>
  <c r="BE944"/>
  <c r="BI940"/>
  <c r="BH940"/>
  <c r="BG940"/>
  <c r="BF940"/>
  <c r="T940"/>
  <c r="R940"/>
  <c r="P940"/>
  <c r="BK940"/>
  <c r="J940"/>
  <c r="BE940"/>
  <c r="BI937"/>
  <c r="BH937"/>
  <c r="BG937"/>
  <c r="BF937"/>
  <c r="T937"/>
  <c r="R937"/>
  <c r="P937"/>
  <c r="BK937"/>
  <c r="J937"/>
  <c r="BE937"/>
  <c r="BI933"/>
  <c r="BH933"/>
  <c r="BG933"/>
  <c r="BF933"/>
  <c r="T933"/>
  <c r="R933"/>
  <c r="P933"/>
  <c r="BK933"/>
  <c r="J933"/>
  <c r="BE933"/>
  <c r="BI929"/>
  <c r="BH929"/>
  <c r="BG929"/>
  <c r="BF929"/>
  <c r="T929"/>
  <c r="R929"/>
  <c r="P929"/>
  <c r="BK929"/>
  <c r="J929"/>
  <c r="BE929"/>
  <c r="BI926"/>
  <c r="BH926"/>
  <c r="BG926"/>
  <c r="BF926"/>
  <c r="T926"/>
  <c r="R926"/>
  <c r="P926"/>
  <c r="BK926"/>
  <c r="J926"/>
  <c r="BE926"/>
  <c r="BI922"/>
  <c r="BH922"/>
  <c r="BG922"/>
  <c r="BF922"/>
  <c r="T922"/>
  <c r="R922"/>
  <c r="P922"/>
  <c r="BK922"/>
  <c r="J922"/>
  <c r="BE922"/>
  <c r="BI921"/>
  <c r="BH921"/>
  <c r="BG921"/>
  <c r="BF921"/>
  <c r="T921"/>
  <c r="R921"/>
  <c r="P921"/>
  <c r="BK921"/>
  <c r="J921"/>
  <c r="BE921"/>
  <c r="BI917"/>
  <c r="BH917"/>
  <c r="BG917"/>
  <c r="BF917"/>
  <c r="T917"/>
  <c r="R917"/>
  <c r="P917"/>
  <c r="BK917"/>
  <c r="J917"/>
  <c r="BE917"/>
  <c r="BI914"/>
  <c r="BH914"/>
  <c r="BG914"/>
  <c r="BF914"/>
  <c r="T914"/>
  <c r="R914"/>
  <c r="P914"/>
  <c r="BK914"/>
  <c r="J914"/>
  <c r="BE914"/>
  <c r="BI910"/>
  <c r="BH910"/>
  <c r="BG910"/>
  <c r="BF910"/>
  <c r="T910"/>
  <c r="R910"/>
  <c r="P910"/>
  <c r="BK910"/>
  <c r="J910"/>
  <c r="BE910"/>
  <c r="BI907"/>
  <c r="BH907"/>
  <c r="BG907"/>
  <c r="BF907"/>
  <c r="T907"/>
  <c r="R907"/>
  <c r="P907"/>
  <c r="BK907"/>
  <c r="J907"/>
  <c r="BE907"/>
  <c r="BI903"/>
  <c r="BH903"/>
  <c r="BG903"/>
  <c r="BF903"/>
  <c r="T903"/>
  <c r="R903"/>
  <c r="P903"/>
  <c r="BK903"/>
  <c r="J903"/>
  <c r="BE903"/>
  <c r="BI900"/>
  <c r="BH900"/>
  <c r="BG900"/>
  <c r="BF900"/>
  <c r="T900"/>
  <c r="R900"/>
  <c r="P900"/>
  <c r="BK900"/>
  <c r="J900"/>
  <c r="BE900"/>
  <c r="BI896"/>
  <c r="BH896"/>
  <c r="BG896"/>
  <c r="BF896"/>
  <c r="T896"/>
  <c r="R896"/>
  <c r="P896"/>
  <c r="BK896"/>
  <c r="J896"/>
  <c r="BE896"/>
  <c r="BI893"/>
  <c r="BH893"/>
  <c r="BG893"/>
  <c r="BF893"/>
  <c r="T893"/>
  <c r="R893"/>
  <c r="P893"/>
  <c r="BK893"/>
  <c r="J893"/>
  <c r="BE893"/>
  <c r="BI889"/>
  <c r="BH889"/>
  <c r="BG889"/>
  <c r="BF889"/>
  <c r="T889"/>
  <c r="R889"/>
  <c r="P889"/>
  <c r="BK889"/>
  <c r="J889"/>
  <c r="BE889"/>
  <c r="BI886"/>
  <c r="BH886"/>
  <c r="BG886"/>
  <c r="BF886"/>
  <c r="T886"/>
  <c r="R886"/>
  <c r="P886"/>
  <c r="BK886"/>
  <c r="J886"/>
  <c r="BE886"/>
  <c r="BI882"/>
  <c r="BH882"/>
  <c r="BG882"/>
  <c r="BF882"/>
  <c r="T882"/>
  <c r="R882"/>
  <c r="P882"/>
  <c r="BK882"/>
  <c r="J882"/>
  <c r="BE882"/>
  <c r="BI879"/>
  <c r="BH879"/>
  <c r="BG879"/>
  <c r="BF879"/>
  <c r="T879"/>
  <c r="R879"/>
  <c r="P879"/>
  <c r="BK879"/>
  <c r="J879"/>
  <c r="BE879"/>
  <c r="BI875"/>
  <c r="BH875"/>
  <c r="BG875"/>
  <c r="BF875"/>
  <c r="T875"/>
  <c r="R875"/>
  <c r="P875"/>
  <c r="BK875"/>
  <c r="J875"/>
  <c r="BE875"/>
  <c r="BI872"/>
  <c r="BH872"/>
  <c r="BG872"/>
  <c r="BF872"/>
  <c r="T872"/>
  <c r="R872"/>
  <c r="P872"/>
  <c r="BK872"/>
  <c r="J872"/>
  <c r="BE872"/>
  <c r="BI868"/>
  <c r="BH868"/>
  <c r="BG868"/>
  <c r="BF868"/>
  <c r="T868"/>
  <c r="R868"/>
  <c r="P868"/>
  <c r="BK868"/>
  <c r="J868"/>
  <c r="BE868"/>
  <c r="BI865"/>
  <c r="BH865"/>
  <c r="BG865"/>
  <c r="BF865"/>
  <c r="T865"/>
  <c r="R865"/>
  <c r="P865"/>
  <c r="BK865"/>
  <c r="J865"/>
  <c r="BE865"/>
  <c r="BI861"/>
  <c r="BH861"/>
  <c r="BG861"/>
  <c r="BF861"/>
  <c r="T861"/>
  <c r="R861"/>
  <c r="P861"/>
  <c r="BK861"/>
  <c r="J861"/>
  <c r="BE861"/>
  <c r="BI858"/>
  <c r="BH858"/>
  <c r="BG858"/>
  <c r="BF858"/>
  <c r="T858"/>
  <c r="R858"/>
  <c r="P858"/>
  <c r="BK858"/>
  <c r="J858"/>
  <c r="BE858"/>
  <c r="BI854"/>
  <c r="BH854"/>
  <c r="BG854"/>
  <c r="BF854"/>
  <c r="T854"/>
  <c r="R854"/>
  <c r="P854"/>
  <c r="BK854"/>
  <c r="J854"/>
  <c r="BE854"/>
  <c r="BI851"/>
  <c r="BH851"/>
  <c r="BG851"/>
  <c r="BF851"/>
  <c r="T851"/>
  <c r="R851"/>
  <c r="P851"/>
  <c r="BK851"/>
  <c r="J851"/>
  <c r="BE851"/>
  <c r="BI847"/>
  <c r="BH847"/>
  <c r="BG847"/>
  <c r="BF847"/>
  <c r="T847"/>
  <c r="R847"/>
  <c r="P847"/>
  <c r="BK847"/>
  <c r="J847"/>
  <c r="BE847"/>
  <c r="BI844"/>
  <c r="BH844"/>
  <c r="BG844"/>
  <c r="BF844"/>
  <c r="T844"/>
  <c r="R844"/>
  <c r="P844"/>
  <c r="BK844"/>
  <c r="J844"/>
  <c r="BE844"/>
  <c r="BI840"/>
  <c r="BH840"/>
  <c r="BG840"/>
  <c r="BF840"/>
  <c r="T840"/>
  <c r="R840"/>
  <c r="P840"/>
  <c r="BK840"/>
  <c r="J840"/>
  <c r="BE840"/>
  <c r="BI837"/>
  <c r="BH837"/>
  <c r="BG837"/>
  <c r="BF837"/>
  <c r="T837"/>
  <c r="R837"/>
  <c r="P837"/>
  <c r="BK837"/>
  <c r="J837"/>
  <c r="BE837"/>
  <c r="BI833"/>
  <c r="BH833"/>
  <c r="BG833"/>
  <c r="BF833"/>
  <c r="T833"/>
  <c r="R833"/>
  <c r="P833"/>
  <c r="BK833"/>
  <c r="J833"/>
  <c r="BE833"/>
  <c r="BI830"/>
  <c r="BH830"/>
  <c r="BG830"/>
  <c r="BF830"/>
  <c r="T830"/>
  <c r="R830"/>
  <c r="P830"/>
  <c r="BK830"/>
  <c r="J830"/>
  <c r="BE830"/>
  <c r="BI826"/>
  <c r="BH826"/>
  <c r="BG826"/>
  <c r="BF826"/>
  <c r="T826"/>
  <c r="R826"/>
  <c r="P826"/>
  <c r="BK826"/>
  <c r="J826"/>
  <c r="BE826"/>
  <c r="BI823"/>
  <c r="BH823"/>
  <c r="BG823"/>
  <c r="BF823"/>
  <c r="T823"/>
  <c r="R823"/>
  <c r="P823"/>
  <c r="BK823"/>
  <c r="J823"/>
  <c r="BE823"/>
  <c r="BI819"/>
  <c r="BH819"/>
  <c r="BG819"/>
  <c r="BF819"/>
  <c r="T819"/>
  <c r="R819"/>
  <c r="P819"/>
  <c r="BK819"/>
  <c r="J819"/>
  <c r="BE819"/>
  <c r="BI816"/>
  <c r="BH816"/>
  <c r="BG816"/>
  <c r="BF816"/>
  <c r="T816"/>
  <c r="R816"/>
  <c r="P816"/>
  <c r="BK816"/>
  <c r="J816"/>
  <c r="BE816"/>
  <c r="BI812"/>
  <c r="BH812"/>
  <c r="BG812"/>
  <c r="BF812"/>
  <c r="T812"/>
  <c r="R812"/>
  <c r="P812"/>
  <c r="BK812"/>
  <c r="J812"/>
  <c r="BE812"/>
  <c r="BI809"/>
  <c r="BH809"/>
  <c r="BG809"/>
  <c r="BF809"/>
  <c r="T809"/>
  <c r="R809"/>
  <c r="P809"/>
  <c r="BK809"/>
  <c r="J809"/>
  <c r="BE809"/>
  <c r="BI805"/>
  <c r="BH805"/>
  <c r="BG805"/>
  <c r="BF805"/>
  <c r="T805"/>
  <c r="R805"/>
  <c r="P805"/>
  <c r="BK805"/>
  <c r="J805"/>
  <c r="BE805"/>
  <c r="BI802"/>
  <c r="BH802"/>
  <c r="BG802"/>
  <c r="BF802"/>
  <c r="T802"/>
  <c r="R802"/>
  <c r="P802"/>
  <c r="BK802"/>
  <c r="J802"/>
  <c r="BE802"/>
  <c r="BI798"/>
  <c r="BH798"/>
  <c r="BG798"/>
  <c r="BF798"/>
  <c r="T798"/>
  <c r="R798"/>
  <c r="P798"/>
  <c r="BK798"/>
  <c r="J798"/>
  <c r="BE798"/>
  <c r="BI795"/>
  <c r="BH795"/>
  <c r="BG795"/>
  <c r="BF795"/>
  <c r="T795"/>
  <c r="R795"/>
  <c r="P795"/>
  <c r="BK795"/>
  <c r="J795"/>
  <c r="BE795"/>
  <c r="BI791"/>
  <c r="BH791"/>
  <c r="BG791"/>
  <c r="BF791"/>
  <c r="T791"/>
  <c r="R791"/>
  <c r="P791"/>
  <c r="BK791"/>
  <c r="J791"/>
  <c r="BE791"/>
  <c r="BI788"/>
  <c r="BH788"/>
  <c r="BG788"/>
  <c r="BF788"/>
  <c r="T788"/>
  <c r="R788"/>
  <c r="P788"/>
  <c r="BK788"/>
  <c r="J788"/>
  <c r="BE788"/>
  <c r="BI784"/>
  <c r="BH784"/>
  <c r="BG784"/>
  <c r="BF784"/>
  <c r="T784"/>
  <c r="R784"/>
  <c r="P784"/>
  <c r="BK784"/>
  <c r="J784"/>
  <c r="BE784"/>
  <c r="BI781"/>
  <c r="BH781"/>
  <c r="BG781"/>
  <c r="BF781"/>
  <c r="T781"/>
  <c r="R781"/>
  <c r="P781"/>
  <c r="BK781"/>
  <c r="J781"/>
  <c r="BE781"/>
  <c r="BI777"/>
  <c r="BH777"/>
  <c r="BG777"/>
  <c r="BF777"/>
  <c r="T777"/>
  <c r="R777"/>
  <c r="P777"/>
  <c r="BK777"/>
  <c r="J777"/>
  <c r="BE777"/>
  <c r="BI774"/>
  <c r="BH774"/>
  <c r="BG774"/>
  <c r="BF774"/>
  <c r="T774"/>
  <c r="R774"/>
  <c r="P774"/>
  <c r="BK774"/>
  <c r="J774"/>
  <c r="BE774"/>
  <c r="BI770"/>
  <c r="BH770"/>
  <c r="BG770"/>
  <c r="BF770"/>
  <c r="T770"/>
  <c r="R770"/>
  <c r="P770"/>
  <c r="BK770"/>
  <c r="J770"/>
  <c r="BE770"/>
  <c r="BI767"/>
  <c r="BH767"/>
  <c r="BG767"/>
  <c r="BF767"/>
  <c r="T767"/>
  <c r="R767"/>
  <c r="P767"/>
  <c r="BK767"/>
  <c r="J767"/>
  <c r="BE767"/>
  <c r="BI763"/>
  <c r="BH763"/>
  <c r="BG763"/>
  <c r="BF763"/>
  <c r="T763"/>
  <c r="R763"/>
  <c r="P763"/>
  <c r="BK763"/>
  <c r="J763"/>
  <c r="BE763"/>
  <c r="BI760"/>
  <c r="BH760"/>
  <c r="BG760"/>
  <c r="BF760"/>
  <c r="T760"/>
  <c r="R760"/>
  <c r="P760"/>
  <c r="BK760"/>
  <c r="J760"/>
  <c r="BE760"/>
  <c r="BI756"/>
  <c r="BH756"/>
  <c r="BG756"/>
  <c r="BF756"/>
  <c r="T756"/>
  <c r="R756"/>
  <c r="P756"/>
  <c r="BK756"/>
  <c r="J756"/>
  <c r="BE756"/>
  <c r="BI753"/>
  <c r="BH753"/>
  <c r="BG753"/>
  <c r="BF753"/>
  <c r="T753"/>
  <c r="R753"/>
  <c r="P753"/>
  <c r="BK753"/>
  <c r="J753"/>
  <c r="BE753"/>
  <c r="BI749"/>
  <c r="BH749"/>
  <c r="BG749"/>
  <c r="BF749"/>
  <c r="T749"/>
  <c r="R749"/>
  <c r="P749"/>
  <c r="BK749"/>
  <c r="J749"/>
  <c r="BE749"/>
  <c r="BI746"/>
  <c r="BH746"/>
  <c r="BG746"/>
  <c r="BF746"/>
  <c r="T746"/>
  <c r="R746"/>
  <c r="P746"/>
  <c r="BK746"/>
  <c r="J746"/>
  <c r="BE746"/>
  <c r="BI742"/>
  <c r="BH742"/>
  <c r="BG742"/>
  <c r="BF742"/>
  <c r="T742"/>
  <c r="R742"/>
  <c r="P742"/>
  <c r="BK742"/>
  <c r="J742"/>
  <c r="BE742"/>
  <c r="BI739"/>
  <c r="BH739"/>
  <c r="BG739"/>
  <c r="BF739"/>
  <c r="T739"/>
  <c r="R739"/>
  <c r="P739"/>
  <c r="BK739"/>
  <c r="J739"/>
  <c r="BE739"/>
  <c r="BI735"/>
  <c r="BH735"/>
  <c r="BG735"/>
  <c r="BF735"/>
  <c r="T735"/>
  <c r="R735"/>
  <c r="P735"/>
  <c r="BK735"/>
  <c r="J735"/>
  <c r="BE735"/>
  <c r="BI732"/>
  <c r="BH732"/>
  <c r="BG732"/>
  <c r="BF732"/>
  <c r="T732"/>
  <c r="R732"/>
  <c r="P732"/>
  <c r="BK732"/>
  <c r="J732"/>
  <c r="BE732"/>
  <c r="BI728"/>
  <c r="BH728"/>
  <c r="BG728"/>
  <c r="BF728"/>
  <c r="T728"/>
  <c r="R728"/>
  <c r="P728"/>
  <c r="BK728"/>
  <c r="J728"/>
  <c r="BE728"/>
  <c r="BI725"/>
  <c r="BH725"/>
  <c r="BG725"/>
  <c r="BF725"/>
  <c r="T725"/>
  <c r="R725"/>
  <c r="P725"/>
  <c r="BK725"/>
  <c r="J725"/>
  <c r="BE725"/>
  <c r="BI721"/>
  <c r="BH721"/>
  <c r="BG721"/>
  <c r="BF721"/>
  <c r="T721"/>
  <c r="R721"/>
  <c r="P721"/>
  <c r="BK721"/>
  <c r="J721"/>
  <c r="BE721"/>
  <c r="BI718"/>
  <c r="BH718"/>
  <c r="BG718"/>
  <c r="BF718"/>
  <c r="T718"/>
  <c r="R718"/>
  <c r="P718"/>
  <c r="BK718"/>
  <c r="J718"/>
  <c r="BE718"/>
  <c r="BI714"/>
  <c r="BH714"/>
  <c r="BG714"/>
  <c r="BF714"/>
  <c r="T714"/>
  <c r="R714"/>
  <c r="P714"/>
  <c r="BK714"/>
  <c r="J714"/>
  <c r="BE714"/>
  <c r="BI711"/>
  <c r="BH711"/>
  <c r="BG711"/>
  <c r="BF711"/>
  <c r="T711"/>
  <c r="R711"/>
  <c r="P711"/>
  <c r="BK711"/>
  <c r="J711"/>
  <c r="BE711"/>
  <c r="BI707"/>
  <c r="BH707"/>
  <c r="BG707"/>
  <c r="BF707"/>
  <c r="T707"/>
  <c r="R707"/>
  <c r="P707"/>
  <c r="BK707"/>
  <c r="J707"/>
  <c r="BE707"/>
  <c r="BI704"/>
  <c r="BH704"/>
  <c r="BG704"/>
  <c r="BF704"/>
  <c r="T704"/>
  <c r="R704"/>
  <c r="P704"/>
  <c r="BK704"/>
  <c r="J704"/>
  <c r="BE704"/>
  <c r="BI700"/>
  <c r="BH700"/>
  <c r="BG700"/>
  <c r="BF700"/>
  <c r="T700"/>
  <c r="R700"/>
  <c r="P700"/>
  <c r="BK700"/>
  <c r="J700"/>
  <c r="BE700"/>
  <c r="BI697"/>
  <c r="BH697"/>
  <c r="BG697"/>
  <c r="BF697"/>
  <c r="T697"/>
  <c r="R697"/>
  <c r="P697"/>
  <c r="BK697"/>
  <c r="J697"/>
  <c r="BE697"/>
  <c r="BI693"/>
  <c r="BH693"/>
  <c r="BG693"/>
  <c r="BF693"/>
  <c r="T693"/>
  <c r="R693"/>
  <c r="P693"/>
  <c r="BK693"/>
  <c r="J693"/>
  <c r="BE693"/>
  <c r="BI690"/>
  <c r="BH690"/>
  <c r="BG690"/>
  <c r="BF690"/>
  <c r="T690"/>
  <c r="R690"/>
  <c r="P690"/>
  <c r="BK690"/>
  <c r="J690"/>
  <c r="BE690"/>
  <c r="BI686"/>
  <c r="BH686"/>
  <c r="BG686"/>
  <c r="BF686"/>
  <c r="T686"/>
  <c r="R686"/>
  <c r="P686"/>
  <c r="BK686"/>
  <c r="J686"/>
  <c r="BE686"/>
  <c r="BI683"/>
  <c r="BH683"/>
  <c r="BG683"/>
  <c r="BF683"/>
  <c r="T683"/>
  <c r="R683"/>
  <c r="P683"/>
  <c r="BK683"/>
  <c r="J683"/>
  <c r="BE683"/>
  <c r="BI679"/>
  <c r="BH679"/>
  <c r="BG679"/>
  <c r="BF679"/>
  <c r="T679"/>
  <c r="T678"/>
  <c r="R679"/>
  <c r="R678"/>
  <c r="P679"/>
  <c r="P678"/>
  <c r="BK679"/>
  <c r="BK678"/>
  <c r="J678"/>
  <c r="J679"/>
  <c r="BE679"/>
  <c r="J63"/>
  <c r="BI674"/>
  <c r="BH674"/>
  <c r="BG674"/>
  <c r="BF674"/>
  <c r="T674"/>
  <c r="R674"/>
  <c r="P674"/>
  <c r="BK674"/>
  <c r="J674"/>
  <c r="BE674"/>
  <c r="BI671"/>
  <c r="BH671"/>
  <c r="BG671"/>
  <c r="BF671"/>
  <c r="T671"/>
  <c r="R671"/>
  <c r="P671"/>
  <c r="BK671"/>
  <c r="J671"/>
  <c r="BE671"/>
  <c r="BI667"/>
  <c r="BH667"/>
  <c r="BG667"/>
  <c r="BF667"/>
  <c r="T667"/>
  <c r="R667"/>
  <c r="P667"/>
  <c r="BK667"/>
  <c r="J667"/>
  <c r="BE667"/>
  <c r="BI664"/>
  <c r="BH664"/>
  <c r="BG664"/>
  <c r="BF664"/>
  <c r="T664"/>
  <c r="R664"/>
  <c r="P664"/>
  <c r="BK664"/>
  <c r="J664"/>
  <c r="BE664"/>
  <c r="BI660"/>
  <c r="BH660"/>
  <c r="BG660"/>
  <c r="BF660"/>
  <c r="T660"/>
  <c r="R660"/>
  <c r="P660"/>
  <c r="BK660"/>
  <c r="J660"/>
  <c r="BE660"/>
  <c r="BI657"/>
  <c r="BH657"/>
  <c r="BG657"/>
  <c r="BF657"/>
  <c r="T657"/>
  <c r="R657"/>
  <c r="P657"/>
  <c r="BK657"/>
  <c r="J657"/>
  <c r="BE657"/>
  <c r="BI653"/>
  <c r="BH653"/>
  <c r="BG653"/>
  <c r="BF653"/>
  <c r="T653"/>
  <c r="R653"/>
  <c r="P653"/>
  <c r="BK653"/>
  <c r="J653"/>
  <c r="BE653"/>
  <c r="BI650"/>
  <c r="BH650"/>
  <c r="BG650"/>
  <c r="BF650"/>
  <c r="T650"/>
  <c r="R650"/>
  <c r="P650"/>
  <c r="BK650"/>
  <c r="J650"/>
  <c r="BE650"/>
  <c r="BI646"/>
  <c r="BH646"/>
  <c r="BG646"/>
  <c r="BF646"/>
  <c r="T646"/>
  <c r="R646"/>
  <c r="P646"/>
  <c r="BK646"/>
  <c r="J646"/>
  <c r="BE646"/>
  <c r="BI643"/>
  <c r="BH643"/>
  <c r="BG643"/>
  <c r="BF643"/>
  <c r="T643"/>
  <c r="R643"/>
  <c r="P643"/>
  <c r="BK643"/>
  <c r="J643"/>
  <c r="BE643"/>
  <c r="BI639"/>
  <c r="BH639"/>
  <c r="BG639"/>
  <c r="BF639"/>
  <c r="T639"/>
  <c r="R639"/>
  <c r="P639"/>
  <c r="BK639"/>
  <c r="J639"/>
  <c r="BE639"/>
  <c r="BI636"/>
  <c r="BH636"/>
  <c r="BG636"/>
  <c r="BF636"/>
  <c r="T636"/>
  <c r="R636"/>
  <c r="P636"/>
  <c r="BK636"/>
  <c r="J636"/>
  <c r="BE636"/>
  <c r="BI632"/>
  <c r="BH632"/>
  <c r="BG632"/>
  <c r="BF632"/>
  <c r="T632"/>
  <c r="R632"/>
  <c r="P632"/>
  <c r="BK632"/>
  <c r="J632"/>
  <c r="BE632"/>
  <c r="BI629"/>
  <c r="BH629"/>
  <c r="BG629"/>
  <c r="BF629"/>
  <c r="T629"/>
  <c r="R629"/>
  <c r="P629"/>
  <c r="BK629"/>
  <c r="J629"/>
  <c r="BE629"/>
  <c r="BI625"/>
  <c r="BH625"/>
  <c r="BG625"/>
  <c r="BF625"/>
  <c r="T625"/>
  <c r="R625"/>
  <c r="P625"/>
  <c r="BK625"/>
  <c r="J625"/>
  <c r="BE625"/>
  <c r="BI622"/>
  <c r="BH622"/>
  <c r="BG622"/>
  <c r="BF622"/>
  <c r="T622"/>
  <c r="R622"/>
  <c r="P622"/>
  <c r="BK622"/>
  <c r="J622"/>
  <c r="BE622"/>
  <c r="BI618"/>
  <c r="BH618"/>
  <c r="BG618"/>
  <c r="BF618"/>
  <c r="T618"/>
  <c r="R618"/>
  <c r="P618"/>
  <c r="BK618"/>
  <c r="J618"/>
  <c r="BE618"/>
  <c r="BI615"/>
  <c r="BH615"/>
  <c r="BG615"/>
  <c r="BF615"/>
  <c r="T615"/>
  <c r="R615"/>
  <c r="P615"/>
  <c r="BK615"/>
  <c r="J615"/>
  <c r="BE615"/>
  <c r="BI611"/>
  <c r="BH611"/>
  <c r="BG611"/>
  <c r="BF611"/>
  <c r="T611"/>
  <c r="R611"/>
  <c r="P611"/>
  <c r="BK611"/>
  <c r="J611"/>
  <c r="BE611"/>
  <c r="BI608"/>
  <c r="BH608"/>
  <c r="BG608"/>
  <c r="BF608"/>
  <c r="T608"/>
  <c r="R608"/>
  <c r="P608"/>
  <c r="BK608"/>
  <c r="J608"/>
  <c r="BE608"/>
  <c r="BI604"/>
  <c r="BH604"/>
  <c r="BG604"/>
  <c r="BF604"/>
  <c r="T604"/>
  <c r="R604"/>
  <c r="P604"/>
  <c r="BK604"/>
  <c r="J604"/>
  <c r="BE604"/>
  <c r="BI601"/>
  <c r="BH601"/>
  <c r="BG601"/>
  <c r="BF601"/>
  <c r="T601"/>
  <c r="R601"/>
  <c r="P601"/>
  <c r="BK601"/>
  <c r="J601"/>
  <c r="BE601"/>
  <c r="BI597"/>
  <c r="BH597"/>
  <c r="BG597"/>
  <c r="BF597"/>
  <c r="T597"/>
  <c r="R597"/>
  <c r="P597"/>
  <c r="BK597"/>
  <c r="J597"/>
  <c r="BE597"/>
  <c r="BI594"/>
  <c r="BH594"/>
  <c r="BG594"/>
  <c r="BF594"/>
  <c r="T594"/>
  <c r="R594"/>
  <c r="P594"/>
  <c r="BK594"/>
  <c r="J594"/>
  <c r="BE594"/>
  <c r="BI590"/>
  <c r="BH590"/>
  <c r="BG590"/>
  <c r="BF590"/>
  <c r="T590"/>
  <c r="R590"/>
  <c r="P590"/>
  <c r="BK590"/>
  <c r="J590"/>
  <c r="BE590"/>
  <c r="BI587"/>
  <c r="BH587"/>
  <c r="BG587"/>
  <c r="BF587"/>
  <c r="T587"/>
  <c r="R587"/>
  <c r="P587"/>
  <c r="BK587"/>
  <c r="J587"/>
  <c r="BE587"/>
  <c r="BI583"/>
  <c r="BH583"/>
  <c r="BG583"/>
  <c r="BF583"/>
  <c r="T583"/>
  <c r="R583"/>
  <c r="P583"/>
  <c r="BK583"/>
  <c r="J583"/>
  <c r="BE583"/>
  <c r="BI580"/>
  <c r="BH580"/>
  <c r="BG580"/>
  <c r="BF580"/>
  <c r="T580"/>
  <c r="R580"/>
  <c r="P580"/>
  <c r="BK580"/>
  <c r="J580"/>
  <c r="BE580"/>
  <c r="BI576"/>
  <c r="BH576"/>
  <c r="BG576"/>
  <c r="BF576"/>
  <c r="T576"/>
  <c r="R576"/>
  <c r="P576"/>
  <c r="BK576"/>
  <c r="J576"/>
  <c r="BE576"/>
  <c r="BI573"/>
  <c r="BH573"/>
  <c r="BG573"/>
  <c r="BF573"/>
  <c r="T573"/>
  <c r="R573"/>
  <c r="P573"/>
  <c r="BK573"/>
  <c r="J573"/>
  <c r="BE573"/>
  <c r="BI569"/>
  <c r="BH569"/>
  <c r="BG569"/>
  <c r="BF569"/>
  <c r="T569"/>
  <c r="R569"/>
  <c r="P569"/>
  <c r="BK569"/>
  <c r="J569"/>
  <c r="BE569"/>
  <c r="BI566"/>
  <c r="BH566"/>
  <c r="BG566"/>
  <c r="BF566"/>
  <c r="T566"/>
  <c r="R566"/>
  <c r="P566"/>
  <c r="BK566"/>
  <c r="J566"/>
  <c r="BE566"/>
  <c r="BI562"/>
  <c r="BH562"/>
  <c r="BG562"/>
  <c r="BF562"/>
  <c r="T562"/>
  <c r="R562"/>
  <c r="P562"/>
  <c r="BK562"/>
  <c r="J562"/>
  <c r="BE562"/>
  <c r="BI559"/>
  <c r="BH559"/>
  <c r="BG559"/>
  <c r="BF559"/>
  <c r="T559"/>
  <c r="R559"/>
  <c r="P559"/>
  <c r="BK559"/>
  <c r="J559"/>
  <c r="BE559"/>
  <c r="BI555"/>
  <c r="BH555"/>
  <c r="BG555"/>
  <c r="BF555"/>
  <c r="T555"/>
  <c r="R555"/>
  <c r="P555"/>
  <c r="BK555"/>
  <c r="J555"/>
  <c r="BE555"/>
  <c r="BI552"/>
  <c r="BH552"/>
  <c r="BG552"/>
  <c r="BF552"/>
  <c r="T552"/>
  <c r="R552"/>
  <c r="P552"/>
  <c r="BK552"/>
  <c r="J552"/>
  <c r="BE552"/>
  <c r="BI548"/>
  <c r="BH548"/>
  <c r="BG548"/>
  <c r="BF548"/>
  <c r="T548"/>
  <c r="R548"/>
  <c r="P548"/>
  <c r="BK548"/>
  <c r="J548"/>
  <c r="BE548"/>
  <c r="BI545"/>
  <c r="BH545"/>
  <c r="BG545"/>
  <c r="BF545"/>
  <c r="T545"/>
  <c r="R545"/>
  <c r="P545"/>
  <c r="BK545"/>
  <c r="J545"/>
  <c r="BE545"/>
  <c r="BI541"/>
  <c r="BH541"/>
  <c r="BG541"/>
  <c r="BF541"/>
  <c r="T541"/>
  <c r="R541"/>
  <c r="P541"/>
  <c r="BK541"/>
  <c r="J541"/>
  <c r="BE541"/>
  <c r="BI538"/>
  <c r="BH538"/>
  <c r="BG538"/>
  <c r="BF538"/>
  <c r="T538"/>
  <c r="R538"/>
  <c r="P538"/>
  <c r="BK538"/>
  <c r="J538"/>
  <c r="BE538"/>
  <c r="BI534"/>
  <c r="BH534"/>
  <c r="BG534"/>
  <c r="BF534"/>
  <c r="T534"/>
  <c r="R534"/>
  <c r="P534"/>
  <c r="BK534"/>
  <c r="J534"/>
  <c r="BE534"/>
  <c r="BI531"/>
  <c r="BH531"/>
  <c r="BG531"/>
  <c r="BF531"/>
  <c r="T531"/>
  <c r="R531"/>
  <c r="P531"/>
  <c r="BK531"/>
  <c r="J531"/>
  <c r="BE531"/>
  <c r="BI527"/>
  <c r="BH527"/>
  <c r="BG527"/>
  <c r="BF527"/>
  <c r="T527"/>
  <c r="R527"/>
  <c r="P527"/>
  <c r="BK527"/>
  <c r="J527"/>
  <c r="BE527"/>
  <c r="BI524"/>
  <c r="BH524"/>
  <c r="BG524"/>
  <c r="BF524"/>
  <c r="T524"/>
  <c r="R524"/>
  <c r="P524"/>
  <c r="BK524"/>
  <c r="J524"/>
  <c r="BE524"/>
  <c r="BI520"/>
  <c r="BH520"/>
  <c r="BG520"/>
  <c r="BF520"/>
  <c r="T520"/>
  <c r="R520"/>
  <c r="P520"/>
  <c r="BK520"/>
  <c r="J520"/>
  <c r="BE520"/>
  <c r="BI517"/>
  <c r="BH517"/>
  <c r="BG517"/>
  <c r="BF517"/>
  <c r="T517"/>
  <c r="R517"/>
  <c r="P517"/>
  <c r="BK517"/>
  <c r="J517"/>
  <c r="BE517"/>
  <c r="BI513"/>
  <c r="BH513"/>
  <c r="BG513"/>
  <c r="BF513"/>
  <c r="T513"/>
  <c r="R513"/>
  <c r="P513"/>
  <c r="BK513"/>
  <c r="J513"/>
  <c r="BE513"/>
  <c r="BI510"/>
  <c r="BH510"/>
  <c r="BG510"/>
  <c r="BF510"/>
  <c r="T510"/>
  <c r="R510"/>
  <c r="P510"/>
  <c r="BK510"/>
  <c r="J510"/>
  <c r="BE510"/>
  <c r="BI506"/>
  <c r="BH506"/>
  <c r="BG506"/>
  <c r="BF506"/>
  <c r="T506"/>
  <c r="R506"/>
  <c r="P506"/>
  <c r="BK506"/>
  <c r="J506"/>
  <c r="BE506"/>
  <c r="BI503"/>
  <c r="BH503"/>
  <c r="BG503"/>
  <c r="BF503"/>
  <c r="T503"/>
  <c r="R503"/>
  <c r="P503"/>
  <c r="BK503"/>
  <c r="J503"/>
  <c r="BE503"/>
  <c r="BI499"/>
  <c r="BH499"/>
  <c r="BG499"/>
  <c r="BF499"/>
  <c r="T499"/>
  <c r="R499"/>
  <c r="P499"/>
  <c r="BK499"/>
  <c r="J499"/>
  <c r="BE499"/>
  <c r="BI496"/>
  <c r="BH496"/>
  <c r="BG496"/>
  <c r="BF496"/>
  <c r="T496"/>
  <c r="R496"/>
  <c r="P496"/>
  <c r="BK496"/>
  <c r="J496"/>
  <c r="BE496"/>
  <c r="BI492"/>
  <c r="BH492"/>
  <c r="BG492"/>
  <c r="BF492"/>
  <c r="T492"/>
  <c r="R492"/>
  <c r="P492"/>
  <c r="BK492"/>
  <c r="J492"/>
  <c r="BE492"/>
  <c r="BI489"/>
  <c r="BH489"/>
  <c r="BG489"/>
  <c r="BF489"/>
  <c r="T489"/>
  <c r="R489"/>
  <c r="P489"/>
  <c r="BK489"/>
  <c r="J489"/>
  <c r="BE489"/>
  <c r="BI485"/>
  <c r="BH485"/>
  <c r="BG485"/>
  <c r="BF485"/>
  <c r="T485"/>
  <c r="R485"/>
  <c r="P485"/>
  <c r="BK485"/>
  <c r="J485"/>
  <c r="BE485"/>
  <c r="BI482"/>
  <c r="BH482"/>
  <c r="BG482"/>
  <c r="BF482"/>
  <c r="T482"/>
  <c r="R482"/>
  <c r="P482"/>
  <c r="BK482"/>
  <c r="J482"/>
  <c r="BE482"/>
  <c r="BI478"/>
  <c r="BH478"/>
  <c r="BG478"/>
  <c r="BF478"/>
  <c r="T478"/>
  <c r="R478"/>
  <c r="P478"/>
  <c r="BK478"/>
  <c r="J478"/>
  <c r="BE478"/>
  <c r="BI475"/>
  <c r="BH475"/>
  <c r="BG475"/>
  <c r="BF475"/>
  <c r="T475"/>
  <c r="R475"/>
  <c r="P475"/>
  <c r="BK475"/>
  <c r="J475"/>
  <c r="BE475"/>
  <c r="BI471"/>
  <c r="BH471"/>
  <c r="BG471"/>
  <c r="BF471"/>
  <c r="T471"/>
  <c r="R471"/>
  <c r="P471"/>
  <c r="BK471"/>
  <c r="J471"/>
  <c r="BE471"/>
  <c r="BI468"/>
  <c r="BH468"/>
  <c r="BG468"/>
  <c r="BF468"/>
  <c r="T468"/>
  <c r="R468"/>
  <c r="P468"/>
  <c r="BK468"/>
  <c r="J468"/>
  <c r="BE468"/>
  <c r="BI464"/>
  <c r="BH464"/>
  <c r="BG464"/>
  <c r="BF464"/>
  <c r="T464"/>
  <c r="R464"/>
  <c r="P464"/>
  <c r="BK464"/>
  <c r="J464"/>
  <c r="BE464"/>
  <c r="BI461"/>
  <c r="BH461"/>
  <c r="BG461"/>
  <c r="BF461"/>
  <c r="T461"/>
  <c r="R461"/>
  <c r="P461"/>
  <c r="BK461"/>
  <c r="J461"/>
  <c r="BE461"/>
  <c r="BI457"/>
  <c r="BH457"/>
  <c r="BG457"/>
  <c r="BF457"/>
  <c r="T457"/>
  <c r="R457"/>
  <c r="P457"/>
  <c r="BK457"/>
  <c r="J457"/>
  <c r="BE457"/>
  <c r="BI454"/>
  <c r="BH454"/>
  <c r="BG454"/>
  <c r="BF454"/>
  <c r="T454"/>
  <c r="R454"/>
  <c r="P454"/>
  <c r="BK454"/>
  <c r="J454"/>
  <c r="BE454"/>
  <c r="BI450"/>
  <c r="BH450"/>
  <c r="BG450"/>
  <c r="BF450"/>
  <c r="T450"/>
  <c r="R450"/>
  <c r="P450"/>
  <c r="BK450"/>
  <c r="J450"/>
  <c r="BE450"/>
  <c r="BI447"/>
  <c r="BH447"/>
  <c r="BG447"/>
  <c r="BF447"/>
  <c r="T447"/>
  <c r="R447"/>
  <c r="P447"/>
  <c r="BK447"/>
  <c r="J447"/>
  <c r="BE447"/>
  <c r="BI443"/>
  <c r="BH443"/>
  <c r="BG443"/>
  <c r="BF443"/>
  <c r="T443"/>
  <c r="R443"/>
  <c r="P443"/>
  <c r="BK443"/>
  <c r="J443"/>
  <c r="BE443"/>
  <c r="BI440"/>
  <c r="BH440"/>
  <c r="BG440"/>
  <c r="BF440"/>
  <c r="T440"/>
  <c r="R440"/>
  <c r="P440"/>
  <c r="BK440"/>
  <c r="J440"/>
  <c r="BE440"/>
  <c r="BI436"/>
  <c r="BH436"/>
  <c r="BG436"/>
  <c r="BF436"/>
  <c r="T436"/>
  <c r="R436"/>
  <c r="P436"/>
  <c r="BK436"/>
  <c r="J436"/>
  <c r="BE436"/>
  <c r="BI433"/>
  <c r="BH433"/>
  <c r="BG433"/>
  <c r="BF433"/>
  <c r="T433"/>
  <c r="R433"/>
  <c r="P433"/>
  <c r="BK433"/>
  <c r="J433"/>
  <c r="BE433"/>
  <c r="BI429"/>
  <c r="BH429"/>
  <c r="BG429"/>
  <c r="BF429"/>
  <c r="T429"/>
  <c r="R429"/>
  <c r="P429"/>
  <c r="BK429"/>
  <c r="J429"/>
  <c r="BE429"/>
  <c r="BI426"/>
  <c r="BH426"/>
  <c r="BG426"/>
  <c r="BF426"/>
  <c r="T426"/>
  <c r="R426"/>
  <c r="P426"/>
  <c r="BK426"/>
  <c r="J426"/>
  <c r="BE426"/>
  <c r="BI422"/>
  <c r="BH422"/>
  <c r="BG422"/>
  <c r="BF422"/>
  <c r="T422"/>
  <c r="R422"/>
  <c r="P422"/>
  <c r="BK422"/>
  <c r="J422"/>
  <c r="BE422"/>
  <c r="BI419"/>
  <c r="BH419"/>
  <c r="BG419"/>
  <c r="BF419"/>
  <c r="T419"/>
  <c r="R419"/>
  <c r="P419"/>
  <c r="BK419"/>
  <c r="J419"/>
  <c r="BE419"/>
  <c r="BI415"/>
  <c r="BH415"/>
  <c r="BG415"/>
  <c r="BF415"/>
  <c r="T415"/>
  <c r="R415"/>
  <c r="P415"/>
  <c r="BK415"/>
  <c r="J415"/>
  <c r="BE415"/>
  <c r="BI412"/>
  <c r="BH412"/>
  <c r="BG412"/>
  <c r="BF412"/>
  <c r="T412"/>
  <c r="R412"/>
  <c r="P412"/>
  <c r="BK412"/>
  <c r="J412"/>
  <c r="BE412"/>
  <c r="BI408"/>
  <c r="BH408"/>
  <c r="BG408"/>
  <c r="BF408"/>
  <c r="T408"/>
  <c r="R408"/>
  <c r="P408"/>
  <c r="BK408"/>
  <c r="J408"/>
  <c r="BE408"/>
  <c r="BI405"/>
  <c r="BH405"/>
  <c r="BG405"/>
  <c r="BF405"/>
  <c r="T405"/>
  <c r="R405"/>
  <c r="P405"/>
  <c r="BK405"/>
  <c r="J405"/>
  <c r="BE405"/>
  <c r="BI401"/>
  <c r="BH401"/>
  <c r="BG401"/>
  <c r="BF401"/>
  <c r="T401"/>
  <c r="R401"/>
  <c r="P401"/>
  <c r="BK401"/>
  <c r="J401"/>
  <c r="BE401"/>
  <c r="BI398"/>
  <c r="BH398"/>
  <c r="BG398"/>
  <c r="BF398"/>
  <c r="T398"/>
  <c r="R398"/>
  <c r="P398"/>
  <c r="BK398"/>
  <c r="J398"/>
  <c r="BE398"/>
  <c r="BI394"/>
  <c r="BH394"/>
  <c r="BG394"/>
  <c r="BF394"/>
  <c r="T394"/>
  <c r="R394"/>
  <c r="P394"/>
  <c r="BK394"/>
  <c r="J394"/>
  <c r="BE394"/>
  <c r="BI391"/>
  <c r="BH391"/>
  <c r="BG391"/>
  <c r="BF391"/>
  <c r="T391"/>
  <c r="R391"/>
  <c r="P391"/>
  <c r="BK391"/>
  <c r="J391"/>
  <c r="BE391"/>
  <c r="BI387"/>
  <c r="BH387"/>
  <c r="BG387"/>
  <c r="BF387"/>
  <c r="T387"/>
  <c r="R387"/>
  <c r="P387"/>
  <c r="BK387"/>
  <c r="J387"/>
  <c r="BE387"/>
  <c r="BI384"/>
  <c r="BH384"/>
  <c r="BG384"/>
  <c r="BF384"/>
  <c r="T384"/>
  <c r="R384"/>
  <c r="P384"/>
  <c r="BK384"/>
  <c r="J384"/>
  <c r="BE384"/>
  <c r="BI381"/>
  <c r="BH381"/>
  <c r="BG381"/>
  <c r="BF381"/>
  <c r="T381"/>
  <c r="R381"/>
  <c r="P381"/>
  <c r="BK381"/>
  <c r="J381"/>
  <c r="BE381"/>
  <c r="BI377"/>
  <c r="BH377"/>
  <c r="BG377"/>
  <c r="BF377"/>
  <c r="T377"/>
  <c r="R377"/>
  <c r="P377"/>
  <c r="BK377"/>
  <c r="J377"/>
  <c r="BE377"/>
  <c r="BI373"/>
  <c r="BH373"/>
  <c r="BG373"/>
  <c r="BF373"/>
  <c r="T373"/>
  <c r="R373"/>
  <c r="P373"/>
  <c r="BK373"/>
  <c r="J373"/>
  <c r="BE373"/>
  <c r="BI370"/>
  <c r="BH370"/>
  <c r="BG370"/>
  <c r="BF370"/>
  <c r="T370"/>
  <c r="R370"/>
  <c r="P370"/>
  <c r="BK370"/>
  <c r="J370"/>
  <c r="BE370"/>
  <c r="BI366"/>
  <c r="BH366"/>
  <c r="BG366"/>
  <c r="BF366"/>
  <c r="T366"/>
  <c r="R366"/>
  <c r="P366"/>
  <c r="BK366"/>
  <c r="J366"/>
  <c r="BE366"/>
  <c r="BI363"/>
  <c r="BH363"/>
  <c r="BG363"/>
  <c r="BF363"/>
  <c r="T363"/>
  <c r="R363"/>
  <c r="P363"/>
  <c r="BK363"/>
  <c r="J363"/>
  <c r="BE363"/>
  <c r="BI359"/>
  <c r="BH359"/>
  <c r="BG359"/>
  <c r="BF359"/>
  <c r="T359"/>
  <c r="R359"/>
  <c r="P359"/>
  <c r="BK359"/>
  <c r="J359"/>
  <c r="BE359"/>
  <c r="BI356"/>
  <c r="BH356"/>
  <c r="BG356"/>
  <c r="BF356"/>
  <c r="T356"/>
  <c r="R356"/>
  <c r="P356"/>
  <c r="BK356"/>
  <c r="J356"/>
  <c r="BE356"/>
  <c r="BI352"/>
  <c r="BH352"/>
  <c r="BG352"/>
  <c r="BF352"/>
  <c r="T352"/>
  <c r="R352"/>
  <c r="P352"/>
  <c r="BK352"/>
  <c r="J352"/>
  <c r="BE352"/>
  <c r="BI349"/>
  <c r="BH349"/>
  <c r="BG349"/>
  <c r="BF349"/>
  <c r="T349"/>
  <c r="R349"/>
  <c r="P349"/>
  <c r="BK349"/>
  <c r="J349"/>
  <c r="BE349"/>
  <c r="BI345"/>
  <c r="BH345"/>
  <c r="BG345"/>
  <c r="BF345"/>
  <c r="T345"/>
  <c r="R345"/>
  <c r="P345"/>
  <c r="BK345"/>
  <c r="J345"/>
  <c r="BE345"/>
  <c r="BI342"/>
  <c r="BH342"/>
  <c r="BG342"/>
  <c r="BF342"/>
  <c r="T342"/>
  <c r="R342"/>
  <c r="P342"/>
  <c r="BK342"/>
  <c r="J342"/>
  <c r="BE342"/>
  <c r="BI338"/>
  <c r="BH338"/>
  <c r="BG338"/>
  <c r="BF338"/>
  <c r="T338"/>
  <c r="R338"/>
  <c r="P338"/>
  <c r="BK338"/>
  <c r="J338"/>
  <c r="BE338"/>
  <c r="BI335"/>
  <c r="BH335"/>
  <c r="BG335"/>
  <c r="BF335"/>
  <c r="T335"/>
  <c r="R335"/>
  <c r="P335"/>
  <c r="BK335"/>
  <c r="J335"/>
  <c r="BE335"/>
  <c r="BI331"/>
  <c r="BH331"/>
  <c r="BG331"/>
  <c r="BF331"/>
  <c r="T331"/>
  <c r="R331"/>
  <c r="P331"/>
  <c r="BK331"/>
  <c r="J331"/>
  <c r="BE331"/>
  <c r="BI328"/>
  <c r="BH328"/>
  <c r="BG328"/>
  <c r="BF328"/>
  <c r="T328"/>
  <c r="R328"/>
  <c r="P328"/>
  <c r="BK328"/>
  <c r="J328"/>
  <c r="BE328"/>
  <c r="BI324"/>
  <c r="BH324"/>
  <c r="BG324"/>
  <c r="BF324"/>
  <c r="T324"/>
  <c r="R324"/>
  <c r="P324"/>
  <c r="BK324"/>
  <c r="J324"/>
  <c r="BE324"/>
  <c r="BI321"/>
  <c r="BH321"/>
  <c r="BG321"/>
  <c r="BF321"/>
  <c r="T321"/>
  <c r="R321"/>
  <c r="P321"/>
  <c r="BK321"/>
  <c r="J321"/>
  <c r="BE321"/>
  <c r="BI317"/>
  <c r="BH317"/>
  <c r="BG317"/>
  <c r="BF317"/>
  <c r="T317"/>
  <c r="R317"/>
  <c r="P317"/>
  <c r="BK317"/>
  <c r="J317"/>
  <c r="BE317"/>
  <c r="BI314"/>
  <c r="BH314"/>
  <c r="BG314"/>
  <c r="BF314"/>
  <c r="T314"/>
  <c r="R314"/>
  <c r="P314"/>
  <c r="BK314"/>
  <c r="J314"/>
  <c r="BE314"/>
  <c r="BI310"/>
  <c r="BH310"/>
  <c r="BG310"/>
  <c r="BF310"/>
  <c r="T310"/>
  <c r="R310"/>
  <c r="P310"/>
  <c r="BK310"/>
  <c r="J310"/>
  <c r="BE310"/>
  <c r="BI307"/>
  <c r="BH307"/>
  <c r="BG307"/>
  <c r="BF307"/>
  <c r="T307"/>
  <c r="R307"/>
  <c r="P307"/>
  <c r="BK307"/>
  <c r="J307"/>
  <c r="BE307"/>
  <c r="BI303"/>
  <c r="BH303"/>
  <c r="BG303"/>
  <c r="BF303"/>
  <c r="T303"/>
  <c r="R303"/>
  <c r="P303"/>
  <c r="BK303"/>
  <c r="J303"/>
  <c r="BE303"/>
  <c r="BI300"/>
  <c r="BH300"/>
  <c r="BG300"/>
  <c r="BF300"/>
  <c r="T300"/>
  <c r="R300"/>
  <c r="P300"/>
  <c r="BK300"/>
  <c r="J300"/>
  <c r="BE300"/>
  <c r="BI296"/>
  <c r="BH296"/>
  <c r="BG296"/>
  <c r="BF296"/>
  <c r="T296"/>
  <c r="R296"/>
  <c r="P296"/>
  <c r="BK296"/>
  <c r="J296"/>
  <c r="BE296"/>
  <c r="BI293"/>
  <c r="BH293"/>
  <c r="BG293"/>
  <c r="BF293"/>
  <c r="T293"/>
  <c r="R293"/>
  <c r="P293"/>
  <c r="BK293"/>
  <c r="J293"/>
  <c r="BE293"/>
  <c r="BI289"/>
  <c r="BH289"/>
  <c r="BG289"/>
  <c r="BF289"/>
  <c r="T289"/>
  <c r="R289"/>
  <c r="P289"/>
  <c r="BK289"/>
  <c r="J289"/>
  <c r="BE289"/>
  <c r="BI286"/>
  <c r="BH286"/>
  <c r="BG286"/>
  <c r="BF286"/>
  <c r="T286"/>
  <c r="R286"/>
  <c r="P286"/>
  <c r="BK286"/>
  <c r="J286"/>
  <c r="BE286"/>
  <c r="BI282"/>
  <c r="BH282"/>
  <c r="BG282"/>
  <c r="BF282"/>
  <c r="T282"/>
  <c r="R282"/>
  <c r="P282"/>
  <c r="BK282"/>
  <c r="J282"/>
  <c r="BE282"/>
  <c r="BI279"/>
  <c r="BH279"/>
  <c r="BG279"/>
  <c r="BF279"/>
  <c r="T279"/>
  <c r="R279"/>
  <c r="P279"/>
  <c r="BK279"/>
  <c r="J279"/>
  <c r="BE279"/>
  <c r="BI275"/>
  <c r="BH275"/>
  <c r="BG275"/>
  <c r="BF275"/>
  <c r="T275"/>
  <c r="R275"/>
  <c r="P275"/>
  <c r="BK275"/>
  <c r="J275"/>
  <c r="BE275"/>
  <c r="BI272"/>
  <c r="BH272"/>
  <c r="BG272"/>
  <c r="BF272"/>
  <c r="T272"/>
  <c r="R272"/>
  <c r="P272"/>
  <c r="BK272"/>
  <c r="J272"/>
  <c r="BE272"/>
  <c r="BI268"/>
  <c r="BH268"/>
  <c r="BG268"/>
  <c r="BF268"/>
  <c r="T268"/>
  <c r="R268"/>
  <c r="P268"/>
  <c r="BK268"/>
  <c r="J268"/>
  <c r="BE268"/>
  <c r="BI265"/>
  <c r="BH265"/>
  <c r="BG265"/>
  <c r="BF265"/>
  <c r="T265"/>
  <c r="R265"/>
  <c r="P265"/>
  <c r="BK265"/>
  <c r="J265"/>
  <c r="BE265"/>
  <c r="BI261"/>
  <c r="BH261"/>
  <c r="BG261"/>
  <c r="BF261"/>
  <c r="T261"/>
  <c r="R261"/>
  <c r="P261"/>
  <c r="BK261"/>
  <c r="J261"/>
  <c r="BE261"/>
  <c r="BI258"/>
  <c r="BH258"/>
  <c r="BG258"/>
  <c r="BF258"/>
  <c r="T258"/>
  <c r="R258"/>
  <c r="P258"/>
  <c r="BK258"/>
  <c r="J258"/>
  <c r="BE258"/>
  <c r="BI254"/>
  <c r="BH254"/>
  <c r="BG254"/>
  <c r="BF254"/>
  <c r="T254"/>
  <c r="R254"/>
  <c r="P254"/>
  <c r="BK254"/>
  <c r="J254"/>
  <c r="BE254"/>
  <c r="BI251"/>
  <c r="BH251"/>
  <c r="BG251"/>
  <c r="BF251"/>
  <c r="T251"/>
  <c r="R251"/>
  <c r="P251"/>
  <c r="BK251"/>
  <c r="J251"/>
  <c r="BE251"/>
  <c r="BI247"/>
  <c r="BH247"/>
  <c r="BG247"/>
  <c r="BF247"/>
  <c r="T247"/>
  <c r="R247"/>
  <c r="P247"/>
  <c r="BK247"/>
  <c r="J247"/>
  <c r="BE247"/>
  <c r="BI244"/>
  <c r="BH244"/>
  <c r="BG244"/>
  <c r="BF244"/>
  <c r="T244"/>
  <c r="R244"/>
  <c r="P244"/>
  <c r="BK244"/>
  <c r="J244"/>
  <c r="BE244"/>
  <c r="BI240"/>
  <c r="BH240"/>
  <c r="BG240"/>
  <c r="BF240"/>
  <c r="T240"/>
  <c r="R240"/>
  <c r="P240"/>
  <c r="BK240"/>
  <c r="J240"/>
  <c r="BE240"/>
  <c r="BI237"/>
  <c r="BH237"/>
  <c r="BG237"/>
  <c r="BF237"/>
  <c r="T237"/>
  <c r="R237"/>
  <c r="P237"/>
  <c r="BK237"/>
  <c r="J237"/>
  <c r="BE237"/>
  <c r="BI233"/>
  <c r="BH233"/>
  <c r="BG233"/>
  <c r="BF233"/>
  <c r="T233"/>
  <c r="R233"/>
  <c r="P233"/>
  <c r="BK233"/>
  <c r="J233"/>
  <c r="BE233"/>
  <c r="BI230"/>
  <c r="BH230"/>
  <c r="BG230"/>
  <c r="BF230"/>
  <c r="T230"/>
  <c r="R230"/>
  <c r="P230"/>
  <c r="BK230"/>
  <c r="J230"/>
  <c r="BE230"/>
  <c r="BI226"/>
  <c r="BH226"/>
  <c r="BG226"/>
  <c r="BF226"/>
  <c r="T226"/>
  <c r="R226"/>
  <c r="P226"/>
  <c r="BK226"/>
  <c r="J226"/>
  <c r="BE226"/>
  <c r="BI223"/>
  <c r="BH223"/>
  <c r="BG223"/>
  <c r="BF223"/>
  <c r="T223"/>
  <c r="R223"/>
  <c r="P223"/>
  <c r="BK223"/>
  <c r="J223"/>
  <c r="BE223"/>
  <c r="BI219"/>
  <c r="BH219"/>
  <c r="BG219"/>
  <c r="BF219"/>
  <c r="T219"/>
  <c r="R219"/>
  <c r="P219"/>
  <c r="BK219"/>
  <c r="J219"/>
  <c r="BE219"/>
  <c r="BI216"/>
  <c r="BH216"/>
  <c r="BG216"/>
  <c r="BF216"/>
  <c r="T216"/>
  <c r="R216"/>
  <c r="P216"/>
  <c r="BK216"/>
  <c r="J216"/>
  <c r="BE216"/>
  <c r="BI212"/>
  <c r="BH212"/>
  <c r="BG212"/>
  <c r="BF212"/>
  <c r="T212"/>
  <c r="R212"/>
  <c r="P212"/>
  <c r="BK212"/>
  <c r="J212"/>
  <c r="BE212"/>
  <c r="BI209"/>
  <c r="BH209"/>
  <c r="BG209"/>
  <c r="BF209"/>
  <c r="T209"/>
  <c r="R209"/>
  <c r="P209"/>
  <c r="BK209"/>
  <c r="J209"/>
  <c r="BE209"/>
  <c r="BI205"/>
  <c r="BH205"/>
  <c r="BG205"/>
  <c r="BF205"/>
  <c r="T205"/>
  <c r="R205"/>
  <c r="P205"/>
  <c r="BK205"/>
  <c r="J205"/>
  <c r="BE205"/>
  <c r="BI202"/>
  <c r="BH202"/>
  <c r="BG202"/>
  <c r="BF202"/>
  <c r="T202"/>
  <c r="R202"/>
  <c r="P202"/>
  <c r="BK202"/>
  <c r="J202"/>
  <c r="BE202"/>
  <c r="BI198"/>
  <c r="BH198"/>
  <c r="BG198"/>
  <c r="BF198"/>
  <c r="T198"/>
  <c r="R198"/>
  <c r="P198"/>
  <c r="BK198"/>
  <c r="J198"/>
  <c r="BE198"/>
  <c r="BI195"/>
  <c r="BH195"/>
  <c r="BG195"/>
  <c r="BF195"/>
  <c r="T195"/>
  <c r="R195"/>
  <c r="P195"/>
  <c r="BK195"/>
  <c r="J195"/>
  <c r="BE195"/>
  <c r="BI191"/>
  <c r="BH191"/>
  <c r="BG191"/>
  <c r="BF191"/>
  <c r="T191"/>
  <c r="R191"/>
  <c r="P191"/>
  <c r="BK191"/>
  <c r="J191"/>
  <c r="BE191"/>
  <c r="BI188"/>
  <c r="BH188"/>
  <c r="BG188"/>
  <c r="BF188"/>
  <c r="T188"/>
  <c r="R188"/>
  <c r="P188"/>
  <c r="BK188"/>
  <c r="J188"/>
  <c r="BE188"/>
  <c r="BI184"/>
  <c r="BH184"/>
  <c r="BG184"/>
  <c r="BF184"/>
  <c r="T184"/>
  <c r="R184"/>
  <c r="P184"/>
  <c r="BK184"/>
  <c r="J184"/>
  <c r="BE184"/>
  <c r="BI181"/>
  <c r="BH181"/>
  <c r="BG181"/>
  <c r="BF181"/>
  <c r="T181"/>
  <c r="R181"/>
  <c r="P181"/>
  <c r="BK181"/>
  <c r="J181"/>
  <c r="BE181"/>
  <c r="BI177"/>
  <c r="BH177"/>
  <c r="BG177"/>
  <c r="BF177"/>
  <c r="T177"/>
  <c r="R177"/>
  <c r="P177"/>
  <c r="BK177"/>
  <c r="J177"/>
  <c r="BE177"/>
  <c r="BI174"/>
  <c r="BH174"/>
  <c r="BG174"/>
  <c r="BF174"/>
  <c r="T174"/>
  <c r="R174"/>
  <c r="P174"/>
  <c r="BK174"/>
  <c r="J174"/>
  <c r="BE174"/>
  <c r="BI170"/>
  <c r="BH170"/>
  <c r="BG170"/>
  <c r="BF170"/>
  <c r="T170"/>
  <c r="R170"/>
  <c r="P170"/>
  <c r="BK170"/>
  <c r="J170"/>
  <c r="BE170"/>
  <c r="BI167"/>
  <c r="BH167"/>
  <c r="BG167"/>
  <c r="BF167"/>
  <c r="T167"/>
  <c r="R167"/>
  <c r="P167"/>
  <c r="BK167"/>
  <c r="J167"/>
  <c r="BE167"/>
  <c r="BI163"/>
  <c r="BH163"/>
  <c r="BG163"/>
  <c r="BF163"/>
  <c r="T163"/>
  <c r="R163"/>
  <c r="P163"/>
  <c r="BK163"/>
  <c r="J163"/>
  <c r="BE163"/>
  <c r="BI160"/>
  <c r="BH160"/>
  <c r="BG160"/>
  <c r="BF160"/>
  <c r="T160"/>
  <c r="R160"/>
  <c r="P160"/>
  <c r="BK160"/>
  <c r="J160"/>
  <c r="BE160"/>
  <c r="BI156"/>
  <c r="BH156"/>
  <c r="BG156"/>
  <c r="BF156"/>
  <c r="T156"/>
  <c r="R156"/>
  <c r="P156"/>
  <c r="BK156"/>
  <c r="J156"/>
  <c r="BE156"/>
  <c r="BI153"/>
  <c r="BH153"/>
  <c r="BG153"/>
  <c r="BF153"/>
  <c r="T153"/>
  <c r="R153"/>
  <c r="P153"/>
  <c r="BK153"/>
  <c r="J153"/>
  <c r="BE153"/>
  <c r="BI149"/>
  <c r="BH149"/>
  <c r="BG149"/>
  <c r="BF149"/>
  <c r="T149"/>
  <c r="R149"/>
  <c r="P149"/>
  <c r="BK149"/>
  <c r="J149"/>
  <c r="BE149"/>
  <c r="BI146"/>
  <c r="BH146"/>
  <c r="BG146"/>
  <c r="BF146"/>
  <c r="T146"/>
  <c r="R146"/>
  <c r="P146"/>
  <c r="BK146"/>
  <c r="J146"/>
  <c r="BE146"/>
  <c r="BI142"/>
  <c r="BH142"/>
  <c r="BG142"/>
  <c r="BF142"/>
  <c r="T142"/>
  <c r="R142"/>
  <c r="P142"/>
  <c r="BK142"/>
  <c r="J142"/>
  <c r="BE142"/>
  <c r="BI139"/>
  <c r="BH139"/>
  <c r="BG139"/>
  <c r="BF139"/>
  <c r="T139"/>
  <c r="R139"/>
  <c r="P139"/>
  <c r="BK139"/>
  <c r="J139"/>
  <c r="BE139"/>
  <c r="BI135"/>
  <c r="BH135"/>
  <c r="BG135"/>
  <c r="BF135"/>
  <c r="T135"/>
  <c r="R135"/>
  <c r="P135"/>
  <c r="BK135"/>
  <c r="J135"/>
  <c r="BE135"/>
  <c r="BI132"/>
  <c r="BH132"/>
  <c r="BG132"/>
  <c r="BF132"/>
  <c r="T132"/>
  <c r="R132"/>
  <c r="P132"/>
  <c r="BK132"/>
  <c r="J132"/>
  <c r="BE132"/>
  <c r="BI128"/>
  <c r="BH128"/>
  <c r="BG128"/>
  <c r="BF128"/>
  <c r="T128"/>
  <c r="R128"/>
  <c r="P128"/>
  <c r="BK128"/>
  <c r="J128"/>
  <c r="BE128"/>
  <c r="BI125"/>
  <c r="F36"/>
  <c i="1" r="BD57"/>
  <c i="6" r="BH125"/>
  <c r="F35"/>
  <c i="1" r="BC57"/>
  <c i="6" r="BG125"/>
  <c r="F34"/>
  <c i="1" r="BB57"/>
  <c i="6" r="BF125"/>
  <c r="J33"/>
  <c i="1" r="AW57"/>
  <c i="6" r="F33"/>
  <c i="1" r="BA57"/>
  <c i="6" r="T125"/>
  <c r="T124"/>
  <c r="T123"/>
  <c r="T122"/>
  <c r="R125"/>
  <c r="R124"/>
  <c r="R123"/>
  <c r="R122"/>
  <c r="P125"/>
  <c r="P124"/>
  <c r="P123"/>
  <c r="P122"/>
  <c i="1" r="AU57"/>
  <c i="6" r="BK125"/>
  <c r="BK124"/>
  <c r="J124"/>
  <c r="BK123"/>
  <c r="J123"/>
  <c r="BK122"/>
  <c r="J122"/>
  <c r="J60"/>
  <c r="J29"/>
  <c i="1" r="AG57"/>
  <c i="6" r="J125"/>
  <c r="BE125"/>
  <c r="J32"/>
  <c i="1" r="AV57"/>
  <c i="6" r="F32"/>
  <c i="1" r="AZ57"/>
  <c i="6" r="J62"/>
  <c r="J61"/>
  <c r="J118"/>
  <c r="F118"/>
  <c r="F116"/>
  <c r="E114"/>
  <c r="J55"/>
  <c r="F55"/>
  <c r="F53"/>
  <c r="E51"/>
  <c r="J38"/>
  <c r="J20"/>
  <c r="E20"/>
  <c r="F119"/>
  <c r="F56"/>
  <c r="J19"/>
  <c r="J14"/>
  <c r="J116"/>
  <c r="J53"/>
  <c r="E7"/>
  <c r="E110"/>
  <c r="E47"/>
  <c i="1" r="AY56"/>
  <c r="AX56"/>
  <c i="5" r="BI510"/>
  <c r="BH510"/>
  <c r="BG510"/>
  <c r="BF510"/>
  <c r="T510"/>
  <c r="R510"/>
  <c r="P510"/>
  <c r="BK510"/>
  <c r="J510"/>
  <c r="BE510"/>
  <c r="BI508"/>
  <c r="BH508"/>
  <c r="BG508"/>
  <c r="BF508"/>
  <c r="T508"/>
  <c r="R508"/>
  <c r="P508"/>
  <c r="BK508"/>
  <c r="J508"/>
  <c r="BE508"/>
  <c r="BI507"/>
  <c r="BH507"/>
  <c r="BG507"/>
  <c r="BF507"/>
  <c r="T507"/>
  <c r="T506"/>
  <c r="R507"/>
  <c r="R506"/>
  <c r="P507"/>
  <c r="P506"/>
  <c r="BK507"/>
  <c r="BK506"/>
  <c r="J506"/>
  <c r="J507"/>
  <c r="BE507"/>
  <c r="J74"/>
  <c r="BI505"/>
  <c r="BH505"/>
  <c r="BG505"/>
  <c r="BF505"/>
  <c r="T505"/>
  <c r="R505"/>
  <c r="P505"/>
  <c r="BK505"/>
  <c r="J505"/>
  <c r="BE505"/>
  <c r="BI504"/>
  <c r="BH504"/>
  <c r="BG504"/>
  <c r="BF504"/>
  <c r="T504"/>
  <c r="T503"/>
  <c r="R504"/>
  <c r="R503"/>
  <c r="P504"/>
  <c r="P503"/>
  <c r="BK504"/>
  <c r="BK503"/>
  <c r="J503"/>
  <c r="J504"/>
  <c r="BE504"/>
  <c r="J73"/>
  <c r="BI501"/>
  <c r="BH501"/>
  <c r="BG501"/>
  <c r="BF501"/>
  <c r="T501"/>
  <c r="R501"/>
  <c r="P501"/>
  <c r="BK501"/>
  <c r="J501"/>
  <c r="BE501"/>
  <c r="BI499"/>
  <c r="BH499"/>
  <c r="BG499"/>
  <c r="BF499"/>
  <c r="T499"/>
  <c r="R499"/>
  <c r="P499"/>
  <c r="BK499"/>
  <c r="J499"/>
  <c r="BE499"/>
  <c r="BI497"/>
  <c r="BH497"/>
  <c r="BG497"/>
  <c r="BF497"/>
  <c r="T497"/>
  <c r="R497"/>
  <c r="P497"/>
  <c r="BK497"/>
  <c r="J497"/>
  <c r="BE497"/>
  <c r="BI495"/>
  <c r="BH495"/>
  <c r="BG495"/>
  <c r="BF495"/>
  <c r="T495"/>
  <c r="T494"/>
  <c r="R495"/>
  <c r="R494"/>
  <c r="P495"/>
  <c r="P494"/>
  <c r="BK495"/>
  <c r="BK494"/>
  <c r="J494"/>
  <c r="J495"/>
  <c r="BE495"/>
  <c r="J72"/>
  <c r="BI493"/>
  <c r="BH493"/>
  <c r="BG493"/>
  <c r="BF493"/>
  <c r="T493"/>
  <c r="R493"/>
  <c r="P493"/>
  <c r="BK493"/>
  <c r="J493"/>
  <c r="BE493"/>
  <c r="BI492"/>
  <c r="BH492"/>
  <c r="BG492"/>
  <c r="BF492"/>
  <c r="T492"/>
  <c r="T491"/>
  <c r="R492"/>
  <c r="R491"/>
  <c r="P492"/>
  <c r="P491"/>
  <c r="BK492"/>
  <c r="BK491"/>
  <c r="J491"/>
  <c r="J492"/>
  <c r="BE492"/>
  <c r="J71"/>
  <c r="BI490"/>
  <c r="BH490"/>
  <c r="BG490"/>
  <c r="BF490"/>
  <c r="T490"/>
  <c r="R490"/>
  <c r="P490"/>
  <c r="BK490"/>
  <c r="J490"/>
  <c r="BE490"/>
  <c r="BI488"/>
  <c r="BH488"/>
  <c r="BG488"/>
  <c r="BF488"/>
  <c r="T488"/>
  <c r="R488"/>
  <c r="P488"/>
  <c r="BK488"/>
  <c r="J488"/>
  <c r="BE488"/>
  <c r="BI487"/>
  <c r="BH487"/>
  <c r="BG487"/>
  <c r="BF487"/>
  <c r="T487"/>
  <c r="R487"/>
  <c r="P487"/>
  <c r="BK487"/>
  <c r="J487"/>
  <c r="BE487"/>
  <c r="BI485"/>
  <c r="BH485"/>
  <c r="BG485"/>
  <c r="BF485"/>
  <c r="T485"/>
  <c r="R485"/>
  <c r="P485"/>
  <c r="BK485"/>
  <c r="J485"/>
  <c r="BE485"/>
  <c r="BI484"/>
  <c r="BH484"/>
  <c r="BG484"/>
  <c r="BF484"/>
  <c r="T484"/>
  <c r="R484"/>
  <c r="P484"/>
  <c r="BK484"/>
  <c r="J484"/>
  <c r="BE484"/>
  <c r="BI482"/>
  <c r="BH482"/>
  <c r="BG482"/>
  <c r="BF482"/>
  <c r="T482"/>
  <c r="R482"/>
  <c r="P482"/>
  <c r="BK482"/>
  <c r="J482"/>
  <c r="BE482"/>
  <c r="BI481"/>
  <c r="BH481"/>
  <c r="BG481"/>
  <c r="BF481"/>
  <c r="T481"/>
  <c r="R481"/>
  <c r="P481"/>
  <c r="BK481"/>
  <c r="J481"/>
  <c r="BE481"/>
  <c r="BI479"/>
  <c r="BH479"/>
  <c r="BG479"/>
  <c r="BF479"/>
  <c r="T479"/>
  <c r="R479"/>
  <c r="P479"/>
  <c r="BK479"/>
  <c r="J479"/>
  <c r="BE479"/>
  <c r="BI478"/>
  <c r="BH478"/>
  <c r="BG478"/>
  <c r="BF478"/>
  <c r="T478"/>
  <c r="R478"/>
  <c r="P478"/>
  <c r="BK478"/>
  <c r="J478"/>
  <c r="BE478"/>
  <c r="BI476"/>
  <c r="BH476"/>
  <c r="BG476"/>
  <c r="BF476"/>
  <c r="T476"/>
  <c r="R476"/>
  <c r="P476"/>
  <c r="BK476"/>
  <c r="J476"/>
  <c r="BE476"/>
  <c r="BI475"/>
  <c r="BH475"/>
  <c r="BG475"/>
  <c r="BF475"/>
  <c r="T475"/>
  <c r="R475"/>
  <c r="P475"/>
  <c r="BK475"/>
  <c r="J475"/>
  <c r="BE475"/>
  <c r="BI473"/>
  <c r="BH473"/>
  <c r="BG473"/>
  <c r="BF473"/>
  <c r="T473"/>
  <c r="R473"/>
  <c r="P473"/>
  <c r="BK473"/>
  <c r="J473"/>
  <c r="BE473"/>
  <c r="BI472"/>
  <c r="BH472"/>
  <c r="BG472"/>
  <c r="BF472"/>
  <c r="T472"/>
  <c r="R472"/>
  <c r="P472"/>
  <c r="BK472"/>
  <c r="J472"/>
  <c r="BE472"/>
  <c r="BI470"/>
  <c r="BH470"/>
  <c r="BG470"/>
  <c r="BF470"/>
  <c r="T470"/>
  <c r="R470"/>
  <c r="P470"/>
  <c r="BK470"/>
  <c r="J470"/>
  <c r="BE470"/>
  <c r="BI469"/>
  <c r="BH469"/>
  <c r="BG469"/>
  <c r="BF469"/>
  <c r="T469"/>
  <c r="R469"/>
  <c r="P469"/>
  <c r="BK469"/>
  <c r="J469"/>
  <c r="BE469"/>
  <c r="BI467"/>
  <c r="BH467"/>
  <c r="BG467"/>
  <c r="BF467"/>
  <c r="T467"/>
  <c r="R467"/>
  <c r="P467"/>
  <c r="BK467"/>
  <c r="J467"/>
  <c r="BE467"/>
  <c r="BI466"/>
  <c r="BH466"/>
  <c r="BG466"/>
  <c r="BF466"/>
  <c r="T466"/>
  <c r="R466"/>
  <c r="P466"/>
  <c r="BK466"/>
  <c r="J466"/>
  <c r="BE466"/>
  <c r="BI464"/>
  <c r="BH464"/>
  <c r="BG464"/>
  <c r="BF464"/>
  <c r="T464"/>
  <c r="R464"/>
  <c r="P464"/>
  <c r="BK464"/>
  <c r="J464"/>
  <c r="BE464"/>
  <c r="BI463"/>
  <c r="BH463"/>
  <c r="BG463"/>
  <c r="BF463"/>
  <c r="T463"/>
  <c r="R463"/>
  <c r="P463"/>
  <c r="BK463"/>
  <c r="J463"/>
  <c r="BE463"/>
  <c r="BI461"/>
  <c r="BH461"/>
  <c r="BG461"/>
  <c r="BF461"/>
  <c r="T461"/>
  <c r="R461"/>
  <c r="P461"/>
  <c r="BK461"/>
  <c r="J461"/>
  <c r="BE461"/>
  <c r="BI460"/>
  <c r="BH460"/>
  <c r="BG460"/>
  <c r="BF460"/>
  <c r="T460"/>
  <c r="R460"/>
  <c r="P460"/>
  <c r="BK460"/>
  <c r="J460"/>
  <c r="BE460"/>
  <c r="BI458"/>
  <c r="BH458"/>
  <c r="BG458"/>
  <c r="BF458"/>
  <c r="T458"/>
  <c r="R458"/>
  <c r="P458"/>
  <c r="BK458"/>
  <c r="J458"/>
  <c r="BE458"/>
  <c r="BI457"/>
  <c r="BH457"/>
  <c r="BG457"/>
  <c r="BF457"/>
  <c r="T457"/>
  <c r="R457"/>
  <c r="P457"/>
  <c r="BK457"/>
  <c r="J457"/>
  <c r="BE457"/>
  <c r="BI455"/>
  <c r="BH455"/>
  <c r="BG455"/>
  <c r="BF455"/>
  <c r="T455"/>
  <c r="T454"/>
  <c r="R455"/>
  <c r="R454"/>
  <c r="P455"/>
  <c r="P454"/>
  <c r="BK455"/>
  <c r="BK454"/>
  <c r="J454"/>
  <c r="J455"/>
  <c r="BE455"/>
  <c r="J70"/>
  <c r="BI453"/>
  <c r="BH453"/>
  <c r="BG453"/>
  <c r="BF453"/>
  <c r="T453"/>
  <c r="R453"/>
  <c r="P453"/>
  <c r="BK453"/>
  <c r="J453"/>
  <c r="BE453"/>
  <c r="BI451"/>
  <c r="BH451"/>
  <c r="BG451"/>
  <c r="BF451"/>
  <c r="T451"/>
  <c r="R451"/>
  <c r="P451"/>
  <c r="BK451"/>
  <c r="J451"/>
  <c r="BE451"/>
  <c r="BI450"/>
  <c r="BH450"/>
  <c r="BG450"/>
  <c r="BF450"/>
  <c r="T450"/>
  <c r="R450"/>
  <c r="P450"/>
  <c r="BK450"/>
  <c r="J450"/>
  <c r="BE450"/>
  <c r="BI448"/>
  <c r="BH448"/>
  <c r="BG448"/>
  <c r="BF448"/>
  <c r="T448"/>
  <c r="R448"/>
  <c r="P448"/>
  <c r="BK448"/>
  <c r="J448"/>
  <c r="BE448"/>
  <c r="BI447"/>
  <c r="BH447"/>
  <c r="BG447"/>
  <c r="BF447"/>
  <c r="T447"/>
  <c r="R447"/>
  <c r="P447"/>
  <c r="BK447"/>
  <c r="J447"/>
  <c r="BE447"/>
  <c r="BI445"/>
  <c r="BH445"/>
  <c r="BG445"/>
  <c r="BF445"/>
  <c r="T445"/>
  <c r="R445"/>
  <c r="P445"/>
  <c r="BK445"/>
  <c r="J445"/>
  <c r="BE445"/>
  <c r="BI444"/>
  <c r="BH444"/>
  <c r="BG444"/>
  <c r="BF444"/>
  <c r="T444"/>
  <c r="R444"/>
  <c r="P444"/>
  <c r="BK444"/>
  <c r="J444"/>
  <c r="BE444"/>
  <c r="BI442"/>
  <c r="BH442"/>
  <c r="BG442"/>
  <c r="BF442"/>
  <c r="T442"/>
  <c r="R442"/>
  <c r="P442"/>
  <c r="BK442"/>
  <c r="J442"/>
  <c r="BE442"/>
  <c r="BI441"/>
  <c r="BH441"/>
  <c r="BG441"/>
  <c r="BF441"/>
  <c r="T441"/>
  <c r="R441"/>
  <c r="P441"/>
  <c r="BK441"/>
  <c r="J441"/>
  <c r="BE441"/>
  <c r="BI439"/>
  <c r="BH439"/>
  <c r="BG439"/>
  <c r="BF439"/>
  <c r="T439"/>
  <c r="R439"/>
  <c r="P439"/>
  <c r="BK439"/>
  <c r="J439"/>
  <c r="BE439"/>
  <c r="BI438"/>
  <c r="BH438"/>
  <c r="BG438"/>
  <c r="BF438"/>
  <c r="T438"/>
  <c r="R438"/>
  <c r="P438"/>
  <c r="BK438"/>
  <c r="J438"/>
  <c r="BE438"/>
  <c r="BI436"/>
  <c r="BH436"/>
  <c r="BG436"/>
  <c r="BF436"/>
  <c r="T436"/>
  <c r="R436"/>
  <c r="P436"/>
  <c r="BK436"/>
  <c r="J436"/>
  <c r="BE436"/>
  <c r="BI435"/>
  <c r="BH435"/>
  <c r="BG435"/>
  <c r="BF435"/>
  <c r="T435"/>
  <c r="R435"/>
  <c r="P435"/>
  <c r="BK435"/>
  <c r="J435"/>
  <c r="BE435"/>
  <c r="BI433"/>
  <c r="BH433"/>
  <c r="BG433"/>
  <c r="BF433"/>
  <c r="T433"/>
  <c r="R433"/>
  <c r="P433"/>
  <c r="BK433"/>
  <c r="J433"/>
  <c r="BE433"/>
  <c r="BI432"/>
  <c r="BH432"/>
  <c r="BG432"/>
  <c r="BF432"/>
  <c r="T432"/>
  <c r="R432"/>
  <c r="P432"/>
  <c r="BK432"/>
  <c r="J432"/>
  <c r="BE432"/>
  <c r="BI430"/>
  <c r="BH430"/>
  <c r="BG430"/>
  <c r="BF430"/>
  <c r="T430"/>
  <c r="R430"/>
  <c r="P430"/>
  <c r="BK430"/>
  <c r="J430"/>
  <c r="BE430"/>
  <c r="BI429"/>
  <c r="BH429"/>
  <c r="BG429"/>
  <c r="BF429"/>
  <c r="T429"/>
  <c r="R429"/>
  <c r="P429"/>
  <c r="BK429"/>
  <c r="J429"/>
  <c r="BE429"/>
  <c r="BI427"/>
  <c r="BH427"/>
  <c r="BG427"/>
  <c r="BF427"/>
  <c r="T427"/>
  <c r="R427"/>
  <c r="P427"/>
  <c r="BK427"/>
  <c r="J427"/>
  <c r="BE427"/>
  <c r="BI426"/>
  <c r="BH426"/>
  <c r="BG426"/>
  <c r="BF426"/>
  <c r="T426"/>
  <c r="R426"/>
  <c r="P426"/>
  <c r="BK426"/>
  <c r="J426"/>
  <c r="BE426"/>
  <c r="BI424"/>
  <c r="BH424"/>
  <c r="BG424"/>
  <c r="BF424"/>
  <c r="T424"/>
  <c r="R424"/>
  <c r="P424"/>
  <c r="BK424"/>
  <c r="J424"/>
  <c r="BE424"/>
  <c r="BI423"/>
  <c r="BH423"/>
  <c r="BG423"/>
  <c r="BF423"/>
  <c r="T423"/>
  <c r="R423"/>
  <c r="P423"/>
  <c r="BK423"/>
  <c r="J423"/>
  <c r="BE423"/>
  <c r="BI421"/>
  <c r="BH421"/>
  <c r="BG421"/>
  <c r="BF421"/>
  <c r="T421"/>
  <c r="R421"/>
  <c r="P421"/>
  <c r="BK421"/>
  <c r="J421"/>
  <c r="BE421"/>
  <c r="BI420"/>
  <c r="BH420"/>
  <c r="BG420"/>
  <c r="BF420"/>
  <c r="T420"/>
  <c r="R420"/>
  <c r="P420"/>
  <c r="BK420"/>
  <c r="J420"/>
  <c r="BE420"/>
  <c r="BI418"/>
  <c r="BH418"/>
  <c r="BG418"/>
  <c r="BF418"/>
  <c r="T418"/>
  <c r="R418"/>
  <c r="P418"/>
  <c r="BK418"/>
  <c r="J418"/>
  <c r="BE418"/>
  <c r="BI417"/>
  <c r="BH417"/>
  <c r="BG417"/>
  <c r="BF417"/>
  <c r="T417"/>
  <c r="R417"/>
  <c r="P417"/>
  <c r="BK417"/>
  <c r="J417"/>
  <c r="BE417"/>
  <c r="BI415"/>
  <c r="BH415"/>
  <c r="BG415"/>
  <c r="BF415"/>
  <c r="T415"/>
  <c r="R415"/>
  <c r="P415"/>
  <c r="BK415"/>
  <c r="J415"/>
  <c r="BE415"/>
  <c r="BI414"/>
  <c r="BH414"/>
  <c r="BG414"/>
  <c r="BF414"/>
  <c r="T414"/>
  <c r="R414"/>
  <c r="P414"/>
  <c r="BK414"/>
  <c r="J414"/>
  <c r="BE414"/>
  <c r="BI412"/>
  <c r="BH412"/>
  <c r="BG412"/>
  <c r="BF412"/>
  <c r="T412"/>
  <c r="R412"/>
  <c r="P412"/>
  <c r="BK412"/>
  <c r="J412"/>
  <c r="BE412"/>
  <c r="BI411"/>
  <c r="BH411"/>
  <c r="BG411"/>
  <c r="BF411"/>
  <c r="T411"/>
  <c r="R411"/>
  <c r="P411"/>
  <c r="BK411"/>
  <c r="J411"/>
  <c r="BE411"/>
  <c r="BI409"/>
  <c r="BH409"/>
  <c r="BG409"/>
  <c r="BF409"/>
  <c r="T409"/>
  <c r="R409"/>
  <c r="P409"/>
  <c r="BK409"/>
  <c r="J409"/>
  <c r="BE409"/>
  <c r="BI408"/>
  <c r="BH408"/>
  <c r="BG408"/>
  <c r="BF408"/>
  <c r="T408"/>
  <c r="R408"/>
  <c r="P408"/>
  <c r="BK408"/>
  <c r="J408"/>
  <c r="BE408"/>
  <c r="BI406"/>
  <c r="BH406"/>
  <c r="BG406"/>
  <c r="BF406"/>
  <c r="T406"/>
  <c r="R406"/>
  <c r="P406"/>
  <c r="BK406"/>
  <c r="J406"/>
  <c r="BE406"/>
  <c r="BI405"/>
  <c r="BH405"/>
  <c r="BG405"/>
  <c r="BF405"/>
  <c r="T405"/>
  <c r="R405"/>
  <c r="P405"/>
  <c r="BK405"/>
  <c r="J405"/>
  <c r="BE405"/>
  <c r="BI403"/>
  <c r="BH403"/>
  <c r="BG403"/>
  <c r="BF403"/>
  <c r="T403"/>
  <c r="T402"/>
  <c r="R403"/>
  <c r="R402"/>
  <c r="P403"/>
  <c r="P402"/>
  <c r="BK403"/>
  <c r="BK402"/>
  <c r="J402"/>
  <c r="J403"/>
  <c r="BE403"/>
  <c r="J69"/>
  <c r="BI401"/>
  <c r="BH401"/>
  <c r="BG401"/>
  <c r="BF401"/>
  <c r="T401"/>
  <c r="R401"/>
  <c r="P401"/>
  <c r="BK401"/>
  <c r="J401"/>
  <c r="BE401"/>
  <c r="BI399"/>
  <c r="BH399"/>
  <c r="BG399"/>
  <c r="BF399"/>
  <c r="T399"/>
  <c r="R399"/>
  <c r="P399"/>
  <c r="BK399"/>
  <c r="J399"/>
  <c r="BE399"/>
  <c r="BI398"/>
  <c r="BH398"/>
  <c r="BG398"/>
  <c r="BF398"/>
  <c r="T398"/>
  <c r="R398"/>
  <c r="P398"/>
  <c r="BK398"/>
  <c r="J398"/>
  <c r="BE398"/>
  <c r="BI396"/>
  <c r="BH396"/>
  <c r="BG396"/>
  <c r="BF396"/>
  <c r="T396"/>
  <c r="R396"/>
  <c r="P396"/>
  <c r="BK396"/>
  <c r="J396"/>
  <c r="BE396"/>
  <c r="BI395"/>
  <c r="BH395"/>
  <c r="BG395"/>
  <c r="BF395"/>
  <c r="T395"/>
  <c r="R395"/>
  <c r="P395"/>
  <c r="BK395"/>
  <c r="J395"/>
  <c r="BE395"/>
  <c r="BI393"/>
  <c r="BH393"/>
  <c r="BG393"/>
  <c r="BF393"/>
  <c r="T393"/>
  <c r="R393"/>
  <c r="P393"/>
  <c r="BK393"/>
  <c r="J393"/>
  <c r="BE393"/>
  <c r="BI392"/>
  <c r="BH392"/>
  <c r="BG392"/>
  <c r="BF392"/>
  <c r="T392"/>
  <c r="R392"/>
  <c r="P392"/>
  <c r="BK392"/>
  <c r="J392"/>
  <c r="BE392"/>
  <c r="BI390"/>
  <c r="BH390"/>
  <c r="BG390"/>
  <c r="BF390"/>
  <c r="T390"/>
  <c r="R390"/>
  <c r="P390"/>
  <c r="BK390"/>
  <c r="J390"/>
  <c r="BE390"/>
  <c r="BI389"/>
  <c r="BH389"/>
  <c r="BG389"/>
  <c r="BF389"/>
  <c r="T389"/>
  <c r="R389"/>
  <c r="P389"/>
  <c r="BK389"/>
  <c r="J389"/>
  <c r="BE389"/>
  <c r="BI387"/>
  <c r="BH387"/>
  <c r="BG387"/>
  <c r="BF387"/>
  <c r="T387"/>
  <c r="T386"/>
  <c r="R387"/>
  <c r="R386"/>
  <c r="P387"/>
  <c r="P386"/>
  <c r="BK387"/>
  <c r="BK386"/>
  <c r="J386"/>
  <c r="J387"/>
  <c r="BE387"/>
  <c r="J68"/>
  <c r="BI385"/>
  <c r="BH385"/>
  <c r="BG385"/>
  <c r="BF385"/>
  <c r="T385"/>
  <c r="R385"/>
  <c r="P385"/>
  <c r="BK385"/>
  <c r="J385"/>
  <c r="BE385"/>
  <c r="BI383"/>
  <c r="BH383"/>
  <c r="BG383"/>
  <c r="BF383"/>
  <c r="T383"/>
  <c r="R383"/>
  <c r="P383"/>
  <c r="BK383"/>
  <c r="J383"/>
  <c r="BE383"/>
  <c r="BI382"/>
  <c r="BH382"/>
  <c r="BG382"/>
  <c r="BF382"/>
  <c r="T382"/>
  <c r="R382"/>
  <c r="P382"/>
  <c r="BK382"/>
  <c r="J382"/>
  <c r="BE382"/>
  <c r="BI380"/>
  <c r="BH380"/>
  <c r="BG380"/>
  <c r="BF380"/>
  <c r="T380"/>
  <c r="R380"/>
  <c r="P380"/>
  <c r="BK380"/>
  <c r="J380"/>
  <c r="BE380"/>
  <c r="BI379"/>
  <c r="BH379"/>
  <c r="BG379"/>
  <c r="BF379"/>
  <c r="T379"/>
  <c r="R379"/>
  <c r="P379"/>
  <c r="BK379"/>
  <c r="J379"/>
  <c r="BE379"/>
  <c r="BI377"/>
  <c r="BH377"/>
  <c r="BG377"/>
  <c r="BF377"/>
  <c r="T377"/>
  <c r="R377"/>
  <c r="P377"/>
  <c r="BK377"/>
  <c r="J377"/>
  <c r="BE377"/>
  <c r="BI376"/>
  <c r="BH376"/>
  <c r="BG376"/>
  <c r="BF376"/>
  <c r="T376"/>
  <c r="R376"/>
  <c r="P376"/>
  <c r="BK376"/>
  <c r="J376"/>
  <c r="BE376"/>
  <c r="BI374"/>
  <c r="BH374"/>
  <c r="BG374"/>
  <c r="BF374"/>
  <c r="T374"/>
  <c r="T373"/>
  <c r="R374"/>
  <c r="R373"/>
  <c r="P374"/>
  <c r="P373"/>
  <c r="BK374"/>
  <c r="BK373"/>
  <c r="J373"/>
  <c r="J374"/>
  <c r="BE374"/>
  <c r="J67"/>
  <c r="BI372"/>
  <c r="BH372"/>
  <c r="BG372"/>
  <c r="BF372"/>
  <c r="T372"/>
  <c r="R372"/>
  <c r="P372"/>
  <c r="BK372"/>
  <c r="J372"/>
  <c r="BE372"/>
  <c r="BI370"/>
  <c r="BH370"/>
  <c r="BG370"/>
  <c r="BF370"/>
  <c r="T370"/>
  <c r="R370"/>
  <c r="P370"/>
  <c r="BK370"/>
  <c r="J370"/>
  <c r="BE370"/>
  <c r="BI369"/>
  <c r="BH369"/>
  <c r="BG369"/>
  <c r="BF369"/>
  <c r="T369"/>
  <c r="R369"/>
  <c r="P369"/>
  <c r="BK369"/>
  <c r="J369"/>
  <c r="BE369"/>
  <c r="BI367"/>
  <c r="BH367"/>
  <c r="BG367"/>
  <c r="BF367"/>
  <c r="T367"/>
  <c r="R367"/>
  <c r="P367"/>
  <c r="BK367"/>
  <c r="J367"/>
  <c r="BE367"/>
  <c r="BI366"/>
  <c r="BH366"/>
  <c r="BG366"/>
  <c r="BF366"/>
  <c r="T366"/>
  <c r="R366"/>
  <c r="P366"/>
  <c r="BK366"/>
  <c r="J366"/>
  <c r="BE366"/>
  <c r="BI364"/>
  <c r="BH364"/>
  <c r="BG364"/>
  <c r="BF364"/>
  <c r="T364"/>
  <c r="R364"/>
  <c r="P364"/>
  <c r="BK364"/>
  <c r="J364"/>
  <c r="BE364"/>
  <c r="BI363"/>
  <c r="BH363"/>
  <c r="BG363"/>
  <c r="BF363"/>
  <c r="T363"/>
  <c r="R363"/>
  <c r="P363"/>
  <c r="BK363"/>
  <c r="J363"/>
  <c r="BE363"/>
  <c r="BI361"/>
  <c r="BH361"/>
  <c r="BG361"/>
  <c r="BF361"/>
  <c r="T361"/>
  <c r="R361"/>
  <c r="P361"/>
  <c r="BK361"/>
  <c r="J361"/>
  <c r="BE361"/>
  <c r="BI360"/>
  <c r="BH360"/>
  <c r="BG360"/>
  <c r="BF360"/>
  <c r="T360"/>
  <c r="R360"/>
  <c r="P360"/>
  <c r="BK360"/>
  <c r="J360"/>
  <c r="BE360"/>
  <c r="BI358"/>
  <c r="BH358"/>
  <c r="BG358"/>
  <c r="BF358"/>
  <c r="T358"/>
  <c r="R358"/>
  <c r="P358"/>
  <c r="BK358"/>
  <c r="J358"/>
  <c r="BE358"/>
  <c r="BI357"/>
  <c r="BH357"/>
  <c r="BG357"/>
  <c r="BF357"/>
  <c r="T357"/>
  <c r="R357"/>
  <c r="P357"/>
  <c r="BK357"/>
  <c r="J357"/>
  <c r="BE357"/>
  <c r="BI355"/>
  <c r="BH355"/>
  <c r="BG355"/>
  <c r="BF355"/>
  <c r="T355"/>
  <c r="R355"/>
  <c r="P355"/>
  <c r="BK355"/>
  <c r="J355"/>
  <c r="BE355"/>
  <c r="BI354"/>
  <c r="BH354"/>
  <c r="BG354"/>
  <c r="BF354"/>
  <c r="T354"/>
  <c r="R354"/>
  <c r="P354"/>
  <c r="BK354"/>
  <c r="J354"/>
  <c r="BE354"/>
  <c r="BI352"/>
  <c r="BH352"/>
  <c r="BG352"/>
  <c r="BF352"/>
  <c r="T352"/>
  <c r="T351"/>
  <c r="R352"/>
  <c r="R351"/>
  <c r="P352"/>
  <c r="P351"/>
  <c r="BK352"/>
  <c r="BK351"/>
  <c r="J351"/>
  <c r="J352"/>
  <c r="BE352"/>
  <c r="J66"/>
  <c r="BI350"/>
  <c r="BH350"/>
  <c r="BG350"/>
  <c r="BF350"/>
  <c r="T350"/>
  <c r="R350"/>
  <c r="P350"/>
  <c r="BK350"/>
  <c r="J350"/>
  <c r="BE350"/>
  <c r="BI348"/>
  <c r="BH348"/>
  <c r="BG348"/>
  <c r="BF348"/>
  <c r="T348"/>
  <c r="R348"/>
  <c r="P348"/>
  <c r="BK348"/>
  <c r="J348"/>
  <c r="BE348"/>
  <c r="BI347"/>
  <c r="BH347"/>
  <c r="BG347"/>
  <c r="BF347"/>
  <c r="T347"/>
  <c r="R347"/>
  <c r="P347"/>
  <c r="BK347"/>
  <c r="J347"/>
  <c r="BE347"/>
  <c r="BI345"/>
  <c r="BH345"/>
  <c r="BG345"/>
  <c r="BF345"/>
  <c r="T345"/>
  <c r="R345"/>
  <c r="P345"/>
  <c r="BK345"/>
  <c r="J345"/>
  <c r="BE345"/>
  <c r="BI344"/>
  <c r="BH344"/>
  <c r="BG344"/>
  <c r="BF344"/>
  <c r="T344"/>
  <c r="R344"/>
  <c r="P344"/>
  <c r="BK344"/>
  <c r="J344"/>
  <c r="BE344"/>
  <c r="BI342"/>
  <c r="BH342"/>
  <c r="BG342"/>
  <c r="BF342"/>
  <c r="T342"/>
  <c r="R342"/>
  <c r="P342"/>
  <c r="BK342"/>
  <c r="J342"/>
  <c r="BE342"/>
  <c r="BI341"/>
  <c r="BH341"/>
  <c r="BG341"/>
  <c r="BF341"/>
  <c r="T341"/>
  <c r="R341"/>
  <c r="P341"/>
  <c r="BK341"/>
  <c r="J341"/>
  <c r="BE341"/>
  <c r="BI339"/>
  <c r="BH339"/>
  <c r="BG339"/>
  <c r="BF339"/>
  <c r="T339"/>
  <c r="R339"/>
  <c r="P339"/>
  <c r="BK339"/>
  <c r="J339"/>
  <c r="BE339"/>
  <c r="BI338"/>
  <c r="BH338"/>
  <c r="BG338"/>
  <c r="BF338"/>
  <c r="T338"/>
  <c r="R338"/>
  <c r="P338"/>
  <c r="BK338"/>
  <c r="J338"/>
  <c r="BE338"/>
  <c r="BI336"/>
  <c r="BH336"/>
  <c r="BG336"/>
  <c r="BF336"/>
  <c r="T336"/>
  <c r="R336"/>
  <c r="P336"/>
  <c r="BK336"/>
  <c r="J336"/>
  <c r="BE336"/>
  <c r="BI335"/>
  <c r="BH335"/>
  <c r="BG335"/>
  <c r="BF335"/>
  <c r="T335"/>
  <c r="R335"/>
  <c r="P335"/>
  <c r="BK335"/>
  <c r="J335"/>
  <c r="BE335"/>
  <c r="BI333"/>
  <c r="BH333"/>
  <c r="BG333"/>
  <c r="BF333"/>
  <c r="T333"/>
  <c r="R333"/>
  <c r="P333"/>
  <c r="BK333"/>
  <c r="J333"/>
  <c r="BE333"/>
  <c r="BI332"/>
  <c r="BH332"/>
  <c r="BG332"/>
  <c r="BF332"/>
  <c r="T332"/>
  <c r="R332"/>
  <c r="P332"/>
  <c r="BK332"/>
  <c r="J332"/>
  <c r="BE332"/>
  <c r="BI330"/>
  <c r="BH330"/>
  <c r="BG330"/>
  <c r="BF330"/>
  <c r="T330"/>
  <c r="R330"/>
  <c r="P330"/>
  <c r="BK330"/>
  <c r="J330"/>
  <c r="BE330"/>
  <c r="BI329"/>
  <c r="BH329"/>
  <c r="BG329"/>
  <c r="BF329"/>
  <c r="T329"/>
  <c r="R329"/>
  <c r="P329"/>
  <c r="BK329"/>
  <c r="J329"/>
  <c r="BE329"/>
  <c r="BI327"/>
  <c r="BH327"/>
  <c r="BG327"/>
  <c r="BF327"/>
  <c r="T327"/>
  <c r="R327"/>
  <c r="P327"/>
  <c r="BK327"/>
  <c r="J327"/>
  <c r="BE327"/>
  <c r="BI326"/>
  <c r="BH326"/>
  <c r="BG326"/>
  <c r="BF326"/>
  <c r="T326"/>
  <c r="R326"/>
  <c r="P326"/>
  <c r="BK326"/>
  <c r="J326"/>
  <c r="BE326"/>
  <c r="BI324"/>
  <c r="BH324"/>
  <c r="BG324"/>
  <c r="BF324"/>
  <c r="T324"/>
  <c r="R324"/>
  <c r="P324"/>
  <c r="BK324"/>
  <c r="J324"/>
  <c r="BE324"/>
  <c r="BI323"/>
  <c r="BH323"/>
  <c r="BG323"/>
  <c r="BF323"/>
  <c r="T323"/>
  <c r="R323"/>
  <c r="P323"/>
  <c r="BK323"/>
  <c r="J323"/>
  <c r="BE323"/>
  <c r="BI321"/>
  <c r="BH321"/>
  <c r="BG321"/>
  <c r="BF321"/>
  <c r="T321"/>
  <c r="R321"/>
  <c r="P321"/>
  <c r="BK321"/>
  <c r="J321"/>
  <c r="BE321"/>
  <c r="BI320"/>
  <c r="BH320"/>
  <c r="BG320"/>
  <c r="BF320"/>
  <c r="T320"/>
  <c r="R320"/>
  <c r="P320"/>
  <c r="BK320"/>
  <c r="J320"/>
  <c r="BE320"/>
  <c r="BI318"/>
  <c r="BH318"/>
  <c r="BG318"/>
  <c r="BF318"/>
  <c r="T318"/>
  <c r="R318"/>
  <c r="P318"/>
  <c r="BK318"/>
  <c r="J318"/>
  <c r="BE318"/>
  <c r="BI317"/>
  <c r="BH317"/>
  <c r="BG317"/>
  <c r="BF317"/>
  <c r="T317"/>
  <c r="R317"/>
  <c r="P317"/>
  <c r="BK317"/>
  <c r="J317"/>
  <c r="BE317"/>
  <c r="BI315"/>
  <c r="BH315"/>
  <c r="BG315"/>
  <c r="BF315"/>
  <c r="T315"/>
  <c r="R315"/>
  <c r="P315"/>
  <c r="BK315"/>
  <c r="J315"/>
  <c r="BE315"/>
  <c r="BI314"/>
  <c r="BH314"/>
  <c r="BG314"/>
  <c r="BF314"/>
  <c r="T314"/>
  <c r="R314"/>
  <c r="P314"/>
  <c r="BK314"/>
  <c r="J314"/>
  <c r="BE314"/>
  <c r="BI312"/>
  <c r="BH312"/>
  <c r="BG312"/>
  <c r="BF312"/>
  <c r="T312"/>
  <c r="R312"/>
  <c r="P312"/>
  <c r="BK312"/>
  <c r="J312"/>
  <c r="BE312"/>
  <c r="BI311"/>
  <c r="BH311"/>
  <c r="BG311"/>
  <c r="BF311"/>
  <c r="T311"/>
  <c r="R311"/>
  <c r="P311"/>
  <c r="BK311"/>
  <c r="J311"/>
  <c r="BE311"/>
  <c r="BI309"/>
  <c r="BH309"/>
  <c r="BG309"/>
  <c r="BF309"/>
  <c r="T309"/>
  <c r="R309"/>
  <c r="P309"/>
  <c r="BK309"/>
  <c r="J309"/>
  <c r="BE309"/>
  <c r="BI308"/>
  <c r="BH308"/>
  <c r="BG308"/>
  <c r="BF308"/>
  <c r="T308"/>
  <c r="R308"/>
  <c r="P308"/>
  <c r="BK308"/>
  <c r="J308"/>
  <c r="BE308"/>
  <c r="BI306"/>
  <c r="BH306"/>
  <c r="BG306"/>
  <c r="BF306"/>
  <c r="T306"/>
  <c r="R306"/>
  <c r="P306"/>
  <c r="BK306"/>
  <c r="J306"/>
  <c r="BE306"/>
  <c r="BI305"/>
  <c r="BH305"/>
  <c r="BG305"/>
  <c r="BF305"/>
  <c r="T305"/>
  <c r="R305"/>
  <c r="P305"/>
  <c r="BK305"/>
  <c r="J305"/>
  <c r="BE305"/>
  <c r="BI303"/>
  <c r="BH303"/>
  <c r="BG303"/>
  <c r="BF303"/>
  <c r="T303"/>
  <c r="T302"/>
  <c r="R303"/>
  <c r="R302"/>
  <c r="P303"/>
  <c r="P302"/>
  <c r="BK303"/>
  <c r="BK302"/>
  <c r="J302"/>
  <c r="J303"/>
  <c r="BE303"/>
  <c r="J65"/>
  <c r="BI301"/>
  <c r="BH301"/>
  <c r="BG301"/>
  <c r="BF301"/>
  <c r="T301"/>
  <c r="R301"/>
  <c r="P301"/>
  <c r="BK301"/>
  <c r="J301"/>
  <c r="BE301"/>
  <c r="BI299"/>
  <c r="BH299"/>
  <c r="BG299"/>
  <c r="BF299"/>
  <c r="T299"/>
  <c r="R299"/>
  <c r="P299"/>
  <c r="BK299"/>
  <c r="J299"/>
  <c r="BE299"/>
  <c r="BI298"/>
  <c r="BH298"/>
  <c r="BG298"/>
  <c r="BF298"/>
  <c r="T298"/>
  <c r="R298"/>
  <c r="P298"/>
  <c r="BK298"/>
  <c r="J298"/>
  <c r="BE298"/>
  <c r="BI296"/>
  <c r="BH296"/>
  <c r="BG296"/>
  <c r="BF296"/>
  <c r="T296"/>
  <c r="R296"/>
  <c r="P296"/>
  <c r="BK296"/>
  <c r="J296"/>
  <c r="BE296"/>
  <c r="BI295"/>
  <c r="BH295"/>
  <c r="BG295"/>
  <c r="BF295"/>
  <c r="T295"/>
  <c r="R295"/>
  <c r="P295"/>
  <c r="BK295"/>
  <c r="J295"/>
  <c r="BE295"/>
  <c r="BI293"/>
  <c r="BH293"/>
  <c r="BG293"/>
  <c r="BF293"/>
  <c r="T293"/>
  <c r="R293"/>
  <c r="P293"/>
  <c r="BK293"/>
  <c r="J293"/>
  <c r="BE293"/>
  <c r="BI292"/>
  <c r="BH292"/>
  <c r="BG292"/>
  <c r="BF292"/>
  <c r="T292"/>
  <c r="R292"/>
  <c r="P292"/>
  <c r="BK292"/>
  <c r="J292"/>
  <c r="BE292"/>
  <c r="BI290"/>
  <c r="BH290"/>
  <c r="BG290"/>
  <c r="BF290"/>
  <c r="T290"/>
  <c r="R290"/>
  <c r="P290"/>
  <c r="BK290"/>
  <c r="J290"/>
  <c r="BE290"/>
  <c r="BI289"/>
  <c r="BH289"/>
  <c r="BG289"/>
  <c r="BF289"/>
  <c r="T289"/>
  <c r="R289"/>
  <c r="P289"/>
  <c r="BK289"/>
  <c r="J289"/>
  <c r="BE289"/>
  <c r="BI287"/>
  <c r="BH287"/>
  <c r="BG287"/>
  <c r="BF287"/>
  <c r="T287"/>
  <c r="R287"/>
  <c r="P287"/>
  <c r="BK287"/>
  <c r="J287"/>
  <c r="BE287"/>
  <c r="BI286"/>
  <c r="BH286"/>
  <c r="BG286"/>
  <c r="BF286"/>
  <c r="T286"/>
  <c r="R286"/>
  <c r="P286"/>
  <c r="BK286"/>
  <c r="J286"/>
  <c r="BE286"/>
  <c r="BI284"/>
  <c r="BH284"/>
  <c r="BG284"/>
  <c r="BF284"/>
  <c r="T284"/>
  <c r="R284"/>
  <c r="P284"/>
  <c r="BK284"/>
  <c r="J284"/>
  <c r="BE284"/>
  <c r="BI283"/>
  <c r="BH283"/>
  <c r="BG283"/>
  <c r="BF283"/>
  <c r="T283"/>
  <c r="R283"/>
  <c r="P283"/>
  <c r="BK283"/>
  <c r="J283"/>
  <c r="BE283"/>
  <c r="BI281"/>
  <c r="BH281"/>
  <c r="BG281"/>
  <c r="BF281"/>
  <c r="T281"/>
  <c r="R281"/>
  <c r="P281"/>
  <c r="BK281"/>
  <c r="J281"/>
  <c r="BE281"/>
  <c r="BI280"/>
  <c r="BH280"/>
  <c r="BG280"/>
  <c r="BF280"/>
  <c r="T280"/>
  <c r="R280"/>
  <c r="P280"/>
  <c r="BK280"/>
  <c r="J280"/>
  <c r="BE280"/>
  <c r="BI278"/>
  <c r="BH278"/>
  <c r="BG278"/>
  <c r="BF278"/>
  <c r="T278"/>
  <c r="T277"/>
  <c r="R278"/>
  <c r="R277"/>
  <c r="P278"/>
  <c r="P277"/>
  <c r="BK278"/>
  <c r="BK277"/>
  <c r="J277"/>
  <c r="J278"/>
  <c r="BE278"/>
  <c r="J64"/>
  <c r="BI276"/>
  <c r="BH276"/>
  <c r="BG276"/>
  <c r="BF276"/>
  <c r="T276"/>
  <c r="R276"/>
  <c r="P276"/>
  <c r="BK276"/>
  <c r="J276"/>
  <c r="BE276"/>
  <c r="BI274"/>
  <c r="BH274"/>
  <c r="BG274"/>
  <c r="BF274"/>
  <c r="T274"/>
  <c r="R274"/>
  <c r="P274"/>
  <c r="BK274"/>
  <c r="J274"/>
  <c r="BE274"/>
  <c r="BI273"/>
  <c r="BH273"/>
  <c r="BG273"/>
  <c r="BF273"/>
  <c r="T273"/>
  <c r="R273"/>
  <c r="P273"/>
  <c r="BK273"/>
  <c r="J273"/>
  <c r="BE273"/>
  <c r="BI271"/>
  <c r="BH271"/>
  <c r="BG271"/>
  <c r="BF271"/>
  <c r="T271"/>
  <c r="R271"/>
  <c r="P271"/>
  <c r="BK271"/>
  <c r="J271"/>
  <c r="BE271"/>
  <c r="BI270"/>
  <c r="BH270"/>
  <c r="BG270"/>
  <c r="BF270"/>
  <c r="T270"/>
  <c r="R270"/>
  <c r="P270"/>
  <c r="BK270"/>
  <c r="J270"/>
  <c r="BE270"/>
  <c r="BI268"/>
  <c r="BH268"/>
  <c r="BG268"/>
  <c r="BF268"/>
  <c r="T268"/>
  <c r="R268"/>
  <c r="P268"/>
  <c r="BK268"/>
  <c r="J268"/>
  <c r="BE268"/>
  <c r="BI267"/>
  <c r="BH267"/>
  <c r="BG267"/>
  <c r="BF267"/>
  <c r="T267"/>
  <c r="R267"/>
  <c r="P267"/>
  <c r="BK267"/>
  <c r="J267"/>
  <c r="BE267"/>
  <c r="BI265"/>
  <c r="BH265"/>
  <c r="BG265"/>
  <c r="BF265"/>
  <c r="T265"/>
  <c r="R265"/>
  <c r="P265"/>
  <c r="BK265"/>
  <c r="J265"/>
  <c r="BE265"/>
  <c r="BI264"/>
  <c r="BH264"/>
  <c r="BG264"/>
  <c r="BF264"/>
  <c r="T264"/>
  <c r="R264"/>
  <c r="P264"/>
  <c r="BK264"/>
  <c r="J264"/>
  <c r="BE264"/>
  <c r="BI262"/>
  <c r="BH262"/>
  <c r="BG262"/>
  <c r="BF262"/>
  <c r="T262"/>
  <c r="R262"/>
  <c r="P262"/>
  <c r="BK262"/>
  <c r="J262"/>
  <c r="BE262"/>
  <c r="BI261"/>
  <c r="BH261"/>
  <c r="BG261"/>
  <c r="BF261"/>
  <c r="T261"/>
  <c r="R261"/>
  <c r="P261"/>
  <c r="BK261"/>
  <c r="J261"/>
  <c r="BE261"/>
  <c r="BI259"/>
  <c r="BH259"/>
  <c r="BG259"/>
  <c r="BF259"/>
  <c r="T259"/>
  <c r="R259"/>
  <c r="P259"/>
  <c r="BK259"/>
  <c r="J259"/>
  <c r="BE259"/>
  <c r="BI258"/>
  <c r="BH258"/>
  <c r="BG258"/>
  <c r="BF258"/>
  <c r="T258"/>
  <c r="R258"/>
  <c r="P258"/>
  <c r="BK258"/>
  <c r="J258"/>
  <c r="BE258"/>
  <c r="BI256"/>
  <c r="BH256"/>
  <c r="BG256"/>
  <c r="BF256"/>
  <c r="T256"/>
  <c r="R256"/>
  <c r="P256"/>
  <c r="BK256"/>
  <c r="J256"/>
  <c r="BE256"/>
  <c r="BI255"/>
  <c r="BH255"/>
  <c r="BG255"/>
  <c r="BF255"/>
  <c r="T255"/>
  <c r="R255"/>
  <c r="P255"/>
  <c r="BK255"/>
  <c r="J255"/>
  <c r="BE255"/>
  <c r="BI253"/>
  <c r="BH253"/>
  <c r="BG253"/>
  <c r="BF253"/>
  <c r="T253"/>
  <c r="R253"/>
  <c r="P253"/>
  <c r="BK253"/>
  <c r="J253"/>
  <c r="BE253"/>
  <c r="BI252"/>
  <c r="BH252"/>
  <c r="BG252"/>
  <c r="BF252"/>
  <c r="T252"/>
  <c r="R252"/>
  <c r="P252"/>
  <c r="BK252"/>
  <c r="J252"/>
  <c r="BE252"/>
  <c r="BI250"/>
  <c r="BH250"/>
  <c r="BG250"/>
  <c r="BF250"/>
  <c r="T250"/>
  <c r="R250"/>
  <c r="P250"/>
  <c r="BK250"/>
  <c r="J250"/>
  <c r="BE250"/>
  <c r="BI249"/>
  <c r="BH249"/>
  <c r="BG249"/>
  <c r="BF249"/>
  <c r="T249"/>
  <c r="R249"/>
  <c r="P249"/>
  <c r="BK249"/>
  <c r="J249"/>
  <c r="BE249"/>
  <c r="BI247"/>
  <c r="BH247"/>
  <c r="BG247"/>
  <c r="BF247"/>
  <c r="T247"/>
  <c r="R247"/>
  <c r="P247"/>
  <c r="BK247"/>
  <c r="J247"/>
  <c r="BE247"/>
  <c r="BI246"/>
  <c r="BH246"/>
  <c r="BG246"/>
  <c r="BF246"/>
  <c r="T246"/>
  <c r="R246"/>
  <c r="P246"/>
  <c r="BK246"/>
  <c r="J246"/>
  <c r="BE246"/>
  <c r="BI244"/>
  <c r="BH244"/>
  <c r="BG244"/>
  <c r="BF244"/>
  <c r="T244"/>
  <c r="R244"/>
  <c r="P244"/>
  <c r="BK244"/>
  <c r="J244"/>
  <c r="BE244"/>
  <c r="BI243"/>
  <c r="BH243"/>
  <c r="BG243"/>
  <c r="BF243"/>
  <c r="T243"/>
  <c r="R243"/>
  <c r="P243"/>
  <c r="BK243"/>
  <c r="J243"/>
  <c r="BE243"/>
  <c r="BI241"/>
  <c r="BH241"/>
  <c r="BG241"/>
  <c r="BF241"/>
  <c r="T241"/>
  <c r="R241"/>
  <c r="P241"/>
  <c r="BK241"/>
  <c r="J241"/>
  <c r="BE241"/>
  <c r="BI240"/>
  <c r="BH240"/>
  <c r="BG240"/>
  <c r="BF240"/>
  <c r="T240"/>
  <c r="R240"/>
  <c r="P240"/>
  <c r="BK240"/>
  <c r="J240"/>
  <c r="BE240"/>
  <c r="BI238"/>
  <c r="BH238"/>
  <c r="BG238"/>
  <c r="BF238"/>
  <c r="T238"/>
  <c r="R238"/>
  <c r="P238"/>
  <c r="BK238"/>
  <c r="J238"/>
  <c r="BE238"/>
  <c r="BI237"/>
  <c r="BH237"/>
  <c r="BG237"/>
  <c r="BF237"/>
  <c r="T237"/>
  <c r="R237"/>
  <c r="P237"/>
  <c r="BK237"/>
  <c r="J237"/>
  <c r="BE237"/>
  <c r="BI235"/>
  <c r="BH235"/>
  <c r="BG235"/>
  <c r="BF235"/>
  <c r="T235"/>
  <c r="R235"/>
  <c r="P235"/>
  <c r="BK235"/>
  <c r="J235"/>
  <c r="BE235"/>
  <c r="BI234"/>
  <c r="BH234"/>
  <c r="BG234"/>
  <c r="BF234"/>
  <c r="T234"/>
  <c r="R234"/>
  <c r="P234"/>
  <c r="BK234"/>
  <c r="J234"/>
  <c r="BE234"/>
  <c r="BI232"/>
  <c r="BH232"/>
  <c r="BG232"/>
  <c r="BF232"/>
  <c r="T232"/>
  <c r="R232"/>
  <c r="P232"/>
  <c r="BK232"/>
  <c r="J232"/>
  <c r="BE232"/>
  <c r="BI231"/>
  <c r="BH231"/>
  <c r="BG231"/>
  <c r="BF231"/>
  <c r="T231"/>
  <c r="R231"/>
  <c r="P231"/>
  <c r="BK231"/>
  <c r="J231"/>
  <c r="BE231"/>
  <c r="BI229"/>
  <c r="BH229"/>
  <c r="BG229"/>
  <c r="BF229"/>
  <c r="T229"/>
  <c r="R229"/>
  <c r="P229"/>
  <c r="BK229"/>
  <c r="J229"/>
  <c r="BE229"/>
  <c r="BI228"/>
  <c r="BH228"/>
  <c r="BG228"/>
  <c r="BF228"/>
  <c r="T228"/>
  <c r="R228"/>
  <c r="P228"/>
  <c r="BK228"/>
  <c r="J228"/>
  <c r="BE228"/>
  <c r="BI226"/>
  <c r="BH226"/>
  <c r="BG226"/>
  <c r="BF226"/>
  <c r="T226"/>
  <c r="R226"/>
  <c r="P226"/>
  <c r="BK226"/>
  <c r="J226"/>
  <c r="BE226"/>
  <c r="BI225"/>
  <c r="BH225"/>
  <c r="BG225"/>
  <c r="BF225"/>
  <c r="T225"/>
  <c r="R225"/>
  <c r="P225"/>
  <c r="BK225"/>
  <c r="J225"/>
  <c r="BE225"/>
  <c r="BI223"/>
  <c r="BH223"/>
  <c r="BG223"/>
  <c r="BF223"/>
  <c r="T223"/>
  <c r="R223"/>
  <c r="P223"/>
  <c r="BK223"/>
  <c r="J223"/>
  <c r="BE223"/>
  <c r="BI222"/>
  <c r="BH222"/>
  <c r="BG222"/>
  <c r="BF222"/>
  <c r="T222"/>
  <c r="R222"/>
  <c r="P222"/>
  <c r="BK222"/>
  <c r="J222"/>
  <c r="BE222"/>
  <c r="BI220"/>
  <c r="BH220"/>
  <c r="BG220"/>
  <c r="BF220"/>
  <c r="T220"/>
  <c r="R220"/>
  <c r="P220"/>
  <c r="BK220"/>
  <c r="J220"/>
  <c r="BE220"/>
  <c r="BI219"/>
  <c r="BH219"/>
  <c r="BG219"/>
  <c r="BF219"/>
  <c r="T219"/>
  <c r="R219"/>
  <c r="P219"/>
  <c r="BK219"/>
  <c r="J219"/>
  <c r="BE219"/>
  <c r="BI217"/>
  <c r="BH217"/>
  <c r="BG217"/>
  <c r="BF217"/>
  <c r="T217"/>
  <c r="R217"/>
  <c r="P217"/>
  <c r="BK217"/>
  <c r="J217"/>
  <c r="BE217"/>
  <c r="BI216"/>
  <c r="BH216"/>
  <c r="BG216"/>
  <c r="BF216"/>
  <c r="T216"/>
  <c r="R216"/>
  <c r="P216"/>
  <c r="BK216"/>
  <c r="J216"/>
  <c r="BE216"/>
  <c r="BI214"/>
  <c r="BH214"/>
  <c r="BG214"/>
  <c r="BF214"/>
  <c r="T214"/>
  <c r="R214"/>
  <c r="P214"/>
  <c r="BK214"/>
  <c r="J214"/>
  <c r="BE214"/>
  <c r="BI213"/>
  <c r="BH213"/>
  <c r="BG213"/>
  <c r="BF213"/>
  <c r="T213"/>
  <c r="R213"/>
  <c r="P213"/>
  <c r="BK213"/>
  <c r="J213"/>
  <c r="BE213"/>
  <c r="BI211"/>
  <c r="BH211"/>
  <c r="BG211"/>
  <c r="BF211"/>
  <c r="T211"/>
  <c r="R211"/>
  <c r="P211"/>
  <c r="BK211"/>
  <c r="J211"/>
  <c r="BE211"/>
  <c r="BI210"/>
  <c r="BH210"/>
  <c r="BG210"/>
  <c r="BF210"/>
  <c r="T210"/>
  <c r="R210"/>
  <c r="P210"/>
  <c r="BK210"/>
  <c r="J210"/>
  <c r="BE210"/>
  <c r="BI208"/>
  <c r="BH208"/>
  <c r="BG208"/>
  <c r="BF208"/>
  <c r="T208"/>
  <c r="R208"/>
  <c r="P208"/>
  <c r="BK208"/>
  <c r="J208"/>
  <c r="BE208"/>
  <c r="BI207"/>
  <c r="BH207"/>
  <c r="BG207"/>
  <c r="BF207"/>
  <c r="T207"/>
  <c r="R207"/>
  <c r="P207"/>
  <c r="BK207"/>
  <c r="J207"/>
  <c r="BE207"/>
  <c r="BI205"/>
  <c r="BH205"/>
  <c r="BG205"/>
  <c r="BF205"/>
  <c r="T205"/>
  <c r="R205"/>
  <c r="P205"/>
  <c r="BK205"/>
  <c r="J205"/>
  <c r="BE205"/>
  <c r="BI204"/>
  <c r="BH204"/>
  <c r="BG204"/>
  <c r="BF204"/>
  <c r="T204"/>
  <c r="R204"/>
  <c r="P204"/>
  <c r="BK204"/>
  <c r="J204"/>
  <c r="BE204"/>
  <c r="BI202"/>
  <c r="BH202"/>
  <c r="BG202"/>
  <c r="BF202"/>
  <c r="T202"/>
  <c r="R202"/>
  <c r="P202"/>
  <c r="BK202"/>
  <c r="J202"/>
  <c r="BE202"/>
  <c r="BI201"/>
  <c r="BH201"/>
  <c r="BG201"/>
  <c r="BF201"/>
  <c r="T201"/>
  <c r="R201"/>
  <c r="P201"/>
  <c r="BK201"/>
  <c r="J201"/>
  <c r="BE201"/>
  <c r="BI199"/>
  <c r="BH199"/>
  <c r="BG199"/>
  <c r="BF199"/>
  <c r="T199"/>
  <c r="R199"/>
  <c r="P199"/>
  <c r="BK199"/>
  <c r="J199"/>
  <c r="BE199"/>
  <c r="BI198"/>
  <c r="BH198"/>
  <c r="BG198"/>
  <c r="BF198"/>
  <c r="T198"/>
  <c r="R198"/>
  <c r="P198"/>
  <c r="BK198"/>
  <c r="J198"/>
  <c r="BE198"/>
  <c r="BI196"/>
  <c r="BH196"/>
  <c r="BG196"/>
  <c r="BF196"/>
  <c r="T196"/>
  <c r="R196"/>
  <c r="P196"/>
  <c r="BK196"/>
  <c r="J196"/>
  <c r="BE196"/>
  <c r="BI195"/>
  <c r="BH195"/>
  <c r="BG195"/>
  <c r="BF195"/>
  <c r="T195"/>
  <c r="R195"/>
  <c r="P195"/>
  <c r="BK195"/>
  <c r="J195"/>
  <c r="BE195"/>
  <c r="BI193"/>
  <c r="BH193"/>
  <c r="BG193"/>
  <c r="BF193"/>
  <c r="T193"/>
  <c r="R193"/>
  <c r="P193"/>
  <c r="BK193"/>
  <c r="J193"/>
  <c r="BE193"/>
  <c r="BI192"/>
  <c r="BH192"/>
  <c r="BG192"/>
  <c r="BF192"/>
  <c r="T192"/>
  <c r="R192"/>
  <c r="P192"/>
  <c r="BK192"/>
  <c r="J192"/>
  <c r="BE192"/>
  <c r="BI190"/>
  <c r="BH190"/>
  <c r="BG190"/>
  <c r="BF190"/>
  <c r="T190"/>
  <c r="R190"/>
  <c r="P190"/>
  <c r="BK190"/>
  <c r="J190"/>
  <c r="BE190"/>
  <c r="BI189"/>
  <c r="BH189"/>
  <c r="BG189"/>
  <c r="BF189"/>
  <c r="T189"/>
  <c r="R189"/>
  <c r="P189"/>
  <c r="BK189"/>
  <c r="J189"/>
  <c r="BE189"/>
  <c r="BI187"/>
  <c r="BH187"/>
  <c r="BG187"/>
  <c r="BF187"/>
  <c r="T187"/>
  <c r="R187"/>
  <c r="P187"/>
  <c r="BK187"/>
  <c r="J187"/>
  <c r="BE187"/>
  <c r="BI186"/>
  <c r="BH186"/>
  <c r="BG186"/>
  <c r="BF186"/>
  <c r="T186"/>
  <c r="R186"/>
  <c r="P186"/>
  <c r="BK186"/>
  <c r="J186"/>
  <c r="BE186"/>
  <c r="BI184"/>
  <c r="BH184"/>
  <c r="BG184"/>
  <c r="BF184"/>
  <c r="T184"/>
  <c r="R184"/>
  <c r="P184"/>
  <c r="BK184"/>
  <c r="J184"/>
  <c r="BE184"/>
  <c r="BI183"/>
  <c r="BH183"/>
  <c r="BG183"/>
  <c r="BF183"/>
  <c r="T183"/>
  <c r="R183"/>
  <c r="P183"/>
  <c r="BK183"/>
  <c r="J183"/>
  <c r="BE183"/>
  <c r="BI181"/>
  <c r="BH181"/>
  <c r="BG181"/>
  <c r="BF181"/>
  <c r="T181"/>
  <c r="R181"/>
  <c r="P181"/>
  <c r="BK181"/>
  <c r="J181"/>
  <c r="BE181"/>
  <c r="BI180"/>
  <c r="BH180"/>
  <c r="BG180"/>
  <c r="BF180"/>
  <c r="T180"/>
  <c r="R180"/>
  <c r="P180"/>
  <c r="BK180"/>
  <c r="J180"/>
  <c r="BE180"/>
  <c r="BI178"/>
  <c r="BH178"/>
  <c r="BG178"/>
  <c r="BF178"/>
  <c r="T178"/>
  <c r="R178"/>
  <c r="P178"/>
  <c r="BK178"/>
  <c r="J178"/>
  <c r="BE178"/>
  <c r="BI177"/>
  <c r="BH177"/>
  <c r="BG177"/>
  <c r="BF177"/>
  <c r="T177"/>
  <c r="R177"/>
  <c r="P177"/>
  <c r="BK177"/>
  <c r="J177"/>
  <c r="BE177"/>
  <c r="BI175"/>
  <c r="BH175"/>
  <c r="BG175"/>
  <c r="BF175"/>
  <c r="T175"/>
  <c r="R175"/>
  <c r="P175"/>
  <c r="BK175"/>
  <c r="J175"/>
  <c r="BE175"/>
  <c r="BI174"/>
  <c r="BH174"/>
  <c r="BG174"/>
  <c r="BF174"/>
  <c r="T174"/>
  <c r="R174"/>
  <c r="P174"/>
  <c r="BK174"/>
  <c r="J174"/>
  <c r="BE174"/>
  <c r="BI172"/>
  <c r="BH172"/>
  <c r="BG172"/>
  <c r="BF172"/>
  <c r="T172"/>
  <c r="R172"/>
  <c r="P172"/>
  <c r="BK172"/>
  <c r="J172"/>
  <c r="BE172"/>
  <c r="BI171"/>
  <c r="BH171"/>
  <c r="BG171"/>
  <c r="BF171"/>
  <c r="T171"/>
  <c r="R171"/>
  <c r="P171"/>
  <c r="BK171"/>
  <c r="J171"/>
  <c r="BE171"/>
  <c r="BI169"/>
  <c r="BH169"/>
  <c r="BG169"/>
  <c r="BF169"/>
  <c r="T169"/>
  <c r="R169"/>
  <c r="P169"/>
  <c r="BK169"/>
  <c r="J169"/>
  <c r="BE169"/>
  <c r="BI168"/>
  <c r="BH168"/>
  <c r="BG168"/>
  <c r="BF168"/>
  <c r="T168"/>
  <c r="R168"/>
  <c r="P168"/>
  <c r="BK168"/>
  <c r="J168"/>
  <c r="BE168"/>
  <c r="BI166"/>
  <c r="BH166"/>
  <c r="BG166"/>
  <c r="BF166"/>
  <c r="T166"/>
  <c r="R166"/>
  <c r="P166"/>
  <c r="BK166"/>
  <c r="J166"/>
  <c r="BE166"/>
  <c r="BI165"/>
  <c r="BH165"/>
  <c r="BG165"/>
  <c r="BF165"/>
  <c r="T165"/>
  <c r="R165"/>
  <c r="P165"/>
  <c r="BK165"/>
  <c r="J165"/>
  <c r="BE165"/>
  <c r="BI163"/>
  <c r="BH163"/>
  <c r="BG163"/>
  <c r="BF163"/>
  <c r="T163"/>
  <c r="T162"/>
  <c r="R163"/>
  <c r="R162"/>
  <c r="P163"/>
  <c r="P162"/>
  <c r="BK163"/>
  <c r="BK162"/>
  <c r="J162"/>
  <c r="J163"/>
  <c r="BE163"/>
  <c r="J63"/>
  <c r="BI161"/>
  <c r="BH161"/>
  <c r="BG161"/>
  <c r="BF161"/>
  <c r="T161"/>
  <c r="R161"/>
  <c r="P161"/>
  <c r="BK161"/>
  <c r="J161"/>
  <c r="BE161"/>
  <c r="BI159"/>
  <c r="BH159"/>
  <c r="BG159"/>
  <c r="BF159"/>
  <c r="T159"/>
  <c r="R159"/>
  <c r="P159"/>
  <c r="BK159"/>
  <c r="J159"/>
  <c r="BE159"/>
  <c r="BI158"/>
  <c r="BH158"/>
  <c r="BG158"/>
  <c r="BF158"/>
  <c r="T158"/>
  <c r="R158"/>
  <c r="P158"/>
  <c r="BK158"/>
  <c r="J158"/>
  <c r="BE158"/>
  <c r="BI156"/>
  <c r="BH156"/>
  <c r="BG156"/>
  <c r="BF156"/>
  <c r="T156"/>
  <c r="R156"/>
  <c r="P156"/>
  <c r="BK156"/>
  <c r="J156"/>
  <c r="BE156"/>
  <c r="BI155"/>
  <c r="BH155"/>
  <c r="BG155"/>
  <c r="BF155"/>
  <c r="T155"/>
  <c r="R155"/>
  <c r="P155"/>
  <c r="BK155"/>
  <c r="J155"/>
  <c r="BE155"/>
  <c r="BI153"/>
  <c r="BH153"/>
  <c r="BG153"/>
  <c r="BF153"/>
  <c r="T153"/>
  <c r="R153"/>
  <c r="P153"/>
  <c r="BK153"/>
  <c r="J153"/>
  <c r="BE153"/>
  <c r="BI152"/>
  <c r="BH152"/>
  <c r="BG152"/>
  <c r="BF152"/>
  <c r="T152"/>
  <c r="R152"/>
  <c r="P152"/>
  <c r="BK152"/>
  <c r="J152"/>
  <c r="BE152"/>
  <c r="BI150"/>
  <c r="BH150"/>
  <c r="BG150"/>
  <c r="BF150"/>
  <c r="T150"/>
  <c r="R150"/>
  <c r="P150"/>
  <c r="BK150"/>
  <c r="J150"/>
  <c r="BE150"/>
  <c r="BI149"/>
  <c r="BH149"/>
  <c r="BG149"/>
  <c r="BF149"/>
  <c r="T149"/>
  <c r="R149"/>
  <c r="P149"/>
  <c r="BK149"/>
  <c r="J149"/>
  <c r="BE149"/>
  <c r="BI147"/>
  <c r="BH147"/>
  <c r="BG147"/>
  <c r="BF147"/>
  <c r="T147"/>
  <c r="R147"/>
  <c r="P147"/>
  <c r="BK147"/>
  <c r="J147"/>
  <c r="BE147"/>
  <c r="BI146"/>
  <c r="BH146"/>
  <c r="BG146"/>
  <c r="BF146"/>
  <c r="T146"/>
  <c r="R146"/>
  <c r="P146"/>
  <c r="BK146"/>
  <c r="J146"/>
  <c r="BE146"/>
  <c r="BI144"/>
  <c r="BH144"/>
  <c r="BG144"/>
  <c r="BF144"/>
  <c r="T144"/>
  <c r="R144"/>
  <c r="P144"/>
  <c r="BK144"/>
  <c r="J144"/>
  <c r="BE144"/>
  <c r="BI143"/>
  <c r="BH143"/>
  <c r="BG143"/>
  <c r="BF143"/>
  <c r="T143"/>
  <c r="R143"/>
  <c r="P143"/>
  <c r="BK143"/>
  <c r="J143"/>
  <c r="BE143"/>
  <c r="BI141"/>
  <c r="BH141"/>
  <c r="BG141"/>
  <c r="BF141"/>
  <c r="T141"/>
  <c r="R141"/>
  <c r="P141"/>
  <c r="BK141"/>
  <c r="J141"/>
  <c r="BE141"/>
  <c r="BI140"/>
  <c r="BH140"/>
  <c r="BG140"/>
  <c r="BF140"/>
  <c r="T140"/>
  <c r="R140"/>
  <c r="P140"/>
  <c r="BK140"/>
  <c r="J140"/>
  <c r="BE140"/>
  <c r="BI138"/>
  <c r="BH138"/>
  <c r="BG138"/>
  <c r="BF138"/>
  <c r="T138"/>
  <c r="R138"/>
  <c r="P138"/>
  <c r="BK138"/>
  <c r="J138"/>
  <c r="BE138"/>
  <c r="BI137"/>
  <c r="BH137"/>
  <c r="BG137"/>
  <c r="BF137"/>
  <c r="T137"/>
  <c r="R137"/>
  <c r="P137"/>
  <c r="BK137"/>
  <c r="J137"/>
  <c r="BE137"/>
  <c r="BI135"/>
  <c r="BH135"/>
  <c r="BG135"/>
  <c r="BF135"/>
  <c r="T135"/>
  <c r="R135"/>
  <c r="P135"/>
  <c r="BK135"/>
  <c r="J135"/>
  <c r="BE135"/>
  <c r="BI134"/>
  <c r="BH134"/>
  <c r="BG134"/>
  <c r="BF134"/>
  <c r="T134"/>
  <c r="R134"/>
  <c r="P134"/>
  <c r="BK134"/>
  <c r="J134"/>
  <c r="BE134"/>
  <c r="BI132"/>
  <c r="BH132"/>
  <c r="BG132"/>
  <c r="BF132"/>
  <c r="T132"/>
  <c r="R132"/>
  <c r="P132"/>
  <c r="BK132"/>
  <c r="J132"/>
  <c r="BE132"/>
  <c r="BI131"/>
  <c r="BH131"/>
  <c r="BG131"/>
  <c r="BF131"/>
  <c r="T131"/>
  <c r="R131"/>
  <c r="P131"/>
  <c r="BK131"/>
  <c r="J131"/>
  <c r="BE131"/>
  <c r="BI129"/>
  <c r="BH129"/>
  <c r="BG129"/>
  <c r="BF129"/>
  <c r="T129"/>
  <c r="R129"/>
  <c r="P129"/>
  <c r="BK129"/>
  <c r="J129"/>
  <c r="BE129"/>
  <c r="BI128"/>
  <c r="BH128"/>
  <c r="BG128"/>
  <c r="BF128"/>
  <c r="T128"/>
  <c r="R128"/>
  <c r="P128"/>
  <c r="BK128"/>
  <c r="J128"/>
  <c r="BE128"/>
  <c r="BI126"/>
  <c r="BH126"/>
  <c r="BG126"/>
  <c r="BF126"/>
  <c r="T126"/>
  <c r="R126"/>
  <c r="P126"/>
  <c r="BK126"/>
  <c r="J126"/>
  <c r="BE126"/>
  <c r="BI125"/>
  <c r="BH125"/>
  <c r="BG125"/>
  <c r="BF125"/>
  <c r="T125"/>
  <c r="R125"/>
  <c r="P125"/>
  <c r="BK125"/>
  <c r="J125"/>
  <c r="BE125"/>
  <c r="BI123"/>
  <c r="BH123"/>
  <c r="BG123"/>
  <c r="BF123"/>
  <c r="T123"/>
  <c r="R123"/>
  <c r="P123"/>
  <c r="BK123"/>
  <c r="J123"/>
  <c r="BE123"/>
  <c r="BI122"/>
  <c r="BH122"/>
  <c r="BG122"/>
  <c r="BF122"/>
  <c r="T122"/>
  <c r="R122"/>
  <c r="P122"/>
  <c r="BK122"/>
  <c r="J122"/>
  <c r="BE122"/>
  <c r="BI120"/>
  <c r="BH120"/>
  <c r="BG120"/>
  <c r="BF120"/>
  <c r="T120"/>
  <c r="R120"/>
  <c r="P120"/>
  <c r="BK120"/>
  <c r="J120"/>
  <c r="BE120"/>
  <c r="BI119"/>
  <c r="BH119"/>
  <c r="BG119"/>
  <c r="BF119"/>
  <c r="T119"/>
  <c r="R119"/>
  <c r="P119"/>
  <c r="BK119"/>
  <c r="J119"/>
  <c r="BE119"/>
  <c r="BI117"/>
  <c r="BH117"/>
  <c r="BG117"/>
  <c r="BF117"/>
  <c r="T117"/>
  <c r="R117"/>
  <c r="P117"/>
  <c r="BK117"/>
  <c r="J117"/>
  <c r="BE117"/>
  <c r="BI116"/>
  <c r="BH116"/>
  <c r="BG116"/>
  <c r="BF116"/>
  <c r="T116"/>
  <c r="R116"/>
  <c r="P116"/>
  <c r="BK116"/>
  <c r="J116"/>
  <c r="BE116"/>
  <c r="BI114"/>
  <c r="BH114"/>
  <c r="BG114"/>
  <c r="BF114"/>
  <c r="T114"/>
  <c r="R114"/>
  <c r="P114"/>
  <c r="BK114"/>
  <c r="J114"/>
  <c r="BE114"/>
  <c r="BI113"/>
  <c r="BH113"/>
  <c r="BG113"/>
  <c r="BF113"/>
  <c r="T113"/>
  <c r="R113"/>
  <c r="P113"/>
  <c r="BK113"/>
  <c r="J113"/>
  <c r="BE113"/>
  <c r="BI111"/>
  <c r="BH111"/>
  <c r="BG111"/>
  <c r="BF111"/>
  <c r="T111"/>
  <c r="R111"/>
  <c r="P111"/>
  <c r="BK111"/>
  <c r="J111"/>
  <c r="BE111"/>
  <c r="BI110"/>
  <c r="BH110"/>
  <c r="BG110"/>
  <c r="BF110"/>
  <c r="T110"/>
  <c r="R110"/>
  <c r="P110"/>
  <c r="BK110"/>
  <c r="J110"/>
  <c r="BE110"/>
  <c r="BI108"/>
  <c r="BH108"/>
  <c r="BG108"/>
  <c r="BF108"/>
  <c r="T108"/>
  <c r="R108"/>
  <c r="P108"/>
  <c r="BK108"/>
  <c r="J108"/>
  <c r="BE108"/>
  <c r="BI107"/>
  <c r="BH107"/>
  <c r="BG107"/>
  <c r="BF107"/>
  <c r="T107"/>
  <c r="R107"/>
  <c r="P107"/>
  <c r="BK107"/>
  <c r="J107"/>
  <c r="BE107"/>
  <c r="BI105"/>
  <c r="BH105"/>
  <c r="BG105"/>
  <c r="BF105"/>
  <c r="T105"/>
  <c r="R105"/>
  <c r="P105"/>
  <c r="BK105"/>
  <c r="J105"/>
  <c r="BE105"/>
  <c r="BI104"/>
  <c r="BH104"/>
  <c r="BG104"/>
  <c r="BF104"/>
  <c r="T104"/>
  <c r="R104"/>
  <c r="P104"/>
  <c r="BK104"/>
  <c r="J104"/>
  <c r="BE104"/>
  <c r="BI102"/>
  <c r="BH102"/>
  <c r="BG102"/>
  <c r="BF102"/>
  <c r="T102"/>
  <c r="R102"/>
  <c r="P102"/>
  <c r="BK102"/>
  <c r="J102"/>
  <c r="BE102"/>
  <c r="BI101"/>
  <c r="BH101"/>
  <c r="BG101"/>
  <c r="BF101"/>
  <c r="T101"/>
  <c r="R101"/>
  <c r="P101"/>
  <c r="BK101"/>
  <c r="J101"/>
  <c r="BE101"/>
  <c r="BI99"/>
  <c r="F36"/>
  <c i="1" r="BD56"/>
  <c i="5" r="BH99"/>
  <c r="F35"/>
  <c i="1" r="BC56"/>
  <c i="5" r="BG99"/>
  <c r="F34"/>
  <c i="1" r="BB56"/>
  <c i="5" r="BF99"/>
  <c r="J33"/>
  <c i="1" r="AW56"/>
  <c i="5" r="F33"/>
  <c i="1" r="BA56"/>
  <c i="5" r="T99"/>
  <c r="T98"/>
  <c r="T97"/>
  <c r="T96"/>
  <c r="R99"/>
  <c r="R98"/>
  <c r="R97"/>
  <c r="R96"/>
  <c r="P99"/>
  <c r="P98"/>
  <c r="P97"/>
  <c r="P96"/>
  <c i="1" r="AU56"/>
  <c i="5" r="BK99"/>
  <c r="BK98"/>
  <c r="J98"/>
  <c r="BK97"/>
  <c r="J97"/>
  <c r="BK96"/>
  <c r="J96"/>
  <c r="J60"/>
  <c r="J29"/>
  <c i="1" r="AG56"/>
  <c i="5" r="J99"/>
  <c r="BE99"/>
  <c r="J32"/>
  <c i="1" r="AV56"/>
  <c i="5" r="F32"/>
  <c i="1" r="AZ56"/>
  <c i="5" r="J62"/>
  <c r="J61"/>
  <c r="J92"/>
  <c r="F92"/>
  <c r="F90"/>
  <c r="E88"/>
  <c r="J55"/>
  <c r="F55"/>
  <c r="F53"/>
  <c r="E51"/>
  <c r="J38"/>
  <c r="J20"/>
  <c r="E20"/>
  <c r="F93"/>
  <c r="F56"/>
  <c r="J19"/>
  <c r="J14"/>
  <c r="J90"/>
  <c r="J53"/>
  <c r="E7"/>
  <c r="E84"/>
  <c r="E47"/>
  <c i="1" r="AY55"/>
  <c r="AX55"/>
  <c i="4" r="BI961"/>
  <c r="BH961"/>
  <c r="BG961"/>
  <c r="BF961"/>
  <c r="T961"/>
  <c r="T960"/>
  <c r="R961"/>
  <c r="R960"/>
  <c r="P961"/>
  <c r="P960"/>
  <c r="BK961"/>
  <c r="BK960"/>
  <c r="J960"/>
  <c r="J961"/>
  <c r="BE961"/>
  <c r="J76"/>
  <c r="BI958"/>
  <c r="BH958"/>
  <c r="BG958"/>
  <c r="BF958"/>
  <c r="T958"/>
  <c r="R958"/>
  <c r="P958"/>
  <c r="BK958"/>
  <c r="J958"/>
  <c r="BE958"/>
  <c r="BI956"/>
  <c r="BH956"/>
  <c r="BG956"/>
  <c r="BF956"/>
  <c r="T956"/>
  <c r="R956"/>
  <c r="P956"/>
  <c r="BK956"/>
  <c r="J956"/>
  <c r="BE956"/>
  <c r="BI954"/>
  <c r="BH954"/>
  <c r="BG954"/>
  <c r="BF954"/>
  <c r="T954"/>
  <c r="R954"/>
  <c r="P954"/>
  <c r="BK954"/>
  <c r="J954"/>
  <c r="BE954"/>
  <c r="BI952"/>
  <c r="BH952"/>
  <c r="BG952"/>
  <c r="BF952"/>
  <c r="T952"/>
  <c r="R952"/>
  <c r="P952"/>
  <c r="BK952"/>
  <c r="J952"/>
  <c r="BE952"/>
  <c r="BI951"/>
  <c r="BH951"/>
  <c r="BG951"/>
  <c r="BF951"/>
  <c r="T951"/>
  <c r="R951"/>
  <c r="P951"/>
  <c r="BK951"/>
  <c r="J951"/>
  <c r="BE951"/>
  <c r="BI948"/>
  <c r="BH948"/>
  <c r="BG948"/>
  <c r="BF948"/>
  <c r="T948"/>
  <c r="R948"/>
  <c r="P948"/>
  <c r="BK948"/>
  <c r="J948"/>
  <c r="BE948"/>
  <c r="BI947"/>
  <c r="BH947"/>
  <c r="BG947"/>
  <c r="BF947"/>
  <c r="T947"/>
  <c r="R947"/>
  <c r="P947"/>
  <c r="BK947"/>
  <c r="J947"/>
  <c r="BE947"/>
  <c r="BI941"/>
  <c r="BH941"/>
  <c r="BG941"/>
  <c r="BF941"/>
  <c r="T941"/>
  <c r="R941"/>
  <c r="P941"/>
  <c r="BK941"/>
  <c r="J941"/>
  <c r="BE941"/>
  <c r="BI939"/>
  <c r="BH939"/>
  <c r="BG939"/>
  <c r="BF939"/>
  <c r="T939"/>
  <c r="R939"/>
  <c r="P939"/>
  <c r="BK939"/>
  <c r="J939"/>
  <c r="BE939"/>
  <c r="BI937"/>
  <c r="BH937"/>
  <c r="BG937"/>
  <c r="BF937"/>
  <c r="T937"/>
  <c r="R937"/>
  <c r="P937"/>
  <c r="BK937"/>
  <c r="J937"/>
  <c r="BE937"/>
  <c r="BI934"/>
  <c r="BH934"/>
  <c r="BG934"/>
  <c r="BF934"/>
  <c r="T934"/>
  <c r="R934"/>
  <c r="P934"/>
  <c r="BK934"/>
  <c r="J934"/>
  <c r="BE934"/>
  <c r="BI932"/>
  <c r="BH932"/>
  <c r="BG932"/>
  <c r="BF932"/>
  <c r="T932"/>
  <c r="R932"/>
  <c r="P932"/>
  <c r="BK932"/>
  <c r="J932"/>
  <c r="BE932"/>
  <c r="BI929"/>
  <c r="BH929"/>
  <c r="BG929"/>
  <c r="BF929"/>
  <c r="T929"/>
  <c r="R929"/>
  <c r="P929"/>
  <c r="BK929"/>
  <c r="J929"/>
  <c r="BE929"/>
  <c r="BI923"/>
  <c r="BH923"/>
  <c r="BG923"/>
  <c r="BF923"/>
  <c r="T923"/>
  <c r="R923"/>
  <c r="P923"/>
  <c r="BK923"/>
  <c r="J923"/>
  <c r="BE923"/>
  <c r="BI917"/>
  <c r="BH917"/>
  <c r="BG917"/>
  <c r="BF917"/>
  <c r="T917"/>
  <c r="R917"/>
  <c r="P917"/>
  <c r="BK917"/>
  <c r="J917"/>
  <c r="BE917"/>
  <c r="BI916"/>
  <c r="BH916"/>
  <c r="BG916"/>
  <c r="BF916"/>
  <c r="T916"/>
  <c r="R916"/>
  <c r="P916"/>
  <c r="BK916"/>
  <c r="J916"/>
  <c r="BE916"/>
  <c r="BI915"/>
  <c r="BH915"/>
  <c r="BG915"/>
  <c r="BF915"/>
  <c r="T915"/>
  <c r="R915"/>
  <c r="P915"/>
  <c r="BK915"/>
  <c r="J915"/>
  <c r="BE915"/>
  <c r="BI909"/>
  <c r="BH909"/>
  <c r="BG909"/>
  <c r="BF909"/>
  <c r="T909"/>
  <c r="R909"/>
  <c r="P909"/>
  <c r="BK909"/>
  <c r="J909"/>
  <c r="BE909"/>
  <c r="BI908"/>
  <c r="BH908"/>
  <c r="BG908"/>
  <c r="BF908"/>
  <c r="T908"/>
  <c r="R908"/>
  <c r="P908"/>
  <c r="BK908"/>
  <c r="J908"/>
  <c r="BE908"/>
  <c r="BI907"/>
  <c r="BH907"/>
  <c r="BG907"/>
  <c r="BF907"/>
  <c r="T907"/>
  <c r="R907"/>
  <c r="P907"/>
  <c r="BK907"/>
  <c r="J907"/>
  <c r="BE907"/>
  <c r="BI906"/>
  <c r="BH906"/>
  <c r="BG906"/>
  <c r="BF906"/>
  <c r="T906"/>
  <c r="R906"/>
  <c r="P906"/>
  <c r="BK906"/>
  <c r="J906"/>
  <c r="BE906"/>
  <c r="BI905"/>
  <c r="BH905"/>
  <c r="BG905"/>
  <c r="BF905"/>
  <c r="T905"/>
  <c r="R905"/>
  <c r="P905"/>
  <c r="BK905"/>
  <c r="J905"/>
  <c r="BE905"/>
  <c r="BI897"/>
  <c r="BH897"/>
  <c r="BG897"/>
  <c r="BF897"/>
  <c r="T897"/>
  <c r="R897"/>
  <c r="P897"/>
  <c r="BK897"/>
  <c r="J897"/>
  <c r="BE897"/>
  <c r="BI896"/>
  <c r="BH896"/>
  <c r="BG896"/>
  <c r="BF896"/>
  <c r="T896"/>
  <c r="R896"/>
  <c r="P896"/>
  <c r="BK896"/>
  <c r="J896"/>
  <c r="BE896"/>
  <c r="BI893"/>
  <c r="BH893"/>
  <c r="BG893"/>
  <c r="BF893"/>
  <c r="T893"/>
  <c r="R893"/>
  <c r="P893"/>
  <c r="BK893"/>
  <c r="J893"/>
  <c r="BE893"/>
  <c r="BI892"/>
  <c r="BH892"/>
  <c r="BG892"/>
  <c r="BF892"/>
  <c r="T892"/>
  <c r="R892"/>
  <c r="P892"/>
  <c r="BK892"/>
  <c r="J892"/>
  <c r="BE892"/>
  <c r="BI891"/>
  <c r="BH891"/>
  <c r="BG891"/>
  <c r="BF891"/>
  <c r="T891"/>
  <c r="R891"/>
  <c r="P891"/>
  <c r="BK891"/>
  <c r="J891"/>
  <c r="BE891"/>
  <c r="BI890"/>
  <c r="BH890"/>
  <c r="BG890"/>
  <c r="BF890"/>
  <c r="T890"/>
  <c r="R890"/>
  <c r="P890"/>
  <c r="BK890"/>
  <c r="J890"/>
  <c r="BE890"/>
  <c r="BI884"/>
  <c r="BH884"/>
  <c r="BG884"/>
  <c r="BF884"/>
  <c r="T884"/>
  <c r="R884"/>
  <c r="P884"/>
  <c r="BK884"/>
  <c r="J884"/>
  <c r="BE884"/>
  <c r="BI883"/>
  <c r="BH883"/>
  <c r="BG883"/>
  <c r="BF883"/>
  <c r="T883"/>
  <c r="R883"/>
  <c r="P883"/>
  <c r="BK883"/>
  <c r="J883"/>
  <c r="BE883"/>
  <c r="BI873"/>
  <c r="BH873"/>
  <c r="BG873"/>
  <c r="BF873"/>
  <c r="T873"/>
  <c r="R873"/>
  <c r="P873"/>
  <c r="BK873"/>
  <c r="J873"/>
  <c r="BE873"/>
  <c r="BI872"/>
  <c r="BH872"/>
  <c r="BG872"/>
  <c r="BF872"/>
  <c r="T872"/>
  <c r="R872"/>
  <c r="P872"/>
  <c r="BK872"/>
  <c r="J872"/>
  <c r="BE872"/>
  <c r="BI867"/>
  <c r="BH867"/>
  <c r="BG867"/>
  <c r="BF867"/>
  <c r="T867"/>
  <c r="R867"/>
  <c r="P867"/>
  <c r="BK867"/>
  <c r="J867"/>
  <c r="BE867"/>
  <c r="BI866"/>
  <c r="BH866"/>
  <c r="BG866"/>
  <c r="BF866"/>
  <c r="T866"/>
  <c r="R866"/>
  <c r="P866"/>
  <c r="BK866"/>
  <c r="J866"/>
  <c r="BE866"/>
  <c r="BI865"/>
  <c r="BH865"/>
  <c r="BG865"/>
  <c r="BF865"/>
  <c r="T865"/>
  <c r="R865"/>
  <c r="P865"/>
  <c r="BK865"/>
  <c r="J865"/>
  <c r="BE865"/>
  <c r="BI864"/>
  <c r="BH864"/>
  <c r="BG864"/>
  <c r="BF864"/>
  <c r="T864"/>
  <c r="R864"/>
  <c r="P864"/>
  <c r="BK864"/>
  <c r="J864"/>
  <c r="BE864"/>
  <c r="BI858"/>
  <c r="BH858"/>
  <c r="BG858"/>
  <c r="BF858"/>
  <c r="T858"/>
  <c r="R858"/>
  <c r="P858"/>
  <c r="BK858"/>
  <c r="J858"/>
  <c r="BE858"/>
  <c r="BI857"/>
  <c r="BH857"/>
  <c r="BG857"/>
  <c r="BF857"/>
  <c r="T857"/>
  <c r="R857"/>
  <c r="P857"/>
  <c r="BK857"/>
  <c r="J857"/>
  <c r="BE857"/>
  <c r="BI855"/>
  <c r="BH855"/>
  <c r="BG855"/>
  <c r="BF855"/>
  <c r="T855"/>
  <c r="R855"/>
  <c r="P855"/>
  <c r="BK855"/>
  <c r="J855"/>
  <c r="BE855"/>
  <c r="BI853"/>
  <c r="BH853"/>
  <c r="BG853"/>
  <c r="BF853"/>
  <c r="T853"/>
  <c r="R853"/>
  <c r="P853"/>
  <c r="BK853"/>
  <c r="J853"/>
  <c r="BE853"/>
  <c r="BI850"/>
  <c r="BH850"/>
  <c r="BG850"/>
  <c r="BF850"/>
  <c r="T850"/>
  <c r="R850"/>
  <c r="P850"/>
  <c r="BK850"/>
  <c r="J850"/>
  <c r="BE850"/>
  <c r="BI849"/>
  <c r="BH849"/>
  <c r="BG849"/>
  <c r="BF849"/>
  <c r="T849"/>
  <c r="R849"/>
  <c r="P849"/>
  <c r="BK849"/>
  <c r="J849"/>
  <c r="BE849"/>
  <c r="BI846"/>
  <c r="BH846"/>
  <c r="BG846"/>
  <c r="BF846"/>
  <c r="T846"/>
  <c r="R846"/>
  <c r="P846"/>
  <c r="BK846"/>
  <c r="J846"/>
  <c r="BE846"/>
  <c r="BI845"/>
  <c r="BH845"/>
  <c r="BG845"/>
  <c r="BF845"/>
  <c r="T845"/>
  <c r="R845"/>
  <c r="P845"/>
  <c r="BK845"/>
  <c r="J845"/>
  <c r="BE845"/>
  <c r="BI842"/>
  <c r="BH842"/>
  <c r="BG842"/>
  <c r="BF842"/>
  <c r="T842"/>
  <c r="R842"/>
  <c r="P842"/>
  <c r="BK842"/>
  <c r="J842"/>
  <c r="BE842"/>
  <c r="BI841"/>
  <c r="BH841"/>
  <c r="BG841"/>
  <c r="BF841"/>
  <c r="T841"/>
  <c r="R841"/>
  <c r="P841"/>
  <c r="BK841"/>
  <c r="J841"/>
  <c r="BE841"/>
  <c r="BI840"/>
  <c r="BH840"/>
  <c r="BG840"/>
  <c r="BF840"/>
  <c r="T840"/>
  <c r="R840"/>
  <c r="P840"/>
  <c r="BK840"/>
  <c r="J840"/>
  <c r="BE840"/>
  <c r="BI839"/>
  <c r="BH839"/>
  <c r="BG839"/>
  <c r="BF839"/>
  <c r="T839"/>
  <c r="R839"/>
  <c r="P839"/>
  <c r="BK839"/>
  <c r="J839"/>
  <c r="BE839"/>
  <c r="BI838"/>
  <c r="BH838"/>
  <c r="BG838"/>
  <c r="BF838"/>
  <c r="T838"/>
  <c r="R838"/>
  <c r="P838"/>
  <c r="BK838"/>
  <c r="J838"/>
  <c r="BE838"/>
  <c r="BI830"/>
  <c r="BH830"/>
  <c r="BG830"/>
  <c r="BF830"/>
  <c r="T830"/>
  <c r="R830"/>
  <c r="P830"/>
  <c r="BK830"/>
  <c r="J830"/>
  <c r="BE830"/>
  <c r="BI828"/>
  <c r="BH828"/>
  <c r="BG828"/>
  <c r="BF828"/>
  <c r="T828"/>
  <c r="R828"/>
  <c r="P828"/>
  <c r="BK828"/>
  <c r="J828"/>
  <c r="BE828"/>
  <c r="BI827"/>
  <c r="BH827"/>
  <c r="BG827"/>
  <c r="BF827"/>
  <c r="T827"/>
  <c r="R827"/>
  <c r="P827"/>
  <c r="BK827"/>
  <c r="J827"/>
  <c r="BE827"/>
  <c r="BI824"/>
  <c r="BH824"/>
  <c r="BG824"/>
  <c r="BF824"/>
  <c r="T824"/>
  <c r="R824"/>
  <c r="P824"/>
  <c r="BK824"/>
  <c r="J824"/>
  <c r="BE824"/>
  <c r="BI823"/>
  <c r="BH823"/>
  <c r="BG823"/>
  <c r="BF823"/>
  <c r="T823"/>
  <c r="R823"/>
  <c r="P823"/>
  <c r="BK823"/>
  <c r="J823"/>
  <c r="BE823"/>
  <c r="BI822"/>
  <c r="BH822"/>
  <c r="BG822"/>
  <c r="BF822"/>
  <c r="T822"/>
  <c r="R822"/>
  <c r="P822"/>
  <c r="BK822"/>
  <c r="J822"/>
  <c r="BE822"/>
  <c r="BI821"/>
  <c r="BH821"/>
  <c r="BG821"/>
  <c r="BF821"/>
  <c r="T821"/>
  <c r="R821"/>
  <c r="P821"/>
  <c r="BK821"/>
  <c r="J821"/>
  <c r="BE821"/>
  <c r="BI814"/>
  <c r="BH814"/>
  <c r="BG814"/>
  <c r="BF814"/>
  <c r="T814"/>
  <c r="R814"/>
  <c r="P814"/>
  <c r="BK814"/>
  <c r="J814"/>
  <c r="BE814"/>
  <c r="BI811"/>
  <c r="BH811"/>
  <c r="BG811"/>
  <c r="BF811"/>
  <c r="T811"/>
  <c r="R811"/>
  <c r="P811"/>
  <c r="BK811"/>
  <c r="J811"/>
  <c r="BE811"/>
  <c r="BI809"/>
  <c r="BH809"/>
  <c r="BG809"/>
  <c r="BF809"/>
  <c r="T809"/>
  <c r="T808"/>
  <c r="R809"/>
  <c r="R808"/>
  <c r="P809"/>
  <c r="P808"/>
  <c r="BK809"/>
  <c r="BK808"/>
  <c r="J808"/>
  <c r="J809"/>
  <c r="BE809"/>
  <c r="J75"/>
  <c r="BI806"/>
  <c r="BH806"/>
  <c r="BG806"/>
  <c r="BF806"/>
  <c r="T806"/>
  <c r="R806"/>
  <c r="P806"/>
  <c r="BK806"/>
  <c r="J806"/>
  <c r="BE806"/>
  <c r="BI804"/>
  <c r="BH804"/>
  <c r="BG804"/>
  <c r="BF804"/>
  <c r="T804"/>
  <c r="R804"/>
  <c r="P804"/>
  <c r="BK804"/>
  <c r="J804"/>
  <c r="BE804"/>
  <c r="BI802"/>
  <c r="BH802"/>
  <c r="BG802"/>
  <c r="BF802"/>
  <c r="T802"/>
  <c r="R802"/>
  <c r="P802"/>
  <c r="BK802"/>
  <c r="J802"/>
  <c r="BE802"/>
  <c r="BI800"/>
  <c r="BH800"/>
  <c r="BG800"/>
  <c r="BF800"/>
  <c r="T800"/>
  <c r="T799"/>
  <c r="R800"/>
  <c r="R799"/>
  <c r="P800"/>
  <c r="P799"/>
  <c r="BK800"/>
  <c r="BK799"/>
  <c r="J799"/>
  <c r="J800"/>
  <c r="BE800"/>
  <c r="J74"/>
  <c r="BI797"/>
  <c r="BH797"/>
  <c r="BG797"/>
  <c r="BF797"/>
  <c r="T797"/>
  <c r="R797"/>
  <c r="P797"/>
  <c r="BK797"/>
  <c r="J797"/>
  <c r="BE797"/>
  <c r="BI795"/>
  <c r="BH795"/>
  <c r="BG795"/>
  <c r="BF795"/>
  <c r="T795"/>
  <c r="R795"/>
  <c r="P795"/>
  <c r="BK795"/>
  <c r="J795"/>
  <c r="BE795"/>
  <c r="BI794"/>
  <c r="BH794"/>
  <c r="BG794"/>
  <c r="BF794"/>
  <c r="T794"/>
  <c r="R794"/>
  <c r="P794"/>
  <c r="BK794"/>
  <c r="J794"/>
  <c r="BE794"/>
  <c r="BI788"/>
  <c r="BH788"/>
  <c r="BG788"/>
  <c r="BF788"/>
  <c r="T788"/>
  <c r="R788"/>
  <c r="P788"/>
  <c r="BK788"/>
  <c r="J788"/>
  <c r="BE788"/>
  <c r="BI785"/>
  <c r="BH785"/>
  <c r="BG785"/>
  <c r="BF785"/>
  <c r="T785"/>
  <c r="R785"/>
  <c r="P785"/>
  <c r="BK785"/>
  <c r="J785"/>
  <c r="BE785"/>
  <c r="BI779"/>
  <c r="BH779"/>
  <c r="BG779"/>
  <c r="BF779"/>
  <c r="T779"/>
  <c r="R779"/>
  <c r="P779"/>
  <c r="BK779"/>
  <c r="J779"/>
  <c r="BE779"/>
  <c r="BI777"/>
  <c r="BH777"/>
  <c r="BG777"/>
  <c r="BF777"/>
  <c r="T777"/>
  <c r="R777"/>
  <c r="P777"/>
  <c r="BK777"/>
  <c r="J777"/>
  <c r="BE777"/>
  <c r="BI775"/>
  <c r="BH775"/>
  <c r="BG775"/>
  <c r="BF775"/>
  <c r="T775"/>
  <c r="R775"/>
  <c r="P775"/>
  <c r="BK775"/>
  <c r="J775"/>
  <c r="BE775"/>
  <c r="BI773"/>
  <c r="BH773"/>
  <c r="BG773"/>
  <c r="BF773"/>
  <c r="T773"/>
  <c r="R773"/>
  <c r="P773"/>
  <c r="BK773"/>
  <c r="J773"/>
  <c r="BE773"/>
  <c r="BI771"/>
  <c r="BH771"/>
  <c r="BG771"/>
  <c r="BF771"/>
  <c r="T771"/>
  <c r="R771"/>
  <c r="P771"/>
  <c r="BK771"/>
  <c r="J771"/>
  <c r="BE771"/>
  <c r="BI769"/>
  <c r="BH769"/>
  <c r="BG769"/>
  <c r="BF769"/>
  <c r="T769"/>
  <c r="R769"/>
  <c r="P769"/>
  <c r="BK769"/>
  <c r="J769"/>
  <c r="BE769"/>
  <c r="BI767"/>
  <c r="BH767"/>
  <c r="BG767"/>
  <c r="BF767"/>
  <c r="T767"/>
  <c r="R767"/>
  <c r="P767"/>
  <c r="BK767"/>
  <c r="J767"/>
  <c r="BE767"/>
  <c r="BI765"/>
  <c r="BH765"/>
  <c r="BG765"/>
  <c r="BF765"/>
  <c r="T765"/>
  <c r="R765"/>
  <c r="P765"/>
  <c r="BK765"/>
  <c r="J765"/>
  <c r="BE765"/>
  <c r="BI762"/>
  <c r="BH762"/>
  <c r="BG762"/>
  <c r="BF762"/>
  <c r="T762"/>
  <c r="R762"/>
  <c r="P762"/>
  <c r="BK762"/>
  <c r="J762"/>
  <c r="BE762"/>
  <c r="BI759"/>
  <c r="BH759"/>
  <c r="BG759"/>
  <c r="BF759"/>
  <c r="T759"/>
  <c r="R759"/>
  <c r="P759"/>
  <c r="BK759"/>
  <c r="J759"/>
  <c r="BE759"/>
  <c r="BI754"/>
  <c r="BH754"/>
  <c r="BG754"/>
  <c r="BF754"/>
  <c r="T754"/>
  <c r="R754"/>
  <c r="P754"/>
  <c r="BK754"/>
  <c r="J754"/>
  <c r="BE754"/>
  <c r="BI753"/>
  <c r="BH753"/>
  <c r="BG753"/>
  <c r="BF753"/>
  <c r="T753"/>
  <c r="R753"/>
  <c r="P753"/>
  <c r="BK753"/>
  <c r="J753"/>
  <c r="BE753"/>
  <c r="BI751"/>
  <c r="BH751"/>
  <c r="BG751"/>
  <c r="BF751"/>
  <c r="T751"/>
  <c r="R751"/>
  <c r="P751"/>
  <c r="BK751"/>
  <c r="J751"/>
  <c r="BE751"/>
  <c r="BI750"/>
  <c r="BH750"/>
  <c r="BG750"/>
  <c r="BF750"/>
  <c r="T750"/>
  <c r="R750"/>
  <c r="P750"/>
  <c r="BK750"/>
  <c r="J750"/>
  <c r="BE750"/>
  <c r="BI748"/>
  <c r="BH748"/>
  <c r="BG748"/>
  <c r="BF748"/>
  <c r="T748"/>
  <c r="R748"/>
  <c r="P748"/>
  <c r="BK748"/>
  <c r="J748"/>
  <c r="BE748"/>
  <c r="BI747"/>
  <c r="BH747"/>
  <c r="BG747"/>
  <c r="BF747"/>
  <c r="T747"/>
  <c r="R747"/>
  <c r="P747"/>
  <c r="BK747"/>
  <c r="J747"/>
  <c r="BE747"/>
  <c r="BI745"/>
  <c r="BH745"/>
  <c r="BG745"/>
  <c r="BF745"/>
  <c r="T745"/>
  <c r="R745"/>
  <c r="P745"/>
  <c r="BK745"/>
  <c r="J745"/>
  <c r="BE745"/>
  <c r="BI743"/>
  <c r="BH743"/>
  <c r="BG743"/>
  <c r="BF743"/>
  <c r="T743"/>
  <c r="R743"/>
  <c r="P743"/>
  <c r="BK743"/>
  <c r="J743"/>
  <c r="BE743"/>
  <c r="BI741"/>
  <c r="BH741"/>
  <c r="BG741"/>
  <c r="BF741"/>
  <c r="T741"/>
  <c r="R741"/>
  <c r="P741"/>
  <c r="BK741"/>
  <c r="J741"/>
  <c r="BE741"/>
  <c r="BI739"/>
  <c r="BH739"/>
  <c r="BG739"/>
  <c r="BF739"/>
  <c r="T739"/>
  <c r="R739"/>
  <c r="P739"/>
  <c r="BK739"/>
  <c r="J739"/>
  <c r="BE739"/>
  <c r="BI737"/>
  <c r="BH737"/>
  <c r="BG737"/>
  <c r="BF737"/>
  <c r="T737"/>
  <c r="R737"/>
  <c r="P737"/>
  <c r="BK737"/>
  <c r="J737"/>
  <c r="BE737"/>
  <c r="BI735"/>
  <c r="BH735"/>
  <c r="BG735"/>
  <c r="BF735"/>
  <c r="T735"/>
  <c r="R735"/>
  <c r="P735"/>
  <c r="BK735"/>
  <c r="J735"/>
  <c r="BE735"/>
  <c r="BI733"/>
  <c r="BH733"/>
  <c r="BG733"/>
  <c r="BF733"/>
  <c r="T733"/>
  <c r="R733"/>
  <c r="P733"/>
  <c r="BK733"/>
  <c r="J733"/>
  <c r="BE733"/>
  <c r="BI731"/>
  <c r="BH731"/>
  <c r="BG731"/>
  <c r="BF731"/>
  <c r="T731"/>
  <c r="R731"/>
  <c r="P731"/>
  <c r="BK731"/>
  <c r="J731"/>
  <c r="BE731"/>
  <c r="BI729"/>
  <c r="BH729"/>
  <c r="BG729"/>
  <c r="BF729"/>
  <c r="T729"/>
  <c r="R729"/>
  <c r="P729"/>
  <c r="BK729"/>
  <c r="J729"/>
  <c r="BE729"/>
  <c r="BI727"/>
  <c r="BH727"/>
  <c r="BG727"/>
  <c r="BF727"/>
  <c r="T727"/>
  <c r="R727"/>
  <c r="P727"/>
  <c r="BK727"/>
  <c r="J727"/>
  <c r="BE727"/>
  <c r="BI725"/>
  <c r="BH725"/>
  <c r="BG725"/>
  <c r="BF725"/>
  <c r="T725"/>
  <c r="R725"/>
  <c r="P725"/>
  <c r="BK725"/>
  <c r="J725"/>
  <c r="BE725"/>
  <c r="BI723"/>
  <c r="BH723"/>
  <c r="BG723"/>
  <c r="BF723"/>
  <c r="T723"/>
  <c r="R723"/>
  <c r="P723"/>
  <c r="BK723"/>
  <c r="J723"/>
  <c r="BE723"/>
  <c r="BI720"/>
  <c r="BH720"/>
  <c r="BG720"/>
  <c r="BF720"/>
  <c r="T720"/>
  <c r="R720"/>
  <c r="P720"/>
  <c r="BK720"/>
  <c r="J720"/>
  <c r="BE720"/>
  <c r="BI717"/>
  <c r="BH717"/>
  <c r="BG717"/>
  <c r="BF717"/>
  <c r="T717"/>
  <c r="R717"/>
  <c r="P717"/>
  <c r="BK717"/>
  <c r="J717"/>
  <c r="BE717"/>
  <c r="BI715"/>
  <c r="BH715"/>
  <c r="BG715"/>
  <c r="BF715"/>
  <c r="T715"/>
  <c r="R715"/>
  <c r="P715"/>
  <c r="BK715"/>
  <c r="J715"/>
  <c r="BE715"/>
  <c r="BI708"/>
  <c r="BH708"/>
  <c r="BG708"/>
  <c r="BF708"/>
  <c r="T708"/>
  <c r="R708"/>
  <c r="P708"/>
  <c r="BK708"/>
  <c r="J708"/>
  <c r="BE708"/>
  <c r="BI703"/>
  <c r="BH703"/>
  <c r="BG703"/>
  <c r="BF703"/>
  <c r="T703"/>
  <c r="R703"/>
  <c r="P703"/>
  <c r="BK703"/>
  <c r="J703"/>
  <c r="BE703"/>
  <c r="BI697"/>
  <c r="BH697"/>
  <c r="BG697"/>
  <c r="BF697"/>
  <c r="T697"/>
  <c r="R697"/>
  <c r="P697"/>
  <c r="BK697"/>
  <c r="J697"/>
  <c r="BE697"/>
  <c r="BI694"/>
  <c r="BH694"/>
  <c r="BG694"/>
  <c r="BF694"/>
  <c r="T694"/>
  <c r="R694"/>
  <c r="P694"/>
  <c r="BK694"/>
  <c r="J694"/>
  <c r="BE694"/>
  <c r="BI690"/>
  <c r="BH690"/>
  <c r="BG690"/>
  <c r="BF690"/>
  <c r="T690"/>
  <c r="R690"/>
  <c r="P690"/>
  <c r="BK690"/>
  <c r="J690"/>
  <c r="BE690"/>
  <c r="BI684"/>
  <c r="BH684"/>
  <c r="BG684"/>
  <c r="BF684"/>
  <c r="T684"/>
  <c r="R684"/>
  <c r="P684"/>
  <c r="BK684"/>
  <c r="J684"/>
  <c r="BE684"/>
  <c r="BI678"/>
  <c r="BH678"/>
  <c r="BG678"/>
  <c r="BF678"/>
  <c r="T678"/>
  <c r="R678"/>
  <c r="P678"/>
  <c r="BK678"/>
  <c r="J678"/>
  <c r="BE678"/>
  <c r="BI671"/>
  <c r="BH671"/>
  <c r="BG671"/>
  <c r="BF671"/>
  <c r="T671"/>
  <c r="R671"/>
  <c r="P671"/>
  <c r="BK671"/>
  <c r="J671"/>
  <c r="BE671"/>
  <c r="BI667"/>
  <c r="BH667"/>
  <c r="BG667"/>
  <c r="BF667"/>
  <c r="T667"/>
  <c r="R667"/>
  <c r="P667"/>
  <c r="BK667"/>
  <c r="J667"/>
  <c r="BE667"/>
  <c r="BI663"/>
  <c r="BH663"/>
  <c r="BG663"/>
  <c r="BF663"/>
  <c r="T663"/>
  <c r="R663"/>
  <c r="P663"/>
  <c r="BK663"/>
  <c r="J663"/>
  <c r="BE663"/>
  <c r="BI659"/>
  <c r="BH659"/>
  <c r="BG659"/>
  <c r="BF659"/>
  <c r="T659"/>
  <c r="R659"/>
  <c r="P659"/>
  <c r="BK659"/>
  <c r="J659"/>
  <c r="BE659"/>
  <c r="BI652"/>
  <c r="BH652"/>
  <c r="BG652"/>
  <c r="BF652"/>
  <c r="T652"/>
  <c r="R652"/>
  <c r="P652"/>
  <c r="BK652"/>
  <c r="J652"/>
  <c r="BE652"/>
  <c r="BI646"/>
  <c r="BH646"/>
  <c r="BG646"/>
  <c r="BF646"/>
  <c r="T646"/>
  <c r="R646"/>
  <c r="P646"/>
  <c r="BK646"/>
  <c r="J646"/>
  <c r="BE646"/>
  <c r="BI644"/>
  <c r="BH644"/>
  <c r="BG644"/>
  <c r="BF644"/>
  <c r="T644"/>
  <c r="R644"/>
  <c r="P644"/>
  <c r="BK644"/>
  <c r="J644"/>
  <c r="BE644"/>
  <c r="BI642"/>
  <c r="BH642"/>
  <c r="BG642"/>
  <c r="BF642"/>
  <c r="T642"/>
  <c r="R642"/>
  <c r="P642"/>
  <c r="BK642"/>
  <c r="J642"/>
  <c r="BE642"/>
  <c r="BI640"/>
  <c r="BH640"/>
  <c r="BG640"/>
  <c r="BF640"/>
  <c r="T640"/>
  <c r="R640"/>
  <c r="P640"/>
  <c r="BK640"/>
  <c r="J640"/>
  <c r="BE640"/>
  <c r="BI638"/>
  <c r="BH638"/>
  <c r="BG638"/>
  <c r="BF638"/>
  <c r="T638"/>
  <c r="R638"/>
  <c r="P638"/>
  <c r="BK638"/>
  <c r="J638"/>
  <c r="BE638"/>
  <c r="BI636"/>
  <c r="BH636"/>
  <c r="BG636"/>
  <c r="BF636"/>
  <c r="T636"/>
  <c r="R636"/>
  <c r="P636"/>
  <c r="BK636"/>
  <c r="J636"/>
  <c r="BE636"/>
  <c r="BI634"/>
  <c r="BH634"/>
  <c r="BG634"/>
  <c r="BF634"/>
  <c r="T634"/>
  <c r="R634"/>
  <c r="P634"/>
  <c r="BK634"/>
  <c r="J634"/>
  <c r="BE634"/>
  <c r="BI632"/>
  <c r="BH632"/>
  <c r="BG632"/>
  <c r="BF632"/>
  <c r="T632"/>
  <c r="R632"/>
  <c r="P632"/>
  <c r="BK632"/>
  <c r="J632"/>
  <c r="BE632"/>
  <c r="BI628"/>
  <c r="BH628"/>
  <c r="BG628"/>
  <c r="BF628"/>
  <c r="T628"/>
  <c r="R628"/>
  <c r="P628"/>
  <c r="BK628"/>
  <c r="J628"/>
  <c r="BE628"/>
  <c r="BI624"/>
  <c r="BH624"/>
  <c r="BG624"/>
  <c r="BF624"/>
  <c r="T624"/>
  <c r="R624"/>
  <c r="P624"/>
  <c r="BK624"/>
  <c r="J624"/>
  <c r="BE624"/>
  <c r="BI620"/>
  <c r="BH620"/>
  <c r="BG620"/>
  <c r="BF620"/>
  <c r="T620"/>
  <c r="R620"/>
  <c r="P620"/>
  <c r="BK620"/>
  <c r="J620"/>
  <c r="BE620"/>
  <c r="BI616"/>
  <c r="BH616"/>
  <c r="BG616"/>
  <c r="BF616"/>
  <c r="T616"/>
  <c r="R616"/>
  <c r="P616"/>
  <c r="BK616"/>
  <c r="J616"/>
  <c r="BE616"/>
  <c r="BI612"/>
  <c r="BH612"/>
  <c r="BG612"/>
  <c r="BF612"/>
  <c r="T612"/>
  <c r="R612"/>
  <c r="P612"/>
  <c r="BK612"/>
  <c r="J612"/>
  <c r="BE612"/>
  <c r="BI608"/>
  <c r="BH608"/>
  <c r="BG608"/>
  <c r="BF608"/>
  <c r="T608"/>
  <c r="R608"/>
  <c r="P608"/>
  <c r="BK608"/>
  <c r="J608"/>
  <c r="BE608"/>
  <c r="BI601"/>
  <c r="BH601"/>
  <c r="BG601"/>
  <c r="BF601"/>
  <c r="T601"/>
  <c r="R601"/>
  <c r="P601"/>
  <c r="BK601"/>
  <c r="J601"/>
  <c r="BE601"/>
  <c r="BI594"/>
  <c r="BH594"/>
  <c r="BG594"/>
  <c r="BF594"/>
  <c r="T594"/>
  <c r="R594"/>
  <c r="P594"/>
  <c r="BK594"/>
  <c r="J594"/>
  <c r="BE594"/>
  <c r="BI587"/>
  <c r="BH587"/>
  <c r="BG587"/>
  <c r="BF587"/>
  <c r="T587"/>
  <c r="R587"/>
  <c r="P587"/>
  <c r="BK587"/>
  <c r="J587"/>
  <c r="BE587"/>
  <c r="BI577"/>
  <c r="BH577"/>
  <c r="BG577"/>
  <c r="BF577"/>
  <c r="T577"/>
  <c r="R577"/>
  <c r="P577"/>
  <c r="BK577"/>
  <c r="J577"/>
  <c r="BE577"/>
  <c r="BI571"/>
  <c r="BH571"/>
  <c r="BG571"/>
  <c r="BF571"/>
  <c r="T571"/>
  <c r="R571"/>
  <c r="P571"/>
  <c r="BK571"/>
  <c r="J571"/>
  <c r="BE571"/>
  <c r="BI567"/>
  <c r="BH567"/>
  <c r="BG567"/>
  <c r="BF567"/>
  <c r="T567"/>
  <c r="R567"/>
  <c r="P567"/>
  <c r="BK567"/>
  <c r="J567"/>
  <c r="BE567"/>
  <c r="BI563"/>
  <c r="BH563"/>
  <c r="BG563"/>
  <c r="BF563"/>
  <c r="T563"/>
  <c r="R563"/>
  <c r="P563"/>
  <c r="BK563"/>
  <c r="J563"/>
  <c r="BE563"/>
  <c r="BI556"/>
  <c r="BH556"/>
  <c r="BG556"/>
  <c r="BF556"/>
  <c r="T556"/>
  <c r="R556"/>
  <c r="P556"/>
  <c r="BK556"/>
  <c r="J556"/>
  <c r="BE556"/>
  <c r="BI549"/>
  <c r="BH549"/>
  <c r="BG549"/>
  <c r="BF549"/>
  <c r="T549"/>
  <c r="R549"/>
  <c r="P549"/>
  <c r="BK549"/>
  <c r="J549"/>
  <c r="BE549"/>
  <c r="BI542"/>
  <c r="BH542"/>
  <c r="BG542"/>
  <c r="BF542"/>
  <c r="T542"/>
  <c r="R542"/>
  <c r="P542"/>
  <c r="BK542"/>
  <c r="J542"/>
  <c r="BE542"/>
  <c r="BI535"/>
  <c r="BH535"/>
  <c r="BG535"/>
  <c r="BF535"/>
  <c r="T535"/>
  <c r="R535"/>
  <c r="P535"/>
  <c r="BK535"/>
  <c r="J535"/>
  <c r="BE535"/>
  <c r="BI531"/>
  <c r="BH531"/>
  <c r="BG531"/>
  <c r="BF531"/>
  <c r="T531"/>
  <c r="R531"/>
  <c r="P531"/>
  <c r="BK531"/>
  <c r="J531"/>
  <c r="BE531"/>
  <c r="BI528"/>
  <c r="BH528"/>
  <c r="BG528"/>
  <c r="BF528"/>
  <c r="T528"/>
  <c r="R528"/>
  <c r="P528"/>
  <c r="BK528"/>
  <c r="J528"/>
  <c r="BE528"/>
  <c r="BI525"/>
  <c r="BH525"/>
  <c r="BG525"/>
  <c r="BF525"/>
  <c r="T525"/>
  <c r="R525"/>
  <c r="P525"/>
  <c r="BK525"/>
  <c r="J525"/>
  <c r="BE525"/>
  <c r="BI522"/>
  <c r="BH522"/>
  <c r="BG522"/>
  <c r="BF522"/>
  <c r="T522"/>
  <c r="R522"/>
  <c r="P522"/>
  <c r="BK522"/>
  <c r="J522"/>
  <c r="BE522"/>
  <c r="BI519"/>
  <c r="BH519"/>
  <c r="BG519"/>
  <c r="BF519"/>
  <c r="T519"/>
  <c r="R519"/>
  <c r="P519"/>
  <c r="BK519"/>
  <c r="J519"/>
  <c r="BE519"/>
  <c r="BI516"/>
  <c r="BH516"/>
  <c r="BG516"/>
  <c r="BF516"/>
  <c r="T516"/>
  <c r="R516"/>
  <c r="P516"/>
  <c r="BK516"/>
  <c r="J516"/>
  <c r="BE516"/>
  <c r="BI513"/>
  <c r="BH513"/>
  <c r="BG513"/>
  <c r="BF513"/>
  <c r="T513"/>
  <c r="T512"/>
  <c r="R513"/>
  <c r="R512"/>
  <c r="P513"/>
  <c r="P512"/>
  <c r="BK513"/>
  <c r="BK512"/>
  <c r="J512"/>
  <c r="J513"/>
  <c r="BE513"/>
  <c r="J73"/>
  <c r="BI510"/>
  <c r="BH510"/>
  <c r="BG510"/>
  <c r="BF510"/>
  <c r="T510"/>
  <c r="R510"/>
  <c r="P510"/>
  <c r="BK510"/>
  <c r="J510"/>
  <c r="BE510"/>
  <c r="BI508"/>
  <c r="BH508"/>
  <c r="BG508"/>
  <c r="BF508"/>
  <c r="T508"/>
  <c r="R508"/>
  <c r="P508"/>
  <c r="BK508"/>
  <c r="J508"/>
  <c r="BE508"/>
  <c r="BI506"/>
  <c r="BH506"/>
  <c r="BG506"/>
  <c r="BF506"/>
  <c r="T506"/>
  <c r="R506"/>
  <c r="P506"/>
  <c r="BK506"/>
  <c r="J506"/>
  <c r="BE506"/>
  <c r="BI504"/>
  <c r="BH504"/>
  <c r="BG504"/>
  <c r="BF504"/>
  <c r="T504"/>
  <c r="R504"/>
  <c r="P504"/>
  <c r="BK504"/>
  <c r="J504"/>
  <c r="BE504"/>
  <c r="BI502"/>
  <c r="BH502"/>
  <c r="BG502"/>
  <c r="BF502"/>
  <c r="T502"/>
  <c r="R502"/>
  <c r="P502"/>
  <c r="BK502"/>
  <c r="J502"/>
  <c r="BE502"/>
  <c r="BI501"/>
  <c r="BH501"/>
  <c r="BG501"/>
  <c r="BF501"/>
  <c r="T501"/>
  <c r="R501"/>
  <c r="P501"/>
  <c r="BK501"/>
  <c r="J501"/>
  <c r="BE501"/>
  <c r="BI500"/>
  <c r="BH500"/>
  <c r="BG500"/>
  <c r="BF500"/>
  <c r="T500"/>
  <c r="R500"/>
  <c r="P500"/>
  <c r="BK500"/>
  <c r="J500"/>
  <c r="BE500"/>
  <c r="BI497"/>
  <c r="BH497"/>
  <c r="BG497"/>
  <c r="BF497"/>
  <c r="T497"/>
  <c r="R497"/>
  <c r="P497"/>
  <c r="BK497"/>
  <c r="J497"/>
  <c r="BE497"/>
  <c r="BI492"/>
  <c r="BH492"/>
  <c r="BG492"/>
  <c r="BF492"/>
  <c r="T492"/>
  <c r="R492"/>
  <c r="P492"/>
  <c r="BK492"/>
  <c r="J492"/>
  <c r="BE492"/>
  <c r="BI490"/>
  <c r="BH490"/>
  <c r="BG490"/>
  <c r="BF490"/>
  <c r="T490"/>
  <c r="R490"/>
  <c r="P490"/>
  <c r="BK490"/>
  <c r="J490"/>
  <c r="BE490"/>
  <c r="BI488"/>
  <c r="BH488"/>
  <c r="BG488"/>
  <c r="BF488"/>
  <c r="T488"/>
  <c r="R488"/>
  <c r="P488"/>
  <c r="BK488"/>
  <c r="J488"/>
  <c r="BE488"/>
  <c r="BI486"/>
  <c r="BH486"/>
  <c r="BG486"/>
  <c r="BF486"/>
  <c r="T486"/>
  <c r="R486"/>
  <c r="P486"/>
  <c r="BK486"/>
  <c r="J486"/>
  <c r="BE486"/>
  <c r="BI484"/>
  <c r="BH484"/>
  <c r="BG484"/>
  <c r="BF484"/>
  <c r="T484"/>
  <c r="R484"/>
  <c r="P484"/>
  <c r="BK484"/>
  <c r="J484"/>
  <c r="BE484"/>
  <c r="BI482"/>
  <c r="BH482"/>
  <c r="BG482"/>
  <c r="BF482"/>
  <c r="T482"/>
  <c r="R482"/>
  <c r="P482"/>
  <c r="BK482"/>
  <c r="J482"/>
  <c r="BE482"/>
  <c r="BI480"/>
  <c r="BH480"/>
  <c r="BG480"/>
  <c r="BF480"/>
  <c r="T480"/>
  <c r="R480"/>
  <c r="P480"/>
  <c r="BK480"/>
  <c r="J480"/>
  <c r="BE480"/>
  <c r="BI478"/>
  <c r="BH478"/>
  <c r="BG478"/>
  <c r="BF478"/>
  <c r="T478"/>
  <c r="R478"/>
  <c r="P478"/>
  <c r="BK478"/>
  <c r="J478"/>
  <c r="BE478"/>
  <c r="BI476"/>
  <c r="BH476"/>
  <c r="BG476"/>
  <c r="BF476"/>
  <c r="T476"/>
  <c r="R476"/>
  <c r="P476"/>
  <c r="BK476"/>
  <c r="J476"/>
  <c r="BE476"/>
  <c r="BI473"/>
  <c r="BH473"/>
  <c r="BG473"/>
  <c r="BF473"/>
  <c r="T473"/>
  <c r="R473"/>
  <c r="P473"/>
  <c r="BK473"/>
  <c r="J473"/>
  <c r="BE473"/>
  <c r="BI469"/>
  <c r="BH469"/>
  <c r="BG469"/>
  <c r="BF469"/>
  <c r="T469"/>
  <c r="R469"/>
  <c r="P469"/>
  <c r="BK469"/>
  <c r="J469"/>
  <c r="BE469"/>
  <c r="BI467"/>
  <c r="BH467"/>
  <c r="BG467"/>
  <c r="BF467"/>
  <c r="T467"/>
  <c r="R467"/>
  <c r="P467"/>
  <c r="BK467"/>
  <c r="J467"/>
  <c r="BE467"/>
  <c r="BI465"/>
  <c r="BH465"/>
  <c r="BG465"/>
  <c r="BF465"/>
  <c r="T465"/>
  <c r="R465"/>
  <c r="P465"/>
  <c r="BK465"/>
  <c r="J465"/>
  <c r="BE465"/>
  <c r="BI462"/>
  <c r="BH462"/>
  <c r="BG462"/>
  <c r="BF462"/>
  <c r="T462"/>
  <c r="R462"/>
  <c r="P462"/>
  <c r="BK462"/>
  <c r="J462"/>
  <c r="BE462"/>
  <c r="BI459"/>
  <c r="BH459"/>
  <c r="BG459"/>
  <c r="BF459"/>
  <c r="T459"/>
  <c r="R459"/>
  <c r="P459"/>
  <c r="BK459"/>
  <c r="J459"/>
  <c r="BE459"/>
  <c r="BI456"/>
  <c r="BH456"/>
  <c r="BG456"/>
  <c r="BF456"/>
  <c r="T456"/>
  <c r="R456"/>
  <c r="P456"/>
  <c r="BK456"/>
  <c r="J456"/>
  <c r="BE456"/>
  <c r="BI453"/>
  <c r="BH453"/>
  <c r="BG453"/>
  <c r="BF453"/>
  <c r="T453"/>
  <c r="R453"/>
  <c r="P453"/>
  <c r="BK453"/>
  <c r="J453"/>
  <c r="BE453"/>
  <c r="BI450"/>
  <c r="BH450"/>
  <c r="BG450"/>
  <c r="BF450"/>
  <c r="T450"/>
  <c r="R450"/>
  <c r="P450"/>
  <c r="BK450"/>
  <c r="J450"/>
  <c r="BE450"/>
  <c r="BI446"/>
  <c r="BH446"/>
  <c r="BG446"/>
  <c r="BF446"/>
  <c r="T446"/>
  <c r="R446"/>
  <c r="P446"/>
  <c r="BK446"/>
  <c r="J446"/>
  <c r="BE446"/>
  <c r="BI443"/>
  <c r="BH443"/>
  <c r="BG443"/>
  <c r="BF443"/>
  <c r="T443"/>
  <c r="R443"/>
  <c r="P443"/>
  <c r="BK443"/>
  <c r="J443"/>
  <c r="BE443"/>
  <c r="BI437"/>
  <c r="BH437"/>
  <c r="BG437"/>
  <c r="BF437"/>
  <c r="T437"/>
  <c r="R437"/>
  <c r="P437"/>
  <c r="BK437"/>
  <c r="J437"/>
  <c r="BE437"/>
  <c r="BI433"/>
  <c r="BH433"/>
  <c r="BG433"/>
  <c r="BF433"/>
  <c r="T433"/>
  <c r="R433"/>
  <c r="P433"/>
  <c r="BK433"/>
  <c r="J433"/>
  <c r="BE433"/>
  <c r="BI430"/>
  <c r="BH430"/>
  <c r="BG430"/>
  <c r="BF430"/>
  <c r="T430"/>
  <c r="R430"/>
  <c r="P430"/>
  <c r="BK430"/>
  <c r="J430"/>
  <c r="BE430"/>
  <c r="BI426"/>
  <c r="BH426"/>
  <c r="BG426"/>
  <c r="BF426"/>
  <c r="T426"/>
  <c r="R426"/>
  <c r="P426"/>
  <c r="BK426"/>
  <c r="J426"/>
  <c r="BE426"/>
  <c r="BI420"/>
  <c r="BH420"/>
  <c r="BG420"/>
  <c r="BF420"/>
  <c r="T420"/>
  <c r="R420"/>
  <c r="P420"/>
  <c r="BK420"/>
  <c r="J420"/>
  <c r="BE420"/>
  <c r="BI416"/>
  <c r="BH416"/>
  <c r="BG416"/>
  <c r="BF416"/>
  <c r="T416"/>
  <c r="R416"/>
  <c r="P416"/>
  <c r="BK416"/>
  <c r="J416"/>
  <c r="BE416"/>
  <c r="BI414"/>
  <c r="BH414"/>
  <c r="BG414"/>
  <c r="BF414"/>
  <c r="T414"/>
  <c r="R414"/>
  <c r="P414"/>
  <c r="BK414"/>
  <c r="J414"/>
  <c r="BE414"/>
  <c r="BI412"/>
  <c r="BH412"/>
  <c r="BG412"/>
  <c r="BF412"/>
  <c r="T412"/>
  <c r="R412"/>
  <c r="P412"/>
  <c r="BK412"/>
  <c r="J412"/>
  <c r="BE412"/>
  <c r="BI410"/>
  <c r="BH410"/>
  <c r="BG410"/>
  <c r="BF410"/>
  <c r="T410"/>
  <c r="R410"/>
  <c r="P410"/>
  <c r="BK410"/>
  <c r="J410"/>
  <c r="BE410"/>
  <c r="BI408"/>
  <c r="BH408"/>
  <c r="BG408"/>
  <c r="BF408"/>
  <c r="T408"/>
  <c r="R408"/>
  <c r="P408"/>
  <c r="BK408"/>
  <c r="J408"/>
  <c r="BE408"/>
  <c r="BI405"/>
  <c r="BH405"/>
  <c r="BG405"/>
  <c r="BF405"/>
  <c r="T405"/>
  <c r="R405"/>
  <c r="P405"/>
  <c r="BK405"/>
  <c r="J405"/>
  <c r="BE405"/>
  <c r="BI402"/>
  <c r="BH402"/>
  <c r="BG402"/>
  <c r="BF402"/>
  <c r="T402"/>
  <c r="R402"/>
  <c r="P402"/>
  <c r="BK402"/>
  <c r="J402"/>
  <c r="BE402"/>
  <c r="BI398"/>
  <c r="BH398"/>
  <c r="BG398"/>
  <c r="BF398"/>
  <c r="T398"/>
  <c r="R398"/>
  <c r="P398"/>
  <c r="BK398"/>
  <c r="J398"/>
  <c r="BE398"/>
  <c r="BI395"/>
  <c r="BH395"/>
  <c r="BG395"/>
  <c r="BF395"/>
  <c r="T395"/>
  <c r="R395"/>
  <c r="P395"/>
  <c r="BK395"/>
  <c r="J395"/>
  <c r="BE395"/>
  <c r="BI392"/>
  <c r="BH392"/>
  <c r="BG392"/>
  <c r="BF392"/>
  <c r="T392"/>
  <c r="R392"/>
  <c r="P392"/>
  <c r="BK392"/>
  <c r="J392"/>
  <c r="BE392"/>
  <c r="BI389"/>
  <c r="BH389"/>
  <c r="BG389"/>
  <c r="BF389"/>
  <c r="T389"/>
  <c r="R389"/>
  <c r="P389"/>
  <c r="BK389"/>
  <c r="J389"/>
  <c r="BE389"/>
  <c r="BI388"/>
  <c r="BH388"/>
  <c r="BG388"/>
  <c r="BF388"/>
  <c r="T388"/>
  <c r="R388"/>
  <c r="P388"/>
  <c r="BK388"/>
  <c r="J388"/>
  <c r="BE388"/>
  <c r="BI386"/>
  <c r="BH386"/>
  <c r="BG386"/>
  <c r="BF386"/>
  <c r="T386"/>
  <c r="T385"/>
  <c r="R386"/>
  <c r="R385"/>
  <c r="P386"/>
  <c r="P385"/>
  <c r="BK386"/>
  <c r="BK385"/>
  <c r="J385"/>
  <c r="J386"/>
  <c r="BE386"/>
  <c r="J72"/>
  <c r="BI383"/>
  <c r="BH383"/>
  <c r="BG383"/>
  <c r="BF383"/>
  <c r="T383"/>
  <c r="T382"/>
  <c r="R383"/>
  <c r="R382"/>
  <c r="P383"/>
  <c r="P382"/>
  <c r="BK383"/>
  <c r="BK382"/>
  <c r="J382"/>
  <c r="J383"/>
  <c r="BE383"/>
  <c r="J71"/>
  <c r="BI360"/>
  <c r="BH360"/>
  <c r="BG360"/>
  <c r="BF360"/>
  <c r="T360"/>
  <c r="T359"/>
  <c r="T358"/>
  <c r="R360"/>
  <c r="R359"/>
  <c r="R358"/>
  <c r="P360"/>
  <c r="P359"/>
  <c r="P358"/>
  <c r="BK360"/>
  <c r="BK359"/>
  <c r="J359"/>
  <c r="BK358"/>
  <c r="J358"/>
  <c r="J360"/>
  <c r="BE360"/>
  <c r="J70"/>
  <c r="J69"/>
  <c r="BI355"/>
  <c r="BH355"/>
  <c r="BG355"/>
  <c r="BF355"/>
  <c r="T355"/>
  <c r="T354"/>
  <c r="R355"/>
  <c r="R354"/>
  <c r="P355"/>
  <c r="P354"/>
  <c r="BK355"/>
  <c r="BK354"/>
  <c r="J354"/>
  <c r="J355"/>
  <c r="BE355"/>
  <c r="J68"/>
  <c r="BI353"/>
  <c r="BH353"/>
  <c r="BG353"/>
  <c r="BF353"/>
  <c r="T353"/>
  <c r="R353"/>
  <c r="P353"/>
  <c r="BK353"/>
  <c r="J353"/>
  <c r="BE353"/>
  <c r="BI351"/>
  <c r="BH351"/>
  <c r="BG351"/>
  <c r="BF351"/>
  <c r="T351"/>
  <c r="R351"/>
  <c r="P351"/>
  <c r="BK351"/>
  <c r="J351"/>
  <c r="BE351"/>
  <c r="BI348"/>
  <c r="BH348"/>
  <c r="BG348"/>
  <c r="BF348"/>
  <c r="T348"/>
  <c r="R348"/>
  <c r="P348"/>
  <c r="BK348"/>
  <c r="J348"/>
  <c r="BE348"/>
  <c r="BI346"/>
  <c r="BH346"/>
  <c r="BG346"/>
  <c r="BF346"/>
  <c r="T346"/>
  <c r="R346"/>
  <c r="P346"/>
  <c r="BK346"/>
  <c r="J346"/>
  <c r="BE346"/>
  <c r="BI344"/>
  <c r="BH344"/>
  <c r="BG344"/>
  <c r="BF344"/>
  <c r="T344"/>
  <c r="T343"/>
  <c r="R344"/>
  <c r="R343"/>
  <c r="P344"/>
  <c r="P343"/>
  <c r="BK344"/>
  <c r="BK343"/>
  <c r="J343"/>
  <c r="J344"/>
  <c r="BE344"/>
  <c r="J67"/>
  <c r="BI338"/>
  <c r="BH338"/>
  <c r="BG338"/>
  <c r="BF338"/>
  <c r="T338"/>
  <c r="R338"/>
  <c r="P338"/>
  <c r="BK338"/>
  <c r="J338"/>
  <c r="BE338"/>
  <c r="BI337"/>
  <c r="BH337"/>
  <c r="BG337"/>
  <c r="BF337"/>
  <c r="T337"/>
  <c r="R337"/>
  <c r="P337"/>
  <c r="BK337"/>
  <c r="J337"/>
  <c r="BE337"/>
  <c r="BI316"/>
  <c r="BH316"/>
  <c r="BG316"/>
  <c r="BF316"/>
  <c r="T316"/>
  <c r="R316"/>
  <c r="P316"/>
  <c r="BK316"/>
  <c r="J316"/>
  <c r="BE316"/>
  <c r="BI296"/>
  <c r="BH296"/>
  <c r="BG296"/>
  <c r="BF296"/>
  <c r="T296"/>
  <c r="R296"/>
  <c r="P296"/>
  <c r="BK296"/>
  <c r="J296"/>
  <c r="BE296"/>
  <c r="BI289"/>
  <c r="BH289"/>
  <c r="BG289"/>
  <c r="BF289"/>
  <c r="T289"/>
  <c r="R289"/>
  <c r="P289"/>
  <c r="BK289"/>
  <c r="J289"/>
  <c r="BE289"/>
  <c r="BI277"/>
  <c r="BH277"/>
  <c r="BG277"/>
  <c r="BF277"/>
  <c r="T277"/>
  <c r="R277"/>
  <c r="P277"/>
  <c r="BK277"/>
  <c r="J277"/>
  <c r="BE277"/>
  <c r="BI267"/>
  <c r="BH267"/>
  <c r="BG267"/>
  <c r="BF267"/>
  <c r="T267"/>
  <c r="R267"/>
  <c r="P267"/>
  <c r="BK267"/>
  <c r="J267"/>
  <c r="BE267"/>
  <c r="BI261"/>
  <c r="BH261"/>
  <c r="BG261"/>
  <c r="BF261"/>
  <c r="T261"/>
  <c r="R261"/>
  <c r="P261"/>
  <c r="BK261"/>
  <c r="J261"/>
  <c r="BE261"/>
  <c r="BI248"/>
  <c r="BH248"/>
  <c r="BG248"/>
  <c r="BF248"/>
  <c r="T248"/>
  <c r="R248"/>
  <c r="P248"/>
  <c r="BK248"/>
  <c r="J248"/>
  <c r="BE248"/>
  <c r="BI238"/>
  <c r="BH238"/>
  <c r="BG238"/>
  <c r="BF238"/>
  <c r="T238"/>
  <c r="R238"/>
  <c r="P238"/>
  <c r="BK238"/>
  <c r="J238"/>
  <c r="BE238"/>
  <c r="BI232"/>
  <c r="BH232"/>
  <c r="BG232"/>
  <c r="BF232"/>
  <c r="T232"/>
  <c r="R232"/>
  <c r="P232"/>
  <c r="BK232"/>
  <c r="J232"/>
  <c r="BE232"/>
  <c r="BI229"/>
  <c r="BH229"/>
  <c r="BG229"/>
  <c r="BF229"/>
  <c r="T229"/>
  <c r="R229"/>
  <c r="P229"/>
  <c r="BK229"/>
  <c r="J229"/>
  <c r="BE229"/>
  <c r="BI226"/>
  <c r="BH226"/>
  <c r="BG226"/>
  <c r="BF226"/>
  <c r="T226"/>
  <c r="T225"/>
  <c r="R226"/>
  <c r="R225"/>
  <c r="P226"/>
  <c r="P225"/>
  <c r="BK226"/>
  <c r="BK225"/>
  <c r="J225"/>
  <c r="J226"/>
  <c r="BE226"/>
  <c r="J66"/>
  <c r="BI223"/>
  <c r="BH223"/>
  <c r="BG223"/>
  <c r="BF223"/>
  <c r="T223"/>
  <c r="R223"/>
  <c r="P223"/>
  <c r="BK223"/>
  <c r="J223"/>
  <c r="BE223"/>
  <c r="BI222"/>
  <c r="BH222"/>
  <c r="BG222"/>
  <c r="BF222"/>
  <c r="T222"/>
  <c r="T221"/>
  <c r="R222"/>
  <c r="R221"/>
  <c r="P222"/>
  <c r="P221"/>
  <c r="BK222"/>
  <c r="BK221"/>
  <c r="J221"/>
  <c r="J222"/>
  <c r="BE222"/>
  <c r="J65"/>
  <c r="BI209"/>
  <c r="BH209"/>
  <c r="BG209"/>
  <c r="BF209"/>
  <c r="T209"/>
  <c r="T208"/>
  <c r="R209"/>
  <c r="R208"/>
  <c r="P209"/>
  <c r="P208"/>
  <c r="BK209"/>
  <c r="BK208"/>
  <c r="J208"/>
  <c r="J209"/>
  <c r="BE209"/>
  <c r="J64"/>
  <c r="BI206"/>
  <c r="BH206"/>
  <c r="BG206"/>
  <c r="BF206"/>
  <c r="T206"/>
  <c r="R206"/>
  <c r="P206"/>
  <c r="BK206"/>
  <c r="J206"/>
  <c r="BE206"/>
  <c r="BI201"/>
  <c r="BH201"/>
  <c r="BG201"/>
  <c r="BF201"/>
  <c r="T201"/>
  <c r="T200"/>
  <c r="R201"/>
  <c r="R200"/>
  <c r="P201"/>
  <c r="P200"/>
  <c r="BK201"/>
  <c r="BK200"/>
  <c r="J200"/>
  <c r="J201"/>
  <c r="BE201"/>
  <c r="J63"/>
  <c r="BI198"/>
  <c r="BH198"/>
  <c r="BG198"/>
  <c r="BF198"/>
  <c r="T198"/>
  <c r="R198"/>
  <c r="P198"/>
  <c r="BK198"/>
  <c r="J198"/>
  <c r="BE198"/>
  <c r="BI186"/>
  <c r="BH186"/>
  <c r="BG186"/>
  <c r="BF186"/>
  <c r="T186"/>
  <c r="R186"/>
  <c r="P186"/>
  <c r="BK186"/>
  <c r="J186"/>
  <c r="BE186"/>
  <c r="BI184"/>
  <c r="BH184"/>
  <c r="BG184"/>
  <c r="BF184"/>
  <c r="T184"/>
  <c r="R184"/>
  <c r="P184"/>
  <c r="BK184"/>
  <c r="J184"/>
  <c r="BE184"/>
  <c r="BI175"/>
  <c r="BH175"/>
  <c r="BG175"/>
  <c r="BF175"/>
  <c r="T175"/>
  <c r="R175"/>
  <c r="P175"/>
  <c r="BK175"/>
  <c r="J175"/>
  <c r="BE175"/>
  <c r="BI166"/>
  <c r="BH166"/>
  <c r="BG166"/>
  <c r="BF166"/>
  <c r="T166"/>
  <c r="R166"/>
  <c r="P166"/>
  <c r="BK166"/>
  <c r="J166"/>
  <c r="BE166"/>
  <c r="BI163"/>
  <c r="BH163"/>
  <c r="BG163"/>
  <c r="BF163"/>
  <c r="T163"/>
  <c r="R163"/>
  <c r="P163"/>
  <c r="BK163"/>
  <c r="J163"/>
  <c r="BE163"/>
  <c r="BI160"/>
  <c r="BH160"/>
  <c r="BG160"/>
  <c r="BF160"/>
  <c r="T160"/>
  <c r="R160"/>
  <c r="P160"/>
  <c r="BK160"/>
  <c r="J160"/>
  <c r="BE160"/>
  <c r="BI155"/>
  <c r="BH155"/>
  <c r="BG155"/>
  <c r="BF155"/>
  <c r="T155"/>
  <c r="R155"/>
  <c r="P155"/>
  <c r="BK155"/>
  <c r="J155"/>
  <c r="BE155"/>
  <c r="BI152"/>
  <c r="BH152"/>
  <c r="BG152"/>
  <c r="BF152"/>
  <c r="T152"/>
  <c r="R152"/>
  <c r="P152"/>
  <c r="BK152"/>
  <c r="J152"/>
  <c r="BE152"/>
  <c r="BI150"/>
  <c r="BH150"/>
  <c r="BG150"/>
  <c r="BF150"/>
  <c r="T150"/>
  <c r="R150"/>
  <c r="P150"/>
  <c r="BK150"/>
  <c r="J150"/>
  <c r="BE150"/>
  <c r="BI146"/>
  <c r="BH146"/>
  <c r="BG146"/>
  <c r="BF146"/>
  <c r="T146"/>
  <c r="R146"/>
  <c r="P146"/>
  <c r="BK146"/>
  <c r="J146"/>
  <c r="BE146"/>
  <c r="BI143"/>
  <c r="BH143"/>
  <c r="BG143"/>
  <c r="BF143"/>
  <c r="T143"/>
  <c r="R143"/>
  <c r="P143"/>
  <c r="BK143"/>
  <c r="J143"/>
  <c r="BE143"/>
  <c r="BI140"/>
  <c r="BH140"/>
  <c r="BG140"/>
  <c r="BF140"/>
  <c r="T140"/>
  <c r="R140"/>
  <c r="P140"/>
  <c r="BK140"/>
  <c r="J140"/>
  <c r="BE140"/>
  <c r="BI139"/>
  <c r="BH139"/>
  <c r="BG139"/>
  <c r="BF139"/>
  <c r="T139"/>
  <c r="R139"/>
  <c r="P139"/>
  <c r="BK139"/>
  <c r="J139"/>
  <c r="BE139"/>
  <c r="BI125"/>
  <c r="BH125"/>
  <c r="BG125"/>
  <c r="BF125"/>
  <c r="T125"/>
  <c r="R125"/>
  <c r="P125"/>
  <c r="BK125"/>
  <c r="J125"/>
  <c r="BE125"/>
  <c r="BI122"/>
  <c r="BH122"/>
  <c r="BG122"/>
  <c r="BF122"/>
  <c r="T122"/>
  <c r="R122"/>
  <c r="P122"/>
  <c r="BK122"/>
  <c r="J122"/>
  <c r="BE122"/>
  <c r="BI114"/>
  <c r="BH114"/>
  <c r="BG114"/>
  <c r="BF114"/>
  <c r="T114"/>
  <c r="R114"/>
  <c r="P114"/>
  <c r="BK114"/>
  <c r="J114"/>
  <c r="BE114"/>
  <c r="BI111"/>
  <c r="BH111"/>
  <c r="BG111"/>
  <c r="BF111"/>
  <c r="T111"/>
  <c r="R111"/>
  <c r="P111"/>
  <c r="BK111"/>
  <c r="J111"/>
  <c r="BE111"/>
  <c r="BI101"/>
  <c r="F36"/>
  <c i="1" r="BD55"/>
  <c i="4" r="BH101"/>
  <c r="F35"/>
  <c i="1" r="BC55"/>
  <c i="4" r="BG101"/>
  <c r="F34"/>
  <c i="1" r="BB55"/>
  <c i="4" r="BF101"/>
  <c r="J33"/>
  <c i="1" r="AW55"/>
  <c i="4" r="F33"/>
  <c i="1" r="BA55"/>
  <c i="4" r="T101"/>
  <c r="T100"/>
  <c r="T99"/>
  <c r="T98"/>
  <c r="R101"/>
  <c r="R100"/>
  <c r="R99"/>
  <c r="R98"/>
  <c r="P101"/>
  <c r="P100"/>
  <c r="P99"/>
  <c r="P98"/>
  <c i="1" r="AU55"/>
  <c i="4" r="BK101"/>
  <c r="BK100"/>
  <c r="J100"/>
  <c r="BK99"/>
  <c r="J99"/>
  <c r="BK98"/>
  <c r="J98"/>
  <c r="J60"/>
  <c r="J29"/>
  <c i="1" r="AG55"/>
  <c i="4" r="J101"/>
  <c r="BE101"/>
  <c r="J32"/>
  <c i="1" r="AV55"/>
  <c i="4" r="F32"/>
  <c i="1" r="AZ55"/>
  <c i="4" r="J62"/>
  <c r="J61"/>
  <c r="J94"/>
  <c r="F94"/>
  <c r="F92"/>
  <c r="E90"/>
  <c r="J55"/>
  <c r="F55"/>
  <c r="F53"/>
  <c r="E51"/>
  <c r="J38"/>
  <c r="J20"/>
  <c r="E20"/>
  <c r="F95"/>
  <c r="F56"/>
  <c r="J19"/>
  <c r="J14"/>
  <c r="J92"/>
  <c r="J53"/>
  <c r="E7"/>
  <c r="E86"/>
  <c r="E47"/>
  <c i="1" r="AY54"/>
  <c r="AX54"/>
  <c i="3" r="BI588"/>
  <c r="BH588"/>
  <c r="BG588"/>
  <c r="BF588"/>
  <c r="T588"/>
  <c r="R588"/>
  <c r="P588"/>
  <c r="BK588"/>
  <c r="J588"/>
  <c r="BE588"/>
  <c r="BI586"/>
  <c r="BH586"/>
  <c r="BG586"/>
  <c r="BF586"/>
  <c r="T586"/>
  <c r="R586"/>
  <c r="P586"/>
  <c r="BK586"/>
  <c r="J586"/>
  <c r="BE586"/>
  <c r="BI584"/>
  <c r="BH584"/>
  <c r="BG584"/>
  <c r="BF584"/>
  <c r="T584"/>
  <c r="R584"/>
  <c r="P584"/>
  <c r="BK584"/>
  <c r="J584"/>
  <c r="BE584"/>
  <c r="BI583"/>
  <c r="BH583"/>
  <c r="BG583"/>
  <c r="BF583"/>
  <c r="T583"/>
  <c r="T582"/>
  <c r="R583"/>
  <c r="R582"/>
  <c r="P583"/>
  <c r="P582"/>
  <c r="BK583"/>
  <c r="BK582"/>
  <c r="J582"/>
  <c r="J583"/>
  <c r="BE583"/>
  <c r="J69"/>
  <c r="BI580"/>
  <c r="BH580"/>
  <c r="BG580"/>
  <c r="BF580"/>
  <c r="T580"/>
  <c r="R580"/>
  <c r="P580"/>
  <c r="BK580"/>
  <c r="J580"/>
  <c r="BE580"/>
  <c r="BI579"/>
  <c r="BH579"/>
  <c r="BG579"/>
  <c r="BF579"/>
  <c r="T579"/>
  <c r="R579"/>
  <c r="P579"/>
  <c r="BK579"/>
  <c r="J579"/>
  <c r="BE579"/>
  <c r="BI578"/>
  <c r="BH578"/>
  <c r="BG578"/>
  <c r="BF578"/>
  <c r="T578"/>
  <c r="R578"/>
  <c r="P578"/>
  <c r="BK578"/>
  <c r="J578"/>
  <c r="BE578"/>
  <c r="BI577"/>
  <c r="BH577"/>
  <c r="BG577"/>
  <c r="BF577"/>
  <c r="T577"/>
  <c r="R577"/>
  <c r="P577"/>
  <c r="BK577"/>
  <c r="J577"/>
  <c r="BE577"/>
  <c r="BI576"/>
  <c r="BH576"/>
  <c r="BG576"/>
  <c r="BF576"/>
  <c r="T576"/>
  <c r="T575"/>
  <c r="R576"/>
  <c r="R575"/>
  <c r="P576"/>
  <c r="P575"/>
  <c r="BK576"/>
  <c r="BK575"/>
  <c r="J575"/>
  <c r="J576"/>
  <c r="BE576"/>
  <c r="J68"/>
  <c r="BI573"/>
  <c r="BH573"/>
  <c r="BG573"/>
  <c r="BF573"/>
  <c r="T573"/>
  <c r="R573"/>
  <c r="P573"/>
  <c r="BK573"/>
  <c r="J573"/>
  <c r="BE573"/>
  <c r="BI570"/>
  <c r="BH570"/>
  <c r="BG570"/>
  <c r="BF570"/>
  <c r="T570"/>
  <c r="R570"/>
  <c r="P570"/>
  <c r="BK570"/>
  <c r="J570"/>
  <c r="BE570"/>
  <c r="BI567"/>
  <c r="BH567"/>
  <c r="BG567"/>
  <c r="BF567"/>
  <c r="T567"/>
  <c r="R567"/>
  <c r="P567"/>
  <c r="BK567"/>
  <c r="J567"/>
  <c r="BE567"/>
  <c r="BI564"/>
  <c r="BH564"/>
  <c r="BG564"/>
  <c r="BF564"/>
  <c r="T564"/>
  <c r="R564"/>
  <c r="P564"/>
  <c r="BK564"/>
  <c r="J564"/>
  <c r="BE564"/>
  <c r="BI563"/>
  <c r="BH563"/>
  <c r="BG563"/>
  <c r="BF563"/>
  <c r="T563"/>
  <c r="R563"/>
  <c r="P563"/>
  <c r="BK563"/>
  <c r="J563"/>
  <c r="BE563"/>
  <c r="BI562"/>
  <c r="BH562"/>
  <c r="BG562"/>
  <c r="BF562"/>
  <c r="T562"/>
  <c r="R562"/>
  <c r="P562"/>
  <c r="BK562"/>
  <c r="J562"/>
  <c r="BE562"/>
  <c r="BI561"/>
  <c r="BH561"/>
  <c r="BG561"/>
  <c r="BF561"/>
  <c r="T561"/>
  <c r="R561"/>
  <c r="P561"/>
  <c r="BK561"/>
  <c r="J561"/>
  <c r="BE561"/>
  <c r="BI556"/>
  <c r="BH556"/>
  <c r="BG556"/>
  <c r="BF556"/>
  <c r="T556"/>
  <c r="R556"/>
  <c r="P556"/>
  <c r="BK556"/>
  <c r="J556"/>
  <c r="BE556"/>
  <c r="BI552"/>
  <c r="BH552"/>
  <c r="BG552"/>
  <c r="BF552"/>
  <c r="T552"/>
  <c r="R552"/>
  <c r="P552"/>
  <c r="BK552"/>
  <c r="J552"/>
  <c r="BE552"/>
  <c r="BI548"/>
  <c r="BH548"/>
  <c r="BG548"/>
  <c r="BF548"/>
  <c r="T548"/>
  <c r="R548"/>
  <c r="P548"/>
  <c r="BK548"/>
  <c r="J548"/>
  <c r="BE548"/>
  <c r="BI544"/>
  <c r="BH544"/>
  <c r="BG544"/>
  <c r="BF544"/>
  <c r="T544"/>
  <c r="R544"/>
  <c r="P544"/>
  <c r="BK544"/>
  <c r="J544"/>
  <c r="BE544"/>
  <c r="BI541"/>
  <c r="BH541"/>
  <c r="BG541"/>
  <c r="BF541"/>
  <c r="T541"/>
  <c r="R541"/>
  <c r="P541"/>
  <c r="BK541"/>
  <c r="J541"/>
  <c r="BE541"/>
  <c r="BI537"/>
  <c r="BH537"/>
  <c r="BG537"/>
  <c r="BF537"/>
  <c r="T537"/>
  <c r="R537"/>
  <c r="P537"/>
  <c r="BK537"/>
  <c r="J537"/>
  <c r="BE537"/>
  <c r="BI536"/>
  <c r="BH536"/>
  <c r="BG536"/>
  <c r="BF536"/>
  <c r="T536"/>
  <c r="R536"/>
  <c r="P536"/>
  <c r="BK536"/>
  <c r="J536"/>
  <c r="BE536"/>
  <c r="BI535"/>
  <c r="BH535"/>
  <c r="BG535"/>
  <c r="BF535"/>
  <c r="T535"/>
  <c r="R535"/>
  <c r="P535"/>
  <c r="BK535"/>
  <c r="J535"/>
  <c r="BE535"/>
  <c r="BI534"/>
  <c r="BH534"/>
  <c r="BG534"/>
  <c r="BF534"/>
  <c r="T534"/>
  <c r="R534"/>
  <c r="P534"/>
  <c r="BK534"/>
  <c r="J534"/>
  <c r="BE534"/>
  <c r="BI530"/>
  <c r="BH530"/>
  <c r="BG530"/>
  <c r="BF530"/>
  <c r="T530"/>
  <c r="R530"/>
  <c r="P530"/>
  <c r="BK530"/>
  <c r="J530"/>
  <c r="BE530"/>
  <c r="BI526"/>
  <c r="BH526"/>
  <c r="BG526"/>
  <c r="BF526"/>
  <c r="T526"/>
  <c r="R526"/>
  <c r="P526"/>
  <c r="BK526"/>
  <c r="J526"/>
  <c r="BE526"/>
  <c r="BI522"/>
  <c r="BH522"/>
  <c r="BG522"/>
  <c r="BF522"/>
  <c r="T522"/>
  <c r="R522"/>
  <c r="P522"/>
  <c r="BK522"/>
  <c r="J522"/>
  <c r="BE522"/>
  <c r="BI518"/>
  <c r="BH518"/>
  <c r="BG518"/>
  <c r="BF518"/>
  <c r="T518"/>
  <c r="R518"/>
  <c r="P518"/>
  <c r="BK518"/>
  <c r="J518"/>
  <c r="BE518"/>
  <c r="BI515"/>
  <c r="BH515"/>
  <c r="BG515"/>
  <c r="BF515"/>
  <c r="T515"/>
  <c r="R515"/>
  <c r="P515"/>
  <c r="BK515"/>
  <c r="J515"/>
  <c r="BE515"/>
  <c r="BI512"/>
  <c r="BH512"/>
  <c r="BG512"/>
  <c r="BF512"/>
  <c r="T512"/>
  <c r="R512"/>
  <c r="P512"/>
  <c r="BK512"/>
  <c r="J512"/>
  <c r="BE512"/>
  <c r="BI509"/>
  <c r="BH509"/>
  <c r="BG509"/>
  <c r="BF509"/>
  <c r="T509"/>
  <c r="R509"/>
  <c r="P509"/>
  <c r="BK509"/>
  <c r="J509"/>
  <c r="BE509"/>
  <c r="BI506"/>
  <c r="BH506"/>
  <c r="BG506"/>
  <c r="BF506"/>
  <c r="T506"/>
  <c r="R506"/>
  <c r="P506"/>
  <c r="BK506"/>
  <c r="J506"/>
  <c r="BE506"/>
  <c r="BI502"/>
  <c r="BH502"/>
  <c r="BG502"/>
  <c r="BF502"/>
  <c r="T502"/>
  <c r="R502"/>
  <c r="P502"/>
  <c r="BK502"/>
  <c r="J502"/>
  <c r="BE502"/>
  <c r="BI498"/>
  <c r="BH498"/>
  <c r="BG498"/>
  <c r="BF498"/>
  <c r="T498"/>
  <c r="R498"/>
  <c r="P498"/>
  <c r="BK498"/>
  <c r="J498"/>
  <c r="BE498"/>
  <c r="BI494"/>
  <c r="BH494"/>
  <c r="BG494"/>
  <c r="BF494"/>
  <c r="T494"/>
  <c r="R494"/>
  <c r="P494"/>
  <c r="BK494"/>
  <c r="J494"/>
  <c r="BE494"/>
  <c r="BI491"/>
  <c r="BH491"/>
  <c r="BG491"/>
  <c r="BF491"/>
  <c r="T491"/>
  <c r="R491"/>
  <c r="P491"/>
  <c r="BK491"/>
  <c r="J491"/>
  <c r="BE491"/>
  <c r="BI488"/>
  <c r="BH488"/>
  <c r="BG488"/>
  <c r="BF488"/>
  <c r="T488"/>
  <c r="R488"/>
  <c r="P488"/>
  <c r="BK488"/>
  <c r="J488"/>
  <c r="BE488"/>
  <c r="BI485"/>
  <c r="BH485"/>
  <c r="BG485"/>
  <c r="BF485"/>
  <c r="T485"/>
  <c r="R485"/>
  <c r="P485"/>
  <c r="BK485"/>
  <c r="J485"/>
  <c r="BE485"/>
  <c r="BI484"/>
  <c r="BH484"/>
  <c r="BG484"/>
  <c r="BF484"/>
  <c r="T484"/>
  <c r="R484"/>
  <c r="P484"/>
  <c r="BK484"/>
  <c r="J484"/>
  <c r="BE484"/>
  <c r="BI481"/>
  <c r="BH481"/>
  <c r="BG481"/>
  <c r="BF481"/>
  <c r="T481"/>
  <c r="R481"/>
  <c r="P481"/>
  <c r="BK481"/>
  <c r="J481"/>
  <c r="BE481"/>
  <c r="BI480"/>
  <c r="BH480"/>
  <c r="BG480"/>
  <c r="BF480"/>
  <c r="T480"/>
  <c r="R480"/>
  <c r="P480"/>
  <c r="BK480"/>
  <c r="J480"/>
  <c r="BE480"/>
  <c r="BI479"/>
  <c r="BH479"/>
  <c r="BG479"/>
  <c r="BF479"/>
  <c r="T479"/>
  <c r="R479"/>
  <c r="P479"/>
  <c r="BK479"/>
  <c r="J479"/>
  <c r="BE479"/>
  <c r="BI478"/>
  <c r="BH478"/>
  <c r="BG478"/>
  <c r="BF478"/>
  <c r="T478"/>
  <c r="R478"/>
  <c r="P478"/>
  <c r="BK478"/>
  <c r="J478"/>
  <c r="BE478"/>
  <c r="BI477"/>
  <c r="BH477"/>
  <c r="BG477"/>
  <c r="BF477"/>
  <c r="T477"/>
  <c r="R477"/>
  <c r="P477"/>
  <c r="BK477"/>
  <c r="J477"/>
  <c r="BE477"/>
  <c r="BI476"/>
  <c r="BH476"/>
  <c r="BG476"/>
  <c r="BF476"/>
  <c r="T476"/>
  <c r="R476"/>
  <c r="P476"/>
  <c r="BK476"/>
  <c r="J476"/>
  <c r="BE476"/>
  <c r="BI475"/>
  <c r="BH475"/>
  <c r="BG475"/>
  <c r="BF475"/>
  <c r="T475"/>
  <c r="R475"/>
  <c r="P475"/>
  <c r="BK475"/>
  <c r="J475"/>
  <c r="BE475"/>
  <c r="BI474"/>
  <c r="BH474"/>
  <c r="BG474"/>
  <c r="BF474"/>
  <c r="T474"/>
  <c r="R474"/>
  <c r="P474"/>
  <c r="BK474"/>
  <c r="J474"/>
  <c r="BE474"/>
  <c r="BI473"/>
  <c r="BH473"/>
  <c r="BG473"/>
  <c r="BF473"/>
  <c r="T473"/>
  <c r="R473"/>
  <c r="P473"/>
  <c r="BK473"/>
  <c r="J473"/>
  <c r="BE473"/>
  <c r="BI472"/>
  <c r="BH472"/>
  <c r="BG472"/>
  <c r="BF472"/>
  <c r="T472"/>
  <c r="R472"/>
  <c r="P472"/>
  <c r="BK472"/>
  <c r="J472"/>
  <c r="BE472"/>
  <c r="BI471"/>
  <c r="BH471"/>
  <c r="BG471"/>
  <c r="BF471"/>
  <c r="T471"/>
  <c r="R471"/>
  <c r="P471"/>
  <c r="BK471"/>
  <c r="J471"/>
  <c r="BE471"/>
  <c r="BI470"/>
  <c r="BH470"/>
  <c r="BG470"/>
  <c r="BF470"/>
  <c r="T470"/>
  <c r="R470"/>
  <c r="P470"/>
  <c r="BK470"/>
  <c r="J470"/>
  <c r="BE470"/>
  <c r="BI469"/>
  <c r="BH469"/>
  <c r="BG469"/>
  <c r="BF469"/>
  <c r="T469"/>
  <c r="R469"/>
  <c r="P469"/>
  <c r="BK469"/>
  <c r="J469"/>
  <c r="BE469"/>
  <c r="BI468"/>
  <c r="BH468"/>
  <c r="BG468"/>
  <c r="BF468"/>
  <c r="T468"/>
  <c r="R468"/>
  <c r="P468"/>
  <c r="BK468"/>
  <c r="J468"/>
  <c r="BE468"/>
  <c r="BI467"/>
  <c r="BH467"/>
  <c r="BG467"/>
  <c r="BF467"/>
  <c r="T467"/>
  <c r="R467"/>
  <c r="P467"/>
  <c r="BK467"/>
  <c r="J467"/>
  <c r="BE467"/>
  <c r="BI466"/>
  <c r="BH466"/>
  <c r="BG466"/>
  <c r="BF466"/>
  <c r="T466"/>
  <c r="R466"/>
  <c r="P466"/>
  <c r="BK466"/>
  <c r="J466"/>
  <c r="BE466"/>
  <c r="BI465"/>
  <c r="BH465"/>
  <c r="BG465"/>
  <c r="BF465"/>
  <c r="T465"/>
  <c r="R465"/>
  <c r="P465"/>
  <c r="BK465"/>
  <c r="J465"/>
  <c r="BE465"/>
  <c r="BI464"/>
  <c r="BH464"/>
  <c r="BG464"/>
  <c r="BF464"/>
  <c r="T464"/>
  <c r="R464"/>
  <c r="P464"/>
  <c r="BK464"/>
  <c r="J464"/>
  <c r="BE464"/>
  <c r="BI463"/>
  <c r="BH463"/>
  <c r="BG463"/>
  <c r="BF463"/>
  <c r="T463"/>
  <c r="R463"/>
  <c r="P463"/>
  <c r="BK463"/>
  <c r="J463"/>
  <c r="BE463"/>
  <c r="BI462"/>
  <c r="BH462"/>
  <c r="BG462"/>
  <c r="BF462"/>
  <c r="T462"/>
  <c r="R462"/>
  <c r="P462"/>
  <c r="BK462"/>
  <c r="J462"/>
  <c r="BE462"/>
  <c r="BI461"/>
  <c r="BH461"/>
  <c r="BG461"/>
  <c r="BF461"/>
  <c r="T461"/>
  <c r="R461"/>
  <c r="P461"/>
  <c r="BK461"/>
  <c r="J461"/>
  <c r="BE461"/>
  <c r="BI460"/>
  <c r="BH460"/>
  <c r="BG460"/>
  <c r="BF460"/>
  <c r="T460"/>
  <c r="R460"/>
  <c r="P460"/>
  <c r="BK460"/>
  <c r="J460"/>
  <c r="BE460"/>
  <c r="BI459"/>
  <c r="BH459"/>
  <c r="BG459"/>
  <c r="BF459"/>
  <c r="T459"/>
  <c r="R459"/>
  <c r="P459"/>
  <c r="BK459"/>
  <c r="J459"/>
  <c r="BE459"/>
  <c r="BI458"/>
  <c r="BH458"/>
  <c r="BG458"/>
  <c r="BF458"/>
  <c r="T458"/>
  <c r="R458"/>
  <c r="P458"/>
  <c r="BK458"/>
  <c r="J458"/>
  <c r="BE458"/>
  <c r="BI457"/>
  <c r="BH457"/>
  <c r="BG457"/>
  <c r="BF457"/>
  <c r="T457"/>
  <c r="R457"/>
  <c r="P457"/>
  <c r="BK457"/>
  <c r="J457"/>
  <c r="BE457"/>
  <c r="BI456"/>
  <c r="BH456"/>
  <c r="BG456"/>
  <c r="BF456"/>
  <c r="T456"/>
  <c r="R456"/>
  <c r="P456"/>
  <c r="BK456"/>
  <c r="J456"/>
  <c r="BE456"/>
  <c r="BI455"/>
  <c r="BH455"/>
  <c r="BG455"/>
  <c r="BF455"/>
  <c r="T455"/>
  <c r="R455"/>
  <c r="P455"/>
  <c r="BK455"/>
  <c r="J455"/>
  <c r="BE455"/>
  <c r="BI454"/>
  <c r="BH454"/>
  <c r="BG454"/>
  <c r="BF454"/>
  <c r="T454"/>
  <c r="R454"/>
  <c r="P454"/>
  <c r="BK454"/>
  <c r="J454"/>
  <c r="BE454"/>
  <c r="BI453"/>
  <c r="BH453"/>
  <c r="BG453"/>
  <c r="BF453"/>
  <c r="T453"/>
  <c r="R453"/>
  <c r="P453"/>
  <c r="BK453"/>
  <c r="J453"/>
  <c r="BE453"/>
  <c r="BI452"/>
  <c r="BH452"/>
  <c r="BG452"/>
  <c r="BF452"/>
  <c r="T452"/>
  <c r="R452"/>
  <c r="P452"/>
  <c r="BK452"/>
  <c r="J452"/>
  <c r="BE452"/>
  <c r="BI451"/>
  <c r="BH451"/>
  <c r="BG451"/>
  <c r="BF451"/>
  <c r="T451"/>
  <c r="R451"/>
  <c r="P451"/>
  <c r="BK451"/>
  <c r="J451"/>
  <c r="BE451"/>
  <c r="BI450"/>
  <c r="BH450"/>
  <c r="BG450"/>
  <c r="BF450"/>
  <c r="T450"/>
  <c r="R450"/>
  <c r="P450"/>
  <c r="BK450"/>
  <c r="J450"/>
  <c r="BE450"/>
  <c r="BI449"/>
  <c r="BH449"/>
  <c r="BG449"/>
  <c r="BF449"/>
  <c r="T449"/>
  <c r="R449"/>
  <c r="P449"/>
  <c r="BK449"/>
  <c r="J449"/>
  <c r="BE449"/>
  <c r="BI448"/>
  <c r="BH448"/>
  <c r="BG448"/>
  <c r="BF448"/>
  <c r="T448"/>
  <c r="R448"/>
  <c r="P448"/>
  <c r="BK448"/>
  <c r="J448"/>
  <c r="BE448"/>
  <c r="BI447"/>
  <c r="BH447"/>
  <c r="BG447"/>
  <c r="BF447"/>
  <c r="T447"/>
  <c r="R447"/>
  <c r="P447"/>
  <c r="BK447"/>
  <c r="J447"/>
  <c r="BE447"/>
  <c r="BI446"/>
  <c r="BH446"/>
  <c r="BG446"/>
  <c r="BF446"/>
  <c r="T446"/>
  <c r="R446"/>
  <c r="P446"/>
  <c r="BK446"/>
  <c r="J446"/>
  <c r="BE446"/>
  <c r="BI445"/>
  <c r="BH445"/>
  <c r="BG445"/>
  <c r="BF445"/>
  <c r="T445"/>
  <c r="R445"/>
  <c r="P445"/>
  <c r="BK445"/>
  <c r="J445"/>
  <c r="BE445"/>
  <c r="BI444"/>
  <c r="BH444"/>
  <c r="BG444"/>
  <c r="BF444"/>
  <c r="T444"/>
  <c r="R444"/>
  <c r="P444"/>
  <c r="BK444"/>
  <c r="J444"/>
  <c r="BE444"/>
  <c r="BI443"/>
  <c r="BH443"/>
  <c r="BG443"/>
  <c r="BF443"/>
  <c r="T443"/>
  <c r="R443"/>
  <c r="P443"/>
  <c r="BK443"/>
  <c r="J443"/>
  <c r="BE443"/>
  <c r="BI442"/>
  <c r="BH442"/>
  <c r="BG442"/>
  <c r="BF442"/>
  <c r="T442"/>
  <c r="R442"/>
  <c r="P442"/>
  <c r="BK442"/>
  <c r="J442"/>
  <c r="BE442"/>
  <c r="BI441"/>
  <c r="BH441"/>
  <c r="BG441"/>
  <c r="BF441"/>
  <c r="T441"/>
  <c r="R441"/>
  <c r="P441"/>
  <c r="BK441"/>
  <c r="J441"/>
  <c r="BE441"/>
  <c r="BI440"/>
  <c r="BH440"/>
  <c r="BG440"/>
  <c r="BF440"/>
  <c r="T440"/>
  <c r="R440"/>
  <c r="P440"/>
  <c r="BK440"/>
  <c r="J440"/>
  <c r="BE440"/>
  <c r="BI439"/>
  <c r="BH439"/>
  <c r="BG439"/>
  <c r="BF439"/>
  <c r="T439"/>
  <c r="R439"/>
  <c r="P439"/>
  <c r="BK439"/>
  <c r="J439"/>
  <c r="BE439"/>
  <c r="BI438"/>
  <c r="BH438"/>
  <c r="BG438"/>
  <c r="BF438"/>
  <c r="T438"/>
  <c r="R438"/>
  <c r="P438"/>
  <c r="BK438"/>
  <c r="J438"/>
  <c r="BE438"/>
  <c r="BI437"/>
  <c r="BH437"/>
  <c r="BG437"/>
  <c r="BF437"/>
  <c r="T437"/>
  <c r="R437"/>
  <c r="P437"/>
  <c r="BK437"/>
  <c r="J437"/>
  <c r="BE437"/>
  <c r="BI436"/>
  <c r="BH436"/>
  <c r="BG436"/>
  <c r="BF436"/>
  <c r="T436"/>
  <c r="R436"/>
  <c r="P436"/>
  <c r="BK436"/>
  <c r="J436"/>
  <c r="BE436"/>
  <c r="BI435"/>
  <c r="BH435"/>
  <c r="BG435"/>
  <c r="BF435"/>
  <c r="T435"/>
  <c r="R435"/>
  <c r="P435"/>
  <c r="BK435"/>
  <c r="J435"/>
  <c r="BE435"/>
  <c r="BI434"/>
  <c r="BH434"/>
  <c r="BG434"/>
  <c r="BF434"/>
  <c r="T434"/>
  <c r="R434"/>
  <c r="P434"/>
  <c r="BK434"/>
  <c r="J434"/>
  <c r="BE434"/>
  <c r="BI433"/>
  <c r="BH433"/>
  <c r="BG433"/>
  <c r="BF433"/>
  <c r="T433"/>
  <c r="R433"/>
  <c r="P433"/>
  <c r="BK433"/>
  <c r="J433"/>
  <c r="BE433"/>
  <c r="BI432"/>
  <c r="BH432"/>
  <c r="BG432"/>
  <c r="BF432"/>
  <c r="T432"/>
  <c r="R432"/>
  <c r="P432"/>
  <c r="BK432"/>
  <c r="J432"/>
  <c r="BE432"/>
  <c r="BI429"/>
  <c r="BH429"/>
  <c r="BG429"/>
  <c r="BF429"/>
  <c r="T429"/>
  <c r="R429"/>
  <c r="P429"/>
  <c r="BK429"/>
  <c r="J429"/>
  <c r="BE429"/>
  <c r="BI426"/>
  <c r="BH426"/>
  <c r="BG426"/>
  <c r="BF426"/>
  <c r="T426"/>
  <c r="T425"/>
  <c r="R426"/>
  <c r="R425"/>
  <c r="P426"/>
  <c r="P425"/>
  <c r="BK426"/>
  <c r="BK425"/>
  <c r="J425"/>
  <c r="J426"/>
  <c r="BE426"/>
  <c r="J67"/>
  <c r="BI423"/>
  <c r="BH423"/>
  <c r="BG423"/>
  <c r="BF423"/>
  <c r="T423"/>
  <c r="R423"/>
  <c r="P423"/>
  <c r="BK423"/>
  <c r="J423"/>
  <c r="BE423"/>
  <c r="BI419"/>
  <c r="BH419"/>
  <c r="BG419"/>
  <c r="BF419"/>
  <c r="T419"/>
  <c r="R419"/>
  <c r="P419"/>
  <c r="BK419"/>
  <c r="J419"/>
  <c r="BE419"/>
  <c r="BI414"/>
  <c r="BH414"/>
  <c r="BG414"/>
  <c r="BF414"/>
  <c r="T414"/>
  <c r="R414"/>
  <c r="P414"/>
  <c r="BK414"/>
  <c r="J414"/>
  <c r="BE414"/>
  <c r="BI409"/>
  <c r="BH409"/>
  <c r="BG409"/>
  <c r="BF409"/>
  <c r="T409"/>
  <c r="R409"/>
  <c r="P409"/>
  <c r="BK409"/>
  <c r="J409"/>
  <c r="BE409"/>
  <c r="BI404"/>
  <c r="BH404"/>
  <c r="BG404"/>
  <c r="BF404"/>
  <c r="T404"/>
  <c r="R404"/>
  <c r="P404"/>
  <c r="BK404"/>
  <c r="J404"/>
  <c r="BE404"/>
  <c r="BI401"/>
  <c r="BH401"/>
  <c r="BG401"/>
  <c r="BF401"/>
  <c r="T401"/>
  <c r="R401"/>
  <c r="P401"/>
  <c r="BK401"/>
  <c r="J401"/>
  <c r="BE401"/>
  <c r="BI399"/>
  <c r="BH399"/>
  <c r="BG399"/>
  <c r="BF399"/>
  <c r="T399"/>
  <c r="R399"/>
  <c r="P399"/>
  <c r="BK399"/>
  <c r="J399"/>
  <c r="BE399"/>
  <c r="BI398"/>
  <c r="BH398"/>
  <c r="BG398"/>
  <c r="BF398"/>
  <c r="T398"/>
  <c r="R398"/>
  <c r="P398"/>
  <c r="BK398"/>
  <c r="J398"/>
  <c r="BE398"/>
  <c r="BI397"/>
  <c r="BH397"/>
  <c r="BG397"/>
  <c r="BF397"/>
  <c r="T397"/>
  <c r="R397"/>
  <c r="P397"/>
  <c r="BK397"/>
  <c r="J397"/>
  <c r="BE397"/>
  <c r="BI396"/>
  <c r="BH396"/>
  <c r="BG396"/>
  <c r="BF396"/>
  <c r="T396"/>
  <c r="R396"/>
  <c r="P396"/>
  <c r="BK396"/>
  <c r="J396"/>
  <c r="BE396"/>
  <c r="BI395"/>
  <c r="BH395"/>
  <c r="BG395"/>
  <c r="BF395"/>
  <c r="T395"/>
  <c r="R395"/>
  <c r="P395"/>
  <c r="BK395"/>
  <c r="J395"/>
  <c r="BE395"/>
  <c r="BI393"/>
  <c r="BH393"/>
  <c r="BG393"/>
  <c r="BF393"/>
  <c r="T393"/>
  <c r="R393"/>
  <c r="P393"/>
  <c r="BK393"/>
  <c r="J393"/>
  <c r="BE393"/>
  <c r="BI391"/>
  <c r="BH391"/>
  <c r="BG391"/>
  <c r="BF391"/>
  <c r="T391"/>
  <c r="R391"/>
  <c r="P391"/>
  <c r="BK391"/>
  <c r="J391"/>
  <c r="BE391"/>
  <c r="BI387"/>
  <c r="BH387"/>
  <c r="BG387"/>
  <c r="BF387"/>
  <c r="T387"/>
  <c r="R387"/>
  <c r="P387"/>
  <c r="BK387"/>
  <c r="J387"/>
  <c r="BE387"/>
  <c r="BI382"/>
  <c r="BH382"/>
  <c r="BG382"/>
  <c r="BF382"/>
  <c r="T382"/>
  <c r="R382"/>
  <c r="P382"/>
  <c r="BK382"/>
  <c r="J382"/>
  <c r="BE382"/>
  <c r="BI379"/>
  <c r="BH379"/>
  <c r="BG379"/>
  <c r="BF379"/>
  <c r="T379"/>
  <c r="R379"/>
  <c r="P379"/>
  <c r="BK379"/>
  <c r="J379"/>
  <c r="BE379"/>
  <c r="BI376"/>
  <c r="BH376"/>
  <c r="BG376"/>
  <c r="BF376"/>
  <c r="T376"/>
  <c r="R376"/>
  <c r="P376"/>
  <c r="BK376"/>
  <c r="J376"/>
  <c r="BE376"/>
  <c r="BI373"/>
  <c r="BH373"/>
  <c r="BG373"/>
  <c r="BF373"/>
  <c r="T373"/>
  <c r="R373"/>
  <c r="P373"/>
  <c r="BK373"/>
  <c r="J373"/>
  <c r="BE373"/>
  <c r="BI370"/>
  <c r="BH370"/>
  <c r="BG370"/>
  <c r="BF370"/>
  <c r="T370"/>
  <c r="R370"/>
  <c r="P370"/>
  <c r="BK370"/>
  <c r="J370"/>
  <c r="BE370"/>
  <c r="BI367"/>
  <c r="BH367"/>
  <c r="BG367"/>
  <c r="BF367"/>
  <c r="T367"/>
  <c r="R367"/>
  <c r="P367"/>
  <c r="BK367"/>
  <c r="J367"/>
  <c r="BE367"/>
  <c r="BI366"/>
  <c r="BH366"/>
  <c r="BG366"/>
  <c r="BF366"/>
  <c r="T366"/>
  <c r="R366"/>
  <c r="P366"/>
  <c r="BK366"/>
  <c r="J366"/>
  <c r="BE366"/>
  <c r="BI365"/>
  <c r="BH365"/>
  <c r="BG365"/>
  <c r="BF365"/>
  <c r="T365"/>
  <c r="R365"/>
  <c r="P365"/>
  <c r="BK365"/>
  <c r="J365"/>
  <c r="BE365"/>
  <c r="BI364"/>
  <c r="BH364"/>
  <c r="BG364"/>
  <c r="BF364"/>
  <c r="T364"/>
  <c r="R364"/>
  <c r="P364"/>
  <c r="BK364"/>
  <c r="J364"/>
  <c r="BE364"/>
  <c r="BI363"/>
  <c r="BH363"/>
  <c r="BG363"/>
  <c r="BF363"/>
  <c r="T363"/>
  <c r="R363"/>
  <c r="P363"/>
  <c r="BK363"/>
  <c r="J363"/>
  <c r="BE363"/>
  <c r="BI362"/>
  <c r="BH362"/>
  <c r="BG362"/>
  <c r="BF362"/>
  <c r="T362"/>
  <c r="R362"/>
  <c r="P362"/>
  <c r="BK362"/>
  <c r="J362"/>
  <c r="BE362"/>
  <c r="BI359"/>
  <c r="BH359"/>
  <c r="BG359"/>
  <c r="BF359"/>
  <c r="T359"/>
  <c r="R359"/>
  <c r="P359"/>
  <c r="BK359"/>
  <c r="J359"/>
  <c r="BE359"/>
  <c r="BI358"/>
  <c r="BH358"/>
  <c r="BG358"/>
  <c r="BF358"/>
  <c r="T358"/>
  <c r="R358"/>
  <c r="P358"/>
  <c r="BK358"/>
  <c r="J358"/>
  <c r="BE358"/>
  <c r="BI355"/>
  <c r="BH355"/>
  <c r="BG355"/>
  <c r="BF355"/>
  <c r="T355"/>
  <c r="R355"/>
  <c r="P355"/>
  <c r="BK355"/>
  <c r="J355"/>
  <c r="BE355"/>
  <c r="BI352"/>
  <c r="BH352"/>
  <c r="BG352"/>
  <c r="BF352"/>
  <c r="T352"/>
  <c r="R352"/>
  <c r="P352"/>
  <c r="BK352"/>
  <c r="J352"/>
  <c r="BE352"/>
  <c r="BI351"/>
  <c r="BH351"/>
  <c r="BG351"/>
  <c r="BF351"/>
  <c r="T351"/>
  <c r="R351"/>
  <c r="P351"/>
  <c r="BK351"/>
  <c r="J351"/>
  <c r="BE351"/>
  <c r="BI350"/>
  <c r="BH350"/>
  <c r="BG350"/>
  <c r="BF350"/>
  <c r="T350"/>
  <c r="R350"/>
  <c r="P350"/>
  <c r="BK350"/>
  <c r="J350"/>
  <c r="BE350"/>
  <c r="BI347"/>
  <c r="BH347"/>
  <c r="BG347"/>
  <c r="BF347"/>
  <c r="T347"/>
  <c r="R347"/>
  <c r="P347"/>
  <c r="BK347"/>
  <c r="J347"/>
  <c r="BE347"/>
  <c r="BI346"/>
  <c r="BH346"/>
  <c r="BG346"/>
  <c r="BF346"/>
  <c r="T346"/>
  <c r="R346"/>
  <c r="P346"/>
  <c r="BK346"/>
  <c r="J346"/>
  <c r="BE346"/>
  <c r="BI343"/>
  <c r="BH343"/>
  <c r="BG343"/>
  <c r="BF343"/>
  <c r="T343"/>
  <c r="R343"/>
  <c r="P343"/>
  <c r="BK343"/>
  <c r="J343"/>
  <c r="BE343"/>
  <c r="BI340"/>
  <c r="BH340"/>
  <c r="BG340"/>
  <c r="BF340"/>
  <c r="T340"/>
  <c r="R340"/>
  <c r="P340"/>
  <c r="BK340"/>
  <c r="J340"/>
  <c r="BE340"/>
  <c r="BI337"/>
  <c r="BH337"/>
  <c r="BG337"/>
  <c r="BF337"/>
  <c r="T337"/>
  <c r="R337"/>
  <c r="P337"/>
  <c r="BK337"/>
  <c r="J337"/>
  <c r="BE337"/>
  <c r="BI334"/>
  <c r="BH334"/>
  <c r="BG334"/>
  <c r="BF334"/>
  <c r="T334"/>
  <c r="R334"/>
  <c r="P334"/>
  <c r="BK334"/>
  <c r="J334"/>
  <c r="BE334"/>
  <c r="BI333"/>
  <c r="BH333"/>
  <c r="BG333"/>
  <c r="BF333"/>
  <c r="T333"/>
  <c r="R333"/>
  <c r="P333"/>
  <c r="BK333"/>
  <c r="J333"/>
  <c r="BE333"/>
  <c r="BI332"/>
  <c r="BH332"/>
  <c r="BG332"/>
  <c r="BF332"/>
  <c r="T332"/>
  <c r="R332"/>
  <c r="P332"/>
  <c r="BK332"/>
  <c r="J332"/>
  <c r="BE332"/>
  <c r="BI331"/>
  <c r="BH331"/>
  <c r="BG331"/>
  <c r="BF331"/>
  <c r="T331"/>
  <c r="R331"/>
  <c r="P331"/>
  <c r="BK331"/>
  <c r="J331"/>
  <c r="BE331"/>
  <c r="BI330"/>
  <c r="BH330"/>
  <c r="BG330"/>
  <c r="BF330"/>
  <c r="T330"/>
  <c r="T329"/>
  <c r="R330"/>
  <c r="R329"/>
  <c r="P330"/>
  <c r="P329"/>
  <c r="BK330"/>
  <c r="BK329"/>
  <c r="J329"/>
  <c r="J330"/>
  <c r="BE330"/>
  <c r="J66"/>
  <c r="BI327"/>
  <c r="BH327"/>
  <c r="BG327"/>
  <c r="BF327"/>
  <c r="T327"/>
  <c r="R327"/>
  <c r="P327"/>
  <c r="BK327"/>
  <c r="J327"/>
  <c r="BE327"/>
  <c r="BI325"/>
  <c r="BH325"/>
  <c r="BG325"/>
  <c r="BF325"/>
  <c r="T325"/>
  <c r="R325"/>
  <c r="P325"/>
  <c r="BK325"/>
  <c r="J325"/>
  <c r="BE325"/>
  <c r="BI323"/>
  <c r="BH323"/>
  <c r="BG323"/>
  <c r="BF323"/>
  <c r="T323"/>
  <c r="R323"/>
  <c r="P323"/>
  <c r="BK323"/>
  <c r="J323"/>
  <c r="BE323"/>
  <c r="BI322"/>
  <c r="BH322"/>
  <c r="BG322"/>
  <c r="BF322"/>
  <c r="T322"/>
  <c r="R322"/>
  <c r="P322"/>
  <c r="BK322"/>
  <c r="J322"/>
  <c r="BE322"/>
  <c r="BI321"/>
  <c r="BH321"/>
  <c r="BG321"/>
  <c r="BF321"/>
  <c r="T321"/>
  <c r="R321"/>
  <c r="P321"/>
  <c r="BK321"/>
  <c r="J321"/>
  <c r="BE321"/>
  <c r="BI320"/>
  <c r="BH320"/>
  <c r="BG320"/>
  <c r="BF320"/>
  <c r="T320"/>
  <c r="R320"/>
  <c r="P320"/>
  <c r="BK320"/>
  <c r="J320"/>
  <c r="BE320"/>
  <c r="BI318"/>
  <c r="BH318"/>
  <c r="BG318"/>
  <c r="BF318"/>
  <c r="T318"/>
  <c r="R318"/>
  <c r="P318"/>
  <c r="BK318"/>
  <c r="J318"/>
  <c r="BE318"/>
  <c r="BI316"/>
  <c r="BH316"/>
  <c r="BG316"/>
  <c r="BF316"/>
  <c r="T316"/>
  <c r="R316"/>
  <c r="P316"/>
  <c r="BK316"/>
  <c r="J316"/>
  <c r="BE316"/>
  <c r="BI315"/>
  <c r="BH315"/>
  <c r="BG315"/>
  <c r="BF315"/>
  <c r="T315"/>
  <c r="R315"/>
  <c r="P315"/>
  <c r="BK315"/>
  <c r="J315"/>
  <c r="BE315"/>
  <c r="BI314"/>
  <c r="BH314"/>
  <c r="BG314"/>
  <c r="BF314"/>
  <c r="T314"/>
  <c r="R314"/>
  <c r="P314"/>
  <c r="BK314"/>
  <c r="J314"/>
  <c r="BE314"/>
  <c r="BI313"/>
  <c r="BH313"/>
  <c r="BG313"/>
  <c r="BF313"/>
  <c r="T313"/>
  <c r="R313"/>
  <c r="P313"/>
  <c r="BK313"/>
  <c r="J313"/>
  <c r="BE313"/>
  <c r="BI312"/>
  <c r="BH312"/>
  <c r="BG312"/>
  <c r="BF312"/>
  <c r="T312"/>
  <c r="R312"/>
  <c r="P312"/>
  <c r="BK312"/>
  <c r="J312"/>
  <c r="BE312"/>
  <c r="BI311"/>
  <c r="BH311"/>
  <c r="BG311"/>
  <c r="BF311"/>
  <c r="T311"/>
  <c r="R311"/>
  <c r="P311"/>
  <c r="BK311"/>
  <c r="J311"/>
  <c r="BE311"/>
  <c r="BI310"/>
  <c r="BH310"/>
  <c r="BG310"/>
  <c r="BF310"/>
  <c r="T310"/>
  <c r="R310"/>
  <c r="P310"/>
  <c r="BK310"/>
  <c r="J310"/>
  <c r="BE310"/>
  <c r="BI309"/>
  <c r="BH309"/>
  <c r="BG309"/>
  <c r="BF309"/>
  <c r="T309"/>
  <c r="R309"/>
  <c r="P309"/>
  <c r="BK309"/>
  <c r="J309"/>
  <c r="BE309"/>
  <c r="BI308"/>
  <c r="BH308"/>
  <c r="BG308"/>
  <c r="BF308"/>
  <c r="T308"/>
  <c r="R308"/>
  <c r="P308"/>
  <c r="BK308"/>
  <c r="J308"/>
  <c r="BE308"/>
  <c r="BI301"/>
  <c r="BH301"/>
  <c r="BG301"/>
  <c r="BF301"/>
  <c r="T301"/>
  <c r="R301"/>
  <c r="P301"/>
  <c r="BK301"/>
  <c r="J301"/>
  <c r="BE301"/>
  <c r="BI300"/>
  <c r="BH300"/>
  <c r="BG300"/>
  <c r="BF300"/>
  <c r="T300"/>
  <c r="R300"/>
  <c r="P300"/>
  <c r="BK300"/>
  <c r="J300"/>
  <c r="BE300"/>
  <c r="BI299"/>
  <c r="BH299"/>
  <c r="BG299"/>
  <c r="BF299"/>
  <c r="T299"/>
  <c r="R299"/>
  <c r="P299"/>
  <c r="BK299"/>
  <c r="J299"/>
  <c r="BE299"/>
  <c r="BI298"/>
  <c r="BH298"/>
  <c r="BG298"/>
  <c r="BF298"/>
  <c r="T298"/>
  <c r="R298"/>
  <c r="P298"/>
  <c r="BK298"/>
  <c r="J298"/>
  <c r="BE298"/>
  <c r="BI297"/>
  <c r="BH297"/>
  <c r="BG297"/>
  <c r="BF297"/>
  <c r="T297"/>
  <c r="R297"/>
  <c r="P297"/>
  <c r="BK297"/>
  <c r="J297"/>
  <c r="BE297"/>
  <c r="BI294"/>
  <c r="BH294"/>
  <c r="BG294"/>
  <c r="BF294"/>
  <c r="T294"/>
  <c r="R294"/>
  <c r="P294"/>
  <c r="BK294"/>
  <c r="J294"/>
  <c r="BE294"/>
  <c r="BI291"/>
  <c r="BH291"/>
  <c r="BG291"/>
  <c r="BF291"/>
  <c r="T291"/>
  <c r="R291"/>
  <c r="P291"/>
  <c r="BK291"/>
  <c r="J291"/>
  <c r="BE291"/>
  <c r="BI288"/>
  <c r="BH288"/>
  <c r="BG288"/>
  <c r="BF288"/>
  <c r="T288"/>
  <c r="R288"/>
  <c r="P288"/>
  <c r="BK288"/>
  <c r="J288"/>
  <c r="BE288"/>
  <c r="BI285"/>
  <c r="BH285"/>
  <c r="BG285"/>
  <c r="BF285"/>
  <c r="T285"/>
  <c r="R285"/>
  <c r="P285"/>
  <c r="BK285"/>
  <c r="J285"/>
  <c r="BE285"/>
  <c r="BI282"/>
  <c r="BH282"/>
  <c r="BG282"/>
  <c r="BF282"/>
  <c r="T282"/>
  <c r="R282"/>
  <c r="P282"/>
  <c r="BK282"/>
  <c r="J282"/>
  <c r="BE282"/>
  <c r="BI281"/>
  <c r="BH281"/>
  <c r="BG281"/>
  <c r="BF281"/>
  <c r="T281"/>
  <c r="R281"/>
  <c r="P281"/>
  <c r="BK281"/>
  <c r="J281"/>
  <c r="BE281"/>
  <c r="BI280"/>
  <c r="BH280"/>
  <c r="BG280"/>
  <c r="BF280"/>
  <c r="T280"/>
  <c r="R280"/>
  <c r="P280"/>
  <c r="BK280"/>
  <c r="J280"/>
  <c r="BE280"/>
  <c r="BI279"/>
  <c r="BH279"/>
  <c r="BG279"/>
  <c r="BF279"/>
  <c r="T279"/>
  <c r="R279"/>
  <c r="P279"/>
  <c r="BK279"/>
  <c r="J279"/>
  <c r="BE279"/>
  <c r="BI278"/>
  <c r="BH278"/>
  <c r="BG278"/>
  <c r="BF278"/>
  <c r="T278"/>
  <c r="R278"/>
  <c r="P278"/>
  <c r="BK278"/>
  <c r="J278"/>
  <c r="BE278"/>
  <c r="BI277"/>
  <c r="BH277"/>
  <c r="BG277"/>
  <c r="BF277"/>
  <c r="T277"/>
  <c r="R277"/>
  <c r="P277"/>
  <c r="BK277"/>
  <c r="J277"/>
  <c r="BE277"/>
  <c r="BI276"/>
  <c r="BH276"/>
  <c r="BG276"/>
  <c r="BF276"/>
  <c r="T276"/>
  <c r="R276"/>
  <c r="P276"/>
  <c r="BK276"/>
  <c r="J276"/>
  <c r="BE276"/>
  <c r="BI272"/>
  <c r="BH272"/>
  <c r="BG272"/>
  <c r="BF272"/>
  <c r="T272"/>
  <c r="R272"/>
  <c r="P272"/>
  <c r="BK272"/>
  <c r="J272"/>
  <c r="BE272"/>
  <c r="BI268"/>
  <c r="BH268"/>
  <c r="BG268"/>
  <c r="BF268"/>
  <c r="T268"/>
  <c r="R268"/>
  <c r="P268"/>
  <c r="BK268"/>
  <c r="J268"/>
  <c r="BE268"/>
  <c r="BI264"/>
  <c r="BH264"/>
  <c r="BG264"/>
  <c r="BF264"/>
  <c r="T264"/>
  <c r="R264"/>
  <c r="P264"/>
  <c r="BK264"/>
  <c r="J264"/>
  <c r="BE264"/>
  <c r="BI260"/>
  <c r="BH260"/>
  <c r="BG260"/>
  <c r="BF260"/>
  <c r="T260"/>
  <c r="R260"/>
  <c r="P260"/>
  <c r="BK260"/>
  <c r="J260"/>
  <c r="BE260"/>
  <c r="BI256"/>
  <c r="BH256"/>
  <c r="BG256"/>
  <c r="BF256"/>
  <c r="T256"/>
  <c r="R256"/>
  <c r="P256"/>
  <c r="BK256"/>
  <c r="J256"/>
  <c r="BE256"/>
  <c r="BI255"/>
  <c r="BH255"/>
  <c r="BG255"/>
  <c r="BF255"/>
  <c r="T255"/>
  <c r="R255"/>
  <c r="P255"/>
  <c r="BK255"/>
  <c r="J255"/>
  <c r="BE255"/>
  <c r="BI254"/>
  <c r="BH254"/>
  <c r="BG254"/>
  <c r="BF254"/>
  <c r="T254"/>
  <c r="R254"/>
  <c r="P254"/>
  <c r="BK254"/>
  <c r="J254"/>
  <c r="BE254"/>
  <c r="BI253"/>
  <c r="BH253"/>
  <c r="BG253"/>
  <c r="BF253"/>
  <c r="T253"/>
  <c r="R253"/>
  <c r="P253"/>
  <c r="BK253"/>
  <c r="J253"/>
  <c r="BE253"/>
  <c r="BI252"/>
  <c r="BH252"/>
  <c r="BG252"/>
  <c r="BF252"/>
  <c r="T252"/>
  <c r="R252"/>
  <c r="P252"/>
  <c r="BK252"/>
  <c r="J252"/>
  <c r="BE252"/>
  <c r="BI251"/>
  <c r="BH251"/>
  <c r="BG251"/>
  <c r="BF251"/>
  <c r="T251"/>
  <c r="R251"/>
  <c r="P251"/>
  <c r="BK251"/>
  <c r="J251"/>
  <c r="BE251"/>
  <c r="BI250"/>
  <c r="BH250"/>
  <c r="BG250"/>
  <c r="BF250"/>
  <c r="T250"/>
  <c r="R250"/>
  <c r="P250"/>
  <c r="BK250"/>
  <c r="J250"/>
  <c r="BE250"/>
  <c r="BI249"/>
  <c r="BH249"/>
  <c r="BG249"/>
  <c r="BF249"/>
  <c r="T249"/>
  <c r="R249"/>
  <c r="P249"/>
  <c r="BK249"/>
  <c r="J249"/>
  <c r="BE249"/>
  <c r="BI248"/>
  <c r="BH248"/>
  <c r="BG248"/>
  <c r="BF248"/>
  <c r="T248"/>
  <c r="R248"/>
  <c r="P248"/>
  <c r="BK248"/>
  <c r="J248"/>
  <c r="BE248"/>
  <c r="BI247"/>
  <c r="BH247"/>
  <c r="BG247"/>
  <c r="BF247"/>
  <c r="T247"/>
  <c r="R247"/>
  <c r="P247"/>
  <c r="BK247"/>
  <c r="J247"/>
  <c r="BE247"/>
  <c r="BI246"/>
  <c r="BH246"/>
  <c r="BG246"/>
  <c r="BF246"/>
  <c r="T246"/>
  <c r="R246"/>
  <c r="P246"/>
  <c r="BK246"/>
  <c r="J246"/>
  <c r="BE246"/>
  <c r="BI243"/>
  <c r="BH243"/>
  <c r="BG243"/>
  <c r="BF243"/>
  <c r="T243"/>
  <c r="R243"/>
  <c r="P243"/>
  <c r="BK243"/>
  <c r="J243"/>
  <c r="BE243"/>
  <c r="BI240"/>
  <c r="BH240"/>
  <c r="BG240"/>
  <c r="BF240"/>
  <c r="T240"/>
  <c r="R240"/>
  <c r="P240"/>
  <c r="BK240"/>
  <c r="J240"/>
  <c r="BE240"/>
  <c r="BI237"/>
  <c r="BH237"/>
  <c r="BG237"/>
  <c r="BF237"/>
  <c r="T237"/>
  <c r="R237"/>
  <c r="P237"/>
  <c r="BK237"/>
  <c r="J237"/>
  <c r="BE237"/>
  <c r="BI234"/>
  <c r="BH234"/>
  <c r="BG234"/>
  <c r="BF234"/>
  <c r="T234"/>
  <c r="R234"/>
  <c r="P234"/>
  <c r="BK234"/>
  <c r="J234"/>
  <c r="BE234"/>
  <c r="BI231"/>
  <c r="BH231"/>
  <c r="BG231"/>
  <c r="BF231"/>
  <c r="T231"/>
  <c r="R231"/>
  <c r="P231"/>
  <c r="BK231"/>
  <c r="J231"/>
  <c r="BE231"/>
  <c r="BI229"/>
  <c r="BH229"/>
  <c r="BG229"/>
  <c r="BF229"/>
  <c r="T229"/>
  <c r="T228"/>
  <c r="R229"/>
  <c r="R228"/>
  <c r="P229"/>
  <c r="P228"/>
  <c r="BK229"/>
  <c r="BK228"/>
  <c r="J228"/>
  <c r="J229"/>
  <c r="BE229"/>
  <c r="J65"/>
  <c r="BI226"/>
  <c r="BH226"/>
  <c r="BG226"/>
  <c r="BF226"/>
  <c r="T226"/>
  <c r="R226"/>
  <c r="P226"/>
  <c r="BK226"/>
  <c r="J226"/>
  <c r="BE226"/>
  <c r="BI223"/>
  <c r="BH223"/>
  <c r="BG223"/>
  <c r="BF223"/>
  <c r="T223"/>
  <c r="R223"/>
  <c r="P223"/>
  <c r="BK223"/>
  <c r="J223"/>
  <c r="BE223"/>
  <c r="BI220"/>
  <c r="BH220"/>
  <c r="BG220"/>
  <c r="BF220"/>
  <c r="T220"/>
  <c r="R220"/>
  <c r="P220"/>
  <c r="BK220"/>
  <c r="J220"/>
  <c r="BE220"/>
  <c r="BI217"/>
  <c r="BH217"/>
  <c r="BG217"/>
  <c r="BF217"/>
  <c r="T217"/>
  <c r="R217"/>
  <c r="P217"/>
  <c r="BK217"/>
  <c r="J217"/>
  <c r="BE217"/>
  <c r="BI214"/>
  <c r="BH214"/>
  <c r="BG214"/>
  <c r="BF214"/>
  <c r="T214"/>
  <c r="R214"/>
  <c r="P214"/>
  <c r="BK214"/>
  <c r="J214"/>
  <c r="BE214"/>
  <c r="BI210"/>
  <c r="BH210"/>
  <c r="BG210"/>
  <c r="BF210"/>
  <c r="T210"/>
  <c r="R210"/>
  <c r="P210"/>
  <c r="BK210"/>
  <c r="J210"/>
  <c r="BE210"/>
  <c r="BI204"/>
  <c r="BH204"/>
  <c r="BG204"/>
  <c r="BF204"/>
  <c r="T204"/>
  <c r="R204"/>
  <c r="P204"/>
  <c r="BK204"/>
  <c r="J204"/>
  <c r="BE204"/>
  <c r="BI201"/>
  <c r="BH201"/>
  <c r="BG201"/>
  <c r="BF201"/>
  <c r="T201"/>
  <c r="R201"/>
  <c r="P201"/>
  <c r="BK201"/>
  <c r="J201"/>
  <c r="BE201"/>
  <c r="BI198"/>
  <c r="BH198"/>
  <c r="BG198"/>
  <c r="BF198"/>
  <c r="T198"/>
  <c r="R198"/>
  <c r="P198"/>
  <c r="BK198"/>
  <c r="J198"/>
  <c r="BE198"/>
  <c r="BI195"/>
  <c r="BH195"/>
  <c r="BG195"/>
  <c r="BF195"/>
  <c r="T195"/>
  <c r="R195"/>
  <c r="P195"/>
  <c r="BK195"/>
  <c r="J195"/>
  <c r="BE195"/>
  <c r="BI191"/>
  <c r="BH191"/>
  <c r="BG191"/>
  <c r="BF191"/>
  <c r="T191"/>
  <c r="R191"/>
  <c r="P191"/>
  <c r="BK191"/>
  <c r="J191"/>
  <c r="BE191"/>
  <c r="BI187"/>
  <c r="BH187"/>
  <c r="BG187"/>
  <c r="BF187"/>
  <c r="T187"/>
  <c r="R187"/>
  <c r="P187"/>
  <c r="BK187"/>
  <c r="J187"/>
  <c r="BE187"/>
  <c r="BI183"/>
  <c r="BH183"/>
  <c r="BG183"/>
  <c r="BF183"/>
  <c r="T183"/>
  <c r="R183"/>
  <c r="P183"/>
  <c r="BK183"/>
  <c r="J183"/>
  <c r="BE183"/>
  <c r="BI179"/>
  <c r="BH179"/>
  <c r="BG179"/>
  <c r="BF179"/>
  <c r="T179"/>
  <c r="R179"/>
  <c r="P179"/>
  <c r="BK179"/>
  <c r="J179"/>
  <c r="BE179"/>
  <c r="BI176"/>
  <c r="BH176"/>
  <c r="BG176"/>
  <c r="BF176"/>
  <c r="T176"/>
  <c r="R176"/>
  <c r="P176"/>
  <c r="BK176"/>
  <c r="J176"/>
  <c r="BE176"/>
  <c r="BI172"/>
  <c r="BH172"/>
  <c r="BG172"/>
  <c r="BF172"/>
  <c r="T172"/>
  <c r="R172"/>
  <c r="P172"/>
  <c r="BK172"/>
  <c r="J172"/>
  <c r="BE172"/>
  <c r="BI168"/>
  <c r="BH168"/>
  <c r="BG168"/>
  <c r="BF168"/>
  <c r="T168"/>
  <c r="R168"/>
  <c r="P168"/>
  <c r="BK168"/>
  <c r="J168"/>
  <c r="BE168"/>
  <c r="BI167"/>
  <c r="BH167"/>
  <c r="BG167"/>
  <c r="BF167"/>
  <c r="T167"/>
  <c r="R167"/>
  <c r="P167"/>
  <c r="BK167"/>
  <c r="J167"/>
  <c r="BE167"/>
  <c r="BI164"/>
  <c r="BH164"/>
  <c r="BG164"/>
  <c r="BF164"/>
  <c r="T164"/>
  <c r="T163"/>
  <c r="R164"/>
  <c r="R163"/>
  <c r="P164"/>
  <c r="P163"/>
  <c r="BK164"/>
  <c r="BK163"/>
  <c r="J163"/>
  <c r="J164"/>
  <c r="BE164"/>
  <c r="J64"/>
  <c r="BI161"/>
  <c r="BH161"/>
  <c r="BG161"/>
  <c r="BF161"/>
  <c r="T161"/>
  <c r="R161"/>
  <c r="P161"/>
  <c r="BK161"/>
  <c r="J161"/>
  <c r="BE161"/>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2"/>
  <c r="BH152"/>
  <c r="BG152"/>
  <c r="BF152"/>
  <c r="T152"/>
  <c r="R152"/>
  <c r="P152"/>
  <c r="BK152"/>
  <c r="J152"/>
  <c r="BE152"/>
  <c r="BI149"/>
  <c r="BH149"/>
  <c r="BG149"/>
  <c r="BF149"/>
  <c r="T149"/>
  <c r="R149"/>
  <c r="P149"/>
  <c r="BK149"/>
  <c r="J149"/>
  <c r="BE149"/>
  <c r="BI146"/>
  <c r="BH146"/>
  <c r="BG146"/>
  <c r="BF146"/>
  <c r="T146"/>
  <c r="R146"/>
  <c r="P146"/>
  <c r="BK146"/>
  <c r="J146"/>
  <c r="BE146"/>
  <c r="BI143"/>
  <c r="BH143"/>
  <c r="BG143"/>
  <c r="BF143"/>
  <c r="T143"/>
  <c r="R143"/>
  <c r="P143"/>
  <c r="BK143"/>
  <c r="J143"/>
  <c r="BE143"/>
  <c r="BI140"/>
  <c r="BH140"/>
  <c r="BG140"/>
  <c r="BF140"/>
  <c r="T140"/>
  <c r="R140"/>
  <c r="P140"/>
  <c r="BK140"/>
  <c r="J140"/>
  <c r="BE140"/>
  <c r="BI137"/>
  <c r="BH137"/>
  <c r="BG137"/>
  <c r="BF137"/>
  <c r="T137"/>
  <c r="R137"/>
  <c r="P137"/>
  <c r="BK137"/>
  <c r="J137"/>
  <c r="BE137"/>
  <c r="BI134"/>
  <c r="BH134"/>
  <c r="BG134"/>
  <c r="BF134"/>
  <c r="T134"/>
  <c r="R134"/>
  <c r="P134"/>
  <c r="BK134"/>
  <c r="J134"/>
  <c r="BE134"/>
  <c r="BI131"/>
  <c r="BH131"/>
  <c r="BG131"/>
  <c r="BF131"/>
  <c r="T131"/>
  <c r="R131"/>
  <c r="P131"/>
  <c r="BK131"/>
  <c r="J131"/>
  <c r="BE131"/>
  <c r="BI128"/>
  <c r="BH128"/>
  <c r="BG128"/>
  <c r="BF128"/>
  <c r="T128"/>
  <c r="R128"/>
  <c r="P128"/>
  <c r="BK128"/>
  <c r="J128"/>
  <c r="BE128"/>
  <c r="BI125"/>
  <c r="BH125"/>
  <c r="BG125"/>
  <c r="BF125"/>
  <c r="T125"/>
  <c r="R125"/>
  <c r="P125"/>
  <c r="BK125"/>
  <c r="J125"/>
  <c r="BE125"/>
  <c r="BI122"/>
  <c r="BH122"/>
  <c r="BG122"/>
  <c r="BF122"/>
  <c r="T122"/>
  <c r="R122"/>
  <c r="P122"/>
  <c r="BK122"/>
  <c r="J122"/>
  <c r="BE122"/>
  <c r="BI119"/>
  <c r="BH119"/>
  <c r="BG119"/>
  <c r="BF119"/>
  <c r="T119"/>
  <c r="R119"/>
  <c r="P119"/>
  <c r="BK119"/>
  <c r="J119"/>
  <c r="BE119"/>
  <c r="BI116"/>
  <c r="BH116"/>
  <c r="BG116"/>
  <c r="BF116"/>
  <c r="T116"/>
  <c r="R116"/>
  <c r="P116"/>
  <c r="BK116"/>
  <c r="J116"/>
  <c r="BE116"/>
  <c r="BI113"/>
  <c r="BH113"/>
  <c r="BG113"/>
  <c r="BF113"/>
  <c r="T113"/>
  <c r="R113"/>
  <c r="P113"/>
  <c r="BK113"/>
  <c r="J113"/>
  <c r="BE113"/>
  <c r="BI110"/>
  <c r="BH110"/>
  <c r="BG110"/>
  <c r="BF110"/>
  <c r="T110"/>
  <c r="R110"/>
  <c r="P110"/>
  <c r="BK110"/>
  <c r="J110"/>
  <c r="BE110"/>
  <c r="BI109"/>
  <c r="BH109"/>
  <c r="BG109"/>
  <c r="BF109"/>
  <c r="T109"/>
  <c r="R109"/>
  <c r="P109"/>
  <c r="BK109"/>
  <c r="J109"/>
  <c r="BE109"/>
  <c r="BI106"/>
  <c r="BH106"/>
  <c r="BG106"/>
  <c r="BF106"/>
  <c r="T106"/>
  <c r="R106"/>
  <c r="P106"/>
  <c r="BK106"/>
  <c r="J106"/>
  <c r="BE106"/>
  <c r="BI103"/>
  <c r="BH103"/>
  <c r="BG103"/>
  <c r="BF103"/>
  <c r="T103"/>
  <c r="T102"/>
  <c r="T101"/>
  <c r="R103"/>
  <c r="R102"/>
  <c r="R101"/>
  <c r="P103"/>
  <c r="P102"/>
  <c r="P101"/>
  <c r="BK103"/>
  <c r="BK102"/>
  <c r="J102"/>
  <c r="BK101"/>
  <c r="J101"/>
  <c r="J103"/>
  <c r="BE103"/>
  <c r="J63"/>
  <c r="J62"/>
  <c r="BI99"/>
  <c r="BH99"/>
  <c r="BG99"/>
  <c r="BF99"/>
  <c r="T99"/>
  <c r="R99"/>
  <c r="P99"/>
  <c r="BK99"/>
  <c r="J99"/>
  <c r="BE99"/>
  <c r="BI97"/>
  <c r="BH97"/>
  <c r="BG97"/>
  <c r="BF97"/>
  <c r="T97"/>
  <c r="R97"/>
  <c r="P97"/>
  <c r="BK97"/>
  <c r="J97"/>
  <c r="BE97"/>
  <c r="BI95"/>
  <c r="BH95"/>
  <c r="BG95"/>
  <c r="BF95"/>
  <c r="T95"/>
  <c r="R95"/>
  <c r="P95"/>
  <c r="BK95"/>
  <c r="J95"/>
  <c r="BE95"/>
  <c r="BI93"/>
  <c r="F36"/>
  <c i="1" r="BD54"/>
  <c i="3" r="BH93"/>
  <c r="F35"/>
  <c i="1" r="BC54"/>
  <c i="3" r="BG93"/>
  <c r="F34"/>
  <c i="1" r="BB54"/>
  <c i="3" r="BF93"/>
  <c r="J33"/>
  <c i="1" r="AW54"/>
  <c i="3" r="F33"/>
  <c i="1" r="BA54"/>
  <c i="3" r="T93"/>
  <c r="T92"/>
  <c r="T91"/>
  <c r="R93"/>
  <c r="R92"/>
  <c r="R91"/>
  <c r="P93"/>
  <c r="P92"/>
  <c r="P91"/>
  <c i="1" r="AU54"/>
  <c i="3" r="BK93"/>
  <c r="BK92"/>
  <c r="J92"/>
  <c r="BK91"/>
  <c r="J91"/>
  <c r="J60"/>
  <c r="J29"/>
  <c i="1" r="AG54"/>
  <c i="3" r="J93"/>
  <c r="BE93"/>
  <c r="J32"/>
  <c i="1" r="AV54"/>
  <c i="3" r="F32"/>
  <c i="1" r="AZ54"/>
  <c i="3" r="J61"/>
  <c r="J87"/>
  <c r="F87"/>
  <c r="F85"/>
  <c r="E83"/>
  <c r="J55"/>
  <c r="F55"/>
  <c r="F53"/>
  <c r="E51"/>
  <c r="J38"/>
  <c r="J20"/>
  <c r="E20"/>
  <c r="F88"/>
  <c r="F56"/>
  <c r="J19"/>
  <c r="J14"/>
  <c r="J85"/>
  <c r="J53"/>
  <c r="E7"/>
  <c r="E79"/>
  <c r="E47"/>
  <c i="1" r="AY53"/>
  <c r="AX53"/>
  <c i="2" r="BI3815"/>
  <c r="BH3815"/>
  <c r="BG3815"/>
  <c r="BF3815"/>
  <c r="T3815"/>
  <c r="R3815"/>
  <c r="P3815"/>
  <c r="BK3815"/>
  <c r="J3815"/>
  <c r="BE3815"/>
  <c r="BI3811"/>
  <c r="BH3811"/>
  <c r="BG3811"/>
  <c r="BF3811"/>
  <c r="T3811"/>
  <c r="R3811"/>
  <c r="P3811"/>
  <c r="BK3811"/>
  <c r="J3811"/>
  <c r="BE3811"/>
  <c r="BI3807"/>
  <c r="BH3807"/>
  <c r="BG3807"/>
  <c r="BF3807"/>
  <c r="T3807"/>
  <c r="R3807"/>
  <c r="P3807"/>
  <c r="BK3807"/>
  <c r="J3807"/>
  <c r="BE3807"/>
  <c r="BI3803"/>
  <c r="BH3803"/>
  <c r="BG3803"/>
  <c r="BF3803"/>
  <c r="T3803"/>
  <c r="R3803"/>
  <c r="P3803"/>
  <c r="BK3803"/>
  <c r="J3803"/>
  <c r="BE3803"/>
  <c r="BI3799"/>
  <c r="BH3799"/>
  <c r="BG3799"/>
  <c r="BF3799"/>
  <c r="T3799"/>
  <c r="T3798"/>
  <c r="T3797"/>
  <c r="R3799"/>
  <c r="R3798"/>
  <c r="R3797"/>
  <c r="P3799"/>
  <c r="P3798"/>
  <c r="P3797"/>
  <c r="BK3799"/>
  <c r="BK3798"/>
  <c r="J3798"/>
  <c r="BK3797"/>
  <c r="J3797"/>
  <c r="J3799"/>
  <c r="BE3799"/>
  <c r="J90"/>
  <c r="J89"/>
  <c r="BI3795"/>
  <c r="BH3795"/>
  <c r="BG3795"/>
  <c r="BF3795"/>
  <c r="T3795"/>
  <c r="R3795"/>
  <c r="P3795"/>
  <c r="BK3795"/>
  <c r="J3795"/>
  <c r="BE3795"/>
  <c r="BI3793"/>
  <c r="BH3793"/>
  <c r="BG3793"/>
  <c r="BF3793"/>
  <c r="T3793"/>
  <c r="R3793"/>
  <c r="P3793"/>
  <c r="BK3793"/>
  <c r="J3793"/>
  <c r="BE3793"/>
  <c r="BI3788"/>
  <c r="BH3788"/>
  <c r="BG3788"/>
  <c r="BF3788"/>
  <c r="T3788"/>
  <c r="R3788"/>
  <c r="P3788"/>
  <c r="BK3788"/>
  <c r="J3788"/>
  <c r="BE3788"/>
  <c r="BI3783"/>
  <c r="BH3783"/>
  <c r="BG3783"/>
  <c r="BF3783"/>
  <c r="T3783"/>
  <c r="T3782"/>
  <c r="R3783"/>
  <c r="R3782"/>
  <c r="P3783"/>
  <c r="P3782"/>
  <c r="BK3783"/>
  <c r="BK3782"/>
  <c r="J3782"/>
  <c r="J3783"/>
  <c r="BE3783"/>
  <c r="J88"/>
  <c r="BI3778"/>
  <c r="BH3778"/>
  <c r="BG3778"/>
  <c r="BF3778"/>
  <c r="T3778"/>
  <c r="R3778"/>
  <c r="P3778"/>
  <c r="BK3778"/>
  <c r="J3778"/>
  <c r="BE3778"/>
  <c r="BI3759"/>
  <c r="BH3759"/>
  <c r="BG3759"/>
  <c r="BF3759"/>
  <c r="T3759"/>
  <c r="R3759"/>
  <c r="P3759"/>
  <c r="BK3759"/>
  <c r="J3759"/>
  <c r="BE3759"/>
  <c r="BI3750"/>
  <c r="BH3750"/>
  <c r="BG3750"/>
  <c r="BF3750"/>
  <c r="T3750"/>
  <c r="R3750"/>
  <c r="P3750"/>
  <c r="BK3750"/>
  <c r="J3750"/>
  <c r="BE3750"/>
  <c r="BI3745"/>
  <c r="BH3745"/>
  <c r="BG3745"/>
  <c r="BF3745"/>
  <c r="T3745"/>
  <c r="R3745"/>
  <c r="P3745"/>
  <c r="BK3745"/>
  <c r="J3745"/>
  <c r="BE3745"/>
  <c r="BI3741"/>
  <c r="BH3741"/>
  <c r="BG3741"/>
  <c r="BF3741"/>
  <c r="T3741"/>
  <c r="R3741"/>
  <c r="P3741"/>
  <c r="BK3741"/>
  <c r="J3741"/>
  <c r="BE3741"/>
  <c r="BI3735"/>
  <c r="BH3735"/>
  <c r="BG3735"/>
  <c r="BF3735"/>
  <c r="T3735"/>
  <c r="T3734"/>
  <c r="R3735"/>
  <c r="R3734"/>
  <c r="P3735"/>
  <c r="P3734"/>
  <c r="BK3735"/>
  <c r="BK3734"/>
  <c r="J3734"/>
  <c r="J3735"/>
  <c r="BE3735"/>
  <c r="J87"/>
  <c r="BI3707"/>
  <c r="BH3707"/>
  <c r="BG3707"/>
  <c r="BF3707"/>
  <c r="T3707"/>
  <c r="R3707"/>
  <c r="P3707"/>
  <c r="BK3707"/>
  <c r="J3707"/>
  <c r="BE3707"/>
  <c r="BI3704"/>
  <c r="BH3704"/>
  <c r="BG3704"/>
  <c r="BF3704"/>
  <c r="T3704"/>
  <c r="T3703"/>
  <c r="R3704"/>
  <c r="R3703"/>
  <c r="P3704"/>
  <c r="P3703"/>
  <c r="BK3704"/>
  <c r="BK3703"/>
  <c r="J3703"/>
  <c r="J3704"/>
  <c r="BE3704"/>
  <c r="J86"/>
  <c r="BI3701"/>
  <c r="BH3701"/>
  <c r="BG3701"/>
  <c r="BF3701"/>
  <c r="T3701"/>
  <c r="R3701"/>
  <c r="P3701"/>
  <c r="BK3701"/>
  <c r="J3701"/>
  <c r="BE3701"/>
  <c r="BI3699"/>
  <c r="BH3699"/>
  <c r="BG3699"/>
  <c r="BF3699"/>
  <c r="T3699"/>
  <c r="R3699"/>
  <c r="P3699"/>
  <c r="BK3699"/>
  <c r="J3699"/>
  <c r="BE3699"/>
  <c r="BI3696"/>
  <c r="BH3696"/>
  <c r="BG3696"/>
  <c r="BF3696"/>
  <c r="T3696"/>
  <c r="R3696"/>
  <c r="P3696"/>
  <c r="BK3696"/>
  <c r="J3696"/>
  <c r="BE3696"/>
  <c r="BI3692"/>
  <c r="BH3692"/>
  <c r="BG3692"/>
  <c r="BF3692"/>
  <c r="T3692"/>
  <c r="R3692"/>
  <c r="P3692"/>
  <c r="BK3692"/>
  <c r="J3692"/>
  <c r="BE3692"/>
  <c r="BI3672"/>
  <c r="BH3672"/>
  <c r="BG3672"/>
  <c r="BF3672"/>
  <c r="T3672"/>
  <c r="R3672"/>
  <c r="P3672"/>
  <c r="BK3672"/>
  <c r="J3672"/>
  <c r="BE3672"/>
  <c r="BI3665"/>
  <c r="BH3665"/>
  <c r="BG3665"/>
  <c r="BF3665"/>
  <c r="T3665"/>
  <c r="R3665"/>
  <c r="P3665"/>
  <c r="BK3665"/>
  <c r="J3665"/>
  <c r="BE3665"/>
  <c r="BI3661"/>
  <c r="BH3661"/>
  <c r="BG3661"/>
  <c r="BF3661"/>
  <c r="T3661"/>
  <c r="R3661"/>
  <c r="P3661"/>
  <c r="BK3661"/>
  <c r="J3661"/>
  <c r="BE3661"/>
  <c r="BI3656"/>
  <c r="BH3656"/>
  <c r="BG3656"/>
  <c r="BF3656"/>
  <c r="T3656"/>
  <c r="R3656"/>
  <c r="P3656"/>
  <c r="BK3656"/>
  <c r="J3656"/>
  <c r="BE3656"/>
  <c r="BI3652"/>
  <c r="BH3652"/>
  <c r="BG3652"/>
  <c r="BF3652"/>
  <c r="T3652"/>
  <c r="R3652"/>
  <c r="P3652"/>
  <c r="BK3652"/>
  <c r="J3652"/>
  <c r="BE3652"/>
  <c r="BI3648"/>
  <c r="BH3648"/>
  <c r="BG3648"/>
  <c r="BF3648"/>
  <c r="T3648"/>
  <c r="R3648"/>
  <c r="P3648"/>
  <c r="BK3648"/>
  <c r="J3648"/>
  <c r="BE3648"/>
  <c r="BI3640"/>
  <c r="BH3640"/>
  <c r="BG3640"/>
  <c r="BF3640"/>
  <c r="T3640"/>
  <c r="R3640"/>
  <c r="P3640"/>
  <c r="BK3640"/>
  <c r="J3640"/>
  <c r="BE3640"/>
  <c r="BI3637"/>
  <c r="BH3637"/>
  <c r="BG3637"/>
  <c r="BF3637"/>
  <c r="T3637"/>
  <c r="R3637"/>
  <c r="P3637"/>
  <c r="BK3637"/>
  <c r="J3637"/>
  <c r="BE3637"/>
  <c r="BI3633"/>
  <c r="BH3633"/>
  <c r="BG3633"/>
  <c r="BF3633"/>
  <c r="T3633"/>
  <c r="R3633"/>
  <c r="P3633"/>
  <c r="BK3633"/>
  <c r="J3633"/>
  <c r="BE3633"/>
  <c r="BI3625"/>
  <c r="BH3625"/>
  <c r="BG3625"/>
  <c r="BF3625"/>
  <c r="T3625"/>
  <c r="R3625"/>
  <c r="P3625"/>
  <c r="BK3625"/>
  <c r="J3625"/>
  <c r="BE3625"/>
  <c r="BI3622"/>
  <c r="BH3622"/>
  <c r="BG3622"/>
  <c r="BF3622"/>
  <c r="T3622"/>
  <c r="R3622"/>
  <c r="P3622"/>
  <c r="BK3622"/>
  <c r="J3622"/>
  <c r="BE3622"/>
  <c r="BI3618"/>
  <c r="BH3618"/>
  <c r="BG3618"/>
  <c r="BF3618"/>
  <c r="T3618"/>
  <c r="R3618"/>
  <c r="P3618"/>
  <c r="BK3618"/>
  <c r="J3618"/>
  <c r="BE3618"/>
  <c r="BI3564"/>
  <c r="BH3564"/>
  <c r="BG3564"/>
  <c r="BF3564"/>
  <c r="T3564"/>
  <c r="R3564"/>
  <c r="P3564"/>
  <c r="BK3564"/>
  <c r="J3564"/>
  <c r="BE3564"/>
  <c r="BI3558"/>
  <c r="BH3558"/>
  <c r="BG3558"/>
  <c r="BF3558"/>
  <c r="T3558"/>
  <c r="T3557"/>
  <c r="R3558"/>
  <c r="R3557"/>
  <c r="P3558"/>
  <c r="P3557"/>
  <c r="BK3558"/>
  <c r="BK3557"/>
  <c r="J3557"/>
  <c r="J3558"/>
  <c r="BE3558"/>
  <c r="J85"/>
  <c r="BI3555"/>
  <c r="BH3555"/>
  <c r="BG3555"/>
  <c r="BF3555"/>
  <c r="T3555"/>
  <c r="R3555"/>
  <c r="P3555"/>
  <c r="BK3555"/>
  <c r="J3555"/>
  <c r="BE3555"/>
  <c r="BI3553"/>
  <c r="BH3553"/>
  <c r="BG3553"/>
  <c r="BF3553"/>
  <c r="T3553"/>
  <c r="R3553"/>
  <c r="P3553"/>
  <c r="BK3553"/>
  <c r="J3553"/>
  <c r="BE3553"/>
  <c r="BI3548"/>
  <c r="BH3548"/>
  <c r="BG3548"/>
  <c r="BF3548"/>
  <c r="T3548"/>
  <c r="R3548"/>
  <c r="P3548"/>
  <c r="BK3548"/>
  <c r="J3548"/>
  <c r="BE3548"/>
  <c r="BI3536"/>
  <c r="BH3536"/>
  <c r="BG3536"/>
  <c r="BF3536"/>
  <c r="T3536"/>
  <c r="R3536"/>
  <c r="P3536"/>
  <c r="BK3536"/>
  <c r="J3536"/>
  <c r="BE3536"/>
  <c r="BI3531"/>
  <c r="BH3531"/>
  <c r="BG3531"/>
  <c r="BF3531"/>
  <c r="T3531"/>
  <c r="R3531"/>
  <c r="P3531"/>
  <c r="BK3531"/>
  <c r="J3531"/>
  <c r="BE3531"/>
  <c r="BI3525"/>
  <c r="BH3525"/>
  <c r="BG3525"/>
  <c r="BF3525"/>
  <c r="T3525"/>
  <c r="R3525"/>
  <c r="P3525"/>
  <c r="BK3525"/>
  <c r="J3525"/>
  <c r="BE3525"/>
  <c r="BI3519"/>
  <c r="BH3519"/>
  <c r="BG3519"/>
  <c r="BF3519"/>
  <c r="T3519"/>
  <c r="R3519"/>
  <c r="P3519"/>
  <c r="BK3519"/>
  <c r="J3519"/>
  <c r="BE3519"/>
  <c r="BI3513"/>
  <c r="BH3513"/>
  <c r="BG3513"/>
  <c r="BF3513"/>
  <c r="T3513"/>
  <c r="R3513"/>
  <c r="P3513"/>
  <c r="BK3513"/>
  <c r="J3513"/>
  <c r="BE3513"/>
  <c r="BI3504"/>
  <c r="BH3504"/>
  <c r="BG3504"/>
  <c r="BF3504"/>
  <c r="T3504"/>
  <c r="R3504"/>
  <c r="P3504"/>
  <c r="BK3504"/>
  <c r="J3504"/>
  <c r="BE3504"/>
  <c r="BI3499"/>
  <c r="BH3499"/>
  <c r="BG3499"/>
  <c r="BF3499"/>
  <c r="T3499"/>
  <c r="R3499"/>
  <c r="P3499"/>
  <c r="BK3499"/>
  <c r="J3499"/>
  <c r="BE3499"/>
  <c r="BI3494"/>
  <c r="BH3494"/>
  <c r="BG3494"/>
  <c r="BF3494"/>
  <c r="T3494"/>
  <c r="R3494"/>
  <c r="P3494"/>
  <c r="BK3494"/>
  <c r="J3494"/>
  <c r="BE3494"/>
  <c r="BI3489"/>
  <c r="BH3489"/>
  <c r="BG3489"/>
  <c r="BF3489"/>
  <c r="T3489"/>
  <c r="R3489"/>
  <c r="P3489"/>
  <c r="BK3489"/>
  <c r="J3489"/>
  <c r="BE3489"/>
  <c r="BI3484"/>
  <c r="BH3484"/>
  <c r="BG3484"/>
  <c r="BF3484"/>
  <c r="T3484"/>
  <c r="R3484"/>
  <c r="P3484"/>
  <c r="BK3484"/>
  <c r="J3484"/>
  <c r="BE3484"/>
  <c r="BI3477"/>
  <c r="BH3477"/>
  <c r="BG3477"/>
  <c r="BF3477"/>
  <c r="T3477"/>
  <c r="R3477"/>
  <c r="P3477"/>
  <c r="BK3477"/>
  <c r="J3477"/>
  <c r="BE3477"/>
  <c r="BI3462"/>
  <c r="BH3462"/>
  <c r="BG3462"/>
  <c r="BF3462"/>
  <c r="T3462"/>
  <c r="T3461"/>
  <c r="R3462"/>
  <c r="R3461"/>
  <c r="P3462"/>
  <c r="P3461"/>
  <c r="BK3462"/>
  <c r="BK3461"/>
  <c r="J3461"/>
  <c r="J3462"/>
  <c r="BE3462"/>
  <c r="J84"/>
  <c r="BI3459"/>
  <c r="BH3459"/>
  <c r="BG3459"/>
  <c r="BF3459"/>
  <c r="T3459"/>
  <c r="R3459"/>
  <c r="P3459"/>
  <c r="BK3459"/>
  <c r="J3459"/>
  <c r="BE3459"/>
  <c r="BI3457"/>
  <c r="BH3457"/>
  <c r="BG3457"/>
  <c r="BF3457"/>
  <c r="T3457"/>
  <c r="R3457"/>
  <c r="P3457"/>
  <c r="BK3457"/>
  <c r="J3457"/>
  <c r="BE3457"/>
  <c r="BI3455"/>
  <c r="BH3455"/>
  <c r="BG3455"/>
  <c r="BF3455"/>
  <c r="T3455"/>
  <c r="R3455"/>
  <c r="P3455"/>
  <c r="BK3455"/>
  <c r="J3455"/>
  <c r="BE3455"/>
  <c r="BI3450"/>
  <c r="BH3450"/>
  <c r="BG3450"/>
  <c r="BF3450"/>
  <c r="T3450"/>
  <c r="T3449"/>
  <c r="R3450"/>
  <c r="R3449"/>
  <c r="P3450"/>
  <c r="P3449"/>
  <c r="BK3450"/>
  <c r="BK3449"/>
  <c r="J3449"/>
  <c r="J3450"/>
  <c r="BE3450"/>
  <c r="J83"/>
  <c r="BI3445"/>
  <c r="BH3445"/>
  <c r="BG3445"/>
  <c r="BF3445"/>
  <c r="T3445"/>
  <c r="T3444"/>
  <c r="R3445"/>
  <c r="R3444"/>
  <c r="P3445"/>
  <c r="P3444"/>
  <c r="BK3445"/>
  <c r="BK3444"/>
  <c r="J3444"/>
  <c r="J3445"/>
  <c r="BE3445"/>
  <c r="J82"/>
  <c r="BI3442"/>
  <c r="BH3442"/>
  <c r="BG3442"/>
  <c r="BF3442"/>
  <c r="T3442"/>
  <c r="R3442"/>
  <c r="P3442"/>
  <c r="BK3442"/>
  <c r="J3442"/>
  <c r="BE3442"/>
  <c r="BI3440"/>
  <c r="BH3440"/>
  <c r="BG3440"/>
  <c r="BF3440"/>
  <c r="T3440"/>
  <c r="R3440"/>
  <c r="P3440"/>
  <c r="BK3440"/>
  <c r="J3440"/>
  <c r="BE3440"/>
  <c r="BI3435"/>
  <c r="BH3435"/>
  <c r="BG3435"/>
  <c r="BF3435"/>
  <c r="T3435"/>
  <c r="R3435"/>
  <c r="P3435"/>
  <c r="BK3435"/>
  <c r="J3435"/>
  <c r="BE3435"/>
  <c r="BI3429"/>
  <c r="BH3429"/>
  <c r="BG3429"/>
  <c r="BF3429"/>
  <c r="T3429"/>
  <c r="R3429"/>
  <c r="P3429"/>
  <c r="BK3429"/>
  <c r="J3429"/>
  <c r="BE3429"/>
  <c r="BI3421"/>
  <c r="BH3421"/>
  <c r="BG3421"/>
  <c r="BF3421"/>
  <c r="T3421"/>
  <c r="R3421"/>
  <c r="P3421"/>
  <c r="BK3421"/>
  <c r="J3421"/>
  <c r="BE3421"/>
  <c r="BI3417"/>
  <c r="BH3417"/>
  <c r="BG3417"/>
  <c r="BF3417"/>
  <c r="T3417"/>
  <c r="R3417"/>
  <c r="P3417"/>
  <c r="BK3417"/>
  <c r="J3417"/>
  <c r="BE3417"/>
  <c r="BI3413"/>
  <c r="BH3413"/>
  <c r="BG3413"/>
  <c r="BF3413"/>
  <c r="T3413"/>
  <c r="R3413"/>
  <c r="P3413"/>
  <c r="BK3413"/>
  <c r="J3413"/>
  <c r="BE3413"/>
  <c r="BI3408"/>
  <c r="BH3408"/>
  <c r="BG3408"/>
  <c r="BF3408"/>
  <c r="T3408"/>
  <c r="R3408"/>
  <c r="P3408"/>
  <c r="BK3408"/>
  <c r="J3408"/>
  <c r="BE3408"/>
  <c r="BI3400"/>
  <c r="BH3400"/>
  <c r="BG3400"/>
  <c r="BF3400"/>
  <c r="T3400"/>
  <c r="R3400"/>
  <c r="P3400"/>
  <c r="BK3400"/>
  <c r="J3400"/>
  <c r="BE3400"/>
  <c r="BI3394"/>
  <c r="BH3394"/>
  <c r="BG3394"/>
  <c r="BF3394"/>
  <c r="T3394"/>
  <c r="T3393"/>
  <c r="R3394"/>
  <c r="R3393"/>
  <c r="P3394"/>
  <c r="P3393"/>
  <c r="BK3394"/>
  <c r="BK3393"/>
  <c r="J3393"/>
  <c r="J3394"/>
  <c r="BE3394"/>
  <c r="J81"/>
  <c r="BI3391"/>
  <c r="BH3391"/>
  <c r="BG3391"/>
  <c r="BF3391"/>
  <c r="T3391"/>
  <c r="R3391"/>
  <c r="P3391"/>
  <c r="BK3391"/>
  <c r="J3391"/>
  <c r="BE3391"/>
  <c r="BI3389"/>
  <c r="BH3389"/>
  <c r="BG3389"/>
  <c r="BF3389"/>
  <c r="T3389"/>
  <c r="R3389"/>
  <c r="P3389"/>
  <c r="BK3389"/>
  <c r="J3389"/>
  <c r="BE3389"/>
  <c r="BI3383"/>
  <c r="BH3383"/>
  <c r="BG3383"/>
  <c r="BF3383"/>
  <c r="T3383"/>
  <c r="R3383"/>
  <c r="P3383"/>
  <c r="BK3383"/>
  <c r="J3383"/>
  <c r="BE3383"/>
  <c r="BI3380"/>
  <c r="BH3380"/>
  <c r="BG3380"/>
  <c r="BF3380"/>
  <c r="T3380"/>
  <c r="R3380"/>
  <c r="P3380"/>
  <c r="BK3380"/>
  <c r="J3380"/>
  <c r="BE3380"/>
  <c r="BI3374"/>
  <c r="BH3374"/>
  <c r="BG3374"/>
  <c r="BF3374"/>
  <c r="T3374"/>
  <c r="R3374"/>
  <c r="P3374"/>
  <c r="BK3374"/>
  <c r="J3374"/>
  <c r="BE3374"/>
  <c r="BI3370"/>
  <c r="BH3370"/>
  <c r="BG3370"/>
  <c r="BF3370"/>
  <c r="T3370"/>
  <c r="R3370"/>
  <c r="P3370"/>
  <c r="BK3370"/>
  <c r="J3370"/>
  <c r="BE3370"/>
  <c r="BI3365"/>
  <c r="BH3365"/>
  <c r="BG3365"/>
  <c r="BF3365"/>
  <c r="T3365"/>
  <c r="R3365"/>
  <c r="P3365"/>
  <c r="BK3365"/>
  <c r="J3365"/>
  <c r="BE3365"/>
  <c r="BI3360"/>
  <c r="BH3360"/>
  <c r="BG3360"/>
  <c r="BF3360"/>
  <c r="T3360"/>
  <c r="R3360"/>
  <c r="P3360"/>
  <c r="BK3360"/>
  <c r="J3360"/>
  <c r="BE3360"/>
  <c r="BI3355"/>
  <c r="BH3355"/>
  <c r="BG3355"/>
  <c r="BF3355"/>
  <c r="T3355"/>
  <c r="R3355"/>
  <c r="P3355"/>
  <c r="BK3355"/>
  <c r="J3355"/>
  <c r="BE3355"/>
  <c r="BI3351"/>
  <c r="BH3351"/>
  <c r="BG3351"/>
  <c r="BF3351"/>
  <c r="T3351"/>
  <c r="R3351"/>
  <c r="P3351"/>
  <c r="BK3351"/>
  <c r="J3351"/>
  <c r="BE3351"/>
  <c r="BI3347"/>
  <c r="BH3347"/>
  <c r="BG3347"/>
  <c r="BF3347"/>
  <c r="T3347"/>
  <c r="R3347"/>
  <c r="P3347"/>
  <c r="BK3347"/>
  <c r="J3347"/>
  <c r="BE3347"/>
  <c r="BI3343"/>
  <c r="BH3343"/>
  <c r="BG3343"/>
  <c r="BF3343"/>
  <c r="T3343"/>
  <c r="R3343"/>
  <c r="P3343"/>
  <c r="BK3343"/>
  <c r="J3343"/>
  <c r="BE3343"/>
  <c r="BI3323"/>
  <c r="BH3323"/>
  <c r="BG3323"/>
  <c r="BF3323"/>
  <c r="T3323"/>
  <c r="R3323"/>
  <c r="P3323"/>
  <c r="BK3323"/>
  <c r="J3323"/>
  <c r="BE3323"/>
  <c r="BI3306"/>
  <c r="BH3306"/>
  <c r="BG3306"/>
  <c r="BF3306"/>
  <c r="T3306"/>
  <c r="R3306"/>
  <c r="P3306"/>
  <c r="BK3306"/>
  <c r="J3306"/>
  <c r="BE3306"/>
  <c r="BI3290"/>
  <c r="BH3290"/>
  <c r="BG3290"/>
  <c r="BF3290"/>
  <c r="T3290"/>
  <c r="T3289"/>
  <c r="R3290"/>
  <c r="R3289"/>
  <c r="P3290"/>
  <c r="P3289"/>
  <c r="BK3290"/>
  <c r="BK3289"/>
  <c r="J3289"/>
  <c r="J3290"/>
  <c r="BE3290"/>
  <c r="J80"/>
  <c r="BI3287"/>
  <c r="BH3287"/>
  <c r="BG3287"/>
  <c r="BF3287"/>
  <c r="T3287"/>
  <c r="R3287"/>
  <c r="P3287"/>
  <c r="BK3287"/>
  <c r="J3287"/>
  <c r="BE3287"/>
  <c r="BI3285"/>
  <c r="BH3285"/>
  <c r="BG3285"/>
  <c r="BF3285"/>
  <c r="T3285"/>
  <c r="R3285"/>
  <c r="P3285"/>
  <c r="BK3285"/>
  <c r="J3285"/>
  <c r="BE3285"/>
  <c r="BI3281"/>
  <c r="BH3281"/>
  <c r="BG3281"/>
  <c r="BF3281"/>
  <c r="T3281"/>
  <c r="R3281"/>
  <c r="P3281"/>
  <c r="BK3281"/>
  <c r="J3281"/>
  <c r="BE3281"/>
  <c r="BI3277"/>
  <c r="BH3277"/>
  <c r="BG3277"/>
  <c r="BF3277"/>
  <c r="T3277"/>
  <c r="R3277"/>
  <c r="P3277"/>
  <c r="BK3277"/>
  <c r="J3277"/>
  <c r="BE3277"/>
  <c r="BI3273"/>
  <c r="BH3273"/>
  <c r="BG3273"/>
  <c r="BF3273"/>
  <c r="T3273"/>
  <c r="R3273"/>
  <c r="P3273"/>
  <c r="BK3273"/>
  <c r="J3273"/>
  <c r="BE3273"/>
  <c r="BI3269"/>
  <c r="BH3269"/>
  <c r="BG3269"/>
  <c r="BF3269"/>
  <c r="T3269"/>
  <c r="R3269"/>
  <c r="P3269"/>
  <c r="BK3269"/>
  <c r="J3269"/>
  <c r="BE3269"/>
  <c r="BI3265"/>
  <c r="BH3265"/>
  <c r="BG3265"/>
  <c r="BF3265"/>
  <c r="T3265"/>
  <c r="R3265"/>
  <c r="P3265"/>
  <c r="BK3265"/>
  <c r="J3265"/>
  <c r="BE3265"/>
  <c r="BI3261"/>
  <c r="BH3261"/>
  <c r="BG3261"/>
  <c r="BF3261"/>
  <c r="T3261"/>
  <c r="R3261"/>
  <c r="P3261"/>
  <c r="BK3261"/>
  <c r="J3261"/>
  <c r="BE3261"/>
  <c r="BI3257"/>
  <c r="BH3257"/>
  <c r="BG3257"/>
  <c r="BF3257"/>
  <c r="T3257"/>
  <c r="R3257"/>
  <c r="P3257"/>
  <c r="BK3257"/>
  <c r="J3257"/>
  <c r="BE3257"/>
  <c r="BI3253"/>
  <c r="BH3253"/>
  <c r="BG3253"/>
  <c r="BF3253"/>
  <c r="T3253"/>
  <c r="R3253"/>
  <c r="P3253"/>
  <c r="BK3253"/>
  <c r="J3253"/>
  <c r="BE3253"/>
  <c r="BI3249"/>
  <c r="BH3249"/>
  <c r="BG3249"/>
  <c r="BF3249"/>
  <c r="T3249"/>
  <c r="R3249"/>
  <c r="P3249"/>
  <c r="BK3249"/>
  <c r="J3249"/>
  <c r="BE3249"/>
  <c r="BI3245"/>
  <c r="BH3245"/>
  <c r="BG3245"/>
  <c r="BF3245"/>
  <c r="T3245"/>
  <c r="R3245"/>
  <c r="P3245"/>
  <c r="BK3245"/>
  <c r="J3245"/>
  <c r="BE3245"/>
  <c r="BI3241"/>
  <c r="BH3241"/>
  <c r="BG3241"/>
  <c r="BF3241"/>
  <c r="T3241"/>
  <c r="R3241"/>
  <c r="P3241"/>
  <c r="BK3241"/>
  <c r="J3241"/>
  <c r="BE3241"/>
  <c r="BI3237"/>
  <c r="BH3237"/>
  <c r="BG3237"/>
  <c r="BF3237"/>
  <c r="T3237"/>
  <c r="R3237"/>
  <c r="P3237"/>
  <c r="BK3237"/>
  <c r="J3237"/>
  <c r="BE3237"/>
  <c r="BI3233"/>
  <c r="BH3233"/>
  <c r="BG3233"/>
  <c r="BF3233"/>
  <c r="T3233"/>
  <c r="R3233"/>
  <c r="P3233"/>
  <c r="BK3233"/>
  <c r="J3233"/>
  <c r="BE3233"/>
  <c r="BI3228"/>
  <c r="BH3228"/>
  <c r="BG3228"/>
  <c r="BF3228"/>
  <c r="T3228"/>
  <c r="R3228"/>
  <c r="P3228"/>
  <c r="BK3228"/>
  <c r="J3228"/>
  <c r="BE3228"/>
  <c r="BI3224"/>
  <c r="BH3224"/>
  <c r="BG3224"/>
  <c r="BF3224"/>
  <c r="T3224"/>
  <c r="R3224"/>
  <c r="P3224"/>
  <c r="BK3224"/>
  <c r="J3224"/>
  <c r="BE3224"/>
  <c r="BI3211"/>
  <c r="BH3211"/>
  <c r="BG3211"/>
  <c r="BF3211"/>
  <c r="T3211"/>
  <c r="R3211"/>
  <c r="P3211"/>
  <c r="BK3211"/>
  <c r="J3211"/>
  <c r="BE3211"/>
  <c r="BI3207"/>
  <c r="BH3207"/>
  <c r="BG3207"/>
  <c r="BF3207"/>
  <c r="T3207"/>
  <c r="R3207"/>
  <c r="P3207"/>
  <c r="BK3207"/>
  <c r="J3207"/>
  <c r="BE3207"/>
  <c r="BI3203"/>
  <c r="BH3203"/>
  <c r="BG3203"/>
  <c r="BF3203"/>
  <c r="T3203"/>
  <c r="R3203"/>
  <c r="P3203"/>
  <c r="BK3203"/>
  <c r="J3203"/>
  <c r="BE3203"/>
  <c r="BI3199"/>
  <c r="BH3199"/>
  <c r="BG3199"/>
  <c r="BF3199"/>
  <c r="T3199"/>
  <c r="R3199"/>
  <c r="P3199"/>
  <c r="BK3199"/>
  <c r="J3199"/>
  <c r="BE3199"/>
  <c r="BI3195"/>
  <c r="BH3195"/>
  <c r="BG3195"/>
  <c r="BF3195"/>
  <c r="T3195"/>
  <c r="R3195"/>
  <c r="P3195"/>
  <c r="BK3195"/>
  <c r="J3195"/>
  <c r="BE3195"/>
  <c r="BI3191"/>
  <c r="BH3191"/>
  <c r="BG3191"/>
  <c r="BF3191"/>
  <c r="T3191"/>
  <c r="R3191"/>
  <c r="P3191"/>
  <c r="BK3191"/>
  <c r="J3191"/>
  <c r="BE3191"/>
  <c r="BI3187"/>
  <c r="BH3187"/>
  <c r="BG3187"/>
  <c r="BF3187"/>
  <c r="T3187"/>
  <c r="R3187"/>
  <c r="P3187"/>
  <c r="BK3187"/>
  <c r="J3187"/>
  <c r="BE3187"/>
  <c r="BI3183"/>
  <c r="BH3183"/>
  <c r="BG3183"/>
  <c r="BF3183"/>
  <c r="T3183"/>
  <c r="R3183"/>
  <c r="P3183"/>
  <c r="BK3183"/>
  <c r="J3183"/>
  <c r="BE3183"/>
  <c r="BI3179"/>
  <c r="BH3179"/>
  <c r="BG3179"/>
  <c r="BF3179"/>
  <c r="T3179"/>
  <c r="R3179"/>
  <c r="P3179"/>
  <c r="BK3179"/>
  <c r="J3179"/>
  <c r="BE3179"/>
  <c r="BI3175"/>
  <c r="BH3175"/>
  <c r="BG3175"/>
  <c r="BF3175"/>
  <c r="T3175"/>
  <c r="R3175"/>
  <c r="P3175"/>
  <c r="BK3175"/>
  <c r="J3175"/>
  <c r="BE3175"/>
  <c r="BI3171"/>
  <c r="BH3171"/>
  <c r="BG3171"/>
  <c r="BF3171"/>
  <c r="T3171"/>
  <c r="R3171"/>
  <c r="P3171"/>
  <c r="BK3171"/>
  <c r="J3171"/>
  <c r="BE3171"/>
  <c r="BI3167"/>
  <c r="BH3167"/>
  <c r="BG3167"/>
  <c r="BF3167"/>
  <c r="T3167"/>
  <c r="R3167"/>
  <c r="P3167"/>
  <c r="BK3167"/>
  <c r="J3167"/>
  <c r="BE3167"/>
  <c r="BI3163"/>
  <c r="BH3163"/>
  <c r="BG3163"/>
  <c r="BF3163"/>
  <c r="T3163"/>
  <c r="R3163"/>
  <c r="P3163"/>
  <c r="BK3163"/>
  <c r="J3163"/>
  <c r="BE3163"/>
  <c r="BI3159"/>
  <c r="BH3159"/>
  <c r="BG3159"/>
  <c r="BF3159"/>
  <c r="T3159"/>
  <c r="R3159"/>
  <c r="P3159"/>
  <c r="BK3159"/>
  <c r="J3159"/>
  <c r="BE3159"/>
  <c r="BI3155"/>
  <c r="BH3155"/>
  <c r="BG3155"/>
  <c r="BF3155"/>
  <c r="T3155"/>
  <c r="R3155"/>
  <c r="P3155"/>
  <c r="BK3155"/>
  <c r="J3155"/>
  <c r="BE3155"/>
  <c r="BI3151"/>
  <c r="BH3151"/>
  <c r="BG3151"/>
  <c r="BF3151"/>
  <c r="T3151"/>
  <c r="R3151"/>
  <c r="P3151"/>
  <c r="BK3151"/>
  <c r="J3151"/>
  <c r="BE3151"/>
  <c r="BI3146"/>
  <c r="BH3146"/>
  <c r="BG3146"/>
  <c r="BF3146"/>
  <c r="T3146"/>
  <c r="R3146"/>
  <c r="P3146"/>
  <c r="BK3146"/>
  <c r="J3146"/>
  <c r="BE3146"/>
  <c r="BI3142"/>
  <c r="BH3142"/>
  <c r="BG3142"/>
  <c r="BF3142"/>
  <c r="T3142"/>
  <c r="R3142"/>
  <c r="P3142"/>
  <c r="BK3142"/>
  <c r="J3142"/>
  <c r="BE3142"/>
  <c r="BI3138"/>
  <c r="BH3138"/>
  <c r="BG3138"/>
  <c r="BF3138"/>
  <c r="T3138"/>
  <c r="R3138"/>
  <c r="P3138"/>
  <c r="BK3138"/>
  <c r="J3138"/>
  <c r="BE3138"/>
  <c r="BI3134"/>
  <c r="BH3134"/>
  <c r="BG3134"/>
  <c r="BF3134"/>
  <c r="T3134"/>
  <c r="R3134"/>
  <c r="P3134"/>
  <c r="BK3134"/>
  <c r="J3134"/>
  <c r="BE3134"/>
  <c r="BI3130"/>
  <c r="BH3130"/>
  <c r="BG3130"/>
  <c r="BF3130"/>
  <c r="T3130"/>
  <c r="R3130"/>
  <c r="P3130"/>
  <c r="BK3130"/>
  <c r="J3130"/>
  <c r="BE3130"/>
  <c r="BI3126"/>
  <c r="BH3126"/>
  <c r="BG3126"/>
  <c r="BF3126"/>
  <c r="T3126"/>
  <c r="R3126"/>
  <c r="P3126"/>
  <c r="BK3126"/>
  <c r="J3126"/>
  <c r="BE3126"/>
  <c r="BI3122"/>
  <c r="BH3122"/>
  <c r="BG3122"/>
  <c r="BF3122"/>
  <c r="T3122"/>
  <c r="R3122"/>
  <c r="P3122"/>
  <c r="BK3122"/>
  <c r="J3122"/>
  <c r="BE3122"/>
  <c r="BI3118"/>
  <c r="BH3118"/>
  <c r="BG3118"/>
  <c r="BF3118"/>
  <c r="T3118"/>
  <c r="R3118"/>
  <c r="P3118"/>
  <c r="BK3118"/>
  <c r="J3118"/>
  <c r="BE3118"/>
  <c r="BI3114"/>
  <c r="BH3114"/>
  <c r="BG3114"/>
  <c r="BF3114"/>
  <c r="T3114"/>
  <c r="R3114"/>
  <c r="P3114"/>
  <c r="BK3114"/>
  <c r="J3114"/>
  <c r="BE3114"/>
  <c r="BI3109"/>
  <c r="BH3109"/>
  <c r="BG3109"/>
  <c r="BF3109"/>
  <c r="T3109"/>
  <c r="R3109"/>
  <c r="P3109"/>
  <c r="BK3109"/>
  <c r="J3109"/>
  <c r="BE3109"/>
  <c r="BI3105"/>
  <c r="BH3105"/>
  <c r="BG3105"/>
  <c r="BF3105"/>
  <c r="T3105"/>
  <c r="R3105"/>
  <c r="P3105"/>
  <c r="BK3105"/>
  <c r="J3105"/>
  <c r="BE3105"/>
  <c r="BI3099"/>
  <c r="BH3099"/>
  <c r="BG3099"/>
  <c r="BF3099"/>
  <c r="T3099"/>
  <c r="R3099"/>
  <c r="P3099"/>
  <c r="BK3099"/>
  <c r="J3099"/>
  <c r="BE3099"/>
  <c r="BI3095"/>
  <c r="BH3095"/>
  <c r="BG3095"/>
  <c r="BF3095"/>
  <c r="T3095"/>
  <c r="R3095"/>
  <c r="P3095"/>
  <c r="BK3095"/>
  <c r="J3095"/>
  <c r="BE3095"/>
  <c r="BI3091"/>
  <c r="BH3091"/>
  <c r="BG3091"/>
  <c r="BF3091"/>
  <c r="T3091"/>
  <c r="R3091"/>
  <c r="P3091"/>
  <c r="BK3091"/>
  <c r="J3091"/>
  <c r="BE3091"/>
  <c r="BI3087"/>
  <c r="BH3087"/>
  <c r="BG3087"/>
  <c r="BF3087"/>
  <c r="T3087"/>
  <c r="R3087"/>
  <c r="P3087"/>
  <c r="BK3087"/>
  <c r="J3087"/>
  <c r="BE3087"/>
  <c r="BI3086"/>
  <c r="BH3086"/>
  <c r="BG3086"/>
  <c r="BF3086"/>
  <c r="T3086"/>
  <c r="R3086"/>
  <c r="P3086"/>
  <c r="BK3086"/>
  <c r="J3086"/>
  <c r="BE3086"/>
  <c r="BI3085"/>
  <c r="BH3085"/>
  <c r="BG3085"/>
  <c r="BF3085"/>
  <c r="T3085"/>
  <c r="R3085"/>
  <c r="P3085"/>
  <c r="BK3085"/>
  <c r="J3085"/>
  <c r="BE3085"/>
  <c r="BI3084"/>
  <c r="BH3084"/>
  <c r="BG3084"/>
  <c r="BF3084"/>
  <c r="T3084"/>
  <c r="R3084"/>
  <c r="P3084"/>
  <c r="BK3084"/>
  <c r="J3084"/>
  <c r="BE3084"/>
  <c r="BI3083"/>
  <c r="BH3083"/>
  <c r="BG3083"/>
  <c r="BF3083"/>
  <c r="T3083"/>
  <c r="R3083"/>
  <c r="P3083"/>
  <c r="BK3083"/>
  <c r="J3083"/>
  <c r="BE3083"/>
  <c r="BI3079"/>
  <c r="BH3079"/>
  <c r="BG3079"/>
  <c r="BF3079"/>
  <c r="T3079"/>
  <c r="R3079"/>
  <c r="P3079"/>
  <c r="BK3079"/>
  <c r="J3079"/>
  <c r="BE3079"/>
  <c r="BI3075"/>
  <c r="BH3075"/>
  <c r="BG3075"/>
  <c r="BF3075"/>
  <c r="T3075"/>
  <c r="R3075"/>
  <c r="P3075"/>
  <c r="BK3075"/>
  <c r="J3075"/>
  <c r="BE3075"/>
  <c r="BI3071"/>
  <c r="BH3071"/>
  <c r="BG3071"/>
  <c r="BF3071"/>
  <c r="T3071"/>
  <c r="R3071"/>
  <c r="P3071"/>
  <c r="BK3071"/>
  <c r="J3071"/>
  <c r="BE3071"/>
  <c r="BI3067"/>
  <c r="BH3067"/>
  <c r="BG3067"/>
  <c r="BF3067"/>
  <c r="T3067"/>
  <c r="R3067"/>
  <c r="P3067"/>
  <c r="BK3067"/>
  <c r="J3067"/>
  <c r="BE3067"/>
  <c r="BI3063"/>
  <c r="BH3063"/>
  <c r="BG3063"/>
  <c r="BF3063"/>
  <c r="T3063"/>
  <c r="R3063"/>
  <c r="P3063"/>
  <c r="BK3063"/>
  <c r="J3063"/>
  <c r="BE3063"/>
  <c r="BI3059"/>
  <c r="BH3059"/>
  <c r="BG3059"/>
  <c r="BF3059"/>
  <c r="T3059"/>
  <c r="R3059"/>
  <c r="P3059"/>
  <c r="BK3059"/>
  <c r="J3059"/>
  <c r="BE3059"/>
  <c r="BI3055"/>
  <c r="BH3055"/>
  <c r="BG3055"/>
  <c r="BF3055"/>
  <c r="T3055"/>
  <c r="R3055"/>
  <c r="P3055"/>
  <c r="BK3055"/>
  <c r="J3055"/>
  <c r="BE3055"/>
  <c r="BI3050"/>
  <c r="BH3050"/>
  <c r="BG3050"/>
  <c r="BF3050"/>
  <c r="T3050"/>
  <c r="R3050"/>
  <c r="P3050"/>
  <c r="BK3050"/>
  <c r="J3050"/>
  <c r="BE3050"/>
  <c r="BI3045"/>
  <c r="BH3045"/>
  <c r="BG3045"/>
  <c r="BF3045"/>
  <c r="T3045"/>
  <c r="R3045"/>
  <c r="P3045"/>
  <c r="BK3045"/>
  <c r="J3045"/>
  <c r="BE3045"/>
  <c r="BI3040"/>
  <c r="BH3040"/>
  <c r="BG3040"/>
  <c r="BF3040"/>
  <c r="T3040"/>
  <c r="R3040"/>
  <c r="P3040"/>
  <c r="BK3040"/>
  <c r="J3040"/>
  <c r="BE3040"/>
  <c r="BI3035"/>
  <c r="BH3035"/>
  <c r="BG3035"/>
  <c r="BF3035"/>
  <c r="T3035"/>
  <c r="R3035"/>
  <c r="P3035"/>
  <c r="BK3035"/>
  <c r="J3035"/>
  <c r="BE3035"/>
  <c r="BI3030"/>
  <c r="BH3030"/>
  <c r="BG3030"/>
  <c r="BF3030"/>
  <c r="T3030"/>
  <c r="R3030"/>
  <c r="P3030"/>
  <c r="BK3030"/>
  <c r="J3030"/>
  <c r="BE3030"/>
  <c r="BI3024"/>
  <c r="BH3024"/>
  <c r="BG3024"/>
  <c r="BF3024"/>
  <c r="T3024"/>
  <c r="R3024"/>
  <c r="P3024"/>
  <c r="BK3024"/>
  <c r="J3024"/>
  <c r="BE3024"/>
  <c r="BI3019"/>
  <c r="BH3019"/>
  <c r="BG3019"/>
  <c r="BF3019"/>
  <c r="T3019"/>
  <c r="R3019"/>
  <c r="P3019"/>
  <c r="BK3019"/>
  <c r="J3019"/>
  <c r="BE3019"/>
  <c r="BI3014"/>
  <c r="BH3014"/>
  <c r="BG3014"/>
  <c r="BF3014"/>
  <c r="T3014"/>
  <c r="R3014"/>
  <c r="P3014"/>
  <c r="BK3014"/>
  <c r="J3014"/>
  <c r="BE3014"/>
  <c r="BI2999"/>
  <c r="BH2999"/>
  <c r="BG2999"/>
  <c r="BF2999"/>
  <c r="T2999"/>
  <c r="T2998"/>
  <c r="R2999"/>
  <c r="R2998"/>
  <c r="P2999"/>
  <c r="P2998"/>
  <c r="BK2999"/>
  <c r="BK2998"/>
  <c r="J2998"/>
  <c r="J2999"/>
  <c r="BE2999"/>
  <c r="J79"/>
  <c r="BI2996"/>
  <c r="BH2996"/>
  <c r="BG2996"/>
  <c r="BF2996"/>
  <c r="T2996"/>
  <c r="R2996"/>
  <c r="P2996"/>
  <c r="BK2996"/>
  <c r="J2996"/>
  <c r="BE2996"/>
  <c r="BI2994"/>
  <c r="BH2994"/>
  <c r="BG2994"/>
  <c r="BF2994"/>
  <c r="T2994"/>
  <c r="R2994"/>
  <c r="P2994"/>
  <c r="BK2994"/>
  <c r="J2994"/>
  <c r="BE2994"/>
  <c r="BI2990"/>
  <c r="BH2990"/>
  <c r="BG2990"/>
  <c r="BF2990"/>
  <c r="T2990"/>
  <c r="R2990"/>
  <c r="P2990"/>
  <c r="BK2990"/>
  <c r="J2990"/>
  <c r="BE2990"/>
  <c r="BI2986"/>
  <c r="BH2986"/>
  <c r="BG2986"/>
  <c r="BF2986"/>
  <c r="T2986"/>
  <c r="R2986"/>
  <c r="P2986"/>
  <c r="BK2986"/>
  <c r="J2986"/>
  <c r="BE2986"/>
  <c r="BI2982"/>
  <c r="BH2982"/>
  <c r="BG2982"/>
  <c r="BF2982"/>
  <c r="T2982"/>
  <c r="R2982"/>
  <c r="P2982"/>
  <c r="BK2982"/>
  <c r="J2982"/>
  <c r="BE2982"/>
  <c r="BI2978"/>
  <c r="BH2978"/>
  <c r="BG2978"/>
  <c r="BF2978"/>
  <c r="T2978"/>
  <c r="R2978"/>
  <c r="P2978"/>
  <c r="BK2978"/>
  <c r="J2978"/>
  <c r="BE2978"/>
  <c r="BI2974"/>
  <c r="BH2974"/>
  <c r="BG2974"/>
  <c r="BF2974"/>
  <c r="T2974"/>
  <c r="R2974"/>
  <c r="P2974"/>
  <c r="BK2974"/>
  <c r="J2974"/>
  <c r="BE2974"/>
  <c r="BI2970"/>
  <c r="BH2970"/>
  <c r="BG2970"/>
  <c r="BF2970"/>
  <c r="T2970"/>
  <c r="R2970"/>
  <c r="P2970"/>
  <c r="BK2970"/>
  <c r="J2970"/>
  <c r="BE2970"/>
  <c r="BI2966"/>
  <c r="BH2966"/>
  <c r="BG2966"/>
  <c r="BF2966"/>
  <c r="T2966"/>
  <c r="R2966"/>
  <c r="P2966"/>
  <c r="BK2966"/>
  <c r="J2966"/>
  <c r="BE2966"/>
  <c r="BI2962"/>
  <c r="BH2962"/>
  <c r="BG2962"/>
  <c r="BF2962"/>
  <c r="T2962"/>
  <c r="R2962"/>
  <c r="P2962"/>
  <c r="BK2962"/>
  <c r="J2962"/>
  <c r="BE2962"/>
  <c r="BI2958"/>
  <c r="BH2958"/>
  <c r="BG2958"/>
  <c r="BF2958"/>
  <c r="T2958"/>
  <c r="R2958"/>
  <c r="P2958"/>
  <c r="BK2958"/>
  <c r="J2958"/>
  <c r="BE2958"/>
  <c r="BI2954"/>
  <c r="BH2954"/>
  <c r="BG2954"/>
  <c r="BF2954"/>
  <c r="T2954"/>
  <c r="R2954"/>
  <c r="P2954"/>
  <c r="BK2954"/>
  <c r="J2954"/>
  <c r="BE2954"/>
  <c r="BI2950"/>
  <c r="BH2950"/>
  <c r="BG2950"/>
  <c r="BF2950"/>
  <c r="T2950"/>
  <c r="R2950"/>
  <c r="P2950"/>
  <c r="BK2950"/>
  <c r="J2950"/>
  <c r="BE2950"/>
  <c r="BI2946"/>
  <c r="BH2946"/>
  <c r="BG2946"/>
  <c r="BF2946"/>
  <c r="T2946"/>
  <c r="R2946"/>
  <c r="P2946"/>
  <c r="BK2946"/>
  <c r="J2946"/>
  <c r="BE2946"/>
  <c r="BI2942"/>
  <c r="BH2942"/>
  <c r="BG2942"/>
  <c r="BF2942"/>
  <c r="T2942"/>
  <c r="R2942"/>
  <c r="P2942"/>
  <c r="BK2942"/>
  <c r="J2942"/>
  <c r="BE2942"/>
  <c r="BI2938"/>
  <c r="BH2938"/>
  <c r="BG2938"/>
  <c r="BF2938"/>
  <c r="T2938"/>
  <c r="R2938"/>
  <c r="P2938"/>
  <c r="BK2938"/>
  <c r="J2938"/>
  <c r="BE2938"/>
  <c r="BI2934"/>
  <c r="BH2934"/>
  <c r="BG2934"/>
  <c r="BF2934"/>
  <c r="T2934"/>
  <c r="R2934"/>
  <c r="P2934"/>
  <c r="BK2934"/>
  <c r="J2934"/>
  <c r="BE2934"/>
  <c r="BI2930"/>
  <c r="BH2930"/>
  <c r="BG2930"/>
  <c r="BF2930"/>
  <c r="T2930"/>
  <c r="R2930"/>
  <c r="P2930"/>
  <c r="BK2930"/>
  <c r="J2930"/>
  <c r="BE2930"/>
  <c r="BI2926"/>
  <c r="BH2926"/>
  <c r="BG2926"/>
  <c r="BF2926"/>
  <c r="T2926"/>
  <c r="R2926"/>
  <c r="P2926"/>
  <c r="BK2926"/>
  <c r="J2926"/>
  <c r="BE2926"/>
  <c r="BI2922"/>
  <c r="BH2922"/>
  <c r="BG2922"/>
  <c r="BF2922"/>
  <c r="T2922"/>
  <c r="R2922"/>
  <c r="P2922"/>
  <c r="BK2922"/>
  <c r="J2922"/>
  <c r="BE2922"/>
  <c r="BI2918"/>
  <c r="BH2918"/>
  <c r="BG2918"/>
  <c r="BF2918"/>
  <c r="T2918"/>
  <c r="R2918"/>
  <c r="P2918"/>
  <c r="BK2918"/>
  <c r="J2918"/>
  <c r="BE2918"/>
  <c r="BI2914"/>
  <c r="BH2914"/>
  <c r="BG2914"/>
  <c r="BF2914"/>
  <c r="T2914"/>
  <c r="R2914"/>
  <c r="P2914"/>
  <c r="BK2914"/>
  <c r="J2914"/>
  <c r="BE2914"/>
  <c r="BI2910"/>
  <c r="BH2910"/>
  <c r="BG2910"/>
  <c r="BF2910"/>
  <c r="T2910"/>
  <c r="R2910"/>
  <c r="P2910"/>
  <c r="BK2910"/>
  <c r="J2910"/>
  <c r="BE2910"/>
  <c r="BI2906"/>
  <c r="BH2906"/>
  <c r="BG2906"/>
  <c r="BF2906"/>
  <c r="T2906"/>
  <c r="R2906"/>
  <c r="P2906"/>
  <c r="BK2906"/>
  <c r="J2906"/>
  <c r="BE2906"/>
  <c r="BI2902"/>
  <c r="BH2902"/>
  <c r="BG2902"/>
  <c r="BF2902"/>
  <c r="T2902"/>
  <c r="R2902"/>
  <c r="P2902"/>
  <c r="BK2902"/>
  <c r="J2902"/>
  <c r="BE2902"/>
  <c r="BI2898"/>
  <c r="BH2898"/>
  <c r="BG2898"/>
  <c r="BF2898"/>
  <c r="T2898"/>
  <c r="R2898"/>
  <c r="P2898"/>
  <c r="BK2898"/>
  <c r="J2898"/>
  <c r="BE2898"/>
  <c r="BI2894"/>
  <c r="BH2894"/>
  <c r="BG2894"/>
  <c r="BF2894"/>
  <c r="T2894"/>
  <c r="R2894"/>
  <c r="P2894"/>
  <c r="BK2894"/>
  <c r="J2894"/>
  <c r="BE2894"/>
  <c r="BI2890"/>
  <c r="BH2890"/>
  <c r="BG2890"/>
  <c r="BF2890"/>
  <c r="T2890"/>
  <c r="R2890"/>
  <c r="P2890"/>
  <c r="BK2890"/>
  <c r="J2890"/>
  <c r="BE2890"/>
  <c r="BI2886"/>
  <c r="BH2886"/>
  <c r="BG2886"/>
  <c r="BF2886"/>
  <c r="T2886"/>
  <c r="R2886"/>
  <c r="P2886"/>
  <c r="BK2886"/>
  <c r="J2886"/>
  <c r="BE2886"/>
  <c r="BI2882"/>
  <c r="BH2882"/>
  <c r="BG2882"/>
  <c r="BF2882"/>
  <c r="T2882"/>
  <c r="R2882"/>
  <c r="P2882"/>
  <c r="BK2882"/>
  <c r="J2882"/>
  <c r="BE2882"/>
  <c r="BI2878"/>
  <c r="BH2878"/>
  <c r="BG2878"/>
  <c r="BF2878"/>
  <c r="T2878"/>
  <c r="R2878"/>
  <c r="P2878"/>
  <c r="BK2878"/>
  <c r="J2878"/>
  <c r="BE2878"/>
  <c r="BI2874"/>
  <c r="BH2874"/>
  <c r="BG2874"/>
  <c r="BF2874"/>
  <c r="T2874"/>
  <c r="R2874"/>
  <c r="P2874"/>
  <c r="BK2874"/>
  <c r="J2874"/>
  <c r="BE2874"/>
  <c r="BI2870"/>
  <c r="BH2870"/>
  <c r="BG2870"/>
  <c r="BF2870"/>
  <c r="T2870"/>
  <c r="R2870"/>
  <c r="P2870"/>
  <c r="BK2870"/>
  <c r="J2870"/>
  <c r="BE2870"/>
  <c r="BI2866"/>
  <c r="BH2866"/>
  <c r="BG2866"/>
  <c r="BF2866"/>
  <c r="T2866"/>
  <c r="R2866"/>
  <c r="P2866"/>
  <c r="BK2866"/>
  <c r="J2866"/>
  <c r="BE2866"/>
  <c r="BI2862"/>
  <c r="BH2862"/>
  <c r="BG2862"/>
  <c r="BF2862"/>
  <c r="T2862"/>
  <c r="R2862"/>
  <c r="P2862"/>
  <c r="BK2862"/>
  <c r="J2862"/>
  <c r="BE2862"/>
  <c r="BI2858"/>
  <c r="BH2858"/>
  <c r="BG2858"/>
  <c r="BF2858"/>
  <c r="T2858"/>
  <c r="R2858"/>
  <c r="P2858"/>
  <c r="BK2858"/>
  <c r="J2858"/>
  <c r="BE2858"/>
  <c r="BI2854"/>
  <c r="BH2854"/>
  <c r="BG2854"/>
  <c r="BF2854"/>
  <c r="T2854"/>
  <c r="R2854"/>
  <c r="P2854"/>
  <c r="BK2854"/>
  <c r="J2854"/>
  <c r="BE2854"/>
  <c r="BI2850"/>
  <c r="BH2850"/>
  <c r="BG2850"/>
  <c r="BF2850"/>
  <c r="T2850"/>
  <c r="R2850"/>
  <c r="P2850"/>
  <c r="BK2850"/>
  <c r="J2850"/>
  <c r="BE2850"/>
  <c r="BI2846"/>
  <c r="BH2846"/>
  <c r="BG2846"/>
  <c r="BF2846"/>
  <c r="T2846"/>
  <c r="R2846"/>
  <c r="P2846"/>
  <c r="BK2846"/>
  <c r="J2846"/>
  <c r="BE2846"/>
  <c r="BI2842"/>
  <c r="BH2842"/>
  <c r="BG2842"/>
  <c r="BF2842"/>
  <c r="T2842"/>
  <c r="R2842"/>
  <c r="P2842"/>
  <c r="BK2842"/>
  <c r="J2842"/>
  <c r="BE2842"/>
  <c r="BI2838"/>
  <c r="BH2838"/>
  <c r="BG2838"/>
  <c r="BF2838"/>
  <c r="T2838"/>
  <c r="R2838"/>
  <c r="P2838"/>
  <c r="BK2838"/>
  <c r="J2838"/>
  <c r="BE2838"/>
  <c r="BI2834"/>
  <c r="BH2834"/>
  <c r="BG2834"/>
  <c r="BF2834"/>
  <c r="T2834"/>
  <c r="R2834"/>
  <c r="P2834"/>
  <c r="BK2834"/>
  <c r="J2834"/>
  <c r="BE2834"/>
  <c r="BI2830"/>
  <c r="BH2830"/>
  <c r="BG2830"/>
  <c r="BF2830"/>
  <c r="T2830"/>
  <c r="R2830"/>
  <c r="P2830"/>
  <c r="BK2830"/>
  <c r="J2830"/>
  <c r="BE2830"/>
  <c r="BI2826"/>
  <c r="BH2826"/>
  <c r="BG2826"/>
  <c r="BF2826"/>
  <c r="T2826"/>
  <c r="R2826"/>
  <c r="P2826"/>
  <c r="BK2826"/>
  <c r="J2826"/>
  <c r="BE2826"/>
  <c r="BI2822"/>
  <c r="BH2822"/>
  <c r="BG2822"/>
  <c r="BF2822"/>
  <c r="T2822"/>
  <c r="R2822"/>
  <c r="P2822"/>
  <c r="BK2822"/>
  <c r="J2822"/>
  <c r="BE2822"/>
  <c r="BI2818"/>
  <c r="BH2818"/>
  <c r="BG2818"/>
  <c r="BF2818"/>
  <c r="T2818"/>
  <c r="R2818"/>
  <c r="P2818"/>
  <c r="BK2818"/>
  <c r="J2818"/>
  <c r="BE2818"/>
  <c r="BI2814"/>
  <c r="BH2814"/>
  <c r="BG2814"/>
  <c r="BF2814"/>
  <c r="T2814"/>
  <c r="R2814"/>
  <c r="P2814"/>
  <c r="BK2814"/>
  <c r="J2814"/>
  <c r="BE2814"/>
  <c r="BI2810"/>
  <c r="BH2810"/>
  <c r="BG2810"/>
  <c r="BF2810"/>
  <c r="T2810"/>
  <c r="R2810"/>
  <c r="P2810"/>
  <c r="BK2810"/>
  <c r="J2810"/>
  <c r="BE2810"/>
  <c r="BI2806"/>
  <c r="BH2806"/>
  <c r="BG2806"/>
  <c r="BF2806"/>
  <c r="T2806"/>
  <c r="R2806"/>
  <c r="P2806"/>
  <c r="BK2806"/>
  <c r="J2806"/>
  <c r="BE2806"/>
  <c r="BI2802"/>
  <c r="BH2802"/>
  <c r="BG2802"/>
  <c r="BF2802"/>
  <c r="T2802"/>
  <c r="R2802"/>
  <c r="P2802"/>
  <c r="BK2802"/>
  <c r="J2802"/>
  <c r="BE2802"/>
  <c r="BI2798"/>
  <c r="BH2798"/>
  <c r="BG2798"/>
  <c r="BF2798"/>
  <c r="T2798"/>
  <c r="R2798"/>
  <c r="P2798"/>
  <c r="BK2798"/>
  <c r="J2798"/>
  <c r="BE2798"/>
  <c r="BI2794"/>
  <c r="BH2794"/>
  <c r="BG2794"/>
  <c r="BF2794"/>
  <c r="T2794"/>
  <c r="R2794"/>
  <c r="P2794"/>
  <c r="BK2794"/>
  <c r="J2794"/>
  <c r="BE2794"/>
  <c r="BI2790"/>
  <c r="BH2790"/>
  <c r="BG2790"/>
  <c r="BF2790"/>
  <c r="T2790"/>
  <c r="R2790"/>
  <c r="P2790"/>
  <c r="BK2790"/>
  <c r="J2790"/>
  <c r="BE2790"/>
  <c r="BI2786"/>
  <c r="BH2786"/>
  <c r="BG2786"/>
  <c r="BF2786"/>
  <c r="T2786"/>
  <c r="R2786"/>
  <c r="P2786"/>
  <c r="BK2786"/>
  <c r="J2786"/>
  <c r="BE2786"/>
  <c r="BI2782"/>
  <c r="BH2782"/>
  <c r="BG2782"/>
  <c r="BF2782"/>
  <c r="T2782"/>
  <c r="R2782"/>
  <c r="P2782"/>
  <c r="BK2782"/>
  <c r="J2782"/>
  <c r="BE2782"/>
  <c r="BI2778"/>
  <c r="BH2778"/>
  <c r="BG2778"/>
  <c r="BF2778"/>
  <c r="T2778"/>
  <c r="R2778"/>
  <c r="P2778"/>
  <c r="BK2778"/>
  <c r="J2778"/>
  <c r="BE2778"/>
  <c r="BI2774"/>
  <c r="BH2774"/>
  <c r="BG2774"/>
  <c r="BF2774"/>
  <c r="T2774"/>
  <c r="R2774"/>
  <c r="P2774"/>
  <c r="BK2774"/>
  <c r="J2774"/>
  <c r="BE2774"/>
  <c r="BI2770"/>
  <c r="BH2770"/>
  <c r="BG2770"/>
  <c r="BF2770"/>
  <c r="T2770"/>
  <c r="R2770"/>
  <c r="P2770"/>
  <c r="BK2770"/>
  <c r="J2770"/>
  <c r="BE2770"/>
  <c r="BI2766"/>
  <c r="BH2766"/>
  <c r="BG2766"/>
  <c r="BF2766"/>
  <c r="T2766"/>
  <c r="R2766"/>
  <c r="P2766"/>
  <c r="BK2766"/>
  <c r="J2766"/>
  <c r="BE2766"/>
  <c r="BI2762"/>
  <c r="BH2762"/>
  <c r="BG2762"/>
  <c r="BF2762"/>
  <c r="T2762"/>
  <c r="R2762"/>
  <c r="P2762"/>
  <c r="BK2762"/>
  <c r="J2762"/>
  <c r="BE2762"/>
  <c r="BI2758"/>
  <c r="BH2758"/>
  <c r="BG2758"/>
  <c r="BF2758"/>
  <c r="T2758"/>
  <c r="R2758"/>
  <c r="P2758"/>
  <c r="BK2758"/>
  <c r="J2758"/>
  <c r="BE2758"/>
  <c r="BI2754"/>
  <c r="BH2754"/>
  <c r="BG2754"/>
  <c r="BF2754"/>
  <c r="T2754"/>
  <c r="R2754"/>
  <c r="P2754"/>
  <c r="BK2754"/>
  <c r="J2754"/>
  <c r="BE2754"/>
  <c r="BI2750"/>
  <c r="BH2750"/>
  <c r="BG2750"/>
  <c r="BF2750"/>
  <c r="T2750"/>
  <c r="R2750"/>
  <c r="P2750"/>
  <c r="BK2750"/>
  <c r="J2750"/>
  <c r="BE2750"/>
  <c r="BI2746"/>
  <c r="BH2746"/>
  <c r="BG2746"/>
  <c r="BF2746"/>
  <c r="T2746"/>
  <c r="R2746"/>
  <c r="P2746"/>
  <c r="BK2746"/>
  <c r="J2746"/>
  <c r="BE2746"/>
  <c r="BI2742"/>
  <c r="BH2742"/>
  <c r="BG2742"/>
  <c r="BF2742"/>
  <c r="T2742"/>
  <c r="R2742"/>
  <c r="P2742"/>
  <c r="BK2742"/>
  <c r="J2742"/>
  <c r="BE2742"/>
  <c r="BI2738"/>
  <c r="BH2738"/>
  <c r="BG2738"/>
  <c r="BF2738"/>
  <c r="T2738"/>
  <c r="R2738"/>
  <c r="P2738"/>
  <c r="BK2738"/>
  <c r="J2738"/>
  <c r="BE2738"/>
  <c r="BI2734"/>
  <c r="BH2734"/>
  <c r="BG2734"/>
  <c r="BF2734"/>
  <c r="T2734"/>
  <c r="R2734"/>
  <c r="P2734"/>
  <c r="BK2734"/>
  <c r="J2734"/>
  <c r="BE2734"/>
  <c r="BI2730"/>
  <c r="BH2730"/>
  <c r="BG2730"/>
  <c r="BF2730"/>
  <c r="T2730"/>
  <c r="R2730"/>
  <c r="P2730"/>
  <c r="BK2730"/>
  <c r="J2730"/>
  <c r="BE2730"/>
  <c r="BI2726"/>
  <c r="BH2726"/>
  <c r="BG2726"/>
  <c r="BF2726"/>
  <c r="T2726"/>
  <c r="R2726"/>
  <c r="P2726"/>
  <c r="BK2726"/>
  <c r="J2726"/>
  <c r="BE2726"/>
  <c r="BI2722"/>
  <c r="BH2722"/>
  <c r="BG2722"/>
  <c r="BF2722"/>
  <c r="T2722"/>
  <c r="R2722"/>
  <c r="P2722"/>
  <c r="BK2722"/>
  <c r="J2722"/>
  <c r="BE2722"/>
  <c r="BI2718"/>
  <c r="BH2718"/>
  <c r="BG2718"/>
  <c r="BF2718"/>
  <c r="T2718"/>
  <c r="R2718"/>
  <c r="P2718"/>
  <c r="BK2718"/>
  <c r="J2718"/>
  <c r="BE2718"/>
  <c r="BI2714"/>
  <c r="BH2714"/>
  <c r="BG2714"/>
  <c r="BF2714"/>
  <c r="T2714"/>
  <c r="R2714"/>
  <c r="P2714"/>
  <c r="BK2714"/>
  <c r="J2714"/>
  <c r="BE2714"/>
  <c r="BI2710"/>
  <c r="BH2710"/>
  <c r="BG2710"/>
  <c r="BF2710"/>
  <c r="T2710"/>
  <c r="R2710"/>
  <c r="P2710"/>
  <c r="BK2710"/>
  <c r="J2710"/>
  <c r="BE2710"/>
  <c r="BI2706"/>
  <c r="BH2706"/>
  <c r="BG2706"/>
  <c r="BF2706"/>
  <c r="T2706"/>
  <c r="R2706"/>
  <c r="P2706"/>
  <c r="BK2706"/>
  <c r="J2706"/>
  <c r="BE2706"/>
  <c r="BI2702"/>
  <c r="BH2702"/>
  <c r="BG2702"/>
  <c r="BF2702"/>
  <c r="T2702"/>
  <c r="R2702"/>
  <c r="P2702"/>
  <c r="BK2702"/>
  <c r="J2702"/>
  <c r="BE2702"/>
  <c r="BI2698"/>
  <c r="BH2698"/>
  <c r="BG2698"/>
  <c r="BF2698"/>
  <c r="T2698"/>
  <c r="R2698"/>
  <c r="P2698"/>
  <c r="BK2698"/>
  <c r="J2698"/>
  <c r="BE2698"/>
  <c r="BI2694"/>
  <c r="BH2694"/>
  <c r="BG2694"/>
  <c r="BF2694"/>
  <c r="T2694"/>
  <c r="R2694"/>
  <c r="P2694"/>
  <c r="BK2694"/>
  <c r="J2694"/>
  <c r="BE2694"/>
  <c r="BI2690"/>
  <c r="BH2690"/>
  <c r="BG2690"/>
  <c r="BF2690"/>
  <c r="T2690"/>
  <c r="R2690"/>
  <c r="P2690"/>
  <c r="BK2690"/>
  <c r="J2690"/>
  <c r="BE2690"/>
  <c r="BI2686"/>
  <c r="BH2686"/>
  <c r="BG2686"/>
  <c r="BF2686"/>
  <c r="T2686"/>
  <c r="R2686"/>
  <c r="P2686"/>
  <c r="BK2686"/>
  <c r="J2686"/>
  <c r="BE2686"/>
  <c r="BI2682"/>
  <c r="BH2682"/>
  <c r="BG2682"/>
  <c r="BF2682"/>
  <c r="T2682"/>
  <c r="R2682"/>
  <c r="P2682"/>
  <c r="BK2682"/>
  <c r="J2682"/>
  <c r="BE2682"/>
  <c r="BI2678"/>
  <c r="BH2678"/>
  <c r="BG2678"/>
  <c r="BF2678"/>
  <c r="T2678"/>
  <c r="R2678"/>
  <c r="P2678"/>
  <c r="BK2678"/>
  <c r="J2678"/>
  <c r="BE2678"/>
  <c r="BI2674"/>
  <c r="BH2674"/>
  <c r="BG2674"/>
  <c r="BF2674"/>
  <c r="T2674"/>
  <c r="R2674"/>
  <c r="P2674"/>
  <c r="BK2674"/>
  <c r="J2674"/>
  <c r="BE2674"/>
  <c r="BI2670"/>
  <c r="BH2670"/>
  <c r="BG2670"/>
  <c r="BF2670"/>
  <c r="T2670"/>
  <c r="R2670"/>
  <c r="P2670"/>
  <c r="BK2670"/>
  <c r="J2670"/>
  <c r="BE2670"/>
  <c r="BI2666"/>
  <c r="BH2666"/>
  <c r="BG2666"/>
  <c r="BF2666"/>
  <c r="T2666"/>
  <c r="R2666"/>
  <c r="P2666"/>
  <c r="BK2666"/>
  <c r="J2666"/>
  <c r="BE2666"/>
  <c r="BI2662"/>
  <c r="BH2662"/>
  <c r="BG2662"/>
  <c r="BF2662"/>
  <c r="T2662"/>
  <c r="R2662"/>
  <c r="P2662"/>
  <c r="BK2662"/>
  <c r="J2662"/>
  <c r="BE2662"/>
  <c r="BI2658"/>
  <c r="BH2658"/>
  <c r="BG2658"/>
  <c r="BF2658"/>
  <c r="T2658"/>
  <c r="R2658"/>
  <c r="P2658"/>
  <c r="BK2658"/>
  <c r="J2658"/>
  <c r="BE2658"/>
  <c r="BI2654"/>
  <c r="BH2654"/>
  <c r="BG2654"/>
  <c r="BF2654"/>
  <c r="T2654"/>
  <c r="R2654"/>
  <c r="P2654"/>
  <c r="BK2654"/>
  <c r="J2654"/>
  <c r="BE2654"/>
  <c r="BI2650"/>
  <c r="BH2650"/>
  <c r="BG2650"/>
  <c r="BF2650"/>
  <c r="T2650"/>
  <c r="R2650"/>
  <c r="P2650"/>
  <c r="BK2650"/>
  <c r="J2650"/>
  <c r="BE2650"/>
  <c r="BI2646"/>
  <c r="BH2646"/>
  <c r="BG2646"/>
  <c r="BF2646"/>
  <c r="T2646"/>
  <c r="R2646"/>
  <c r="P2646"/>
  <c r="BK2646"/>
  <c r="J2646"/>
  <c r="BE2646"/>
  <c r="BI2642"/>
  <c r="BH2642"/>
  <c r="BG2642"/>
  <c r="BF2642"/>
  <c r="T2642"/>
  <c r="R2642"/>
  <c r="P2642"/>
  <c r="BK2642"/>
  <c r="J2642"/>
  <c r="BE2642"/>
  <c r="BI2638"/>
  <c r="BH2638"/>
  <c r="BG2638"/>
  <c r="BF2638"/>
  <c r="T2638"/>
  <c r="R2638"/>
  <c r="P2638"/>
  <c r="BK2638"/>
  <c r="J2638"/>
  <c r="BE2638"/>
  <c r="BI2634"/>
  <c r="BH2634"/>
  <c r="BG2634"/>
  <c r="BF2634"/>
  <c r="T2634"/>
  <c r="R2634"/>
  <c r="P2634"/>
  <c r="BK2634"/>
  <c r="J2634"/>
  <c r="BE2634"/>
  <c r="BI2630"/>
  <c r="BH2630"/>
  <c r="BG2630"/>
  <c r="BF2630"/>
  <c r="T2630"/>
  <c r="R2630"/>
  <c r="P2630"/>
  <c r="BK2630"/>
  <c r="J2630"/>
  <c r="BE2630"/>
  <c r="BI2626"/>
  <c r="BH2626"/>
  <c r="BG2626"/>
  <c r="BF2626"/>
  <c r="T2626"/>
  <c r="R2626"/>
  <c r="P2626"/>
  <c r="BK2626"/>
  <c r="J2626"/>
  <c r="BE2626"/>
  <c r="BI2622"/>
  <c r="BH2622"/>
  <c r="BG2622"/>
  <c r="BF2622"/>
  <c r="T2622"/>
  <c r="R2622"/>
  <c r="P2622"/>
  <c r="BK2622"/>
  <c r="J2622"/>
  <c r="BE2622"/>
  <c r="BI2618"/>
  <c r="BH2618"/>
  <c r="BG2618"/>
  <c r="BF2618"/>
  <c r="T2618"/>
  <c r="R2618"/>
  <c r="P2618"/>
  <c r="BK2618"/>
  <c r="J2618"/>
  <c r="BE2618"/>
  <c r="BI2614"/>
  <c r="BH2614"/>
  <c r="BG2614"/>
  <c r="BF2614"/>
  <c r="T2614"/>
  <c r="R2614"/>
  <c r="P2614"/>
  <c r="BK2614"/>
  <c r="J2614"/>
  <c r="BE2614"/>
  <c r="BI2610"/>
  <c r="BH2610"/>
  <c r="BG2610"/>
  <c r="BF2610"/>
  <c r="T2610"/>
  <c r="R2610"/>
  <c r="P2610"/>
  <c r="BK2610"/>
  <c r="J2610"/>
  <c r="BE2610"/>
  <c r="BI2606"/>
  <c r="BH2606"/>
  <c r="BG2606"/>
  <c r="BF2606"/>
  <c r="T2606"/>
  <c r="R2606"/>
  <c r="P2606"/>
  <c r="BK2606"/>
  <c r="J2606"/>
  <c r="BE2606"/>
  <c r="BI2602"/>
  <c r="BH2602"/>
  <c r="BG2602"/>
  <c r="BF2602"/>
  <c r="T2602"/>
  <c r="R2602"/>
  <c r="P2602"/>
  <c r="BK2602"/>
  <c r="J2602"/>
  <c r="BE2602"/>
  <c r="BI2598"/>
  <c r="BH2598"/>
  <c r="BG2598"/>
  <c r="BF2598"/>
  <c r="T2598"/>
  <c r="R2598"/>
  <c r="P2598"/>
  <c r="BK2598"/>
  <c r="J2598"/>
  <c r="BE2598"/>
  <c r="BI2594"/>
  <c r="BH2594"/>
  <c r="BG2594"/>
  <c r="BF2594"/>
  <c r="T2594"/>
  <c r="R2594"/>
  <c r="P2594"/>
  <c r="BK2594"/>
  <c r="J2594"/>
  <c r="BE2594"/>
  <c r="BI2590"/>
  <c r="BH2590"/>
  <c r="BG2590"/>
  <c r="BF2590"/>
  <c r="T2590"/>
  <c r="R2590"/>
  <c r="P2590"/>
  <c r="BK2590"/>
  <c r="J2590"/>
  <c r="BE2590"/>
  <c r="BI2586"/>
  <c r="BH2586"/>
  <c r="BG2586"/>
  <c r="BF2586"/>
  <c r="T2586"/>
  <c r="R2586"/>
  <c r="P2586"/>
  <c r="BK2586"/>
  <c r="J2586"/>
  <c r="BE2586"/>
  <c r="BI2582"/>
  <c r="BH2582"/>
  <c r="BG2582"/>
  <c r="BF2582"/>
  <c r="T2582"/>
  <c r="R2582"/>
  <c r="P2582"/>
  <c r="BK2582"/>
  <c r="J2582"/>
  <c r="BE2582"/>
  <c r="BI2578"/>
  <c r="BH2578"/>
  <c r="BG2578"/>
  <c r="BF2578"/>
  <c r="T2578"/>
  <c r="R2578"/>
  <c r="P2578"/>
  <c r="BK2578"/>
  <c r="J2578"/>
  <c r="BE2578"/>
  <c r="BI2574"/>
  <c r="BH2574"/>
  <c r="BG2574"/>
  <c r="BF2574"/>
  <c r="T2574"/>
  <c r="R2574"/>
  <c r="P2574"/>
  <c r="BK2574"/>
  <c r="J2574"/>
  <c r="BE2574"/>
  <c r="BI2570"/>
  <c r="BH2570"/>
  <c r="BG2570"/>
  <c r="BF2570"/>
  <c r="T2570"/>
  <c r="R2570"/>
  <c r="P2570"/>
  <c r="BK2570"/>
  <c r="J2570"/>
  <c r="BE2570"/>
  <c r="BI2566"/>
  <c r="BH2566"/>
  <c r="BG2566"/>
  <c r="BF2566"/>
  <c r="T2566"/>
  <c r="R2566"/>
  <c r="P2566"/>
  <c r="BK2566"/>
  <c r="J2566"/>
  <c r="BE2566"/>
  <c r="BI2562"/>
  <c r="BH2562"/>
  <c r="BG2562"/>
  <c r="BF2562"/>
  <c r="T2562"/>
  <c r="R2562"/>
  <c r="P2562"/>
  <c r="BK2562"/>
  <c r="J2562"/>
  <c r="BE2562"/>
  <c r="BI2558"/>
  <c r="BH2558"/>
  <c r="BG2558"/>
  <c r="BF2558"/>
  <c r="T2558"/>
  <c r="R2558"/>
  <c r="P2558"/>
  <c r="BK2558"/>
  <c r="J2558"/>
  <c r="BE2558"/>
  <c r="BI2554"/>
  <c r="BH2554"/>
  <c r="BG2554"/>
  <c r="BF2554"/>
  <c r="T2554"/>
  <c r="R2554"/>
  <c r="P2554"/>
  <c r="BK2554"/>
  <c r="J2554"/>
  <c r="BE2554"/>
  <c r="BI2550"/>
  <c r="BH2550"/>
  <c r="BG2550"/>
  <c r="BF2550"/>
  <c r="T2550"/>
  <c r="R2550"/>
  <c r="P2550"/>
  <c r="BK2550"/>
  <c r="J2550"/>
  <c r="BE2550"/>
  <c r="BI2546"/>
  <c r="BH2546"/>
  <c r="BG2546"/>
  <c r="BF2546"/>
  <c r="T2546"/>
  <c r="R2546"/>
  <c r="P2546"/>
  <c r="BK2546"/>
  <c r="J2546"/>
  <c r="BE2546"/>
  <c r="BI2542"/>
  <c r="BH2542"/>
  <c r="BG2542"/>
  <c r="BF2542"/>
  <c r="T2542"/>
  <c r="R2542"/>
  <c r="P2542"/>
  <c r="BK2542"/>
  <c r="J2542"/>
  <c r="BE2542"/>
  <c r="BI2538"/>
  <c r="BH2538"/>
  <c r="BG2538"/>
  <c r="BF2538"/>
  <c r="T2538"/>
  <c r="R2538"/>
  <c r="P2538"/>
  <c r="BK2538"/>
  <c r="J2538"/>
  <c r="BE2538"/>
  <c r="BI2534"/>
  <c r="BH2534"/>
  <c r="BG2534"/>
  <c r="BF2534"/>
  <c r="T2534"/>
  <c r="R2534"/>
  <c r="P2534"/>
  <c r="BK2534"/>
  <c r="J2534"/>
  <c r="BE2534"/>
  <c r="BI2530"/>
  <c r="BH2530"/>
  <c r="BG2530"/>
  <c r="BF2530"/>
  <c r="T2530"/>
  <c r="R2530"/>
  <c r="P2530"/>
  <c r="BK2530"/>
  <c r="J2530"/>
  <c r="BE2530"/>
  <c r="BI2526"/>
  <c r="BH2526"/>
  <c r="BG2526"/>
  <c r="BF2526"/>
  <c r="T2526"/>
  <c r="R2526"/>
  <c r="P2526"/>
  <c r="BK2526"/>
  <c r="J2526"/>
  <c r="BE2526"/>
  <c r="BI2522"/>
  <c r="BH2522"/>
  <c r="BG2522"/>
  <c r="BF2522"/>
  <c r="T2522"/>
  <c r="R2522"/>
  <c r="P2522"/>
  <c r="BK2522"/>
  <c r="J2522"/>
  <c r="BE2522"/>
  <c r="BI2518"/>
  <c r="BH2518"/>
  <c r="BG2518"/>
  <c r="BF2518"/>
  <c r="T2518"/>
  <c r="R2518"/>
  <c r="P2518"/>
  <c r="BK2518"/>
  <c r="J2518"/>
  <c r="BE2518"/>
  <c r="BI2514"/>
  <c r="BH2514"/>
  <c r="BG2514"/>
  <c r="BF2514"/>
  <c r="T2514"/>
  <c r="R2514"/>
  <c r="P2514"/>
  <c r="BK2514"/>
  <c r="J2514"/>
  <c r="BE2514"/>
  <c r="BI2510"/>
  <c r="BH2510"/>
  <c r="BG2510"/>
  <c r="BF2510"/>
  <c r="T2510"/>
  <c r="R2510"/>
  <c r="P2510"/>
  <c r="BK2510"/>
  <c r="J2510"/>
  <c r="BE2510"/>
  <c r="BI2506"/>
  <c r="BH2506"/>
  <c r="BG2506"/>
  <c r="BF2506"/>
  <c r="T2506"/>
  <c r="R2506"/>
  <c r="P2506"/>
  <c r="BK2506"/>
  <c r="J2506"/>
  <c r="BE2506"/>
  <c r="BI2501"/>
  <c r="BH2501"/>
  <c r="BG2501"/>
  <c r="BF2501"/>
  <c r="T2501"/>
  <c r="R2501"/>
  <c r="P2501"/>
  <c r="BK2501"/>
  <c r="J2501"/>
  <c r="BE2501"/>
  <c r="BI2496"/>
  <c r="BH2496"/>
  <c r="BG2496"/>
  <c r="BF2496"/>
  <c r="T2496"/>
  <c r="R2496"/>
  <c r="P2496"/>
  <c r="BK2496"/>
  <c r="J2496"/>
  <c r="BE2496"/>
  <c r="BI2491"/>
  <c r="BH2491"/>
  <c r="BG2491"/>
  <c r="BF2491"/>
  <c r="T2491"/>
  <c r="R2491"/>
  <c r="P2491"/>
  <c r="BK2491"/>
  <c r="J2491"/>
  <c r="BE2491"/>
  <c r="BI2485"/>
  <c r="BH2485"/>
  <c r="BG2485"/>
  <c r="BF2485"/>
  <c r="T2485"/>
  <c r="R2485"/>
  <c r="P2485"/>
  <c r="BK2485"/>
  <c r="J2485"/>
  <c r="BE2485"/>
  <c r="BI2478"/>
  <c r="BH2478"/>
  <c r="BG2478"/>
  <c r="BF2478"/>
  <c r="T2478"/>
  <c r="R2478"/>
  <c r="P2478"/>
  <c r="BK2478"/>
  <c r="J2478"/>
  <c r="BE2478"/>
  <c r="BI2473"/>
  <c r="BH2473"/>
  <c r="BG2473"/>
  <c r="BF2473"/>
  <c r="T2473"/>
  <c r="R2473"/>
  <c r="P2473"/>
  <c r="BK2473"/>
  <c r="J2473"/>
  <c r="BE2473"/>
  <c r="BI2468"/>
  <c r="BH2468"/>
  <c r="BG2468"/>
  <c r="BF2468"/>
  <c r="T2468"/>
  <c r="R2468"/>
  <c r="P2468"/>
  <c r="BK2468"/>
  <c r="J2468"/>
  <c r="BE2468"/>
  <c r="BI2463"/>
  <c r="BH2463"/>
  <c r="BG2463"/>
  <c r="BF2463"/>
  <c r="T2463"/>
  <c r="T2462"/>
  <c r="R2463"/>
  <c r="R2462"/>
  <c r="P2463"/>
  <c r="P2462"/>
  <c r="BK2463"/>
  <c r="BK2462"/>
  <c r="J2462"/>
  <c r="J2463"/>
  <c r="BE2463"/>
  <c r="J78"/>
  <c r="BI2460"/>
  <c r="BH2460"/>
  <c r="BG2460"/>
  <c r="BF2460"/>
  <c r="T2460"/>
  <c r="R2460"/>
  <c r="P2460"/>
  <c r="BK2460"/>
  <c r="J2460"/>
  <c r="BE2460"/>
  <c r="BI2458"/>
  <c r="BH2458"/>
  <c r="BG2458"/>
  <c r="BF2458"/>
  <c r="T2458"/>
  <c r="R2458"/>
  <c r="P2458"/>
  <c r="BK2458"/>
  <c r="J2458"/>
  <c r="BE2458"/>
  <c r="BI2454"/>
  <c r="BH2454"/>
  <c r="BG2454"/>
  <c r="BF2454"/>
  <c r="T2454"/>
  <c r="R2454"/>
  <c r="P2454"/>
  <c r="BK2454"/>
  <c r="J2454"/>
  <c r="BE2454"/>
  <c r="BI2445"/>
  <c r="BH2445"/>
  <c r="BG2445"/>
  <c r="BF2445"/>
  <c r="T2445"/>
  <c r="R2445"/>
  <c r="P2445"/>
  <c r="BK2445"/>
  <c r="J2445"/>
  <c r="BE2445"/>
  <c r="BI2441"/>
  <c r="BH2441"/>
  <c r="BG2441"/>
  <c r="BF2441"/>
  <c r="T2441"/>
  <c r="R2441"/>
  <c r="P2441"/>
  <c r="BK2441"/>
  <c r="J2441"/>
  <c r="BE2441"/>
  <c r="BI2434"/>
  <c r="BH2434"/>
  <c r="BG2434"/>
  <c r="BF2434"/>
  <c r="T2434"/>
  <c r="R2434"/>
  <c r="P2434"/>
  <c r="BK2434"/>
  <c r="J2434"/>
  <c r="BE2434"/>
  <c r="BI2426"/>
  <c r="BH2426"/>
  <c r="BG2426"/>
  <c r="BF2426"/>
  <c r="T2426"/>
  <c r="R2426"/>
  <c r="P2426"/>
  <c r="BK2426"/>
  <c r="J2426"/>
  <c r="BE2426"/>
  <c r="BI2419"/>
  <c r="BH2419"/>
  <c r="BG2419"/>
  <c r="BF2419"/>
  <c r="T2419"/>
  <c r="R2419"/>
  <c r="P2419"/>
  <c r="BK2419"/>
  <c r="J2419"/>
  <c r="BE2419"/>
  <c r="BI2414"/>
  <c r="BH2414"/>
  <c r="BG2414"/>
  <c r="BF2414"/>
  <c r="T2414"/>
  <c r="R2414"/>
  <c r="P2414"/>
  <c r="BK2414"/>
  <c r="J2414"/>
  <c r="BE2414"/>
  <c r="BI2402"/>
  <c r="BH2402"/>
  <c r="BG2402"/>
  <c r="BF2402"/>
  <c r="T2402"/>
  <c r="R2402"/>
  <c r="P2402"/>
  <c r="BK2402"/>
  <c r="J2402"/>
  <c r="BE2402"/>
  <c r="BI2390"/>
  <c r="BH2390"/>
  <c r="BG2390"/>
  <c r="BF2390"/>
  <c r="T2390"/>
  <c r="R2390"/>
  <c r="P2390"/>
  <c r="BK2390"/>
  <c r="J2390"/>
  <c r="BE2390"/>
  <c r="BI2386"/>
  <c r="BH2386"/>
  <c r="BG2386"/>
  <c r="BF2386"/>
  <c r="T2386"/>
  <c r="R2386"/>
  <c r="P2386"/>
  <c r="BK2386"/>
  <c r="J2386"/>
  <c r="BE2386"/>
  <c r="BI2381"/>
  <c r="BH2381"/>
  <c r="BG2381"/>
  <c r="BF2381"/>
  <c r="T2381"/>
  <c r="R2381"/>
  <c r="P2381"/>
  <c r="BK2381"/>
  <c r="J2381"/>
  <c r="BE2381"/>
  <c r="BI2368"/>
  <c r="BH2368"/>
  <c r="BG2368"/>
  <c r="BF2368"/>
  <c r="T2368"/>
  <c r="R2368"/>
  <c r="P2368"/>
  <c r="BK2368"/>
  <c r="J2368"/>
  <c r="BE2368"/>
  <c r="BI2362"/>
  <c r="BH2362"/>
  <c r="BG2362"/>
  <c r="BF2362"/>
  <c r="T2362"/>
  <c r="R2362"/>
  <c r="P2362"/>
  <c r="BK2362"/>
  <c r="J2362"/>
  <c r="BE2362"/>
  <c r="BI2355"/>
  <c r="BH2355"/>
  <c r="BG2355"/>
  <c r="BF2355"/>
  <c r="T2355"/>
  <c r="R2355"/>
  <c r="P2355"/>
  <c r="BK2355"/>
  <c r="J2355"/>
  <c r="BE2355"/>
  <c r="BI2350"/>
  <c r="BH2350"/>
  <c r="BG2350"/>
  <c r="BF2350"/>
  <c r="T2350"/>
  <c r="R2350"/>
  <c r="P2350"/>
  <c r="BK2350"/>
  <c r="J2350"/>
  <c r="BE2350"/>
  <c r="BI2343"/>
  <c r="BH2343"/>
  <c r="BG2343"/>
  <c r="BF2343"/>
  <c r="T2343"/>
  <c r="R2343"/>
  <c r="P2343"/>
  <c r="BK2343"/>
  <c r="J2343"/>
  <c r="BE2343"/>
  <c r="BI2338"/>
  <c r="BH2338"/>
  <c r="BG2338"/>
  <c r="BF2338"/>
  <c r="T2338"/>
  <c r="R2338"/>
  <c r="P2338"/>
  <c r="BK2338"/>
  <c r="J2338"/>
  <c r="BE2338"/>
  <c r="BI2332"/>
  <c r="BH2332"/>
  <c r="BG2332"/>
  <c r="BF2332"/>
  <c r="T2332"/>
  <c r="R2332"/>
  <c r="P2332"/>
  <c r="BK2332"/>
  <c r="J2332"/>
  <c r="BE2332"/>
  <c r="BI2324"/>
  <c r="BH2324"/>
  <c r="BG2324"/>
  <c r="BF2324"/>
  <c r="T2324"/>
  <c r="R2324"/>
  <c r="P2324"/>
  <c r="BK2324"/>
  <c r="J2324"/>
  <c r="BE2324"/>
  <c r="BI2318"/>
  <c r="BH2318"/>
  <c r="BG2318"/>
  <c r="BF2318"/>
  <c r="T2318"/>
  <c r="R2318"/>
  <c r="P2318"/>
  <c r="BK2318"/>
  <c r="J2318"/>
  <c r="BE2318"/>
  <c r="BI2311"/>
  <c r="BH2311"/>
  <c r="BG2311"/>
  <c r="BF2311"/>
  <c r="T2311"/>
  <c r="R2311"/>
  <c r="P2311"/>
  <c r="BK2311"/>
  <c r="J2311"/>
  <c r="BE2311"/>
  <c r="BI2304"/>
  <c r="BH2304"/>
  <c r="BG2304"/>
  <c r="BF2304"/>
  <c r="T2304"/>
  <c r="T2303"/>
  <c r="R2304"/>
  <c r="R2303"/>
  <c r="P2304"/>
  <c r="P2303"/>
  <c r="BK2304"/>
  <c r="BK2303"/>
  <c r="J2303"/>
  <c r="J2304"/>
  <c r="BE2304"/>
  <c r="J77"/>
  <c r="BI2301"/>
  <c r="BH2301"/>
  <c r="BG2301"/>
  <c r="BF2301"/>
  <c r="T2301"/>
  <c r="R2301"/>
  <c r="P2301"/>
  <c r="BK2301"/>
  <c r="J2301"/>
  <c r="BE2301"/>
  <c r="BI2299"/>
  <c r="BH2299"/>
  <c r="BG2299"/>
  <c r="BF2299"/>
  <c r="T2299"/>
  <c r="R2299"/>
  <c r="P2299"/>
  <c r="BK2299"/>
  <c r="J2299"/>
  <c r="BE2299"/>
  <c r="BI2295"/>
  <c r="BH2295"/>
  <c r="BG2295"/>
  <c r="BF2295"/>
  <c r="T2295"/>
  <c r="R2295"/>
  <c r="P2295"/>
  <c r="BK2295"/>
  <c r="J2295"/>
  <c r="BE2295"/>
  <c r="BI2288"/>
  <c r="BH2288"/>
  <c r="BG2288"/>
  <c r="BF2288"/>
  <c r="T2288"/>
  <c r="R2288"/>
  <c r="P2288"/>
  <c r="BK2288"/>
  <c r="J2288"/>
  <c r="BE2288"/>
  <c r="BI2280"/>
  <c r="BH2280"/>
  <c r="BG2280"/>
  <c r="BF2280"/>
  <c r="T2280"/>
  <c r="R2280"/>
  <c r="P2280"/>
  <c r="BK2280"/>
  <c r="J2280"/>
  <c r="BE2280"/>
  <c r="BI2272"/>
  <c r="BH2272"/>
  <c r="BG2272"/>
  <c r="BF2272"/>
  <c r="T2272"/>
  <c r="R2272"/>
  <c r="P2272"/>
  <c r="BK2272"/>
  <c r="J2272"/>
  <c r="BE2272"/>
  <c r="BI2271"/>
  <c r="BH2271"/>
  <c r="BG2271"/>
  <c r="BF2271"/>
  <c r="T2271"/>
  <c r="R2271"/>
  <c r="P2271"/>
  <c r="BK2271"/>
  <c r="J2271"/>
  <c r="BE2271"/>
  <c r="BI2270"/>
  <c r="BH2270"/>
  <c r="BG2270"/>
  <c r="BF2270"/>
  <c r="T2270"/>
  <c r="R2270"/>
  <c r="P2270"/>
  <c r="BK2270"/>
  <c r="J2270"/>
  <c r="BE2270"/>
  <c r="BI2269"/>
  <c r="BH2269"/>
  <c r="BG2269"/>
  <c r="BF2269"/>
  <c r="T2269"/>
  <c r="R2269"/>
  <c r="P2269"/>
  <c r="BK2269"/>
  <c r="J2269"/>
  <c r="BE2269"/>
  <c r="BI2268"/>
  <c r="BH2268"/>
  <c r="BG2268"/>
  <c r="BF2268"/>
  <c r="T2268"/>
  <c r="R2268"/>
  <c r="P2268"/>
  <c r="BK2268"/>
  <c r="J2268"/>
  <c r="BE2268"/>
  <c r="BI2240"/>
  <c r="BH2240"/>
  <c r="BG2240"/>
  <c r="BF2240"/>
  <c r="T2240"/>
  <c r="R2240"/>
  <c r="P2240"/>
  <c r="BK2240"/>
  <c r="J2240"/>
  <c r="BE2240"/>
  <c r="BI2232"/>
  <c r="BH2232"/>
  <c r="BG2232"/>
  <c r="BF2232"/>
  <c r="T2232"/>
  <c r="R2232"/>
  <c r="P2232"/>
  <c r="BK2232"/>
  <c r="J2232"/>
  <c r="BE2232"/>
  <c r="BI2210"/>
  <c r="BH2210"/>
  <c r="BG2210"/>
  <c r="BF2210"/>
  <c r="T2210"/>
  <c r="R2210"/>
  <c r="P2210"/>
  <c r="BK2210"/>
  <c r="J2210"/>
  <c r="BE2210"/>
  <c r="BI2206"/>
  <c r="BH2206"/>
  <c r="BG2206"/>
  <c r="BF2206"/>
  <c r="T2206"/>
  <c r="R2206"/>
  <c r="P2206"/>
  <c r="BK2206"/>
  <c r="J2206"/>
  <c r="BE2206"/>
  <c r="BI2202"/>
  <c r="BH2202"/>
  <c r="BG2202"/>
  <c r="BF2202"/>
  <c r="T2202"/>
  <c r="R2202"/>
  <c r="P2202"/>
  <c r="BK2202"/>
  <c r="J2202"/>
  <c r="BE2202"/>
  <c r="BI2198"/>
  <c r="BH2198"/>
  <c r="BG2198"/>
  <c r="BF2198"/>
  <c r="T2198"/>
  <c r="R2198"/>
  <c r="P2198"/>
  <c r="BK2198"/>
  <c r="J2198"/>
  <c r="BE2198"/>
  <c r="BI2194"/>
  <c r="BH2194"/>
  <c r="BG2194"/>
  <c r="BF2194"/>
  <c r="T2194"/>
  <c r="R2194"/>
  <c r="P2194"/>
  <c r="BK2194"/>
  <c r="J2194"/>
  <c r="BE2194"/>
  <c r="BI2190"/>
  <c r="BH2190"/>
  <c r="BG2190"/>
  <c r="BF2190"/>
  <c r="T2190"/>
  <c r="R2190"/>
  <c r="P2190"/>
  <c r="BK2190"/>
  <c r="J2190"/>
  <c r="BE2190"/>
  <c r="BI2186"/>
  <c r="BH2186"/>
  <c r="BG2186"/>
  <c r="BF2186"/>
  <c r="T2186"/>
  <c r="R2186"/>
  <c r="P2186"/>
  <c r="BK2186"/>
  <c r="J2186"/>
  <c r="BE2186"/>
  <c r="BI2182"/>
  <c r="BH2182"/>
  <c r="BG2182"/>
  <c r="BF2182"/>
  <c r="T2182"/>
  <c r="R2182"/>
  <c r="P2182"/>
  <c r="BK2182"/>
  <c r="J2182"/>
  <c r="BE2182"/>
  <c r="BI2178"/>
  <c r="BH2178"/>
  <c r="BG2178"/>
  <c r="BF2178"/>
  <c r="T2178"/>
  <c r="R2178"/>
  <c r="P2178"/>
  <c r="BK2178"/>
  <c r="J2178"/>
  <c r="BE2178"/>
  <c r="BI2174"/>
  <c r="BH2174"/>
  <c r="BG2174"/>
  <c r="BF2174"/>
  <c r="T2174"/>
  <c r="R2174"/>
  <c r="P2174"/>
  <c r="BK2174"/>
  <c r="J2174"/>
  <c r="BE2174"/>
  <c r="BI2170"/>
  <c r="BH2170"/>
  <c r="BG2170"/>
  <c r="BF2170"/>
  <c r="T2170"/>
  <c r="R2170"/>
  <c r="P2170"/>
  <c r="BK2170"/>
  <c r="J2170"/>
  <c r="BE2170"/>
  <c r="BI2166"/>
  <c r="BH2166"/>
  <c r="BG2166"/>
  <c r="BF2166"/>
  <c r="T2166"/>
  <c r="R2166"/>
  <c r="P2166"/>
  <c r="BK2166"/>
  <c r="J2166"/>
  <c r="BE2166"/>
  <c r="BI2162"/>
  <c r="BH2162"/>
  <c r="BG2162"/>
  <c r="BF2162"/>
  <c r="T2162"/>
  <c r="R2162"/>
  <c r="P2162"/>
  <c r="BK2162"/>
  <c r="J2162"/>
  <c r="BE2162"/>
  <c r="BI2158"/>
  <c r="BH2158"/>
  <c r="BG2158"/>
  <c r="BF2158"/>
  <c r="T2158"/>
  <c r="R2158"/>
  <c r="P2158"/>
  <c r="BK2158"/>
  <c r="J2158"/>
  <c r="BE2158"/>
  <c r="BI2154"/>
  <c r="BH2154"/>
  <c r="BG2154"/>
  <c r="BF2154"/>
  <c r="T2154"/>
  <c r="R2154"/>
  <c r="P2154"/>
  <c r="BK2154"/>
  <c r="J2154"/>
  <c r="BE2154"/>
  <c r="BI2150"/>
  <c r="BH2150"/>
  <c r="BG2150"/>
  <c r="BF2150"/>
  <c r="T2150"/>
  <c r="R2150"/>
  <c r="P2150"/>
  <c r="BK2150"/>
  <c r="J2150"/>
  <c r="BE2150"/>
  <c r="BI2146"/>
  <c r="BH2146"/>
  <c r="BG2146"/>
  <c r="BF2146"/>
  <c r="T2146"/>
  <c r="R2146"/>
  <c r="P2146"/>
  <c r="BK2146"/>
  <c r="J2146"/>
  <c r="BE2146"/>
  <c r="BI2142"/>
  <c r="BH2142"/>
  <c r="BG2142"/>
  <c r="BF2142"/>
  <c r="T2142"/>
  <c r="R2142"/>
  <c r="P2142"/>
  <c r="BK2142"/>
  <c r="J2142"/>
  <c r="BE2142"/>
  <c r="BI2138"/>
  <c r="BH2138"/>
  <c r="BG2138"/>
  <c r="BF2138"/>
  <c r="T2138"/>
  <c r="R2138"/>
  <c r="P2138"/>
  <c r="BK2138"/>
  <c r="J2138"/>
  <c r="BE2138"/>
  <c r="BI2134"/>
  <c r="BH2134"/>
  <c r="BG2134"/>
  <c r="BF2134"/>
  <c r="T2134"/>
  <c r="R2134"/>
  <c r="P2134"/>
  <c r="BK2134"/>
  <c r="J2134"/>
  <c r="BE2134"/>
  <c r="BI2128"/>
  <c r="BH2128"/>
  <c r="BG2128"/>
  <c r="BF2128"/>
  <c r="T2128"/>
  <c r="R2128"/>
  <c r="P2128"/>
  <c r="BK2128"/>
  <c r="J2128"/>
  <c r="BE2128"/>
  <c r="BI2118"/>
  <c r="BH2118"/>
  <c r="BG2118"/>
  <c r="BF2118"/>
  <c r="T2118"/>
  <c r="R2118"/>
  <c r="P2118"/>
  <c r="BK2118"/>
  <c r="J2118"/>
  <c r="BE2118"/>
  <c r="BI2112"/>
  <c r="BH2112"/>
  <c r="BG2112"/>
  <c r="BF2112"/>
  <c r="T2112"/>
  <c r="R2112"/>
  <c r="P2112"/>
  <c r="BK2112"/>
  <c r="J2112"/>
  <c r="BE2112"/>
  <c r="BI2105"/>
  <c r="BH2105"/>
  <c r="BG2105"/>
  <c r="BF2105"/>
  <c r="T2105"/>
  <c r="R2105"/>
  <c r="P2105"/>
  <c r="BK2105"/>
  <c r="J2105"/>
  <c r="BE2105"/>
  <c r="BI2098"/>
  <c r="BH2098"/>
  <c r="BG2098"/>
  <c r="BF2098"/>
  <c r="T2098"/>
  <c r="R2098"/>
  <c r="P2098"/>
  <c r="BK2098"/>
  <c r="J2098"/>
  <c r="BE2098"/>
  <c r="BI2091"/>
  <c r="BH2091"/>
  <c r="BG2091"/>
  <c r="BF2091"/>
  <c r="T2091"/>
  <c r="R2091"/>
  <c r="P2091"/>
  <c r="BK2091"/>
  <c r="J2091"/>
  <c r="BE2091"/>
  <c r="BI2085"/>
  <c r="BH2085"/>
  <c r="BG2085"/>
  <c r="BF2085"/>
  <c r="T2085"/>
  <c r="R2085"/>
  <c r="P2085"/>
  <c r="BK2085"/>
  <c r="J2085"/>
  <c r="BE2085"/>
  <c r="BI2062"/>
  <c r="BH2062"/>
  <c r="BG2062"/>
  <c r="BF2062"/>
  <c r="T2062"/>
  <c r="R2062"/>
  <c r="P2062"/>
  <c r="BK2062"/>
  <c r="J2062"/>
  <c r="BE2062"/>
  <c r="BI2056"/>
  <c r="BH2056"/>
  <c r="BG2056"/>
  <c r="BF2056"/>
  <c r="T2056"/>
  <c r="R2056"/>
  <c r="P2056"/>
  <c r="BK2056"/>
  <c r="J2056"/>
  <c r="BE2056"/>
  <c r="BI2045"/>
  <c r="BH2045"/>
  <c r="BG2045"/>
  <c r="BF2045"/>
  <c r="T2045"/>
  <c r="R2045"/>
  <c r="P2045"/>
  <c r="BK2045"/>
  <c r="J2045"/>
  <c r="BE2045"/>
  <c r="BI2038"/>
  <c r="BH2038"/>
  <c r="BG2038"/>
  <c r="BF2038"/>
  <c r="T2038"/>
  <c r="R2038"/>
  <c r="P2038"/>
  <c r="BK2038"/>
  <c r="J2038"/>
  <c r="BE2038"/>
  <c r="BI2007"/>
  <c r="BH2007"/>
  <c r="BG2007"/>
  <c r="BF2007"/>
  <c r="T2007"/>
  <c r="R2007"/>
  <c r="P2007"/>
  <c r="BK2007"/>
  <c r="J2007"/>
  <c r="BE2007"/>
  <c r="BI1955"/>
  <c r="BH1955"/>
  <c r="BG1955"/>
  <c r="BF1955"/>
  <c r="T1955"/>
  <c r="R1955"/>
  <c r="P1955"/>
  <c r="BK1955"/>
  <c r="J1955"/>
  <c r="BE1955"/>
  <c r="BI1923"/>
  <c r="BH1923"/>
  <c r="BG1923"/>
  <c r="BF1923"/>
  <c r="T1923"/>
  <c r="R1923"/>
  <c r="P1923"/>
  <c r="BK1923"/>
  <c r="J1923"/>
  <c r="BE1923"/>
  <c r="BI1886"/>
  <c r="BH1886"/>
  <c r="BG1886"/>
  <c r="BF1886"/>
  <c r="T1886"/>
  <c r="T1885"/>
  <c r="R1886"/>
  <c r="R1885"/>
  <c r="P1886"/>
  <c r="P1885"/>
  <c r="BK1886"/>
  <c r="BK1885"/>
  <c r="J1885"/>
  <c r="J1886"/>
  <c r="BE1886"/>
  <c r="J76"/>
  <c r="BI1883"/>
  <c r="BH1883"/>
  <c r="BG1883"/>
  <c r="BF1883"/>
  <c r="T1883"/>
  <c r="R1883"/>
  <c r="P1883"/>
  <c r="BK1883"/>
  <c r="J1883"/>
  <c r="BE1883"/>
  <c r="BI1882"/>
  <c r="BH1882"/>
  <c r="BG1882"/>
  <c r="BF1882"/>
  <c r="T1882"/>
  <c r="R1882"/>
  <c r="P1882"/>
  <c r="BK1882"/>
  <c r="J1882"/>
  <c r="BE1882"/>
  <c r="BI1876"/>
  <c r="BH1876"/>
  <c r="BG1876"/>
  <c r="BF1876"/>
  <c r="T1876"/>
  <c r="T1875"/>
  <c r="R1876"/>
  <c r="R1875"/>
  <c r="P1876"/>
  <c r="P1875"/>
  <c r="BK1876"/>
  <c r="BK1875"/>
  <c r="J1875"/>
  <c r="J1876"/>
  <c r="BE1876"/>
  <c r="J75"/>
  <c r="BI1874"/>
  <c r="BH1874"/>
  <c r="BG1874"/>
  <c r="BF1874"/>
  <c r="T1874"/>
  <c r="T1873"/>
  <c r="R1874"/>
  <c r="R1873"/>
  <c r="P1874"/>
  <c r="P1873"/>
  <c r="BK1874"/>
  <c r="BK1873"/>
  <c r="J1873"/>
  <c r="J1874"/>
  <c r="BE1874"/>
  <c r="J74"/>
  <c r="BI1871"/>
  <c r="BH1871"/>
  <c r="BG1871"/>
  <c r="BF1871"/>
  <c r="T1871"/>
  <c r="R1871"/>
  <c r="P1871"/>
  <c r="BK1871"/>
  <c r="J1871"/>
  <c r="BE1871"/>
  <c r="BI1869"/>
  <c r="BH1869"/>
  <c r="BG1869"/>
  <c r="BF1869"/>
  <c r="T1869"/>
  <c r="R1869"/>
  <c r="P1869"/>
  <c r="BK1869"/>
  <c r="J1869"/>
  <c r="BE1869"/>
  <c r="BI1865"/>
  <c r="BH1865"/>
  <c r="BG1865"/>
  <c r="BF1865"/>
  <c r="T1865"/>
  <c r="R1865"/>
  <c r="P1865"/>
  <c r="BK1865"/>
  <c r="J1865"/>
  <c r="BE1865"/>
  <c r="BI1862"/>
  <c r="BH1862"/>
  <c r="BG1862"/>
  <c r="BF1862"/>
  <c r="T1862"/>
  <c r="R1862"/>
  <c r="P1862"/>
  <c r="BK1862"/>
  <c r="J1862"/>
  <c r="BE1862"/>
  <c r="BI1858"/>
  <c r="BH1858"/>
  <c r="BG1858"/>
  <c r="BF1858"/>
  <c r="T1858"/>
  <c r="R1858"/>
  <c r="P1858"/>
  <c r="BK1858"/>
  <c r="J1858"/>
  <c r="BE1858"/>
  <c r="BI1854"/>
  <c r="BH1854"/>
  <c r="BG1854"/>
  <c r="BF1854"/>
  <c r="T1854"/>
  <c r="R1854"/>
  <c r="P1854"/>
  <c r="BK1854"/>
  <c r="J1854"/>
  <c r="BE1854"/>
  <c r="BI1850"/>
  <c r="BH1850"/>
  <c r="BG1850"/>
  <c r="BF1850"/>
  <c r="T1850"/>
  <c r="R1850"/>
  <c r="P1850"/>
  <c r="BK1850"/>
  <c r="J1850"/>
  <c r="BE1850"/>
  <c r="BI1836"/>
  <c r="BH1836"/>
  <c r="BG1836"/>
  <c r="BF1836"/>
  <c r="T1836"/>
  <c r="R1836"/>
  <c r="P1836"/>
  <c r="BK1836"/>
  <c r="J1836"/>
  <c r="BE1836"/>
  <c r="BI1831"/>
  <c r="BH1831"/>
  <c r="BG1831"/>
  <c r="BF1831"/>
  <c r="T1831"/>
  <c r="R1831"/>
  <c r="P1831"/>
  <c r="BK1831"/>
  <c r="J1831"/>
  <c r="BE1831"/>
  <c r="BI1828"/>
  <c r="BH1828"/>
  <c r="BG1828"/>
  <c r="BF1828"/>
  <c r="T1828"/>
  <c r="R1828"/>
  <c r="P1828"/>
  <c r="BK1828"/>
  <c r="J1828"/>
  <c r="BE1828"/>
  <c r="BI1821"/>
  <c r="BH1821"/>
  <c r="BG1821"/>
  <c r="BF1821"/>
  <c r="T1821"/>
  <c r="R1821"/>
  <c r="P1821"/>
  <c r="BK1821"/>
  <c r="J1821"/>
  <c r="BE1821"/>
  <c r="BI1812"/>
  <c r="BH1812"/>
  <c r="BG1812"/>
  <c r="BF1812"/>
  <c r="T1812"/>
  <c r="R1812"/>
  <c r="P1812"/>
  <c r="BK1812"/>
  <c r="J1812"/>
  <c r="BE1812"/>
  <c r="BI1808"/>
  <c r="BH1808"/>
  <c r="BG1808"/>
  <c r="BF1808"/>
  <c r="T1808"/>
  <c r="R1808"/>
  <c r="P1808"/>
  <c r="BK1808"/>
  <c r="J1808"/>
  <c r="BE1808"/>
  <c r="BI1804"/>
  <c r="BH1804"/>
  <c r="BG1804"/>
  <c r="BF1804"/>
  <c r="T1804"/>
  <c r="R1804"/>
  <c r="P1804"/>
  <c r="BK1804"/>
  <c r="J1804"/>
  <c r="BE1804"/>
  <c r="BI1793"/>
  <c r="BH1793"/>
  <c r="BG1793"/>
  <c r="BF1793"/>
  <c r="T1793"/>
  <c r="R1793"/>
  <c r="P1793"/>
  <c r="BK1793"/>
  <c r="J1793"/>
  <c r="BE1793"/>
  <c r="BI1787"/>
  <c r="BH1787"/>
  <c r="BG1787"/>
  <c r="BF1787"/>
  <c r="T1787"/>
  <c r="R1787"/>
  <c r="P1787"/>
  <c r="BK1787"/>
  <c r="J1787"/>
  <c r="BE1787"/>
  <c r="BI1779"/>
  <c r="BH1779"/>
  <c r="BG1779"/>
  <c r="BF1779"/>
  <c r="T1779"/>
  <c r="R1779"/>
  <c r="P1779"/>
  <c r="BK1779"/>
  <c r="J1779"/>
  <c r="BE1779"/>
  <c r="BI1775"/>
  <c r="BH1775"/>
  <c r="BG1775"/>
  <c r="BF1775"/>
  <c r="T1775"/>
  <c r="R1775"/>
  <c r="P1775"/>
  <c r="BK1775"/>
  <c r="J1775"/>
  <c r="BE1775"/>
  <c r="BI1769"/>
  <c r="BH1769"/>
  <c r="BG1769"/>
  <c r="BF1769"/>
  <c r="T1769"/>
  <c r="T1768"/>
  <c r="R1769"/>
  <c r="R1768"/>
  <c r="P1769"/>
  <c r="P1768"/>
  <c r="BK1769"/>
  <c r="BK1768"/>
  <c r="J1768"/>
  <c r="J1769"/>
  <c r="BE1769"/>
  <c r="J73"/>
  <c r="BI1766"/>
  <c r="BH1766"/>
  <c r="BG1766"/>
  <c r="BF1766"/>
  <c r="T1766"/>
  <c r="R1766"/>
  <c r="P1766"/>
  <c r="BK1766"/>
  <c r="J1766"/>
  <c r="BE1766"/>
  <c r="BI1764"/>
  <c r="BH1764"/>
  <c r="BG1764"/>
  <c r="BF1764"/>
  <c r="T1764"/>
  <c r="R1764"/>
  <c r="P1764"/>
  <c r="BK1764"/>
  <c r="J1764"/>
  <c r="BE1764"/>
  <c r="BI1759"/>
  <c r="BH1759"/>
  <c r="BG1759"/>
  <c r="BF1759"/>
  <c r="T1759"/>
  <c r="R1759"/>
  <c r="P1759"/>
  <c r="BK1759"/>
  <c r="J1759"/>
  <c r="BE1759"/>
  <c r="BI1755"/>
  <c r="BH1755"/>
  <c r="BG1755"/>
  <c r="BF1755"/>
  <c r="T1755"/>
  <c r="R1755"/>
  <c r="P1755"/>
  <c r="BK1755"/>
  <c r="J1755"/>
  <c r="BE1755"/>
  <c r="BI1750"/>
  <c r="BH1750"/>
  <c r="BG1750"/>
  <c r="BF1750"/>
  <c r="T1750"/>
  <c r="R1750"/>
  <c r="P1750"/>
  <c r="BK1750"/>
  <c r="J1750"/>
  <c r="BE1750"/>
  <c r="BI1746"/>
  <c r="BH1746"/>
  <c r="BG1746"/>
  <c r="BF1746"/>
  <c r="T1746"/>
  <c r="R1746"/>
  <c r="P1746"/>
  <c r="BK1746"/>
  <c r="J1746"/>
  <c r="BE1746"/>
  <c r="BI1742"/>
  <c r="BH1742"/>
  <c r="BG1742"/>
  <c r="BF1742"/>
  <c r="T1742"/>
  <c r="R1742"/>
  <c r="P1742"/>
  <c r="BK1742"/>
  <c r="J1742"/>
  <c r="BE1742"/>
  <c r="BI1715"/>
  <c r="BH1715"/>
  <c r="BG1715"/>
  <c r="BF1715"/>
  <c r="T1715"/>
  <c r="R1715"/>
  <c r="P1715"/>
  <c r="BK1715"/>
  <c r="J1715"/>
  <c r="BE1715"/>
  <c r="BI1711"/>
  <c r="BH1711"/>
  <c r="BG1711"/>
  <c r="BF1711"/>
  <c r="T1711"/>
  <c r="R1711"/>
  <c r="P1711"/>
  <c r="BK1711"/>
  <c r="J1711"/>
  <c r="BE1711"/>
  <c r="BI1705"/>
  <c r="BH1705"/>
  <c r="BG1705"/>
  <c r="BF1705"/>
  <c r="T1705"/>
  <c r="R1705"/>
  <c r="P1705"/>
  <c r="BK1705"/>
  <c r="J1705"/>
  <c r="BE1705"/>
  <c r="BI1701"/>
  <c r="BH1701"/>
  <c r="BG1701"/>
  <c r="BF1701"/>
  <c r="T1701"/>
  <c r="T1700"/>
  <c r="R1701"/>
  <c r="R1700"/>
  <c r="P1701"/>
  <c r="P1700"/>
  <c r="BK1701"/>
  <c r="BK1700"/>
  <c r="J1700"/>
  <c r="J1701"/>
  <c r="BE1701"/>
  <c r="J72"/>
  <c r="BI1698"/>
  <c r="BH1698"/>
  <c r="BG1698"/>
  <c r="BF1698"/>
  <c r="T1698"/>
  <c r="R1698"/>
  <c r="P1698"/>
  <c r="BK1698"/>
  <c r="J1698"/>
  <c r="BE1698"/>
  <c r="BI1696"/>
  <c r="BH1696"/>
  <c r="BG1696"/>
  <c r="BF1696"/>
  <c r="T1696"/>
  <c r="R1696"/>
  <c r="P1696"/>
  <c r="BK1696"/>
  <c r="J1696"/>
  <c r="BE1696"/>
  <c r="BI1692"/>
  <c r="BH1692"/>
  <c r="BG1692"/>
  <c r="BF1692"/>
  <c r="T1692"/>
  <c r="R1692"/>
  <c r="P1692"/>
  <c r="BK1692"/>
  <c r="J1692"/>
  <c r="BE1692"/>
  <c r="BI1686"/>
  <c r="BH1686"/>
  <c r="BG1686"/>
  <c r="BF1686"/>
  <c r="T1686"/>
  <c r="R1686"/>
  <c r="P1686"/>
  <c r="BK1686"/>
  <c r="J1686"/>
  <c r="BE1686"/>
  <c r="BI1682"/>
  <c r="BH1682"/>
  <c r="BG1682"/>
  <c r="BF1682"/>
  <c r="T1682"/>
  <c r="R1682"/>
  <c r="P1682"/>
  <c r="BK1682"/>
  <c r="J1682"/>
  <c r="BE1682"/>
  <c r="BI1678"/>
  <c r="BH1678"/>
  <c r="BG1678"/>
  <c r="BF1678"/>
  <c r="T1678"/>
  <c r="R1678"/>
  <c r="P1678"/>
  <c r="BK1678"/>
  <c r="J1678"/>
  <c r="BE1678"/>
  <c r="BI1673"/>
  <c r="BH1673"/>
  <c r="BG1673"/>
  <c r="BF1673"/>
  <c r="T1673"/>
  <c r="R1673"/>
  <c r="P1673"/>
  <c r="BK1673"/>
  <c r="J1673"/>
  <c r="BE1673"/>
  <c r="BI1669"/>
  <c r="BH1669"/>
  <c r="BG1669"/>
  <c r="BF1669"/>
  <c r="T1669"/>
  <c r="R1669"/>
  <c r="P1669"/>
  <c r="BK1669"/>
  <c r="J1669"/>
  <c r="BE1669"/>
  <c r="BI1663"/>
  <c r="BH1663"/>
  <c r="BG1663"/>
  <c r="BF1663"/>
  <c r="T1663"/>
  <c r="R1663"/>
  <c r="P1663"/>
  <c r="BK1663"/>
  <c r="J1663"/>
  <c r="BE1663"/>
  <c r="BI1657"/>
  <c r="BH1657"/>
  <c r="BG1657"/>
  <c r="BF1657"/>
  <c r="T1657"/>
  <c r="R1657"/>
  <c r="P1657"/>
  <c r="BK1657"/>
  <c r="J1657"/>
  <c r="BE1657"/>
  <c r="BI1651"/>
  <c r="BH1651"/>
  <c r="BG1651"/>
  <c r="BF1651"/>
  <c r="T1651"/>
  <c r="R1651"/>
  <c r="P1651"/>
  <c r="BK1651"/>
  <c r="J1651"/>
  <c r="BE1651"/>
  <c r="BI1646"/>
  <c r="BH1646"/>
  <c r="BG1646"/>
  <c r="BF1646"/>
  <c r="T1646"/>
  <c r="T1645"/>
  <c r="T1644"/>
  <c r="R1646"/>
  <c r="R1645"/>
  <c r="R1644"/>
  <c r="P1646"/>
  <c r="P1645"/>
  <c r="P1644"/>
  <c r="BK1646"/>
  <c r="BK1645"/>
  <c r="J1645"/>
  <c r="BK1644"/>
  <c r="J1644"/>
  <c r="J1646"/>
  <c r="BE1646"/>
  <c r="J71"/>
  <c r="J70"/>
  <c r="BI1642"/>
  <c r="BH1642"/>
  <c r="BG1642"/>
  <c r="BF1642"/>
  <c r="T1642"/>
  <c r="R1642"/>
  <c r="P1642"/>
  <c r="BK1642"/>
  <c r="J1642"/>
  <c r="BE1642"/>
  <c r="BI1640"/>
  <c r="BH1640"/>
  <c r="BG1640"/>
  <c r="BF1640"/>
  <c r="T1640"/>
  <c r="T1639"/>
  <c r="R1640"/>
  <c r="R1639"/>
  <c r="P1640"/>
  <c r="P1639"/>
  <c r="BK1640"/>
  <c r="BK1639"/>
  <c r="J1639"/>
  <c r="J1640"/>
  <c r="BE1640"/>
  <c r="J69"/>
  <c r="BI1637"/>
  <c r="BH1637"/>
  <c r="BG1637"/>
  <c r="BF1637"/>
  <c r="T1637"/>
  <c r="R1637"/>
  <c r="P1637"/>
  <c r="BK1637"/>
  <c r="J1637"/>
  <c r="BE1637"/>
  <c r="BI1636"/>
  <c r="BH1636"/>
  <c r="BG1636"/>
  <c r="BF1636"/>
  <c r="T1636"/>
  <c r="R1636"/>
  <c r="P1636"/>
  <c r="BK1636"/>
  <c r="J1636"/>
  <c r="BE1636"/>
  <c r="BI1634"/>
  <c r="BH1634"/>
  <c r="BG1634"/>
  <c r="BF1634"/>
  <c r="T1634"/>
  <c r="R1634"/>
  <c r="P1634"/>
  <c r="BK1634"/>
  <c r="J1634"/>
  <c r="BE1634"/>
  <c r="BI1632"/>
  <c r="BH1632"/>
  <c r="BG1632"/>
  <c r="BF1632"/>
  <c r="T1632"/>
  <c r="R1632"/>
  <c r="P1632"/>
  <c r="BK1632"/>
  <c r="J1632"/>
  <c r="BE1632"/>
  <c r="BI1630"/>
  <c r="BH1630"/>
  <c r="BG1630"/>
  <c r="BF1630"/>
  <c r="T1630"/>
  <c r="R1630"/>
  <c r="P1630"/>
  <c r="BK1630"/>
  <c r="J1630"/>
  <c r="BE1630"/>
  <c r="BI1628"/>
  <c r="BH1628"/>
  <c r="BG1628"/>
  <c r="BF1628"/>
  <c r="T1628"/>
  <c r="R1628"/>
  <c r="P1628"/>
  <c r="BK1628"/>
  <c r="J1628"/>
  <c r="BE1628"/>
  <c r="BI1625"/>
  <c r="BH1625"/>
  <c r="BG1625"/>
  <c r="BF1625"/>
  <c r="T1625"/>
  <c r="R1625"/>
  <c r="P1625"/>
  <c r="BK1625"/>
  <c r="J1625"/>
  <c r="BE1625"/>
  <c r="BI1623"/>
  <c r="BH1623"/>
  <c r="BG1623"/>
  <c r="BF1623"/>
  <c r="T1623"/>
  <c r="R1623"/>
  <c r="P1623"/>
  <c r="BK1623"/>
  <c r="J1623"/>
  <c r="BE1623"/>
  <c r="BI1620"/>
  <c r="BH1620"/>
  <c r="BG1620"/>
  <c r="BF1620"/>
  <c r="T1620"/>
  <c r="R1620"/>
  <c r="P1620"/>
  <c r="BK1620"/>
  <c r="J1620"/>
  <c r="BE1620"/>
  <c r="BI1618"/>
  <c r="BH1618"/>
  <c r="BG1618"/>
  <c r="BF1618"/>
  <c r="T1618"/>
  <c r="T1617"/>
  <c r="R1618"/>
  <c r="R1617"/>
  <c r="P1618"/>
  <c r="P1617"/>
  <c r="BK1618"/>
  <c r="BK1617"/>
  <c r="J1617"/>
  <c r="J1618"/>
  <c r="BE1618"/>
  <c r="J68"/>
  <c r="BI1613"/>
  <c r="BH1613"/>
  <c r="BG1613"/>
  <c r="BF1613"/>
  <c r="T1613"/>
  <c r="R1613"/>
  <c r="P1613"/>
  <c r="BK1613"/>
  <c r="J1613"/>
  <c r="BE1613"/>
  <c r="BI1609"/>
  <c r="BH1609"/>
  <c r="BG1609"/>
  <c r="BF1609"/>
  <c r="T1609"/>
  <c r="R1609"/>
  <c r="P1609"/>
  <c r="BK1609"/>
  <c r="J1609"/>
  <c r="BE1609"/>
  <c r="BI1605"/>
  <c r="BH1605"/>
  <c r="BG1605"/>
  <c r="BF1605"/>
  <c r="T1605"/>
  <c r="R1605"/>
  <c r="P1605"/>
  <c r="BK1605"/>
  <c r="J1605"/>
  <c r="BE1605"/>
  <c r="BI1601"/>
  <c r="BH1601"/>
  <c r="BG1601"/>
  <c r="BF1601"/>
  <c r="T1601"/>
  <c r="R1601"/>
  <c r="P1601"/>
  <c r="BK1601"/>
  <c r="J1601"/>
  <c r="BE1601"/>
  <c r="BI1597"/>
  <c r="BH1597"/>
  <c r="BG1597"/>
  <c r="BF1597"/>
  <c r="T1597"/>
  <c r="R1597"/>
  <c r="P1597"/>
  <c r="BK1597"/>
  <c r="J1597"/>
  <c r="BE1597"/>
  <c r="BI1593"/>
  <c r="BH1593"/>
  <c r="BG1593"/>
  <c r="BF1593"/>
  <c r="T1593"/>
  <c r="R1593"/>
  <c r="P1593"/>
  <c r="BK1593"/>
  <c r="J1593"/>
  <c r="BE1593"/>
  <c r="BI1589"/>
  <c r="BH1589"/>
  <c r="BG1589"/>
  <c r="BF1589"/>
  <c r="T1589"/>
  <c r="R1589"/>
  <c r="P1589"/>
  <c r="BK1589"/>
  <c r="J1589"/>
  <c r="BE1589"/>
  <c r="BI1585"/>
  <c r="BH1585"/>
  <c r="BG1585"/>
  <c r="BF1585"/>
  <c r="T1585"/>
  <c r="R1585"/>
  <c r="P1585"/>
  <c r="BK1585"/>
  <c r="J1585"/>
  <c r="BE1585"/>
  <c r="BI1581"/>
  <c r="BH1581"/>
  <c r="BG1581"/>
  <c r="BF1581"/>
  <c r="T1581"/>
  <c r="R1581"/>
  <c r="P1581"/>
  <c r="BK1581"/>
  <c r="J1581"/>
  <c r="BE1581"/>
  <c r="BI1577"/>
  <c r="BH1577"/>
  <c r="BG1577"/>
  <c r="BF1577"/>
  <c r="T1577"/>
  <c r="R1577"/>
  <c r="P1577"/>
  <c r="BK1577"/>
  <c r="J1577"/>
  <c r="BE1577"/>
  <c r="BI1573"/>
  <c r="BH1573"/>
  <c r="BG1573"/>
  <c r="BF1573"/>
  <c r="T1573"/>
  <c r="R1573"/>
  <c r="P1573"/>
  <c r="BK1573"/>
  <c r="J1573"/>
  <c r="BE1573"/>
  <c r="BI1569"/>
  <c r="BH1569"/>
  <c r="BG1569"/>
  <c r="BF1569"/>
  <c r="T1569"/>
  <c r="R1569"/>
  <c r="P1569"/>
  <c r="BK1569"/>
  <c r="J1569"/>
  <c r="BE1569"/>
  <c r="BI1565"/>
  <c r="BH1565"/>
  <c r="BG1565"/>
  <c r="BF1565"/>
  <c r="T1565"/>
  <c r="R1565"/>
  <c r="P1565"/>
  <c r="BK1565"/>
  <c r="J1565"/>
  <c r="BE1565"/>
  <c r="BI1561"/>
  <c r="BH1561"/>
  <c r="BG1561"/>
  <c r="BF1561"/>
  <c r="T1561"/>
  <c r="R1561"/>
  <c r="P1561"/>
  <c r="BK1561"/>
  <c r="J1561"/>
  <c r="BE1561"/>
  <c r="BI1555"/>
  <c r="BH1555"/>
  <c r="BG1555"/>
  <c r="BF1555"/>
  <c r="T1555"/>
  <c r="R1555"/>
  <c r="P1555"/>
  <c r="BK1555"/>
  <c r="J1555"/>
  <c r="BE1555"/>
  <c r="BI1544"/>
  <c r="BH1544"/>
  <c r="BG1544"/>
  <c r="BF1544"/>
  <c r="T1544"/>
  <c r="R1544"/>
  <c r="P1544"/>
  <c r="BK1544"/>
  <c r="J1544"/>
  <c r="BE1544"/>
  <c r="BI1540"/>
  <c r="BH1540"/>
  <c r="BG1540"/>
  <c r="BF1540"/>
  <c r="T1540"/>
  <c r="R1540"/>
  <c r="P1540"/>
  <c r="BK1540"/>
  <c r="J1540"/>
  <c r="BE1540"/>
  <c r="BI1528"/>
  <c r="BH1528"/>
  <c r="BG1528"/>
  <c r="BF1528"/>
  <c r="T1528"/>
  <c r="R1528"/>
  <c r="P1528"/>
  <c r="BK1528"/>
  <c r="J1528"/>
  <c r="BE1528"/>
  <c r="BI1524"/>
  <c r="BH1524"/>
  <c r="BG1524"/>
  <c r="BF1524"/>
  <c r="T1524"/>
  <c r="R1524"/>
  <c r="P1524"/>
  <c r="BK1524"/>
  <c r="J1524"/>
  <c r="BE1524"/>
  <c r="BI1518"/>
  <c r="BH1518"/>
  <c r="BG1518"/>
  <c r="BF1518"/>
  <c r="T1518"/>
  <c r="R1518"/>
  <c r="P1518"/>
  <c r="BK1518"/>
  <c r="J1518"/>
  <c r="BE1518"/>
  <c r="BI1512"/>
  <c r="BH1512"/>
  <c r="BG1512"/>
  <c r="BF1512"/>
  <c r="T1512"/>
  <c r="R1512"/>
  <c r="P1512"/>
  <c r="BK1512"/>
  <c r="J1512"/>
  <c r="BE1512"/>
  <c r="BI1508"/>
  <c r="BH1508"/>
  <c r="BG1508"/>
  <c r="BF1508"/>
  <c r="T1508"/>
  <c r="R1508"/>
  <c r="P1508"/>
  <c r="BK1508"/>
  <c r="J1508"/>
  <c r="BE1508"/>
  <c r="BI1502"/>
  <c r="BH1502"/>
  <c r="BG1502"/>
  <c r="BF1502"/>
  <c r="T1502"/>
  <c r="R1502"/>
  <c r="P1502"/>
  <c r="BK1502"/>
  <c r="J1502"/>
  <c r="BE1502"/>
  <c r="BI1491"/>
  <c r="BH1491"/>
  <c r="BG1491"/>
  <c r="BF1491"/>
  <c r="T1491"/>
  <c r="R1491"/>
  <c r="P1491"/>
  <c r="BK1491"/>
  <c r="J1491"/>
  <c r="BE1491"/>
  <c r="BI1484"/>
  <c r="BH1484"/>
  <c r="BG1484"/>
  <c r="BF1484"/>
  <c r="T1484"/>
  <c r="R1484"/>
  <c r="P1484"/>
  <c r="BK1484"/>
  <c r="J1484"/>
  <c r="BE1484"/>
  <c r="BI1480"/>
  <c r="BH1480"/>
  <c r="BG1480"/>
  <c r="BF1480"/>
  <c r="T1480"/>
  <c r="R1480"/>
  <c r="P1480"/>
  <c r="BK1480"/>
  <c r="J1480"/>
  <c r="BE1480"/>
  <c r="BI1455"/>
  <c r="BH1455"/>
  <c r="BG1455"/>
  <c r="BF1455"/>
  <c r="T1455"/>
  <c r="R1455"/>
  <c r="P1455"/>
  <c r="BK1455"/>
  <c r="J1455"/>
  <c r="BE1455"/>
  <c r="BI1442"/>
  <c r="BH1442"/>
  <c r="BG1442"/>
  <c r="BF1442"/>
  <c r="T1442"/>
  <c r="R1442"/>
  <c r="P1442"/>
  <c r="BK1442"/>
  <c r="J1442"/>
  <c r="BE1442"/>
  <c r="BI1437"/>
  <c r="BH1437"/>
  <c r="BG1437"/>
  <c r="BF1437"/>
  <c r="T1437"/>
  <c r="R1437"/>
  <c r="P1437"/>
  <c r="BK1437"/>
  <c r="J1437"/>
  <c r="BE1437"/>
  <c r="BI1432"/>
  <c r="BH1432"/>
  <c r="BG1432"/>
  <c r="BF1432"/>
  <c r="T1432"/>
  <c r="R1432"/>
  <c r="P1432"/>
  <c r="BK1432"/>
  <c r="J1432"/>
  <c r="BE1432"/>
  <c r="BI1427"/>
  <c r="BH1427"/>
  <c r="BG1427"/>
  <c r="BF1427"/>
  <c r="T1427"/>
  <c r="R1427"/>
  <c r="P1427"/>
  <c r="BK1427"/>
  <c r="J1427"/>
  <c r="BE1427"/>
  <c r="BI1422"/>
  <c r="BH1422"/>
  <c r="BG1422"/>
  <c r="BF1422"/>
  <c r="T1422"/>
  <c r="R1422"/>
  <c r="P1422"/>
  <c r="BK1422"/>
  <c r="J1422"/>
  <c r="BE1422"/>
  <c r="BI1412"/>
  <c r="BH1412"/>
  <c r="BG1412"/>
  <c r="BF1412"/>
  <c r="T1412"/>
  <c r="R1412"/>
  <c r="P1412"/>
  <c r="BK1412"/>
  <c r="J1412"/>
  <c r="BE1412"/>
  <c r="BI1405"/>
  <c r="BH1405"/>
  <c r="BG1405"/>
  <c r="BF1405"/>
  <c r="T1405"/>
  <c r="R1405"/>
  <c r="P1405"/>
  <c r="BK1405"/>
  <c r="J1405"/>
  <c r="BE1405"/>
  <c r="BI1386"/>
  <c r="BH1386"/>
  <c r="BG1386"/>
  <c r="BF1386"/>
  <c r="T1386"/>
  <c r="R1386"/>
  <c r="P1386"/>
  <c r="BK1386"/>
  <c r="J1386"/>
  <c r="BE1386"/>
  <c r="BI1375"/>
  <c r="BH1375"/>
  <c r="BG1375"/>
  <c r="BF1375"/>
  <c r="T1375"/>
  <c r="R1375"/>
  <c r="P1375"/>
  <c r="BK1375"/>
  <c r="J1375"/>
  <c r="BE1375"/>
  <c r="BI1370"/>
  <c r="BH1370"/>
  <c r="BG1370"/>
  <c r="BF1370"/>
  <c r="T1370"/>
  <c r="R1370"/>
  <c r="P1370"/>
  <c r="BK1370"/>
  <c r="J1370"/>
  <c r="BE1370"/>
  <c r="BI1361"/>
  <c r="BH1361"/>
  <c r="BG1361"/>
  <c r="BF1361"/>
  <c r="T1361"/>
  <c r="R1361"/>
  <c r="P1361"/>
  <c r="BK1361"/>
  <c r="J1361"/>
  <c r="BE1361"/>
  <c r="BI1356"/>
  <c r="BH1356"/>
  <c r="BG1356"/>
  <c r="BF1356"/>
  <c r="T1356"/>
  <c r="R1356"/>
  <c r="P1356"/>
  <c r="BK1356"/>
  <c r="J1356"/>
  <c r="BE1356"/>
  <c r="BI1352"/>
  <c r="BH1352"/>
  <c r="BG1352"/>
  <c r="BF1352"/>
  <c r="T1352"/>
  <c r="R1352"/>
  <c r="P1352"/>
  <c r="BK1352"/>
  <c r="J1352"/>
  <c r="BE1352"/>
  <c r="BI1338"/>
  <c r="BH1338"/>
  <c r="BG1338"/>
  <c r="BF1338"/>
  <c r="T1338"/>
  <c r="R1338"/>
  <c r="P1338"/>
  <c r="BK1338"/>
  <c r="J1338"/>
  <c r="BE1338"/>
  <c r="BI1322"/>
  <c r="BH1322"/>
  <c r="BG1322"/>
  <c r="BF1322"/>
  <c r="T1322"/>
  <c r="R1322"/>
  <c r="P1322"/>
  <c r="BK1322"/>
  <c r="J1322"/>
  <c r="BE1322"/>
  <c r="BI1317"/>
  <c r="BH1317"/>
  <c r="BG1317"/>
  <c r="BF1317"/>
  <c r="T1317"/>
  <c r="R1317"/>
  <c r="P1317"/>
  <c r="BK1317"/>
  <c r="J1317"/>
  <c r="BE1317"/>
  <c r="BI1312"/>
  <c r="BH1312"/>
  <c r="BG1312"/>
  <c r="BF1312"/>
  <c r="T1312"/>
  <c r="R1312"/>
  <c r="P1312"/>
  <c r="BK1312"/>
  <c r="J1312"/>
  <c r="BE1312"/>
  <c r="BI1311"/>
  <c r="BH1311"/>
  <c r="BG1311"/>
  <c r="BF1311"/>
  <c r="T1311"/>
  <c r="R1311"/>
  <c r="P1311"/>
  <c r="BK1311"/>
  <c r="J1311"/>
  <c r="BE1311"/>
  <c r="BI1306"/>
  <c r="BH1306"/>
  <c r="BG1306"/>
  <c r="BF1306"/>
  <c r="T1306"/>
  <c r="R1306"/>
  <c r="P1306"/>
  <c r="BK1306"/>
  <c r="J1306"/>
  <c r="BE1306"/>
  <c r="BI1305"/>
  <c r="BH1305"/>
  <c r="BG1305"/>
  <c r="BF1305"/>
  <c r="T1305"/>
  <c r="R1305"/>
  <c r="P1305"/>
  <c r="BK1305"/>
  <c r="J1305"/>
  <c r="BE1305"/>
  <c r="BI1304"/>
  <c r="BH1304"/>
  <c r="BG1304"/>
  <c r="BF1304"/>
  <c r="T1304"/>
  <c r="R1304"/>
  <c r="P1304"/>
  <c r="BK1304"/>
  <c r="J1304"/>
  <c r="BE1304"/>
  <c r="BI1303"/>
  <c r="BH1303"/>
  <c r="BG1303"/>
  <c r="BF1303"/>
  <c r="T1303"/>
  <c r="R1303"/>
  <c r="P1303"/>
  <c r="BK1303"/>
  <c r="J1303"/>
  <c r="BE1303"/>
  <c r="BI1302"/>
  <c r="BH1302"/>
  <c r="BG1302"/>
  <c r="BF1302"/>
  <c r="T1302"/>
  <c r="R1302"/>
  <c r="P1302"/>
  <c r="BK1302"/>
  <c r="J1302"/>
  <c r="BE1302"/>
  <c r="BI1301"/>
  <c r="BH1301"/>
  <c r="BG1301"/>
  <c r="BF1301"/>
  <c r="T1301"/>
  <c r="R1301"/>
  <c r="P1301"/>
  <c r="BK1301"/>
  <c r="J1301"/>
  <c r="BE1301"/>
  <c r="BI1300"/>
  <c r="BH1300"/>
  <c r="BG1300"/>
  <c r="BF1300"/>
  <c r="T1300"/>
  <c r="R1300"/>
  <c r="P1300"/>
  <c r="BK1300"/>
  <c r="J1300"/>
  <c r="BE1300"/>
  <c r="BI1290"/>
  <c r="BH1290"/>
  <c r="BG1290"/>
  <c r="BF1290"/>
  <c r="T1290"/>
  <c r="R1290"/>
  <c r="P1290"/>
  <c r="BK1290"/>
  <c r="J1290"/>
  <c r="BE1290"/>
  <c r="BI1280"/>
  <c r="BH1280"/>
  <c r="BG1280"/>
  <c r="BF1280"/>
  <c r="T1280"/>
  <c r="R1280"/>
  <c r="P1280"/>
  <c r="BK1280"/>
  <c r="J1280"/>
  <c r="BE1280"/>
  <c r="BI1275"/>
  <c r="BH1275"/>
  <c r="BG1275"/>
  <c r="BF1275"/>
  <c r="T1275"/>
  <c r="R1275"/>
  <c r="P1275"/>
  <c r="BK1275"/>
  <c r="J1275"/>
  <c r="BE1275"/>
  <c r="BI973"/>
  <c r="BH973"/>
  <c r="BG973"/>
  <c r="BF973"/>
  <c r="T973"/>
  <c r="R973"/>
  <c r="P973"/>
  <c r="BK973"/>
  <c r="J973"/>
  <c r="BE973"/>
  <c r="BI969"/>
  <c r="BH969"/>
  <c r="BG969"/>
  <c r="BF969"/>
  <c r="T969"/>
  <c r="R969"/>
  <c r="P969"/>
  <c r="BK969"/>
  <c r="J969"/>
  <c r="BE969"/>
  <c r="BI964"/>
  <c r="BH964"/>
  <c r="BG964"/>
  <c r="BF964"/>
  <c r="T964"/>
  <c r="R964"/>
  <c r="P964"/>
  <c r="BK964"/>
  <c r="J964"/>
  <c r="BE964"/>
  <c r="BI957"/>
  <c r="BH957"/>
  <c r="BG957"/>
  <c r="BF957"/>
  <c r="T957"/>
  <c r="R957"/>
  <c r="P957"/>
  <c r="BK957"/>
  <c r="J957"/>
  <c r="BE957"/>
  <c r="BI951"/>
  <c r="BH951"/>
  <c r="BG951"/>
  <c r="BF951"/>
  <c r="T951"/>
  <c r="R951"/>
  <c r="P951"/>
  <c r="BK951"/>
  <c r="J951"/>
  <c r="BE951"/>
  <c r="BI946"/>
  <c r="BH946"/>
  <c r="BG946"/>
  <c r="BF946"/>
  <c r="T946"/>
  <c r="R946"/>
  <c r="P946"/>
  <c r="BK946"/>
  <c r="J946"/>
  <c r="BE946"/>
  <c r="BI942"/>
  <c r="BH942"/>
  <c r="BG942"/>
  <c r="BF942"/>
  <c r="T942"/>
  <c r="R942"/>
  <c r="P942"/>
  <c r="BK942"/>
  <c r="J942"/>
  <c r="BE942"/>
  <c r="BI939"/>
  <c r="BH939"/>
  <c r="BG939"/>
  <c r="BF939"/>
  <c r="T939"/>
  <c r="R939"/>
  <c r="P939"/>
  <c r="BK939"/>
  <c r="J939"/>
  <c r="BE939"/>
  <c r="BI933"/>
  <c r="BH933"/>
  <c r="BG933"/>
  <c r="BF933"/>
  <c r="T933"/>
  <c r="R933"/>
  <c r="P933"/>
  <c r="BK933"/>
  <c r="J933"/>
  <c r="BE933"/>
  <c r="BI928"/>
  <c r="BH928"/>
  <c r="BG928"/>
  <c r="BF928"/>
  <c r="T928"/>
  <c r="R928"/>
  <c r="P928"/>
  <c r="BK928"/>
  <c r="J928"/>
  <c r="BE928"/>
  <c r="BI924"/>
  <c r="BH924"/>
  <c r="BG924"/>
  <c r="BF924"/>
  <c r="T924"/>
  <c r="R924"/>
  <c r="P924"/>
  <c r="BK924"/>
  <c r="J924"/>
  <c r="BE924"/>
  <c r="BI921"/>
  <c r="BH921"/>
  <c r="BG921"/>
  <c r="BF921"/>
  <c r="T921"/>
  <c r="R921"/>
  <c r="P921"/>
  <c r="BK921"/>
  <c r="J921"/>
  <c r="BE921"/>
  <c r="BI917"/>
  <c r="BH917"/>
  <c r="BG917"/>
  <c r="BF917"/>
  <c r="T917"/>
  <c r="R917"/>
  <c r="P917"/>
  <c r="BK917"/>
  <c r="J917"/>
  <c r="BE917"/>
  <c r="BI913"/>
  <c r="BH913"/>
  <c r="BG913"/>
  <c r="BF913"/>
  <c r="T913"/>
  <c r="R913"/>
  <c r="P913"/>
  <c r="BK913"/>
  <c r="J913"/>
  <c r="BE913"/>
  <c r="BI908"/>
  <c r="BH908"/>
  <c r="BG908"/>
  <c r="BF908"/>
  <c r="T908"/>
  <c r="R908"/>
  <c r="P908"/>
  <c r="BK908"/>
  <c r="J908"/>
  <c r="BE908"/>
  <c r="BI900"/>
  <c r="BH900"/>
  <c r="BG900"/>
  <c r="BF900"/>
  <c r="T900"/>
  <c r="R900"/>
  <c r="P900"/>
  <c r="BK900"/>
  <c r="J900"/>
  <c r="BE900"/>
  <c r="BI887"/>
  <c r="BH887"/>
  <c r="BG887"/>
  <c r="BF887"/>
  <c r="T887"/>
  <c r="R887"/>
  <c r="P887"/>
  <c r="BK887"/>
  <c r="J887"/>
  <c r="BE887"/>
  <c r="BI878"/>
  <c r="BH878"/>
  <c r="BG878"/>
  <c r="BF878"/>
  <c r="T878"/>
  <c r="T877"/>
  <c r="R878"/>
  <c r="R877"/>
  <c r="P878"/>
  <c r="P877"/>
  <c r="BK878"/>
  <c r="BK877"/>
  <c r="J877"/>
  <c r="J878"/>
  <c r="BE878"/>
  <c r="J67"/>
  <c r="BI872"/>
  <c r="BH872"/>
  <c r="BG872"/>
  <c r="BF872"/>
  <c r="T872"/>
  <c r="R872"/>
  <c r="P872"/>
  <c r="BK872"/>
  <c r="J872"/>
  <c r="BE872"/>
  <c r="BI867"/>
  <c r="BH867"/>
  <c r="BG867"/>
  <c r="BF867"/>
  <c r="T867"/>
  <c r="R867"/>
  <c r="P867"/>
  <c r="BK867"/>
  <c r="J867"/>
  <c r="BE867"/>
  <c r="BI862"/>
  <c r="BH862"/>
  <c r="BG862"/>
  <c r="BF862"/>
  <c r="T862"/>
  <c r="R862"/>
  <c r="P862"/>
  <c r="BK862"/>
  <c r="J862"/>
  <c r="BE862"/>
  <c r="BI856"/>
  <c r="BH856"/>
  <c r="BG856"/>
  <c r="BF856"/>
  <c r="T856"/>
  <c r="R856"/>
  <c r="P856"/>
  <c r="BK856"/>
  <c r="J856"/>
  <c r="BE856"/>
  <c r="BI851"/>
  <c r="BH851"/>
  <c r="BG851"/>
  <c r="BF851"/>
  <c r="T851"/>
  <c r="R851"/>
  <c r="P851"/>
  <c r="BK851"/>
  <c r="J851"/>
  <c r="BE851"/>
  <c r="BI847"/>
  <c r="BH847"/>
  <c r="BG847"/>
  <c r="BF847"/>
  <c r="T847"/>
  <c r="R847"/>
  <c r="P847"/>
  <c r="BK847"/>
  <c r="J847"/>
  <c r="BE847"/>
  <c r="BI843"/>
  <c r="BH843"/>
  <c r="BG843"/>
  <c r="BF843"/>
  <c r="T843"/>
  <c r="R843"/>
  <c r="P843"/>
  <c r="BK843"/>
  <c r="J843"/>
  <c r="BE843"/>
  <c r="BI838"/>
  <c r="BH838"/>
  <c r="BG838"/>
  <c r="BF838"/>
  <c r="T838"/>
  <c r="R838"/>
  <c r="P838"/>
  <c r="BK838"/>
  <c r="J838"/>
  <c r="BE838"/>
  <c r="BI834"/>
  <c r="BH834"/>
  <c r="BG834"/>
  <c r="BF834"/>
  <c r="T834"/>
  <c r="R834"/>
  <c r="P834"/>
  <c r="BK834"/>
  <c r="J834"/>
  <c r="BE834"/>
  <c r="BI822"/>
  <c r="BH822"/>
  <c r="BG822"/>
  <c r="BF822"/>
  <c r="T822"/>
  <c r="R822"/>
  <c r="P822"/>
  <c r="BK822"/>
  <c r="J822"/>
  <c r="BE822"/>
  <c r="BI813"/>
  <c r="BH813"/>
  <c r="BG813"/>
  <c r="BF813"/>
  <c r="T813"/>
  <c r="R813"/>
  <c r="P813"/>
  <c r="BK813"/>
  <c r="J813"/>
  <c r="BE813"/>
  <c r="BI808"/>
  <c r="BH808"/>
  <c r="BG808"/>
  <c r="BF808"/>
  <c r="T808"/>
  <c r="R808"/>
  <c r="P808"/>
  <c r="BK808"/>
  <c r="J808"/>
  <c r="BE808"/>
  <c r="BI795"/>
  <c r="BH795"/>
  <c r="BG795"/>
  <c r="BF795"/>
  <c r="T795"/>
  <c r="R795"/>
  <c r="P795"/>
  <c r="BK795"/>
  <c r="J795"/>
  <c r="BE795"/>
  <c r="BI776"/>
  <c r="BH776"/>
  <c r="BG776"/>
  <c r="BF776"/>
  <c r="T776"/>
  <c r="R776"/>
  <c r="P776"/>
  <c r="BK776"/>
  <c r="J776"/>
  <c r="BE776"/>
  <c r="BI765"/>
  <c r="BH765"/>
  <c r="BG765"/>
  <c r="BF765"/>
  <c r="T765"/>
  <c r="R765"/>
  <c r="P765"/>
  <c r="BK765"/>
  <c r="J765"/>
  <c r="BE765"/>
  <c r="BI755"/>
  <c r="BH755"/>
  <c r="BG755"/>
  <c r="BF755"/>
  <c r="T755"/>
  <c r="R755"/>
  <c r="P755"/>
  <c r="BK755"/>
  <c r="J755"/>
  <c r="BE755"/>
  <c r="BI749"/>
  <c r="BH749"/>
  <c r="BG749"/>
  <c r="BF749"/>
  <c r="T749"/>
  <c r="R749"/>
  <c r="P749"/>
  <c r="BK749"/>
  <c r="J749"/>
  <c r="BE749"/>
  <c r="BI743"/>
  <c r="BH743"/>
  <c r="BG743"/>
  <c r="BF743"/>
  <c r="T743"/>
  <c r="R743"/>
  <c r="P743"/>
  <c r="BK743"/>
  <c r="J743"/>
  <c r="BE743"/>
  <c r="BI703"/>
  <c r="BH703"/>
  <c r="BG703"/>
  <c r="BF703"/>
  <c r="T703"/>
  <c r="R703"/>
  <c r="P703"/>
  <c r="BK703"/>
  <c r="J703"/>
  <c r="BE703"/>
  <c r="BI694"/>
  <c r="BH694"/>
  <c r="BG694"/>
  <c r="BF694"/>
  <c r="T694"/>
  <c r="R694"/>
  <c r="P694"/>
  <c r="BK694"/>
  <c r="J694"/>
  <c r="BE694"/>
  <c r="BI689"/>
  <c r="BH689"/>
  <c r="BG689"/>
  <c r="BF689"/>
  <c r="T689"/>
  <c r="R689"/>
  <c r="P689"/>
  <c r="BK689"/>
  <c r="J689"/>
  <c r="BE689"/>
  <c r="BI684"/>
  <c r="BH684"/>
  <c r="BG684"/>
  <c r="BF684"/>
  <c r="T684"/>
  <c r="R684"/>
  <c r="P684"/>
  <c r="BK684"/>
  <c r="J684"/>
  <c r="BE684"/>
  <c r="BI666"/>
  <c r="BH666"/>
  <c r="BG666"/>
  <c r="BF666"/>
  <c r="T666"/>
  <c r="R666"/>
  <c r="P666"/>
  <c r="BK666"/>
  <c r="J666"/>
  <c r="BE666"/>
  <c r="BI660"/>
  <c r="BH660"/>
  <c r="BG660"/>
  <c r="BF660"/>
  <c r="T660"/>
  <c r="R660"/>
  <c r="P660"/>
  <c r="BK660"/>
  <c r="J660"/>
  <c r="BE660"/>
  <c r="BI648"/>
  <c r="BH648"/>
  <c r="BG648"/>
  <c r="BF648"/>
  <c r="T648"/>
  <c r="R648"/>
  <c r="P648"/>
  <c r="BK648"/>
  <c r="J648"/>
  <c r="BE648"/>
  <c r="BI640"/>
  <c r="BH640"/>
  <c r="BG640"/>
  <c r="BF640"/>
  <c r="T640"/>
  <c r="R640"/>
  <c r="P640"/>
  <c r="BK640"/>
  <c r="J640"/>
  <c r="BE640"/>
  <c r="BI636"/>
  <c r="BH636"/>
  <c r="BG636"/>
  <c r="BF636"/>
  <c r="T636"/>
  <c r="R636"/>
  <c r="P636"/>
  <c r="BK636"/>
  <c r="J636"/>
  <c r="BE636"/>
  <c r="BI607"/>
  <c r="BH607"/>
  <c r="BG607"/>
  <c r="BF607"/>
  <c r="T607"/>
  <c r="R607"/>
  <c r="P607"/>
  <c r="BK607"/>
  <c r="J607"/>
  <c r="BE607"/>
  <c r="BI603"/>
  <c r="BH603"/>
  <c r="BG603"/>
  <c r="BF603"/>
  <c r="T603"/>
  <c r="R603"/>
  <c r="P603"/>
  <c r="BK603"/>
  <c r="J603"/>
  <c r="BE603"/>
  <c r="BI566"/>
  <c r="BH566"/>
  <c r="BG566"/>
  <c r="BF566"/>
  <c r="T566"/>
  <c r="R566"/>
  <c r="P566"/>
  <c r="BK566"/>
  <c r="J566"/>
  <c r="BE566"/>
  <c r="BI562"/>
  <c r="BH562"/>
  <c r="BG562"/>
  <c r="BF562"/>
  <c r="T562"/>
  <c r="R562"/>
  <c r="P562"/>
  <c r="BK562"/>
  <c r="J562"/>
  <c r="BE562"/>
  <c r="BI556"/>
  <c r="BH556"/>
  <c r="BG556"/>
  <c r="BF556"/>
  <c r="T556"/>
  <c r="R556"/>
  <c r="P556"/>
  <c r="BK556"/>
  <c r="J556"/>
  <c r="BE556"/>
  <c r="BI552"/>
  <c r="BH552"/>
  <c r="BG552"/>
  <c r="BF552"/>
  <c r="T552"/>
  <c r="R552"/>
  <c r="P552"/>
  <c r="BK552"/>
  <c r="J552"/>
  <c r="BE552"/>
  <c r="BI536"/>
  <c r="BH536"/>
  <c r="BG536"/>
  <c r="BF536"/>
  <c r="T536"/>
  <c r="R536"/>
  <c r="P536"/>
  <c r="BK536"/>
  <c r="J536"/>
  <c r="BE536"/>
  <c r="BI532"/>
  <c r="BH532"/>
  <c r="BG532"/>
  <c r="BF532"/>
  <c r="T532"/>
  <c r="R532"/>
  <c r="P532"/>
  <c r="BK532"/>
  <c r="J532"/>
  <c r="BE532"/>
  <c r="BI509"/>
  <c r="BH509"/>
  <c r="BG509"/>
  <c r="BF509"/>
  <c r="T509"/>
  <c r="R509"/>
  <c r="P509"/>
  <c r="BK509"/>
  <c r="J509"/>
  <c r="BE509"/>
  <c r="BI504"/>
  <c r="BH504"/>
  <c r="BG504"/>
  <c r="BF504"/>
  <c r="T504"/>
  <c r="R504"/>
  <c r="P504"/>
  <c r="BK504"/>
  <c r="J504"/>
  <c r="BE504"/>
  <c r="BI494"/>
  <c r="BH494"/>
  <c r="BG494"/>
  <c r="BF494"/>
  <c r="T494"/>
  <c r="R494"/>
  <c r="P494"/>
  <c r="BK494"/>
  <c r="J494"/>
  <c r="BE494"/>
  <c r="BI486"/>
  <c r="BH486"/>
  <c r="BG486"/>
  <c r="BF486"/>
  <c r="T486"/>
  <c r="R486"/>
  <c r="P486"/>
  <c r="BK486"/>
  <c r="J486"/>
  <c r="BE486"/>
  <c r="BI479"/>
  <c r="BH479"/>
  <c r="BG479"/>
  <c r="BF479"/>
  <c r="T479"/>
  <c r="R479"/>
  <c r="P479"/>
  <c r="BK479"/>
  <c r="J479"/>
  <c r="BE479"/>
  <c r="BI475"/>
  <c r="BH475"/>
  <c r="BG475"/>
  <c r="BF475"/>
  <c r="T475"/>
  <c r="R475"/>
  <c r="P475"/>
  <c r="BK475"/>
  <c r="J475"/>
  <c r="BE475"/>
  <c r="BI466"/>
  <c r="BH466"/>
  <c r="BG466"/>
  <c r="BF466"/>
  <c r="T466"/>
  <c r="R466"/>
  <c r="P466"/>
  <c r="BK466"/>
  <c r="J466"/>
  <c r="BE466"/>
  <c r="BI453"/>
  <c r="BH453"/>
  <c r="BG453"/>
  <c r="BF453"/>
  <c r="T453"/>
  <c r="R453"/>
  <c r="P453"/>
  <c r="BK453"/>
  <c r="J453"/>
  <c r="BE453"/>
  <c r="BI450"/>
  <c r="BH450"/>
  <c r="BG450"/>
  <c r="BF450"/>
  <c r="T450"/>
  <c r="R450"/>
  <c r="P450"/>
  <c r="BK450"/>
  <c r="J450"/>
  <c r="BE450"/>
  <c r="BI442"/>
  <c r="BH442"/>
  <c r="BG442"/>
  <c r="BF442"/>
  <c r="T442"/>
  <c r="R442"/>
  <c r="P442"/>
  <c r="BK442"/>
  <c r="J442"/>
  <c r="BE442"/>
  <c r="BI434"/>
  <c r="BH434"/>
  <c r="BG434"/>
  <c r="BF434"/>
  <c r="T434"/>
  <c r="R434"/>
  <c r="P434"/>
  <c r="BK434"/>
  <c r="J434"/>
  <c r="BE434"/>
  <c r="BI431"/>
  <c r="BH431"/>
  <c r="BG431"/>
  <c r="BF431"/>
  <c r="T431"/>
  <c r="R431"/>
  <c r="P431"/>
  <c r="BK431"/>
  <c r="J431"/>
  <c r="BE431"/>
  <c r="BI427"/>
  <c r="BH427"/>
  <c r="BG427"/>
  <c r="BF427"/>
  <c r="T427"/>
  <c r="R427"/>
  <c r="P427"/>
  <c r="BK427"/>
  <c r="J427"/>
  <c r="BE427"/>
  <c r="BI420"/>
  <c r="BH420"/>
  <c r="BG420"/>
  <c r="BF420"/>
  <c r="T420"/>
  <c r="R420"/>
  <c r="P420"/>
  <c r="BK420"/>
  <c r="J420"/>
  <c r="BE420"/>
  <c r="BI359"/>
  <c r="BH359"/>
  <c r="BG359"/>
  <c r="BF359"/>
  <c r="T359"/>
  <c r="R359"/>
  <c r="P359"/>
  <c r="BK359"/>
  <c r="J359"/>
  <c r="BE359"/>
  <c r="BI350"/>
  <c r="BH350"/>
  <c r="BG350"/>
  <c r="BF350"/>
  <c r="T350"/>
  <c r="R350"/>
  <c r="P350"/>
  <c r="BK350"/>
  <c r="J350"/>
  <c r="BE350"/>
  <c r="BI347"/>
  <c r="BH347"/>
  <c r="BG347"/>
  <c r="BF347"/>
  <c r="T347"/>
  <c r="R347"/>
  <c r="P347"/>
  <c r="BK347"/>
  <c r="J347"/>
  <c r="BE347"/>
  <c r="BI308"/>
  <c r="BH308"/>
  <c r="BG308"/>
  <c r="BF308"/>
  <c r="T308"/>
  <c r="R308"/>
  <c r="P308"/>
  <c r="BK308"/>
  <c r="J308"/>
  <c r="BE308"/>
  <c r="BI300"/>
  <c r="BH300"/>
  <c r="BG300"/>
  <c r="BF300"/>
  <c r="T300"/>
  <c r="R300"/>
  <c r="P300"/>
  <c r="BK300"/>
  <c r="J300"/>
  <c r="BE300"/>
  <c r="BI297"/>
  <c r="BH297"/>
  <c r="BG297"/>
  <c r="BF297"/>
  <c r="T297"/>
  <c r="T296"/>
  <c r="R297"/>
  <c r="R296"/>
  <c r="P297"/>
  <c r="P296"/>
  <c r="BK297"/>
  <c r="BK296"/>
  <c r="J296"/>
  <c r="J297"/>
  <c r="BE297"/>
  <c r="J66"/>
  <c r="BI290"/>
  <c r="BH290"/>
  <c r="BG290"/>
  <c r="BF290"/>
  <c r="T290"/>
  <c r="T289"/>
  <c r="R290"/>
  <c r="R289"/>
  <c r="P290"/>
  <c r="P289"/>
  <c r="BK290"/>
  <c r="BK289"/>
  <c r="J289"/>
  <c r="J290"/>
  <c r="BE290"/>
  <c r="J65"/>
  <c r="BI285"/>
  <c r="BH285"/>
  <c r="BG285"/>
  <c r="BF285"/>
  <c r="T285"/>
  <c r="R285"/>
  <c r="P285"/>
  <c r="BK285"/>
  <c r="J285"/>
  <c r="BE285"/>
  <c r="BI282"/>
  <c r="BH282"/>
  <c r="BG282"/>
  <c r="BF282"/>
  <c r="T282"/>
  <c r="R282"/>
  <c r="P282"/>
  <c r="BK282"/>
  <c r="J282"/>
  <c r="BE282"/>
  <c r="BI275"/>
  <c r="BH275"/>
  <c r="BG275"/>
  <c r="BF275"/>
  <c r="T275"/>
  <c r="R275"/>
  <c r="P275"/>
  <c r="BK275"/>
  <c r="J275"/>
  <c r="BE275"/>
  <c r="BI269"/>
  <c r="BH269"/>
  <c r="BG269"/>
  <c r="BF269"/>
  <c r="T269"/>
  <c r="T268"/>
  <c r="R269"/>
  <c r="R268"/>
  <c r="P269"/>
  <c r="P268"/>
  <c r="BK269"/>
  <c r="BK268"/>
  <c r="J268"/>
  <c r="J269"/>
  <c r="BE269"/>
  <c r="J64"/>
  <c r="BI264"/>
  <c r="BH264"/>
  <c r="BG264"/>
  <c r="BF264"/>
  <c r="T264"/>
  <c r="R264"/>
  <c r="P264"/>
  <c r="BK264"/>
  <c r="J264"/>
  <c r="BE264"/>
  <c r="BI259"/>
  <c r="BH259"/>
  <c r="BG259"/>
  <c r="BF259"/>
  <c r="T259"/>
  <c r="R259"/>
  <c r="P259"/>
  <c r="BK259"/>
  <c r="J259"/>
  <c r="BE259"/>
  <c r="BI249"/>
  <c r="BH249"/>
  <c r="BG249"/>
  <c r="BF249"/>
  <c r="T249"/>
  <c r="R249"/>
  <c r="P249"/>
  <c r="BK249"/>
  <c r="J249"/>
  <c r="BE249"/>
  <c r="BI223"/>
  <c r="BH223"/>
  <c r="BG223"/>
  <c r="BF223"/>
  <c r="T223"/>
  <c r="R223"/>
  <c r="P223"/>
  <c r="BK223"/>
  <c r="J223"/>
  <c r="BE223"/>
  <c r="BI211"/>
  <c r="BH211"/>
  <c r="BG211"/>
  <c r="BF211"/>
  <c r="T211"/>
  <c r="R211"/>
  <c r="P211"/>
  <c r="BK211"/>
  <c r="J211"/>
  <c r="BE211"/>
  <c r="BI190"/>
  <c r="BH190"/>
  <c r="BG190"/>
  <c r="BF190"/>
  <c r="T190"/>
  <c r="R190"/>
  <c r="P190"/>
  <c r="BK190"/>
  <c r="J190"/>
  <c r="BE190"/>
  <c r="BI157"/>
  <c r="BH157"/>
  <c r="BG157"/>
  <c r="BF157"/>
  <c r="T157"/>
  <c r="R157"/>
  <c r="P157"/>
  <c r="BK157"/>
  <c r="J157"/>
  <c r="BE157"/>
  <c r="BI153"/>
  <c r="BH153"/>
  <c r="BG153"/>
  <c r="BF153"/>
  <c r="T153"/>
  <c r="T152"/>
  <c r="R153"/>
  <c r="R152"/>
  <c r="P153"/>
  <c r="P152"/>
  <c r="BK153"/>
  <c r="BK152"/>
  <c r="J152"/>
  <c r="J153"/>
  <c r="BE153"/>
  <c r="J63"/>
  <c r="BI146"/>
  <c r="BH146"/>
  <c r="BG146"/>
  <c r="BF146"/>
  <c r="T146"/>
  <c r="R146"/>
  <c r="P146"/>
  <c r="BK146"/>
  <c r="J146"/>
  <c r="BE146"/>
  <c r="BI143"/>
  <c r="BH143"/>
  <c r="BG143"/>
  <c r="BF143"/>
  <c r="T143"/>
  <c r="R143"/>
  <c r="P143"/>
  <c r="BK143"/>
  <c r="J143"/>
  <c r="BE143"/>
  <c r="BI138"/>
  <c r="BH138"/>
  <c r="BG138"/>
  <c r="BF138"/>
  <c r="T138"/>
  <c r="R138"/>
  <c r="P138"/>
  <c r="BK138"/>
  <c r="J138"/>
  <c r="BE138"/>
  <c r="BI133"/>
  <c r="BH133"/>
  <c r="BG133"/>
  <c r="BF133"/>
  <c r="T133"/>
  <c r="R133"/>
  <c r="P133"/>
  <c r="BK133"/>
  <c r="J133"/>
  <c r="BE133"/>
  <c r="BI125"/>
  <c r="BH125"/>
  <c r="BG125"/>
  <c r="BF125"/>
  <c r="T125"/>
  <c r="R125"/>
  <c r="P125"/>
  <c r="BK125"/>
  <c r="J125"/>
  <c r="BE125"/>
  <c r="BI115"/>
  <c r="F36"/>
  <c i="1" r="BD53"/>
  <c i="2" r="BH115"/>
  <c r="F35"/>
  <c i="1" r="BC53"/>
  <c i="2" r="BG115"/>
  <c r="F34"/>
  <c i="1" r="BB53"/>
  <c i="2" r="BF115"/>
  <c r="J33"/>
  <c i="1" r="AW53"/>
  <c i="2" r="F33"/>
  <c i="1" r="BA53"/>
  <c i="2" r="T115"/>
  <c r="T114"/>
  <c r="T113"/>
  <c r="T112"/>
  <c r="R115"/>
  <c r="R114"/>
  <c r="R113"/>
  <c r="R112"/>
  <c r="P115"/>
  <c r="P114"/>
  <c r="P113"/>
  <c r="P112"/>
  <c i="1" r="AU53"/>
  <c i="2" r="BK115"/>
  <c r="BK114"/>
  <c r="J114"/>
  <c r="BK113"/>
  <c r="J113"/>
  <c r="BK112"/>
  <c r="J112"/>
  <c r="J60"/>
  <c r="J29"/>
  <c i="1" r="AG53"/>
  <c i="2" r="J115"/>
  <c r="BE115"/>
  <c r="J32"/>
  <c i="1" r="AV53"/>
  <c i="2" r="F32"/>
  <c i="1" r="AZ53"/>
  <c i="2" r="J62"/>
  <c r="J61"/>
  <c r="J108"/>
  <c r="F108"/>
  <c r="F106"/>
  <c r="E104"/>
  <c r="J55"/>
  <c r="F55"/>
  <c r="F53"/>
  <c r="E51"/>
  <c r="J38"/>
  <c r="J20"/>
  <c r="E20"/>
  <c r="F109"/>
  <c r="F56"/>
  <c r="J19"/>
  <c r="J14"/>
  <c r="J106"/>
  <c r="J53"/>
  <c r="E7"/>
  <c r="E100"/>
  <c r="E47"/>
  <c i="1" r="BD61"/>
  <c r="BC61"/>
  <c r="BB61"/>
  <c r="BA61"/>
  <c r="AZ61"/>
  <c r="AY61"/>
  <c r="AX61"/>
  <c r="AW61"/>
  <c r="AV61"/>
  <c r="AU61"/>
  <c r="AT61"/>
  <c r="AS61"/>
  <c r="AG61"/>
  <c r="BD52"/>
  <c r="BC52"/>
  <c r="BB52"/>
  <c r="BA52"/>
  <c r="AZ52"/>
  <c r="AY52"/>
  <c r="AX52"/>
  <c r="AW52"/>
  <c r="AV52"/>
  <c r="AU52"/>
  <c r="AT52"/>
  <c r="AS52"/>
  <c r="AG52"/>
  <c r="BD51"/>
  <c r="W30"/>
  <c r="BC51"/>
  <c r="W29"/>
  <c r="BB51"/>
  <c r="W28"/>
  <c r="BA51"/>
  <c r="W27"/>
  <c r="AZ51"/>
  <c r="W26"/>
  <c r="AY51"/>
  <c r="AX51"/>
  <c r="AW51"/>
  <c r="AK27"/>
  <c r="AV51"/>
  <c r="AK26"/>
  <c r="AU51"/>
  <c r="AT51"/>
  <c r="AS51"/>
  <c r="AG51"/>
  <c r="AK23"/>
  <c r="AT67"/>
  <c r="AN67"/>
  <c r="AT66"/>
  <c r="AN66"/>
  <c r="AT65"/>
  <c r="AN65"/>
  <c r="AT64"/>
  <c r="AN64"/>
  <c r="AT63"/>
  <c r="AN63"/>
  <c r="AT62"/>
  <c r="AN62"/>
  <c r="AN61"/>
  <c r="AT60"/>
  <c r="AN60"/>
  <c r="AT59"/>
  <c r="AN59"/>
  <c r="AT58"/>
  <c r="AN58"/>
  <c r="AT57"/>
  <c r="AN57"/>
  <c r="AT56"/>
  <c r="AN56"/>
  <c r="AT55"/>
  <c r="AN55"/>
  <c r="AT54"/>
  <c r="AN54"/>
  <c r="AT53"/>
  <c r="AN53"/>
  <c r="AN52"/>
  <c r="AN51"/>
  <c r="L47"/>
  <c r="AM46"/>
  <c r="L46"/>
  <c r="AM44"/>
  <c r="L44"/>
  <c r="L42"/>
  <c r="L41"/>
  <c r="AK32"/>
</calcChain>
</file>

<file path=xl/sharedStrings.xml><?xml version="1.0" encoding="utf-8"?>
<sst xmlns="http://schemas.openxmlformats.org/spreadsheetml/2006/main">
  <si>
    <t>Export VZ</t>
  </si>
  <si>
    <t>List obsahuje:</t>
  </si>
  <si>
    <t>1) Rekapitulace stavby</t>
  </si>
  <si>
    <t>2) Rekapitulace objektů stavby a soupisů prací</t>
  </si>
  <si>
    <t>3.0</t>
  </si>
  <si>
    <t>ZAMOK</t>
  </si>
  <si>
    <t>False</t>
  </si>
  <si>
    <t>{0ce0b79f-f681-4cf3-a2b0-1690cb6ea203}</t>
  </si>
  <si>
    <t>0,01</t>
  </si>
  <si>
    <t>21</t>
  </si>
  <si>
    <t>15</t>
  </si>
  <si>
    <t>REKAPITULACE STAVBY</t>
  </si>
  <si>
    <t xml:space="preserve">v ---  níže se nacházejí doplnkové a pomocné údaje k sestavám  --- v</t>
  </si>
  <si>
    <t>Návod na vyplnění</t>
  </si>
  <si>
    <t>0,001</t>
  </si>
  <si>
    <t>Kód:</t>
  </si>
  <si>
    <t>516716</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</si>
  <si>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</si>
  <si>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</si>
  <si>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Rekonstrukce internátu FVZ Hradec Králové - PD</t>
  </si>
  <si>
    <t>KSO:</t>
  </si>
  <si>
    <t/>
  </si>
  <si>
    <t>CC-CZ:</t>
  </si>
  <si>
    <t>Místo:</t>
  </si>
  <si>
    <t>Hradec Králové parc. č. 1582, 1378</t>
  </si>
  <si>
    <t>Datum:</t>
  </si>
  <si>
    <t>2. 3. 2017</t>
  </si>
  <si>
    <t>Zadavatel:</t>
  </si>
  <si>
    <t>IČ:</t>
  </si>
  <si>
    <t>60460580</t>
  </si>
  <si>
    <t>Armádní servisní, p.o. Podhrabská 1589/1 Praha 6</t>
  </si>
  <si>
    <t>DIČ:</t>
  </si>
  <si>
    <t>CZ60460580</t>
  </si>
  <si>
    <t>Uchazeč:</t>
  </si>
  <si>
    <t>Vyplň údaj</t>
  </si>
  <si>
    <t>Projektant:</t>
  </si>
  <si>
    <t>15028909</t>
  </si>
  <si>
    <t>BKN,spol.s r.o.Vladislavova 29/I,566 01Vysoké Mýto</t>
  </si>
  <si>
    <t>CZ15028909</t>
  </si>
  <si>
    <t>True</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</si>
  <si>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</si>
  <si>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</si>
  <si>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</si>
  <si>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</si>
  <si>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</si>
  <si>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</si>
  <si>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</si>
  <si>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</si>
  <si>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</si>
  <si>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</si>
  <si>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</si>
  <si>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</si>
  <si>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</si>
  <si>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</si>
  <si>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</si>
  <si>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</si>
  <si>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</si>
  <si>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</si>
  <si>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</si>
  <si>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</si>
  <si>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</si>
  <si>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</si>
  <si>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</si>
  <si>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</si>
  <si>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</si>
  <si>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</si>
  <si>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</si>
  <si>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</si>
  <si>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</si>
  <si>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</si>
  <si>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</si>
  <si>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</si>
  <si>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</si>
  <si>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</si>
  <si>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</si>
  <si>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</si>
  <si>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</si>
  <si>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</si>
  <si>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</si>
  <si>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</si>
  <si>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 01</t>
  </si>
  <si>
    <t>Internát</t>
  </si>
  <si>
    <t>STA</t>
  </si>
  <si>
    <t>1</t>
  </si>
  <si>
    <t>{4dd30951-e875-44cb-940d-d217ff848052}</t>
  </si>
  <si>
    <t>801 7</t>
  </si>
  <si>
    <t>2</t>
  </si>
  <si>
    <t>/</t>
  </si>
  <si>
    <t>D.1.1.1</t>
  </si>
  <si>
    <t>Architektonicko stavební řešení</t>
  </si>
  <si>
    <t>Soupis</t>
  </si>
  <si>
    <t>{693d7fce-c171-458c-9fb8-ee41584d1805}</t>
  </si>
  <si>
    <t>D.1.1.4.1</t>
  </si>
  <si>
    <t>Vytápění objektu</t>
  </si>
  <si>
    <t>{d61ee2e4-ab14-4010-9f93-ee4db972f3c9}</t>
  </si>
  <si>
    <t>D.1.1.4.2</t>
  </si>
  <si>
    <t>Zdravotně technické instalace</t>
  </si>
  <si>
    <t>{60b5863c-d59d-45a6-88c1-ec681d39d3b7}</t>
  </si>
  <si>
    <t>D.1.1.4.3</t>
  </si>
  <si>
    <t>Vzduchotechnika</t>
  </si>
  <si>
    <t>{a132bc2c-096a-481d-b97e-4864152971dc}</t>
  </si>
  <si>
    <t>D.1.1.4.4</t>
  </si>
  <si>
    <t>Silnoproudá elektrotechnika</t>
  </si>
  <si>
    <t>{364b7c0a-56d3-49cc-bd70-f1d5d4ea7e08}</t>
  </si>
  <si>
    <t>D.1.1.4.5</t>
  </si>
  <si>
    <t>Elektronické komunikace</t>
  </si>
  <si>
    <t>{e5f0edf5-ad32-4335-b522-42ba1b90a889}</t>
  </si>
  <si>
    <t>IO 01</t>
  </si>
  <si>
    <t>Zpevněné plochy a komunikace</t>
  </si>
  <si>
    <t>ING</t>
  </si>
  <si>
    <t>{1df7c53a-1f62-4bbf-a059-2b5fc7c014d8}</t>
  </si>
  <si>
    <t>822 59</t>
  </si>
  <si>
    <t>PS 01</t>
  </si>
  <si>
    <t>Výtahy</t>
  </si>
  <si>
    <t>PRO</t>
  </si>
  <si>
    <t>{e0511d61-75eb-4c90-b6c4-990cbde06340}</t>
  </si>
  <si>
    <t>PS 02</t>
  </si>
  <si>
    <t>Technologie výměníkové stanice</t>
  </si>
  <si>
    <t>{9872db2a-f97a-4624-ba60-3feebc812fcb}</t>
  </si>
  <si>
    <t>STR</t>
  </si>
  <si>
    <t>Výměníková stanice C 057 - Část strojní</t>
  </si>
  <si>
    <t>{3852708a-3235-4475-9eaf-9a3139ab8b69}</t>
  </si>
  <si>
    <t>EL,MaR</t>
  </si>
  <si>
    <t>Výměníková stanice C 057 - Část elektro, MaR</t>
  </si>
  <si>
    <t>{3dca3878-21ba-424d-b7cf-f153424c82c9}</t>
  </si>
  <si>
    <t>PS 03</t>
  </si>
  <si>
    <t>Interiér vstupního foyer a bufetu</t>
  </si>
  <si>
    <t>{84349d4a-8060-4a32-ab9f-ef94292a9716}</t>
  </si>
  <si>
    <t>VON</t>
  </si>
  <si>
    <t>Vedlejší a ostatní náklady</t>
  </si>
  <si>
    <t>{7c15400b-cbdf-4c51-8e5a-bd69d59be990}</t>
  </si>
  <si>
    <t>DSX23</t>
  </si>
  <si>
    <t>Doplnění specifikace výrobku č. X23 z výpisu ostatních výrobků</t>
  </si>
  <si>
    <t>OST</t>
  </si>
  <si>
    <t>{cb3ab020-0e93-4c9a-ba03-92fcf10128d6}</t>
  </si>
  <si>
    <t>DSI2</t>
  </si>
  <si>
    <t>Doplnění specifikace položky 2 z PS 03</t>
  </si>
  <si>
    <t>{2a476c03-376e-4cef-920a-0be35c1cab0f}</t>
  </si>
  <si>
    <t>1) Krycí list soupisu</t>
  </si>
  <si>
    <t>2) Rekapitulace</t>
  </si>
  <si>
    <t>3) Soupis prací</t>
  </si>
  <si>
    <t>Zpět na list:</t>
  </si>
  <si>
    <t>Rekapitulace stavby</t>
  </si>
  <si>
    <t>aa</t>
  </si>
  <si>
    <t>délka objektu</t>
  </si>
  <si>
    <t>m</t>
  </si>
  <si>
    <t>50,65</t>
  </si>
  <si>
    <t>at1</t>
  </si>
  <si>
    <t>35,8</t>
  </si>
  <si>
    <t>KRYCÍ LIST SOUPISU</t>
  </si>
  <si>
    <t>at2</t>
  </si>
  <si>
    <t>106,8</t>
  </si>
  <si>
    <t>at3</t>
  </si>
  <si>
    <t>24,2</t>
  </si>
  <si>
    <t>at4</t>
  </si>
  <si>
    <t>124,9</t>
  </si>
  <si>
    <t>B</t>
  </si>
  <si>
    <t>220</t>
  </si>
  <si>
    <t>Objekt:</t>
  </si>
  <si>
    <t>bb</t>
  </si>
  <si>
    <t>šířka objektu</t>
  </si>
  <si>
    <t>17,9</t>
  </si>
  <si>
    <t>SO 01 - Internát</t>
  </si>
  <si>
    <t>bm01</t>
  </si>
  <si>
    <t>75,787</t>
  </si>
  <si>
    <t>Soupis:</t>
  </si>
  <si>
    <t>C</t>
  </si>
  <si>
    <t>29,1</t>
  </si>
  <si>
    <t>D.1.1.1 - Architektonicko stavební řešení</t>
  </si>
  <si>
    <t>dk1</t>
  </si>
  <si>
    <t>70,585</t>
  </si>
  <si>
    <t>dk1a</t>
  </si>
  <si>
    <t>67,22</t>
  </si>
  <si>
    <t>E</t>
  </si>
  <si>
    <t>74,5</t>
  </si>
  <si>
    <t>fas1</t>
  </si>
  <si>
    <t>87,095</t>
  </si>
  <si>
    <t>fas2</t>
  </si>
  <si>
    <t>177,375</t>
  </si>
  <si>
    <t>fas3</t>
  </si>
  <si>
    <t>97,181</t>
  </si>
  <si>
    <t>fas4</t>
  </si>
  <si>
    <t>231,15</t>
  </si>
  <si>
    <t>fas5</t>
  </si>
  <si>
    <t>65,568</t>
  </si>
  <si>
    <t>fas6</t>
  </si>
  <si>
    <t>fkam</t>
  </si>
  <si>
    <t>50,133</t>
  </si>
  <si>
    <t>fmin140</t>
  </si>
  <si>
    <t>3169,825</t>
  </si>
  <si>
    <t>fmin40</t>
  </si>
  <si>
    <t>izolant minerální 40 mm</t>
  </si>
  <si>
    <t>m2</t>
  </si>
  <si>
    <t>1359,9</t>
  </si>
  <si>
    <t>fmin40p</t>
  </si>
  <si>
    <t>izolant minerální 40 mm podhled</t>
  </si>
  <si>
    <t>1106,52</t>
  </si>
  <si>
    <t>fmin80</t>
  </si>
  <si>
    <t>171,36</t>
  </si>
  <si>
    <t>fok</t>
  </si>
  <si>
    <t>533,328</t>
  </si>
  <si>
    <t>fost1</t>
  </si>
  <si>
    <t>ostění exteriér</t>
  </si>
  <si>
    <t>3734,78</t>
  </si>
  <si>
    <t>fpar1</t>
  </si>
  <si>
    <t>parapet zateplení</t>
  </si>
  <si>
    <t>1280,9</t>
  </si>
  <si>
    <t>fst</t>
  </si>
  <si>
    <t>celková plocha fasády</t>
  </si>
  <si>
    <t>6825,845</t>
  </si>
  <si>
    <t>fxps140</t>
  </si>
  <si>
    <t>plocha izolantu XPS tl. 140mm</t>
  </si>
  <si>
    <t>258,336</t>
  </si>
  <si>
    <t>fxps140pt</t>
  </si>
  <si>
    <t>i10</t>
  </si>
  <si>
    <t>172,733</t>
  </si>
  <si>
    <t>i30</t>
  </si>
  <si>
    <t>157,03</t>
  </si>
  <si>
    <t>i32</t>
  </si>
  <si>
    <t>tepelná izolace ploché střechy</t>
  </si>
  <si>
    <t>323,6</t>
  </si>
  <si>
    <t>i33</t>
  </si>
  <si>
    <t>i34</t>
  </si>
  <si>
    <t>78,37</t>
  </si>
  <si>
    <t>kd1</t>
  </si>
  <si>
    <t>691,65</t>
  </si>
  <si>
    <t>kd2</t>
  </si>
  <si>
    <t>1050</t>
  </si>
  <si>
    <t>kd2s</t>
  </si>
  <si>
    <t>977,76</t>
  </si>
  <si>
    <t>kd3</t>
  </si>
  <si>
    <t>75,8</t>
  </si>
  <si>
    <t>kdst3</t>
  </si>
  <si>
    <t>164,05</t>
  </si>
  <si>
    <t>krytina</t>
  </si>
  <si>
    <t>Součet</t>
  </si>
  <si>
    <t>418,998</t>
  </si>
  <si>
    <t>l1</t>
  </si>
  <si>
    <t>plocha lešení</t>
  </si>
  <si>
    <t>2961,721</t>
  </si>
  <si>
    <t>l2</t>
  </si>
  <si>
    <t>3840,602</t>
  </si>
  <si>
    <t>REKAPITULACE ČLENĚNÍ SOUPISU PRACÍ</t>
  </si>
  <si>
    <t>l3</t>
  </si>
  <si>
    <t>131,25</t>
  </si>
  <si>
    <t>lino</t>
  </si>
  <si>
    <t>9518,7</t>
  </si>
  <si>
    <t>linoa</t>
  </si>
  <si>
    <t>11422,44</t>
  </si>
  <si>
    <t>linoesv</t>
  </si>
  <si>
    <t>108,5</t>
  </si>
  <si>
    <t>linoesva</t>
  </si>
  <si>
    <t>184,45</t>
  </si>
  <si>
    <t>m1</t>
  </si>
  <si>
    <t>38459,634</t>
  </si>
  <si>
    <t>m1str</t>
  </si>
  <si>
    <t>12837,325</t>
  </si>
  <si>
    <t>MIV</t>
  </si>
  <si>
    <t>n1</t>
  </si>
  <si>
    <t>Mezisoučet</t>
  </si>
  <si>
    <t>n1at</t>
  </si>
  <si>
    <t>156,74</t>
  </si>
  <si>
    <t>nat1</t>
  </si>
  <si>
    <t>8395,67</t>
  </si>
  <si>
    <t>o1</t>
  </si>
  <si>
    <t>11,27</t>
  </si>
  <si>
    <t>o2</t>
  </si>
  <si>
    <t>3,43</t>
  </si>
  <si>
    <t>o3</t>
  </si>
  <si>
    <t>2,16</t>
  </si>
  <si>
    <t>Kód dílu - Popis</t>
  </si>
  <si>
    <t>Cena celkem [CZK]</t>
  </si>
  <si>
    <t>o4</t>
  </si>
  <si>
    <t>256,98</t>
  </si>
  <si>
    <t>o5</t>
  </si>
  <si>
    <t>1459,2</t>
  </si>
  <si>
    <t>Náklady soupisu celkem</t>
  </si>
  <si>
    <t>-1</t>
  </si>
  <si>
    <t>o6</t>
  </si>
  <si>
    <t>8,64</t>
  </si>
  <si>
    <t>HSV - Práce a dodávky HSV</t>
  </si>
  <si>
    <t>o7</t>
  </si>
  <si>
    <t>7,2</t>
  </si>
  <si>
    <t xml:space="preserve">    1 - Zemní práce</t>
  </si>
  <si>
    <t>o8</t>
  </si>
  <si>
    <t>559,98</t>
  </si>
  <si>
    <t xml:space="preserve">    3 - Svislé a kompletní konstrukce</t>
  </si>
  <si>
    <t>obvod</t>
  </si>
  <si>
    <t>430,56</t>
  </si>
  <si>
    <t xml:space="preserve">    4 - Vodorovné konstrukce</t>
  </si>
  <si>
    <t>ok</t>
  </si>
  <si>
    <t>obklad keramický</t>
  </si>
  <si>
    <t>2652,878</t>
  </si>
  <si>
    <t xml:space="preserve">    5 - Komunikace pozemní</t>
  </si>
  <si>
    <t>ok1</t>
  </si>
  <si>
    <t>59,7</t>
  </si>
  <si>
    <t xml:space="preserve">    6 - Úpravy povrchů, podlahy a osazování výplní</t>
  </si>
  <si>
    <t>ok1a</t>
  </si>
  <si>
    <t>35,38</t>
  </si>
  <si>
    <t xml:space="preserve">    9 - Ostatní konstrukce a práce-bourání</t>
  </si>
  <si>
    <t>omsan</t>
  </si>
  <si>
    <t>82,88</t>
  </si>
  <si>
    <t xml:space="preserve">    997 - Přesun sutě</t>
  </si>
  <si>
    <t>omstusl</t>
  </si>
  <si>
    <t>155,472</t>
  </si>
  <si>
    <t xml:space="preserve">    998 - Přesun hmot</t>
  </si>
  <si>
    <t>omstuste</t>
  </si>
  <si>
    <t>22836,293</t>
  </si>
  <si>
    <t>PSV - Práce a dodávky PSV</t>
  </si>
  <si>
    <t>omstustest</t>
  </si>
  <si>
    <t>21874,855</t>
  </si>
  <si>
    <t xml:space="preserve">    711 - Izolace proti vodě, vlhkosti a plynům</t>
  </si>
  <si>
    <t>omstustr</t>
  </si>
  <si>
    <t>11393,45</t>
  </si>
  <si>
    <t xml:space="preserve">    712 - Povlakové krytiny</t>
  </si>
  <si>
    <t>omstuvs</t>
  </si>
  <si>
    <t>1074,01</t>
  </si>
  <si>
    <t xml:space="preserve">    713 - Izolace tepelné</t>
  </si>
  <si>
    <t>P101</t>
  </si>
  <si>
    <t>270,85</t>
  </si>
  <si>
    <t xml:space="preserve">    727 - Zdravotechnika - požární ochrana</t>
  </si>
  <si>
    <t>P201</t>
  </si>
  <si>
    <t>35,75</t>
  </si>
  <si>
    <t xml:space="preserve">    762 - Konstrukce tesařské</t>
  </si>
  <si>
    <t>P202</t>
  </si>
  <si>
    <t>50,1</t>
  </si>
  <si>
    <t xml:space="preserve">    763 - Konstrukce suché výstavby</t>
  </si>
  <si>
    <t>P203</t>
  </si>
  <si>
    <t>45,3</t>
  </si>
  <si>
    <t xml:space="preserve">    764 - Konstrukce klempířské</t>
  </si>
  <si>
    <t>P204</t>
  </si>
  <si>
    <t>39,65</t>
  </si>
  <si>
    <t xml:space="preserve">    766 - Konstrukce truhlářské</t>
  </si>
  <si>
    <t>P205</t>
  </si>
  <si>
    <t xml:space="preserve">    767 - Konstrukce zámečnické</t>
  </si>
  <si>
    <t>P206</t>
  </si>
  <si>
    <t xml:space="preserve">    771 - Podlahy z dlaždic</t>
  </si>
  <si>
    <t>P207</t>
  </si>
  <si>
    <t xml:space="preserve">    772 - Podlahy z kamene</t>
  </si>
  <si>
    <t>P208</t>
  </si>
  <si>
    <t>58</t>
  </si>
  <si>
    <t xml:space="preserve">    773 - Podlahy z litého teraca</t>
  </si>
  <si>
    <t>P209</t>
  </si>
  <si>
    <t xml:space="preserve">    775 - Podlahy skládané</t>
  </si>
  <si>
    <t>P210</t>
  </si>
  <si>
    <t xml:space="preserve">    776 - Podlahy povlakové</t>
  </si>
  <si>
    <t>P211</t>
  </si>
  <si>
    <t xml:space="preserve">    781 - Dokončovací práce - obklady</t>
  </si>
  <si>
    <t>P212</t>
  </si>
  <si>
    <t xml:space="preserve">    783 - Dokončovací práce - nátěry</t>
  </si>
  <si>
    <t>P213</t>
  </si>
  <si>
    <t xml:space="preserve">    784 - Dokončovací práce - malby</t>
  </si>
  <si>
    <t>P214</t>
  </si>
  <si>
    <t xml:space="preserve">    786 - Dokončovací práce - čalounické úpravy</t>
  </si>
  <si>
    <t>P215</t>
  </si>
  <si>
    <t>60,4</t>
  </si>
  <si>
    <t>N00 - Ostatní práce</t>
  </si>
  <si>
    <t>P301</t>
  </si>
  <si>
    <t>1168,7</t>
  </si>
  <si>
    <t xml:space="preserve">    N01 - HZS</t>
  </si>
  <si>
    <t>P302</t>
  </si>
  <si>
    <t>460,3</t>
  </si>
  <si>
    <t>P303</t>
  </si>
  <si>
    <t>552,65</t>
  </si>
  <si>
    <t>P304</t>
  </si>
  <si>
    <t>556,15</t>
  </si>
  <si>
    <t>P305</t>
  </si>
  <si>
    <t>P306</t>
  </si>
  <si>
    <t>552,3</t>
  </si>
  <si>
    <t>P307</t>
  </si>
  <si>
    <t>548,5</t>
  </si>
  <si>
    <t>P308</t>
  </si>
  <si>
    <t>568</t>
  </si>
  <si>
    <t>SOUPIS PRACÍ</t>
  </si>
  <si>
    <t>P309</t>
  </si>
  <si>
    <t>571</t>
  </si>
  <si>
    <t>P310</t>
  </si>
  <si>
    <t>568,55</t>
  </si>
  <si>
    <t>P311</t>
  </si>
  <si>
    <t>P312</t>
  </si>
  <si>
    <t>P313</t>
  </si>
  <si>
    <t>P314</t>
  </si>
  <si>
    <t>P315</t>
  </si>
  <si>
    <t>512,7</t>
  </si>
  <si>
    <t>P316</t>
  </si>
  <si>
    <t>100,15</t>
  </si>
  <si>
    <t>P401</t>
  </si>
  <si>
    <t>95</t>
  </si>
  <si>
    <t>P408</t>
  </si>
  <si>
    <t>2,7</t>
  </si>
  <si>
    <t>P410</t>
  </si>
  <si>
    <t>P411</t>
  </si>
  <si>
    <t>P413</t>
  </si>
  <si>
    <t>P414</t>
  </si>
  <si>
    <t>3</t>
  </si>
  <si>
    <t>PČ</t>
  </si>
  <si>
    <t>Popis</t>
  </si>
  <si>
    <t>MJ</t>
  </si>
  <si>
    <t>Množství</t>
  </si>
  <si>
    <t>J.cena [CZK]</t>
  </si>
  <si>
    <t>Cenová soustava</t>
  </si>
  <si>
    <t>Poznámka</t>
  </si>
  <si>
    <t>J. Nh [h]</t>
  </si>
  <si>
    <t>Nh celkem [h]</t>
  </si>
  <si>
    <t>J. hmotnost_x000d_
[t]</t>
  </si>
  <si>
    <t>Hmotnost_x000d_
celkem [t]</t>
  </si>
  <si>
    <t>J. suť [t]</t>
  </si>
  <si>
    <t>Suť Celkem [t]</t>
  </si>
  <si>
    <t>P501</t>
  </si>
  <si>
    <t>41,85</t>
  </si>
  <si>
    <t>P502</t>
  </si>
  <si>
    <t>33,45</t>
  </si>
  <si>
    <t>HSV</t>
  </si>
  <si>
    <t>Práce a dodávky HSV</t>
  </si>
  <si>
    <t>ROZPOCET</t>
  </si>
  <si>
    <t>P503</t>
  </si>
  <si>
    <t>Zemní práce</t>
  </si>
  <si>
    <t>P504</t>
  </si>
  <si>
    <t>K</t>
  </si>
  <si>
    <t>113107170</t>
  </si>
  <si>
    <t>Odstranění podkladů nebo krytů s přemístěním hmot na skládku na vzdálenost do 20 m nebo s naložením na dopravní prostředek v ploše jednotlivě přes 50 m2 do 200 m2 z betonu prostého, o tl. vrstvy do 100 mm</t>
  </si>
  <si>
    <t>CS ÚRS 2017 01</t>
  </si>
  <si>
    <t>4</t>
  </si>
  <si>
    <t>P505</t>
  </si>
  <si>
    <t>1331376526</t>
  </si>
  <si>
    <t>PSC</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</si>
  <si>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</si>
  <si>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P506</t>
  </si>
  <si>
    <t>VV</t>
  </si>
  <si>
    <t>"plochy zpevněné betonové"</t>
  </si>
  <si>
    <t>P507</t>
  </si>
  <si>
    <t>"D.1.1.1.2 Půdorys 1.NP - část 1"</t>
  </si>
  <si>
    <t>P508</t>
  </si>
  <si>
    <t>(0,7+3,0*9+0,3+3,14*2)*1,0</t>
  </si>
  <si>
    <t>P509</t>
  </si>
  <si>
    <t>(1,5+(1,3+5,67+5,35+0,9*2+0,9*2+5,68+0,79)*2)*1,0</t>
  </si>
  <si>
    <t>P510</t>
  </si>
  <si>
    <t>"D.1.1.1.3 Půdorys 1.NP - část 2"</t>
  </si>
  <si>
    <t>P511</t>
  </si>
  <si>
    <t>(7,5+3,0)*1,0</t>
  </si>
  <si>
    <t>P512</t>
  </si>
  <si>
    <t>xd2</t>
  </si>
  <si>
    <t>P513</t>
  </si>
  <si>
    <t>P514</t>
  </si>
  <si>
    <t>132212101</t>
  </si>
  <si>
    <t>Hloubení zapažených i nezapažených rýh šířky do 600 mm ručním nebo pneumatickým nářadím s urovnáním dna do předepsaného profilu a spádu v horninách tř. 3 soudržných</t>
  </si>
  <si>
    <t>m3</t>
  </si>
  <si>
    <t>P515</t>
  </si>
  <si>
    <t>47,75</t>
  </si>
  <si>
    <t>479565714</t>
  </si>
  <si>
    <t xml:space="preserve">Poznámka k souboru cen:_x000d_
1. V cenách jsou započteny i náklady na přehození výkopku na přilehlém terénu na vzdálenost do 3 m od podélné osy rýhy nebo naložení výkopku na dopravní prostředek. 2. V cenách 12-2101 až 41-2102 jsou započteny i náklady na i svislý přesun horniny po házečkách do 2 metrů. </t>
  </si>
  <si>
    <t>P701</t>
  </si>
  <si>
    <t>237,5</t>
  </si>
  <si>
    <t>"kolem objektu pro osazení izolantu"</t>
  </si>
  <si>
    <t>P716</t>
  </si>
  <si>
    <t>48,3</t>
  </si>
  <si>
    <t>"D.1.1.1.63 Schématické detaily"</t>
  </si>
  <si>
    <t>P802</t>
  </si>
  <si>
    <t>75</t>
  </si>
  <si>
    <t>"na výšku 700 mm"</t>
  </si>
  <si>
    <t>P804</t>
  </si>
  <si>
    <t>"průměrná š.600mm"</t>
  </si>
  <si>
    <t>P901</t>
  </si>
  <si>
    <t>43,5</t>
  </si>
  <si>
    <t>0,7*(fxps140pt/0,6)*0,6</t>
  </si>
  <si>
    <t>par1</t>
  </si>
  <si>
    <t>739</t>
  </si>
  <si>
    <t>v1</t>
  </si>
  <si>
    <t>par2</t>
  </si>
  <si>
    <t>535,7</t>
  </si>
  <si>
    <t>132212109</t>
  </si>
  <si>
    <t>Hloubení zapažených i nezapažených rýh šířky do 600 mm ručním nebo pneumatickým nářadím s urovnáním dna do předepsaného profilu a spádu v horninách tř. 3 Příplatek k cenám za lepivost horniny tř. 3</t>
  </si>
  <si>
    <t>par3</t>
  </si>
  <si>
    <t>22,1</t>
  </si>
  <si>
    <t>486320377</t>
  </si>
  <si>
    <t>par4</t>
  </si>
  <si>
    <t>33,1</t>
  </si>
  <si>
    <t>"předpoklad 100 % kubatury"</t>
  </si>
  <si>
    <t>paryt</t>
  </si>
  <si>
    <t>136,302</t>
  </si>
  <si>
    <t>Pn</t>
  </si>
  <si>
    <t>pvcst3</t>
  </si>
  <si>
    <t>437,2</t>
  </si>
  <si>
    <t>162201211</t>
  </si>
  <si>
    <t>Vodorovné přemístění výkopku nebo sypaniny stavebním kolečkem s naložením a vyprázdněním kolečka na hromady nebo do dopravního prostředku na vzdálenost do 10 m z horniny tř. 1 až 4</t>
  </si>
  <si>
    <t>s2</t>
  </si>
  <si>
    <t>vykopaná zemina</t>
  </si>
  <si>
    <t>180,835</t>
  </si>
  <si>
    <t>339675611</t>
  </si>
  <si>
    <t>"na meziskládku do 30 m pro pozdější využití""</t>
  </si>
  <si>
    <t>sdk</t>
  </si>
  <si>
    <t>6302,541</t>
  </si>
  <si>
    <t>sdk1</t>
  </si>
  <si>
    <t>20,228</t>
  </si>
  <si>
    <t>sdk10</t>
  </si>
  <si>
    <t>240</t>
  </si>
  <si>
    <t>sdk100</t>
  </si>
  <si>
    <t>1443,875</t>
  </si>
  <si>
    <t>5</t>
  </si>
  <si>
    <t>162201219</t>
  </si>
  <si>
    <t>Vodorovné přemístění výkopku nebo sypaniny stavebním kolečkem s naložením a vyprázdněním kolečka na hromady nebo do dopravního prostředku na vzdálenost do 10 m z horniny Příplatek k ceně za každých dalších 10 m</t>
  </si>
  <si>
    <t>sdk2</t>
  </si>
  <si>
    <t>901,656</t>
  </si>
  <si>
    <t>-1438249083</t>
  </si>
  <si>
    <t>s2*2</t>
  </si>
  <si>
    <t>sdk20</t>
  </si>
  <si>
    <t>169</t>
  </si>
  <si>
    <t>sdk20i</t>
  </si>
  <si>
    <t>460</t>
  </si>
  <si>
    <t>6</t>
  </si>
  <si>
    <t>174101101</t>
  </si>
  <si>
    <t>Zásyp sypaninou z jakékoliv horniny s uložením výkopku ve vrstvách se zhutněním jam, šachet, rýh nebo kolem objektů v těchto vykopávkách</t>
  </si>
  <si>
    <t>sdk20red</t>
  </si>
  <si>
    <t>1198536693</t>
  </si>
  <si>
    <t xml:space="preserve">Poznámka k souboru cen:_x000d_
1. Ceny 174 10- . . jsou určeny pro zhutněné zásypy s mírou zhutnění: a) z hornin soudržných do 100 % PS, b) z hornin nesoudržných do I(d) 0,9, c) z hornin kamenitých pro jakoukoliv míru zhutnění. 2. Je-li projektem předepsáno vyšší zhutnění, podle bodu a) a b) poznámky č 1., ocení se zásyp individuálně.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 4. V cenách 10-1101, 10-1103, 20-1101 a 20-1103 je započteno přemístění sypaniny ze vzdálenosti 10 m od kraje výkopu nebo zasypávaného prostoru, měřeno k těžišti skládky. 5. V ceně 10-1102 je započteno přemístění sypaniny ze vzdálenosti 15 m od hrany zasypávaného prostoru, měřeno k těžišti skládky.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 7. Odklizení zbylého výkopku po provedení zásypu zářezů se šikmými stěnami pro podzemní vedení nebo zásypu jam a rýh pro podzemní vedení se oceňuje, je-li objem zbylého výkopku: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 8. Rozprostření zbylého výkopku podél výkopu a nad výkopem po provedení zásypů zářezů se šikmými stěnami pro podzemní vedení nebo zásypu jam a rýh pro podzemní vedení se oceňuje: a) cenou 171 20-1101 Uložení sypaniny do nezhutněných násypů, není-li projektem předepsáno zhutnění rozprostřeného zbylého výkopku, b) cenou 171 10-1111 Uložení sypaniny do násypů z hornin sypkých, je-li předepsáno zhutnění rozprostřeného zbylého výkopku, a to v objemu vypočteném podle poznámky č.6, příp. zmenšeném o objem výkopku, který byl již odklizen. 9. Míru zhutnění předepisuje projekt. </t>
  </si>
  <si>
    <t>sdk21</t>
  </si>
  <si>
    <t>255</t>
  </si>
  <si>
    <t>sdk22</t>
  </si>
  <si>
    <t>3,875</t>
  </si>
  <si>
    <t>"kolem objektu po osazení izolantu"</t>
  </si>
  <si>
    <t>sdk2i</t>
  </si>
  <si>
    <t>2127,308</t>
  </si>
  <si>
    <t>sdk3</t>
  </si>
  <si>
    <t>2135,565</t>
  </si>
  <si>
    <t>z1</t>
  </si>
  <si>
    <t>sdk3i</t>
  </si>
  <si>
    <t>1669,639</t>
  </si>
  <si>
    <t>Svislé a kompletní konstrukce</t>
  </si>
  <si>
    <t>sdk4i</t>
  </si>
  <si>
    <t>20,25</t>
  </si>
  <si>
    <t>7</t>
  </si>
  <si>
    <t>310278842</t>
  </si>
  <si>
    <t>Zazdívka otvorů ve zdivu nadzákladovém nepálenými tvárnicemi plochy přes 0,25 m2 do 1 m2 , ve zdi tl. do 300 mm</t>
  </si>
  <si>
    <t>sumaS</t>
  </si>
  <si>
    <t>12124,2</t>
  </si>
  <si>
    <t>432576584</t>
  </si>
  <si>
    <t>sumaS1</t>
  </si>
  <si>
    <t>1893,15</t>
  </si>
  <si>
    <t>0,7*0,7*0,25*7</t>
  </si>
  <si>
    <t>sumaS10</t>
  </si>
  <si>
    <t>737,7</t>
  </si>
  <si>
    <t>sumaS11</t>
  </si>
  <si>
    <t>8</t>
  </si>
  <si>
    <t>310279842</t>
  </si>
  <si>
    <t>Zazdívka otvorů ve zdivu nadzákladovém nepálenými tvárnicemi plochy přes 1 m2 do 4 m2 , ve zdi tl. do 300 mm</t>
  </si>
  <si>
    <t>sumaS12</t>
  </si>
  <si>
    <t>737,45</t>
  </si>
  <si>
    <t>-2021583295</t>
  </si>
  <si>
    <t>"1.NP"</t>
  </si>
  <si>
    <t>sumaS13</t>
  </si>
  <si>
    <t>1,08*2,1*0,3</t>
  </si>
  <si>
    <t>sumaS14</t>
  </si>
  <si>
    <t>0,87*2,1*0,15*2</t>
  </si>
  <si>
    <t>sumaS15</t>
  </si>
  <si>
    <t>695,85</t>
  </si>
  <si>
    <t>1,1*2,1*0,15*5</t>
  </si>
  <si>
    <t>sumaS16</t>
  </si>
  <si>
    <t>148,45</t>
  </si>
  <si>
    <t>1,15*2,1*0,3*4</t>
  </si>
  <si>
    <t>sumaS2</t>
  </si>
  <si>
    <t>700,95</t>
  </si>
  <si>
    <t>1,0*4,0*0,15</t>
  </si>
  <si>
    <t>sumaS3</t>
  </si>
  <si>
    <t>706,4</t>
  </si>
  <si>
    <t>0,8*2,0*0,15</t>
  </si>
  <si>
    <t>sumaS4</t>
  </si>
  <si>
    <t>704,25</t>
  </si>
  <si>
    <t>"D.1.1.1.9 Půdorys 2.NP - ošetřovna"</t>
  </si>
  <si>
    <t>sumaS5</t>
  </si>
  <si>
    <t>0,9*2,1*0,25*6</t>
  </si>
  <si>
    <t>sumaS6</t>
  </si>
  <si>
    <t>706,05</t>
  </si>
  <si>
    <t>1,8*2,1*0,25*1</t>
  </si>
  <si>
    <t>sumaS7</t>
  </si>
  <si>
    <t>702,25</t>
  </si>
  <si>
    <t>1,0*2,1*0,25*10</t>
  </si>
  <si>
    <t>sumaS8</t>
  </si>
  <si>
    <t>737,15</t>
  </si>
  <si>
    <t>"D.1.1.1.10 Půdorys 3.NP - vojenský finanční úřad"</t>
  </si>
  <si>
    <t>sumaS9</t>
  </si>
  <si>
    <t>0,9*2,1*0,25*2</t>
  </si>
  <si>
    <t>tdst3</t>
  </si>
  <si>
    <t>1,0*2,1*0,25*5</t>
  </si>
  <si>
    <t>výkop</t>
  </si>
  <si>
    <t>"D.1.1.1.11 Půdorys 4.-5.NP - vojenský finanční úřad"</t>
  </si>
  <si>
    <t>vv</t>
  </si>
  <si>
    <t>2,55</t>
  </si>
  <si>
    <t>0,9*2,1*0,25*3*2</t>
  </si>
  <si>
    <t>xd1</t>
  </si>
  <si>
    <t>167,5</t>
  </si>
  <si>
    <t>1,0*2,1*0,25*4*2</t>
  </si>
  <si>
    <t>91,06</t>
  </si>
  <si>
    <t>"D.1.1.1.12 Půdorys 6.NP - DUKLA"</t>
  </si>
  <si>
    <t>xx43b</t>
  </si>
  <si>
    <t>9,825</t>
  </si>
  <si>
    <t>zakryt</t>
  </si>
  <si>
    <t>3075,647</t>
  </si>
  <si>
    <t>"D.1.1.1.13 Půdorys 7.NP"</t>
  </si>
  <si>
    <t>0,9*2,1*0,25*3</t>
  </si>
  <si>
    <t>1,0*2,1*0,25*4</t>
  </si>
  <si>
    <t>"D.1.1.1.14 Půdorys 8.-14.NP - ubytování"</t>
  </si>
  <si>
    <t>0,9*2,1*0,25*7*7</t>
  </si>
  <si>
    <t>1,0*2,1*0,25*10*7</t>
  </si>
  <si>
    <t>"D.1.1.1.15 Půdorys 15.NP - ubytování"</t>
  </si>
  <si>
    <t>0,9*2,1*0,25*7</t>
  </si>
  <si>
    <t>"D.1.1.1.16 Půdorys 16.NP+terasa"</t>
  </si>
  <si>
    <t>9</t>
  </si>
  <si>
    <t>3119010R01</t>
  </si>
  <si>
    <t>Ocelové rámy nově bouraných otvorů R1- R10,vč.kotvení a povrchové úpravy - kompletní dodávka a montáž</t>
  </si>
  <si>
    <t>kg</t>
  </si>
  <si>
    <t>1280761249</t>
  </si>
  <si>
    <t>"D.1.1.2.C.1 Ocelové rámy pro 1.NP"</t>
  </si>
  <si>
    <t xml:space="preserve">"R1"   125,66</t>
  </si>
  <si>
    <t xml:space="preserve">"R2"   155,32</t>
  </si>
  <si>
    <t xml:space="preserve">"R3"   125,66*6</t>
  </si>
  <si>
    <t xml:space="preserve">"R4"   120,0</t>
  </si>
  <si>
    <t xml:space="preserve">"R5"   75,12</t>
  </si>
  <si>
    <t xml:space="preserve">"R6"   181,86</t>
  </si>
  <si>
    <t xml:space="preserve">"R7"   179,37</t>
  </si>
  <si>
    <t xml:space="preserve">"R8"   176,78</t>
  </si>
  <si>
    <t xml:space="preserve">"R11"   27,6*2</t>
  </si>
  <si>
    <t xml:space="preserve">"R12"   158,4</t>
  </si>
  <si>
    <t xml:space="preserve">"R13"   162,4</t>
  </si>
  <si>
    <t xml:space="preserve">"R14"   146,68</t>
  </si>
  <si>
    <t xml:space="preserve">"R15"   57,82</t>
  </si>
  <si>
    <t>"D.1.1.2.C.2 Ocelové rámy pro 2.NP,6.-15.NP "</t>
  </si>
  <si>
    <t xml:space="preserve">"R9"   7294,92</t>
  </si>
  <si>
    <t xml:space="preserve">"R10"   113,66</t>
  </si>
  <si>
    <t>10</t>
  </si>
  <si>
    <t>341272732</t>
  </si>
  <si>
    <t>Stěny z přesných pórobetonových tvárnic nosné na pero a drážku s kapsou jakékoli pevnosti na tenké maltové lože, tloušťka stěny 300 mm, objemová hmotnost 500 kg/m3</t>
  </si>
  <si>
    <t>-1667018320</t>
  </si>
  <si>
    <t>"D.1.1.1.36-1 Výpis výrobků - výpis výplní otvorů"</t>
  </si>
  <si>
    <t>"dozdívka parapetů"</t>
  </si>
  <si>
    <t xml:space="preserve">"O013"   3,08*(7,85+14,35)</t>
  </si>
  <si>
    <t xml:space="preserve">"O013"   3,08*(9,0)</t>
  </si>
  <si>
    <t xml:space="preserve">"O014"   3,08*(4,5*2)</t>
  </si>
  <si>
    <t xml:space="preserve">"O015"   0,55*(5,675*2)</t>
  </si>
  <si>
    <t xml:space="preserve">"O016"   0,55*(5,675*2)</t>
  </si>
  <si>
    <t>11</t>
  </si>
  <si>
    <t>342272148</t>
  </si>
  <si>
    <t>Příčky z pórobetonových přesných příčkovek hladkých, objemové hmotnosti 500 kg/m3 na tenké maltové lože, tloušťky příčky 50 mm</t>
  </si>
  <si>
    <t>-1252273134</t>
  </si>
  <si>
    <t>"1stranné"</t>
  </si>
  <si>
    <t>vv*(1,8+1,0+0,3+6,0-0,8+1,8)</t>
  </si>
  <si>
    <t>vv*(0,5*2*5)</t>
  </si>
  <si>
    <t>vv*(0,7+0,3)</t>
  </si>
  <si>
    <t>vv*(1,425)</t>
  </si>
  <si>
    <t>vv*(6,0-0,8+1,8)*7</t>
  </si>
  <si>
    <t>vv*(0,5*2*7)*7</t>
  </si>
  <si>
    <t>vv*(0,7+0,3)*7</t>
  </si>
  <si>
    <t>vv*(1,425)*7</t>
  </si>
  <si>
    <t>vv*(6,0*2-0,8*2)*8</t>
  </si>
  <si>
    <t>vv*(0,5*2*7)*8</t>
  </si>
  <si>
    <t>vv*(0,7+0,3)*8</t>
  </si>
  <si>
    <t>vv*(1,425)*8</t>
  </si>
  <si>
    <t>"podezdívky vaniček"</t>
  </si>
  <si>
    <t>"mimo imobilní v 2.NP"</t>
  </si>
  <si>
    <t>0,2*0,9*4*(2+0+2+0*2+2+2+7*7+7)</t>
  </si>
  <si>
    <t>12</t>
  </si>
  <si>
    <t>342273523</t>
  </si>
  <si>
    <t>Příčky z pórobetonových přesných příčkovek na pero a drážku, objemové hmotnosti 500 kg/m3 na tenké maltové lože, tloušťky příčky 150 mm</t>
  </si>
  <si>
    <t>2122607690</t>
  </si>
  <si>
    <t>"D.1.1.1.1 Technická zpráva"</t>
  </si>
  <si>
    <t>"nadbetonování atikového zdiva"</t>
  </si>
  <si>
    <t>0,18*1,8</t>
  </si>
  <si>
    <t>3,21*1,86*2</t>
  </si>
  <si>
    <t>5,3*(16,32*3-3,0+4,48+0,15+12,5*2)</t>
  </si>
  <si>
    <t>vv*2,4</t>
  </si>
  <si>
    <t>13</t>
  </si>
  <si>
    <t>346272115</t>
  </si>
  <si>
    <t>Přizdívky izolační a ochranné z pórobetonových tvárnic o objemové hmotnosti 500 kg/m3, na tenké maltové lože tloušťky přizdívky 150 mm</t>
  </si>
  <si>
    <t>-619934666</t>
  </si>
  <si>
    <t>1,1*(1,825+1,5*2)</t>
  </si>
  <si>
    <t>vv*(2,65+0,5)*2</t>
  </si>
  <si>
    <t>14</t>
  </si>
  <si>
    <t>3863811155R01</t>
  </si>
  <si>
    <t>Ozn.Z37 Čistící šachta ze železového betonu C25/30 s bedněním a výztuží,dno tl.2x100 mm,stěny tl.150 mm,s šachtovým poklopem s Pz oceli,hydroizolace a extr.polystyren tl.120 mm,vnitřní rozměr 800/1000/1350 mm</t>
  </si>
  <si>
    <t>kus</t>
  </si>
  <si>
    <t>-1263949410</t>
  </si>
  <si>
    <t>"D.1.1.1.36-4 Výpis výrobků - zámečnické výrobky"</t>
  </si>
  <si>
    <t xml:space="preserve">"Z37"   1</t>
  </si>
  <si>
    <t>Vodorovné konstrukce</t>
  </si>
  <si>
    <t>417321414</t>
  </si>
  <si>
    <t>Ztužující pásy a věnce z betonu železového (bez výztuže) tř. C 20/25</t>
  </si>
  <si>
    <t>-1829344888</t>
  </si>
  <si>
    <t>"D.1.1.2.C.3 Věnce na parapetní zdi "</t>
  </si>
  <si>
    <t xml:space="preserve">"v1"   0,15*14,3*0,4</t>
  </si>
  <si>
    <t xml:space="preserve">"V2"   0,15*9,4*0,4</t>
  </si>
  <si>
    <t xml:space="preserve">"V3"   0,15*9,05*0,3</t>
  </si>
  <si>
    <t>16</t>
  </si>
  <si>
    <t>417351115</t>
  </si>
  <si>
    <t>Bednění bočnic ztužujících pásů a věnců včetně vzpěr zřízení</t>
  </si>
  <si>
    <t>959177776</t>
  </si>
  <si>
    <t xml:space="preserve">"v1"   0,15*14,3*2</t>
  </si>
  <si>
    <t xml:space="preserve">"V2"   0,15*9,4*2</t>
  </si>
  <si>
    <t xml:space="preserve">"V3"   0,15*9,05*2</t>
  </si>
  <si>
    <t>17</t>
  </si>
  <si>
    <t>417351116</t>
  </si>
  <si>
    <t>Bednění bočnic ztužujících pásů a věnců včetně vzpěr odstranění</t>
  </si>
  <si>
    <t>1878101690</t>
  </si>
  <si>
    <t>18</t>
  </si>
  <si>
    <t>417361821</t>
  </si>
  <si>
    <t>Výztuž ztužujících pásů a věnců z betonářské oceli 10 505 (R) nebo BSt 500</t>
  </si>
  <si>
    <t>t</t>
  </si>
  <si>
    <t>-1472770049</t>
  </si>
  <si>
    <t>45,1*0,001</t>
  </si>
  <si>
    <t>Komunikace pozemní</t>
  </si>
  <si>
    <t>19</t>
  </si>
  <si>
    <t>581114113</t>
  </si>
  <si>
    <t>Kryt z prostého betonu komunikací pro pěší tl. 100 mm</t>
  </si>
  <si>
    <t>313256890</t>
  </si>
  <si>
    <t xml:space="preserve">Poznámka k souboru cen:_x000d_
1. V cenách nejsou započteny náklady na popř. projektem předepsané: a) živičné postřiky, nátěry nebo mezivrstvy, které se oceňují cenami souborů cen stavebního dílu 57 Kryty pozemních komunikací, b) vložky z lepenky, které se oceňují cenami souboru cen 919 7. -51 Vložka pod litý asfalt, c) dilatační spáry řezané a vkládané, které se oceňují cenami souborů cen 911 11-1 Řezání dilatačních spár a 911 12-. Těsnění dilatačních spár, d) postřiky povrchu ochrannou emulzí, které se oceňují cenou 919 74-8111 Postřik cementobetonového povrchu krytu nebo podkladu ochrannou emulzí, e) ošetření povrchu betonového krytu vodou, které se oceňují cenou 919 74-1111 Ošetření cementobetonové plochy vodou. </t>
  </si>
  <si>
    <t>"kolem objektu"</t>
  </si>
  <si>
    <t>Úpravy povrchů, podlahy a osazování výplní</t>
  </si>
  <si>
    <t>20</t>
  </si>
  <si>
    <t>611131101</t>
  </si>
  <si>
    <t>Podkladní a spojovací vrstva vnitřních omítaných ploch cementový postřik nanášený ručně celoplošně stropů</t>
  </si>
  <si>
    <t>-1622138598</t>
  </si>
  <si>
    <t>611142002</t>
  </si>
  <si>
    <t>Potažení vnitřních ploch pletivem v ploše nebo pruzích, na plném podkladu sklovláknitým provizorním přichycením stropů</t>
  </si>
  <si>
    <t>1810779311</t>
  </si>
  <si>
    <t xml:space="preserve">Poznámka k souboru cen:_x000d_
1. V cenách -2001 jsou započteny i náklady na tmel. </t>
  </si>
  <si>
    <t>"d.16.1"</t>
  </si>
  <si>
    <t>"do cementového postřiku"</t>
  </si>
  <si>
    <t>"ŽB stropy- 100 % plochy"</t>
  </si>
  <si>
    <t>22</t>
  </si>
  <si>
    <t>611321141</t>
  </si>
  <si>
    <t>Omítka vápenocementová vnitřních ploch nanášená ručně dvouvrstvá, tloušťky jádrové omítky do 10 mm a tloušťky štuku do 3 mm štuková vodorovných konstrukcí stropů rovných</t>
  </si>
  <si>
    <t>714148797</t>
  </si>
  <si>
    <t xml:space="preserve">Poznámka k souboru cen:_x000d_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</si>
  <si>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"odpočet podhledů"</t>
  </si>
  <si>
    <t>-sdk20</t>
  </si>
  <si>
    <t>-sdk20i</t>
  </si>
  <si>
    <t>-sdk20red</t>
  </si>
  <si>
    <t>-sdk21</t>
  </si>
  <si>
    <t>"odpočet stropů výtahových šachet v 15.NP"</t>
  </si>
  <si>
    <t xml:space="preserve">"1.17"   -4,75</t>
  </si>
  <si>
    <t xml:space="preserve">"1.18"   -1,8</t>
  </si>
  <si>
    <t xml:space="preserve">"1.23"   -6,65</t>
  </si>
  <si>
    <t>23</t>
  </si>
  <si>
    <t>612131101</t>
  </si>
  <si>
    <t>Podkladní a spojovací vrstva vnitřních omítaných ploch cementový postřik nanášený ručně celoplošně stěn</t>
  </si>
  <si>
    <t>1376523923</t>
  </si>
  <si>
    <t>24</t>
  </si>
  <si>
    <t>612142002</t>
  </si>
  <si>
    <t>Potažení vnitřních ploch pletivem v ploše nebo pruzích, na plném podkladu sklovláknitým provizorním přichycením stěn</t>
  </si>
  <si>
    <t>-2087101133</t>
  </si>
  <si>
    <t>"přechody materiálů,ŽB kce,pórobet.kce- předpoklad 50 % plochy"</t>
  </si>
  <si>
    <t>omstuste*0,5</t>
  </si>
  <si>
    <t>omstuvs*0,5</t>
  </si>
  <si>
    <t>25</t>
  </si>
  <si>
    <t>612321141</t>
  </si>
  <si>
    <t>Omítka vápenocementová vnitřních ploch nanášená ručně dvouvrstvá, tloušťky jádrové omítky do 10 mm a tloušťky štuku do 3 mm štuková svislých konstrukcí stěn</t>
  </si>
  <si>
    <t>967724884</t>
  </si>
  <si>
    <t>"bez odpočtu vnějších otvorů,shodná plocha a pracnost ostění"</t>
  </si>
  <si>
    <t>"příčky"</t>
  </si>
  <si>
    <t>3,21*1,86*2*2</t>
  </si>
  <si>
    <t>5,3*(16,32*3-3,0+4,48+0,15+12,5*2)*2</t>
  </si>
  <si>
    <t>"stávající zdivo"</t>
  </si>
  <si>
    <t xml:space="preserve"> 2,25*((10,3)*1,5)                                                                     </t>
  </si>
  <si>
    <t xml:space="preserve">4,3*((21,75+17,9)*1,2+(181,35+79,2)*0,5+(2,61+1,45+10,35+3,65)*1,5)                                                                     </t>
  </si>
  <si>
    <t xml:space="preserve">2,3*((5,65+4,35+1,6)*1,5)                                                                     </t>
  </si>
  <si>
    <t xml:space="preserve">2,7*((3,35+10,45)*1,5)                                                                     </t>
  </si>
  <si>
    <t xml:space="preserve">4,0*((11,75+18,15+41,1)*1,2+(149,0)*0,5)                                                                     </t>
  </si>
  <si>
    <t xml:space="preserve">3,21*((2,6)*1,5+(26,0+26,4+11,65+21,65+17,55+26,3+26,1)*1,2)                                                                     </t>
  </si>
  <si>
    <t xml:space="preserve">5,3*((62,85+73,1+74,15+66,6+138,7)*0,5+(50,0)*1,0+(12,15+10,3)*1,2)                                                                     </t>
  </si>
  <si>
    <t xml:space="preserve">2,5*((21,55+13,6+13,5+13,35+14,3+14,55+28,95+12)*1,2+(2,7+2,7+1,6+6,55+1,6)*1,5)                                                                     </t>
  </si>
  <si>
    <t xml:space="preserve">3,05*((21,4)*1,2+(7,7)*1,5)                                                                     </t>
  </si>
  <si>
    <t>"D.1.1.1.4 Půdorys 1.NP - výměníková stanice"</t>
  </si>
  <si>
    <t>4,2*((219,1)*0,5+(4,2+1,3)*1,5+(16,6)*1,2)</t>
  </si>
  <si>
    <t>"D.1.1.1.5 Půdorys mezipatra M1"</t>
  </si>
  <si>
    <t xml:space="preserve">2,65*((10,05+7,35+5,2+3,45)*1,5+(147,6)*0,5+(12,5)*1,2)                                                                     </t>
  </si>
  <si>
    <t>vv*(6,0*2+12,12*2)*2</t>
  </si>
  <si>
    <t>vv*(6,0*13+6,5*6*2)*2</t>
  </si>
  <si>
    <t>vv*(36,0+1,8)*2</t>
  </si>
  <si>
    <t>vv*(30,0+1,8)*2</t>
  </si>
  <si>
    <t>vv*(6,0*2+12,12*2)*2*2</t>
  </si>
  <si>
    <t>vv*(6,0*13+6,5*6*2)*2*2</t>
  </si>
  <si>
    <t>vv*(36,0+1,8)*2*2</t>
  </si>
  <si>
    <t>vv*(6,0*2+12,12*2)*2*7</t>
  </si>
  <si>
    <t>vv*(6,0*13+6,5*6*2)*2*7</t>
  </si>
  <si>
    <t>vv*(36,0+1,8)*2*7</t>
  </si>
  <si>
    <t>vv*(6,0*3+12,12*2)*2</t>
  </si>
  <si>
    <t>vv*(6,0*4+1,15+3,0+4,71+5,51+5,21+1,85+2,4*2+4,36)*2</t>
  </si>
  <si>
    <t>"odpočet sanační omítky"</t>
  </si>
  <si>
    <t>-omsan</t>
  </si>
  <si>
    <t>26</t>
  </si>
  <si>
    <t>612821012</t>
  </si>
  <si>
    <t>Sanační omítka vnitřních ploch stěn pro vlhké a zasolené zdivo, prováděná ve dvou vrstvách, tl. jádrové omítky do 30 mm ručně štuková</t>
  </si>
  <si>
    <t>-569659743</t>
  </si>
  <si>
    <t xml:space="preserve">Poznámka k souboru cen:_x000d_
1. V cenách jsou započteny náklady na provedení: -1001: podhozu tl. do 5 mm, sanační jádrové omítky tl. do 20 mm ručně -1002: podhozu tl. do 5 mm, jádrové omítky tl. do 20 mm, štukové omítky tl. do 3 mm ručně -1011: jádrové omítky ve 2 vrstvách v celkové tl. do 30 mm ručně -1012: jádrové omítky ve 2 vrstvách tl. do 30 mm, štukové omítky tl. do 3 mm ručně -1021: jádrové omítky ve 2 vrstvách v celkové tl. do 30 mm strojně -1022: jádrové omítky ve 2 vrstvách tl. do 30 mm, štukové omítky tl. do 3 mm strojně -1031: vyrovnávací vrstvy tl. do 20 mm ručně -1041: vyrovnávací vrstvy tl. do 20 mm strojně 2. V cenách zatřených omítek nejsou započteny náklady na případné povrchové úpravy tenkovrstvými omítkami; tyto se oceňují příslušnými cenami tohoto katalogu 3. V cenách zatřených omítek nejsou započteny náklady na případné povrchové úpravy nátěry; tyto se oceňují cenami části A07 katalogu 800-783 Nátěry. 4. Ceny -1031 a -1041 jsou určeny pro vyrovnání nerovností vlhkého nebo zasoleného podkladu ( zdiva ) nebo v případě požadované větší tloušťky omítky. </t>
  </si>
  <si>
    <t>"do výšky 2000 mm"</t>
  </si>
  <si>
    <t>"1.14,1.15"</t>
  </si>
  <si>
    <t>2,0*(5,8+5,7+4,61*2)*2</t>
  </si>
  <si>
    <t>27</t>
  </si>
  <si>
    <t>612821031</t>
  </si>
  <si>
    <t>Sanační omítka vnitřních ploch stěn vyrovnávací vrstva, prováděná v tl. do 20 mm ručně</t>
  </si>
  <si>
    <t>2030711169</t>
  </si>
  <si>
    <t>28</t>
  </si>
  <si>
    <t>613131101</t>
  </si>
  <si>
    <t>Podkladní a spojovací vrstva vnitřních omítaných ploch cementový postřik nanášený ručně celoplošně pilířů nebo sloupů</t>
  </si>
  <si>
    <t>807036339</t>
  </si>
  <si>
    <t>29</t>
  </si>
  <si>
    <t>613142002</t>
  </si>
  <si>
    <t>Potažení vnitřních ploch pletivem v ploše nebo pruzích, na plném podkladu sklovláknitým provizorním přichycením pilířů nebo sloupů</t>
  </si>
  <si>
    <t>232544085</t>
  </si>
  <si>
    <t>"ŽB sloupy- 100 % plochy"</t>
  </si>
  <si>
    <t>30</t>
  </si>
  <si>
    <t>613321141</t>
  </si>
  <si>
    <t>Omítka vápenocementová vnitřních ploch nanášená ručně dvouvrstvá, tloušťky jádrové omítky do 10 mm a tloušťky štuku do 3 mm štuková svislých konstrukcí pilířů nebo sloupů</t>
  </si>
  <si>
    <t>-56947237</t>
  </si>
  <si>
    <t>5,3*0,3*4*20</t>
  </si>
  <si>
    <t>3,8*0,62*4*3</t>
  </si>
  <si>
    <t>31</t>
  </si>
  <si>
    <t>617131101</t>
  </si>
  <si>
    <t>Podkladní a spojovací vrstva vnitřních omítaných ploch cementový postřik nanášený ručně celoplošně světlíků nebo výtahových šachet</t>
  </si>
  <si>
    <t>-226221741</t>
  </si>
  <si>
    <t>32</t>
  </si>
  <si>
    <t>617321141</t>
  </si>
  <si>
    <t>Omítka vápenocementová vnitřních ploch nanášená ručně dvouvrstvá, tloušťky jádrové omítky do 10 mm a tloušťky štuku do 3 mm štuková uzavřených nebo omezených prostor světlíků nebo výtahových šachet</t>
  </si>
  <si>
    <t>-2108102102</t>
  </si>
  <si>
    <t>"stropy"</t>
  </si>
  <si>
    <t xml:space="preserve">"1.17"   4,75</t>
  </si>
  <si>
    <t xml:space="preserve">"1.18"   1,8</t>
  </si>
  <si>
    <t xml:space="preserve">"1.23"   6,65</t>
  </si>
  <si>
    <t>"stěny"</t>
  </si>
  <si>
    <t xml:space="preserve">"1.17"   45,55*(1,8+2,65)*2-0,8*1,97*15</t>
  </si>
  <si>
    <t xml:space="preserve">"1.18"   45,55*(1,5+1,2)*2-0,7*1,97*15</t>
  </si>
  <si>
    <t xml:space="preserve">"1.23"   45,55*(3,7+1,8)*2-0,8*1,97*2*15</t>
  </si>
  <si>
    <t>33</t>
  </si>
  <si>
    <t>621221001</t>
  </si>
  <si>
    <t>Montáž kontaktního zateplení z desek z minerální vlny s podélnou orientací vláken na vnější podhledy, tloušťky desek do 40 mm</t>
  </si>
  <si>
    <t>-1452855614</t>
  </si>
  <si>
    <t xml:space="preserve">Poznámka k souboru cen:_x000d_
1. V cenách jsou započteny náklady na: a) upevnění desek lepením a talířovými hmoždinkami, b) přestěrkování izolačních desek, c) vložení sklovláknité výztužné tkaniny. 2. V cenách nejsou započteny náklady na: a) dodávku desek tepelné izolace; tyto se ocení ve specifikaci, ztratné lze stanovit ve výši 2%,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lišt; tyto se ocení příslušnými cenami této části katalogu. 3. V cenách -1101 a -1105 jsou započteny náklady na osazení a dodávku tepelněizolačních zátek v počtu 9 ks/m2 pro podhledy a 6 ks/m2 pro stěny. 4. Kombinovaná deska je např. sendvičově uspořádaná deska tvořena izolačním jádrem z grafitového polystyrenu a krycí deskou z minerální vlny. </t>
  </si>
  <si>
    <t>"výšková budova"</t>
  </si>
  <si>
    <t>"stropy lodžií"</t>
  </si>
  <si>
    <t>6,0*0,9*168</t>
  </si>
  <si>
    <t>"podhled nad 1.NP"</t>
  </si>
  <si>
    <t>37,75*(bb-12,62)</t>
  </si>
  <si>
    <t>34</t>
  </si>
  <si>
    <t>M</t>
  </si>
  <si>
    <t>631515180</t>
  </si>
  <si>
    <t>deska izolační minerální kontaktních fasád podélné vlákno λ-0.036 tl. 40 mm</t>
  </si>
  <si>
    <t>-832218652</t>
  </si>
  <si>
    <t>1106,52*1,05 'Přepočtené koeficientem množství</t>
  </si>
  <si>
    <t>35</t>
  </si>
  <si>
    <t>621251011</t>
  </si>
  <si>
    <t>Montáž kontaktního zateplení Příplatek k cenám za upevnění desek ve výšce přes 22,5 m na vnější podhledy, tloušťky desek do 40 mm</t>
  </si>
  <si>
    <t>-864062020</t>
  </si>
  <si>
    <t>"izolant MV 40 mm"</t>
  </si>
  <si>
    <t>6,0*0,9*8*6*2</t>
  </si>
  <si>
    <t>36</t>
  </si>
  <si>
    <t>622142001</t>
  </si>
  <si>
    <t>Potažení vnějších ploch pletivem v ploše nebo pruzích, na plném podkladu sklovláknitým vtlačením do tmelu stěn</t>
  </si>
  <si>
    <t>-1439132827</t>
  </si>
  <si>
    <t>"dle izolantu soklu nad terénem"</t>
  </si>
  <si>
    <t>"dozdívky parapetů u prosklených stěn"</t>
  </si>
  <si>
    <t>37</t>
  </si>
  <si>
    <t>622211031</t>
  </si>
  <si>
    <t>Montáž kontaktního zateplení z polystyrenových desek nebo z kombinovaných desek na vnější stěny, tloušťky desek přes 120 do 160 mm</t>
  </si>
  <si>
    <t>1134778191</t>
  </si>
  <si>
    <t>"sokl nad terénem"</t>
  </si>
  <si>
    <t>0,6*obvod</t>
  </si>
  <si>
    <t>"sokl pod terénem"</t>
  </si>
  <si>
    <t>38</t>
  </si>
  <si>
    <t>283763570.1</t>
  </si>
  <si>
    <t>deska fasádní polystyrénová pro tepelné izolace spodní stavby λ=0,037 W/m.K tl. 140 mm</t>
  </si>
  <si>
    <t>654506667</t>
  </si>
  <si>
    <t>516,672*1,05 'Přepočtené koeficientem množství</t>
  </si>
  <si>
    <t>39</t>
  </si>
  <si>
    <t>622212001R01</t>
  </si>
  <si>
    <t>Montáž zateplení parapetů z polystyrénových desek</t>
  </si>
  <si>
    <t>1020170781</t>
  </si>
  <si>
    <t>"vnější parapety oken XPS"</t>
  </si>
  <si>
    <t xml:space="preserve">"O01"   0,7*23</t>
  </si>
  <si>
    <t xml:space="preserve">"O01b"   0,7*7</t>
  </si>
  <si>
    <t xml:space="preserve">"O02"   0,9*2</t>
  </si>
  <si>
    <t xml:space="preserve">"O03"   1,8*29</t>
  </si>
  <si>
    <t xml:space="preserve">"O04"   2,4*3</t>
  </si>
  <si>
    <t xml:space="preserve">"O05"   2,4*28</t>
  </si>
  <si>
    <t xml:space="preserve">"O06"   (1,5+0,9)*166</t>
  </si>
  <si>
    <t xml:space="preserve">"O07"   (1,5+0,9)*138</t>
  </si>
  <si>
    <t xml:space="preserve">"O08"   2,4*3</t>
  </si>
  <si>
    <t xml:space="preserve">"O09"   2,4*1</t>
  </si>
  <si>
    <t xml:space="preserve">"O010"   5,4*61</t>
  </si>
  <si>
    <t xml:space="preserve">"O013"   (7,85+14,35)</t>
  </si>
  <si>
    <t xml:space="preserve">"O013"   (9,0)</t>
  </si>
  <si>
    <t xml:space="preserve">"O014"   (4,5*2)</t>
  </si>
  <si>
    <t xml:space="preserve">"O015"   (5,675*2)</t>
  </si>
  <si>
    <t xml:space="preserve">"O016"   (5,675*2)</t>
  </si>
  <si>
    <t>40</t>
  </si>
  <si>
    <t>283764000.1</t>
  </si>
  <si>
    <t xml:space="preserve">deska z extrudovaného polystyrénu XPS </t>
  </si>
  <si>
    <t>-1129140644</t>
  </si>
  <si>
    <t>fpar1*0,2*0,03</t>
  </si>
  <si>
    <t>7,685*1,05 'Přepočtené koeficientem množství</t>
  </si>
  <si>
    <t>41</t>
  </si>
  <si>
    <t>622221001</t>
  </si>
  <si>
    <t>Montáž kontaktního zateplení z desek z minerální vlny s podélnou orientací vláken na vnější stěny, tloušťky desek do 40 mm</t>
  </si>
  <si>
    <t>-2104824138</t>
  </si>
  <si>
    <t>"lodžie"</t>
  </si>
  <si>
    <t>"boky"</t>
  </si>
  <si>
    <t>vv*0,95*2*168</t>
  </si>
  <si>
    <t>"čela"</t>
  </si>
  <si>
    <t>vv*0,25*1*168</t>
  </si>
  <si>
    <t>"desky"</t>
  </si>
  <si>
    <t>0,3*(6,25*168+0,125*1*14*2*2)</t>
  </si>
  <si>
    <t>"podélná fasáda nad 1. NP"</t>
  </si>
  <si>
    <t>(6,0-4,6)*(37,65-6,0)*2</t>
  </si>
  <si>
    <t>"boční kce u vstupů"</t>
  </si>
  <si>
    <t>4,6*(0,9+0,45*2)*2*2</t>
  </si>
  <si>
    <t>42</t>
  </si>
  <si>
    <t>-1057150958</t>
  </si>
  <si>
    <t>1359,9*1,05 'Přepočtené koeficientem množství</t>
  </si>
  <si>
    <t>43</t>
  </si>
  <si>
    <t>622221011</t>
  </si>
  <si>
    <t>Montáž kontaktního zateplení z desek z minerální vlny s podélnou orientací vláken na vnější stěny, tloušťky desek přes 40 do 80 mm</t>
  </si>
  <si>
    <t>-387045543</t>
  </si>
  <si>
    <t>"meziokenní vložky"</t>
  </si>
  <si>
    <t>44</t>
  </si>
  <si>
    <t>631515260</t>
  </si>
  <si>
    <t>deska izolační minerální kontaktních fasád podélné vlákno λ-0.036 tl. 80 mm</t>
  </si>
  <si>
    <t>-330591395</t>
  </si>
  <si>
    <t>171,36*1,05 'Přepočtené koeficientem množství</t>
  </si>
  <si>
    <t>45</t>
  </si>
  <si>
    <t>622221031</t>
  </si>
  <si>
    <t>Montáž kontaktního zateplení z desek z minerální vlny s podélnou orientací vláken na vnější stěny, tloušťky desek přes 120 do 160 mm</t>
  </si>
  <si>
    <t>984486419</t>
  </si>
  <si>
    <t>"+5 % na profilaci a výstupky"</t>
  </si>
  <si>
    <t>(45,95-6,0)*(aa+0,14*2+bb+0,14*2)*2*1,05</t>
  </si>
  <si>
    <t>"16.NP"</t>
  </si>
  <si>
    <t>(49,58-45,95)*(aa+0,14*2+12,62+0,14*2)*2</t>
  </si>
  <si>
    <t>(50,1-45,95)*(12,62-0,3*2)</t>
  </si>
  <si>
    <t>(50,1-49,58)*(12,62)</t>
  </si>
  <si>
    <t>(49,3-45,95)*(6,78+5,49*2)</t>
  </si>
  <si>
    <t>(6,0-4,6)*(6,25)*2</t>
  </si>
  <si>
    <t>"odpočet"</t>
  </si>
  <si>
    <t>"lodžiové fasády"</t>
  </si>
  <si>
    <t>-(45,95-6,0)*37,75*2</t>
  </si>
  <si>
    <t>"přípočet"</t>
  </si>
  <si>
    <t>(vv*6,0-(2,4*1,7+1,0*2,5+1,4*1,7)*0,9)*168-MIV</t>
  </si>
  <si>
    <t>"přízemní budova"</t>
  </si>
  <si>
    <t>(6,09-0,6)*(58,05+0,14+28,4+0,14*2+0,14+9,4+7,5+3,74+0,14+59,1+0,39+0,14+12,75)*1,05</t>
  </si>
  <si>
    <t>(6,09-5,0)*(10,0)*1,05</t>
  </si>
  <si>
    <t>"boky u O12"</t>
  </si>
  <si>
    <t>4,65*3,0*2</t>
  </si>
  <si>
    <t>"výměník"</t>
  </si>
  <si>
    <t>(5,0-0,6)*(13,45*2+0,14*2+20,32+0,14*2)*1,05</t>
  </si>
  <si>
    <t>"atrium"</t>
  </si>
  <si>
    <t>(6,09-0,6)*(12,65+3,1+18,7+3,37)*1,05</t>
  </si>
  <si>
    <t>(5,0-0,6)*(17,98+0,14)*1,05</t>
  </si>
  <si>
    <t>"odpočet otvorů,90 %,10 % na přesahy izolantů"</t>
  </si>
  <si>
    <t>-zakryt*0,9</t>
  </si>
  <si>
    <t xml:space="preserve">"Z12"   -1,6*5,35*11*0,9</t>
  </si>
  <si>
    <t xml:space="preserve">"Z13"   -0,9*0,8*1*0,9</t>
  </si>
  <si>
    <t>46</t>
  </si>
  <si>
    <t>1430461260.1</t>
  </si>
  <si>
    <t>deska izolační minerální kontaktních fasád podélné vlákno λ-0.038 tl. 140 mm</t>
  </si>
  <si>
    <t>-1063892243</t>
  </si>
  <si>
    <t>3169,825*1,05 'Přepočtené koeficientem množství</t>
  </si>
  <si>
    <t>47</t>
  </si>
  <si>
    <t>622222051</t>
  </si>
  <si>
    <t>Montáž kontaktního zateplení vnějšího ostění, nadpraží nebo parapetu z desek z minerální vlny s podélnou nebo kolmou orientací vláken hloubky špalet přes 200 do 400 mm, tloušťky desek do 40 mm</t>
  </si>
  <si>
    <t>333703829</t>
  </si>
  <si>
    <t xml:space="preserve">Poznámka k souboru cen:_x000d_
1. V cenách jsou započteny náklady na: a) upevnění desek celoplošným lepením, b) přestěrkování izolačních desek, c) vložení sklovláknité výztužné tkaniny, d) osazení a dodávku rohovníků. 2. V cenách nejsou započteny náklady na: a) dodávku desek tepelné izolace; tyto se ocení ve specifikaci; ztratné lze stanovit ve výši 10%, b) provedení konečné povrchové úpravy: - vrchní tenkovrstvou omítkou; tyto se ocení příslušnými cenami této části katalogu - nátěrem; tyto se ocení příslušnými cenami části A07 katalogu 800-783 Nátěry 3. Pro ocenění montáže kontaktního zateplení ostění nebo nadpraží hloubky přes 400 mm se použijí ceny souboru cen 62. 2.- 1… Montáž kontaktního zateplení. </t>
  </si>
  <si>
    <t xml:space="preserve">"O01"   (0,7+0,7*2)*23</t>
  </si>
  <si>
    <t xml:space="preserve">"O01b"   (0,7+0,7*2)*7</t>
  </si>
  <si>
    <t xml:space="preserve">"O02"   (0,9+1,2*2)*2</t>
  </si>
  <si>
    <t xml:space="preserve">"O03"   (1,8+2,5*2)*29</t>
  </si>
  <si>
    <t xml:space="preserve">"O04"   (2,4+1,7*2)*3</t>
  </si>
  <si>
    <t xml:space="preserve">"O05"   (2,4+1,7*2)*28</t>
  </si>
  <si>
    <t xml:space="preserve">"O06"   (1,5+0,9+2,5*2)*166</t>
  </si>
  <si>
    <t xml:space="preserve">"O07"   (1,5+0,9+2,5*2)*138</t>
  </si>
  <si>
    <t xml:space="preserve">"O08"   (2,4+1,2*2)*3</t>
  </si>
  <si>
    <t xml:space="preserve">"O09"   (2,4+3,0*2)*1</t>
  </si>
  <si>
    <t xml:space="preserve">"O010"   (5,4+1,7*2)*61</t>
  </si>
  <si>
    <t xml:space="preserve">"O011"   (18,73+4,65*2)*1</t>
  </si>
  <si>
    <t xml:space="preserve">"O012"   (18,0+33,0+4,65*4)</t>
  </si>
  <si>
    <t xml:space="preserve">"O013"   (24,8+1,57*2+1,45+3,08*2+1,55+3,08*2)</t>
  </si>
  <si>
    <t xml:space="preserve">"O013"   (9,0+1,57*2+7,5+4,65*2)</t>
  </si>
  <si>
    <t xml:space="preserve">"O014"   (4,5*2+1,4*2*2+46,5+4,7*2)</t>
  </si>
  <si>
    <t xml:space="preserve">"O015"   (5,675*2+3,75*2*2+5,35+4,3*2)</t>
  </si>
  <si>
    <t xml:space="preserve">"O016"   (5,675*2+3,75*2*2+5,35+4,3*2)</t>
  </si>
  <si>
    <t xml:space="preserve">"Z12"   (5,35+1,6*2)*11</t>
  </si>
  <si>
    <t xml:space="preserve">"Z13"   (0,9+0,8*2)*1</t>
  </si>
  <si>
    <t xml:space="preserve">"D36"   (0,9+2,05*2)*1</t>
  </si>
  <si>
    <t xml:space="preserve">"D37"   (2,4+3,6*2)*4</t>
  </si>
  <si>
    <t xml:space="preserve">"D38"   (1,3+2,05*2)*1</t>
  </si>
  <si>
    <t xml:space="preserve">"D39"   (1,8+2,1*2)*1</t>
  </si>
  <si>
    <t xml:space="preserve">"D41"   (2,7+2,0*2)*1</t>
  </si>
  <si>
    <t>48</t>
  </si>
  <si>
    <t>-1993244858</t>
  </si>
  <si>
    <t>fost1*(0,1+0,14)</t>
  </si>
  <si>
    <t>896,347*1,05 'Přepočtené koeficientem množství</t>
  </si>
  <si>
    <t>49</t>
  </si>
  <si>
    <t>622251001</t>
  </si>
  <si>
    <t>Montáž kontaktního zateplení Příplatek k cenám za montáž pod keramický obklad na vnější stěny</t>
  </si>
  <si>
    <t>910200555</t>
  </si>
  <si>
    <t>"D.1.1.1.24 Pohled severní"</t>
  </si>
  <si>
    <t>"D.1.1.1.25 Pohled jižní"</t>
  </si>
  <si>
    <t>"D.1.1.1.26 Pohled východní"</t>
  </si>
  <si>
    <t>"D.1.1.1.27 Pohled západní"</t>
  </si>
  <si>
    <t>50</t>
  </si>
  <si>
    <t>622251011</t>
  </si>
  <si>
    <t>Montáž kontaktního zateplení Příplatek k cenám za upevnění desek ve výšce přes 22,5 m na vnější stěny, tloušťky desek do 40 mm</t>
  </si>
  <si>
    <t>1470884238</t>
  </si>
  <si>
    <t>vv*0,95*2*8*6*2</t>
  </si>
  <si>
    <t>vv*0,25*1*8*6*2</t>
  </si>
  <si>
    <t>0,3*(6,25*8*6*2+0,125*1*14*2*2)</t>
  </si>
  <si>
    <t>51</t>
  </si>
  <si>
    <t>622251021</t>
  </si>
  <si>
    <t>Montáž kontaktního zateplení Příplatek k cenám za upevnění desek ve výšce přes 22,5 m na vnější stěny, tloušťky desek přes 40 do 80 mm</t>
  </si>
  <si>
    <t>358728150</t>
  </si>
  <si>
    <t>"izolant MV 80 mm"</t>
  </si>
  <si>
    <t xml:space="preserve">"X25"   1,7*0,6*8*6*2</t>
  </si>
  <si>
    <t>52</t>
  </si>
  <si>
    <t>622251031</t>
  </si>
  <si>
    <t>Montáž kontaktního zateplení Příplatek k cenám za upevnění desek ve výšce přes 22,5 m na vnější stěny, tloušťky desek přes 80 do 120 mm</t>
  </si>
  <si>
    <t>1848303452</t>
  </si>
  <si>
    <t>"izolant MV 140 mm"</t>
  </si>
  <si>
    <t>(45,95-22,5)*(aa+0,14*2+bb+0,14*2)*2*1,05</t>
  </si>
  <si>
    <t>-(45,95-22,5)*37,75*2</t>
  </si>
  <si>
    <t>(vv*6,0-(2,4*1,7+1,0*2,5+1,4*1,7)*0,9)*8*6*2</t>
  </si>
  <si>
    <t>53</t>
  </si>
  <si>
    <t>622251101</t>
  </si>
  <si>
    <t>Montáž kontaktního zateplení Příplatek k cenám za zápustnou montáž kotev s použitím tepelněizolačních zátek na vnější stěny z polystyrenu</t>
  </si>
  <si>
    <t>1881673864</t>
  </si>
  <si>
    <t>54</t>
  </si>
  <si>
    <t>622251105</t>
  </si>
  <si>
    <t>Montáž kontaktního zateplení Příplatek k cenám za zápustnou montáž kotev s použitím tepelněizolačních zátek na vnější stěny z minerální vlny</t>
  </si>
  <si>
    <t>872183960</t>
  </si>
  <si>
    <t>55</t>
  </si>
  <si>
    <t>622251201</t>
  </si>
  <si>
    <t>Montáž kontaktního zateplení Příplatek k cenám za použití disperzní (organické) armovací hmoty při stěrkování izolačních desek</t>
  </si>
  <si>
    <t>1100274790</t>
  </si>
  <si>
    <t>56</t>
  </si>
  <si>
    <t>622252090R01</t>
  </si>
  <si>
    <t>Ozn.X48 Prvky zateplovacího systémuLi (lišty zakládací, rohové, koutové, dilatační, okapnice apod.) nutné k řádnému provedení dle technologických předpisů dodavatele systému</t>
  </si>
  <si>
    <t>-1924645234</t>
  </si>
  <si>
    <t xml:space="preserve">Poznámka k souboru cen:_x000d_
1. V cenách jsou započteny náklady na osazení lišt. 2. V cenách nejsou započteny náklady dodávku lišt; tyto se ocení ve specifikaci. Ztratné lze stanovit ve výši 5%. 3. Položku -2002 nelze použít v případě montáže lišt kontaktního zateplení ostění nebo nadpraží, kde jsou náklady na osazení rohovníků již započteny. </t>
  </si>
  <si>
    <t>"D.1.1.1.18 Řez A-A"</t>
  </si>
  <si>
    <t>"D.1.1.1.28 Pohled atrium a výměníková stanice"</t>
  </si>
  <si>
    <t>"pomocný výpočet"</t>
  </si>
  <si>
    <t>"výšková budova - délka objektu"</t>
  </si>
  <si>
    <t>"výšková budova - šířka objektu"</t>
  </si>
  <si>
    <t>"výšková budova - světlá výška podlaží"</t>
  </si>
  <si>
    <t>"obvod 1.NP"</t>
  </si>
  <si>
    <t>"dle okapového chodníku"</t>
  </si>
  <si>
    <t xml:space="preserve">"X2"   339,5</t>
  </si>
  <si>
    <t>"plochy zpevněné ostatní"</t>
  </si>
  <si>
    <t>0,7+3,0*9+0,3+3,14*2</t>
  </si>
  <si>
    <t>1,5+(1,3+5,67+5,35+0,9*2+0,9*2+5,68+0,79)*2</t>
  </si>
  <si>
    <t>7,5+3,0</t>
  </si>
  <si>
    <t>fost1*0,1</t>
  </si>
  <si>
    <t>fpar1*0,1</t>
  </si>
  <si>
    <t>57</t>
  </si>
  <si>
    <t>622331121</t>
  </si>
  <si>
    <t>Omítka cementová vnějších ploch nanášená ručně jednovrstvá, tloušťky do 15 mm hladká stěn</t>
  </si>
  <si>
    <t>-1066234206</t>
  </si>
  <si>
    <t xml:space="preserve">Poznámka k souboru cen:_x000d_
1. Pro ocenění nanášení omítky v tloušťce jádrové omítky přes 15 mm se použije příplatek za každých dalších i započatých 5 mm. 2. Podkladní a spojovací vrstvy se oceňují cenami souboru cen 62.13-1... této části katalogu. </t>
  </si>
  <si>
    <t>"D.1.1.1.19 Řez B-B"</t>
  </si>
  <si>
    <t>622335111</t>
  </si>
  <si>
    <t>Oprava cementové omítky vnějších ploch štukové stěn, v rozsahu opravované plochy do 10%</t>
  </si>
  <si>
    <t>-1125485440</t>
  </si>
  <si>
    <t>"d.16.2. Venkovní úpravy povrchů"</t>
  </si>
  <si>
    <t>"10 %"</t>
  </si>
  <si>
    <t>59</t>
  </si>
  <si>
    <t>621531020R01</t>
  </si>
  <si>
    <t>Omítka tenkovrstvá vnějších ploch probarvená organická, zrnitost 2mm, faktor difúzního odporu vodních par V2 s opatřením proti přehřívání fasády, s kapslemi obsahujícími konzervační film pro zabránění a zpomalení růstu řas a hub, vysoce vodoodpudivá, vysoká odolnost proti krupobití, součinitel vodopropustnosti W3, hořlavost tř. A2-s1-d0, včetně penetrace podkladu, tloušťky 2,0 mm podhledů</t>
  </si>
  <si>
    <t>604123899</t>
  </si>
  <si>
    <t>"D.1.1.1.29 Pohled severní - barevné řešení"</t>
  </si>
  <si>
    <t>"D.1.1.1.30 Pohled jižní - barevné řešení"</t>
  </si>
  <si>
    <t>"D.1.1.1.31 Pohled východní - barevné řešení"</t>
  </si>
  <si>
    <t>"D.1.1.1.32 Pohled západní - barevné řešení"</t>
  </si>
  <si>
    <t>"D.1.1.1.33 Pohled atrium a výměníková stanice - barevné řešení"</t>
  </si>
  <si>
    <t>"dle izolantu"</t>
  </si>
  <si>
    <t>f1p</t>
  </si>
  <si>
    <t>60</t>
  </si>
  <si>
    <t>622511111R01</t>
  </si>
  <si>
    <t>Omítka tenkovrstvá akrylátová vnějších ploch probarvená, včetně penetrace podkladu mozaiková střednězrnná stěn</t>
  </si>
  <si>
    <t>64330810</t>
  </si>
  <si>
    <t>(0,6)*(12,65+3,1+18,7+3,37)*1,05</t>
  </si>
  <si>
    <t>(0,6)*(17,98+0,14)*1,05</t>
  </si>
  <si>
    <t>0,5*(12,62-0,3*2)</t>
  </si>
  <si>
    <t>0,5*(6,78+5,49*2)</t>
  </si>
  <si>
    <t>61</t>
  </si>
  <si>
    <t>622531021R01</t>
  </si>
  <si>
    <t>Omítka tenkovrstvá vnějších ploch probarvená organická, zrnitost 2mm, faktor difúzního odporu vodních par V2 s opatřením proti přehřívání fasády, s kapslemi obsahujícími konzervační film pro zabránění a zpomalení růstu řas a hub, vysoce vodoodpudivá, vysoká odolnost proti krupobití, součinitel vodopropustnosti W3, hořlavost tř. A2-s1-d0, včetně penetrace podkladu zrnitá, tloušťky 2,0 mm stěn</t>
  </si>
  <si>
    <t>-728361388</t>
  </si>
  <si>
    <t>0,1*fxps140pt/0,6</t>
  </si>
  <si>
    <t>fost1*(0,24)</t>
  </si>
  <si>
    <t>"odpočet vnějšího obkladu"</t>
  </si>
  <si>
    <t>-fok*0,9</t>
  </si>
  <si>
    <t>"odpočet dekorativní omítkoviny"</t>
  </si>
  <si>
    <t>-fkam*0,9</t>
  </si>
  <si>
    <t>f1</t>
  </si>
  <si>
    <t>62</t>
  </si>
  <si>
    <t>629991011</t>
  </si>
  <si>
    <t>Zakrytí vnějších ploch před znečištěním včetně pozdějšího odkrytí výplní otvorů a svislých ploch fólií přilepenou lepící páskou</t>
  </si>
  <si>
    <t>1871473429</t>
  </si>
  <si>
    <t xml:space="preserve">Poznámka k souboru cen:_x000d_
1. V ceně -1012 nejsou započteny náklady na dodávku a montáž začišťovací lišty; tyto se oceňují cenou 622 14-3004 této části katalogu a materiálem ve specifikaci. </t>
  </si>
  <si>
    <t>"okna"</t>
  </si>
  <si>
    <t>o1+o2+o3+o4+o5+o6+o7+o8</t>
  </si>
  <si>
    <t>"prosklené fasády"</t>
  </si>
  <si>
    <t>fas1+fas2+fas3+fas4+fas5+fas6</t>
  </si>
  <si>
    <t>"vnější dveře"</t>
  </si>
  <si>
    <t xml:space="preserve">"D36"   (0,9*2,05)*1</t>
  </si>
  <si>
    <t xml:space="preserve">"D37"   (2,4*3,6)*4</t>
  </si>
  <si>
    <t xml:space="preserve">"D38"   (1,3*2,05)*1</t>
  </si>
  <si>
    <t xml:space="preserve">"D39"   (1,8*2,1)*1</t>
  </si>
  <si>
    <t>63</t>
  </si>
  <si>
    <t>629995101</t>
  </si>
  <si>
    <t>Očištění vnějších ploch tlakovou vodou omytím</t>
  </si>
  <si>
    <t>-313974737</t>
  </si>
  <si>
    <t>64</t>
  </si>
  <si>
    <t>631311116</t>
  </si>
  <si>
    <t>Mazanina z betonu prostého bez zvýšených nároků na prostředí tl. přes 50 do 80 mm tř. C 25/30</t>
  </si>
  <si>
    <t>26244208</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</si>
  <si>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</si>
  <si>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"skladba P8"</t>
  </si>
  <si>
    <t>"tl.60-70 mm"</t>
  </si>
  <si>
    <t>(0,06+0,07)/2*kd2</t>
  </si>
  <si>
    <t>"doplnění stávající kce podlah P1n-P4n"</t>
  </si>
  <si>
    <t>"tl.48 mm"</t>
  </si>
  <si>
    <t>0,048*Pn</t>
  </si>
  <si>
    <t>65</t>
  </si>
  <si>
    <t>631311124</t>
  </si>
  <si>
    <t>Mazanina z betonu prostého bez zvýšených nároků na prostředí tl. přes 80 do 120 mm tř. C 16/20</t>
  </si>
  <si>
    <t>1523624559</t>
  </si>
  <si>
    <t>"D.1.1.1.37 Půdorys 1.NP a mezipatra M1 a M2 - bourací práce"</t>
  </si>
  <si>
    <t>"10 % plochy P1-P4 v 1.NP"</t>
  </si>
  <si>
    <t>(P101+P201+P301+P401)*0,1</t>
  </si>
  <si>
    <t>"tl.100 mm"</t>
  </si>
  <si>
    <t>0,1*Pn</t>
  </si>
  <si>
    <t>bm02</t>
  </si>
  <si>
    <t>66</t>
  </si>
  <si>
    <t>631319171</t>
  </si>
  <si>
    <t>Příplatek k cenám mazanin za stržení povrchu spodní vrstvy mazaniny latí před vložením výztuže nebo pletiva pro tl. obou vrstev mazaniny přes 50 do 80 mm</t>
  </si>
  <si>
    <t>-963265034</t>
  </si>
  <si>
    <t xml:space="preserve">Poznámka k souboru cen:_x000d_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</si>
  <si>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67</t>
  </si>
  <si>
    <t>631362021</t>
  </si>
  <si>
    <t>Výztuž mazanin ze svařovaných sítí z drátů typu KARI</t>
  </si>
  <si>
    <t>-2115833972</t>
  </si>
  <si>
    <t>"+25 % na přesahy"</t>
  </si>
  <si>
    <t>kd2*4,44*0,001*1,25</t>
  </si>
  <si>
    <t>Pn*4,44*0,001*1,25</t>
  </si>
  <si>
    <t>68</t>
  </si>
  <si>
    <t>632451101</t>
  </si>
  <si>
    <t>Potěr cementový samonivelační ze suchých směsí tloušťky přes 2 do 5 mm</t>
  </si>
  <si>
    <t>996648867</t>
  </si>
  <si>
    <t>"skladba P7"</t>
  </si>
  <si>
    <t>P701+P716</t>
  </si>
  <si>
    <t>69</t>
  </si>
  <si>
    <t>632902211</t>
  </si>
  <si>
    <t>Příprava zatvrdlého povrchu betonových mazanin pro cementový potěr cementovým mlékem s přísadou</t>
  </si>
  <si>
    <t>-922266676</t>
  </si>
  <si>
    <t>70</t>
  </si>
  <si>
    <t>635111115</t>
  </si>
  <si>
    <t>Násyp ze štěrkopísku, písku nebo kameniva pod podlahy s udusáním a urovnáním povrchu ze štěrkopísku</t>
  </si>
  <si>
    <t>-538720828</t>
  </si>
  <si>
    <t xml:space="preserve">Poznámka k souboru cen:_x000d_
1. Ceny jsou určeny pro násyp vodorovný nebo ve spádu pod podlahy, mazaniny, dlažby a pro násypy na plochých střechách. </t>
  </si>
  <si>
    <t>"D.1.1.1.36-5 Výpis výrobků - ostatní výrobky"</t>
  </si>
  <si>
    <t xml:space="preserve">"X2"   0,15*xd1</t>
  </si>
  <si>
    <t>71</t>
  </si>
  <si>
    <t>-636503173</t>
  </si>
  <si>
    <t>"tl.1300 mm (=1500-200)"</t>
  </si>
  <si>
    <t>1,3*Pn</t>
  </si>
  <si>
    <t>72</t>
  </si>
  <si>
    <t>635111141</t>
  </si>
  <si>
    <t>Násyp ze štěrkopísku, písku nebo kameniva pod podlahy s udusáním a urovnáním povrchu z kameniva hrubého 8-16</t>
  </si>
  <si>
    <t>53154299</t>
  </si>
  <si>
    <t xml:space="preserve">"X2"   0,05*xd1</t>
  </si>
  <si>
    <t>73</t>
  </si>
  <si>
    <t>637211321</t>
  </si>
  <si>
    <t>Okapový chodník z dlaždic betonových vymývaných s vyplněním spár drobným kamenivem, tl. dlaždic 50 mm do písku</t>
  </si>
  <si>
    <t>1586377200</t>
  </si>
  <si>
    <t xml:space="preserve">"X2"   167,5</t>
  </si>
  <si>
    <t>74</t>
  </si>
  <si>
    <t>637311122</t>
  </si>
  <si>
    <t>Okapový chodník z obrubníků betonových chodníkových se zalitím spár cementovou maltou do lože z betonu prostého, z obrubníků stojatých</t>
  </si>
  <si>
    <t>-311886051</t>
  </si>
  <si>
    <t>Ostatní konstrukce a práce-bourání</t>
  </si>
  <si>
    <t>919735122</t>
  </si>
  <si>
    <t>Řezání stávajícího betonového krytu nebo podkladu hloubky přes 50 do 100 mm</t>
  </si>
  <si>
    <t>-1978620512</t>
  </si>
  <si>
    <t xml:space="preserve">Poznámka k souboru cen:_x000d_
1. V cenách jsou započteny i náklady na spotřebu vody. </t>
  </si>
  <si>
    <t>(0,7+3,0*9+0,3+3,14*2)</t>
  </si>
  <si>
    <t>(1,5+(1,3+5,67+5,35+0,9*2+0,9*2+5,68+0,79)*2)</t>
  </si>
  <si>
    <t>(7,5+3,0)</t>
  </si>
  <si>
    <t>76</t>
  </si>
  <si>
    <t>941111121</t>
  </si>
  <si>
    <t>Montáž lešení řadového trubkového lehkého pracovního s podlahami s provozním zatížením tř. 3 do 200 kg/m2 šířky tř. W09 přes 0,9 do 1,2 m, výšky do 10 m</t>
  </si>
  <si>
    <t>1448856074</t>
  </si>
  <si>
    <t xml:space="preserve">Poznámka k souboru cen:_x000d_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</si>
  <si>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"přízemní část"</t>
  </si>
  <si>
    <t>(0,25+6,09)*(obvod+1,2*7*2)</t>
  </si>
  <si>
    <t>(49,3-45,95)*(6,78+5,49*2+1,2*2*2)</t>
  </si>
  <si>
    <t>77</t>
  </si>
  <si>
    <t>941111129R01</t>
  </si>
  <si>
    <t>Montáž lešení řadového trubkového lehkého pracovního s podlahami s provozním zatížením tř. 3 do 200 kg/m2 šířky tř. W09 přes 0,9 do 1,2 m, výšky do 60 m</t>
  </si>
  <si>
    <t>-756680883</t>
  </si>
  <si>
    <t>(49,58-6,09)*(aa+0,14*2+bb+0,14*2+1,2*8*2)</t>
  </si>
  <si>
    <t>78</t>
  </si>
  <si>
    <t>941111221</t>
  </si>
  <si>
    <t>Montáž lešení řadového trubkového lehkého pracovního s podlahami s provozním zatížením tř. 3 do 200 kg/m2 Příplatek za první a každý další den použití lešení k ceně -1121</t>
  </si>
  <si>
    <t>1449298746</t>
  </si>
  <si>
    <t>"předpoklad použití 10 měsíců"</t>
  </si>
  <si>
    <t>l1*30*10</t>
  </si>
  <si>
    <t>79</t>
  </si>
  <si>
    <t>941111229R01</t>
  </si>
  <si>
    <t xml:space="preserve">Montáž lešení řadového trubkového lehkého pracovního s podlahami s provozním zatížením tř. 3 do 200 kg/m2 Příplatek za první a každý další den použití lešení </t>
  </si>
  <si>
    <t>222839700</t>
  </si>
  <si>
    <t>l2*30*10</t>
  </si>
  <si>
    <t>80</t>
  </si>
  <si>
    <t>941111821</t>
  </si>
  <si>
    <t>Demontáž lešení řadového trubkového lehkého pracovního s podlahami s provozním zatížením tř. 3 do 200 kg/m2 šířky tř. W09 přes 0,9 do 1,2 m, výšky do 10 m</t>
  </si>
  <si>
    <t>-245321592</t>
  </si>
  <si>
    <t xml:space="preserve">Poznámka k souboru cen:_x000d_
1. Demontáž lešení řadového trubkového lehkého výšky přes 25 m se oceňuje individuálně. </t>
  </si>
  <si>
    <t>81</t>
  </si>
  <si>
    <t>941111829R01</t>
  </si>
  <si>
    <t>Demontáž lešení řadového trubkového lehkého pracovního s podlahami s provozním zatížením tř. 3 do 200 kg/m2 šířky tř. W09 přes 0,9 do 1,2 m, výšky do 60 m</t>
  </si>
  <si>
    <t>-1307067421</t>
  </si>
  <si>
    <t>82</t>
  </si>
  <si>
    <t>9419510R01</t>
  </si>
  <si>
    <t>Doprava lešení</t>
  </si>
  <si>
    <t>1123035976</t>
  </si>
  <si>
    <t>83</t>
  </si>
  <si>
    <t>944511111</t>
  </si>
  <si>
    <t>Montáž ochranné sítě zavěšené na konstrukci lešení z textilie z umělých vláken</t>
  </si>
  <si>
    <t>-543886968</t>
  </si>
  <si>
    <t xml:space="preserve">Poznámka k souboru cen:_x000d_
1. V cenách nejsou započteny náklady na lešení potřebné pro zavěšení sítí; toto lešení se oceňuje příslušnými cenami lešení. </t>
  </si>
  <si>
    <t>84</t>
  </si>
  <si>
    <t>944511211</t>
  </si>
  <si>
    <t>Montáž ochranné sítě Příplatek za první a každý další den použití sítě k ceně -1111</t>
  </si>
  <si>
    <t>732783657</t>
  </si>
  <si>
    <t>85</t>
  </si>
  <si>
    <t>944511811</t>
  </si>
  <si>
    <t>Demontáž ochranné sítě zavěšené na konstrukci lešení z textilie z umělých vláken</t>
  </si>
  <si>
    <t>-444198951</t>
  </si>
  <si>
    <t>86</t>
  </si>
  <si>
    <t>945412112R01</t>
  </si>
  <si>
    <t>Teleskopická hydraulická montážní plošina výška zdvihu dle PD</t>
  </si>
  <si>
    <t>den</t>
  </si>
  <si>
    <t>335176435</t>
  </si>
  <si>
    <t>"předpoklad dle realizovaných akcí"</t>
  </si>
  <si>
    <t>90</t>
  </si>
  <si>
    <t>87</t>
  </si>
  <si>
    <t>949101111</t>
  </si>
  <si>
    <t>Lešení pomocné pracovní pro objekty pozemních staveb pro zatížení do 150 kg/m2, o výšce lešeňové podlahy do 1,9 m</t>
  </si>
  <si>
    <t>-877263501</t>
  </si>
  <si>
    <t>"pro úpravy stropů a podhledů"</t>
  </si>
  <si>
    <t>"2-16.NP</t>
  </si>
  <si>
    <t>sumaS-sumaS1</t>
  </si>
  <si>
    <t>88</t>
  </si>
  <si>
    <t>949101112</t>
  </si>
  <si>
    <t>Lešení pomocné pracovní pro objekty pozemních staveb pro zatížení do 150 kg/m2, o výšce lešeňové podlahy přes 1,9 do 3,5 m</t>
  </si>
  <si>
    <t>-806838923</t>
  </si>
  <si>
    <t xml:space="preserve">Poznámka k souboru cen:_x000d_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</si>
  <si>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"1.NP</t>
  </si>
  <si>
    <t>89</t>
  </si>
  <si>
    <t>949311115</t>
  </si>
  <si>
    <t>Montáž lešení trubkového do šachet (výtahových, potrubních) o půdorysné ploše do 6 m2, výšky přes 40 do 50 m</t>
  </si>
  <si>
    <t>-1462215348</t>
  </si>
  <si>
    <t xml:space="preserve">Poznámka k souboru cen:_x000d_
1. V cenách nejsou započteny náklady na vysekání otvorů ve zdivu, světlíku nebo šachtě; tyto stavební práce se oceňují příslušnými cenami katalogu 801-3 Budovy a haly - bourání konstrukcí. 2. Množství měrných jednotek se určuje v běžných metrech výšky šachty nebo světlíku. 3. Montáž lešení trubkového do šachet výšky přes 50 m se oceňuje individuálně. </t>
  </si>
  <si>
    <t>(45,55-1,8)*3</t>
  </si>
  <si>
    <t>949311214</t>
  </si>
  <si>
    <t>Montáž lešení trubkového do šachet (výtahových, potrubních) Příplatek za první a každý další den použití lešení k ceně -1114 nebo -1115</t>
  </si>
  <si>
    <t>1653721069</t>
  </si>
  <si>
    <t>"předpoklad použití 3 měsíce"</t>
  </si>
  <si>
    <t>l3*30*3</t>
  </si>
  <si>
    <t>91</t>
  </si>
  <si>
    <t>949311815</t>
  </si>
  <si>
    <t>Demontáž lešení trubkového do šachet (výtahových, potrubních) o půdorysné ploše do 6 m2, výšky přes 40 do 50 m</t>
  </si>
  <si>
    <t>1122293624</t>
  </si>
  <si>
    <t xml:space="preserve">Poznámka k souboru cen:_x000d_
1. Demontáž lešení trubkového do šachet výšky přes 50 m se oceňuje individuálně. </t>
  </si>
  <si>
    <t>92</t>
  </si>
  <si>
    <t>952901111</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</si>
  <si>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do 4 m</t>
  </si>
  <si>
    <t>-342327714</t>
  </si>
  <si>
    <t xml:space="preserve">Poznámka k souboru cen:_x000d_
1. Cena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t>
  </si>
  <si>
    <t>"P1 mramorová dlažba"</t>
  </si>
  <si>
    <t>10,3+181,35+79,2</t>
  </si>
  <si>
    <t>"P2 keramická dlažba"</t>
  </si>
  <si>
    <t>5,65+4,35+1,6+3,65+3,35+2,7+2,2+1,6+1,6+3,25+4,5+1,3</t>
  </si>
  <si>
    <t>"P3 přírodní linoleum"</t>
  </si>
  <si>
    <t>2,6+26,4+11,65+21,65+17,55+2,65+1,45+10,35+3,6+62,85+10,45+11,75+73,1+74,15+50,0</t>
  </si>
  <si>
    <t>12,15+66,6+138,7+21,55+13,6</t>
  </si>
  <si>
    <t>6,55+13,5+13,35+14,3+14,55+7,7+21,4+28,95+12,65+18,15+41,1+149,0+10,3+3,45</t>
  </si>
  <si>
    <t>10,05+147,6+7,35+3,45+12,5</t>
  </si>
  <si>
    <t>"P4 přírodní linoleum antistatické"</t>
  </si>
  <si>
    <t>26,0+26,3+26,1</t>
  </si>
  <si>
    <t>16,6</t>
  </si>
  <si>
    <t>"P5 přírodní linoleum"</t>
  </si>
  <si>
    <t>16,65+17,9</t>
  </si>
  <si>
    <t>7,3</t>
  </si>
  <si>
    <t>"P7 cementová stěrka"</t>
  </si>
  <si>
    <t>4,75+1,8+6,65</t>
  </si>
  <si>
    <t>5,2</t>
  </si>
  <si>
    <t>219,1</t>
  </si>
  <si>
    <t>"P9 mramorová dlažba"</t>
  </si>
  <si>
    <t>21,75+21,75</t>
  </si>
  <si>
    <t>"2.NP"</t>
  </si>
  <si>
    <t>13,9+4,25+5,75+12,5+8,45+5,25</t>
  </si>
  <si>
    <t>14,0+14,0+18,7+18,7+18,7+18,7+38,1+18,75+11,1+6,6+3,25+15,6+22,9+2,9+18,75</t>
  </si>
  <si>
    <t>18,7+2,95+23,2+15,45+3,25+6,6+11,25+71,25+32,7+1,45+10,3+22,45</t>
  </si>
  <si>
    <t>22,8+37,7+10,8+10,8</t>
  </si>
  <si>
    <t>14,4+19,05</t>
  </si>
  <si>
    <t>"P8 keramická dlažba mrazuvzdorná"</t>
  </si>
  <si>
    <t>6,25*12</t>
  </si>
  <si>
    <t>"3.NP"</t>
  </si>
  <si>
    <t>13,9+13,65+6,05+6,05+3,0+2,65</t>
  </si>
  <si>
    <t>69,75+37,65+18,5+18,55+18,55+18,55+22,55+18,55+18,55+2,6+18,2+18,5+18,55+18,5</t>
  </si>
  <si>
    <t>18,5+18,55+18,5+18,55+18,5+18,55+18,55+71,25+32,7+1,45</t>
  </si>
  <si>
    <t>P803</t>
  </si>
  <si>
    <t>"4.NP"</t>
  </si>
  <si>
    <t>13,9+13,65+6,05++6,05</t>
  </si>
  <si>
    <t>25,8+18,55+18,55+18,55+18,55+18,55+18,55+10,95+11,2+18,55+18,55+2,6+11,05+13,15</t>
  </si>
  <si>
    <t>18,5+18,55+18,5+18,5+18,55+18,5+18,55+18,5+18,55+18,55+71,25+32,7+1,45+4,2+12,35+25,8</t>
  </si>
  <si>
    <t>"5.NP"</t>
  </si>
  <si>
    <t>P805</t>
  </si>
  <si>
    <t>"6.NP"</t>
  </si>
  <si>
    <t>69,75+18,55+18,55+18,55+18,55+18,55+18,55+10,95+11,2+18,55+18,55+2,6+18,2+37,6+18,5</t>
  </si>
  <si>
    <t>P806</t>
  </si>
  <si>
    <t>"7.NP"</t>
  </si>
  <si>
    <t>69,75+18,55+18,55+10,95+37,65+18,55+18,55+10,95+11,2+18,55+18,55+2,6+18,2+37,6+18,5</t>
  </si>
  <si>
    <t>11,6+6,6+18,55+18,5+18,55+18,5+18,55+18,55+56,25+32,7+1,45</t>
  </si>
  <si>
    <t>P807</t>
  </si>
  <si>
    <t>"8.NP"</t>
  </si>
  <si>
    <t>-27,65+24,65</t>
  </si>
  <si>
    <t>P808</t>
  </si>
  <si>
    <t>"9.NP"</t>
  </si>
  <si>
    <t>13,9+6,5+6,5+6,5+5,1+6,5+6,5+6,5</t>
  </si>
  <si>
    <t>69,75+4,05+10,45+10,45+4,05+18,55+18,55+4,05+10,45+10,45+10,95+4,05+4,05+11,2+10,45</t>
  </si>
  <si>
    <t>10,45+4,05+21,2+27,65+4,0+10,45+10,45+4,05+18,5+18,5+4,05+10,45+10,45+4,0+18,55+18,5</t>
  </si>
  <si>
    <t>4,05+10,45+10,45+4,05+71,25+32,7+1,45+11,05+28,75</t>
  </si>
  <si>
    <t>P809</t>
  </si>
  <si>
    <t>"10.NP"</t>
  </si>
  <si>
    <t>-27,65+25,2</t>
  </si>
  <si>
    <t>P810</t>
  </si>
  <si>
    <t>"11.NP"</t>
  </si>
  <si>
    <t>P811</t>
  </si>
  <si>
    <t>"12.NP"</t>
  </si>
  <si>
    <t>P812</t>
  </si>
  <si>
    <t>"13.NP"</t>
  </si>
  <si>
    <t>P813</t>
  </si>
  <si>
    <t>"14.NP"</t>
  </si>
  <si>
    <t>P814</t>
  </si>
  <si>
    <t>"15.NP"</t>
  </si>
  <si>
    <t>13,9+6,9+6,9+6,9+5,1+6,9+6,9+6,9</t>
  </si>
  <si>
    <t>13,45+3,85+10,45+10,45+3,85+18,45+18,45+3,85+10,45+10,45+10,95+3,85+3,85+11,2+10,45</t>
  </si>
  <si>
    <t>10,45+3,85+21,2+27,65+3,85+10,45+10,45+3,85+18,45+18,45+3,85+10,45+10,45+3,85+18,45</t>
  </si>
  <si>
    <t>18,45+3,85+10,45+10,45+3,85+71,25+32,7+1,45+40,55</t>
  </si>
  <si>
    <t>14,4+19,05+14,3</t>
  </si>
  <si>
    <t>P815</t>
  </si>
  <si>
    <t>21,0+11,55+28,3+2,75+13,55+9,75+13,25</t>
  </si>
  <si>
    <t>31,25+3,95+13,1</t>
  </si>
  <si>
    <t>93</t>
  </si>
  <si>
    <t>952902501</t>
  </si>
  <si>
    <t>Čištění budov při provádění oprav a udržovacích prací střešních nebo nadstřešních konstrukcí, střech plochých</t>
  </si>
  <si>
    <t>-994339468</t>
  </si>
  <si>
    <t xml:space="preserve">Poznámka k souboru cen:_x000d_
1. Ceny jsou určeny pro oceňování konečného čištění po ukončení oprav a udržovacích prací před předáním do užívání. Do výměry ploch se započítávají i plochy místností, schodišť a chodeb, kterými se přepravuje materiál pro stavební práce. 2. Čištění vnějších ploch tlakovou vodou a tryskáním:pískem se oceňuje cenami souboru cen 629 99 -51 tohoto katalogu. 3. Množství jednotek čištěných ploch: a) se určuje v m2 ploch místností a chodeb nebo jejich částí, kterými se dopravuje materiál nebo jsou používány pro stavební práce b) schodiště se určuje v m2 rozvinuté plochy schodišťových stupňů, c) podest se určuje v m2 půdorysné plochy, d) oken, dveří a vrat v m2 plochy, e) konstrukcí a prvků se určuje v m2 pohledové plochy. 4. Povrch hladký je rovný, nezdrsněný, nezvrásněný (např. linoleum, teraco, hladké dlažby, parkety apod. ). Povrch drsný je nerovný, zdrsněný, zvrásněný (např. betonový potěr, mozaiková dlažba, palubky apod.). 5. V cenách očištění schodišť jsou započteny náklady na očištění schodišťových stupňů a schodišťového zábradlí. Plocha podest se započítává do plochy podlah. 6. V cenách čištění oken a balkonových dveří jsou započteny náklady na očištění rámu, parapetu, prahu a kování a očištění a vyleštění skleněné výplně. 7. V cenách čištění dveří a vrat jsou započteny náklady na očištění rámu, výplně, prahu a kování. 8. Čištění říms (odstraňování smetí, prachu, náletů apod.) se oceňuje individuálně. 9. Odvoz odpadu se ocení položkami odvozu suti ceníku 801-3, hmotnost se stanoví individuálně. </t>
  </si>
  <si>
    <t>"D.1.1.1.17 Půdorys střechy"</t>
  </si>
  <si>
    <t>94</t>
  </si>
  <si>
    <t>952909000R01</t>
  </si>
  <si>
    <t>Vyklizení bouraných a upravovaných částí objektu vč.likvidace</t>
  </si>
  <si>
    <t>-1246321432</t>
  </si>
  <si>
    <t>"dle fotodokumentace"</t>
  </si>
  <si>
    <t>"dle podlahové plochy"</t>
  </si>
  <si>
    <t>"30 %"</t>
  </si>
  <si>
    <t>sumaS1*0,3</t>
  </si>
  <si>
    <t>"2-16.NP"</t>
  </si>
  <si>
    <t>"50 %"</t>
  </si>
  <si>
    <t>(sumaS-sumaS1)*0,5</t>
  </si>
  <si>
    <t>953941210</t>
  </si>
  <si>
    <t>Osazení drobných kovových výrobků bez jejich dodání s vysekáním kapes pro upevňovací prvky se zazděním, zabetonováním nebo zalitím kovových poklopů s rámy, plochy do 1 m2</t>
  </si>
  <si>
    <t>-73361762</t>
  </si>
  <si>
    <t xml:space="preserve">Poznámka k souboru cen:_x000d_
1. V cenách nejsou započteny náklady na dodání poklopů, rohoží, ventilací a drobných kovových výrobků, tyto se oceňují ve specifikaci. </t>
  </si>
  <si>
    <t xml:space="preserve">"Z17"   6</t>
  </si>
  <si>
    <t xml:space="preserve">"Z18"   1</t>
  </si>
  <si>
    <t xml:space="preserve">"Z19"   4</t>
  </si>
  <si>
    <t xml:space="preserve">"Z20"   1</t>
  </si>
  <si>
    <t xml:space="preserve">"Z21"   1</t>
  </si>
  <si>
    <t xml:space="preserve">"Z22"   1</t>
  </si>
  <si>
    <t>96</t>
  </si>
  <si>
    <t>5539010.1</t>
  </si>
  <si>
    <t>poklop šachtový,600/600 mm,vč. rámu,protipachové těsnění a těsnění proti vodě,se zdvihem</t>
  </si>
  <si>
    <t>-1881507162</t>
  </si>
  <si>
    <t>97</t>
  </si>
  <si>
    <t>5539011.1</t>
  </si>
  <si>
    <t>poklop šachtový,750/750 mm,vč. rámu,protipachové těsnění a těsnění proti vodě,se zdvihem</t>
  </si>
  <si>
    <t>-1422291130</t>
  </si>
  <si>
    <t>98</t>
  </si>
  <si>
    <t>5539012.1</t>
  </si>
  <si>
    <t>poklop šachtový,700/700 mm,vč. rámu,protipachové těsnění a těsnění proti vodě,se zdvihem</t>
  </si>
  <si>
    <t>1065907390</t>
  </si>
  <si>
    <t>99</t>
  </si>
  <si>
    <t>5539013.1</t>
  </si>
  <si>
    <t>poklop šachtový,300/300 mm,vč. rámu,protipachové těsnění a těsnění proti vodě,se zdvihem</t>
  </si>
  <si>
    <t>-1334100748</t>
  </si>
  <si>
    <t>100</t>
  </si>
  <si>
    <t>5539014.1</t>
  </si>
  <si>
    <t>poklop šachtový,500/500 mm,vč. rámu,protipachové těsnění a těsnění proti vodě,se zdvihem</t>
  </si>
  <si>
    <t>-274581136</t>
  </si>
  <si>
    <t>101</t>
  </si>
  <si>
    <t>5539015.1</t>
  </si>
  <si>
    <t>poklop šachtový,1200/600 mm,vč. rámu,protipachové těsnění a těsnění proti vodě,se zdvihem</t>
  </si>
  <si>
    <t>-1992803100</t>
  </si>
  <si>
    <t>102</t>
  </si>
  <si>
    <t>953941212</t>
  </si>
  <si>
    <t>Osazování drobných kovových předmětů se zalitím maltou cementovou, do vysekaných kapes nebo připravených otvorů mříží v rámu nebo z jednotlivých tyčí</t>
  </si>
  <si>
    <t>195810688</t>
  </si>
  <si>
    <t xml:space="preserve">Poznámka k souboru cen:_x000d_
1. V cenách nejsou započteny náklady na dodávku kovových předmětů; tyto se oceňují ve specifikaci. Ztratné se nestanoví. 2. Cenu -2841 lze použít pro osazení rámu pod pružinový (roštový) ocelový základ např. domovních praček, odstředivek, ždímaček, motorových zařízení, ventilátorů apod. 3. Cena -2851 je určena pro zednické osazení zábradlí ze samostatných dílů nevyžadující samostatnou montáž. 4. Ceny platí za každé zalití. </t>
  </si>
  <si>
    <t xml:space="preserve">"Z26"   2</t>
  </si>
  <si>
    <t>103</t>
  </si>
  <si>
    <t>5539001.1</t>
  </si>
  <si>
    <t>ozn.Z26 větrací podlahová mříž,350/350 mm,vč.rámu,žárově zinkováno</t>
  </si>
  <si>
    <t>849851549</t>
  </si>
  <si>
    <t>104</t>
  </si>
  <si>
    <t>953961211</t>
  </si>
  <si>
    <t>Kotvy chemické s vyvrtáním otvoru do betonu, železobetonu nebo tvrdého kamene chemická patrona, velikost M 8, hloubka 80 mm</t>
  </si>
  <si>
    <t>675711407</t>
  </si>
  <si>
    <t xml:space="preserve">Poznámka k souboru cen:_x000d_
1. V cenách 953 96-11 a 953 96-12 jsou započteny i náklady na: a) rozměření, vrtání a spotřebu vrtáků. Pro velikost M 8 až M 30 jsou započteny náklady na vrtání příklepovými vrtáky, pro velikost M 33 až M 39 diamantovými korunkami, b) vyfoukání otvoru, přípravu kotev k uložení do otvorů, vyplnění kotevních otvorů tmelem nebo chemickou patronou včetně dodávky materiálu. 2. V cenách 953 96-51.. jsou započteny i náklady na dodání a zasunutí kotevního šroubu do otvoru vyplněného chemickým tmelem nebo patronou a dotažení matice. </t>
  </si>
  <si>
    <t xml:space="preserve">"V3"   2*4</t>
  </si>
  <si>
    <t>105</t>
  </si>
  <si>
    <t>953965112</t>
  </si>
  <si>
    <t>Kotvy chemické s vyvrtáním otvoru kotevní šrouby pro chemické kotvy, velikost M 8, délka 150 mm</t>
  </si>
  <si>
    <t>885671066</t>
  </si>
  <si>
    <t>106</t>
  </si>
  <si>
    <t>962031135</t>
  </si>
  <si>
    <t>Bourání příček z cihel, tvárnic nebo příčkovek z tvárnic nebo příčkovek pálených nebo nepálených na maltu vápennou nebo vápenocementovou, tl. do 50 mm</t>
  </si>
  <si>
    <t>928791938</t>
  </si>
  <si>
    <t>"D.1.1.1.38 Půdorys instalačního patra - bourací práce"</t>
  </si>
  <si>
    <t>2,5*(4,7+15,0+12,35+11,38+9,25+1,5*6+3,8*5+6,15+2,11+3,08+7,35+2,3)</t>
  </si>
  <si>
    <t>"D.1.1.1.39 Půdorys 2.NP - bourací práce"</t>
  </si>
  <si>
    <t>vv*(4,91*2+1,8+6,0*2+6,0*6+1,55*8+3,95+0,6*4*10+6,5*2+4,91+1,5*5+0,8+1,2+6,0*2)</t>
  </si>
  <si>
    <t>vv*(6,5*5+4,91+6,0*5+3,93+6,5+3,5)</t>
  </si>
  <si>
    <t>"D.1.1.1.40 Půdorys 3.NP - bourací práce"</t>
  </si>
  <si>
    <t>vv*(6,5+0,6*4+6,0+1,45*2)*9</t>
  </si>
  <si>
    <t>vv*(3,95+0,6*4+1,0)*1</t>
  </si>
  <si>
    <t>vv*(6,0+4,91)*1</t>
  </si>
  <si>
    <t>"4.-15.NP"</t>
  </si>
  <si>
    <t>vv*(6,5+0,6*4+6,0+1,45*2)*9*12</t>
  </si>
  <si>
    <t>vv*(3,95+0,6*4+1,0)*1*12</t>
  </si>
  <si>
    <t>vv*(6,0+4,91)*1*12</t>
  </si>
  <si>
    <t>107</t>
  </si>
  <si>
    <t>962031136</t>
  </si>
  <si>
    <t>Bourání příček z cihel, tvárnic nebo příčkovek z tvárnic nebo příčkovek pálených nebo nepálených na maltu vápennou nebo vápenocementovou, tl. do 150 mm</t>
  </si>
  <si>
    <t>-1108300696</t>
  </si>
  <si>
    <t>3,21*(3,15+5,25+4,7+6,15+3,85+4,12+7,35+8,05+11,65+4,38+1,5*8+1,75*5+3,21*2)</t>
  </si>
  <si>
    <t>vv*(4,91*2+1,8+6,0*2+6,0*6)</t>
  </si>
  <si>
    <t>vv*(6,0+1,8*2+6,0+4,92+2,86)*1</t>
  </si>
  <si>
    <t>vv*(2,1*3+1,4+1,65+0,3)*1</t>
  </si>
  <si>
    <t>vv*(6,0+4,91+2,65+1,0+1,1+2,7+1,4*2)*1</t>
  </si>
  <si>
    <t>vv*(2,1*3+1,4+1,65+0,3)*1*12</t>
  </si>
  <si>
    <t>vv*(4,91+1,5*3+0,9+1,1+2,7)*1*12</t>
  </si>
  <si>
    <t>108</t>
  </si>
  <si>
    <t>965024131</t>
  </si>
  <si>
    <t>Bourání podlah kamenných bez podkladního lože, s jakoukoliv výplní spár z desek nebo mozaiky, plochy přes 1 m2</t>
  </si>
  <si>
    <t>1567179333</t>
  </si>
  <si>
    <t xml:space="preserve">"D.1.1.1.37 Půdorys 1.NP a mezipatra M1 a M2 - bourací práce"         10% plochy</t>
  </si>
  <si>
    <t>43,55+(188,55+70,15)*0,10</t>
  </si>
  <si>
    <t>109</t>
  </si>
  <si>
    <t>965041441</t>
  </si>
  <si>
    <t>Bourání mazanin škvárobetonových tl. přes 100 mm, plochy přes 4 m2</t>
  </si>
  <si>
    <t>972201932</t>
  </si>
  <si>
    <t>"D.1.1.1.54 Půdorys střechy - bourací práce"</t>
  </si>
  <si>
    <t>"S1"</t>
  </si>
  <si>
    <t>(0,025+0,11*0,75)*E</t>
  </si>
  <si>
    <t>110</t>
  </si>
  <si>
    <t>965042141</t>
  </si>
  <si>
    <t>Bourání mazanin betonových nebo z litého asfaltu tl. do 100 mm, plochy přes 4 m2</t>
  </si>
  <si>
    <t>1445384563</t>
  </si>
  <si>
    <t>"d.15"</t>
  </si>
  <si>
    <t>"vrchní mazanina"</t>
  </si>
  <si>
    <t>0,05*Pn</t>
  </si>
  <si>
    <t>"podkladní mazanina"</t>
  </si>
  <si>
    <t>111</t>
  </si>
  <si>
    <t>1687365477</t>
  </si>
  <si>
    <t>"S5"</t>
  </si>
  <si>
    <t>(0,05+0,07)/2*B*0,5</t>
  </si>
  <si>
    <t>112</t>
  </si>
  <si>
    <t>965044121</t>
  </si>
  <si>
    <t>Bourání mazanin betonových s potěrem nebo teracem tl. do 40 mm, s rabicovým pletivem ve střešních konstrukcích</t>
  </si>
  <si>
    <t>-353333330</t>
  </si>
  <si>
    <t>"S4"</t>
  </si>
  <si>
    <t>B*0,5</t>
  </si>
  <si>
    <t>"S6"</t>
  </si>
  <si>
    <t>B*0,5*2</t>
  </si>
  <si>
    <t>113</t>
  </si>
  <si>
    <t>965046111</t>
  </si>
  <si>
    <t>Broušení stávajících betonových podlah úběr do 3 mm</t>
  </si>
  <si>
    <t>-1409269366</t>
  </si>
  <si>
    <t xml:space="preserve">Poznámka k souboru cen:_x000d_
1. Ceny jsou určeny pro zbroušení podlah před pokládkou zpevňovacích nátěrů, odfrézování zaolejovaných vrstev, odstranění starých nátěrů, lepidel dlažby, vyrovnání povrchu – odstranění nerovností, zarovnání nerovností v okolí dilatačních spar. </t>
  </si>
  <si>
    <t>"po vybourání nášlapných vrstev podlah"</t>
  </si>
  <si>
    <t>"stávající podklad pro nové souvrství podlah"</t>
  </si>
  <si>
    <t>"skladba P1"</t>
  </si>
  <si>
    <t>"skladba P9"</t>
  </si>
  <si>
    <t>"skladba P2"</t>
  </si>
  <si>
    <t>"skladba P3+P5"</t>
  </si>
  <si>
    <t>"skladba P4"</t>
  </si>
  <si>
    <t>-Pn</t>
  </si>
  <si>
    <t>114</t>
  </si>
  <si>
    <t>965049111</t>
  </si>
  <si>
    <t>Bourání mazanin Příplatek k cenám za bourání mazanin betonových se svařovanou sítí, tl. do 100 mm</t>
  </si>
  <si>
    <t>-2035463706</t>
  </si>
  <si>
    <t>115</t>
  </si>
  <si>
    <t>966089002R01</t>
  </si>
  <si>
    <t>Demontáž azbestocementových konstrukcí vč.opatření pro bezpečné provedení</t>
  </si>
  <si>
    <t>-1670700787</t>
  </si>
  <si>
    <t>"vč.opatření pro bezpečné provedení, tzn.:"</t>
  </si>
  <si>
    <t>"lešení"</t>
  </si>
  <si>
    <t>"monitoring výskytu azbestu ve vzduchu"</t>
  </si>
  <si>
    <t>"ochranné objekty pracovníků"</t>
  </si>
  <si>
    <t>"ochranné obaly"</t>
  </si>
  <si>
    <t>"dekontaminace"</t>
  </si>
  <si>
    <t>"stávající MIV"</t>
  </si>
  <si>
    <t>xazb</t>
  </si>
  <si>
    <t>116</t>
  </si>
  <si>
    <t>968062374</t>
  </si>
  <si>
    <t>Vybourání dřevěných rámů oken s křídly, dveřních zárubní, vrat, stěn, ostění nebo obkladů rámů oken s křídly zdvojených, plochy do 1 m2</t>
  </si>
  <si>
    <t>-636137795</t>
  </si>
  <si>
    <t xml:space="preserve">Poznámka k souboru cen:_x000d_
1. V cenách -2244 až -2747 jsou započteny i náklady na vyvěšení křídel. </t>
  </si>
  <si>
    <t>"dle nových"</t>
  </si>
  <si>
    <t>o1+o2</t>
  </si>
  <si>
    <t>117</t>
  </si>
  <si>
    <t>968062375</t>
  </si>
  <si>
    <t>Vybourání dřevěných rámů oken s křídly, dveřních zárubní, vrat, stěn, ostění nebo obkladů rámů oken s křídly zdvojených, plochy do 2 m2</t>
  </si>
  <si>
    <t>1458668741</t>
  </si>
  <si>
    <t>118</t>
  </si>
  <si>
    <t>968062376</t>
  </si>
  <si>
    <t>Vybourání dřevěných rámů oken s křídly, dveřních zárubní, vrat, stěn, ostění nebo obkladů rámů oken s křídly zdvojených, plochy do 4 m2</t>
  </si>
  <si>
    <t>-600168075</t>
  </si>
  <si>
    <t>119</t>
  </si>
  <si>
    <t>968062377</t>
  </si>
  <si>
    <t>Vybourání dřevěných rámů oken s křídly, dveřních zárubní, vrat, stěn, ostění nebo obkladů rámů oken s křídly zdvojených, plochy přes 4 m2</t>
  </si>
  <si>
    <t>-1363420395</t>
  </si>
  <si>
    <t>o4+o5+o7+o8</t>
  </si>
  <si>
    <t>120</t>
  </si>
  <si>
    <t>968072455</t>
  </si>
  <si>
    <t>Vybourání kovových rámů oken s křídly, dveřních zárubní, vrat, stěn, ostění nebo obkladů dveřních zárubní, plochy do 2 m2</t>
  </si>
  <si>
    <t>632849821</t>
  </si>
  <si>
    <t xml:space="preserve">Poznámka k souboru cen:_x000d_
1. V cenách -2244 až -2559 jsou započteny i náklady na vyvěšení křídel. 2. Cenou -2641 se oceňuje i vybourání nosné ocelové konstrukce pro sádrokartonové příčky. </t>
  </si>
  <si>
    <t>"vstupní"</t>
  </si>
  <si>
    <t>"mimo prosklené stěny"</t>
  </si>
  <si>
    <t>0,9*2,1*10</t>
  </si>
  <si>
    <t>"vnitřní"</t>
  </si>
  <si>
    <t>2,0*68</t>
  </si>
  <si>
    <t>"2-15.NP</t>
  </si>
  <si>
    <t>2,0*45*14</t>
  </si>
  <si>
    <t>"16.NP</t>
  </si>
  <si>
    <t>2,0*10</t>
  </si>
  <si>
    <t>121</t>
  </si>
  <si>
    <t>968072456</t>
  </si>
  <si>
    <t>Vybourání kovových rámů oken s křídly, dveřních zárubní, vrat, stěn, ostění nebo obkladů dveřních zárubní, plochy přes 2 m2</t>
  </si>
  <si>
    <t>-2053875892</t>
  </si>
  <si>
    <t>2,4*3,6*4</t>
  </si>
  <si>
    <t>1,3*2,05*1</t>
  </si>
  <si>
    <t>1,8*2,1*1</t>
  </si>
  <si>
    <t>2,4*4,65*1</t>
  </si>
  <si>
    <t>1,8*3,2*2</t>
  </si>
  <si>
    <t>1,8*2,5*1</t>
  </si>
  <si>
    <t>1,6*2,1*4</t>
  </si>
  <si>
    <t>1,8*2,1*2</t>
  </si>
  <si>
    <t>1,3*2,1*1</t>
  </si>
  <si>
    <t>1,25*2,1*2</t>
  </si>
  <si>
    <t>1,2*2,1*1</t>
  </si>
  <si>
    <t>1,45*2,1*2</t>
  </si>
  <si>
    <t>1,65*2,1*2</t>
  </si>
  <si>
    <t>1,8*2,55*3*14</t>
  </si>
  <si>
    <t>1,25*2,1*2*14</t>
  </si>
  <si>
    <t>1,8*2,1*1*14</t>
  </si>
  <si>
    <t>1,6*2,1*1</t>
  </si>
  <si>
    <t>122</t>
  </si>
  <si>
    <t>971033431</t>
  </si>
  <si>
    <t>Vybourání otvorů ve zdivu základovém nebo nadzákladovém z cihel, tvárnic, příčkovek z cihel pálených na maltu vápennou nebo vápenocementovou plochy do 0,25 m2, tl. do 150 mm</t>
  </si>
  <si>
    <t>860341224</t>
  </si>
  <si>
    <t xml:space="preserve">"R15"   1</t>
  </si>
  <si>
    <t>123</t>
  </si>
  <si>
    <t>971033631</t>
  </si>
  <si>
    <t>Vybourání otvorů ve zdivu základovém nebo nadzákladovém z cihel, tvárnic, příčkovek z cihel pálených na maltu vápennou nebo vápenocementovou plochy do 4 m2, tl. do 150 mm</t>
  </si>
  <si>
    <t>-1712498494</t>
  </si>
  <si>
    <t xml:space="preserve">"R3"   (1,3*2,16)*6</t>
  </si>
  <si>
    <t xml:space="preserve">"R4"   (1,2*2,11)*1</t>
  </si>
  <si>
    <t xml:space="preserve">"R5"   (0,99*2,11)*1</t>
  </si>
  <si>
    <t xml:space="preserve">"R14"   (1,1*2,36)*1</t>
  </si>
  <si>
    <t>124</t>
  </si>
  <si>
    <t>971052651</t>
  </si>
  <si>
    <t>Vybourání a prorážení otvorů v železobetonových příčkách a zdech základových nebo nadzákladových, plochy do 4 m2, tl. do 600 mm</t>
  </si>
  <si>
    <t>-1134542659</t>
  </si>
  <si>
    <t xml:space="preserve">"R1"   (1,35*2,16)*1*0,25</t>
  </si>
  <si>
    <t xml:space="preserve">"R2"   (2,0*2,21)*1*0,25</t>
  </si>
  <si>
    <t xml:space="preserve">"R12"   (1,3*0,99)*1*0,35</t>
  </si>
  <si>
    <t xml:space="preserve">"R13"   (1,3*1,04)*1*0,35</t>
  </si>
  <si>
    <t xml:space="preserve">"R15"   (0,7*0,35)*1*0,35</t>
  </si>
  <si>
    <t xml:space="preserve">"R9"   (1,1*2,16)*(4+1+1+7*8)*0,25</t>
  </si>
  <si>
    <t xml:space="preserve">"R10"   (1,0*2,16)*1*0,25</t>
  </si>
  <si>
    <t>125</t>
  </si>
  <si>
    <t>976072331</t>
  </si>
  <si>
    <t>Vybourání kovových madel, zábradlí, dvířek, zděří, kotevních želez komínových a topných dvířek, ventilací apod., plochy přes 0,30 m2, ze zdiva betonového</t>
  </si>
  <si>
    <t>1487631033</t>
  </si>
  <si>
    <t xml:space="preserve">"X43"   21</t>
  </si>
  <si>
    <t xml:space="preserve">"X44"   11</t>
  </si>
  <si>
    <t xml:space="preserve">"X45"   125</t>
  </si>
  <si>
    <t>126</t>
  </si>
  <si>
    <t>976083131</t>
  </si>
  <si>
    <t>Vybourání drobných zámečnických a jiných konstrukcí nožových škrabáků, stoupacích želez, komínových konzol apod., ze zdiva cihelného</t>
  </si>
  <si>
    <t>674573886</t>
  </si>
  <si>
    <t xml:space="preserve">"Z16"   11</t>
  </si>
  <si>
    <t>127</t>
  </si>
  <si>
    <t>976085211</t>
  </si>
  <si>
    <t>Vybourání drobných zámečnických a jiných konstrukcí kanalizačních rámů litinových, z rýhovaného plechu nebo betonových včetně poklopů nebo mříží, plochy do 0,30 m2</t>
  </si>
  <si>
    <t>-708436470</t>
  </si>
  <si>
    <t>128</t>
  </si>
  <si>
    <t>976085311</t>
  </si>
  <si>
    <t>Vybourání drobných zámečnických a jiných konstrukcí kanalizačních rámů litinových, z rýhovaného plechu nebo betonových včetně poklopů nebo mříží, plochy do 0,60 m2</t>
  </si>
  <si>
    <t>1571655858</t>
  </si>
  <si>
    <t>129</t>
  </si>
  <si>
    <t>976085411</t>
  </si>
  <si>
    <t>Vybourání drobných zámečnických a jiných konstrukcí kanalizačních rámů litinových, z rýhovaného plechu nebo betonových včetně poklopů nebo mříží, plochy přes 0,60 m2</t>
  </si>
  <si>
    <t>902408587</t>
  </si>
  <si>
    <t>130</t>
  </si>
  <si>
    <t>977211112</t>
  </si>
  <si>
    <t>Řezání železobetonových konstrukcí stěnovou pilou do průměru řezané výztuže 16 mm hloubka řezu od 200 do 350 mm</t>
  </si>
  <si>
    <t>-248827669</t>
  </si>
  <si>
    <t xml:space="preserve">Poznámka k souboru cen:_x000d_
1. V cenách jsou započteny i náklady na spotřebu vody. 2. V cenách nejsou započteny náklady na vybourání železobetonové konstrukce; tyto náklady se oceňují cenami katalogu 801-3 Budovy a haly - bourání konstrukcí. </t>
  </si>
  <si>
    <t xml:space="preserve">"R1"   (1,35+2,16*2)*1</t>
  </si>
  <si>
    <t xml:space="preserve">"R2"   (2,0+2,21*2)*1</t>
  </si>
  <si>
    <t xml:space="preserve">"R12"   (1,3+0,99*2)*1</t>
  </si>
  <si>
    <t xml:space="preserve">"R13"   (1,3+1,04*2)*1</t>
  </si>
  <si>
    <t xml:space="preserve">"R15"   (0,7+0,35*2)*1</t>
  </si>
  <si>
    <t xml:space="preserve">"R9"   (1,1+2,16*2)*(4+1+1+7*8)</t>
  </si>
  <si>
    <t xml:space="preserve">"R10"   (1,0+2,16*2)*1</t>
  </si>
  <si>
    <t>131</t>
  </si>
  <si>
    <t>978011191</t>
  </si>
  <si>
    <t>Otlučení vápenných nebo vápenocementových omítek vnitřních ploch stropů, v rozsahu přes 50 do 100 %</t>
  </si>
  <si>
    <t>-196229419</t>
  </si>
  <si>
    <t xml:space="preserve">Poznámka k souboru cen:_x000d_
1. Položky lze použít i pro ocenění otlučení sádrových, hliněných apod. vnitřních omítek. </t>
  </si>
  <si>
    <t>132</t>
  </si>
  <si>
    <t>978013191</t>
  </si>
  <si>
    <t>Otlučení vápenných nebo vápenocementových omítek vnitřních ploch stěn s vyškrabáním spar, s očištěním zdiva, v rozsahu přes 50 do 100 %</t>
  </si>
  <si>
    <t>-191235108</t>
  </si>
  <si>
    <t>"sloupy"</t>
  </si>
  <si>
    <t>"výtahová šachta"</t>
  </si>
  <si>
    <t>"sanační omítka"</t>
  </si>
  <si>
    <t>133</t>
  </si>
  <si>
    <t>978036121</t>
  </si>
  <si>
    <t>Otlučení cementových omítek vnějších ploch s vyškrabáním spar zdiva a s očištěním povrchu, v rozsahu do 10 %</t>
  </si>
  <si>
    <t>-744095104</t>
  </si>
  <si>
    <t>134</t>
  </si>
  <si>
    <t>9790033R01</t>
  </si>
  <si>
    <t>Ozn.X33 Elektroinstalace na fasádě,prodloužení uchycení vlivem zateplovacího systému - demontáž a zpětná montáž</t>
  </si>
  <si>
    <t>547017776</t>
  </si>
  <si>
    <t xml:space="preserve">"X33"   1</t>
  </si>
  <si>
    <t>135</t>
  </si>
  <si>
    <t>9790034R01</t>
  </si>
  <si>
    <t>Ozn.X34 Rozhlas na fasádě,prodloužení uchycení vlivem zateplovacího systému - demontáž a zpětná montáž</t>
  </si>
  <si>
    <t>1534600987</t>
  </si>
  <si>
    <t xml:space="preserve">"X34"   1</t>
  </si>
  <si>
    <t>136</t>
  </si>
  <si>
    <t>9790035R01</t>
  </si>
  <si>
    <t>Ozn.X35 Suchovod na fasádě,300/300 mm,prodloužení uchycení vlivem zateplovacího systému - demontáž a zpětná montáž</t>
  </si>
  <si>
    <t>-1953808872</t>
  </si>
  <si>
    <t xml:space="preserve">"X35"   2</t>
  </si>
  <si>
    <t>137</t>
  </si>
  <si>
    <t>9790036R01</t>
  </si>
  <si>
    <t>Ozn.X36 Zvonek na fasádě,demontáž a zpětná montáž elektroinstalace,zvonek nový</t>
  </si>
  <si>
    <t>-1702630062</t>
  </si>
  <si>
    <t xml:space="preserve">"X36"   1</t>
  </si>
  <si>
    <t>138</t>
  </si>
  <si>
    <t>9790038R01</t>
  </si>
  <si>
    <t>Ozn.X38 Kotvení na fasádě,prodloužení uchycení vlivem zateplovacího systému - demontáž a zpětná montáž</t>
  </si>
  <si>
    <t>-401403077</t>
  </si>
  <si>
    <t xml:space="preserve">"X38"   2</t>
  </si>
  <si>
    <t>139</t>
  </si>
  <si>
    <t>9790039R01</t>
  </si>
  <si>
    <t>Ozn.X39 Vodovodní kohoutek,demontáž,kohoutek nový</t>
  </si>
  <si>
    <t>-1725908376</t>
  </si>
  <si>
    <t xml:space="preserve">"X39"   2</t>
  </si>
  <si>
    <t>140</t>
  </si>
  <si>
    <t>9790040R01</t>
  </si>
  <si>
    <t>Ozn.X40 Anténa na fasádě,prodloužení uchycení vlivem zateplovacího systému - demontáž a zpětná montáž</t>
  </si>
  <si>
    <t>1811645653</t>
  </si>
  <si>
    <t xml:space="preserve">"X40"   1</t>
  </si>
  <si>
    <t>141</t>
  </si>
  <si>
    <t>9790041R01</t>
  </si>
  <si>
    <t>Ozn.X41 Stožár pro anténu na fasádě,prodloužení uchycení vlivem zateplovacího systému - demontáž a zpětná montáž</t>
  </si>
  <si>
    <t>1435911438</t>
  </si>
  <si>
    <t xml:space="preserve">"X41"   4</t>
  </si>
  <si>
    <t>142</t>
  </si>
  <si>
    <t>9790042R01</t>
  </si>
  <si>
    <t>Ozn.X42 Odvod kouře na fasádě,prodloužení uchycení vlivem zateplovacího systému - demontáž a zpětná montáž</t>
  </si>
  <si>
    <t>536091921</t>
  </si>
  <si>
    <t xml:space="preserve">"X42"   1</t>
  </si>
  <si>
    <t>143</t>
  </si>
  <si>
    <t>9790043R01</t>
  </si>
  <si>
    <t>Ozn.X43 Fasádní mřížky ventilačních otvorů,plastové vč.sítě proti hmyzu,ukotvení přes zateplovací systém - kompletní dodávka a montáž</t>
  </si>
  <si>
    <t>1063416757</t>
  </si>
  <si>
    <t>144</t>
  </si>
  <si>
    <t>9790044R01</t>
  </si>
  <si>
    <t>Ozn.X44 Fasádní žaluzie ventilačních otvorů,ocelové vč.sítě proti hmyzu,ukotvení přes zateplovací systém - kompletní dodávka a montáž</t>
  </si>
  <si>
    <t>-1141789529</t>
  </si>
  <si>
    <t>145</t>
  </si>
  <si>
    <t>9790045R01</t>
  </si>
  <si>
    <t>Ozn.X45 Fasádní mřížky ventilačních otvorů,plastové vč.sítě proti hmyzu,ukotvení přes zateplovací systém - kompletní dodávka a montáž</t>
  </si>
  <si>
    <t>1105880584</t>
  </si>
  <si>
    <t>146</t>
  </si>
  <si>
    <t>9790046R01</t>
  </si>
  <si>
    <t>Ozn.X46 Osvětlení na fasádě,demontáž stávajících svítidel</t>
  </si>
  <si>
    <t>146969052</t>
  </si>
  <si>
    <t xml:space="preserve">"X46"   30</t>
  </si>
  <si>
    <t>147</t>
  </si>
  <si>
    <t>9790051R01</t>
  </si>
  <si>
    <t>Ozn.X51 Hromsvod na fasádě,demontáž svislých hromosvodů vč.svorek a podpěr</t>
  </si>
  <si>
    <t>1540967300</t>
  </si>
  <si>
    <t xml:space="preserve">"X51"   779,5</t>
  </si>
  <si>
    <t>997</t>
  </si>
  <si>
    <t>Přesun sutě</t>
  </si>
  <si>
    <t>148</t>
  </si>
  <si>
    <t>997013122</t>
  </si>
  <si>
    <t>Vnitrostaveništní doprava suti a vybouraných hmot vodorovně do 50 m svisle s použitím mechanizace pro budovy a haly výšky přes 45 do 52 m</t>
  </si>
  <si>
    <t>-1928812744</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</si>
  <si>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užije se pro ocenění dopravy suti cena -3111 (pro nejmenší výšku, tj. 6 m). 3. Montáž, demontáž a pronájem shozu se ocení cenami souboru cen 997 01-33 Shoz suti. 4. Ceny -3151 až -3162 lze použít v případě, kdy dochází ke ztížení dopravy suti např. tím, že není možné instalovat jeřáb. </t>
  </si>
  <si>
    <t>149</t>
  </si>
  <si>
    <t>997013219</t>
  </si>
  <si>
    <t>Vnitrostaveništní doprava suti a vybouraných hmot vodorovně do 50 m Příplatek k cenám -3111 až -3217 za zvětšenou vodorovnou dopravu přes vymezenou dopravní vzdálenost za každých dalších i započatých 10 m</t>
  </si>
  <si>
    <t>-537242499</t>
  </si>
  <si>
    <t>3655,815*5 'Přepočtené koeficientem množství</t>
  </si>
  <si>
    <t>150</t>
  </si>
  <si>
    <t>997013501</t>
  </si>
  <si>
    <t>Odvoz suti a vybouraných hmot na skládku nebo meziskládku se složením, na vzdálenost do 1 km</t>
  </si>
  <si>
    <t>2121632369</t>
  </si>
  <si>
    <t xml:space="preserve">Poznámka k souboru cen:_x000d_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</si>
  <si>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151</t>
  </si>
  <si>
    <t>997013509</t>
  </si>
  <si>
    <t>Odvoz suti a vybouraných hmot na skládku nebo meziskládku se složením, na vzdálenost Příplatek k ceně za každý další i započatý 1 km přes 1 km</t>
  </si>
  <si>
    <t>-1322708033</t>
  </si>
  <si>
    <t>3648,104*9 'Přepočtené koeficientem množství</t>
  </si>
  <si>
    <t>152</t>
  </si>
  <si>
    <t>997013814</t>
  </si>
  <si>
    <t>Poplatek za uložení stavebního odpadu na skládce (skládkovné) z izolačních materiálů</t>
  </si>
  <si>
    <t>272947135</t>
  </si>
  <si>
    <t xml:space="preserve">Poznámka k souboru cen:_x000d_
1. Ceny uvedené v souboru lze po dohodě upravit podle místních podmínek.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</si>
  <si>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153</t>
  </si>
  <si>
    <t>997013821</t>
  </si>
  <si>
    <t>Poplatek za uložení stavebního odpadu na skládce (skládkovné) s azbestem</t>
  </si>
  <si>
    <t>-1251899839</t>
  </si>
  <si>
    <t>154</t>
  </si>
  <si>
    <t>997013822</t>
  </si>
  <si>
    <t>Poplatek za uložení stavebního odpadu na skládce (skládkovné) s oleji nebo ropnými látkami</t>
  </si>
  <si>
    <t>-1598852836</t>
  </si>
  <si>
    <t>155</t>
  </si>
  <si>
    <t>997013831</t>
  </si>
  <si>
    <t>Poplatek za uložení stavebního odpadu na skládce (skládkovné) směsného</t>
  </si>
  <si>
    <t>-484844537</t>
  </si>
  <si>
    <t>156</t>
  </si>
  <si>
    <t>997131521R01</t>
  </si>
  <si>
    <t>Odvoz na skládku demontovaných konstrukcí s naložením na dopravní prostředek a se složením azbestocementových do 1 km</t>
  </si>
  <si>
    <t>-1041163561</t>
  </si>
  <si>
    <t>157</t>
  </si>
  <si>
    <t>997131529R01</t>
  </si>
  <si>
    <t>Odvoz na skládku demontovaných konstrukcí s naložením na dopravní prostředek a se složením azbestocementových Příplatek k ceně za každý další i započatý 1 km přes 1 km</t>
  </si>
  <si>
    <t>1138968432</t>
  </si>
  <si>
    <t>7,711*29 'Přepočtené koeficientem množství</t>
  </si>
  <si>
    <t>998</t>
  </si>
  <si>
    <t>Přesun hmot</t>
  </si>
  <si>
    <t>158</t>
  </si>
  <si>
    <t>998012026</t>
  </si>
  <si>
    <t>Přesun hmot pro budovy občanské výstavby, bydlení, výrobu a služby s nosnou svislou konstrukcí monolitickou betonovou tyčovou nebo plošnou s jakýkoliv obvodovým pláštěm kromě vyzdívaného vodorovná dopravní vzdálenost do 100 m pro budovy výšky přes 48 do 52 m</t>
  </si>
  <si>
    <t>-1258038492</t>
  </si>
  <si>
    <t xml:space="preserve">Poznámka k souboru cen:_x000d_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</si>
  <si>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159</t>
  </si>
  <si>
    <t>998012034</t>
  </si>
  <si>
    <t>Přesun hmot pro budovy občanské výstavby, bydlení, výrobu a služby s nosnou svislou konstrukcí monolitickou betonovou tyčovou nebo plošnou s jakýkoliv obvodovým pláštěm kromě vyzdívaného Příplatek k cenám za zvětšený přesun přes vymezenou největší dopravní vzdálenost do 500 m</t>
  </si>
  <si>
    <t>1865077464</t>
  </si>
  <si>
    <t>PSV</t>
  </si>
  <si>
    <t>Práce a dodávky PSV</t>
  </si>
  <si>
    <t>711</t>
  </si>
  <si>
    <t>Izolace proti vodě, vlhkosti a plynům</t>
  </si>
  <si>
    <t>160</t>
  </si>
  <si>
    <t>711131811</t>
  </si>
  <si>
    <t>Odstranění izolace proti zemní vlhkosti na ploše vodorovné V</t>
  </si>
  <si>
    <t>644293042</t>
  </si>
  <si>
    <t xml:space="preserve">Poznámka k souboru cen:_x000d_
1. Ceny se používají pro odstranění hydroizolačních pásů a folií bez rozlišení tloušťky a počtu vrstev. </t>
  </si>
  <si>
    <t>"v místech doplnění stávající kce podlah P1n-P4n"</t>
  </si>
  <si>
    <t>Pn*1,1</t>
  </si>
  <si>
    <t>161</t>
  </si>
  <si>
    <t>711161307</t>
  </si>
  <si>
    <t>Izolace proti zemní vlhkosti nopovými foliemi základů nebo stěn pro běžné podmínky tloušťky 0,5 mm, šířky 1,5 m</t>
  </si>
  <si>
    <t>1792082642</t>
  </si>
  <si>
    <t xml:space="preserve">Poznámka k souboru cen:_x000d_
1. V cenách -1302 až -1361 nejsou započteny náklady na ukončení izolace lištou. 2. Prostupy izolací se oceňují cenami souboru 711 76 - Provedení detailů fóliemi. </t>
  </si>
  <si>
    <t>"dle izolantu pod terénem,+20 % na přesahy""</t>
  </si>
  <si>
    <t>fxps140pt*1,2</t>
  </si>
  <si>
    <t>162</t>
  </si>
  <si>
    <t>711161382</t>
  </si>
  <si>
    <t>Izolace proti zemní vlhkosti nopovými foliemi ukončení izolace lištou provětrávací</t>
  </si>
  <si>
    <t>1006614363</t>
  </si>
  <si>
    <t xml:space="preserve">"X3"   366,0</t>
  </si>
  <si>
    <t>nopa</t>
  </si>
  <si>
    <t>163</t>
  </si>
  <si>
    <t>711411001</t>
  </si>
  <si>
    <t>Provedení izolace proti povrchové a podpovrchové tlakové vodě natěradly a tmely za studena na ploše vodorovné V nátěrem penetračním</t>
  </si>
  <si>
    <t>-840722372</t>
  </si>
  <si>
    <t xml:space="preserve">Poznámka k souboru cen:_x000d_
1. Izolace plochy jednotlivě do 10 m2 se oceňují skladebně cenami příslušných izolací a cenou 711 49-9095 Příplatek za plochu do 10 m2. </t>
  </si>
  <si>
    <t>"+10 % na napojení na stávající hydroizolaci"</t>
  </si>
  <si>
    <t>164</t>
  </si>
  <si>
    <t>111631500</t>
  </si>
  <si>
    <t>lak asfaltový penetrační (MJ t) bal 9 kg</t>
  </si>
  <si>
    <t>442844770</t>
  </si>
  <si>
    <t>P</t>
  </si>
  <si>
    <t>Poznámka k položce:
Spotřeba 0,3-0,4kg/m2 dle povrchu, ředidlo technický benzín</t>
  </si>
  <si>
    <t>i10*0,00035</t>
  </si>
  <si>
    <t>165</t>
  </si>
  <si>
    <t>711441559</t>
  </si>
  <si>
    <t>Provedení izolace proti povrchové a podpovrchové tlakové vodě pásy přitavením NAIP na ploše vodorovné V</t>
  </si>
  <si>
    <t>749411076</t>
  </si>
  <si>
    <t xml:space="preserve">Poznámka k souboru cen:_x000d_
1. Izolace plochy jednotlivě do 10 m2 se oceňují skladebně cenou příslušné izolace a cenou 711 49-9097 Příplatek za plochu do 10 m2. </t>
  </si>
  <si>
    <t>"2 vrstvy"</t>
  </si>
  <si>
    <t>i10*2</t>
  </si>
  <si>
    <t>166</t>
  </si>
  <si>
    <t>628560010.1</t>
  </si>
  <si>
    <t xml:space="preserve">SBS modifikovaný asfaltový pás; výztužná  vložka ze skleněné tkaniny 200 g/m2</t>
  </si>
  <si>
    <t>1261479547</t>
  </si>
  <si>
    <t>345,466*1,15 'Přepočtené koeficientem množství</t>
  </si>
  <si>
    <t>167</t>
  </si>
  <si>
    <t>711493111R01</t>
  </si>
  <si>
    <t>Izolace proti podpovrchové a tlakové vodě vodorovná těsnicí kaší vč.systémových prvků a profilů</t>
  </si>
  <si>
    <t>-1605804308</t>
  </si>
  <si>
    <t>168</t>
  </si>
  <si>
    <t>711493121R01</t>
  </si>
  <si>
    <t>Izolace proti podpovrchové a tlakové vodě svislá těsnicí kaší vč.systémových prvků a profilů</t>
  </si>
  <si>
    <t>-406388925</t>
  </si>
  <si>
    <t>"vytažení na stěny do v.300 mm"</t>
  </si>
  <si>
    <t>0,3*kd1*1,5</t>
  </si>
  <si>
    <t>"sprchy"</t>
  </si>
  <si>
    <t>(2,0-0,2)*0,9*2*(1+1+2+0*2+2+2+7*7+7)</t>
  </si>
  <si>
    <t>711901010R01</t>
  </si>
  <si>
    <t xml:space="preserve">Těsnící prvek proti tlakové vodě (viz. detail č. 18) - kompletní dodávka a montáž </t>
  </si>
  <si>
    <t>2104780233</t>
  </si>
  <si>
    <t>"detail č.18"</t>
  </si>
  <si>
    <t>170</t>
  </si>
  <si>
    <t>998711103</t>
  </si>
  <si>
    <t>Přesun hmot pro izolace proti vodě, vlhkosti a plynům stanovený z hmotnosti přesunovaného materiálu vodorovná dopravní vzdálenost do 50 m v objektech výšky přes 12 do 60 m</t>
  </si>
  <si>
    <t>-1533790436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</si>
  <si>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</si>
  <si>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171</t>
  </si>
  <si>
    <t>998711192</t>
  </si>
  <si>
    <t>Přesun hmot pro izolace proti vodě, vlhkosti a plynům stanovený z hmotnosti přesunovaného materiálu Příplatek k cenám za zvětšený přesun přes vymezenou největší dopravní vzdálenost do 100 m</t>
  </si>
  <si>
    <t>-1547214494</t>
  </si>
  <si>
    <t>712</t>
  </si>
  <si>
    <t>Povlakové krytiny</t>
  </si>
  <si>
    <t>172</t>
  </si>
  <si>
    <t>712300833</t>
  </si>
  <si>
    <t>Odstranění ze střech plochých do 10 st. krytiny povlakové třívrstvé</t>
  </si>
  <si>
    <t>731032007</t>
  </si>
  <si>
    <t>"stávající krytina"</t>
  </si>
  <si>
    <t>173</t>
  </si>
  <si>
    <t>712311101</t>
  </si>
  <si>
    <t>Provedení povlakové krytiny střech plochých do 10 st. natěradly a tmely za studena nátěrem lakem penetračním nebo asfaltovým</t>
  </si>
  <si>
    <t>744833584</t>
  </si>
  <si>
    <t xml:space="preserve">Poznámka k souboru cen:_x000d_
1. Povlakové krytiny střech jednotlivě do 10 m2 se oceňují skladebně cenou příslušné izolace a cenou 712 39-9095 Příplatek za plochu do 10 m2. </t>
  </si>
  <si>
    <t>"parotěsná vrstva"</t>
  </si>
  <si>
    <t>"penetrace"</t>
  </si>
  <si>
    <t>174</t>
  </si>
  <si>
    <t>111631500.1</t>
  </si>
  <si>
    <t>vysocepřilnavý speciální penetrační nátěr za studena</t>
  </si>
  <si>
    <t>-1520255994</t>
  </si>
  <si>
    <t>323,6*0,00035 'Přepočtené koeficientem množství</t>
  </si>
  <si>
    <t>175</t>
  </si>
  <si>
    <t>712341559</t>
  </si>
  <si>
    <t>Provedení povlakové krytiny střech plochých do 10 st. pásy přitavením NAIP v plné ploše</t>
  </si>
  <si>
    <t>-1052329254</t>
  </si>
  <si>
    <t xml:space="preserve">Poznámka k souboru cen:_x000d_
1. Povlakové krytiny střech jednotlivě do 10 m2 se oceňují skladebně cenou příslušné izolace a cenou 712 39-9097 Příplatek za plochu do 10 m2. </t>
  </si>
  <si>
    <t>"měřeno grafickým programem"</t>
  </si>
  <si>
    <t>"střecha B"</t>
  </si>
  <si>
    <t>110,0*2</t>
  </si>
  <si>
    <t>"střecha C"</t>
  </si>
  <si>
    <t>"střecha E"</t>
  </si>
  <si>
    <t>"vytažení na atiku"</t>
  </si>
  <si>
    <t>(0,3+0,5)*(6,78-0,15*2+(5,49-0,15)*2)</t>
  </si>
  <si>
    <t>(0,3+0,5)*(6,86*2+6,39*2+11,72*2-10,34)</t>
  </si>
  <si>
    <t>"vytažení na konstrukce"</t>
  </si>
  <si>
    <t>(0,5)*38,43*2</t>
  </si>
  <si>
    <t>(0,5)*(6,39*2+10,34)</t>
  </si>
  <si>
    <t>n100</t>
  </si>
  <si>
    <t>krytina*2</t>
  </si>
  <si>
    <t>176</t>
  </si>
  <si>
    <t>628522560.1</t>
  </si>
  <si>
    <t xml:space="preserve">modifikovaný asfaltový pás vyztužený stabilizovanou polyesterovou rohoží gramáže 180g/m2, horní povrch opatřen  hrubozrnným minerálním posypem, krycí vrstva SBS bitumen 4270 g/m2_x000d_
</t>
  </si>
  <si>
    <t>-700187394</t>
  </si>
  <si>
    <t>418,998*1,15 'Přepočtené koeficientem množství</t>
  </si>
  <si>
    <t>177</t>
  </si>
  <si>
    <t>628522540.1</t>
  </si>
  <si>
    <t xml:space="preserve">modifikovaný asfaltový pás vyztužený skelnou rohoží, skelná rohož 50g/m2_x000d_
</t>
  </si>
  <si>
    <t>-920114465</t>
  </si>
  <si>
    <t>178</t>
  </si>
  <si>
    <t>712341659</t>
  </si>
  <si>
    <t>Provedení povlakové krytiny střech plochých do 10 st. pásy přitavením NAIP bodově</t>
  </si>
  <si>
    <t>-1033789971</t>
  </si>
  <si>
    <t>179</t>
  </si>
  <si>
    <t>628522640.1</t>
  </si>
  <si>
    <t xml:space="preserve">SBS modifikovaný asfaltový pás vyztužený kombinovanou spřaženou vložkou z antikorozní AL fólie a skelné rohože_x000d_
</t>
  </si>
  <si>
    <t>502026495</t>
  </si>
  <si>
    <t>180</t>
  </si>
  <si>
    <t>712990813</t>
  </si>
  <si>
    <t>Odstranění násypu nebo nánosu ze střech násypu nebo nánosu do 10 st., tl. přes 50 do 100 mm</t>
  </si>
  <si>
    <t>-287444570</t>
  </si>
  <si>
    <t>181</t>
  </si>
  <si>
    <t>998712206</t>
  </si>
  <si>
    <t>Přesun hmot pro povlakové krytiny stanovený procentní sazbou (%) z ceny vodorovná dopravní vzdálenost do 50 m v objektech výšky přes 48 do 60 m</t>
  </si>
  <si>
    <t>%</t>
  </si>
  <si>
    <t>907975048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</si>
  <si>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</si>
  <si>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182</t>
  </si>
  <si>
    <t>998712292</t>
  </si>
  <si>
    <t>Přesun hmot pro povlakové krytiny stanovený procentní sazbou (%) z ceny Příplatek k cenám za zvětšený přesun přes vymezenou největší dopravní vzdálenost do 100 m</t>
  </si>
  <si>
    <t>330715866</t>
  </si>
  <si>
    <t>713</t>
  </si>
  <si>
    <t>Izolace tepelné</t>
  </si>
  <si>
    <t>183</t>
  </si>
  <si>
    <t>713121111</t>
  </si>
  <si>
    <t>Montáž tepelné izolace podlah rohožemi, pásy, deskami, dílci, bloky (izolační materiál ve specifikaci) kladenými volně jednovrstvá</t>
  </si>
  <si>
    <t>-271940679</t>
  </si>
  <si>
    <t xml:space="preserve">Poznámka k souboru cen:_x000d_
1. Množství tepelné izolace podlah okrajovými pásky k ceně -1211 se určuje v m projektované délky obložení (bez přesahů) na obvodu podlahy. </t>
  </si>
  <si>
    <t>184</t>
  </si>
  <si>
    <t>283723020</t>
  </si>
  <si>
    <t>deska z pěnového polystyrenu pro trvalé zatížení v tlaku (max. 2000 kg/m2) 1000 x 500 x 30 mm</t>
  </si>
  <si>
    <t>1007453166</t>
  </si>
  <si>
    <t>157,03*1,05 'Přepočtené koeficientem množství</t>
  </si>
  <si>
    <t>185</t>
  </si>
  <si>
    <t>713140851</t>
  </si>
  <si>
    <t>Odstranění tepelné izolace běžných stavebních konstrukcí z rohoží, pásů, dílců, desek, bloků střech plochých nadstřešních izolací připevněných do 100 mm lepením z vláknitých materiálů, tloušťky izolace</t>
  </si>
  <si>
    <t>1490623475</t>
  </si>
  <si>
    <t xml:space="preserve">Poznámka k souboru cen:_x000d_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</si>
  <si>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186</t>
  </si>
  <si>
    <t>713140853</t>
  </si>
  <si>
    <t>Odstranění tepelné izolace běžných stavebních konstrukcí z rohoží, pásů, dílců, desek, bloků střech plochých nadstřešních izolací připevněných přes 100 mm lepením z vláknitých materiálů, tloušťky izolace</t>
  </si>
  <si>
    <t>-2126457677</t>
  </si>
  <si>
    <t>187</t>
  </si>
  <si>
    <t>713141131</t>
  </si>
  <si>
    <t>Montáž tepelné izolace střech plochých rohožemi, pásy, deskami, dílci, bloky (izolační materiál ve specifikaci) přilepenými za studena zplna, jednovrstvá</t>
  </si>
  <si>
    <t>1372492220</t>
  </si>
  <si>
    <t xml:space="preserve">Poznámka k souboru cen:_x000d_
1. Množství tepelné izolace střech plochých atikovými pásky k ceně -1211 se určuje v m projektované délky obložení (bez přesahů) na obvodu ploché střechy. 2. Množství jednotek tepelné izolace střech plochých spádovými klíny k cenám -1311 až -1335 se určuje v m2 půdorysné projektované vyspádované plochy střechy. </t>
  </si>
  <si>
    <t>"D.1.1.1.36-3 Výpis výrobků - klempířské výrobky"</t>
  </si>
  <si>
    <t>"š 500 mm"</t>
  </si>
  <si>
    <t>"K24D,K25D"</t>
  </si>
  <si>
    <t>at4*0,5</t>
  </si>
  <si>
    <t>188</t>
  </si>
  <si>
    <t>631537790.1</t>
  </si>
  <si>
    <t>deska izolační minerální těžkých plovoucích podlah λ-0.036 tl.30 mm</t>
  </si>
  <si>
    <t>394737200</t>
  </si>
  <si>
    <t>1050*1,05 'Přepočtené koeficientem množství</t>
  </si>
  <si>
    <t>189</t>
  </si>
  <si>
    <t>283764000</t>
  </si>
  <si>
    <t>deska z polystyrénu XPS zpevněná, hrana polodrážková lambda 0,033 [W/mK] 1250 x 600 mm</t>
  </si>
  <si>
    <t>1672169805</t>
  </si>
  <si>
    <t>at4*0,5*0,03</t>
  </si>
  <si>
    <t>1,874*1,05 'Přepočtené koeficientem množství</t>
  </si>
  <si>
    <t>190</t>
  </si>
  <si>
    <t>713141182R01</t>
  </si>
  <si>
    <t>Montáž izolace tepelné střech plochých tl přes 170 mm mechanické kotvení</t>
  </si>
  <si>
    <t>1775275982</t>
  </si>
  <si>
    <t>"střešní tuhé minerální desky,tl.40 mm"</t>
  </si>
  <si>
    <t>"střešní tuhé minerální desky,tl.220-370 mm"</t>
  </si>
  <si>
    <t>191</t>
  </si>
  <si>
    <t>713131141</t>
  </si>
  <si>
    <t>Montáž tepelné izolace stěn rohožemi, pásy, deskami, dílci, bloky (izolační materiál ve specifikaci) lepením celoplošně</t>
  </si>
  <si>
    <t>739545806</t>
  </si>
  <si>
    <t xml:space="preserve">Poznámka k souboru cen:_x000d_
1. Položky Montáž tepelných izolací stěn lze použít i pro ocenění montáže svislých tepelných izolací základových konstrukcí (základové pásy, desky apod.).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 </t>
  </si>
  <si>
    <t>"atika"</t>
  </si>
  <si>
    <t>0,5*n1at</t>
  </si>
  <si>
    <t>192</t>
  </si>
  <si>
    <t>283759160</t>
  </si>
  <si>
    <t xml:space="preserve">deska z pěnového polystyrenu pro trvalé zatížení v tlaku (max. 3000 kg/m2) 1000 x 500 x 1000 mm  λ-0.035</t>
  </si>
  <si>
    <t>1138766135</t>
  </si>
  <si>
    <t>(0,22+(0,37-0,22)*0,75)*i33</t>
  </si>
  <si>
    <t>193</t>
  </si>
  <si>
    <t>631413310.1</t>
  </si>
  <si>
    <t xml:space="preserve">deska izolační střešní z minerálních tuhých vláken  λ-0.036 tl.40 mm</t>
  </si>
  <si>
    <t>-1517116194</t>
  </si>
  <si>
    <t>401,97*1,05 'Přepočtené koeficientem množství</t>
  </si>
  <si>
    <t>194</t>
  </si>
  <si>
    <t>713141211</t>
  </si>
  <si>
    <t>Montáž tepelné izolace střech plochých atikovými klíny kladenými volně</t>
  </si>
  <si>
    <t>-1273127358</t>
  </si>
  <si>
    <t>(6,78-0,15*2+(5,49-0,15)*2)</t>
  </si>
  <si>
    <t>(6,86*2+6,39*2+11,72*2-10,34)</t>
  </si>
  <si>
    <t>38,43*2</t>
  </si>
  <si>
    <t>(6,39*2+10,34)</t>
  </si>
  <si>
    <t>195</t>
  </si>
  <si>
    <t>631529080</t>
  </si>
  <si>
    <t>klín atikový přechodný minerální plochých střech tl.100 x100 mm</t>
  </si>
  <si>
    <t>-248104188</t>
  </si>
  <si>
    <t>156,74*1,05 'Přepočtené koeficientem množství</t>
  </si>
  <si>
    <t>196</t>
  </si>
  <si>
    <t>713191132</t>
  </si>
  <si>
    <t>Montáž tepelné izolace stavebních konstrukcí - doplňky a konstrukční součásti podlah, stropů vrchem nebo střech překrytím fólií separační z PE</t>
  </si>
  <si>
    <t>-639812219</t>
  </si>
  <si>
    <t>197</t>
  </si>
  <si>
    <t>283231500</t>
  </si>
  <si>
    <t>fólie separační PE bal. 100 m2</t>
  </si>
  <si>
    <t>333533960</t>
  </si>
  <si>
    <t>1050*1,15 'Přepočtené koeficientem množství</t>
  </si>
  <si>
    <t>198</t>
  </si>
  <si>
    <t>713191133</t>
  </si>
  <si>
    <t>Montáž tepelné izolace stavebních konstrukcí - doplňky a konstrukční součásti podlah, stropů vrchem nebo střech překrytím fólií položenou volně s přelepením spojů</t>
  </si>
  <si>
    <t>-4624657</t>
  </si>
  <si>
    <t>199</t>
  </si>
  <si>
    <t>628220060.1</t>
  </si>
  <si>
    <t>pás asfaltovaný</t>
  </si>
  <si>
    <t>1751611132</t>
  </si>
  <si>
    <t>157,03*1,1 'Přepočtené koeficientem množství</t>
  </si>
  <si>
    <t>200</t>
  </si>
  <si>
    <t>998713206</t>
  </si>
  <si>
    <t>Přesun hmot pro izolace tepelné stanovený procentní sazbou (%) z ceny vodorovná dopravní vzdálenost do 50 m v objektech výšky přes 48 do 60 m</t>
  </si>
  <si>
    <t>558867966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</si>
  <si>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</si>
  <si>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201</t>
  </si>
  <si>
    <t>998713292</t>
  </si>
  <si>
    <t>Přesun hmot pro izolace tepelné stanovený procentní sazbou (%) z ceny Příplatek k cenám za zvětšený přesun přes vymezenou největší dopravní vzdálenost do 100 m</t>
  </si>
  <si>
    <t>1026115822</t>
  </si>
  <si>
    <t>727</t>
  </si>
  <si>
    <t>Zdravotechnika - požární ochrana</t>
  </si>
  <si>
    <t>202</t>
  </si>
  <si>
    <t>727111339R01</t>
  </si>
  <si>
    <t xml:space="preserve">Protipožární ucpávky potrubních a kabelových rozvodů podrobně nespecifikované v projektech jednotlivých profesí (PO EI 60-120min) </t>
  </si>
  <si>
    <t>1781086623</t>
  </si>
  <si>
    <t>762</t>
  </si>
  <si>
    <t>Konstrukce tesařské</t>
  </si>
  <si>
    <t>203</t>
  </si>
  <si>
    <t>762439000R01</t>
  </si>
  <si>
    <t>Obložení pod klempířské prvky z dřevoštěpkových desek - kompletní dodávka a montáž</t>
  </si>
  <si>
    <t>1437606574</t>
  </si>
  <si>
    <t>204</t>
  </si>
  <si>
    <t>998762205R01</t>
  </si>
  <si>
    <t>Přesun hmot pro konstrukce tesařské stanovený procentní sazbou (%) z ceny vodorovná dopravní vzdálenost do 50 m v objektech výšky přes 36 m</t>
  </si>
  <si>
    <t>-175600335</t>
  </si>
  <si>
    <t>205</t>
  </si>
  <si>
    <t>998762294</t>
  </si>
  <si>
    <t>Přesun hmot pro konstrukce tesařské stanovený procentní sazbou (%) z ceny Příplatek k cenám za zvětšený přesun přes vymezenou největší dopravní vzdálenost do 1000 m</t>
  </si>
  <si>
    <t>-2019500744</t>
  </si>
  <si>
    <t>763</t>
  </si>
  <si>
    <t>Konstrukce suché výstavby</t>
  </si>
  <si>
    <t>206</t>
  </si>
  <si>
    <t>763111411</t>
  </si>
  <si>
    <t>Příčka ze sádrokartonových desek s nosnou konstrukcí z jednoduchých ocelových profilů UW, CW dvojitě opláštěná deskami standardními A tl. 2 x 12,5 mm, EI 60, příčka tl. 100 mm, profil 50 TI tl. 50 mm, Rw 50 dB</t>
  </si>
  <si>
    <t>1807727340</t>
  </si>
  <si>
    <t xml:space="preserve">Poznámka k souboru cen:_x000d_
1. V cenách jsou započteny i náklady na tmelení a výztužnou pásku. 2. V cenách nejsou započteny náklady na základní penetrační nátěr; tyto se oceňují cenou cenou -1717. 3. Cenu -1524 lze použít i pro příčky s tepelnou izolací tl. 100 mm o objemové hmotnosti min. 16 kg/m3. 4. Cena -1611 Montáž nosné konstrukce je stanovena pro m2 plochy příčky. 5. Ceny -1621 až -1627 Montáž desek, -1717 Penetrační nátěr, -1718 Úprava spar separační páskou a -1771, -1772 Příplatek za rovinnost jsou stanoveny pro obě strany příčky. 6. V ceně -1611 nejsou započteny náklady na profily; tyto se oceňují ve specifikaci. Doporučené množství na 1 m2 příčky je 1,9 m profilu CW a 0,8 m profilu UW. 7. V cenách -1621 až -1627 nejsou započteny náklady na desky; tato dodávka se oceňuje ve specifikaci. </t>
  </si>
  <si>
    <t>"D.1.1.1.34 Schéma půdorysu typického pokoje"</t>
  </si>
  <si>
    <t>vv*(0,6+0,5*2)*48</t>
  </si>
  <si>
    <t>"D.1.1.1.35 Schéma půdorysu typické kanceláře"</t>
  </si>
  <si>
    <t>vv*(0,6+0,5*2)*41</t>
  </si>
  <si>
    <t>"kanceláře bez dělících příček 3-7.NP"</t>
  </si>
  <si>
    <t>vv*(0,6+0,5*2)*4</t>
  </si>
  <si>
    <t>"pokoje bez soc.zařízení 8-15.NP"</t>
  </si>
  <si>
    <t>vv*(0,6+0,5*2)*24</t>
  </si>
  <si>
    <t>vv*(0,6+0,5*2)*12</t>
  </si>
  <si>
    <t>vv*(0,6+1,15*2)*2</t>
  </si>
  <si>
    <t>vv*(0,6+0,9*2)*2</t>
  </si>
  <si>
    <t>vv*(0,6+1,575*2)*1</t>
  </si>
  <si>
    <t>vv*(0,6+1,4*2)*2</t>
  </si>
  <si>
    <t>vv*(0,6+1,595*2)*1</t>
  </si>
  <si>
    <t>vv*(0,6+1,5*2)*1</t>
  </si>
  <si>
    <t>vv*(0,6+1,1*2)*1</t>
  </si>
  <si>
    <t>"2stranné"</t>
  </si>
  <si>
    <t>vv*(4,75*2+1,65+2,7+6,0+2,7*2+3,6+4,75+2,7*2+3,5+6,0+2,7+2,25)</t>
  </si>
  <si>
    <t>vv*(0,6+0,5*2)*3</t>
  </si>
  <si>
    <t>vv*(0,6+0,5*2)*3*2</t>
  </si>
  <si>
    <t>vv*(0,6+0,5*2)*3*7</t>
  </si>
  <si>
    <t>207</t>
  </si>
  <si>
    <t>763111414</t>
  </si>
  <si>
    <t>Příčka ze sádrokartonových desek s nosnou konstrukcí z jednoduchých ocelových profilů UW, CW dvojitě opláštěná deskami standardními A tl. 2 x 12,5 mm, EI 60, příčka tl. 125 mm, profil 75 TI tl. 75 mm, Rw 53 dB</t>
  </si>
  <si>
    <t>1888184565</t>
  </si>
  <si>
    <t>vv*(2,78+1,625*2)*48</t>
  </si>
  <si>
    <t>vv*(4,305)*41</t>
  </si>
  <si>
    <t>vv*(4,305)*24</t>
  </si>
  <si>
    <t>vv*(4,835+1,6+2,71+4,835)</t>
  </si>
  <si>
    <t>vv*(4,835+5,7+2,475+6,0-2,71-0,125+4,835+1,945+3,125+2,75)</t>
  </si>
  <si>
    <t>vv*(3,35+6,0*2+2,8)*2</t>
  </si>
  <si>
    <t>vv*(3,35)</t>
  </si>
  <si>
    <t>vv*(0,7*2+0,6+6,0+0,15)*7</t>
  </si>
  <si>
    <t>vv*(6,0*2-0,7+3,35)*7</t>
  </si>
  <si>
    <t>vv*(0,7*2+0,6+6,0+0,15)</t>
  </si>
  <si>
    <t>vv*(6,0*2-0,7+3,35)</t>
  </si>
  <si>
    <t>208</t>
  </si>
  <si>
    <t>763111431</t>
  </si>
  <si>
    <t>Příčka ze sádrokartonových desek s nosnou konstrukcí z jednoduchých ocelových profilů UW, CW dvojitě opláštěná deskami impregnovanými H2 tl. 2 x 12,5 mm, EI 60, příčka tl. 100 mm, profil 50 TI tl. 50 mm, Rw 50 dB</t>
  </si>
  <si>
    <t>-1818877808</t>
  </si>
  <si>
    <t>vv*(2,5+1,595*2)*48</t>
  </si>
  <si>
    <t>vv*(0,6+1,595*2)*41</t>
  </si>
  <si>
    <t>vv*(0,6+1,595*2)*4</t>
  </si>
  <si>
    <t>vv*(0,6+1,595*2)*24</t>
  </si>
  <si>
    <t>3,21*(5,75+1,8*4)</t>
  </si>
  <si>
    <t>2,7*(2,1+1,6*2+2,1+2,55)</t>
  </si>
  <si>
    <t>2,7*(2,85+0,5+1,7+1,4)</t>
  </si>
  <si>
    <t>4,0*(2,9)-1,6*1,97</t>
  </si>
  <si>
    <t>vv*(2,15+1,75+0,3*2)</t>
  </si>
  <si>
    <t>vv*(1,25+2,95)</t>
  </si>
  <si>
    <t>vv*(2,15+1,75+0,3*2+6,0+0,5)</t>
  </si>
  <si>
    <t>vv*(1,25+3,95+3,333)</t>
  </si>
  <si>
    <t>vv*(2,15+1,75+0,3*2+6,0+0,5)*2</t>
  </si>
  <si>
    <t>vv*(1,25+3,95+3,333)*2</t>
  </si>
  <si>
    <t>vv*(2,15+1,75+0,3*2+6,0+0,5)*7</t>
  </si>
  <si>
    <t>vv*(1,25+3,95+3,333)*7</t>
  </si>
  <si>
    <t>209</t>
  </si>
  <si>
    <t>763111434</t>
  </si>
  <si>
    <t>Příčka ze sádrokartonových desek s nosnou konstrukcí z jednoduchých ocelových profilů UW, CW dvojitě opláštěná deskami impregnovanými H2 tl. 2 x 12,5 mm, EI 60, příčka tl. 125 mm, profil 75 TI tl. 75 mm, Rw 53 dB</t>
  </si>
  <si>
    <t>-255269876</t>
  </si>
  <si>
    <t>vv*(2,625+3,095*2)*48</t>
  </si>
  <si>
    <t>vv*(3,475*2+1,7*3)</t>
  </si>
  <si>
    <t>vv*(3,333+6,0*2-1,45+2,025*3)</t>
  </si>
  <si>
    <t>vv*(3,333+6,0*2-1,45+2,025*3)*2</t>
  </si>
  <si>
    <t>vv*(6,0+0,5)*7</t>
  </si>
  <si>
    <t>vv*(3,375+1,7*3)*7</t>
  </si>
  <si>
    <t>vv*(6,0+0,5)</t>
  </si>
  <si>
    <t>vv*(3,375+1,7*3)</t>
  </si>
  <si>
    <t>210</t>
  </si>
  <si>
    <t>763111447</t>
  </si>
  <si>
    <t>Příčka ze sádrokartonových desek s nosnou konstrukcí z jednoduchých ocelových profilů UW, CW dvojitě opláštěná deskami protipožárními impregnovanými H2DF tl. 2 x 12,5 mm, EI 90, příčka tl. 150 mm, profil 100 TI tl. 80 mm, Rw 55 dB</t>
  </si>
  <si>
    <t>1315809833</t>
  </si>
  <si>
    <t>"ATS"</t>
  </si>
  <si>
    <t>2,5*(1,3+2,75)*2</t>
  </si>
  <si>
    <t>211</t>
  </si>
  <si>
    <t>763111722</t>
  </si>
  <si>
    <t>Příčka ze sádrokartonových desek ostatní konstrukce a práce na příčkách ze sádrokartonových desek úhelníky k ochraně rohů pozinkované</t>
  </si>
  <si>
    <t>1392530560</t>
  </si>
  <si>
    <t>vv*4*48</t>
  </si>
  <si>
    <t>vv*4*41</t>
  </si>
  <si>
    <t>vv*4*4</t>
  </si>
  <si>
    <t>vv*4*24</t>
  </si>
  <si>
    <t>212</t>
  </si>
  <si>
    <t>763211111</t>
  </si>
  <si>
    <t>Příčka ze sádrovláknitých desek s nosnou konstrukcí z jednoduchých ocelových profilů UW, CW jednoduše opláštěná deskou tl. 10 mm,TI 40 mm 20 kg/m3 příčka tl. 70 mm, profil 50</t>
  </si>
  <si>
    <t>1538015498</t>
  </si>
  <si>
    <t xml:space="preserve">Poznámka k souboru cen:_x000d_
1. V cenách jsou započteny i náklady na tmelení. 2. Ostatní konstrukce a práce a příplatky u příček ze sádrovláknitých desek lze ocenit cenami 763 11-17.. pro příčky ze sádrokartonových desek. </t>
  </si>
  <si>
    <t xml:space="preserve">"X52"   1,45*4,65*3</t>
  </si>
  <si>
    <t>213</t>
  </si>
  <si>
    <t>763111717</t>
  </si>
  <si>
    <t>Příčka ze sádrokartonových desek ostatní konstrukce a práce na příčkách ze sádrokartonových desek základní penetrační nátěr</t>
  </si>
  <si>
    <t>1058544074</t>
  </si>
  <si>
    <t>sdk2+sdk2i</t>
  </si>
  <si>
    <t>sdk3+sdk3i</t>
  </si>
  <si>
    <t>"odpočet 1stranně upravovaných příček"</t>
  </si>
  <si>
    <t>-vv*(0,6+0,5*2)*48/2</t>
  </si>
  <si>
    <t>-vv*(0,6+0,5*2)*41/2</t>
  </si>
  <si>
    <t>-vv*(0,6+0,5*2)*4/2</t>
  </si>
  <si>
    <t>-vv*(0,6+0,5*2)*24/2</t>
  </si>
  <si>
    <t>-vv*(0,6+1,595*2)*41/2</t>
  </si>
  <si>
    <t>-vv*(0,6+1,595*2)*4/2</t>
  </si>
  <si>
    <t>-vv*(0,6+1,595*2)*24/2</t>
  </si>
  <si>
    <t>214</t>
  </si>
  <si>
    <t>763112390R01</t>
  </si>
  <si>
    <t>Ozn.X25 Meziokenní izolační panely tl.200 mm,cementovláknité desky s výplní z minerální vaty 2x80 mm,parotěsná folie,vč.spojovacího materálu a systémových prvků</t>
  </si>
  <si>
    <t>1634468521</t>
  </si>
  <si>
    <t xml:space="preserve">Poznámka k souboru cen:_x000d_
1. V cenách jsou započteny i náklady na tmelení a výztužnou pásku. 2. V cenách nejsou započteny náklady na základní penetrační nátěr; tyto se oceňují cenou 763 11-1717. 3. Cena -2611 Montáž nosné konstrukce je stanovena pro m2 plochy mezibytové příčky. 4. Ceny -2621 a -2624 Montáž desek jsou stanoveny pro obě strany mezibytové příčky. 5. V ceně -2611 nejsou započteny náklady na profily; tyto se oceňují ve specifikaci. Doporučené množství na 1 m2 příčky je 3,8 m profilu CW a 1,6 m profilu UW. 6. V cenách -2621 a -2624 nejsou započteny náklady na desky; tato dodávka se oceňuje ve specifikaci. 7. Ostatní konstrukce a práce a příplatky u mezibytových příček se oceňují cenami 763 11-17.. pro příčky ze sádrokartonových desek. </t>
  </si>
  <si>
    <t xml:space="preserve">"X25"   1,7*0,6*168</t>
  </si>
  <si>
    <t>215</t>
  </si>
  <si>
    <t>763131511</t>
  </si>
  <si>
    <t>Podhled ze sádrokartonových desek jednovrstvá zavěšená spodní konstrukce z ocelových profilů CD, UD jednoduše opláštěná deskou standardní A, tl. 12,5 mm, bez TI</t>
  </si>
  <si>
    <t>365441458</t>
  </si>
  <si>
    <t xml:space="preserve">Poznámka k souboru cen:_x000d_
1. V cenách jsou započteny i náklady na tmelení a výztužnou pásku. 2. V cenách nejsou započteny náklady na základní penetrační nátěr; tyto se oceňují cenou -1714. 3. Ceny 763 13-13 lze použít i pro dvouvrstvou dřevěnou spodní konstrukci s nosnými latěmi 60 x 40 mm a montážnímu latěmi 48 x 24 mm. 4. Ceny -1611 až -1613 Montáž nosné konstrukce je stanoveny pro m2 plochy podhledu. 5. V ceně -1611 nejsou započteny náklady na dřevo a v cenách -2612 a -2613 náklady na profily; tyto se oceňují ve specifikaci. Doporučené množství na 1 m2 příčky je 3,0 m profilu CD a 0,9 m profilu UD. 6. V cenách -1621 až -1624 Montáž desek nejsou započteny náklady na desky; tato dodávka se oceňuje ve specifikaci. 7. V ceně -1763 Příplatek za průhyb nosného stropu přes 20 mm je započtena pouze montáž, atypický profil se oceňuje individuálně ve specifikaci. </t>
  </si>
  <si>
    <t>"SDK obyčejné"</t>
  </si>
  <si>
    <t>169,0</t>
  </si>
  <si>
    <t>216</t>
  </si>
  <si>
    <t>763131533</t>
  </si>
  <si>
    <t>Podhled ze sádrokartonových desek jednovrstvá zavěšená spodní konstrukce z ocelových profilů CD, UD jednoduše opláštěná deskou protipožární DF, tl. 15 mm, TI tl. 60 mm 50 kg/m3</t>
  </si>
  <si>
    <t>915533564</t>
  </si>
  <si>
    <t>571,0</t>
  </si>
  <si>
    <t>217</t>
  </si>
  <si>
    <t>763131551</t>
  </si>
  <si>
    <t>Podhled ze sádrokartonových desek jednovrstvá zavěšená spodní konstrukce z ocelových profilů CD, UD jednoduše opláštěná deskou impregnovanou H2, tl. 12,5 mm, bez TI</t>
  </si>
  <si>
    <t>-1216719948</t>
  </si>
  <si>
    <t>"SDK impregnované do vlhkého prostředí"</t>
  </si>
  <si>
    <t>460,0</t>
  </si>
  <si>
    <t>218</t>
  </si>
  <si>
    <t>763132229R01</t>
  </si>
  <si>
    <t>Podhled ze sádrokartonových desek – samostatný požární předěl jednovrstvá spodní konstrukce z ocelových profilů CD, UD CD profily vyplněny TI z minerálních vláken objemové hmotnosti 40 kg/m3 dvojitě opláštěná deskami protipožárními 2 x DF H2 tl. 2 x 12,5 mm, TI tl.100 mm, EI 90</t>
  </si>
  <si>
    <t>-1564489166</t>
  </si>
  <si>
    <t>2,5*1,55</t>
  </si>
  <si>
    <t>219</t>
  </si>
  <si>
    <t>763131714</t>
  </si>
  <si>
    <t>Podhled ze sádrokartonových desek ostatní práce a konstrukce na podhledech ze sádrokartonových desek základní penetrační nátěr</t>
  </si>
  <si>
    <t>1488139511</t>
  </si>
  <si>
    <t>763164565R01</t>
  </si>
  <si>
    <t>SDK kastlíky (svislé/vodorovné),desky tl.12,5 mm bez přesné specifikace,včetně ochranných úhelníků</t>
  </si>
  <si>
    <t>1785264930</t>
  </si>
  <si>
    <t>240,0</t>
  </si>
  <si>
    <t>221</t>
  </si>
  <si>
    <t>763172900R01</t>
  </si>
  <si>
    <t>SDK revizní dvířka pro TZB,do stěn a podhledů,desky tl.12,5 mm - 300/300 mm</t>
  </si>
  <si>
    <t>55668680</t>
  </si>
  <si>
    <t>800</t>
  </si>
  <si>
    <t>222</t>
  </si>
  <si>
    <t>763172901R01</t>
  </si>
  <si>
    <t>SDK revizní dvířka pro TZB,do stěn a podhledů,desky tl.12,5 mm - 250/1000 mm</t>
  </si>
  <si>
    <t>-1136119378</t>
  </si>
  <si>
    <t>223</t>
  </si>
  <si>
    <t>763172902R01</t>
  </si>
  <si>
    <t>SDK revizní dvířka pro TZB,do stěn a podhledů,desky tl.12,5 mm - 150/300 mm</t>
  </si>
  <si>
    <t>-68328716</t>
  </si>
  <si>
    <t>224</t>
  </si>
  <si>
    <t>763172903R01</t>
  </si>
  <si>
    <t>SDK revizní dvířka pro TZB,do stěn a podhledů,desky tl.12,5 mm - 250/1250 mm</t>
  </si>
  <si>
    <t>1967544462</t>
  </si>
  <si>
    <t>225</t>
  </si>
  <si>
    <t>763172904R01</t>
  </si>
  <si>
    <t>SDK revizní dvířka pro TZB,do stěn a podhledů,desky tl.12,5 mm - 200/200 mm</t>
  </si>
  <si>
    <t>616389479</t>
  </si>
  <si>
    <t>226</t>
  </si>
  <si>
    <t>763172905R01</t>
  </si>
  <si>
    <t>SDK revizní dvířka pro TZB,do stěn a podhledů,desky tl.12,5 mm - 150/150 mm</t>
  </si>
  <si>
    <t>-734414089</t>
  </si>
  <si>
    <t>227</t>
  </si>
  <si>
    <t>763172906R01</t>
  </si>
  <si>
    <t>SDK revizní dvířka pro TZB,do stěn a podhledů,desky tl.12,5 mm - 250/300 mm</t>
  </si>
  <si>
    <t>-609724250</t>
  </si>
  <si>
    <t>228</t>
  </si>
  <si>
    <t>763172907R01</t>
  </si>
  <si>
    <t>SDK revizní dvířka pro TZB,do stěn a podhledů,desky tl.12,5 mm - 300/500 mm</t>
  </si>
  <si>
    <t>-532564480</t>
  </si>
  <si>
    <t>229</t>
  </si>
  <si>
    <t>763172908R01</t>
  </si>
  <si>
    <t>SDK revizní dvířka pro TZB,do stěn a podhledů,desky tl.12,5 mm - 400/400 mm</t>
  </si>
  <si>
    <t>-214725348</t>
  </si>
  <si>
    <t>230</t>
  </si>
  <si>
    <t>763172910R01</t>
  </si>
  <si>
    <t>SDK revizní dvířka pod vaničky,desky tl.12,5 mm - 150/300 mm</t>
  </si>
  <si>
    <t>103664952</t>
  </si>
  <si>
    <t>231</t>
  </si>
  <si>
    <t>763172920R01</t>
  </si>
  <si>
    <t>SDK revizní dvířka pro VZT,desky tl.12,5 mm - 800/300 mm</t>
  </si>
  <si>
    <t>110495161</t>
  </si>
  <si>
    <t>232</t>
  </si>
  <si>
    <t>763172921R01</t>
  </si>
  <si>
    <t>SDK revizní dvířka pro VZT,desky tl.12,5 mm - 700/700 mm</t>
  </si>
  <si>
    <t>692283210</t>
  </si>
  <si>
    <t>233</t>
  </si>
  <si>
    <t>763172922R01</t>
  </si>
  <si>
    <t>SDK revizní dvířka pro VZT,desky tl.12,5 mm - 700/300 mm</t>
  </si>
  <si>
    <t>331418619</t>
  </si>
  <si>
    <t>234</t>
  </si>
  <si>
    <t>763172923R01</t>
  </si>
  <si>
    <t>SDK revizní dvířka pro VZT,desky tl.12,5 mm - 600/300 mm</t>
  </si>
  <si>
    <t>1811576282</t>
  </si>
  <si>
    <t>235</t>
  </si>
  <si>
    <t>763172924R01</t>
  </si>
  <si>
    <t>SDK revizní dvířka pro VZT,desky tl.12,5 mm - 500/300 mm</t>
  </si>
  <si>
    <t>1935577810</t>
  </si>
  <si>
    <t>236</t>
  </si>
  <si>
    <t>763172925R01</t>
  </si>
  <si>
    <t>SDK revizní dvířka pro VZT,desky tl.12,5 mm - 400/300 mm</t>
  </si>
  <si>
    <t>1527597409</t>
  </si>
  <si>
    <t>237</t>
  </si>
  <si>
    <t>763172926R01</t>
  </si>
  <si>
    <t>SDK revizní dvířka pro VZT,desky tl.12,5 mm - 300/300 mm</t>
  </si>
  <si>
    <t>-1378851041</t>
  </si>
  <si>
    <t>238</t>
  </si>
  <si>
    <t>763172927R01</t>
  </si>
  <si>
    <t>SDK revizní dvířka pro VZT,desky tl.12,5 mm - 250/300 mm</t>
  </si>
  <si>
    <t>1766225697</t>
  </si>
  <si>
    <t>239</t>
  </si>
  <si>
    <t>763172930R01</t>
  </si>
  <si>
    <t>Ozn.X53 SDK revizní dvířka pro TZB,do šachet,desky tl.12,5 mm - 250/1000 mm</t>
  </si>
  <si>
    <t>-419053533</t>
  </si>
  <si>
    <t xml:space="preserve">"X53"   20</t>
  </si>
  <si>
    <t>551</t>
  </si>
  <si>
    <t>763173111</t>
  </si>
  <si>
    <t>Instalační technika pro konstrukce ze sádrokartonových desek montáž nosičů zařizovacích předmětů úchytu pro umyvadlo</t>
  </si>
  <si>
    <t>-1873332632</t>
  </si>
  <si>
    <t xml:space="preserve">Poznámka k souboru cen:_x000d_
1. V cenách montáže revizních klapek 763 17-1 a revizních dvířek 763 17-2 nejsou započteny náklady na jejich dodávku a dodávku pomocné konstrukce z profilů a spojek; tato dodávka se oceňuje ve specifikaci. 2. V cenách montáže nosičů zařizovacích předmětů 763 17-3 nejsou započteny náklady na jejich dodávku a dodávku spojovacího materiálu uchycení zařizovacích předmětů; tato dodávka se oceňuje ve specifikaci. </t>
  </si>
  <si>
    <t xml:space="preserve">3                    "1:NP</t>
  </si>
  <si>
    <t xml:space="preserve">16                   "2.NP</t>
  </si>
  <si>
    <t xml:space="preserve">5                      "3.NP</t>
  </si>
  <si>
    <t xml:space="preserve">3*2                      "4.-5.NP</t>
  </si>
  <si>
    <t xml:space="preserve">5                        "6.NP</t>
  </si>
  <si>
    <t xml:space="preserve">5                        "7.NP</t>
  </si>
  <si>
    <t xml:space="preserve">14*7               "8.-14.NP     </t>
  </si>
  <si>
    <t xml:space="preserve">dřez </t>
  </si>
  <si>
    <t xml:space="preserve">2                     "2.NP </t>
  </si>
  <si>
    <t>výlevka</t>
  </si>
  <si>
    <t xml:space="preserve">3                  "2.NP</t>
  </si>
  <si>
    <t xml:space="preserve">1                   "3.NP</t>
  </si>
  <si>
    <t xml:space="preserve">1*2                 "4.-5.NP</t>
  </si>
  <si>
    <t xml:space="preserve">1                      "6.NP</t>
  </si>
  <si>
    <t xml:space="preserve">1                       "7.NP</t>
  </si>
  <si>
    <t xml:space="preserve">1*7               "8.-14.NP     </t>
  </si>
  <si>
    <t>552</t>
  </si>
  <si>
    <t>763173112</t>
  </si>
  <si>
    <t>Instalační technika pro konstrukce ze sádrokartonových desek montáž nosičů zařizovacích předmětů úchytu pro pisoár</t>
  </si>
  <si>
    <t>143074822</t>
  </si>
  <si>
    <t xml:space="preserve">1               "2.NP</t>
  </si>
  <si>
    <t xml:space="preserve">1                      "3.NP</t>
  </si>
  <si>
    <t xml:space="preserve">1*2                      "4.-5.NP</t>
  </si>
  <si>
    <t xml:space="preserve">1                        "6.NP</t>
  </si>
  <si>
    <t xml:space="preserve">1                        "7.NP</t>
  </si>
  <si>
    <t>553</t>
  </si>
  <si>
    <t>763173121</t>
  </si>
  <si>
    <t>Instalační technika pro konstrukce ze sádrokartonových desek montáž nosičů zařizovacích předmětů nosníku pro pisoáry, umývátka a boilery jednostranného</t>
  </si>
  <si>
    <t>1773332286</t>
  </si>
  <si>
    <t xml:space="preserve">3                    "1.NP</t>
  </si>
  <si>
    <t xml:space="preserve">1*7              "8.-14.NP     </t>
  </si>
  <si>
    <t xml:space="preserve">1                       "6.NP</t>
  </si>
  <si>
    <t>554</t>
  </si>
  <si>
    <t>590307331X01</t>
  </si>
  <si>
    <t>konstrukce pro uchycení umyvadla do sádrokartonové příčky</t>
  </si>
  <si>
    <t>-940448727</t>
  </si>
  <si>
    <t>555</t>
  </si>
  <si>
    <t>590307341X02</t>
  </si>
  <si>
    <t>konstrukce pro uchycení dřezu do sádrokartonové příčky</t>
  </si>
  <si>
    <t>2016281905</t>
  </si>
  <si>
    <t>556</t>
  </si>
  <si>
    <t>590307351X03</t>
  </si>
  <si>
    <t>konstrukce pro uchycení výlevky do sádrokartonové příčky</t>
  </si>
  <si>
    <t>-923851425</t>
  </si>
  <si>
    <t>557</t>
  </si>
  <si>
    <t>590307361X04</t>
  </si>
  <si>
    <t>konstrukce pro uchycení pisoáru do sádrokartonové příčky</t>
  </si>
  <si>
    <t>1531398019</t>
  </si>
  <si>
    <t>763411116</t>
  </si>
  <si>
    <t>Sanitární příčky vhodné do mokrého prostředí dělící z kompaktních desek tl. 13 mm</t>
  </si>
  <si>
    <t>-563777593</t>
  </si>
  <si>
    <t xml:space="preserve">Poznámka k souboru cen:_x000d_
1. Množství měrných jednotek se u cen -1111 až -1116, -1211 až -1216, -2111 až -2114, -2211 až -2214 určuje v m2 plochy příčky bez výškově stavitelných nožek a dveří. 2. U cen -1111, -1121, -1211 je dřevotřísková deska tl. 18 mm opatřena z obou stran vysokotlakým laminátem tl. 0,8 mm. </t>
  </si>
  <si>
    <t xml:space="preserve">"X4"   2,0*(0,9-0,7+1,2*1)*14</t>
  </si>
  <si>
    <t xml:space="preserve">"X5"   2,0*(1,825-0,7*2+1,1*2)*2</t>
  </si>
  <si>
    <t xml:space="preserve">"X6"   2,0*(1,815-0,7*2+1,5*1)*5</t>
  </si>
  <si>
    <t xml:space="preserve">"X7"   2,0*(1,915-0,7*2+1,5*1)*5</t>
  </si>
  <si>
    <t>241</t>
  </si>
  <si>
    <t>763411126</t>
  </si>
  <si>
    <t>Sanitární příčky vhodné do mokrého prostředí dveře vnitřní do sanitárních příček šířky do 800 mm, výšky do 2 000 mm z kompaktních desek včetně nerezového kování tl. 13 mm</t>
  </si>
  <si>
    <t>987436557</t>
  </si>
  <si>
    <t xml:space="preserve">"X4"   1*14</t>
  </si>
  <si>
    <t xml:space="preserve">"X5"   2*2</t>
  </si>
  <si>
    <t xml:space="preserve">"X6"   2*5</t>
  </si>
  <si>
    <t xml:space="preserve">"X7"   2*5</t>
  </si>
  <si>
    <t>242</t>
  </si>
  <si>
    <t>763431012</t>
  </si>
  <si>
    <t>Montáž podhledu minerálního včetně zavěšeného roštu polozapuštěného s panely vyjímatelnými, velikosti panelů přes 0,36 m2 do 0,72 m2</t>
  </si>
  <si>
    <t>902185757</t>
  </si>
  <si>
    <t xml:space="preserve">Poznámka k souboru cen:_x000d_
1. V cenách montáže podhledu -1001 až -1201 jsou započteny náklady na montáž a dodávku nosné konstrukce. 2. V cenách nejsou započteny náklady na dodávku panelů; jejich dodávka se oceňuje ve specifikaci. 3. Ostatní práce a konstrukce na minerálních podhledech lze ocenit cenami 763 13-17. . . </t>
  </si>
  <si>
    <t>"SDK kazetové"</t>
  </si>
  <si>
    <t>255,0</t>
  </si>
  <si>
    <t>243</t>
  </si>
  <si>
    <t>590360250</t>
  </si>
  <si>
    <t>panel akustický z části zapuštěný rošt bílá 600x1200x20mm</t>
  </si>
  <si>
    <t>1617711983</t>
  </si>
  <si>
    <t>255*1,1 'Přepočtené koeficientem množství</t>
  </si>
  <si>
    <t>244</t>
  </si>
  <si>
    <t>998763406</t>
  </si>
  <si>
    <t>Přesun hmot pro konstrukce montované z desek stanovený procentní sazbou (%) z ceny vodorovná dopravní vzdálenost do 50 m v objektech výšky přes 48 do 60 m</t>
  </si>
  <si>
    <t>-611485642</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</si>
  <si>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</si>
  <si>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245</t>
  </si>
  <si>
    <t>998763491</t>
  </si>
  <si>
    <t>Přesun hmot pro konstrukce montované z desek stanovený procentní sazbou (%) z ceny Příplatek k cenám za zvětšený přesun přes vymezenou dopravní vzdálenost do 100 m</t>
  </si>
  <si>
    <t>2059760261</t>
  </si>
  <si>
    <t>764</t>
  </si>
  <si>
    <t>Konstrukce klempířské</t>
  </si>
  <si>
    <t>246</t>
  </si>
  <si>
    <t>764002841</t>
  </si>
  <si>
    <t>Demontáž klempířských konstrukcí oplechování horních ploch zdí a nadezdívek do suti</t>
  </si>
  <si>
    <t>514387439</t>
  </si>
  <si>
    <t>"dle nově osazovaných"</t>
  </si>
  <si>
    <t>247</t>
  </si>
  <si>
    <t>764002851</t>
  </si>
  <si>
    <t>Demontáž klempířských konstrukcí oplechování parapetů do suti</t>
  </si>
  <si>
    <t>735366415</t>
  </si>
  <si>
    <t>248</t>
  </si>
  <si>
    <t>764011614</t>
  </si>
  <si>
    <t>Podkladní plech z pozinkovaného plechu s povrchovou úpravou rš 330 mm</t>
  </si>
  <si>
    <t>-1707934455</t>
  </si>
  <si>
    <t xml:space="preserve">Poznámka k souboru cen:_x000d_
1. Rozvinutá šířka podkladního plechu se určuje z rš střešního prvku. </t>
  </si>
  <si>
    <t>"rš 350 mm"</t>
  </si>
  <si>
    <t>249</t>
  </si>
  <si>
    <t>764011616</t>
  </si>
  <si>
    <t>Podkladní plech z pozinkovaného plechu s povrchovou úpravou rš 500 mm</t>
  </si>
  <si>
    <t>1348014354</t>
  </si>
  <si>
    <t>"rš 450 mm"</t>
  </si>
  <si>
    <t>"rš 500 mm"</t>
  </si>
  <si>
    <t>250</t>
  </si>
  <si>
    <t>764011617</t>
  </si>
  <si>
    <t>Podkladní plech z pozinkovaného plechu s povrchovou úpravou rš 670 mm</t>
  </si>
  <si>
    <t>-1923499641</t>
  </si>
  <si>
    <t>"rš 650 mm"</t>
  </si>
  <si>
    <t>251</t>
  </si>
  <si>
    <t>764011900R01</t>
  </si>
  <si>
    <t>Ozn.K24C,25C Výztužná pásovina L60/4 mm,rš 350 mm - kompletní dodávka a montáž</t>
  </si>
  <si>
    <t>178394562</t>
  </si>
  <si>
    <t xml:space="preserve">"K24C"   185</t>
  </si>
  <si>
    <t xml:space="preserve">"K25C"   65</t>
  </si>
  <si>
    <t>252</t>
  </si>
  <si>
    <t>764111671</t>
  </si>
  <si>
    <t>Krytina ze svitků nebo z taškových tabulí z pozinkovaného plechu s povrchovou úpravou s úpravou u okapů, prostupů a výčnělků střechy oblé drážkováním železobetonových desek (vstupní stříška)</t>
  </si>
  <si>
    <t>1288156005</t>
  </si>
  <si>
    <t xml:space="preserve">"K30"   1,6*0,5</t>
  </si>
  <si>
    <t xml:space="preserve">"K31"   3,3*1,4</t>
  </si>
  <si>
    <t xml:space="preserve">"K34"   1,6*0,45</t>
  </si>
  <si>
    <t xml:space="preserve">"K35"   289,8*0,27</t>
  </si>
  <si>
    <t>253</t>
  </si>
  <si>
    <t>764214606</t>
  </si>
  <si>
    <t>Oplechování horních ploch zdí a nadezdívek (atik) z pozinkovaného plechu s povrchovou úpravou mechanicky kotvené rš 500 mm</t>
  </si>
  <si>
    <t>-1784940953</t>
  </si>
  <si>
    <t xml:space="preserve">"K20"   3,0</t>
  </si>
  <si>
    <t>254</t>
  </si>
  <si>
    <t>764214607</t>
  </si>
  <si>
    <t>Oplechování horních ploch zdí a nadezdívek (atik) z pozinkovaného plechu s povrchovou úpravou mechanicky kotvené rš 670 mm</t>
  </si>
  <si>
    <t>-1439096432</t>
  </si>
  <si>
    <t xml:space="preserve">"K16A"   17,9</t>
  </si>
  <si>
    <t xml:space="preserve">"K19A"   17,9</t>
  </si>
  <si>
    <t>764214608</t>
  </si>
  <si>
    <t>Oplechování horních ploch zdí a nadezdívek (atik) z pozinkovaného plechu s povrchovou úpravou mechanicky kotvené rš 750 mm</t>
  </si>
  <si>
    <t>-283800871</t>
  </si>
  <si>
    <t xml:space="preserve">"K17A"   105,0</t>
  </si>
  <si>
    <t xml:space="preserve">"K21A"   1,8</t>
  </si>
  <si>
    <t>256</t>
  </si>
  <si>
    <t>764214611</t>
  </si>
  <si>
    <t>Oplechování horních ploch zdí a nadezdívek (atik) z pozinkovaného plechu s povrchovou úpravou mechanicky kotvené přes rš 800 mm</t>
  </si>
  <si>
    <t>1786931190</t>
  </si>
  <si>
    <t xml:space="preserve">"K18A"   24,2</t>
  </si>
  <si>
    <t xml:space="preserve">"K24A"   92,4</t>
  </si>
  <si>
    <t xml:space="preserve">"K25A"   32,5</t>
  </si>
  <si>
    <t>"rš 950 mm"</t>
  </si>
  <si>
    <t>at3*0,95</t>
  </si>
  <si>
    <t>"rš 1500 mm"</t>
  </si>
  <si>
    <t>at4*1,5</t>
  </si>
  <si>
    <t>257</t>
  </si>
  <si>
    <t>764215645</t>
  </si>
  <si>
    <t>Oplechování horních ploch zdí a nadezdívek (atik) z pozinkovaného plechu s povrchovou úpravou Příplatek k cenám za zvýšenou pracnost při provedení rohu nebo koutu do rš 400 mm</t>
  </si>
  <si>
    <t>-1016467442</t>
  </si>
  <si>
    <t xml:space="preserve">"K20"   2*8</t>
  </si>
  <si>
    <t>258</t>
  </si>
  <si>
    <t>764215646</t>
  </si>
  <si>
    <t>Oplechování horních ploch zdí a nadezdívek (atik) z pozinkovaného plechu s povrchovou úpravou Příplatek k cenám za zvýšenou pracnost při provedení rohu nebo koutu přes rš 400 mm</t>
  </si>
  <si>
    <t>2082243631</t>
  </si>
  <si>
    <t>259</t>
  </si>
  <si>
    <t>764216603</t>
  </si>
  <si>
    <t>Oplechování parapetů z pozinkovaného plechu s povrchovou úpravou rovných mechanicky kotvené, bez rohů rš 250 mm</t>
  </si>
  <si>
    <t>-283960055</t>
  </si>
  <si>
    <t xml:space="preserve">"K2"   1,9</t>
  </si>
  <si>
    <t xml:space="preserve">"K3"   100,8</t>
  </si>
  <si>
    <t xml:space="preserve">"K4"   478,8</t>
  </si>
  <si>
    <t xml:space="preserve">"K5"   56,7</t>
  </si>
  <si>
    <t>"rš 200 mm"</t>
  </si>
  <si>
    <t xml:space="preserve">"K15"   69,3</t>
  </si>
  <si>
    <t>"rš 270 mm"</t>
  </si>
  <si>
    <t xml:space="preserve">"K33"   31,5</t>
  </si>
  <si>
    <t>260</t>
  </si>
  <si>
    <t>7642166045R01</t>
  </si>
  <si>
    <t>Oplechování parapetů z pozinkovaného plechu s povrchovou úpravou rovných mechanicky kotvené, bez rohů rš 350 mm</t>
  </si>
  <si>
    <t>-1343882307</t>
  </si>
  <si>
    <t xml:space="preserve">"K6"   344,0</t>
  </si>
  <si>
    <t xml:space="preserve">"K7"   18,9</t>
  </si>
  <si>
    <t xml:space="preserve">"K8"   34,7</t>
  </si>
  <si>
    <t xml:space="preserve">"K13"   23,9</t>
  </si>
  <si>
    <t xml:space="preserve">"K14"   104,7</t>
  </si>
  <si>
    <t>"rš 360 mm"</t>
  </si>
  <si>
    <t xml:space="preserve">"K12"   9,5</t>
  </si>
  <si>
    <t>261</t>
  </si>
  <si>
    <t>764216605</t>
  </si>
  <si>
    <t>Oplechování parapetů z pozinkovaného plechu s povrchovou úpravou rovných mechanicky kotvené, bez rohů rš 400 mm</t>
  </si>
  <si>
    <t>-359746614</t>
  </si>
  <si>
    <t xml:space="preserve">"K1"   22,1</t>
  </si>
  <si>
    <t>262</t>
  </si>
  <si>
    <t>7642166065R01</t>
  </si>
  <si>
    <t>Oplechování parapetů z pozinkovaného plechu s povrchovou úpravou rovných mechanicky kotvené, bez rohů rš 550 mm</t>
  </si>
  <si>
    <t>1297756768</t>
  </si>
  <si>
    <t xml:space="preserve">"K9"   8,3</t>
  </si>
  <si>
    <t xml:space="preserve">"K10"   15,1</t>
  </si>
  <si>
    <t xml:space="preserve">"K11"   9,7</t>
  </si>
  <si>
    <t>263</t>
  </si>
  <si>
    <t>764218604</t>
  </si>
  <si>
    <t>Oplechování říms a ozdobných prvků z pozinkovaného plechu s povrchovou úpravou rovných, bez rohů mechanicky kotvené rš 330 mm</t>
  </si>
  <si>
    <t>1514463790</t>
  </si>
  <si>
    <t xml:space="preserve">Poznámka k souboru cen:_x000d_
1. Ceny lze použít pro ocenění oplechování římsy pod nadřímsovým žlabem. </t>
  </si>
  <si>
    <t>"srovnatelná položka"</t>
  </si>
  <si>
    <t xml:space="preserve">"K22"   3,8</t>
  </si>
  <si>
    <t>264</t>
  </si>
  <si>
    <t>764218606</t>
  </si>
  <si>
    <t>Oplechování říms a ozdobných prvků z pozinkovaného plechu s povrchovou úpravou rovných, bez rohů mechanicky kotvené rš 500 mm</t>
  </si>
  <si>
    <t>-636607703</t>
  </si>
  <si>
    <t xml:space="preserve">"K23"   1,7</t>
  </si>
  <si>
    <t>265</t>
  </si>
  <si>
    <t>764218609R01</t>
  </si>
  <si>
    <t>Oplechování podlahy lodžie mechanicky kotvené z Pz s upraveným povrchem rš 300 mm</t>
  </si>
  <si>
    <t>-1143138978</t>
  </si>
  <si>
    <t xml:space="preserve">"K29"   1058,0</t>
  </si>
  <si>
    <t>266</t>
  </si>
  <si>
    <t>764311620R01</t>
  </si>
  <si>
    <t xml:space="preserve">Lemování rovných zdí střech s krytinou skládanou z Pz s povrchovou úpravou </t>
  </si>
  <si>
    <t>-1691026663</t>
  </si>
  <si>
    <t xml:space="preserve">"K26A"   5,8*0,15</t>
  </si>
  <si>
    <t xml:space="preserve">"K26B"   5,8*0,1</t>
  </si>
  <si>
    <t xml:space="preserve">"K27A"   24,7*0,15</t>
  </si>
  <si>
    <t xml:space="preserve">"K27B"   24,7*0,1</t>
  </si>
  <si>
    <t xml:space="preserve">"K28A"   42,0*0,15</t>
  </si>
  <si>
    <t xml:space="preserve">"K28B"   42,0*0,1</t>
  </si>
  <si>
    <t>267</t>
  </si>
  <si>
    <t>764518629R01</t>
  </si>
  <si>
    <t>Svod z pozinkovaného plechu s upraveným povrchem včetně objímek, kolen a odskoků kruhový, průměru 100 mm)svodová roura,koleno,objímky se závitem,spojka,soklový ohyb,přechodový kryt)</t>
  </si>
  <si>
    <t>845427468</t>
  </si>
  <si>
    <t xml:space="preserve">"K32"   1</t>
  </si>
  <si>
    <t>268</t>
  </si>
  <si>
    <t>998764206</t>
  </si>
  <si>
    <t>Přesun hmot pro konstrukce klempířské stanovený procentní sazbou (%) z ceny vodorovná dopravní vzdálenost do 50 m v objektech výšky přes 48 do 60 m</t>
  </si>
  <si>
    <t>1453675058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</si>
  <si>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</si>
  <si>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269</t>
  </si>
  <si>
    <t>998764292</t>
  </si>
  <si>
    <t>Přesun hmot pro konstrukce klempířské stanovený procentní sazbou (%) z ceny Příplatek k cenám za zvětšený přesun přes vymezenou největší dopravní vzdálenost do 100 m</t>
  </si>
  <si>
    <t>-1804893011</t>
  </si>
  <si>
    <t>766</t>
  </si>
  <si>
    <t>Konstrukce truhlářské</t>
  </si>
  <si>
    <t>270</t>
  </si>
  <si>
    <t>7660001R01</t>
  </si>
  <si>
    <t>Ozn.O01 Okno plastové,jednokřídlé,sklápěcí a otevíravé,izol.2sklo,Uw do 1,0 W/m2K,35-39 dB,rám bílý,pákové ovládání,parapet (ext+int) - kompletní dodávka a montáž</t>
  </si>
  <si>
    <t>710407980</t>
  </si>
  <si>
    <t xml:space="preserve">"O01"   0,7*0,7*23</t>
  </si>
  <si>
    <t>271</t>
  </si>
  <si>
    <t>7660001bR01</t>
  </si>
  <si>
    <t>Ozn.O01b Okno plastové,jednokřídlé,fix,izol.2sklo,Uw do 1,0 W/m2K,35-39 dB,rám bílý,parapet (ext+int) - kompletní dodávka a montáž</t>
  </si>
  <si>
    <t>1548699227</t>
  </si>
  <si>
    <t xml:space="preserve">"O01b"   0,7*0,7*7</t>
  </si>
  <si>
    <t>272</t>
  </si>
  <si>
    <t>7660002R01</t>
  </si>
  <si>
    <t>Ozn.O02 Okno plastové,jednokřídlé,sklápěcí a otevíravé,izol.2sklo,Uw do 1,0 W/m2K,35-39 dB,rám bílý,parapet (ext+int),horizontální hliníkové žaluzie - kompletní dodávka a montáž</t>
  </si>
  <si>
    <t>1395560950</t>
  </si>
  <si>
    <t xml:space="preserve">"O02"   0,9*1,2*2</t>
  </si>
  <si>
    <t>273</t>
  </si>
  <si>
    <t>7660003R01</t>
  </si>
  <si>
    <t>Ozn.O03,O04,O05 Okno plastové,dvoukřídlé,sklápěcí a otevíravé,izol.2sklo,Uw do 1,0 W/m2K,35-39 dB,rám bílý,parapet (ext+int),horizontální hliníkové žaluzie - kompletní dodávka a montáž</t>
  </si>
  <si>
    <t>57686778</t>
  </si>
  <si>
    <t xml:space="preserve">"O03"   1,8*2,5*29</t>
  </si>
  <si>
    <t xml:space="preserve">"O04"   2,4*1,7*3</t>
  </si>
  <si>
    <t xml:space="preserve">"O05"   2,4*1,7*28</t>
  </si>
  <si>
    <t>274</t>
  </si>
  <si>
    <t>7660006R01</t>
  </si>
  <si>
    <t>Ozn.O06,O07 Okno plastové s dveřmi,jednokřídlé,sklápěcí a otevíravé,izol.2sklo,Uw do 1,0 W/m2K,35-39 dB,rám bílý,parapet (ext+int),horizontální hliníkové žaluzie - kompletní dodávka a montáž</t>
  </si>
  <si>
    <t>1648516709</t>
  </si>
  <si>
    <t xml:space="preserve">"O06"   (1,5*1,7+0,9*2,5)*166</t>
  </si>
  <si>
    <t xml:space="preserve">"O07"   (1,5*1,7+0,9*2,5)*138</t>
  </si>
  <si>
    <t>275</t>
  </si>
  <si>
    <t>7660008R01</t>
  </si>
  <si>
    <t>Ozn.O08 Okno plastové,dvoukřídlé,sklápěcí a otevíravé,izol.2sklo,Uw do 1,0 W/m2K,35-39 dB,rám bílý,parapet (ext+int) - kompletní dodávka a montáž</t>
  </si>
  <si>
    <t>723834316</t>
  </si>
  <si>
    <t xml:space="preserve">"O08"   2,4*1,2*3</t>
  </si>
  <si>
    <t>276</t>
  </si>
  <si>
    <t>7660009R01</t>
  </si>
  <si>
    <t>Ozn.O09 Okno plastové,čtyřkřídlé,sklápěcí a otevíravé,izol.2sklo,Uw do 1,0 W/m2K,35-39 dB,rám bílý,pákové ovládání,parapet (ext+int) - kompletní dodávka a montáž</t>
  </si>
  <si>
    <t>149172016</t>
  </si>
  <si>
    <t xml:space="preserve">"O09"   2,4*3,0*1</t>
  </si>
  <si>
    <t>277</t>
  </si>
  <si>
    <t>7660010R01</t>
  </si>
  <si>
    <t>Ozn.O010 Okno plastové,čtyřkřídlé,sklápěcí a otevíravé,izol.2sklo,Uw do 1,0 W/m2K,35-39 dB,rám bílý,parapet (ext+int),horizontální hliníkové žaluzie - kompletní dodávka a montáž</t>
  </si>
  <si>
    <t>-1691034</t>
  </si>
  <si>
    <t xml:space="preserve">"O010"   1,7*5,4*61</t>
  </si>
  <si>
    <t>278</t>
  </si>
  <si>
    <t>7661001R01</t>
  </si>
  <si>
    <t>Ozn.D1 Dveře plné,600/1970 mm,povrchová úprava CPL laminát tl.0,2 mm,vč.zárubně do zdiva tl.100 mm,dle výpisu výrobků - kompletní dodávka a montáž</t>
  </si>
  <si>
    <t>-111721206</t>
  </si>
  <si>
    <t>"D.1.1.1.36-2 Výpis výrobků - dveře"</t>
  </si>
  <si>
    <t xml:space="preserve">"D1"   2+0</t>
  </si>
  <si>
    <t>279</t>
  </si>
  <si>
    <t>7661002R01</t>
  </si>
  <si>
    <t>Ozn.D2 Dveře plné,600/1970 mm,povrchová úprava CPL laminát tl.0,2 mm,vč.zárubně do zdiva tl.150 mm,dle výpisu výrobků - kompletní dodávka a montáž</t>
  </si>
  <si>
    <t>1157848656</t>
  </si>
  <si>
    <t xml:space="preserve">"D2"   0+1</t>
  </si>
  <si>
    <t>280</t>
  </si>
  <si>
    <t>7661003R01</t>
  </si>
  <si>
    <t>Ozn.D3 Dveře plné,600/1970 mm,EI30DP3+C,povrchová úprava CPL laminát tl.0,2 mm,vč.zárubně do zdiva tl.100 mm,dle výpisu výrobků - kompletní dodávka a montáž</t>
  </si>
  <si>
    <t>-473693477</t>
  </si>
  <si>
    <t xml:space="preserve">"D3"   0+2</t>
  </si>
  <si>
    <t>281</t>
  </si>
  <si>
    <t>7661004R01</t>
  </si>
  <si>
    <t>Ozn.D4 Dveře plné,700/1970 mm,povrchová úprava CPL laminát tl.0,2 mm,vč.zárubně do SDK tl.100 mm,dle výpisu výrobků - kompletní dodávka a montáž</t>
  </si>
  <si>
    <t>1822295825</t>
  </si>
  <si>
    <t xml:space="preserve">"D4"   1+5</t>
  </si>
  <si>
    <t>282</t>
  </si>
  <si>
    <t>7661005R01</t>
  </si>
  <si>
    <t>Ozn.D5 Dveře plné,700/1970 mm,povrchová úprava CPL laminát tl.0,2 mm,vč.zárubně do zdiva tl.150 mm,dle výpisu výrobků - kompletní dodávka a montáž</t>
  </si>
  <si>
    <t>-201892580</t>
  </si>
  <si>
    <t xml:space="preserve">"D5"   1+0</t>
  </si>
  <si>
    <t>283</t>
  </si>
  <si>
    <t>7661006R01</t>
  </si>
  <si>
    <t>Ozn.D6 Dveře plné,700/1970 mm,EI30DP3+C,povrchová úprava CPL laminát tl.0,2 mm,vč.zárubně do zdiva tl.100 mm,dle výpisu výrobků - kompletní dodávka a montáž</t>
  </si>
  <si>
    <t>-736058837</t>
  </si>
  <si>
    <t xml:space="preserve">"D6"   1+0</t>
  </si>
  <si>
    <t>284</t>
  </si>
  <si>
    <t>7661007R01</t>
  </si>
  <si>
    <t>Ozn.D7 Dveře plné,800/1970 mm,povrchová úprava CPL laminát tl.0,2 mm,vč.zárubně do SDK tl.100 mm,dle výpisu výrobků - kompletní dodávka a montáž</t>
  </si>
  <si>
    <t>210521718</t>
  </si>
  <si>
    <t xml:space="preserve">"D7"   0+1</t>
  </si>
  <si>
    <t>285</t>
  </si>
  <si>
    <t>7661008R01</t>
  </si>
  <si>
    <t>Ozn.D8 Dveře plné,800/1970 mm,povrchová úprava CPL laminát tl.0,2 mm,vč.zárubně do zdiva tl.100 mm,dle výpisu výrobků - kompletní dodávka a montáž</t>
  </si>
  <si>
    <t>21099404</t>
  </si>
  <si>
    <t xml:space="preserve">"D8"   0+1</t>
  </si>
  <si>
    <t>286</t>
  </si>
  <si>
    <t>7661009R01</t>
  </si>
  <si>
    <t>Ozn.D9 Dveře plné,800/1970 mm,povrchová úprava CPL laminát tl.0,2 mm,vč.zárubně do zdiva tl.100 mm,dle výpisu výrobků - kompletní dodávka a montáž</t>
  </si>
  <si>
    <t>-1235350003</t>
  </si>
  <si>
    <t xml:space="preserve">"D9"   1+0</t>
  </si>
  <si>
    <t>287</t>
  </si>
  <si>
    <t>7661010R01</t>
  </si>
  <si>
    <t>Ozn.D10 Dveře plné,800/1970 mm,povrchová úprava CPL laminát tl.0,2 mm,vč.zárubně do zdiva tl.150 mm,dle výpisu výrobků - kompletní dodávka a montáž</t>
  </si>
  <si>
    <t>853398713</t>
  </si>
  <si>
    <t xml:space="preserve">"D10"   0+2</t>
  </si>
  <si>
    <t>288</t>
  </si>
  <si>
    <t>7661011R01</t>
  </si>
  <si>
    <t>Ozn.D11 Dveře plné,800/1970 mm,EI30DP3+C,povrchová úprava CPL laminát tl.0,2 mm,vč.zárubně do SDK tl.100 mm,dle výpisu výrobků - kompletní dodávka a montáž</t>
  </si>
  <si>
    <t>-1452524750</t>
  </si>
  <si>
    <t xml:space="preserve">"D11"   1+2</t>
  </si>
  <si>
    <t>289</t>
  </si>
  <si>
    <t>7661012R01</t>
  </si>
  <si>
    <t>Ozn.D12 Dveře plné,800/1970 mm,EI30DP3+C,povrchová úprava CPL laminát tl.0,2 mm,vč.zárubně do SDK tl.150 mm,dle výpisu výrobků - kompletní dodávka a montáž</t>
  </si>
  <si>
    <t>742486733</t>
  </si>
  <si>
    <t xml:space="preserve">"D12"   0+1</t>
  </si>
  <si>
    <t>290</t>
  </si>
  <si>
    <t>7661013R01</t>
  </si>
  <si>
    <t>Ozn.D13 Dveře plné,800/1970 mm,EW15DP3+C,povrchová úprava CPL laminát tl.0,2 mm,vč.zárubně do SDK tl.150 mm,dle výpisu výrobků - kompletní dodávka a montáž</t>
  </si>
  <si>
    <t>-671524997</t>
  </si>
  <si>
    <t xml:space="preserve">"D13"   2+1</t>
  </si>
  <si>
    <t>291</t>
  </si>
  <si>
    <t>7661014R01</t>
  </si>
  <si>
    <t>Ozn.D14 Dveře plné,800/1970 mm,EW15DP3+C+PK,povrchová úprava CPL laminát tl.0,2 mm,vč.zárubně do SDK tl.150 mm,dle výpisu výrobků - kompletní dodávka a montáž</t>
  </si>
  <si>
    <t>1443334887</t>
  </si>
  <si>
    <t xml:space="preserve">"D14"   1+0</t>
  </si>
  <si>
    <t>292</t>
  </si>
  <si>
    <t>7661015R01</t>
  </si>
  <si>
    <t>Ozn.D15 Dveře plné,800/1970 mm,kování panikové PK,povrchová úprava CPL laminát tl.0,2 mm,vč.zárubně do SDK tl.150 mm,dle výpisu výrobků - kompletní dodávka a montáž</t>
  </si>
  <si>
    <t>-197810571</t>
  </si>
  <si>
    <t xml:space="preserve">"D15"   1+0</t>
  </si>
  <si>
    <t>293</t>
  </si>
  <si>
    <t>7661016R01</t>
  </si>
  <si>
    <t>Ozn.D16 Dveře plné,800/1970 mm,EW30DP3+C,povrchová úprava CPL laminát tl.0,2 mm,vč.zárubně do zdiva tl.150 mm,dle výpisu výrobků - kompletní dodávka a montáž</t>
  </si>
  <si>
    <t>-423297304</t>
  </si>
  <si>
    <t xml:space="preserve">"D16"   1+0</t>
  </si>
  <si>
    <t>294</t>
  </si>
  <si>
    <t>7661017R01</t>
  </si>
  <si>
    <t>Ozn.D17 Dveře plné,900/1970 mm,povrchová úprava CPL laminát tl.0,2 mm,vč.zárubně do zdiva tl.150 mm,dle výpisu výrobků - kompletní dodávka a montáž</t>
  </si>
  <si>
    <t>1545486421</t>
  </si>
  <si>
    <t xml:space="preserve">"D17"   2+6</t>
  </si>
  <si>
    <t>295</t>
  </si>
  <si>
    <t>7661018R01</t>
  </si>
  <si>
    <t>Ozn.D18 Dveře plné,900/1970 mm,povrchová úprava CPL laminát tl.0,2 mm,vč.zárubně do SDK tl.150 mm,dle výpisu výrobků - kompletní dodávka a montáž</t>
  </si>
  <si>
    <t>1349795249</t>
  </si>
  <si>
    <t xml:space="preserve">"D18"   0+2</t>
  </si>
  <si>
    <t>296</t>
  </si>
  <si>
    <t>7661019R01</t>
  </si>
  <si>
    <t>Ozn.D19 Dveře plné,900/1970 mm,EW30DP3+C+PK,povrchová úprava CPL laminát tl.0,2 mm,vč.zárubně do SDK tl.100 mm,dle výpisu výrobků - kompletní dodávka a montáž</t>
  </si>
  <si>
    <t>379598899</t>
  </si>
  <si>
    <t xml:space="preserve">"D19"   0+1</t>
  </si>
  <si>
    <t>297</t>
  </si>
  <si>
    <t>7661020R01</t>
  </si>
  <si>
    <t>Ozn.D20 Dveře plné,900/1970 mm,EW30DP3+C,povrchová úprava CPL laminát tl.0,2 mm,vč.zárubně do zdiva tl.100 mm,dle výpisu výrobků - kompletní dodávka a montáž</t>
  </si>
  <si>
    <t>900655641</t>
  </si>
  <si>
    <t xml:space="preserve">"D20"   2+0</t>
  </si>
  <si>
    <t>298</t>
  </si>
  <si>
    <t>7661021R01</t>
  </si>
  <si>
    <t>Ozn.D21 Dveře plné,900/1970 mm,EW30DP3+C+PK,povrchová úprava CPL laminát tl.0,2 mm,vč.zárubně do zdiva tl.100 mm,dle výpisu výrobků - kompletní dodávka a montáž</t>
  </si>
  <si>
    <t>-1698246289</t>
  </si>
  <si>
    <t xml:space="preserve">"D21"   0+1</t>
  </si>
  <si>
    <t>299</t>
  </si>
  <si>
    <t>7661023R01</t>
  </si>
  <si>
    <t>Ozn.D23 Dveře plné,900/1970 mm,EW30DP3+C,povrchová úprava CPL laminát tl.0,2 mm,vč.zárubně do zdiva tl.150 mm,dle výpisu výrobků - kompletní dodávka a montáž</t>
  </si>
  <si>
    <t>668508661</t>
  </si>
  <si>
    <t xml:space="preserve">"D23"   1+0</t>
  </si>
  <si>
    <t>300</t>
  </si>
  <si>
    <t>7661024R01</t>
  </si>
  <si>
    <t>Ozn.D24 Dveře plné,900/1970 mm,EI30DP3+C+PK,povrchová úprava CPL laminát tl.0,2 mm,vč.zárubně do zdiva tl.150 mm,dle výpisu výrobků - kompletní dodávka a montáž</t>
  </si>
  <si>
    <t>237815466</t>
  </si>
  <si>
    <t xml:space="preserve">"D24"   0+1</t>
  </si>
  <si>
    <t>301</t>
  </si>
  <si>
    <t>7661025R01</t>
  </si>
  <si>
    <t>Ozn.D25 Dveře plné,900/1970 mm,EW15DP3+C,povrchová úprava CPL laminát tl.0,2 mm,vč.zárubně do zdiva tl.150 mm,dle výpisu výrobků - kompletní dodávka a montáž</t>
  </si>
  <si>
    <t>1270369753</t>
  </si>
  <si>
    <t xml:space="preserve">"D25"   1+0</t>
  </si>
  <si>
    <t>302</t>
  </si>
  <si>
    <t>7661026R01</t>
  </si>
  <si>
    <t>Ozn.D26 Dveře plné,900/1970 mm,kování panikové PK,povrchová úprava CPL laminát tl.0,2 mm,vč.zárubně do zdiva tl.150 mm,dle výpisu výrobků - kompletní dodávka a montáž</t>
  </si>
  <si>
    <t>-961731820</t>
  </si>
  <si>
    <t xml:space="preserve">"D26"   0+1</t>
  </si>
  <si>
    <t>303</t>
  </si>
  <si>
    <t>7661027R01</t>
  </si>
  <si>
    <t>Ozn.D27 Dveře plné,900/1970 mm,EI30DP3+C,povrchová úprava CPL laminát tl.0,2 mm,vč.zárubně do SDK tl.150 mm,dle výpisu výrobků - kompletní dodávka a montáž</t>
  </si>
  <si>
    <t>-1767635522</t>
  </si>
  <si>
    <t xml:space="preserve">"D27"   1+1</t>
  </si>
  <si>
    <t>304</t>
  </si>
  <si>
    <t>7661028R01</t>
  </si>
  <si>
    <t>Ozn.D28 Dveře plné,asymetrické,1450/1970 mm,povrchová úprava CPL laminát tl.0,2 mm,vč.zárubně do zdiva tl.100 mm,dle výpisu výrobků - kompletní dodávka a montáž</t>
  </si>
  <si>
    <t>-23871251</t>
  </si>
  <si>
    <t xml:space="preserve">"D28"   2</t>
  </si>
  <si>
    <t>305</t>
  </si>
  <si>
    <t>7661029R01</t>
  </si>
  <si>
    <t>Ozn.D29 Dveře plné,asymetrické,1600/2050 mm,EI30DP3+C+S+PK,povrchová úprava CPL laminát tl.0,2 mm,vč.zárubně do zdiva tl.100 mm,dle výpisu výrobků - kompletní dodávka a montáž</t>
  </si>
  <si>
    <t>327977032</t>
  </si>
  <si>
    <t xml:space="preserve">"D29"   1</t>
  </si>
  <si>
    <t>306</t>
  </si>
  <si>
    <t>7661030R01</t>
  </si>
  <si>
    <t>Ozn.D30 Dveře plné,asymetrické,1600/1970 mm,EI30DP3+C+PK,povrchová úprava CPL laminát tl.0,2 mm,vč.zárubně do SDK tl.150 mm,dle výpisu výrobků - kompletní dodávka a montáž</t>
  </si>
  <si>
    <t>441948253</t>
  </si>
  <si>
    <t xml:space="preserve">"D30"   1</t>
  </si>
  <si>
    <t>307</t>
  </si>
  <si>
    <t>7661031R01</t>
  </si>
  <si>
    <t>Ozn.D31 Dveře plné,asymetrické,1600/1970 mm,EI30DP3+C,povrchová úprava CPL laminát tl.0,2 mm,vč.zárubně do SDK tl.100 mm,dle výpisu výrobků - kompletní dodávka a montáž</t>
  </si>
  <si>
    <t>-1575008404</t>
  </si>
  <si>
    <t xml:space="preserve">"D31"   1</t>
  </si>
  <si>
    <t>308</t>
  </si>
  <si>
    <t>7661032R01</t>
  </si>
  <si>
    <t>Ozn.D32 Dveře plné,asymetrické,1600/1970 mm,povrchová úprava CPL laminát tl.0,2 mm,vč.zárubně do zdiva tl.150 mm,dle výpisu výrobků - kompletní dodávka a montáž</t>
  </si>
  <si>
    <t>534177099</t>
  </si>
  <si>
    <t xml:space="preserve">"D32"   1</t>
  </si>
  <si>
    <t>309</t>
  </si>
  <si>
    <t>7661033R01</t>
  </si>
  <si>
    <t>Ozn.D33 Dveře plné,asymetrické,1700/2150 mm,kování panikové PK,povrchová úprava CPL laminát tl.0,2 mm,vč.zárubně do zdiva tl.100 mm,dle výpisu výrobků - kompletní dodávka a montáž</t>
  </si>
  <si>
    <t>-1256290719</t>
  </si>
  <si>
    <t xml:space="preserve">"D33"   1</t>
  </si>
  <si>
    <t>310</t>
  </si>
  <si>
    <t>7661034R01</t>
  </si>
  <si>
    <t>Ozn.D34 Dveře plné 1650/2070 mm,asymetrické,s nadsvětlíkem,1800/3200 mm,kování panikové PK,povrchová úprava CPL laminát tl.0,2 mm,vč.zárubně do zdiva tl.100 mm,dle výpisu výrobků - kompletní dodávka a montáž</t>
  </si>
  <si>
    <t>2030215831</t>
  </si>
  <si>
    <t xml:space="preserve">"D34"   1</t>
  </si>
  <si>
    <t>311</t>
  </si>
  <si>
    <t>7661035R01</t>
  </si>
  <si>
    <t>Ozn.D35 Dveře plné 1800/2070 mm,asymetrické,s nadsvětlíkem,1800/3200 mm,,EI30DP3+C+S+PK,povrchová úprava CPL laminát tl.0,2 mm,vč.zárubně do zdiva tl.100 mm,dle výpisu výrobků - kompletní dodávka a montáž</t>
  </si>
  <si>
    <t>-2000256888</t>
  </si>
  <si>
    <t xml:space="preserve">"D35"   1</t>
  </si>
  <si>
    <t>312</t>
  </si>
  <si>
    <t>7661040R01</t>
  </si>
  <si>
    <t>Ozn.D40 Dřevěná vrata,2000/2000 mm,dvoukřídlá,repase (oprava,obroušení,nátěr) - kompletní dodávka a montáž</t>
  </si>
  <si>
    <t>395166490</t>
  </si>
  <si>
    <t xml:space="preserve">"D40"   3</t>
  </si>
  <si>
    <t>313</t>
  </si>
  <si>
    <t>7661201R01</t>
  </si>
  <si>
    <t>Ozn.D2.1 Dveře plné,700/1970 mm,povrchová úprava CPL laminát tl.0,2 mm,vč.zárubně do SDK tl.125 mm,dle výpisu výrobků - kompletní dodávka a montáž</t>
  </si>
  <si>
    <t>1950061071</t>
  </si>
  <si>
    <t xml:space="preserve">"D2.1"   1+0</t>
  </si>
  <si>
    <t>314</t>
  </si>
  <si>
    <t>7661202R01</t>
  </si>
  <si>
    <t>Ozn.D2.2 Dveře plné,700/1970 mm,povrchová úprava CPL laminát tl.0,2 mm,vč.zárubně do SDK tl.125 mm,dle výpisu výrobků - kompletní dodávka a montáž</t>
  </si>
  <si>
    <t>1111938299</t>
  </si>
  <si>
    <t xml:space="preserve">"D2.2"   1+0</t>
  </si>
  <si>
    <t>315</t>
  </si>
  <si>
    <t>7661203R01</t>
  </si>
  <si>
    <t>Ozn.D2.3 Dveře plné,800/1970 mm,povrchová úprava CPL laminát tl.0,2 mm,vč.zárubně do SDK tl.100 mm,dle výpisu výrobků - kompletní dodávka a montáž</t>
  </si>
  <si>
    <t>-1836379316</t>
  </si>
  <si>
    <t xml:space="preserve">"D2.3"   5+6</t>
  </si>
  <si>
    <t>316</t>
  </si>
  <si>
    <t>7661204R01</t>
  </si>
  <si>
    <t>Ozn.D2.4 Dveře plné,800/1970 mm,povrchová úprava CPL laminát tl.0,2 mm,vč.zárubně do SDK tl.125 mm,dle výpisu výrobků - kompletní dodávka a montáž</t>
  </si>
  <si>
    <t>87817844</t>
  </si>
  <si>
    <t xml:space="preserve">"D2.4"   2+5</t>
  </si>
  <si>
    <t>317</t>
  </si>
  <si>
    <t>7661205R01</t>
  </si>
  <si>
    <t>Ozn.D2.5 Dveře plné,800/1970 mm,povrchová úprava CPL laminát tl.0,2 mm,vč.zárubně do ŽB zdiva tl.250 mm,dle výpisu výrobků - kompletní dodávka a montáž</t>
  </si>
  <si>
    <t>1387862243</t>
  </si>
  <si>
    <t xml:space="preserve">"D2.5"   2+1</t>
  </si>
  <si>
    <t>318</t>
  </si>
  <si>
    <t>7661206R01</t>
  </si>
  <si>
    <t>Ozn.D2.6 Dveře plné,800/1970 mm,EI30DP3+C+Sm,povrchová úprava CPL laminát tl.0,2 mm,vč.zárubně do zdiva tl.100 mm,dle výpisu výrobků - kompletní dodávka a montáž</t>
  </si>
  <si>
    <t>1998020576</t>
  </si>
  <si>
    <t xml:space="preserve">"D2.6"   0+1</t>
  </si>
  <si>
    <t>319</t>
  </si>
  <si>
    <t>7661207R01</t>
  </si>
  <si>
    <t>Ozn.D2.7 Dveře prosklené,800/1970 mm,EI30DP3+C+S+EMZ,povrchová úprava CPL laminát tl.0,2 mm,vč.zárubně do ŽB zdiva tl.100 mm,dle výpisu výrobků - kompletní dodávka a montáž</t>
  </si>
  <si>
    <t>1128019601</t>
  </si>
  <si>
    <t xml:space="preserve">"D2.7"   1+0</t>
  </si>
  <si>
    <t>320</t>
  </si>
  <si>
    <t>7661208R01</t>
  </si>
  <si>
    <t>Ozn.D2.8 Dveře plné,800/1970 mm,EW30DP3+C,povrchová úprava CPL laminát tl.0,2 mm,vč.zárubně do ŽB zdiva tl.100 mm,dle výpisu výrobků - kompletní dodávka a montáž</t>
  </si>
  <si>
    <t>1834784945</t>
  </si>
  <si>
    <t xml:space="preserve">"D2.8"   4+4</t>
  </si>
  <si>
    <t>321</t>
  </si>
  <si>
    <t>7661209R01</t>
  </si>
  <si>
    <t>Ozn.D2.9 Dveře plné,800/1970 mm,EW30DP3+C,povrchová úprava CPL laminát tl.0,2 mm,vč.zárubně do ŽB zdiva tl.100 mm,kování "D",dle výpisu výrobků - kompletní dodávka a montáž</t>
  </si>
  <si>
    <t>-1518186469</t>
  </si>
  <si>
    <t xml:space="preserve">"D2.9"   1+0</t>
  </si>
  <si>
    <t>322</t>
  </si>
  <si>
    <t>7661210R01</t>
  </si>
  <si>
    <t>Ozn.D2.10 Dveře plné,900/1970 mm,samozavírač,povrchová úprava CPL laminát tl.0,2 mm,vč.zárubně do SDK tl.125 mm,dle výpisu výrobků - kompletní dodávka a montáž</t>
  </si>
  <si>
    <t>-529753503</t>
  </si>
  <si>
    <t xml:space="preserve">"D2.10"   2+0</t>
  </si>
  <si>
    <t>323</t>
  </si>
  <si>
    <t>7661211R01</t>
  </si>
  <si>
    <t>Ozn.D2.11 Dveře prosklené,1800/2550 mm,EI30DP3+C+Sm,povrchová úprava CPL laminát tl.0,2 mm,vč.zárubně do ŽB zdiva,dle výpisu výrobků - kompletní dodávka a montáž</t>
  </si>
  <si>
    <t>-191161078</t>
  </si>
  <si>
    <t xml:space="preserve">"D2.11"   1</t>
  </si>
  <si>
    <t>324</t>
  </si>
  <si>
    <t>7661212R01</t>
  </si>
  <si>
    <t>Ozn.D2.12 Dveře prosklené,1800/2550 mm,EI30DP3+C+Sm+EMZ,povrchová úprava CPL laminát tl.0,2 mm,vč.zárubně do ŽB zdiva,dle výpisu výrobků - kompletní dodávka a montáž</t>
  </si>
  <si>
    <t>844046638</t>
  </si>
  <si>
    <t xml:space="preserve">"D2.12"   1</t>
  </si>
  <si>
    <t>325</t>
  </si>
  <si>
    <t>7661213R01</t>
  </si>
  <si>
    <t>Ozn.D2.13 Dveře prosklené,1900/2100 mm,EW30DP3+C+PK,povrchová úprava CPL laminát tl.0,2 mm,vč.zárubně do zdiva tl.100 mm,dle výpisu výrobků - kompletní dodávka a montáž</t>
  </si>
  <si>
    <t>1014635371</t>
  </si>
  <si>
    <t xml:space="preserve">"D2.13"   1</t>
  </si>
  <si>
    <t>326</t>
  </si>
  <si>
    <t>7661301R01</t>
  </si>
  <si>
    <t>Ozn.D3.1 Dveře plné,700/1970 mm,povrchová úprava CPL laminát tl.0,2 mm,vč.zárubně do SDK tl.125 mm,dle výpisu výrobků - kompletní dodávka a montáž</t>
  </si>
  <si>
    <t>1865859563</t>
  </si>
  <si>
    <t xml:space="preserve">"D3.1"   2+0</t>
  </si>
  <si>
    <t>327</t>
  </si>
  <si>
    <t>7661302R01</t>
  </si>
  <si>
    <t>Ozn.D3.2 Dveře plné,800/1970 mm,povrchová úprava CPL laminát tl.0,2 mm,vč.zárubně do SDK tl.100 mm,dle výpisu výrobků - kompletní dodávka a montáž</t>
  </si>
  <si>
    <t>1570908425</t>
  </si>
  <si>
    <t xml:space="preserve">"D3.2"   1+3</t>
  </si>
  <si>
    <t>328</t>
  </si>
  <si>
    <t>7661303R01</t>
  </si>
  <si>
    <t>Ozn.D3.3 Dveře plné,800/1970 mm,povrchová úprava CPL laminát tl.0,2 mm,vč.zárubně do SDK tl.125 mm,dle výpisu výrobků - kompletní dodávka a montáž</t>
  </si>
  <si>
    <t>-1950025751</t>
  </si>
  <si>
    <t xml:space="preserve">"D3.3"   0+2</t>
  </si>
  <si>
    <t>329</t>
  </si>
  <si>
    <t>7661304R01</t>
  </si>
  <si>
    <t>Ozn.D3.4 Dveře plné,800/1970 mm,povrchová úprava CPL laminát tl.0,2 mm,vč.zárubně do ŽB zdiva tl.250 mm,dle výpisu výrobků - kompletní dodávka a montáž</t>
  </si>
  <si>
    <t>726180339</t>
  </si>
  <si>
    <t xml:space="preserve">"D3.4"   0+2</t>
  </si>
  <si>
    <t>330</t>
  </si>
  <si>
    <t>7661305R01</t>
  </si>
  <si>
    <t>Ozn.D3.5 Dveře plné,800/1970 mm,EI30DP3+C+Sm,povrchová úprava CPL laminát tl.0,2 mm,vč.zárubně do zdiva tl.100 mm,dle výpisu výrobků - kompletní dodávka a montáž</t>
  </si>
  <si>
    <t>1856657157</t>
  </si>
  <si>
    <t xml:space="preserve">"D3.5"   0+1</t>
  </si>
  <si>
    <t>331</t>
  </si>
  <si>
    <t>7661306R01</t>
  </si>
  <si>
    <t>Ozn.D3.6 Dveře prosklené,800/1970 mm,EI30DP3+C+S+EMZ,povrchová úprava CPL laminát tl.0,2 mm,vč.zárubně do ŽB zdiva tl.100 mm,dle výpisu výrobků - kompletní dodávka a montáž</t>
  </si>
  <si>
    <t>-265889727</t>
  </si>
  <si>
    <t xml:space="preserve">"D3.6"   1+0</t>
  </si>
  <si>
    <t>332</t>
  </si>
  <si>
    <t>7661307R01</t>
  </si>
  <si>
    <t>Ozn.D3.7 Dveře plné,800/1970 mm,povrchová úprava CPL laminát tl.0,2 mm,vč.zárubně do ŽB zdiva tl.100 mm,dle výpisu výrobků - kompletní dodávka a montáž</t>
  </si>
  <si>
    <t>1566513964</t>
  </si>
  <si>
    <t xml:space="preserve">"D3.7"   9+9</t>
  </si>
  <si>
    <t>333</t>
  </si>
  <si>
    <t>7661308R01</t>
  </si>
  <si>
    <t>Ozn.D3.8 Dveře prosklené,1800/2550 mm,EI30DP3+C+Sm,povrchová úprava CPL laminát tl.0,2 mm,vč.zárubně do ŽB zdiva,dle výpisu výrobků - kompletní dodávka a montáž</t>
  </si>
  <si>
    <t>849900629</t>
  </si>
  <si>
    <t xml:space="preserve">"D3.8"   1</t>
  </si>
  <si>
    <t>334</t>
  </si>
  <si>
    <t>7661309R01</t>
  </si>
  <si>
    <t>Ozn.D3.9 Dveře prosklené,1800/2550 mm,EI30DP3+C+Sm+EMZ,povrchová úprava CPL laminát tl.0,2 mm,vč.zárubně do ŽB zdiva,dle výpisu výrobků - kompletní dodávka a montáž</t>
  </si>
  <si>
    <t>706724788</t>
  </si>
  <si>
    <t xml:space="preserve">"D3.9"   1</t>
  </si>
  <si>
    <t>335</t>
  </si>
  <si>
    <t>7661310R01</t>
  </si>
  <si>
    <t>Ozn.D3.10 Dveře prosklené,1900/2100 mm,EW30DP3+C+PK,povrchová úprava CPL laminát tl.0,2 mm,vč.zárubně do zdiva tl.100 mm,dle výpisu výrobků - kompletní dodávka a montáž</t>
  </si>
  <si>
    <t>-314389906</t>
  </si>
  <si>
    <t xml:space="preserve">"D3.10"   1</t>
  </si>
  <si>
    <t>336</t>
  </si>
  <si>
    <t>7661401R01</t>
  </si>
  <si>
    <t>Ozn.D4-5.1 Dveře plné,800/1970 mm,povrchová úprava CPL laminát tl.0,2 mm,vč.zárubně do SDK tl.100 mm,dle výpisu výrobků - kompletní dodávka a montáž</t>
  </si>
  <si>
    <t>-220304660</t>
  </si>
  <si>
    <t xml:space="preserve">"D4-5.1"   2+6</t>
  </si>
  <si>
    <t>337</t>
  </si>
  <si>
    <t>7661402R01</t>
  </si>
  <si>
    <t>Ozn.D4-5.2 Dveře plné,800/1970 mm,povrchová úprava CPL laminát tl.0,2 mm,vč.zárubně do SDK tl.125 mm,dle výpisu výrobků - kompletní dodávka a montáž</t>
  </si>
  <si>
    <t>-1303010057</t>
  </si>
  <si>
    <t xml:space="preserve">"D4-5.2"   2+10</t>
  </si>
  <si>
    <t>338</t>
  </si>
  <si>
    <t>7661403R01</t>
  </si>
  <si>
    <t>Ozn.D4-5.3 Dveře plné,800/1970 mm,povrchová úprava CPL laminát tl.0,2 mm,vč.zárubně do ŽB zdiva tl.250 mm,dle výpisu výrobků - kompletní dodávka a montáž</t>
  </si>
  <si>
    <t>-281511383</t>
  </si>
  <si>
    <t xml:space="preserve">"D4-5.3"   2+2</t>
  </si>
  <si>
    <t>339</t>
  </si>
  <si>
    <t>7661404R01</t>
  </si>
  <si>
    <t>Ozn.D4-5.4 Dveře plné,800/1970 mm,EI30DP3+C+Sm,povrchová úprava CPL laminát tl.0,2 mm,vč.zárubně do zdiva tl.100 mm,dle výpisu výrobků - kompletní dodávka a montáž</t>
  </si>
  <si>
    <t>-1454397881</t>
  </si>
  <si>
    <t xml:space="preserve">"D4-5.4"   2+2</t>
  </si>
  <si>
    <t>340</t>
  </si>
  <si>
    <t>7661405R01</t>
  </si>
  <si>
    <t>Ozn.D4-5.5 Dveře prosklené,800/1970 mm,EI30DP3+C+S+EMZ,povrchová úprava CPL laminát tl.0,2 mm,vč.zárubně do ŽB zdiva tl.100 mm,dle výpisu výrobků - kompletní dodávka a montáž</t>
  </si>
  <si>
    <t>82016207</t>
  </si>
  <si>
    <t xml:space="preserve">"D4-5.5"   2+0</t>
  </si>
  <si>
    <t>341</t>
  </si>
  <si>
    <t>7661406R01</t>
  </si>
  <si>
    <t>Ozn.D4-5.6 Dveře plné,800/1970 mm,povrchová úprava CPL laminát tl.0,2 mm,vč.zárubně do ŽB zdiva tl.100 mm,dle výpisu výrobků - kompletní dodávka a montáž</t>
  </si>
  <si>
    <t>1973531233</t>
  </si>
  <si>
    <t xml:space="preserve">"D4-5.6"   18+18</t>
  </si>
  <si>
    <t>342</t>
  </si>
  <si>
    <t>7661407R01</t>
  </si>
  <si>
    <t>Ozn.D4-5.7 Dveře prosklené,1800/2550 mm,EI30DP3+C+Sm,povrchová úprava CPL laminát tl.0,2 mm,vč.zárubně do ŽB zdiva,dle výpisu výrobků - kompletní dodávka a montáž</t>
  </si>
  <si>
    <t>508862932</t>
  </si>
  <si>
    <t xml:space="preserve">"D4-5.7"   2</t>
  </si>
  <si>
    <t>343</t>
  </si>
  <si>
    <t>7661409R01</t>
  </si>
  <si>
    <t>Ozn.D4-5.9 Dveře prosklené,1900/2100 mm,EW30DP3+C+PK,povrchová úprava CPL laminát tl.0,2 mm,vč.zárubně do zdiva tl.100 mm,dle výpisu výrobků - kompletní dodávka a montáž</t>
  </si>
  <si>
    <t>-1417108879</t>
  </si>
  <si>
    <t xml:space="preserve">"D4-5.9"   2</t>
  </si>
  <si>
    <t>344</t>
  </si>
  <si>
    <t>7661601R01</t>
  </si>
  <si>
    <t>Ozn.D6.1 Dveře plné,700/1970 mm,povrchová úprava CPL laminát tl.0,2 mm,vč.zárubně do SDK tl.125 mm,dle výpisu výrobků - kompletní dodávka a montáž</t>
  </si>
  <si>
    <t>1610756115</t>
  </si>
  <si>
    <t xml:space="preserve">"D6.1"   2+0</t>
  </si>
  <si>
    <t>345</t>
  </si>
  <si>
    <t>7661602R01</t>
  </si>
  <si>
    <t>Ozn.D6.2 Dveře plné,800/1970 mm,povrchová úprava CPL laminát tl.0,2 mm,vč.zárubně do SDK tl.100 mm,dle výpisu výrobků - kompletní dodávka a montáž</t>
  </si>
  <si>
    <t>211613805</t>
  </si>
  <si>
    <t xml:space="preserve">"D6.2"   1+3</t>
  </si>
  <si>
    <t>346</t>
  </si>
  <si>
    <t>7661603R01</t>
  </si>
  <si>
    <t>Ozn.D6.3 Dveře plné,800/1970 mm,povrchová úprava CPL laminát tl.0,2 mm,vč.zárubně do SDK tl.125 mm,dle výpisu výrobků - kompletní dodávka a montáž</t>
  </si>
  <si>
    <t>-896413539</t>
  </si>
  <si>
    <t xml:space="preserve">"D6.3"   0+3</t>
  </si>
  <si>
    <t>347</t>
  </si>
  <si>
    <t>7661604R01</t>
  </si>
  <si>
    <t>Ozn.D6.4 Dveře plné,800/1970 mm,povrchová úprava CPL laminát tl.0,2 mm,vč.zárubně do ŽB zdiva tl.250 mm,dle výpisu výrobků - kompletní dodávka a montáž</t>
  </si>
  <si>
    <t>1297722088</t>
  </si>
  <si>
    <t xml:space="preserve">"D6.4"   1+1</t>
  </si>
  <si>
    <t>348</t>
  </si>
  <si>
    <t>7661605R01</t>
  </si>
  <si>
    <t>Ozn.D6.5 Dveře plné,800/1970 mm,EI30DP3+C+Sm,povrchová úprava CPL laminát tl.0,2 mm,vč.zárubně do zdiva tl.100 mm,dle výpisu výrobků - kompletní dodávka a montáž</t>
  </si>
  <si>
    <t>-2021845819</t>
  </si>
  <si>
    <t xml:space="preserve">"D6.5"   1+1</t>
  </si>
  <si>
    <t>349</t>
  </si>
  <si>
    <t>7661606R01</t>
  </si>
  <si>
    <t>Ozn.D6.6 Dveře prosklené,800/1970 mm,EI30DP3+C+S+EMZ,povrchová úprava CPL laminát tl.0,2 mm,vč.zárubně do ŽB zdiva tl.100 mm,dle výpisu výrobků - kompletní dodávka a montáž</t>
  </si>
  <si>
    <t>1164590865</t>
  </si>
  <si>
    <t xml:space="preserve">"D6.6"   1+0</t>
  </si>
  <si>
    <t>350</t>
  </si>
  <si>
    <t>7661607R01</t>
  </si>
  <si>
    <t>Ozn.D6.7 Dveře plné,800/1970 mm,povrchová úprava CPL laminát tl.0,2 mm,vč.zárubně do ŽB zdiva tl.100 mm,dle výpisu výrobků - kompletní dodávka a montáž</t>
  </si>
  <si>
    <t>-2135597342</t>
  </si>
  <si>
    <t xml:space="preserve">"D6.7"   9+7</t>
  </si>
  <si>
    <t>351</t>
  </si>
  <si>
    <t>7661608R01</t>
  </si>
  <si>
    <t>Ozn.D6.8 Dveře plné,800/1970 mm,EW30DP3+C,povrchová úprava CPL laminát tl.0,2 mm,vč.zárubně do ŽB zdiva tl.100 mm,kování "D",dle výpisu výrobků - kompletní dodávka a montáž</t>
  </si>
  <si>
    <t>-1825479342</t>
  </si>
  <si>
    <t xml:space="preserve">"D6.8"   1+1</t>
  </si>
  <si>
    <t>352</t>
  </si>
  <si>
    <t>7661609R01</t>
  </si>
  <si>
    <t>Ozn.D6.9 Dveře prosklené,1800/2550 mm,EI30DP3+C+Sm,povrchová úprava CPL laminát tl.0,2 mm,vč.zárubně do ŽB zdiva,dle výpisu výrobků - kompletní dodávka a montáž</t>
  </si>
  <si>
    <t>1092792261</t>
  </si>
  <si>
    <t xml:space="preserve">"D6.9"   1</t>
  </si>
  <si>
    <t>353</t>
  </si>
  <si>
    <t>7661610R01</t>
  </si>
  <si>
    <t>Ozn.D6.10 Dveře prosklené,1800/2550 mm,EI30DP3+C+Sm+EMZ,povrchová úprava CPL laminát tl.0,2 mm,vč.zárubně do ŽB zdiva,dle výpisu výrobků - kompletní dodávka a montáž</t>
  </si>
  <si>
    <t>269070996</t>
  </si>
  <si>
    <t xml:space="preserve">"D6.10"   1</t>
  </si>
  <si>
    <t>354</t>
  </si>
  <si>
    <t>7661611R01</t>
  </si>
  <si>
    <t>Ozn.D6.11 Dveře prosklené,1900/2100 mm,EW30DP3+C+PK,povrchová úprava CPL laminát tl.0,2 mm,vč.zárubně do zdiva tl.100 mm,dle výpisu výrobků - kompletní dodávka a montáž</t>
  </si>
  <si>
    <t>349517346</t>
  </si>
  <si>
    <t xml:space="preserve">"D6.11"   1</t>
  </si>
  <si>
    <t>355</t>
  </si>
  <si>
    <t>7661701R01</t>
  </si>
  <si>
    <t>Ozn.D7.1 Dveře plné,700/1970 mm,povrchová úprava CPL laminát tl.0,2 mm,vč.zárubně do SDK tl.125 mm,dle výpisu výrobků - kompletní dodávka a montáž</t>
  </si>
  <si>
    <t>-1614508525</t>
  </si>
  <si>
    <t xml:space="preserve">"D7.1"   2+0</t>
  </si>
  <si>
    <t>356</t>
  </si>
  <si>
    <t>7661702R01</t>
  </si>
  <si>
    <t>Ozn.D7.2 Dveře plné,800/1970 mm,povrchová úprava CPL laminát tl.0,2 mm,vč.zárubně do SDK tl.100 mm,dle výpisu výrobků - kompletní dodávka a montáž</t>
  </si>
  <si>
    <t>-929277937</t>
  </si>
  <si>
    <t xml:space="preserve">"D7.2"   1+3</t>
  </si>
  <si>
    <t>357</t>
  </si>
  <si>
    <t>7661703R01</t>
  </si>
  <si>
    <t>Ozn.D7.3 Dveře plné,800/1970 mm,povrchová úprava CPL laminát tl.0,2 mm,vč.zárubně do SDK tl.125 mm,dle výpisu výrobků - kompletní dodávka a montáž</t>
  </si>
  <si>
    <t>591650517</t>
  </si>
  <si>
    <t xml:space="preserve">"D7.3"   0+2</t>
  </si>
  <si>
    <t>358</t>
  </si>
  <si>
    <t>7661704R01</t>
  </si>
  <si>
    <t>Ozn.D7.4 Dveře plné,800/1970 mm,povrchová úprava CPL laminát tl.0,2 mm,vč.zárubně do ŽB zdiva tl.250 mm,dle výpisu výrobků - kompletní dodávka a montáž</t>
  </si>
  <si>
    <t>1546535149</t>
  </si>
  <si>
    <t xml:space="preserve">"D7.4"   1+0</t>
  </si>
  <si>
    <t>359</t>
  </si>
  <si>
    <t>7661705R01</t>
  </si>
  <si>
    <t>Ozn.D7.5 Dveře plné,800/1970 mm,EW30DP3+C,povrchová úprava CPL laminát tl.0,2 mm,vč.zárubně do ŽB zdiva tl.250 mm,dle výpisu výrobků - kompletní dodávka a montáž</t>
  </si>
  <si>
    <t>-393428956</t>
  </si>
  <si>
    <t xml:space="preserve">"D7.5"   0+1</t>
  </si>
  <si>
    <t>360</t>
  </si>
  <si>
    <t>7661706R01</t>
  </si>
  <si>
    <t>Ozn.D7.6 Dveře plné,800/1970 mm,EI30DP3+C+Sm,povrchová úprava CPL laminát tl.0,2 mm,vč.zárubně do zdiva tl.100 mm,dle výpisu výrobků - kompletní dodávka a montáž</t>
  </si>
  <si>
    <t>799598393</t>
  </si>
  <si>
    <t xml:space="preserve">"D7.6"   1+1</t>
  </si>
  <si>
    <t>361</t>
  </si>
  <si>
    <t>7661707R01</t>
  </si>
  <si>
    <t>Ozn.D7.7 Dveře prosklené,800/1970 mm,EI30DP3+C+S+EMZ,povrchová úprava CPL laminát tl.0,2 mm,vč.zárubně do ŽB zdiva tl.100 mm,dle výpisu výrobků - kompletní dodávka a montáž</t>
  </si>
  <si>
    <t>-370540772</t>
  </si>
  <si>
    <t xml:space="preserve">"D7.7"   1+0</t>
  </si>
  <si>
    <t>362</t>
  </si>
  <si>
    <t>7661708R01</t>
  </si>
  <si>
    <t>Ozn.D7.8 Dveře plné,800/1970 mm,povrchová úprava CPL laminát tl.0,2 mm,vč.zárubně do ŽB zdiva tl.100 mm,dle výpisu výrobků - kompletní dodávka a montáž</t>
  </si>
  <si>
    <t>-878914905</t>
  </si>
  <si>
    <t xml:space="preserve">"D7.8"   7+5</t>
  </si>
  <si>
    <t>363</t>
  </si>
  <si>
    <t>7661709R01</t>
  </si>
  <si>
    <t>Ozn.D7.9 Dveře plné,800/1970 mm,EW30DP3+C,povrchová úprava CPL laminát tl.0,2 mm,vč.zárubně do ŽB zdiva tl.100 mm,kování "D",dle výpisu výrobků - kompletní dodávka a montáž</t>
  </si>
  <si>
    <t>-401290504</t>
  </si>
  <si>
    <t xml:space="preserve">"D7.9"   3+3</t>
  </si>
  <si>
    <t>364</t>
  </si>
  <si>
    <t>7661710R01</t>
  </si>
  <si>
    <t>Ozn.D7.10 Dveře prosklené,1800/2550 mm,EI30DP3+C+Sm,povrchová úprava CPL laminát tl.0,2 mm,vč.zárubně do ŽB zdiva,dle výpisu výrobků - kompletní dodávka a montáž</t>
  </si>
  <si>
    <t>917089119</t>
  </si>
  <si>
    <t xml:space="preserve">"D7.10"   1</t>
  </si>
  <si>
    <t>365</t>
  </si>
  <si>
    <t>7661711R01</t>
  </si>
  <si>
    <t>Ozn.D7.11 Dveře prosklené,1800/2550 mm,EI30DP3+C+Sm+EMZ,povrchová úprava CPL laminát tl.0,2 mm,vč.zárubně do ŽB zdiva,dle výpisu výrobků - kompletní dodávka a montáž</t>
  </si>
  <si>
    <t>1427869429</t>
  </si>
  <si>
    <t xml:space="preserve">"D7.11"   1</t>
  </si>
  <si>
    <t>366</t>
  </si>
  <si>
    <t>7661712R01</t>
  </si>
  <si>
    <t>Ozn.D7.12 Dveře prosklené,1900/2100 mm,EW30DP3+C+PK,povrchová úprava CPL laminát tl.0,2 mm,vč.zárubně do zdiva tl.100 mm,dle výpisu výrobků - kompletní dodávka a montáž</t>
  </si>
  <si>
    <t>-691162566</t>
  </si>
  <si>
    <t xml:space="preserve">"D7.12"   1</t>
  </si>
  <si>
    <t>367</t>
  </si>
  <si>
    <t>7661801R01</t>
  </si>
  <si>
    <t>Ozn.D8-15.1 Dveře plné,700/1970 mm,povrchová úprava CPL laminát tl.0,2 mm,vč.zárubně do SDK tl.100 mm,dle výpisu výrobků - kompletní dodávka a montáž</t>
  </si>
  <si>
    <t>-1869839689</t>
  </si>
  <si>
    <t xml:space="preserve">"D8-15.1"   24+24</t>
  </si>
  <si>
    <t>368</t>
  </si>
  <si>
    <t>7661802R01</t>
  </si>
  <si>
    <t>Ozn.D8-15.2 Dveře plné,700/1970 mm,povrchová úprava CPL laminát tl.0,2 mm,vč.zárubně do SDK tl.125 mm,dle výpisu výrobků - kompletní dodávka a montáž</t>
  </si>
  <si>
    <t>21113228</t>
  </si>
  <si>
    <t xml:space="preserve">"D8-15.2"   56+56</t>
  </si>
  <si>
    <t>369</t>
  </si>
  <si>
    <t>7661803R01</t>
  </si>
  <si>
    <t>Ozn.D8-15.3 Dveře plné,800/1970 mm,povrchová úprava CPL laminát tl.0,2 mm,vč.zárubně do SDK tl.100 mm,dle výpisu výrobků - kompletní dodávka a montáž</t>
  </si>
  <si>
    <t>785282528</t>
  </si>
  <si>
    <t xml:space="preserve">"D8-15.3"   0+8</t>
  </si>
  <si>
    <t>370</t>
  </si>
  <si>
    <t>7661804R01</t>
  </si>
  <si>
    <t>Ozn.D8-15.4 Dveře prosklené (2/3),800/1970 mm,povrchová úprava CPL laminát tl.0,2 mm,vč.zárubně do SDK tl.125 mm,dle výpisu výrobků - kompletní dodávka a montáž</t>
  </si>
  <si>
    <t>-583699253</t>
  </si>
  <si>
    <t xml:space="preserve">"D8-15.4"   48+48</t>
  </si>
  <si>
    <t>371</t>
  </si>
  <si>
    <t>7661805R01</t>
  </si>
  <si>
    <t>Ozn.D8-15.5 Dveře plné,800/1970 mm,povrchová úprava CPL laminát tl.0,2 mm,vč.zárubně do ŽB zdiva tl.250 mm,dle výpisu výrobků - kompletní dodávka a montáž</t>
  </si>
  <si>
    <t>-1738379751</t>
  </si>
  <si>
    <t xml:space="preserve">"D8-15.5"   32+32</t>
  </si>
  <si>
    <t>372</t>
  </si>
  <si>
    <t>7661806R01</t>
  </si>
  <si>
    <t>Ozn.D8-15.6 Dveře plné,800/1970 mm,EI30DP3,povrchová úprava CPL laminát tl.0,2 mm,vč.zárubně do ŽB zdiva tl.100 mm,dle výpisu výrobků - kompletní dodávka a montáž</t>
  </si>
  <si>
    <t>-1191657351</t>
  </si>
  <si>
    <t xml:space="preserve">"D8-15.6"   48+48</t>
  </si>
  <si>
    <t>373</t>
  </si>
  <si>
    <t>7661807R01</t>
  </si>
  <si>
    <t>Ozn.D8-15.7 Dveře prosklené,800/1970 mm,EI30DP3+C+S+EMZ,povrchová úprava CPL laminát tl.0,2 mm,vč.zárubně do ŽB zdiva tl.100 mm,dle výpisu výrobků - kompletní dodávka a montáž</t>
  </si>
  <si>
    <t>1943091998</t>
  </si>
  <si>
    <t xml:space="preserve">"D8-15.7"   0+8</t>
  </si>
  <si>
    <t>374</t>
  </si>
  <si>
    <t>7661808R01</t>
  </si>
  <si>
    <t>Ozn.D8-15.8 Dveře plné,800/1970 mm,EI30DP3+C,povrchová úprava CPL laminát tl.0,2 mm,vč.zárubně do SDK tl.125 mm,dle výpisu výrobků - kompletní dodávka a montáž</t>
  </si>
  <si>
    <t>1181110691</t>
  </si>
  <si>
    <t xml:space="preserve">"D8-15.8"   7+7</t>
  </si>
  <si>
    <t>375</t>
  </si>
  <si>
    <t>7661809R01</t>
  </si>
  <si>
    <t>Ozn.D8-15.9 Dveře plné,800/1970 mm,EI30DP3+C,povrchová úprava CPL laminát tl.0,2 mm,vč.zárubně doSDK tl.125 mm,dle výpisu výrobků - kompletní dodávka a montáž</t>
  </si>
  <si>
    <t>-402625639</t>
  </si>
  <si>
    <t xml:space="preserve">"D8-15.9"   0+21</t>
  </si>
  <si>
    <t>376</t>
  </si>
  <si>
    <t>7661810R01</t>
  </si>
  <si>
    <t>Ozn.D8-15.10 Dveře plné,800/1970 mm,EI30DP3+C+Sm,povrchová úprava CPL laminát tl.0,2 mm,vč.zárubně do zdiva tl.100 mm,dle výpisu výrobků - kompletní dodávka a montáž</t>
  </si>
  <si>
    <t>-1643706403</t>
  </si>
  <si>
    <t xml:space="preserve">"D8-15.10"   9+8</t>
  </si>
  <si>
    <t>377</t>
  </si>
  <si>
    <t>7661811R01</t>
  </si>
  <si>
    <t>Ozn.D8-15.11 Dveře prosklené,1800/2550 mm,C+Sm+EMZ,povrchová úprava CPL laminát tl.0,2 mm,vč.zárubně do ŽB zdiva,dle výpisu výrobků - kompletní dodávka a montáž</t>
  </si>
  <si>
    <t>823845748</t>
  </si>
  <si>
    <t xml:space="preserve">"D8-15.11"   15</t>
  </si>
  <si>
    <t>378</t>
  </si>
  <si>
    <t>7661812R01</t>
  </si>
  <si>
    <t>Ozn.D8-15.12 Dveře prosklené,1900/2100 mm,EW30DP3+C+PK,povrchová úprava CPL laminát tl.0,2 mm,vč.zárubně do zdiva tl.100 mm,dle výpisu výrobků - kompletní dodávka a montáž</t>
  </si>
  <si>
    <t>523728969</t>
  </si>
  <si>
    <t xml:space="preserve">"D8-15.12"   8</t>
  </si>
  <si>
    <t>379</t>
  </si>
  <si>
    <t>7661813R01</t>
  </si>
  <si>
    <t>Ozn.D8-15.13 Dveře prosklené,1800/2550 mm,EI30DP3+C+Sm+PK,povrchová úprava CPL laminát tl.0,2 mm,vč.zárubně do ŽB zdiva,dle výpisu výrobků - kompletní dodávka a montáž</t>
  </si>
  <si>
    <t>-2119318741</t>
  </si>
  <si>
    <t xml:space="preserve">"D8-15.13"   1</t>
  </si>
  <si>
    <t>380</t>
  </si>
  <si>
    <t>7661814R01</t>
  </si>
  <si>
    <t>Ozn.D8-15.14 Dveře plné,900/1970 mm,povrchová úprava CPL laminát tl.0,2 mm,vč.zárubně do sklobeton. zdiva tl.50 mm,dle výpisu výrobků - kompletní dodávka a montáž</t>
  </si>
  <si>
    <t>1993559550</t>
  </si>
  <si>
    <t xml:space="preserve">"D8-15.14"   0+1</t>
  </si>
  <si>
    <t>381</t>
  </si>
  <si>
    <t>7661901R01</t>
  </si>
  <si>
    <t>Ozn.DM.1 Dveře plné,600/1970 mm,povrchová úprava CPL laminát tl.0,2 mm,vč.zárubně do zdiva tl.150 mm,dle výpisu výrobků - kompletní dodávka a montáž</t>
  </si>
  <si>
    <t>1470337448</t>
  </si>
  <si>
    <t xml:space="preserve">"DM.1"   1+0</t>
  </si>
  <si>
    <t>382</t>
  </si>
  <si>
    <t>7661902R01</t>
  </si>
  <si>
    <t>Ozn.DMI.2 Dveře plné,800/1970 mm,povrchová úprava CPL laminát tl.0,2 mm,vč.zárubně do zdiva tl.100 mm,dle výpisu výrobků - kompletní dodávka a montáž</t>
  </si>
  <si>
    <t>1951950418</t>
  </si>
  <si>
    <t xml:space="preserve">"DMI.2"   1+2</t>
  </si>
  <si>
    <t>383</t>
  </si>
  <si>
    <t>7661903R01</t>
  </si>
  <si>
    <t>Ozn.DM.3 Dveře plné,900/1970 mm,PK,povrchová úprava CPL laminát tl.0,2 mm,vč.zárubně do SDK tl.100 mm,dle výpisu výrobků - kompletní dodávka a montáž</t>
  </si>
  <si>
    <t>-1920922414</t>
  </si>
  <si>
    <t xml:space="preserve">"DM.3"   0+1</t>
  </si>
  <si>
    <t>384</t>
  </si>
  <si>
    <t>7662001R01</t>
  </si>
  <si>
    <t>Ozn.DI.1 Dveře plné,700/1970 mm,povrchová úprava CPL laminát tl.0,2 mm,vč.zárubně do zdiva tl.100 mm,dle výpisu výrobků - kompletní dodávka a montáž</t>
  </si>
  <si>
    <t>-86176862</t>
  </si>
  <si>
    <t xml:space="preserve">"DI.1"   1+0</t>
  </si>
  <si>
    <t>385</t>
  </si>
  <si>
    <t>7662002R01</t>
  </si>
  <si>
    <t>Ozn.DI.2 Dveře plné,800/1970 mm,povrchová úprava CPL laminát tl.0,2 mm,vč.zárubně do zdiva tl.50 mm,dle výpisu výrobků - kompletní dodávka a montáž</t>
  </si>
  <si>
    <t>-836428572</t>
  </si>
  <si>
    <t xml:space="preserve">"DI.2"   3+1</t>
  </si>
  <si>
    <t>386</t>
  </si>
  <si>
    <t>7662003R01</t>
  </si>
  <si>
    <t>Ozn.DI.3 Dveře plné,900/1970 mm,povrchová úprava CPL laminát tl.0,2 mm,vč.zárubně do zdiva tl.100 mm,dle výpisu výrobků - kompletní dodávka a montáž</t>
  </si>
  <si>
    <t>-709284852</t>
  </si>
  <si>
    <t xml:space="preserve">"DI.3"   2+1</t>
  </si>
  <si>
    <t>387</t>
  </si>
  <si>
    <t>7662004R01</t>
  </si>
  <si>
    <t>Ozn.DI.4 Dveře plné,900/1970 mm,900/1970 mm,EI30DP3+C+S+PK,povrchová úprava CPL laminát tl.0,2 mm,vč.zárubně do zdiva tl.50 mm,dle výpisu výrobků - kompletní dodávka a montáž</t>
  </si>
  <si>
    <t>343315721</t>
  </si>
  <si>
    <t xml:space="preserve">"DI.4"   0+1</t>
  </si>
  <si>
    <t>388</t>
  </si>
  <si>
    <t>7662052R01</t>
  </si>
  <si>
    <t>Ozn.X52 Dveře plné,800/1970 mm,požární odolnost dle PBŘ,vč.zárubně do SDK příčky - kompletní dodávka a montáž</t>
  </si>
  <si>
    <t>-1610657651</t>
  </si>
  <si>
    <t xml:space="preserve">"X52"   3</t>
  </si>
  <si>
    <t>543</t>
  </si>
  <si>
    <t>7662053R01</t>
  </si>
  <si>
    <t>Ozn.DI6.1 Dveře plné,600/1970 mm,povrchová úprava CPL laminát tl.0,2 mm,vč.zárubně do zdiva tl.150 mm,dle výpisu výrobků - kompletní dodávka a montáž</t>
  </si>
  <si>
    <t>324686602</t>
  </si>
  <si>
    <t xml:space="preserve">"DI6.1"   1</t>
  </si>
  <si>
    <t>544</t>
  </si>
  <si>
    <t>7662054R01</t>
  </si>
  <si>
    <t>Ozn.DI6.2 Dveře plné,800/1970 mm, EI15 DP3+C+S se samozavíračem, kouřotěsné povrchová úprava CPL laminát tl.0,2 mm,vč.zárubně do zdiva tl.100 mm,dle výpisu výrobků - kompletní dodávka a montáž</t>
  </si>
  <si>
    <t>-2067788385</t>
  </si>
  <si>
    <t xml:space="preserve">"DI6.2"   1</t>
  </si>
  <si>
    <t>545</t>
  </si>
  <si>
    <t>7662055R01</t>
  </si>
  <si>
    <t>Ozn.DI6.3 Dveře plné,900/1970 mm,povrchová úprava CPL laminát tl.0,2 mm,vč.zárubně do zdiva tl.100 mm,dle výpisu výrobků - kompletní dodávka a montáž</t>
  </si>
  <si>
    <t>-1159390551</t>
  </si>
  <si>
    <t xml:space="preserve">"DI6.3"   1</t>
  </si>
  <si>
    <t>546</t>
  </si>
  <si>
    <t>7662056R01</t>
  </si>
  <si>
    <t>Ozn.DI6.4 Dveře plné,900/1970 mm,povrchová úprava CPL laminát tl.0,2 mm,vč.zárubně do zdiva tl.50 mm,dle výpisu výrobků - kompletní dodávka a montáž</t>
  </si>
  <si>
    <t>1882414675</t>
  </si>
  <si>
    <t xml:space="preserve">"DI6.4"   1</t>
  </si>
  <si>
    <t>547</t>
  </si>
  <si>
    <t>7662057R01</t>
  </si>
  <si>
    <t>Ozn.DI6.5 Dveře plné,800/1970 mm, EI15 DP1+C se samozavíračem, povrchová úprava CPL laminát tl.0,2 mm,vč.zárubně do zdiva tl.150 mm,dle výpisu výrobků - kompletní dodávka a montáž</t>
  </si>
  <si>
    <t>-558560687</t>
  </si>
  <si>
    <t xml:space="preserve">"DI6.5"   2+1</t>
  </si>
  <si>
    <t>548</t>
  </si>
  <si>
    <t>7662058R01</t>
  </si>
  <si>
    <t>Ozn.DI6.6 Dveře částečně prosklené, 800/1970 mm, s panikovým kováním povrchová úprava CPL laminát tl.0,2 mm,vč.rámu do zdiva tl.100 mm,dle výpisu výrobků - kompletní dodávka a montáž</t>
  </si>
  <si>
    <t>470406181</t>
  </si>
  <si>
    <t xml:space="preserve">"DI6.6"   1</t>
  </si>
  <si>
    <t>549</t>
  </si>
  <si>
    <t>7662059R01</t>
  </si>
  <si>
    <t>Ozn.DI6.7 Dveře částečně prosklené,1600/1970 mm, povrchová úprava CPL laminát tl.0,2 mm,vč.rámu do zdiva tl.250 mm,dle výpisu výrobků - kompletní dodávka a montáž</t>
  </si>
  <si>
    <t>-2106584391</t>
  </si>
  <si>
    <t xml:space="preserve">"DI6.7"   1</t>
  </si>
  <si>
    <t>389</t>
  </si>
  <si>
    <t>7665021R01</t>
  </si>
  <si>
    <t>Ozn.X21 Čajová kuchyňka,kuchyňská linka vč.spotřebičů,dl.3000 mm,dle soupisu - kompletní dodávka a montáž</t>
  </si>
  <si>
    <t>-1171530621</t>
  </si>
  <si>
    <t xml:space="preserve">"X21"   1</t>
  </si>
  <si>
    <t>390</t>
  </si>
  <si>
    <t>7665022R01</t>
  </si>
  <si>
    <t>Ozn.X22 Čajová kuchyňka,kuchyňská linka vč.spotřebičů,dl.1200 mm,dle soupisu - kompletní dodávka a montáž</t>
  </si>
  <si>
    <t>1909070973</t>
  </si>
  <si>
    <t xml:space="preserve">"X22"   5</t>
  </si>
  <si>
    <t>391</t>
  </si>
  <si>
    <t>7665023R01</t>
  </si>
  <si>
    <t>Ozn.X23 Čajová kuchyňka,kuchyňská linka vč.spotřebičů,dl.3600 mm,dle soupisu - kompletní dodávka a montáž součástí položky je dodávka a montáž výrobků a zařízení uvedené v části DSX23 Doplnění specifikace výrobku č. X23 z výpisu ostatních výrobků</t>
  </si>
  <si>
    <t>1087761904</t>
  </si>
  <si>
    <t xml:space="preserve">"X23"   8</t>
  </si>
  <si>
    <t>393</t>
  </si>
  <si>
    <t>7665050R01</t>
  </si>
  <si>
    <t>Ozn.X50 Čajová kuchyňka,kuchyňská linka vč.spotřebičů,dl.1000 mm,dle soupisu - kompletní dodávka a montáž</t>
  </si>
  <si>
    <t>974960759</t>
  </si>
  <si>
    <t xml:space="preserve">"X50"   1</t>
  </si>
  <si>
    <t>394</t>
  </si>
  <si>
    <t>998766206</t>
  </si>
  <si>
    <t>Přesun hmot pro konstrukce truhlářské stanovený procentní sazbou (%) z ceny vodorovná dopravní vzdálenost do 50 m v objektech výšky přes 48 do 60 m</t>
  </si>
  <si>
    <t>65335801</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</si>
  <si>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</si>
  <si>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395</t>
  </si>
  <si>
    <t>998766292</t>
  </si>
  <si>
    <t>Přesun hmot pro konstrukce truhlářské stanovený procentní sazbou (%) z ceny Příplatek k cenám za zvětšený přesun přes vymezenou největší dopravní vzdálenost do 100 m</t>
  </si>
  <si>
    <t>421510306</t>
  </si>
  <si>
    <t>767</t>
  </si>
  <si>
    <t>Konstrukce zámečnické</t>
  </si>
  <si>
    <t>396</t>
  </si>
  <si>
    <t>767112811</t>
  </si>
  <si>
    <t>Demontáž stěn a příček pro zasklení šroubovaných</t>
  </si>
  <si>
    <t>-1505195414</t>
  </si>
  <si>
    <t>"dle nových kcí"</t>
  </si>
  <si>
    <t>"prosklené fasádní stěny"</t>
  </si>
  <si>
    <t>"dozdívky parapetů"</t>
  </si>
  <si>
    <t xml:space="preserve">"X52"   sdk1</t>
  </si>
  <si>
    <t>397</t>
  </si>
  <si>
    <t>7671011R01</t>
  </si>
  <si>
    <t>Ozn.O011 Prosklená fasáda s dveřmi,bezp.izol.2sklo,U do 1,2 W/m2K,34 dB,rám z Al slitin CW 50 šedý - kompletní dodávka a montáž</t>
  </si>
  <si>
    <t>-1616334046</t>
  </si>
  <si>
    <t xml:space="preserve">"O011"   18,73*4,65*1</t>
  </si>
  <si>
    <t>398</t>
  </si>
  <si>
    <t>7671012R01</t>
  </si>
  <si>
    <t>Ozn.O012 Prosklená fasáda s dveřmi,bezp.izol.2sklo,U do 1,2 W/m2K,34 dB,rám z Al slitin CW 50 šedý,pákové ovládání,parapet (ext+int) - kompletní dodávka a montáž</t>
  </si>
  <si>
    <t>-1957891123</t>
  </si>
  <si>
    <t xml:space="preserve">"O012"   (18,0+33,0)*3,25+2,5*4,65</t>
  </si>
  <si>
    <t>399</t>
  </si>
  <si>
    <t>7671013R01</t>
  </si>
  <si>
    <t>Ozn.O013 Prosklená fasáda s dveřmi,bezp.izol.2sklo,U do 1,2 W/m2K,34 dB,rám z Al slitin CW 50 šedý,pákové ovládání,parapet (ext+int) - kompletní dodávka a montáž</t>
  </si>
  <si>
    <t>681595560</t>
  </si>
  <si>
    <t xml:space="preserve">"O013"   24,8*1,57+1,45*3,08+1,55*3,08</t>
  </si>
  <si>
    <t xml:space="preserve">"O013"   9,0*1,57+7,5*4,65</t>
  </si>
  <si>
    <t>400</t>
  </si>
  <si>
    <t>7671014R01</t>
  </si>
  <si>
    <t>Ozn.O014 Prosklená fasáda s dveřmi,bezp.izol.2sklo,U do 1,2 W/m2K,34 dB,rám z Al slitin CW 50 šedý,pákové ovládání,parapet (ext+int) - kompletní dodávka a montáž</t>
  </si>
  <si>
    <t>-1660496499</t>
  </si>
  <si>
    <t xml:space="preserve">"O014"   4,5*1,4*2+46,5*4,7</t>
  </si>
  <si>
    <t>401</t>
  </si>
  <si>
    <t>7671015R01</t>
  </si>
  <si>
    <t>Ozn.O015 Prosklená fasáda s automatickými posuvnými dveřmi,bezp.izol.2sklo,U do 1,2 W/m2K,34 dB,rám z Al slitin CW 50 šedý,parapet (ext+int) - kompletní dodávka a montáž</t>
  </si>
  <si>
    <t>-1648032148</t>
  </si>
  <si>
    <t xml:space="preserve">"O015"   5,675*3,75*2+5,35*4,3</t>
  </si>
  <si>
    <t>402</t>
  </si>
  <si>
    <t>7671016R01</t>
  </si>
  <si>
    <t>Ozn.O016 Prosklená fasáda s dveřmi,bezp.izol.2sklo,U do 1,2 W/m2K,34 dB,rám z Al slitin CW 50 šedý,parapet (ext+int) - kompletní dodávka a montáž</t>
  </si>
  <si>
    <t>1397870470</t>
  </si>
  <si>
    <t xml:space="preserve">"O016"   5,675*3,75*2+5,35*4,3</t>
  </si>
  <si>
    <t>403</t>
  </si>
  <si>
    <t>7671017R01</t>
  </si>
  <si>
    <t>Ozn.O017 Prosklená fasáda zádveří s automatickými posuvnými dveřmi,bezp.izol.2sklo,U do 1,2 W/m2K,34 dB,rám z Al slitin CW 50 šedý - kompletní dodávka a montáž</t>
  </si>
  <si>
    <t>-900744045</t>
  </si>
  <si>
    <t xml:space="preserve">"O017"   1,975*4,3*2+4,43*4,3</t>
  </si>
  <si>
    <t>404</t>
  </si>
  <si>
    <t>7671018R01</t>
  </si>
  <si>
    <t>Ozn.O018 Prosklená stěna u výtahů s dveřmi,bezp.izol.2sklo,U do 1,2 W/m2K,34 dB,rám z Al slitin CW 50 šedý - kompletní dodávka a montáž</t>
  </si>
  <si>
    <t>263683375</t>
  </si>
  <si>
    <t xml:space="preserve">"O018"   5,45*4,0*2</t>
  </si>
  <si>
    <t>405</t>
  </si>
  <si>
    <t>7671036R01</t>
  </si>
  <si>
    <t>Ozn.D36 Dveře vnější prosklené hliníkové,900/2050 mm,U do 1,5 W/m2K,vč.zárubně,do zdiva,dle výpisu výrobků - kompletní dodávka a montáž</t>
  </si>
  <si>
    <t>800005297</t>
  </si>
  <si>
    <t xml:space="preserve">"D36"   1+0</t>
  </si>
  <si>
    <t>406</t>
  </si>
  <si>
    <t>7671037R01</t>
  </si>
  <si>
    <t>Ozn.D37 Dveře vnější prosklené hliníkové,2400/2400 mm,s nadsvětlíkem 2400/1200 mm,pákové ovládán,U do 1,5 W/m2Kí,vč.zárubně,do zdiva,dle výpisu výrobků - kompletní dodávka a montáž</t>
  </si>
  <si>
    <t>2074488482</t>
  </si>
  <si>
    <t xml:space="preserve">"D37"   4</t>
  </si>
  <si>
    <t>407</t>
  </si>
  <si>
    <t>7671038R01</t>
  </si>
  <si>
    <t>Ozn.D38 Dveře vnější hliníkové,1300/2050 mm,U do 1,5 W/m2K,vč.zárubně,do zdiva,dle výpisu výrobků - kompletní dodávka a montáž</t>
  </si>
  <si>
    <t>-102513330</t>
  </si>
  <si>
    <t xml:space="preserve">"D38"   1</t>
  </si>
  <si>
    <t>408</t>
  </si>
  <si>
    <t>7671039R01</t>
  </si>
  <si>
    <t>Ozn.D39 Dveře vnější hliníkové,1800/2100 mm,EMZ+C,U do 1,5 W/m2K,vč.zárubně,do zdiva,dle výpisu výrobků - kompletní dodávka a montáž</t>
  </si>
  <si>
    <t>-719310490</t>
  </si>
  <si>
    <t xml:space="preserve">"D39"   1</t>
  </si>
  <si>
    <t>409</t>
  </si>
  <si>
    <t>7671041R01</t>
  </si>
  <si>
    <t>Ozn.D41 Ocelová vrata,2700/2000 mm,dvoukřídlá,repase (oprava,obroušení,nátěr) - kompletní dodávka a montáž</t>
  </si>
  <si>
    <t>1881649801</t>
  </si>
  <si>
    <t xml:space="preserve">"D41"   1</t>
  </si>
  <si>
    <t>410</t>
  </si>
  <si>
    <t>7671904R01</t>
  </si>
  <si>
    <t>Ozn.DM.4 Výtahové dveře,1200/2100 mm,dvoukřídlé,repase (oprava,obroušení,nátěr) - kompletní dodávka a montáž</t>
  </si>
  <si>
    <t>-910178876</t>
  </si>
  <si>
    <t xml:space="preserve">"DM.4"   2</t>
  </si>
  <si>
    <t>411</t>
  </si>
  <si>
    <t>7672022R01</t>
  </si>
  <si>
    <t>Ozn.D22 Dveře prosklené hliníkové,900/1970 mm,s bočním prosklením (celkem 1800/2100 mm),kouřotěsné+C+PK,povrchová úprava nátěr,vč.zárubně do zdiva tl.100 mm,dle výpisu výrobků - kompletní dodávka a montáž</t>
  </si>
  <si>
    <t>-1233012421</t>
  </si>
  <si>
    <t xml:space="preserve">"D22"   1+0</t>
  </si>
  <si>
    <t>412</t>
  </si>
  <si>
    <t>7675001R01</t>
  </si>
  <si>
    <t>Ozn.Z01 Vnější čistící zóna včetně rámu,nosný profil Al,výplň gumová,450/900 mm - kompletní dodávka a montáž</t>
  </si>
  <si>
    <t>1442424234</t>
  </si>
  <si>
    <t>413</t>
  </si>
  <si>
    <t>7675002R01</t>
  </si>
  <si>
    <t>Ozn.Z02 Vnitřní čistící zóna včetně rámu,nosný profil Al,výplň gumotextilní,450/900 mm - kompletní dodávka a montáž</t>
  </si>
  <si>
    <t>-312304270</t>
  </si>
  <si>
    <t>414</t>
  </si>
  <si>
    <t>7675003R01</t>
  </si>
  <si>
    <t>Ozn.Z03 Vnější čistící zóna včetně rámu,nosný profil Al,výplň gumová,450/3600 mm - kompletní dodávka a montáž</t>
  </si>
  <si>
    <t>2013590533</t>
  </si>
  <si>
    <t>415</t>
  </si>
  <si>
    <t>7675004R01</t>
  </si>
  <si>
    <t>Ozn.Z04 Vnitřní čistící zóna včetně rámu,nosný profil Al,výplň gumotextilní,450/3600 mm - kompletní dodávka a montáž</t>
  </si>
  <si>
    <t>-675575059</t>
  </si>
  <si>
    <t>416</t>
  </si>
  <si>
    <t>7675005R01</t>
  </si>
  <si>
    <t>Ozn.Z05 Ocelové zábradlí hlavního schodiště,repase (oprava,obroušení,nátěr),v.1000 mm,svislá výplň - kompletní dodávka a montáž</t>
  </si>
  <si>
    <t>2021843362</t>
  </si>
  <si>
    <t xml:space="preserve">"Z06"   145,1</t>
  </si>
  <si>
    <t>417</t>
  </si>
  <si>
    <t>7675006R01</t>
  </si>
  <si>
    <t>Ozn.Z06 Ocelové zábradlí vedlejšího schodiště,repase (oprava,obroušení,nátěr),svislá výplň,vč.táhel - kompletní dodávka a montáž</t>
  </si>
  <si>
    <t>-1571745896</t>
  </si>
  <si>
    <t xml:space="preserve">"Z06"   142,1</t>
  </si>
  <si>
    <t>418</t>
  </si>
  <si>
    <t>7675007R01</t>
  </si>
  <si>
    <t>Ozn.Z07 Ocelové zábradlí schodiště 15.-16.NP,repase (oprava,obroušení,nátěr),svislá výplň - kompletní dodávka a montáž</t>
  </si>
  <si>
    <t>1462696312</t>
  </si>
  <si>
    <t xml:space="preserve">"Z07"   10,2</t>
  </si>
  <si>
    <t>419</t>
  </si>
  <si>
    <t>7675008R01</t>
  </si>
  <si>
    <t>Ozn.Z08-Z10 Venkovní mříže na oknech a dveřích,pevné,rám z uzavřených ocelových profilů 20/20/1,5 mm,výplň tahokov,bezpeč.třída utajení "D", třída zabezpečení II - kompletní dodávka a montáž</t>
  </si>
  <si>
    <t>-1593755217</t>
  </si>
  <si>
    <t xml:space="preserve">"Z08"   5,5</t>
  </si>
  <si>
    <t xml:space="preserve">"Z09"   11,0</t>
  </si>
  <si>
    <t xml:space="preserve">"Z10"   4,5</t>
  </si>
  <si>
    <t>420</t>
  </si>
  <si>
    <t>7675011R01</t>
  </si>
  <si>
    <t>Ozn.Z11 Venkovní mříž na dveřích,otevíravá,rám z uzavřených ocelových profilů,výplň mříž s okem 150/150 mm,zámek - kompletní dodávka a montáž</t>
  </si>
  <si>
    <t>-942617822</t>
  </si>
  <si>
    <t xml:space="preserve">"Z11"   1,7</t>
  </si>
  <si>
    <t>421</t>
  </si>
  <si>
    <t>7675012R01</t>
  </si>
  <si>
    <t>Ozn.Z12+Z13 Venkovní mříž v 16.NP,repase (oprava,obroušení,nátěr),vč.demontáže - kompletní dodávka a montáž</t>
  </si>
  <si>
    <t>1151618488</t>
  </si>
  <si>
    <t xml:space="preserve">"Z12"   1,6*5,35*11</t>
  </si>
  <si>
    <t xml:space="preserve">"Z13"   0,9*0,8*1</t>
  </si>
  <si>
    <t>422</t>
  </si>
  <si>
    <t>7675014R01</t>
  </si>
  <si>
    <t>Ozn.Z14 Venkovní stínění na oknech,hliníkové lamely - kompletní dodávka a montáž</t>
  </si>
  <si>
    <t>1848748079</t>
  </si>
  <si>
    <t xml:space="preserve">"Z14"   (55,5+16,5+24,7)*1,62</t>
  </si>
  <si>
    <t>423</t>
  </si>
  <si>
    <t>7675015R01</t>
  </si>
  <si>
    <t>Ozn.Z15 Žebřík pro výlez na střechu výměníkové stanice,dl.3400 mm,repase (oprava,obroušení,nátěr)+prodloužení uchycení,vč.demontáže - kompletní dodávka a montáž</t>
  </si>
  <si>
    <t>-1691921082</t>
  </si>
  <si>
    <t xml:space="preserve">"Z15"   1</t>
  </si>
  <si>
    <t>424</t>
  </si>
  <si>
    <t>7675016R01</t>
  </si>
  <si>
    <t>Ozn.Z16 Ocelová stupadla,400/150 mm,hmotnost 2,30 kg,žárově zinkováno - kompletní dodávka a montáž</t>
  </si>
  <si>
    <t>-1174651415</t>
  </si>
  <si>
    <t>425</t>
  </si>
  <si>
    <t>7675024R01</t>
  </si>
  <si>
    <t>Ozn.Z24 Ocelový šachetní keson,2650/1800/1200 mm,repase (oprava,obroušení,nátěr) - kompletní dodávka a montáž</t>
  </si>
  <si>
    <t>1751942576</t>
  </si>
  <si>
    <t xml:space="preserve">"Z24"   1</t>
  </si>
  <si>
    <t>426</t>
  </si>
  <si>
    <t>7675025R01</t>
  </si>
  <si>
    <t>Ozn.Z25 Ocelový šachetní keson,1500/1300/1200 mm,repase (oprava,obroušení,nátěr) - kompletní dodávka a montáž</t>
  </si>
  <si>
    <t>849346629</t>
  </si>
  <si>
    <t>427</t>
  </si>
  <si>
    <t>7675027R01</t>
  </si>
  <si>
    <t>Ozn.Z27 Ocelové zábradlí na lodžiích,5900/1200 mm,repase (zkrácení,oprava,obroušení,nátěr),vodorovná výplň,vč.demontáže - kompletní dodávka a montáž</t>
  </si>
  <si>
    <t>627700307</t>
  </si>
  <si>
    <t xml:space="preserve">"Z27"   168</t>
  </si>
  <si>
    <t>428</t>
  </si>
  <si>
    <t>7675028R01</t>
  </si>
  <si>
    <t>Ozn.Z28 Venkovní mříž v m.č.1.62,repase (oprava,obroušení,nátěr),vč.demontáže - kompletní dodávka a montáž</t>
  </si>
  <si>
    <t>1298096162</t>
  </si>
  <si>
    <t xml:space="preserve">"Z28"   2,1*2,8*1</t>
  </si>
  <si>
    <t>429</t>
  </si>
  <si>
    <t>7675029R01</t>
  </si>
  <si>
    <t>Ozn.Z29 Ocelové zábradlí na střední chodbě výškové části,nátěr,v.1200 mm,vodorovná výplň,demontovatelnost pro údržbu - kompletní dodávka a montáž</t>
  </si>
  <si>
    <t>-1820342735</t>
  </si>
  <si>
    <t xml:space="preserve">"Z29"   1,8*29</t>
  </si>
  <si>
    <t>430</t>
  </si>
  <si>
    <t>7675030R01</t>
  </si>
  <si>
    <t>Ozn.Z30,Z31 Ocelové zábradlí ve strojovně výtahů,repase (oprava,obroušení,nátěr) - kompletní dodávka a montáž</t>
  </si>
  <si>
    <t>486884025</t>
  </si>
  <si>
    <t xml:space="preserve">"Z30"   6,0</t>
  </si>
  <si>
    <t xml:space="preserve">"Z31"   3,0</t>
  </si>
  <si>
    <t>431</t>
  </si>
  <si>
    <t>7675032R01</t>
  </si>
  <si>
    <t>Ozn.Z32 Ocelové zábradlí ve strojovně výtahů,nátěr - kompletní dodávka a montáž</t>
  </si>
  <si>
    <t>1995274615</t>
  </si>
  <si>
    <t xml:space="preserve">"Z32"   6,0</t>
  </si>
  <si>
    <t>432</t>
  </si>
  <si>
    <t>7675033R01</t>
  </si>
  <si>
    <t>Ozn.Z33 Ocelové zábradlí hlavního schodiště,repase (oprava,obroušení,nátěr),v.900 mm,svislá výplň - kompletní dodávka a montáž</t>
  </si>
  <si>
    <t>27073265</t>
  </si>
  <si>
    <t xml:space="preserve">"Z33"   7,5</t>
  </si>
  <si>
    <t>433</t>
  </si>
  <si>
    <t>7675034R01</t>
  </si>
  <si>
    <t>Ozn.Z34 Ocelové zábradlí vyrovnávacích schodišť v M1 ,z uzavřených ocelových profilů,nátěr,svislá výplň - kompletní dodávka a montáž</t>
  </si>
  <si>
    <t>-183777324</t>
  </si>
  <si>
    <t xml:space="preserve">"Z34"   2</t>
  </si>
  <si>
    <t>434</t>
  </si>
  <si>
    <t>7675035R01</t>
  </si>
  <si>
    <t>Ozn.Z35 Ocelové vyrovnávací schodiště v M1,š.1000 mm,nosná kce se zalomenými schodnicemi,stupně a podesta z lisovaných pororoštů,chemické kotvení,žárově zinkováno - kompletní dodávka a montáž</t>
  </si>
  <si>
    <t>322643194</t>
  </si>
  <si>
    <t xml:space="preserve">"Z35"   2</t>
  </si>
  <si>
    <t>435</t>
  </si>
  <si>
    <t>7675036R01</t>
  </si>
  <si>
    <t>Ozn.Z36 Ocelová kce pro osazení hydrantu,š.820 mm,v.1930 mm,nátěr - kompletní dodávka a montáž</t>
  </si>
  <si>
    <t>1929552827</t>
  </si>
  <si>
    <t xml:space="preserve">"Z36"   60,35*14</t>
  </si>
  <si>
    <t>436</t>
  </si>
  <si>
    <t>7675038R01</t>
  </si>
  <si>
    <t>Ozn.Z38 Ocelový žebřík pro výlez na střechu strojovny,dl.4700 mm,žárově zinkováno - kompletní dodávka a montáž</t>
  </si>
  <si>
    <t>-1480226014</t>
  </si>
  <si>
    <t xml:space="preserve">"Z38"   148,15</t>
  </si>
  <si>
    <t>437</t>
  </si>
  <si>
    <t>7675039R01</t>
  </si>
  <si>
    <t>Ozn.Z39 Anténní nosič pro technologii VÚ 3255,žárově zinkováno - kompletní dodávka a montáž</t>
  </si>
  <si>
    <t>-214931176</t>
  </si>
  <si>
    <t xml:space="preserve">"Z39"   300,0</t>
  </si>
  <si>
    <t>438</t>
  </si>
  <si>
    <t>7675040R01</t>
  </si>
  <si>
    <t>Ozn.Z40 Ocelová požární dvířka vč.rámu,900/1200 mm,REI 45DP1 - kompletní dodávka a montáž</t>
  </si>
  <si>
    <t>1827583573</t>
  </si>
  <si>
    <t xml:space="preserve">"Z40"   1</t>
  </si>
  <si>
    <t>439</t>
  </si>
  <si>
    <t>7675041R01</t>
  </si>
  <si>
    <t>Ozn.Z41 Ocelová dvířka vč.rámu,900/1200 mm,repase (oprava,obroušení,nátěr) - kompletní dodávka a montáž</t>
  </si>
  <si>
    <t>1508493904</t>
  </si>
  <si>
    <t xml:space="preserve">"Z41"   1</t>
  </si>
  <si>
    <t>440</t>
  </si>
  <si>
    <t>7675042R01</t>
  </si>
  <si>
    <t>Ozn.Z42 Ocelová dvířka vč.rámu,600/600 mm,repase (oprava,obroušení,nátěr) - kompletní dodávka a montáž</t>
  </si>
  <si>
    <t>1627857174</t>
  </si>
  <si>
    <t xml:space="preserve">"Z42"   4</t>
  </si>
  <si>
    <t>441</t>
  </si>
  <si>
    <t>7675043R01</t>
  </si>
  <si>
    <t>Ozn.Z43 Ocelové zábradlí- madlo,z uzavřených ocelových profilů,kotvení na stěnu,nátěr - kompletní dodávka a montáž</t>
  </si>
  <si>
    <t>777755064</t>
  </si>
  <si>
    <t xml:space="preserve">"Z43"   2,0</t>
  </si>
  <si>
    <t>442</t>
  </si>
  <si>
    <t>7676010R01</t>
  </si>
  <si>
    <t>Ozn.X10 Vybavení WC pro imobilní,m.č.2.12 a 1.04,dle soupisu - kompletní dodávka a montáž</t>
  </si>
  <si>
    <t>soubor</t>
  </si>
  <si>
    <t>-1093112526</t>
  </si>
  <si>
    <t xml:space="preserve">"X10"   2</t>
  </si>
  <si>
    <t>443</t>
  </si>
  <si>
    <t>7676011R01</t>
  </si>
  <si>
    <t>Ozn.X11 Vybavení umývárny pro imobilní,m.č.2.13,dle soupisu - kompletní dodávka a montáž</t>
  </si>
  <si>
    <t>-1750641241</t>
  </si>
  <si>
    <t xml:space="preserve">"X11"   1</t>
  </si>
  <si>
    <t>444</t>
  </si>
  <si>
    <t>7676012R01</t>
  </si>
  <si>
    <t>Ozn.X12 Sprchový závěs,1000/2000 mm,se závěsnou tyčí - kompletní dodávka a montáž</t>
  </si>
  <si>
    <t>-1147563343</t>
  </si>
  <si>
    <t xml:space="preserve">"X12"   56</t>
  </si>
  <si>
    <t>445</t>
  </si>
  <si>
    <t>7676013R01</t>
  </si>
  <si>
    <t>Ozn.X13 Vybavení soc.zázemí pokojů,dle soupisu - kompletní dodávka a montáž</t>
  </si>
  <si>
    <t>-1495780068</t>
  </si>
  <si>
    <t xml:space="preserve">"X13"   56</t>
  </si>
  <si>
    <t>446</t>
  </si>
  <si>
    <t>7676014R01</t>
  </si>
  <si>
    <t>Ozn.X14 Vybavení soc.zařízení WC,dle soupisu - kompletní dodávka a montáž</t>
  </si>
  <si>
    <t>-1092447305</t>
  </si>
  <si>
    <t xml:space="preserve">"X14" </t>
  </si>
  <si>
    <t xml:space="preserve">"odpadkový koš s víkem   38" </t>
  </si>
  <si>
    <t xml:space="preserve">"odpadkový koš na papírové utěrky   40" </t>
  </si>
  <si>
    <t xml:space="preserve">"WC štětka   32" </t>
  </si>
  <si>
    <t xml:space="preserve">"nástěnný uzamykatelný zásobník na tekuté mýdlo   40" </t>
  </si>
  <si>
    <t xml:space="preserve">"nástěnný uzamykatelný zásobník na papírové ručníky   40" </t>
  </si>
  <si>
    <t xml:space="preserve">"uzamykatelný zásobník na toaletní papír  32" </t>
  </si>
  <si>
    <t xml:space="preserve">"sprchová drátěná polička 400/120 mm   9" </t>
  </si>
  <si>
    <t xml:space="preserve">"dvouháčkový věšák   9" </t>
  </si>
  <si>
    <t xml:space="preserve">"X14"   1</t>
  </si>
  <si>
    <t>447</t>
  </si>
  <si>
    <t>7676017R01</t>
  </si>
  <si>
    <t>Ozn.X17 Orientační systém v objektu,dle soupisu - kompletní dodávka a montáž</t>
  </si>
  <si>
    <t>-727888411</t>
  </si>
  <si>
    <t xml:space="preserve">"X17"   1</t>
  </si>
  <si>
    <t>448</t>
  </si>
  <si>
    <t>7676026R01</t>
  </si>
  <si>
    <t>Ozn.X26,X27 Držák na vlajku,repase (oprava,obroušení,nátěr) - kompletní dodávka a montáž</t>
  </si>
  <si>
    <t>-280814405</t>
  </si>
  <si>
    <t xml:space="preserve">"X26"   1</t>
  </si>
  <si>
    <t xml:space="preserve">"X27"   7</t>
  </si>
  <si>
    <t>449</t>
  </si>
  <si>
    <t>7676028R01</t>
  </si>
  <si>
    <t>Ozn.X28 Elektro skříň na fasádě,rám s dveřmi,otevírání na čtyřhran,ocelový plech s vypalovanou barvou,označení,vč.demontáže stávající - kompletní dodávka a montáž</t>
  </si>
  <si>
    <t>512255854</t>
  </si>
  <si>
    <t xml:space="preserve">"X28"   13</t>
  </si>
  <si>
    <t>450</t>
  </si>
  <si>
    <t>7676029R01</t>
  </si>
  <si>
    <t>Ozn.X29 HUP skříň na fasádě,rám s dveřmi,otevírání na čtyřhran,ocelový plech s vypalovanou barvou,označení,vč.demontáže stávající - kompletní dodávka a montáž</t>
  </si>
  <si>
    <t>-27570007</t>
  </si>
  <si>
    <t xml:space="preserve">"X29"   1</t>
  </si>
  <si>
    <t>451</t>
  </si>
  <si>
    <t>7676030R01</t>
  </si>
  <si>
    <t>Ozn.X30 Znaky a cedule na fasádě,prodloužení uchycení vlivem zateplovacího systému,vč.demontáže - kompletní dodávka a montáž</t>
  </si>
  <si>
    <t>416055771</t>
  </si>
  <si>
    <t xml:space="preserve">"X30"   8</t>
  </si>
  <si>
    <t>452</t>
  </si>
  <si>
    <t>7676031R01</t>
  </si>
  <si>
    <t>Ozn.X31 Znak na fasádě,bronzová plastika 2000/2200 mm,očištěn,prodloužení uchycení vlivem zateplovacího systému,vč.demontáže - kompletní dodávka a montáž</t>
  </si>
  <si>
    <t>-1327405735</t>
  </si>
  <si>
    <t xml:space="preserve">"X31"   1</t>
  </si>
  <si>
    <t>453</t>
  </si>
  <si>
    <t>7676032R01</t>
  </si>
  <si>
    <t>Ozn.X32 Ocelová kce pro technologii výměníku,repase (oprava,obroušení,nátěr) - kompletní dodávka a montáž</t>
  </si>
  <si>
    <t>-1293786179</t>
  </si>
  <si>
    <t xml:space="preserve">"X32"   1</t>
  </si>
  <si>
    <t>454</t>
  </si>
  <si>
    <t>7676037R01</t>
  </si>
  <si>
    <t>Ozn.X37 Schránka na klíč,150/120/40mm,vč.demontáže - kompletní dodávka a montáž</t>
  </si>
  <si>
    <t>-1838676829</t>
  </si>
  <si>
    <t xml:space="preserve">"X37"   3</t>
  </si>
  <si>
    <t>455</t>
  </si>
  <si>
    <t>7676047R01</t>
  </si>
  <si>
    <t>Ozn.X47 Prvky požárně bezpečnostního řešení,dle oddílu D.1.1.3 (PHP,výstražné značky,informativní systém,atd.) - kompletní dodávka a montáž</t>
  </si>
  <si>
    <t>-1352713019</t>
  </si>
  <si>
    <t xml:space="preserve">"X47"   1</t>
  </si>
  <si>
    <t>456</t>
  </si>
  <si>
    <t>7676054R01</t>
  </si>
  <si>
    <t>Ozn.X54 Systém zachycení pádu a zadržovací systém pro údržbu střech - kompletní dodávka a montáž</t>
  </si>
  <si>
    <t>-783617663</t>
  </si>
  <si>
    <t xml:space="preserve">"X54"   1</t>
  </si>
  <si>
    <t>457</t>
  </si>
  <si>
    <t>7676055R01</t>
  </si>
  <si>
    <t>Ozn.X55 Oplocení parkoviště uvnitř areálu vč. vjezdové brány,repase (oprava,obroušení,nátěr),doplnění 10 % betonové podezdívky - kompletní dodávka a montáž</t>
  </si>
  <si>
    <t>63119085</t>
  </si>
  <si>
    <t xml:space="preserve">"X55"   199,0+4,5</t>
  </si>
  <si>
    <t>458</t>
  </si>
  <si>
    <t>7676058R01</t>
  </si>
  <si>
    <t>Ozn.X58 Kryty vnitřních dilatačnch spar podlah,stropu,stěn š.50 mm - kompletní dodávka a montáž</t>
  </si>
  <si>
    <t>366908036</t>
  </si>
  <si>
    <t xml:space="preserve">"X58"   91,0</t>
  </si>
  <si>
    <t>459</t>
  </si>
  <si>
    <t>7676059R01</t>
  </si>
  <si>
    <t>Ozn.X59 Centrální klíč,1. ÚROVEŇ - celý objekt v souladu s PBŘ – 5ks generální klíč 2. ÚROVEŇ – ubytovací část – 5ks generální klíč 3. ÚROVEŇ – ubytovací část – jednotlivá patra – 5 ks centrální klíč V rámci projektové přípravy je předpokládán následující rozsah a specifikace centrálního klíče: - bezpečnostní třída 3 - oboustranné cylindrické vložky, lešťěná mosaz - generální klíč - 5 ks - generální klíč ubytovací část - 5 ks - otvírání všech zámků - centrální klíč pro jednotlivá patra ubytovací části - 5ks - ostatní klíče - 5ks Podrobný uzamykací plán (výrobní dokumentace) bude specifikován mezi uživatelem a vybraným dodavatelem. Požadavek na centrální klíč vychází z požadavku AS-PO a musí být v souladu s PBŘ. - kompletní dodávka a montáž</t>
  </si>
  <si>
    <t>469635993</t>
  </si>
  <si>
    <t xml:space="preserve">"X59"   1</t>
  </si>
  <si>
    <t>7676061R01</t>
  </si>
  <si>
    <t>Ozn.X61 Drobný spojovací materiál samostatně nespecifikovný,nutný k řádnému dokončení díla - kompletní dodávka a montáž</t>
  </si>
  <si>
    <t>906914939</t>
  </si>
  <si>
    <t xml:space="preserve">"X61"   400,0</t>
  </si>
  <si>
    <t>461</t>
  </si>
  <si>
    <t>76799911R01</t>
  </si>
  <si>
    <t xml:space="preserve">Drobné zámečnické práce a doplňkové konstrukce samostatně nespecifikovné </t>
  </si>
  <si>
    <t>1900498751</t>
  </si>
  <si>
    <t>"odborný odhad"</t>
  </si>
  <si>
    <t>650,0</t>
  </si>
  <si>
    <t>462</t>
  </si>
  <si>
    <t>998767206</t>
  </si>
  <si>
    <t>Přesun hmot pro zámečnické konstrukce stanovený procentní sazbou (%) z ceny vodorovná dopravní vzdálenost do 50 m v objektech výšky přes 48 do 60 m</t>
  </si>
  <si>
    <t>1588792276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</si>
  <si>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</si>
  <si>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463</t>
  </si>
  <si>
    <t>998767292</t>
  </si>
  <si>
    <t>Přesun hmot pro zámečnické konstrukce stanovený procentní sazbou (%) z ceny Příplatek k cenám za zvětšený přesun přes vymezenou největší dopravní vzdálenost do 100 m</t>
  </si>
  <si>
    <t>-1920047025</t>
  </si>
  <si>
    <t>771</t>
  </si>
  <si>
    <t>Podlahy z dlaždic</t>
  </si>
  <si>
    <t>464</t>
  </si>
  <si>
    <t>771551810</t>
  </si>
  <si>
    <t>Demontáž podlah z dlaždic teracových kladených do malty</t>
  </si>
  <si>
    <t>1545506974</t>
  </si>
  <si>
    <t>8,5</t>
  </si>
  <si>
    <t>14,1</t>
  </si>
  <si>
    <t>19,05+14,5+13,25+12,25+10,4</t>
  </si>
  <si>
    <t>19,05+14,4</t>
  </si>
  <si>
    <t>tdst3*12</t>
  </si>
  <si>
    <t>"D.1.1.1.53 Půdorys 16.NP+terasa - bourací práce"</t>
  </si>
  <si>
    <t>465</t>
  </si>
  <si>
    <t>771571810</t>
  </si>
  <si>
    <t>Demontáž podlah z dlaždic keramických kladených do malty</t>
  </si>
  <si>
    <t>-822796280</t>
  </si>
  <si>
    <t>11,6+11,85+12,75+21,9+26,3+2,55+2,1+11,8+3,6+26,3+26,0</t>
  </si>
  <si>
    <t>14,0+5,35+2,75+2,75+1,6+1,1+1,45+17,9+26,4+188,6+10,35</t>
  </si>
  <si>
    <t>11,6+327,7+130,55+5,7+38,2+7,2+5,15+13,35+1,55+18,15</t>
  </si>
  <si>
    <t>8,5+34,3+3,8+3,45+3,5+13,4+8,05+4,0+4,0</t>
  </si>
  <si>
    <t>32,5+32,7+6,0+1,1+1,2+1,3+1,1+1,2+1,3+1,1+1,2+1,3+13,4+5,8+3,85+2,6+1,4+2,75+4,55</t>
  </si>
  <si>
    <t>14,95+3,55+1,6*3+1,35*3+1,3*3+38,15+8,15+6,1+10,35</t>
  </si>
  <si>
    <t>32,7+67,4+1,45+1,45+1,45+1,45+1,45+1,45+1,45+1,45+1,45+1,45+14,2+12,7+1,45+1,45</t>
  </si>
  <si>
    <t>1,45+1,45+1,45+1,45+1,45+1,45+6,1+3,05+1,8</t>
  </si>
  <si>
    <t>kdst3*12</t>
  </si>
  <si>
    <t>466</t>
  </si>
  <si>
    <t>771574113</t>
  </si>
  <si>
    <t>Montáž podlah z dlaždic keramických lepených flexibilním lepidlem režných nebo glazovaných hladkých přes 9 do 12 ks/ m2</t>
  </si>
  <si>
    <t>-2110686773</t>
  </si>
  <si>
    <t>"300/300 mm"</t>
  </si>
  <si>
    <t>P204+P205</t>
  </si>
  <si>
    <t>P206+P207</t>
  </si>
  <si>
    <t>P208+P209+P210+P211+P212+P213+P214</t>
  </si>
  <si>
    <t>"odpočet 200/500 mm"</t>
  </si>
  <si>
    <t>-kd3</t>
  </si>
  <si>
    <t>"200/500 mm"</t>
  </si>
  <si>
    <t xml:space="preserve">"1.04"   5,65</t>
  </si>
  <si>
    <t xml:space="preserve">"1.22"   3,65</t>
  </si>
  <si>
    <t xml:space="preserve">"1.25b"   3,65</t>
  </si>
  <si>
    <t xml:space="preserve">"1.25c"   62,85</t>
  </si>
  <si>
    <t>467</t>
  </si>
  <si>
    <t>597612900</t>
  </si>
  <si>
    <t>dlaždice keramické - podlahy (barevné) 30 x 30 x 0,8 cm I. j.</t>
  </si>
  <si>
    <t>-1124563387</t>
  </si>
  <si>
    <t>691,65*1,1 'Přepočtené koeficientem množství</t>
  </si>
  <si>
    <t>468</t>
  </si>
  <si>
    <t>597613070.1</t>
  </si>
  <si>
    <t xml:space="preserve">dlaždice keramické (barevné) 20,0 x 50 x 0,8 cm I. j. </t>
  </si>
  <si>
    <t>-314508006</t>
  </si>
  <si>
    <t>75,8*1,1 'Přepočtené koeficientem množství</t>
  </si>
  <si>
    <t>469</t>
  </si>
  <si>
    <t>7710110.1</t>
  </si>
  <si>
    <t>tmel + spárovací hmota + systémové lišty</t>
  </si>
  <si>
    <t>144126591</t>
  </si>
  <si>
    <t>470</t>
  </si>
  <si>
    <t>771574312</t>
  </si>
  <si>
    <t>Montáž podlah z dlaždic keramických lepených flexibilním lepidlem rychletuhnoucím režných nebo glazovaných hladkých přes 9 do 12 ks/ m2</t>
  </si>
  <si>
    <t>1529730999</t>
  </si>
  <si>
    <t>"skladba P8 (lodžie)"</t>
  </si>
  <si>
    <t>P802*14</t>
  </si>
  <si>
    <t>471</t>
  </si>
  <si>
    <t>771474113</t>
  </si>
  <si>
    <t>Montáž soklíků z dlaždic keramických lepených flexibilním lepidlem rovných výšky přes 90 do 120 mm</t>
  </si>
  <si>
    <t>-35270311</t>
  </si>
  <si>
    <t>(6,0+0,91*2-1,0*2)*168</t>
  </si>
  <si>
    <t>472</t>
  </si>
  <si>
    <t>597614080</t>
  </si>
  <si>
    <t xml:space="preserve">dlaždice keramické slinuté neglazované mrazuvzdorné  29,8 x 29,8 x 0,9 cm</t>
  </si>
  <si>
    <t>902308517</t>
  </si>
  <si>
    <t>kd2s*0,1</t>
  </si>
  <si>
    <t>1147,776*1,1 'Přepočtené koeficientem množství</t>
  </si>
  <si>
    <t>473</t>
  </si>
  <si>
    <t>7710120.1</t>
  </si>
  <si>
    <t>tmel (mrazuvzdorný) + spárovací hmota + systémové lišty</t>
  </si>
  <si>
    <t>-220963763</t>
  </si>
  <si>
    <t>474</t>
  </si>
  <si>
    <t>771591111</t>
  </si>
  <si>
    <t>Podlahy - ostatní práce penetrace podkladu</t>
  </si>
  <si>
    <t>-1614328732</t>
  </si>
  <si>
    <t xml:space="preserve">Poznámka k souboru cen:_x000d_
1. Množství měrných jednotek u ceny -1185 se stanoví podle počtu řezaných dlaždic, nezávisle na jejich velikosti. 2. Položkou -1185 lze ocenit provádění více řezů na jednom kusu dlažby. </t>
  </si>
  <si>
    <t>475</t>
  </si>
  <si>
    <t>771591219R01</t>
  </si>
  <si>
    <t>Hydroizolační stěrka se síťovinou ze skelných vláken dvousložková, pigmentovaná vodotěsná pryskyřise, bezešvá, flexibilita za nízkých teplot, propustnost pro vodní páru, odolný proti prorůstání kořenů</t>
  </si>
  <si>
    <t>-147184029</t>
  </si>
  <si>
    <t>476</t>
  </si>
  <si>
    <t>771990112</t>
  </si>
  <si>
    <t>Vyrovnání podkladní vrstvy samonivelační stěrkou tl. 4 mm, min. pevnosti 30 MPa</t>
  </si>
  <si>
    <t>801591065</t>
  </si>
  <si>
    <t xml:space="preserve">Poznámka k souboru cen:_x000d_
1. V cenách souboru cen 771 99-01 jsou započteny i náklady na dodání samonivelační stěrky. </t>
  </si>
  <si>
    <t>477</t>
  </si>
  <si>
    <t>998771205</t>
  </si>
  <si>
    <t>Přesun hmot pro podlahy z dlaždic stanovený procentní sazbou (%) z ceny vodorovná dopravní vzdálenost do 50 m v objektech výšky přes 36 do 48 m</t>
  </si>
  <si>
    <t>-1777742939</t>
  </si>
  <si>
    <t>478</t>
  </si>
  <si>
    <t>998771292</t>
  </si>
  <si>
    <t>Přesun hmot pro podlahy z dlaždic stanovený procentní sazbou (%) z ceny Příplatek k cenám za zvětšený přesun přes vymezenou největší dopravní vzdálenost do 100 m</t>
  </si>
  <si>
    <t>643163039</t>
  </si>
  <si>
    <t>772</t>
  </si>
  <si>
    <t>Podlahy z kamene</t>
  </si>
  <si>
    <t>479</t>
  </si>
  <si>
    <t>772421133</t>
  </si>
  <si>
    <t>Montáž obkladu soklů deskami z kamene kladených do lepidla svislých nebo šikmých stěn s lícem rovným, tl. do 30 mm</t>
  </si>
  <si>
    <t>829484267</t>
  </si>
  <si>
    <t xml:space="preserve">"1.02"   5,77*4+(0,9+0,45*2)*4+2,01+2,46+9,92-1,65</t>
  </si>
  <si>
    <t xml:space="preserve">"1.21"   12,75*2+4,55*2-1,6-0,8*3-1,1*2-1,8-0,8*3</t>
  </si>
  <si>
    <t>480</t>
  </si>
  <si>
    <t>772521240</t>
  </si>
  <si>
    <t>Kladení dlažby z kamene do lepidla z nejvýše dvou rozdílných druhů pravoúhlých desek nebo dlaždic ve skladbě se pravidelně opakujících, tl. do 30 mm</t>
  </si>
  <si>
    <t>-1782538451</t>
  </si>
  <si>
    <t xml:space="preserve">Poznámka k souboru cen:_x000d_
1. Vyrovnání podkladu se oceňuje cenami souboru cen 771 99-01 Vyrovnání podkladu samonivelační stěrkou části A01 katalogu 771 Podlahy z dlaždic. 2. V cenách kladení dlažby na terče 772 52-81 jsou započteny i náklady na dodávku terčů. </t>
  </si>
  <si>
    <t>P101*0,10</t>
  </si>
  <si>
    <t>481</t>
  </si>
  <si>
    <t>583846330</t>
  </si>
  <si>
    <t>deska dlažební, mramor broušená formátovaná tl 2 cm</t>
  </si>
  <si>
    <t>1562121554</t>
  </si>
  <si>
    <t>0,06*dk1a</t>
  </si>
  <si>
    <t>74,618*1,05 'Přepočtené koeficientem množství</t>
  </si>
  <si>
    <t>482</t>
  </si>
  <si>
    <t>5859010.1</t>
  </si>
  <si>
    <t>cementová lepící malta mrazuvzdorná</t>
  </si>
  <si>
    <t>-1494510815</t>
  </si>
  <si>
    <t>483</t>
  </si>
  <si>
    <t>772991111</t>
  </si>
  <si>
    <t>Dlažby z kamene - ostatní práce penetrace podkladu</t>
  </si>
  <si>
    <t>-1727171369</t>
  </si>
  <si>
    <t xml:space="preserve">Poznámka k souboru cen:_x000d_
1. V ceně -1411 jsou započteny náklady na vysátí podlahy a setření vlhkým mopem. 2. V ceně -1431 jsou započteny i náklady na dodání vosku. </t>
  </si>
  <si>
    <t>484</t>
  </si>
  <si>
    <t>772991421</t>
  </si>
  <si>
    <t>Dlažby z kamene - ostatní práce impregnační nátěr včetně základního čištění jednovrstvý</t>
  </si>
  <si>
    <t>-1636271232</t>
  </si>
  <si>
    <t>485</t>
  </si>
  <si>
    <t>-791536539</t>
  </si>
  <si>
    <t>"skladbaP1"</t>
  </si>
  <si>
    <t>"skladbaP9"</t>
  </si>
  <si>
    <t>550</t>
  </si>
  <si>
    <t>772991911R01</t>
  </si>
  <si>
    <t xml:space="preserve">Repase stávající dlažby z kamene </t>
  </si>
  <si>
    <t>1243947972</t>
  </si>
  <si>
    <t>P101*0,90</t>
  </si>
  <si>
    <t>486</t>
  </si>
  <si>
    <t>998772201</t>
  </si>
  <si>
    <t>Přesun hmot pro kamenné dlažby, obklady schodišťových stupňů a soklů stanovený procentní sazbou (%) z ceny vodorovná dopravní vzdálenost do 50 m v objektech výšky do 6 m</t>
  </si>
  <si>
    <t>1967820378</t>
  </si>
  <si>
    <t>487</t>
  </si>
  <si>
    <t>998772292</t>
  </si>
  <si>
    <t>Přesun hmot pro kamenné dlažby, obklady schodišťových stupňů a soklů stanovený procentní sazbou (%) z ceny Příplatek k cenám za zvětšený přesun přes vymezenou největší dopravní vzdálenost do 100 m</t>
  </si>
  <si>
    <t>1734375491</t>
  </si>
  <si>
    <t>773</t>
  </si>
  <si>
    <t>Podlahy z litého teraca</t>
  </si>
  <si>
    <t>488</t>
  </si>
  <si>
    <t>773901119R01</t>
  </si>
  <si>
    <t>Ozn.X56 Repase schodišťových ramen z teraca,příp.doplnění 20 % plochy</t>
  </si>
  <si>
    <t>911922359</t>
  </si>
  <si>
    <t xml:space="preserve">"X56"   470,0</t>
  </si>
  <si>
    <t>775</t>
  </si>
  <si>
    <t>Podlahy skládané</t>
  </si>
  <si>
    <t>489</t>
  </si>
  <si>
    <t>775413120</t>
  </si>
  <si>
    <t>Montáž podlahového soklíku nebo lišty obvodové (soklové) dřevěné bez základního nátěru lišty ze dřeva tvrdého nebo měkkého, v přírodní barvě připevněné vruty, s přetmelením</t>
  </si>
  <si>
    <t>411977321</t>
  </si>
  <si>
    <t xml:space="preserve">Poznámka k souboru cen:_x000d_
1. V cenách 775 41- . . nejsou započteny náklady na dodání lišt (soklíků). Tyto náklady se oceňují ve specifikaci; ztratné lze dohodnout v přiměřené výši. </t>
  </si>
  <si>
    <t xml:space="preserve">"X49"   8600,0</t>
  </si>
  <si>
    <t>490</t>
  </si>
  <si>
    <t>614181510.1</t>
  </si>
  <si>
    <t>lišta dřevěná 60/20 mm,hranatá,bílá</t>
  </si>
  <si>
    <t>1891149317</t>
  </si>
  <si>
    <t>8600*1,05 'Přepočtené koeficientem množství</t>
  </si>
  <si>
    <t>491</t>
  </si>
  <si>
    <t>998775105</t>
  </si>
  <si>
    <t>Přesun hmot pro podlahy skládané stanovený z hmotnosti přesunovaného materiálu vodorovná dopravní vzdálenost do 50 m v objektech výšky přes 36 do 48 m</t>
  </si>
  <si>
    <t>-196104369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</si>
  <si>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</si>
  <si>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492</t>
  </si>
  <si>
    <t>998775192</t>
  </si>
  <si>
    <t>Přesun hmot pro podlahy skládané stanovený z hmotnosti přesunovaného materiálu Příplatek k cenám za zvětšený přesun přes vymezenou největší dopravní vzdálenost do 100 m</t>
  </si>
  <si>
    <t>-105008438</t>
  </si>
  <si>
    <t>776</t>
  </si>
  <si>
    <t>Podlahy povlakové</t>
  </si>
  <si>
    <t>493</t>
  </si>
  <si>
    <t>776201811</t>
  </si>
  <si>
    <t>Demontáž povlakových podlahovin lepených ručně bez podložky</t>
  </si>
  <si>
    <t>1168773026</t>
  </si>
  <si>
    <t>13,5+3,2+11,9+11,75</t>
  </si>
  <si>
    <t>4,15+10,6+4,15+10,6+14,1+14,05+14,05+14,4</t>
  </si>
  <si>
    <t>2,55+14,55+2,55+14,55+2,55+14,55+2,55+14,55+2,55+14,55+2,55+14,55+2,55+14,55</t>
  </si>
  <si>
    <t>2,55+14,55+2,55+14,55+2,55+14,55+14,9+13,25+2,55+14,55+2,55+14,55+11,55+2,55+14,55</t>
  </si>
  <si>
    <t>10,85+2,55+14,55+2,55+14,55+2,55+14,55+2,55+14,55+2,55+14,55+8,15+7,6+21,55</t>
  </si>
  <si>
    <t>29,2+6,05+6,3</t>
  </si>
  <si>
    <t>pvcst3*12</t>
  </si>
  <si>
    <t>494</t>
  </si>
  <si>
    <t>776201812</t>
  </si>
  <si>
    <t>Demontáž povlakových podlahovin lepených ručně s podložkou</t>
  </si>
  <si>
    <t>1265680570</t>
  </si>
  <si>
    <t>"zlinolit"</t>
  </si>
  <si>
    <t>6,15+6,85+17,0+7,4+34,7+3,75+13,55+5,75+18,05+18,95+18,95+14,6+18,95+18,95+8,8+8,8</t>
  </si>
  <si>
    <t>17,75</t>
  </si>
  <si>
    <t>495</t>
  </si>
  <si>
    <t>776111116</t>
  </si>
  <si>
    <t>Příprava podkladu broušení podlah stávajícího podkladu pro odstranění lepidla (po starých krytinách)</t>
  </si>
  <si>
    <t>1951821292</t>
  </si>
  <si>
    <t xml:space="preserve">Poznámka k souboru cen:_x000d_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</si>
  <si>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496</t>
  </si>
  <si>
    <t>776111311</t>
  </si>
  <si>
    <t>Příprava podkladu vysátí podlah</t>
  </si>
  <si>
    <t>353774419</t>
  </si>
  <si>
    <t>497</t>
  </si>
  <si>
    <t>776121111</t>
  </si>
  <si>
    <t>Příprava podkladu penetrace vodou ředitelná na savý podklad (válečkováním) ředěná v poměru 1:3 podlah</t>
  </si>
  <si>
    <t>-869926740</t>
  </si>
  <si>
    <t>498</t>
  </si>
  <si>
    <t>776141122</t>
  </si>
  <si>
    <t>Příprava podkladu vyrovnání samonivelační stěrkou podlah min.pevnosti 30 MPa, tloušťky přes 3 do 5 mm</t>
  </si>
  <si>
    <t>653584490</t>
  </si>
  <si>
    <t>499</t>
  </si>
  <si>
    <t>776251111</t>
  </si>
  <si>
    <t>Montáž podlahovin z přírodního linolea (marmolea) lepením standardním lepidlem z pásů standardních</t>
  </si>
  <si>
    <t>-1620295971</t>
  </si>
  <si>
    <t>"skladba P3"</t>
  </si>
  <si>
    <t>P301+P302+P303+P304+P305+P306+P307+P308+P309</t>
  </si>
  <si>
    <t>P310+P311+P312+P313+P314+P315+P316</t>
  </si>
  <si>
    <t>"skladba P5"</t>
  </si>
  <si>
    <t>P501+P502+P503+P504+P505+P506+P507+P508+P509</t>
  </si>
  <si>
    <t>P510+P511+P512+P513+P514+P515</t>
  </si>
  <si>
    <t>500</t>
  </si>
  <si>
    <t>284110690</t>
  </si>
  <si>
    <t xml:space="preserve">linoleum přírodní ze 100% dřevité moučky, tl. 2,50 mm, zátěž 34/43, R9, Cfl S1 bude použito přírodní linoleum tl. 2,5mm, které bude nalepeno na samonivelační vyrovnávací stěrku tl. 4 mm, spoje mezi pásy budou svařeny._x000d_
Požadavky na podlahovou krytinu:_x000d_
- jedná se přírodní linoleum _x000d_
  (přírodní linoleová podlahová krytina na jutovém podkladu)_x000d_
- tloušťka min.2,5mm_x000d_
- šířka role 2,0m_x000d_
- výběr alespoň 15 barevných odstínů – upřesněno v rámci AD_x000d_
- protiskluz – R9 (DIN 51130)_x000d_
- bodový zatížení, typická hodnota 0,08mm_x000d_
- třída zátěže 34&amp;43_x000d_
- kročejová neprůzvučnost ≤5dB_x000d_
- v případě elekrostaticky vodivého linolea: _x000d_
  Elektrický odpor je snížen na hodnotu &lt; 1-10 8 Ω (EN1081) a zajišťuje bezpečnost osob _x000d_
  a ochranu zařízení citlivých na elektrostatický náboj._x000d_
- požadavky na požární odolnost viz. Požárně bezpečnostní řešení</t>
  </si>
  <si>
    <t>-1593744592</t>
  </si>
  <si>
    <t>"fabion"</t>
  </si>
  <si>
    <t>linoa*0,06</t>
  </si>
  <si>
    <t>10204,046*1,1 'Přepočtené koeficientem množství</t>
  </si>
  <si>
    <t>501</t>
  </si>
  <si>
    <t>776251121</t>
  </si>
  <si>
    <t>Montáž podlahovin z přírodního linolea (marmolea) lepením standardním lepidlem z pásů elektrostaticky vodivých</t>
  </si>
  <si>
    <t>1081131600</t>
  </si>
  <si>
    <t>P401+P408+P410</t>
  </si>
  <si>
    <t>P411+P413+P414</t>
  </si>
  <si>
    <t>502</t>
  </si>
  <si>
    <t>284110699.1</t>
  </si>
  <si>
    <t xml:space="preserve">linoleum přírodní ze 100% dřevité moučky, tl. 2,50 mm, zátěž 34/43, R9, elektrostaticky vodivé bude použito přírodní linoleum tl. 2,5mm, které bude nalepeno na samonivelační vyrovnávací stěrku tl. 4 mm, spoje mezi pásy budou svařeny._x000d_
Požadavky na podlahovou krytinu:_x000d_
- jedná se přírodní linoleum _x000d_
  (přírodní linoleová podlahová krytina na jutovém podkladu)_x000d_
- tloušťka min.2,5mm_x000d_
- šířka role 2,0m_x000d_
- výběr alespoň 15 barevných odstínů – upřesněno v rámci AD_x000d_
- protiskluz – R9 (DIN 51130)_x000d_
- bodový zatížení, typická hodnota 0,08mm_x000d_
- třída zátěže 34&amp;43_x000d_
- kročejová neprůzvučnost ≤5dB_x000d_
- v případě elekrostaticky vodivého linolea: _x000d_
  Elektrický odpor je snížen na hodnotu &lt; 1-10 8 Ω (EN1081) a zajišťuje bezpečnost osob _x000d_
  a ochranu zařízení citlivých na elektrostatický náboj._x000d_
- požadavky na požární odolnost viz. Požárně bezpečnostní řešení</t>
  </si>
  <si>
    <t>-2132442548</t>
  </si>
  <si>
    <t>linoesva*0,06</t>
  </si>
  <si>
    <t>119,567*1,1 'Přepočtené koeficientem množství</t>
  </si>
  <si>
    <t>503</t>
  </si>
  <si>
    <t>776251411</t>
  </si>
  <si>
    <t>Montáž podlahovin z přírodního linolea (marmolea) spoj podlah svařováním za tepla</t>
  </si>
  <si>
    <t>-1762852823</t>
  </si>
  <si>
    <t>"dle realizovaných akcí 0,75 m/m2"</t>
  </si>
  <si>
    <t>lino*0,75</t>
  </si>
  <si>
    <t>linoesv*0,75</t>
  </si>
  <si>
    <t>504</t>
  </si>
  <si>
    <t>776411111</t>
  </si>
  <si>
    <t>Montáž soklíků lepením obvodových, výšky do 80 mm</t>
  </si>
  <si>
    <t>2092664801</t>
  </si>
  <si>
    <t>"vytvoření fabionu,vytažení do v.60 mm""</t>
  </si>
  <si>
    <t>"dle realizovaných akcí 1,2m/m2"</t>
  </si>
  <si>
    <t>lino*1,2</t>
  </si>
  <si>
    <t>"dle realizovaných akcí 1,7m/m2"</t>
  </si>
  <si>
    <t>linoesv*1,7</t>
  </si>
  <si>
    <t>505</t>
  </si>
  <si>
    <t>284110090.1</t>
  </si>
  <si>
    <t>fabionová lišta,tvarovací profil,25/25 mm</t>
  </si>
  <si>
    <t>-279655857</t>
  </si>
  <si>
    <t>11606,89*1,1 'Přepočtené koeficientem množství</t>
  </si>
  <si>
    <t>506</t>
  </si>
  <si>
    <t>998776205</t>
  </si>
  <si>
    <t>Přesun hmot pro podlahy povlakové stanovený procentní sazbou (%) z ceny vodorovná dopravní vzdálenost do 50 m v objektech výšky přes 36 do 48 m</t>
  </si>
  <si>
    <t>-563372913</t>
  </si>
  <si>
    <t>507</t>
  </si>
  <si>
    <t>998776292</t>
  </si>
  <si>
    <t>Přesun hmot pro podlahy povlakové stanovený procentní sazbou (%) z ceny Příplatek k cenám za zvětšený přesun přes vymezenou největší dopravní vzdálenost do 100 m</t>
  </si>
  <si>
    <t>-962002523</t>
  </si>
  <si>
    <t>781</t>
  </si>
  <si>
    <t>Dokončovací práce - obklady</t>
  </si>
  <si>
    <t>508</t>
  </si>
  <si>
    <t>781471810</t>
  </si>
  <si>
    <t>Demontáž obkladů z dlaždic keramických kladených do malty</t>
  </si>
  <si>
    <t>CS ÚRS 2016 02</t>
  </si>
  <si>
    <t>-4278280</t>
  </si>
  <si>
    <t>"ne na bouraném zdivu"</t>
  </si>
  <si>
    <t>ok*0,5</t>
  </si>
  <si>
    <t>ok1*0,5</t>
  </si>
  <si>
    <t>509</t>
  </si>
  <si>
    <t>781474114</t>
  </si>
  <si>
    <t>Montáž obkladů vnitřních stěn z dlaždic keramických lepených flexibilním lepidlem režných nebo glazovaných hladkých přes 19 do 22 ks/m2</t>
  </si>
  <si>
    <t>-855086126</t>
  </si>
  <si>
    <t>2,0*(2,5+1,4+0,95*2+1,595*2)*2*48</t>
  </si>
  <si>
    <t>"odpočet otvorů"</t>
  </si>
  <si>
    <t>-0,7*2,0*6*48</t>
  </si>
  <si>
    <t>2,0*((2,88+1,86)*2-0,8*2)</t>
  </si>
  <si>
    <t>2,0*((1,55+0,9+0,9+1,8*3)*2-0,7*4)</t>
  </si>
  <si>
    <t>2,0*((2,1+1,7)*2-0,8*1)</t>
  </si>
  <si>
    <t>2,0*((1,6*2+1,2+0,9)*2-0,8*1-0,7*2)</t>
  </si>
  <si>
    <t>0,6*(2,45+3,45+2,0)</t>
  </si>
  <si>
    <t>2,0*((2,15+1,65+0,9+1,8*2+0,9)*2-0,7*5)</t>
  </si>
  <si>
    <t>2,0*((2,0+0,8)*2-0,6*1)</t>
  </si>
  <si>
    <t>2,0*((1,6*2+0,8+2,83)*2-1,45*2--0,6*2)</t>
  </si>
  <si>
    <t>1,5*(1,5*2+0,5+1,825)</t>
  </si>
  <si>
    <t>0,35*(1,825)</t>
  </si>
  <si>
    <t>2,0*((0,9*2+1,3+1,7*3)*2-0,7*4-0,8)</t>
  </si>
  <si>
    <t>1,5*(1,65+0,3)</t>
  </si>
  <si>
    <t>2,0*((2,85+2,15)*2-0,8)</t>
  </si>
  <si>
    <t>2,0*((6,0+1,6+3,0)*2-0,9*2-0,8)</t>
  </si>
  <si>
    <t>2,0*((3,025+2,95)*2-0,8)</t>
  </si>
  <si>
    <t>1,5*(3,125)</t>
  </si>
  <si>
    <t>2,0*((6,0+2,65+0,6)*2-0,8)*2</t>
  </si>
  <si>
    <t>1,5*(1,695)</t>
  </si>
  <si>
    <t>2,0*((2,7+4,0)*2-0,8)*2</t>
  </si>
  <si>
    <t>1,5*(1,25)*2</t>
  </si>
  <si>
    <t>1,5*(1,65+0,3)*3</t>
  </si>
  <si>
    <t>2,0*((2,85+2,15)*2-0,8)*3</t>
  </si>
  <si>
    <t>2,0*((6,0+4,635+1,815+1,915+3,333*2)*2-0,8*5)*3</t>
  </si>
  <si>
    <t>2,0*((1,5+1,45+2,025*2)*2-0,7*2)*3</t>
  </si>
  <si>
    <t>1,5*(1,65+0,3)*2</t>
  </si>
  <si>
    <t>2,0*((2,85+2,15)*2-0,8)*2</t>
  </si>
  <si>
    <t>2,0*((6,0+4,635+1,815+1,915+3,333*2)*2-0,8*5)*2</t>
  </si>
  <si>
    <t>1,5*(1,8*2)*2</t>
  </si>
  <si>
    <t>1,5*(3,6+0,6)*7</t>
  </si>
  <si>
    <t>1,5*(1,65+0,3)*7</t>
  </si>
  <si>
    <t>2,0*((2,85+2,15)*2-0,8)*7</t>
  </si>
  <si>
    <t>2,0*((0,9*2+1,2+1,7*3)*2-0,7*5)*7</t>
  </si>
  <si>
    <t>2,0*((0,9*2+1,2+1,7*3)*2-0,7*5)</t>
  </si>
  <si>
    <t>1,5*(4,0+0,6)</t>
  </si>
  <si>
    <t>"odpočet 500/500 mm"</t>
  </si>
  <si>
    <t>-ok1</t>
  </si>
  <si>
    <t>510</t>
  </si>
  <si>
    <t>597610390</t>
  </si>
  <si>
    <t>obkládačky keramické koupelnové (bílé i barevné) 20 x 25 x 0,68 cm I. j.</t>
  </si>
  <si>
    <t>-1644378376</t>
  </si>
  <si>
    <t>2652,878*1,1 'Přepočtené koeficientem množství</t>
  </si>
  <si>
    <t>511</t>
  </si>
  <si>
    <t>7811010.1</t>
  </si>
  <si>
    <t>2032808079</t>
  </si>
  <si>
    <t>512</t>
  </si>
  <si>
    <t>781474153</t>
  </si>
  <si>
    <t>Montáž obkladů vnitřních stěn z dlaždic keramických lepených flexibilním lepidlem velkoformátových s vysokopevnostním lepidlem přes 2 do 4 ks/m2</t>
  </si>
  <si>
    <t>-1130977496</t>
  </si>
  <si>
    <t>"500/500 mm"</t>
  </si>
  <si>
    <t xml:space="preserve">"1.04"   2,0*((2,88+1,86)*2-0,8)</t>
  </si>
  <si>
    <t xml:space="preserve">"1.22"   2,0*((2,1+1,7)*2-0,8)</t>
  </si>
  <si>
    <t xml:space="preserve">"1.25b"   2,0*((1,8*2+1,2+0,9)*2--0,7*2-0,8)</t>
  </si>
  <si>
    <t xml:space="preserve">"1.25c"   0,6*(2,45+3,45+2,0)</t>
  </si>
  <si>
    <t>513</t>
  </si>
  <si>
    <t>597611390.1</t>
  </si>
  <si>
    <t xml:space="preserve">dlaždice keramické (barevné) 50 x 50 x 1 cm </t>
  </si>
  <si>
    <t>1415405809</t>
  </si>
  <si>
    <t>59,7*1,15 'Přepočtené koeficientem množství</t>
  </si>
  <si>
    <t>514</t>
  </si>
  <si>
    <t>-87285994</t>
  </si>
  <si>
    <t>515</t>
  </si>
  <si>
    <t>781414211</t>
  </si>
  <si>
    <t>Montáž obkladů vnitřních stěn z obkladaček a dekorů (listel) pórovinových lepených flexibilním lepidlem z dekorů, výšky do 65 mm</t>
  </si>
  <si>
    <t>-1107240415</t>
  </si>
  <si>
    <t>"20/600 mm"</t>
  </si>
  <si>
    <t xml:space="preserve">"1.04"   ((2,88+1,86)*2-0,8)</t>
  </si>
  <si>
    <t xml:space="preserve">"1.22"   ((2,1+1,7)*2-0,8)</t>
  </si>
  <si>
    <t xml:space="preserve">"1.25b"   ((1,8*2+1,2+0,9)*2--0,7*2-0,8)</t>
  </si>
  <si>
    <t xml:space="preserve">"1.25c"   (2,45+3,45+2,0)</t>
  </si>
  <si>
    <t>516</t>
  </si>
  <si>
    <t>597611750.1</t>
  </si>
  <si>
    <t>listela keramická 60 x 2 cm</t>
  </si>
  <si>
    <t>336943951</t>
  </si>
  <si>
    <t>ok1a/0,6</t>
  </si>
  <si>
    <t>58,967*1,15 'Přepočtené koeficientem množství</t>
  </si>
  <si>
    <t>517</t>
  </si>
  <si>
    <t>781491011</t>
  </si>
  <si>
    <t>Montáž zrcadel lepených silikonovým tmelem na podkladní omítku, plochy do 1 m2</t>
  </si>
  <si>
    <t>-1414143442</t>
  </si>
  <si>
    <t xml:space="preserve">"X8"   0,5*0,6*22</t>
  </si>
  <si>
    <t>518</t>
  </si>
  <si>
    <t>634651260</t>
  </si>
  <si>
    <t>zrcadlo nemontované čiré tl. 5 mm, max. rozměr 3210 x 2250 mm</t>
  </si>
  <si>
    <t>920014193</t>
  </si>
  <si>
    <t>6,6*1,15 'Přepočtené koeficientem množství</t>
  </si>
  <si>
    <t>519</t>
  </si>
  <si>
    <t>781509000R01</t>
  </si>
  <si>
    <t>Ozn.X9 Zrcadlo v dřevěném rámu,1500/800 mm - kompletní dodávka a montáž</t>
  </si>
  <si>
    <t>-743544847</t>
  </si>
  <si>
    <t xml:space="preserve">"X9"   56</t>
  </si>
  <si>
    <t>520</t>
  </si>
  <si>
    <t>781731810</t>
  </si>
  <si>
    <t>Demontáž obkladů z obkladaček cihelných kladených do malty</t>
  </si>
  <si>
    <t>1392822914</t>
  </si>
  <si>
    <t>"D.1.1.1.57 Pohled severní - bourací práce"</t>
  </si>
  <si>
    <t>"D.1.1.1.58 Pohled jižní - bourací práce"</t>
  </si>
  <si>
    <t>"D.1.1.1.59 Pohled východní - bourací práce"</t>
  </si>
  <si>
    <t>"D.1.1.1.60 Pohled západní - bourací práce"</t>
  </si>
  <si>
    <t>521</t>
  </si>
  <si>
    <t>781734113</t>
  </si>
  <si>
    <t>Montáž obkladů vnějších stěn z obkladaček cihelných lepených flexibilním lepidlem přes 85 do 105 ks/m2</t>
  </si>
  <si>
    <t>304162162</t>
  </si>
  <si>
    <t xml:space="preserve">Poznámka k souboru cen:_x000d_
1. Cenami lze oceňovat i obklady vápenopískovými pásky. </t>
  </si>
  <si>
    <t>"+10 % na profilaci, ostění a výstupky"</t>
  </si>
  <si>
    <t>(6,0+0,1)*(bb+0,14*2)*1,1</t>
  </si>
  <si>
    <t>(6,0+0,1)*(19,0+0,14)*2</t>
  </si>
  <si>
    <t xml:space="preserve">"O013"   3,08*(7,85+14,35)*1,1</t>
  </si>
  <si>
    <t xml:space="preserve">"O013"   3,08*(9,0)*1,1</t>
  </si>
  <si>
    <t xml:space="preserve">"O014"   3,08*(4,5*2)*1,1</t>
  </si>
  <si>
    <t xml:space="preserve">"O015"   0,55*(5,675*2)*1,1</t>
  </si>
  <si>
    <t xml:space="preserve">"O016"   0,55*(5,675*2)*1,1</t>
  </si>
  <si>
    <t>522</t>
  </si>
  <si>
    <t>5978910.1</t>
  </si>
  <si>
    <t>keramický mrazuvzdorný obklad z keramických pásků,cihlová barva,vč.systémových prvků (krajové,rohové ap.)</t>
  </si>
  <si>
    <t>-1499398913</t>
  </si>
  <si>
    <t>533,328*1,15 'Přepočtené koeficientem množství</t>
  </si>
  <si>
    <t>523</t>
  </si>
  <si>
    <t>7811030.1</t>
  </si>
  <si>
    <t>-781393738</t>
  </si>
  <si>
    <t>524</t>
  </si>
  <si>
    <t>998781206</t>
  </si>
  <si>
    <t>Přesun hmot pro obklady keramické stanovený procentní sazbou (%) z ceny vodorovná dopravní vzdálenost do 50 m v objektech výšky přes 48 do 60 m</t>
  </si>
  <si>
    <t>-1373198658</t>
  </si>
  <si>
    <t>525</t>
  </si>
  <si>
    <t>998781292</t>
  </si>
  <si>
    <t>Přesun hmot pro obklady keramické stanovený procentní sazbou (%) z ceny Příplatek k cenám za zvětšený přesun přes vymezenou největší dopravní vzdálenost do 100 m</t>
  </si>
  <si>
    <t>-999685255</t>
  </si>
  <si>
    <t>783</t>
  </si>
  <si>
    <t>Dokončovací práce - nátěry</t>
  </si>
  <si>
    <t>526</t>
  </si>
  <si>
    <t>783813131</t>
  </si>
  <si>
    <t>Penetrační nátěr omítek hladkých omítek hladkých, zrnitých tenkovrstvých nebo štukových stupně členitosti 1 a 2 syntetický</t>
  </si>
  <si>
    <t>-1395575812</t>
  </si>
  <si>
    <t>527</t>
  </si>
  <si>
    <t>783817421</t>
  </si>
  <si>
    <t>Krycí (ochranný ) nátěr omítek dvojnásobný hladkých omítek hladkých, zrnitých tenkovrstvých nebo štukových stupně členitosti 1 a 2 syntetický</t>
  </si>
  <si>
    <t>2133760801</t>
  </si>
  <si>
    <t>2,0*((181,5+79,2)*0,5+(16,65+11,65+21,65+17,9+10,45+11,75+50,0+12,15+21,55+6,55)*1,2)</t>
  </si>
  <si>
    <t>2,0*((149,0)*0,5+(28,95+18,15+41,1+10,3)*1,2)</t>
  </si>
  <si>
    <t>2,0*((219,0)*0,5+(16,6)*1,2)</t>
  </si>
  <si>
    <t>2,0*((7,3+10,05+7,35+5,2)*1,5)</t>
  </si>
  <si>
    <t>2,0*((13,9+38,1+14,4+18,75+11,1+22,9+18,75+18,7+23,2)*1,2+(6,6+3,25+2,9+2,95)*1,5)</t>
  </si>
  <si>
    <t>2,0*((71,25)*0,5+(11,25+19,05+10,3+22,45)*1,2+(3,25+6,6)*1,5)</t>
  </si>
  <si>
    <t>2,0*((69,75+71,25)*0,5+(13,9+14,4+18,2+19,05+32,7)*1,2)</t>
  </si>
  <si>
    <t>2,0*((71,25)*0,5+(13,9+14,4+13,15+19,05+32,5)*1,2+(4,2)*1,5)*2</t>
  </si>
  <si>
    <t>2,0*((69,75+71,25)*0,5+(13,9+14,4+18,2+18,55+19,05+32,7)*1,2)</t>
  </si>
  <si>
    <t>2,0*((69,75+56,25)*0,5+(13,9+14,4+18,2+37,6+18,55+18,55+19,05+32,7)*1,2)</t>
  </si>
  <si>
    <t>2,0*((69,75+71,25)*0,5+(13,9+14,4+27,65+19,05+32,7+11,05+28,75)*1,2)*7</t>
  </si>
  <si>
    <t>2,0*((71,25)*0,5+(13,9+14,4+27,65+19,05+32,7+14,3+40,55)*1,2)</t>
  </si>
  <si>
    <t>2,0*((21,0+11,55+28,3+31,25+13,1+13,55+13,25)*1,2+(3,95+9,75)*1,5)</t>
  </si>
  <si>
    <t>784</t>
  </si>
  <si>
    <t>Dokončovací práce - malby</t>
  </si>
  <si>
    <t>528</t>
  </si>
  <si>
    <t>784171121</t>
  </si>
  <si>
    <t>Zakrytí nemalovaných ploch (materiál ve specifikaci) včetně pozdějšího odkrytí konstrukcí nebo samostatných prvků např. schodišť, nábytku, radiátorů, zábradlí v místnostech výšky do 3,80</t>
  </si>
  <si>
    <t>-657721710</t>
  </si>
  <si>
    <t xml:space="preserve">Poznámka k souboru cen:_x000d_
1. V cenách nejsou započteny náklady na dodávku fólie, tyto se oceňují ve speifikaci.Ztratné lze stanovit ve výši 5%. </t>
  </si>
  <si>
    <t>"dle plochy výmalby"</t>
  </si>
  <si>
    <t>m1*0,5</t>
  </si>
  <si>
    <t>529</t>
  </si>
  <si>
    <t>581248440.1</t>
  </si>
  <si>
    <t xml:space="preserve">fólie pro malířské potřeby zakrývací  4 x 5 m</t>
  </si>
  <si>
    <t>396095868</t>
  </si>
  <si>
    <t>19229,817*1,05 'Přepočtené koeficientem množství</t>
  </si>
  <si>
    <t>530</t>
  </si>
  <si>
    <t>581248400.1</t>
  </si>
  <si>
    <t xml:space="preserve">páska lepící pro malířské potřeby </t>
  </si>
  <si>
    <t>1866697409</t>
  </si>
  <si>
    <t>"0,5 m/m2 plochy"</t>
  </si>
  <si>
    <t>m1*0,5*0,5</t>
  </si>
  <si>
    <t>9614,909*1,05 'Přepočtené koeficientem množství</t>
  </si>
  <si>
    <t>531</t>
  </si>
  <si>
    <t>784181101</t>
  </si>
  <si>
    <t>Penetrace podkladu jednonásobná základní akrylátová v místnostech výšky do 3,80 m</t>
  </si>
  <si>
    <t>1545991518</t>
  </si>
  <si>
    <t>"omítky"</t>
  </si>
  <si>
    <t>"SDK kce- penetrace součástí odd. 763"</t>
  </si>
  <si>
    <t>"podhledy SDK"</t>
  </si>
  <si>
    <t>-sdk100</t>
  </si>
  <si>
    <t>"SDK"</t>
  </si>
  <si>
    <t>-sdk*2</t>
  </si>
  <si>
    <t>532</t>
  </si>
  <si>
    <t>784221101</t>
  </si>
  <si>
    <t>Malby z malířských směsí otěruvzdorných za sucha dvojnásobné, bílé za sucha otěruvzdorné dobře v místnostech výšky do 3,80 m</t>
  </si>
  <si>
    <t>1050904012</t>
  </si>
  <si>
    <t>sdk*2</t>
  </si>
  <si>
    <t>"odpočet keramických obkladů"</t>
  </si>
  <si>
    <t>-ok</t>
  </si>
  <si>
    <t>"odpočet omyvatelných nátěrů"</t>
  </si>
  <si>
    <t>-nat1</t>
  </si>
  <si>
    <t>533</t>
  </si>
  <si>
    <t>784221153</t>
  </si>
  <si>
    <t>Malby z malířských směsí otěruvzdorných za sucha Příplatek k cenám dvojnásobných maleb na tónovacích automatech, v odstínu středně sytém</t>
  </si>
  <si>
    <t>-2103682912</t>
  </si>
  <si>
    <t>"malby stěn"</t>
  </si>
  <si>
    <t>m1-m1str</t>
  </si>
  <si>
    <t>786</t>
  </si>
  <si>
    <t>Dokončovací práce - čalounické úpravy</t>
  </si>
  <si>
    <t>534</t>
  </si>
  <si>
    <t>78950015R01</t>
  </si>
  <si>
    <t>Ozn.X15,X16 Sítě proti hmyzu,hliníkový rám,síť z poplastovaného sklolaminátového vlákna - kompletní dodávka a montáž</t>
  </si>
  <si>
    <t>250059331</t>
  </si>
  <si>
    <t xml:space="preserve">"X15"   1,5*1,7*160</t>
  </si>
  <si>
    <t xml:space="preserve">"X16"   1,2*1,7*32</t>
  </si>
  <si>
    <t>535</t>
  </si>
  <si>
    <t>78950019R01</t>
  </si>
  <si>
    <t>Ozn.X19,X20 Látkové rolety na okna,ovládání kuličkovým řetízkem,brzda- kompletní dodávka a montáž</t>
  </si>
  <si>
    <t>-1908419780</t>
  </si>
  <si>
    <t xml:space="preserve">"X19"   5,4*1,7*2</t>
  </si>
  <si>
    <t xml:space="preserve">"X20"   1,8*2,55*1</t>
  </si>
  <si>
    <t>536</t>
  </si>
  <si>
    <t>998786206</t>
  </si>
  <si>
    <t>Přesun hmot pro čalounické úpravy stanovený procentní sazbou (%) z ceny vodorovná dopravní vzdálenost do 50 m v objektech výšky přes 48 do 60 m</t>
  </si>
  <si>
    <t>-896020276</t>
  </si>
  <si>
    <t>537</t>
  </si>
  <si>
    <t>998786292</t>
  </si>
  <si>
    <t>Přesun hmot pro čalounické úpravy stanovený procentní sazbou (%) z ceny Příplatek k cenám za zvětšený přesun přes vymezenou největší dopravní vzdálenost do 100 m</t>
  </si>
  <si>
    <t>-2141097303</t>
  </si>
  <si>
    <t>N00</t>
  </si>
  <si>
    <t>Ostatní práce</t>
  </si>
  <si>
    <t>N01</t>
  </si>
  <si>
    <t>HZS</t>
  </si>
  <si>
    <t>538</t>
  </si>
  <si>
    <t>00103R01</t>
  </si>
  <si>
    <t>Ozn.X60 Drobné stavební přípomoce v rámci dokončovacích úprav</t>
  </si>
  <si>
    <t>hod</t>
  </si>
  <si>
    <t>-272014244</t>
  </si>
  <si>
    <t xml:space="preserve">"X60"   400,0</t>
  </si>
  <si>
    <t>539</t>
  </si>
  <si>
    <t>00104R01</t>
  </si>
  <si>
    <t>Ozn.X63 Vyspravení drobných prostupů a stávajících konstrukcí nutných k řádnému dokončení díla</t>
  </si>
  <si>
    <t>722825608</t>
  </si>
  <si>
    <t xml:space="preserve">"X63"   300,0</t>
  </si>
  <si>
    <t>540</t>
  </si>
  <si>
    <t>00105R01</t>
  </si>
  <si>
    <t xml:space="preserve">Dílenská dokumentace </t>
  </si>
  <si>
    <t>-1290002142</t>
  </si>
  <si>
    <t>541</t>
  </si>
  <si>
    <t>00106R01</t>
  </si>
  <si>
    <t>Dohled technologa výrobce zateplovacího systému (vč. provedení odtrhových zkoušek)</t>
  </si>
  <si>
    <t>-68941939</t>
  </si>
  <si>
    <t>542</t>
  </si>
  <si>
    <t>00110R01</t>
  </si>
  <si>
    <t>Stavební práce podrobně nespecifikované - drobná údržba, výmalby, oprava objektu bývalé bramborárny (po využití objektu pro potřeby zařízení staveniště uvedení objektu do provozuschopného stavu)</t>
  </si>
  <si>
    <t>131429486</t>
  </si>
  <si>
    <t>1000,0</t>
  </si>
  <si>
    <t>D.1.1.4.1 - Vytápění objektu</t>
  </si>
  <si>
    <t>OST - Ostatní</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</si>
  <si>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</si>
  <si>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</si>
  <si>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</si>
  <si>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</si>
  <si>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Ostatní</t>
  </si>
  <si>
    <t>128909</t>
  </si>
  <si>
    <t>HZS - topna zkouska</t>
  </si>
  <si>
    <t>-453372186</t>
  </si>
  <si>
    <t>129910</t>
  </si>
  <si>
    <t>Doregulovani systemu</t>
  </si>
  <si>
    <t>-1415178135</t>
  </si>
  <si>
    <t>130911</t>
  </si>
  <si>
    <t>HZS - zkousky dle pism. b - Revize</t>
  </si>
  <si>
    <t>801137519</t>
  </si>
  <si>
    <t>131915</t>
  </si>
  <si>
    <t>Serizeni a uvedeni do provozu, nastavení průtoku termostatických ventilů</t>
  </si>
  <si>
    <t>-205080645</t>
  </si>
  <si>
    <t>71341-d13</t>
  </si>
  <si>
    <t>demontáž a opětovná montáž orientačních štítků stoupaček</t>
  </si>
  <si>
    <t>ks</t>
  </si>
  <si>
    <t>-599616595</t>
  </si>
  <si>
    <t>20*2</t>
  </si>
  <si>
    <t>viz. výkr. č. D.1.1.4.1.02-06</t>
  </si>
  <si>
    <t>71341-do21</t>
  </si>
  <si>
    <t>trubní izolační pouzdro s povrchem Al folie tl. 20mm pro potrubí DN15 - DN20</t>
  </si>
  <si>
    <t>1178422666</t>
  </si>
  <si>
    <t>3+3+10+10+2+2</t>
  </si>
  <si>
    <t>viz. výkr. č. D.1.1.4.1.02-18</t>
  </si>
  <si>
    <t>631546200</t>
  </si>
  <si>
    <t>páska samolepící šířka 50 mm, délka 50 m</t>
  </si>
  <si>
    <t>CS ÚRS 2015 01</t>
  </si>
  <si>
    <t>425488557</t>
  </si>
  <si>
    <t>71341-do22</t>
  </si>
  <si>
    <t>trubní izolační pouzdro s povrchem Al folie tl. 20mm pro potrubí DN25</t>
  </si>
  <si>
    <t>-390664775</t>
  </si>
  <si>
    <t>10+10+5+5+5+15+15+2+2+6+6+9+9</t>
  </si>
  <si>
    <t>71341-do23</t>
  </si>
  <si>
    <t>trubní izolační pouzdro s povrchem Al folie tl. 30mm pro potrubí DN32</t>
  </si>
  <si>
    <t>-892101377</t>
  </si>
  <si>
    <t>(13*17*2)+30+10</t>
  </si>
  <si>
    <t>71341-do24</t>
  </si>
  <si>
    <t>trubní izolační pouzdro s povrchem Al folie tl. 40mm pro potrubí DN40</t>
  </si>
  <si>
    <t>-628739545</t>
  </si>
  <si>
    <t>(13*17*2)+20+10</t>
  </si>
  <si>
    <t>71341-do25</t>
  </si>
  <si>
    <t>trubní izolační pouzdro s povrchem Al folie tl. 50mm pro potrubí 57/3</t>
  </si>
  <si>
    <t>1283696016</t>
  </si>
  <si>
    <t>30+55+38+12</t>
  </si>
  <si>
    <t>71341-do27</t>
  </si>
  <si>
    <t xml:space="preserve">trubní izolační pouzdro s povrchem Al folie tl. 60mm pro potrubí 76/3 </t>
  </si>
  <si>
    <t>-1338649503</t>
  </si>
  <si>
    <t>14+14+5+5+5</t>
  </si>
  <si>
    <t>71341-do28</t>
  </si>
  <si>
    <t>trubní izolační pouzdro s povrchem Al folie tl. 60mm pro potrubí 89/3,5</t>
  </si>
  <si>
    <t>309838634</t>
  </si>
  <si>
    <t>15+15+5</t>
  </si>
  <si>
    <t>71341-do29</t>
  </si>
  <si>
    <t>trubní izolační pouzdro s povrchem Al folie tl. 60mm pro potrubí 108/4</t>
  </si>
  <si>
    <t>1604037053</t>
  </si>
  <si>
    <t>18+24+5</t>
  </si>
  <si>
    <t>viz. výkr. č. D.1.1.4.1.02-03</t>
  </si>
  <si>
    <t>71341-dm11</t>
  </si>
  <si>
    <t>DMT stávajících tepelných izolací potrubí + poplatek za uložení na skládce</t>
  </si>
  <si>
    <t>-1284433430</t>
  </si>
  <si>
    <t>71341-dm12</t>
  </si>
  <si>
    <t>příplatek za obtížnou DMT a obtížný přesun hmot stávajících tepelných izolací potrubí</t>
  </si>
  <si>
    <t>714651967</t>
  </si>
  <si>
    <t>71341-do31</t>
  </si>
  <si>
    <t>trubní izolační pouzdro s povrchem Al folie tl. 80mm pro potrubí 159/4,5</t>
  </si>
  <si>
    <t>-1350472129</t>
  </si>
  <si>
    <t>12+12+4+4+4+4+22+22+2,5+2,5+3+3+6</t>
  </si>
  <si>
    <t>713456569.1</t>
  </si>
  <si>
    <t>Tepelna izolace komplik dilu - kombinovaný rozdělovač - sběrač dl.2,5m material+MT</t>
  </si>
  <si>
    <t>1581021081</t>
  </si>
  <si>
    <t>viz. výkr. č. D.1.1.4.1.02-06,18</t>
  </si>
  <si>
    <t>713456569.2</t>
  </si>
  <si>
    <t>Tepelna izolace komplik dilu - kombinovaný rozdělovač - sběrač dl.3,75m material+MT</t>
  </si>
  <si>
    <t>488054797</t>
  </si>
  <si>
    <t>713463211</t>
  </si>
  <si>
    <t>Montáž izolace tepelné potrubí a ohybů tvarovkami nebo deskami potrubními pouzdry s povrchovou úpravou hliníkovou fólií (izolační materiál ve specifikaci) přelepenými samolepící hliníkovou páskou potrubí jednovrstvá D do 50 mm</t>
  </si>
  <si>
    <t>-1148915201</t>
  </si>
  <si>
    <t>30+99+482+472+135</t>
  </si>
  <si>
    <t>viz. výkr.č. D.1.2.4.1.02-03, 06</t>
  </si>
  <si>
    <t>713463212</t>
  </si>
  <si>
    <t>Montáž izolace tepelné potrubí a ohybů tvarovkami nebo deskami potrubními pouzdry s povrchovou úpravou hliníkovou fólií (izolační materiál ve specifikaci) přelepenými samolepící hliníkovou páskou potrubí jednovrstvá D přes 50 do 100 mm</t>
  </si>
  <si>
    <t>-2025253672</t>
  </si>
  <si>
    <t>43+35+47</t>
  </si>
  <si>
    <t>viz. výkr. č. D.1.1.4.1.02-03,06</t>
  </si>
  <si>
    <t>713463213</t>
  </si>
  <si>
    <t>Montáž izolace tepelné potrubí a ohybů tvarovkami nebo deskami potrubními pouzdry s povrchovou úpravou hliníkovou fólií (izolační materiál ve specifikaci) přelepenými samolepící hliníkovou páskou potrubí jednovrstvá D přes 100 do 150 mm</t>
  </si>
  <si>
    <t>-702222270</t>
  </si>
  <si>
    <t>713463215</t>
  </si>
  <si>
    <t>Montáž izolace tepelné potrubí a ohybů tvarovkami nebo deskami potrubními pouzdry s povrchovou úpravou hliníkovou fólií (izolační materiál ve specifikaci) přelepenými samolepící hliníkovou páskou ohybů jednovrstvá D do 50 mm</t>
  </si>
  <si>
    <t>1985919893</t>
  </si>
  <si>
    <t>713463216</t>
  </si>
  <si>
    <t>Montáž izolace tepelné potrubí a ohybů tvarovkami nebo deskami potrubními pouzdry s povrchovou úpravou hliníkovou fólií (izolační materiál ve specifikaci) přelepenými samolepící hliníkovou páskou ohybů jednovrstvá D přes 50 do 100 mm</t>
  </si>
  <si>
    <t>-1238736651</t>
  </si>
  <si>
    <t>713463217</t>
  </si>
  <si>
    <t>Montáž izolace tepelné potrubí a ohybů tvarovkami nebo deskami potrubními pouzdry s povrchovou úpravou hliníkovou fólií (izolační materiál ve specifikaci) přelepenými samolepící hliníkovou páskou ohybů jednovrstvá D přes 100 do 150 mm</t>
  </si>
  <si>
    <t>590520108</t>
  </si>
  <si>
    <t>před.cena.4</t>
  </si>
  <si>
    <t>Izolace potrubi pěnová 15x15 tl.15mm</t>
  </si>
  <si>
    <t>BM</t>
  </si>
  <si>
    <t>-81622810</t>
  </si>
  <si>
    <t>15+15+10</t>
  </si>
  <si>
    <t>viz. výkr. č. D.1.1.4.1.13-14</t>
  </si>
  <si>
    <t>998713101</t>
  </si>
  <si>
    <t>Přesun hmot pro izolace tepelné stanovený z hmotnosti přesunovaného materiálu vodorovná dopravní vzdálenost do 50 m v objektech výšky do 6 m</t>
  </si>
  <si>
    <t>921034584</t>
  </si>
  <si>
    <t>732</t>
  </si>
  <si>
    <t>Ústřední vytápění - strojovny</t>
  </si>
  <si>
    <t>732199100</t>
  </si>
  <si>
    <t>Dodávka + montáž orientačních štítků</t>
  </si>
  <si>
    <t>-1272263912</t>
  </si>
  <si>
    <t>732429215</t>
  </si>
  <si>
    <t>Čerpadla teplovodní montáž čerpadel (do potrubí) ostatních typů mokroběžných závitových DN 32</t>
  </si>
  <si>
    <t>1051020679</t>
  </si>
  <si>
    <t>732429223</t>
  </si>
  <si>
    <t>Čerpadla teplovodní montáž čerpadel (do potrubí) ostatních typů mokroběžných přírubových jednodílných DN 40</t>
  </si>
  <si>
    <t>1451745215</t>
  </si>
  <si>
    <t>DMT a opětovná montáž stávajícího oběhového čerpadla</t>
  </si>
  <si>
    <t>732429239</t>
  </si>
  <si>
    <t>Čerpadla teplovodní montáž čerpadel (do potrubí) ostatních typů mokroběžných přírubových zdvojených DN 80</t>
  </si>
  <si>
    <t>-199290045</t>
  </si>
  <si>
    <t>před.cena.2.1</t>
  </si>
  <si>
    <t>montáž kombinovaného rozdělovače/sběrače</t>
  </si>
  <si>
    <t>-1716592921</t>
  </si>
  <si>
    <t>1+1</t>
  </si>
  <si>
    <t>před.cena.23.3</t>
  </si>
  <si>
    <t>Cerpadlo obehove elektronické otáčky tř.Yp DN32/1-8kPa 180mm + izolační kryt + připojovací šroubení</t>
  </si>
  <si>
    <t>-1517147572</t>
  </si>
  <si>
    <t>konstrukční tlak PN6/10, konstrukční teplota 110°C</t>
  </si>
  <si>
    <t>před.cena.23.4</t>
  </si>
  <si>
    <t>Cerpadlo obehove elektronické otáčky tř.Yp DN32/1-6kPa 180mm + izolační kryt + připojovací šroubení</t>
  </si>
  <si>
    <t>-1440453551</t>
  </si>
  <si>
    <t>před.cena.23.5</t>
  </si>
  <si>
    <t>Cerpadlo obehove elektronické otáčky tř.STR DN32/1-6kPa 180mm + izolační kryt + připojovací šroubení</t>
  </si>
  <si>
    <t>1223070823</t>
  </si>
  <si>
    <t>před.cena.23.6</t>
  </si>
  <si>
    <t>Cerpadlo obehove elektronické otáčky tř.STR DN32/1-8kPa 180mm + izolační kryt + připojovací šroubení</t>
  </si>
  <si>
    <t>1224826695</t>
  </si>
  <si>
    <t>před.cena.25</t>
  </si>
  <si>
    <t>Kombinovany rozdělovač/sběrač modul 200mm/2500mm s izolovanou styčnou plochou mezi náběhem a vratnou vodou</t>
  </si>
  <si>
    <t>-1961757356</t>
  </si>
  <si>
    <t>2,5</t>
  </si>
  <si>
    <t>viz. výkresy D.SO.1.4.1.02,04,05</t>
  </si>
  <si>
    <t>před.cena.25a</t>
  </si>
  <si>
    <t>Kombinovany rozdělovač/sběrač modul 200mm/3750mm s izolovanou styčnou plochou mezi náběhem a vratnou vodou</t>
  </si>
  <si>
    <t>-342697364</t>
  </si>
  <si>
    <t>3,75</t>
  </si>
  <si>
    <t>před.cena.26</t>
  </si>
  <si>
    <t>podpěry RS modul 200</t>
  </si>
  <si>
    <t>-475456960</t>
  </si>
  <si>
    <t>3+2</t>
  </si>
  <si>
    <t>před.cena.732-11</t>
  </si>
  <si>
    <t>DMT stávající strojovny, rozdělovače a sběrače, odvoz na skládku</t>
  </si>
  <si>
    <t>-1623630063</t>
  </si>
  <si>
    <t>včetně DMT potrubí, připojovací body nových výstupů z R/S kombi dle výkresu č. D.1.1.4.1.03</t>
  </si>
  <si>
    <t>před DMT potrubí DŮSLEDNĚ označit příslušnost potrubí k jednotlivým topným větvím</t>
  </si>
  <si>
    <t>před DMT potrubí DŮSLEDNĚ označit potrubí náběhové a vratné</t>
  </si>
  <si>
    <t>vyčištění místnosti - dodávka PD stavby</t>
  </si>
  <si>
    <t>před.cena.732-12</t>
  </si>
  <si>
    <t>Reg. tlakove dif. 516 DN80 5 - 20 kPa, vc. prip. pro navareni,merici vsuvky, prech. na kapilar, protipříruby, dl. kapiláry 1.0m</t>
  </si>
  <si>
    <t>1757347873</t>
  </si>
  <si>
    <t>včetně 2x red DN80/DN100</t>
  </si>
  <si>
    <t xml:space="preserve"> dle výkresu č. D.1.1.4.1.03, 18</t>
  </si>
  <si>
    <t>před.cena.732-13</t>
  </si>
  <si>
    <t>Merici nipl G3/8 l=30mm"</t>
  </si>
  <si>
    <t>-1015777219</t>
  </si>
  <si>
    <t>před.cena.732-14</t>
  </si>
  <si>
    <t>Merici nipl G3/8 l=30mm" s odbočkou s kulovým kohoutem DN15 pro připojení kapiláry, vč. redukce na kapiláru</t>
  </si>
  <si>
    <t>953952984</t>
  </si>
  <si>
    <t>před.cena.732-15</t>
  </si>
  <si>
    <t>montáž regulátoru tlakové diference</t>
  </si>
  <si>
    <t>-1325659354</t>
  </si>
  <si>
    <t>před.cena.732-16</t>
  </si>
  <si>
    <t>montážní lešení pro montáž potrubí pod stropem strojovny ÚT</t>
  </si>
  <si>
    <t>1460926746</t>
  </si>
  <si>
    <t xml:space="preserve"> dle výkresu č. D.1.1.4.1.03</t>
  </si>
  <si>
    <t>998732101</t>
  </si>
  <si>
    <t>Přesun hmot pro strojovny stanovený z hmotnosti přesunovaného materiálu vodorovná dopravní vzdálenost do 50 m v objektech výšky do 6 m</t>
  </si>
  <si>
    <t>-607015820</t>
  </si>
  <si>
    <t>733</t>
  </si>
  <si>
    <t>Ústřední vytápění - rozvodné potrubí</t>
  </si>
  <si>
    <t>733111102</t>
  </si>
  <si>
    <t>Potrubí z trubek ocelových závitových bezešvých běžných nízkotlakých DN 10</t>
  </si>
  <si>
    <t>2063680113</t>
  </si>
  <si>
    <t>6+8+8+3+3+2,5+2,5+3+3+2,5+2,5+3+3+2,5+2,5+4+4+4+4+4+4+12+12+6+12</t>
  </si>
  <si>
    <t>733111103</t>
  </si>
  <si>
    <t>Potrubí z trubek ocelových závitových bezešvých běžných nízkotlakých DN 15</t>
  </si>
  <si>
    <t>-614920475</t>
  </si>
  <si>
    <t>(48*2*1,5)+12+6+6+1+1+6+6+1+1+96+6+2+2+2+2+2+2+2+3+3+9+9+1+1</t>
  </si>
  <si>
    <t>733111104</t>
  </si>
  <si>
    <t>Potrubí z trubek ocelových závitových bezešvých běžných nízkotlakých DN 20</t>
  </si>
  <si>
    <t>CS ÚRS 2014 02</t>
  </si>
  <si>
    <t>-448295734</t>
  </si>
  <si>
    <t>3+3</t>
  </si>
  <si>
    <t>733111105</t>
  </si>
  <si>
    <t>Potrubí z trubek ocelových závitových bezešvých běžných nízkotlakých DN 25</t>
  </si>
  <si>
    <t>CS ÚRS 2014 01</t>
  </si>
  <si>
    <t>1802596447</t>
  </si>
  <si>
    <t>3+3+2+2</t>
  </si>
  <si>
    <t>733111106</t>
  </si>
  <si>
    <t>Potrubí z trubek ocelových závitových bezešvých běžných nízkotlakých DN 32</t>
  </si>
  <si>
    <t>124214573</t>
  </si>
  <si>
    <t>6+6+6+6+6+6</t>
  </si>
  <si>
    <t>733111107</t>
  </si>
  <si>
    <t>Potrubí z trubek ocelových závitových bezešvých běžných nízkotlakých DN 40</t>
  </si>
  <si>
    <t>2132761312</t>
  </si>
  <si>
    <t>6+14+4</t>
  </si>
  <si>
    <t>733113112</t>
  </si>
  <si>
    <t>Potrubí z trubek ocelových závitových Příplatek k ceně za zhotovení přípojky z ocelových trubek závitových DN 10</t>
  </si>
  <si>
    <t>1497698243</t>
  </si>
  <si>
    <t>733113113</t>
  </si>
  <si>
    <t>Potrubí z trubek ocelových závitových Příplatek k ceně za zhotovení přípojky z ocelových trubek závitových DN 15</t>
  </si>
  <si>
    <t>189587071</t>
  </si>
  <si>
    <t>733113114</t>
  </si>
  <si>
    <t>Potrubí z trubek ocelových závitových Příplatek k ceně za zhotovení přípojky z ocelových trubek závitových DN 20</t>
  </si>
  <si>
    <t>906815904</t>
  </si>
  <si>
    <t>733113115</t>
  </si>
  <si>
    <t>Potrubí z trubek ocelových závitových Příplatek k ceně za zhotovení přípojky z ocelových trubek závitových DN 25</t>
  </si>
  <si>
    <t>-1887185945</t>
  </si>
  <si>
    <t>733113116</t>
  </si>
  <si>
    <t>Potrubí z trubek ocelových závitových Příplatek k ceně za zhotovení přípojky z ocelových trubek závitových DN 32</t>
  </si>
  <si>
    <t>-597074142</t>
  </si>
  <si>
    <t>733113117</t>
  </si>
  <si>
    <t>Potrubí z trubek ocelových závitových Příplatek k ceně za zhotovení přípojky z ocelových trubek závitových DN 40</t>
  </si>
  <si>
    <t>1458512748</t>
  </si>
  <si>
    <t>733113118</t>
  </si>
  <si>
    <t>Potrubí z trubek ocelových závitových Příplatek k ceně za zhotovení přípojky z ocelových trubek závitových DN 50</t>
  </si>
  <si>
    <t>-700313979</t>
  </si>
  <si>
    <t>733120815</t>
  </si>
  <si>
    <t>Demontáž potrubí z trubek ocelových hladkých D do 38</t>
  </si>
  <si>
    <t>-1962314084</t>
  </si>
  <si>
    <t>733120826</t>
  </si>
  <si>
    <t>Demontáž potrubí z trubek ocelových hladkých D přes 60,3 do 89</t>
  </si>
  <si>
    <t>-1262198252</t>
  </si>
  <si>
    <t>733120836</t>
  </si>
  <si>
    <t>Demontáž potrubí z trubek ocelových hladkých D přes 133 do 159</t>
  </si>
  <si>
    <t>1113722792</t>
  </si>
  <si>
    <t>733121118</t>
  </si>
  <si>
    <t>Potrubí z trubek ocelových hladkých bezešvých tvářených za tepla nízkotlakých D 57/3,2</t>
  </si>
  <si>
    <t>-1966741701</t>
  </si>
  <si>
    <t>30+55+38+18+12</t>
  </si>
  <si>
    <t>včetně oblouků hladkých</t>
  </si>
  <si>
    <t>733121122</t>
  </si>
  <si>
    <t>Potrubí z trubek ocelových hladkých bezešvých tvářených za tepla nízkotlakých D 76/3,2</t>
  </si>
  <si>
    <t>1355046636</t>
  </si>
  <si>
    <t>19+19+10+12</t>
  </si>
  <si>
    <t>733121125</t>
  </si>
  <si>
    <t>Potrubí z trubek ocelových hladkých bezešvých tvářených za tepla nízkotlakých D 89/3,6</t>
  </si>
  <si>
    <t>-1113730349</t>
  </si>
  <si>
    <t>15+15+6+6</t>
  </si>
  <si>
    <t>733121128</t>
  </si>
  <si>
    <t>Potrubí z trubek ocelových hladkých bezešvých tvářených za tepla nízkotlakých D 108/4,0</t>
  </si>
  <si>
    <t>-870586125</t>
  </si>
  <si>
    <t>18+24+6+6</t>
  </si>
  <si>
    <t>733121135</t>
  </si>
  <si>
    <t>Potrubí z trubek ocelových hladkých bezešvých tvářených za tepla nízkotlakých D 159/4,5</t>
  </si>
  <si>
    <t>-1677585532</t>
  </si>
  <si>
    <t>58+10+24+6+6+12</t>
  </si>
  <si>
    <t>723150346</t>
  </si>
  <si>
    <t>Potrubí z ocelových trubek hladkých redukce - zhotovení kováním přes 1 DN DN 100/ 65</t>
  </si>
  <si>
    <t>-1578623558</t>
  </si>
  <si>
    <t>723150345</t>
  </si>
  <si>
    <t>Potrubí z ocelových trubek hladkých redukce - zhotovení kováním přes 1 DN DN 80/ 50</t>
  </si>
  <si>
    <t>-989632417</t>
  </si>
  <si>
    <t>723150348</t>
  </si>
  <si>
    <t>Potrubí z ocelových trubek hladkých redukce - zhotovení kováním přes 1 DN DN 150/100</t>
  </si>
  <si>
    <t>371787836</t>
  </si>
  <si>
    <t>645263009</t>
  </si>
  <si>
    <t>723150357</t>
  </si>
  <si>
    <t>Potrubí z ocelových trubek hladkých redukce - zhotovení kováním přes 2 DN DN 150/80</t>
  </si>
  <si>
    <t>1394040378</t>
  </si>
  <si>
    <t>733141102</t>
  </si>
  <si>
    <t>Odvzdušňovací nádobky, odlučovače a odkalovače nádobky z trubek ocelových do DN 50</t>
  </si>
  <si>
    <t>1123981242</t>
  </si>
  <si>
    <t>733190107</t>
  </si>
  <si>
    <t>Zkoušky těsnosti potrubí, manžety prostupové z trubek ocelových zkoušky těsnosti potrubí (za provozu) z trubek ocelových závitových DN do 40</t>
  </si>
  <si>
    <t>368429811</t>
  </si>
  <si>
    <t>6+156+6+10+36+24</t>
  </si>
  <si>
    <t>733190108</t>
  </si>
  <si>
    <t>Zkoušky těsnosti potrubí, manžety prostupové z trubek ocelových zkoušky těsnosti potrubí (za provozu) z trubek ocelových závitových DN 40 do 50</t>
  </si>
  <si>
    <t>315939349</t>
  </si>
  <si>
    <t>733190225</t>
  </si>
  <si>
    <t>Zkoušky těsnosti potrubí, manžety prostupové z trubek ocelových zkoušky těsnosti potrubí (za provozu) z trubek ocelových hladkých D přes 60,3/2,9 do 89/5,0</t>
  </si>
  <si>
    <t>76948041</t>
  </si>
  <si>
    <t>48+36</t>
  </si>
  <si>
    <t>733190232</t>
  </si>
  <si>
    <t>Zkoušky těsnosti potrubí, manžety prostupové z trubek ocelových zkoušky těsnosti potrubí (za provozu) z trubek ocelových hladkých D přes 89/5,0 do 133/5,0</t>
  </si>
  <si>
    <t>-357952593</t>
  </si>
  <si>
    <t>733190235</t>
  </si>
  <si>
    <t>Zkoušky těsnosti potrubí, manžety prostupové z trubek ocelových zkoušky těsnosti potrubí (za provozu) z trubek ocelových hladkých D přes 133/5,0 do 159/6,3</t>
  </si>
  <si>
    <t>-172170666</t>
  </si>
  <si>
    <t>733191914</t>
  </si>
  <si>
    <t>Opravy rozvodů potrubí z trubek ocelových závitových normálních i zesílených zaslepení skováním a zavařením DN 20</t>
  </si>
  <si>
    <t>1713556498</t>
  </si>
  <si>
    <t>757363746</t>
  </si>
  <si>
    <t>733194922</t>
  </si>
  <si>
    <t>Opravy rozvodů potrubí z trubek ocelových hladkých navaření odbočky na stávající potrubí odbočka D 76/3,2</t>
  </si>
  <si>
    <t>-642873969</t>
  </si>
  <si>
    <t>733194928</t>
  </si>
  <si>
    <t>Opravy rozvodů potrubí z trubek ocelových hladkých navaření odbočky na stávající potrubí odbočka D 108/4,0</t>
  </si>
  <si>
    <t>117629088</t>
  </si>
  <si>
    <t>73319-iso11</t>
  </si>
  <si>
    <t>podzemní rozvod sekundáru DN150 - předizolované potrubí DN159/4,5/280 vedené ve stávající vodorovné i svislé trase v odkrytém topenářském kanálu</t>
  </si>
  <si>
    <t>1811371803</t>
  </si>
  <si>
    <t xml:space="preserve">(odkrytí a zakrytí kanálu - dodávka stavební části) </t>
  </si>
  <si>
    <t>včetně montáže a oblouků DN150/90°</t>
  </si>
  <si>
    <t>včetně tepelné izolace spojů</t>
  </si>
  <si>
    <t>včetně uložení na stávajících konzolách v topenářském kanále pomocí nových objímek</t>
  </si>
  <si>
    <t>viz. výkr. č. D.1.1.4.1.02, 03</t>
  </si>
  <si>
    <t>73319-p13</t>
  </si>
  <si>
    <t>propojení potrubí ocelového DN32 se stávajícím potrubím</t>
  </si>
  <si>
    <t>-573226378</t>
  </si>
  <si>
    <t>73319-p14</t>
  </si>
  <si>
    <t>propojení potrubí ocelového DN40 se stávajícím potrubím</t>
  </si>
  <si>
    <t>52350086</t>
  </si>
  <si>
    <t>73319-p15</t>
  </si>
  <si>
    <t>propojení potrubí ocelového DN50 se stávajícím potrubím</t>
  </si>
  <si>
    <t>1258582885</t>
  </si>
  <si>
    <t>73319-p16</t>
  </si>
  <si>
    <t>propojení potrubí ocelového DN65 se stávajícím potrubím</t>
  </si>
  <si>
    <t>1372067119</t>
  </si>
  <si>
    <t>73319-p19</t>
  </si>
  <si>
    <t>propojení potrubí ocelového DN80 se stávajícím potrubím</t>
  </si>
  <si>
    <t>538368268</t>
  </si>
  <si>
    <t>73319-p20</t>
  </si>
  <si>
    <t>propojení potrubí ocelového DN100 se stávajícím potrubím</t>
  </si>
  <si>
    <t>721281561</t>
  </si>
  <si>
    <t>73319-st30</t>
  </si>
  <si>
    <t>Demontáž a opětovná montáž dřevěného podhledu v 1np-chodba (pro přívod sekundáru z VS)</t>
  </si>
  <si>
    <t>1514677460</t>
  </si>
  <si>
    <t>73319-st32</t>
  </si>
  <si>
    <t>zednické výpomoci</t>
  </si>
  <si>
    <t>-2023282383</t>
  </si>
  <si>
    <t>pr.cena20</t>
  </si>
  <si>
    <t>krycí plastová rozeta prostupu potrubí stěnami a stropy, dodávka+montáž</t>
  </si>
  <si>
    <t>103357125</t>
  </si>
  <si>
    <t>86*2</t>
  </si>
  <si>
    <t>pr.cena23.1</t>
  </si>
  <si>
    <t>stavební výpomoce - prostup příčkou - vybouraní, zazdění, oprava omítky. Dodávka+montáž.</t>
  </si>
  <si>
    <t>-837181211</t>
  </si>
  <si>
    <t>733890801</t>
  </si>
  <si>
    <t>Vnitrostaveništní přemístění vybouraných (demontovaných) hmot rozvodů potrubí vodorovně do 100 m v objektech výšky do 6 m</t>
  </si>
  <si>
    <t>1043858818</t>
  </si>
  <si>
    <t>pr.cena23.2</t>
  </si>
  <si>
    <t>osazení požárního prostupu na stávající potrubí DN80-150. Dodávka+montáž.</t>
  </si>
  <si>
    <t>-611618517</t>
  </si>
  <si>
    <t>pr.cena23.3</t>
  </si>
  <si>
    <t>osazení požárního prostupu na stávající potrubí DN50-65. Dodávka+montáž.</t>
  </si>
  <si>
    <t>-1875617428</t>
  </si>
  <si>
    <t>pr.cena23.4</t>
  </si>
  <si>
    <t>osazení požárního prostupu na stávající potrubí DN20-40. Dodávka+montáž. Včetně štítku.</t>
  </si>
  <si>
    <t>1544855730</t>
  </si>
  <si>
    <t>20*13*2</t>
  </si>
  <si>
    <t>pr.cena23.5</t>
  </si>
  <si>
    <t>Revizní otvor pro protipožární prostupy s dvířky. Dodávka+montáž.</t>
  </si>
  <si>
    <t>212162634</t>
  </si>
  <si>
    <t>22*13</t>
  </si>
  <si>
    <t>998733105</t>
  </si>
  <si>
    <t>Přesun hmot pro rozvody potrubí stanovený z hmotnosti přesunovaného materiálu vodorovná dopravní vzdálenost do 50 m v objektech výšky přes 36 do 48 m</t>
  </si>
  <si>
    <t>-2145309723</t>
  </si>
  <si>
    <t>734</t>
  </si>
  <si>
    <t>Ústřední vytápění - armatury</t>
  </si>
  <si>
    <t>734163428</t>
  </si>
  <si>
    <t>Filtry z uhlíkové oceli s vypouštěcí přírubou PN 16 do 300 st.C DN 80</t>
  </si>
  <si>
    <t>-1580636424</t>
  </si>
  <si>
    <t>734173416</t>
  </si>
  <si>
    <t>Mezikusy, přírubové spoje přírubové spoje PN 16/I, 200 st.C DN 65</t>
  </si>
  <si>
    <t>pár</t>
  </si>
  <si>
    <t>1234654224</t>
  </si>
  <si>
    <t>734173417</t>
  </si>
  <si>
    <t>Mezikusy, přírubové spoje přírubové spoje PN 16/I, 200 st.C DN 80</t>
  </si>
  <si>
    <t>-950646964</t>
  </si>
  <si>
    <t>734173418</t>
  </si>
  <si>
    <t>Mezikusy, přírubové spoje přírubové spoje PN 16/I, 200 st.C DN 100</t>
  </si>
  <si>
    <t>-363840638</t>
  </si>
  <si>
    <t>734209102</t>
  </si>
  <si>
    <t>Montáž armatury závitové s jedním závitem G 3/8</t>
  </si>
  <si>
    <t>1356946198</t>
  </si>
  <si>
    <t>734209116</t>
  </si>
  <si>
    <t>Montáž armatury závitové s dvěma závity G 5/4</t>
  </si>
  <si>
    <t>650318171</t>
  </si>
  <si>
    <t>4+1+1</t>
  </si>
  <si>
    <t>734209117</t>
  </si>
  <si>
    <t>Montáž závitových armatur se 2 závity G 6/4 (DN 40)</t>
  </si>
  <si>
    <t>-1556699892</t>
  </si>
  <si>
    <t>4+1+1+13+13</t>
  </si>
  <si>
    <t>viz. výkr.č. D.1.1.4.1.02-06</t>
  </si>
  <si>
    <t>734209118</t>
  </si>
  <si>
    <t>Montáž závitových armatur se 2 závity G 2 (DN 50)</t>
  </si>
  <si>
    <t>-1075792241</t>
  </si>
  <si>
    <t>12+3+3</t>
  </si>
  <si>
    <t>734211113</t>
  </si>
  <si>
    <t>Ventily odvzdušňovací závitové otopných těles PN 6 do 120 st.C G 3/8</t>
  </si>
  <si>
    <t>-222007426</t>
  </si>
  <si>
    <t>734242415</t>
  </si>
  <si>
    <t>Ventil závitový zpětný přímý G 5/4 PN 16 do 110°C</t>
  </si>
  <si>
    <t>1719966796</t>
  </si>
  <si>
    <t>734242416</t>
  </si>
  <si>
    <t>Ventily zpětné závitové PN 16 do 110 st.C (R60 Giacomini) přímé G 6/4</t>
  </si>
  <si>
    <t>-1856478238</t>
  </si>
  <si>
    <t>734242417</t>
  </si>
  <si>
    <t>Ventily zpětné závitové PN 16 do 110 st.C (R60 Giacomini) přímé G 2</t>
  </si>
  <si>
    <t>2060182779</t>
  </si>
  <si>
    <t>734261235</t>
  </si>
  <si>
    <t>Šroubení topenářské přímé G 1 PN 16 do 120°C</t>
  </si>
  <si>
    <t>1190287294</t>
  </si>
  <si>
    <t>2+2+2+1</t>
  </si>
  <si>
    <t>734261236</t>
  </si>
  <si>
    <t>Šroubení topenářské přímé G 5/4 PN 16 do 120°C</t>
  </si>
  <si>
    <t>-561729574</t>
  </si>
  <si>
    <t>734291123</t>
  </si>
  <si>
    <t>Kohout plnící a vypouštěcí G 1/2 PN 10 do 110°C závitový</t>
  </si>
  <si>
    <t>421221592</t>
  </si>
  <si>
    <t>734291245</t>
  </si>
  <si>
    <t>Filtr závitový přímý G 1 1/4 PN 16 do 130°C s vnitřními závity</t>
  </si>
  <si>
    <t>-1753702521</t>
  </si>
  <si>
    <t>734291246</t>
  </si>
  <si>
    <t>Ostatní armatury filtry závitové PN 16 do 130 st.C přímé s vnitřními závity G 1 1/2</t>
  </si>
  <si>
    <t>-1970114399</t>
  </si>
  <si>
    <t>734291247</t>
  </si>
  <si>
    <t>Ostatní armatury filtry závitové PN 16 do 130 st.C přímé s vnitřními závity G 2</t>
  </si>
  <si>
    <t>-1941511564</t>
  </si>
  <si>
    <t>734292716</t>
  </si>
  <si>
    <t>Kohout kulový přímý G 1 1/4 PN 42 do 185°C vnitřní závit</t>
  </si>
  <si>
    <t>1250240728</t>
  </si>
  <si>
    <t>734292717</t>
  </si>
  <si>
    <t>Ostatní armatury kulové kohouty PN 42 do 185 st.C přímé vnitřní závit G 1 1/2</t>
  </si>
  <si>
    <t>1855746700</t>
  </si>
  <si>
    <t>734292718</t>
  </si>
  <si>
    <t>Ostatní armatury kulové kohouty PN 42 do 185 st.C přímé vnitřní závit G 2</t>
  </si>
  <si>
    <t>-218279473</t>
  </si>
  <si>
    <t>734411133</t>
  </si>
  <si>
    <t>Teploměr technický s pevným stonkem a jímkou zadní připojení délky 160 mm</t>
  </si>
  <si>
    <t>693188982</t>
  </si>
  <si>
    <t>11+11</t>
  </si>
  <si>
    <t>734421130</t>
  </si>
  <si>
    <t>Tlakomer deformacni c 03313 D 100 0-0,6 MPa</t>
  </si>
  <si>
    <t>KUS</t>
  </si>
  <si>
    <t>276788131</t>
  </si>
  <si>
    <t>734494121</t>
  </si>
  <si>
    <t>Návarek s metrickým závitem M 20x1,5 délky do 220 mm</t>
  </si>
  <si>
    <t>-1002620514</t>
  </si>
  <si>
    <t>11+11+3</t>
  </si>
  <si>
    <t>734499211</t>
  </si>
  <si>
    <t>Montáž návarku M 20x1,5</t>
  </si>
  <si>
    <t>1302408910</t>
  </si>
  <si>
    <t>pr.cena2</t>
  </si>
  <si>
    <t>Automaticky odvzd.ventilek DN10</t>
  </si>
  <si>
    <t>-1961819113</t>
  </si>
  <si>
    <t>pr.cena2.3</t>
  </si>
  <si>
    <t>Vyvažovací ventil DN40, rozsah 0-4, s nátrubkem pro připojení kapiláry regulátoru diferenčního tlaku a měřícími vsuvkami.</t>
  </si>
  <si>
    <t>286017747</t>
  </si>
  <si>
    <t>Funkce: vyvažování, nastavení s aretací, měření průtoku-tlaků-teploty, uzavíraní</t>
  </si>
  <si>
    <t>Měřící vsuvky samotěsnící.</t>
  </si>
  <si>
    <t>viz. výkr.č. D.1.1.4.1.03-06</t>
  </si>
  <si>
    <t>pr.cena3.3</t>
  </si>
  <si>
    <t>Regulátor tlakové diference DN40 10-40kPa, délka kapiláry 0,5m</t>
  </si>
  <si>
    <t>25165996</t>
  </si>
  <si>
    <t>Funkce: regulace tlakové diference, plynule nastavitelná hodnota dp, měřící vsuvka, uzavíraní</t>
  </si>
  <si>
    <t>pr.cena3.4</t>
  </si>
  <si>
    <t>montáž kapiláry regulátrou tlakové diference-připojení k vyvažovacímu ventilu</t>
  </si>
  <si>
    <t>-500113324</t>
  </si>
  <si>
    <t>2+24+15+1</t>
  </si>
  <si>
    <t>pr.cena3.5</t>
  </si>
  <si>
    <t>dopojení výstupu z vyvažovacího ventilu a regulátoru tlakové diference ke stáv. potrubím (stoupačkám)</t>
  </si>
  <si>
    <t>1465484902</t>
  </si>
  <si>
    <t>42*2</t>
  </si>
  <si>
    <t>723212104</t>
  </si>
  <si>
    <t>Armatury přírubové uzavírací klapky mezipřírubové DN 65</t>
  </si>
  <si>
    <t>-903589044</t>
  </si>
  <si>
    <t>723212105</t>
  </si>
  <si>
    <t>Armatury přírubové uzavírací klapky mezipřírubové DN 80</t>
  </si>
  <si>
    <t>370630006</t>
  </si>
  <si>
    <t>723212106</t>
  </si>
  <si>
    <t>Armatury přírubové uzavírací klapky mezipřírubové DN 100</t>
  </si>
  <si>
    <t>-1743672375</t>
  </si>
  <si>
    <t>723212108</t>
  </si>
  <si>
    <t>Armatury přírubové uzavírací klapky mezipřírubové DN 150</t>
  </si>
  <si>
    <t>-1310482918</t>
  </si>
  <si>
    <t>551280490</t>
  </si>
  <si>
    <t xml:space="preserve">topenářské klapky zpětné pružinové mezipřírubové  PN 40, T= -10 až  +350 °C DN 80</t>
  </si>
  <si>
    <t>1355042762</t>
  </si>
  <si>
    <t>Poznámka k položce:
IVAR, ceníkový kód: W6010080</t>
  </si>
  <si>
    <t>pr.cena734-11</t>
  </si>
  <si>
    <t>Odvzdušnění stoupaček pro koupelny v nejvyšším podlaží - 2x automaticky odvzd.ventilek DN10, 1x kontrolní otvor pro kontrolu odvzd.ventilků</t>
  </si>
  <si>
    <t>-225427877</t>
  </si>
  <si>
    <t>viz. výkr. č. D.1.1.4.1.14</t>
  </si>
  <si>
    <t>před.cena.49</t>
  </si>
  <si>
    <t>Trojces.smes.ventil DN25 48.25-10, kvs=10m3/hod, včetně servopohonu a šroubení</t>
  </si>
  <si>
    <t>-2138471269</t>
  </si>
  <si>
    <t>Trojcestný směšovací ventil, tělo ventilu litinové, připojení vnějším závitem podle ISO 228/1 s plochým těsněním DN25, servopohon</t>
  </si>
  <si>
    <t>jmenovitý zdvih 5,5mm, tř. VXG</t>
  </si>
  <si>
    <t>viz. výkr. č. D.1.1.4.1.02-06, 18</t>
  </si>
  <si>
    <t>před.cena.49b</t>
  </si>
  <si>
    <t>Trojces.smes.ventil DN32 48.32-16, kvs=16m3/hod, včetně servopohonu a šroubení</t>
  </si>
  <si>
    <t>-837472343</t>
  </si>
  <si>
    <t>viz. výkresy D.SO.1.4.1.02,04</t>
  </si>
  <si>
    <t>Trojcestný směšovací ventil, tělo ventilu litinové, připojení vnějším závitem podle ISO 228/1 s plochým těsněním DN32, servopohon</t>
  </si>
  <si>
    <t>před.cena.49c</t>
  </si>
  <si>
    <t>Trojces.smes.ventil DN40 48.40-20, kvs=20m3/hod, včetně servopohonu a šroubení</t>
  </si>
  <si>
    <t>96070132</t>
  </si>
  <si>
    <t>Trojcestný směšovací ventil, tělo ventilu litinové, připojení vnějším závitem podle ISO 228/1 s plochým těsněním DN40, servopohon</t>
  </si>
  <si>
    <t>před.cena.49d</t>
  </si>
  <si>
    <t>Trojces.smes.ventil DN65 43.65-63, kvs=63m3/hod, včetně servopohonu a protipřírub</t>
  </si>
  <si>
    <t>1517297361</t>
  </si>
  <si>
    <t xml:space="preserve"> tř. VXF</t>
  </si>
  <si>
    <t>998734105</t>
  </si>
  <si>
    <t>Přesun hmot pro armatury stanovený z hmotnosti přesunovaného materiálu vodorovná dopravní vzdálenost do 50 m v objektech výšky přes 36 do 48 m</t>
  </si>
  <si>
    <t>-1594045313</t>
  </si>
  <si>
    <t>735</t>
  </si>
  <si>
    <t>Ústřední vytápění - otopná tělesa</t>
  </si>
  <si>
    <t>735 00-0912a</t>
  </si>
  <si>
    <t>Vyregul regulačního šroubení</t>
  </si>
  <si>
    <t>1460050029</t>
  </si>
  <si>
    <t>2+61+395+28+5+13+10+1+3</t>
  </si>
  <si>
    <t>viz. výkr. č. D.1.1.4.1.02-17</t>
  </si>
  <si>
    <t>735111810</t>
  </si>
  <si>
    <t>Demontáž otopných těles litinových článkových</t>
  </si>
  <si>
    <t>CS ÚRS 2013 02</t>
  </si>
  <si>
    <t>-1191295979</t>
  </si>
  <si>
    <t>15*1,23*500</t>
  </si>
  <si>
    <t>735151291</t>
  </si>
  <si>
    <t>Otopné těleso panelové K 11 výška/délka 900/400 mm</t>
  </si>
  <si>
    <t>1572885761</t>
  </si>
  <si>
    <t>735151377</t>
  </si>
  <si>
    <t>Otopné těleso panelové K-Hygienické 20 výška/délka 600/1000 mm</t>
  </si>
  <si>
    <t>-205019965</t>
  </si>
  <si>
    <t>735151379</t>
  </si>
  <si>
    <t>Otopné těleso panelové K-Hygienické 20 výška/délka 600/1200 mm</t>
  </si>
  <si>
    <t>97714193</t>
  </si>
  <si>
    <t>735151383</t>
  </si>
  <si>
    <t>Otopné těleso panelové K-Hygienické 20 výška/délka 600/2000 mm</t>
  </si>
  <si>
    <t>1735178826</t>
  </si>
  <si>
    <t>735151471</t>
  </si>
  <si>
    <t>Otopné těleso panelové K 21 výška/délka 600/400 mm</t>
  </si>
  <si>
    <t>-909076425</t>
  </si>
  <si>
    <t>862149401</t>
  </si>
  <si>
    <t>-660611129</t>
  </si>
  <si>
    <t>735151472</t>
  </si>
  <si>
    <t>Otopné těleso panelové K 21 výška/délka 600/500 mm</t>
  </si>
  <si>
    <t>-1638544531</t>
  </si>
  <si>
    <t>735151475</t>
  </si>
  <si>
    <t>Otopné těleso panelové K 21 výška/délka 600/800 mm</t>
  </si>
  <si>
    <t>1821576392</t>
  </si>
  <si>
    <t>735151477</t>
  </si>
  <si>
    <t>Otopné těleso panelové K 21 výška/délka 600/1000 mm</t>
  </si>
  <si>
    <t>-102040392</t>
  </si>
  <si>
    <t>735151478</t>
  </si>
  <si>
    <t>Otopné těleso panelové K 21 výška/délka 600/1100 mm</t>
  </si>
  <si>
    <t>185502755</t>
  </si>
  <si>
    <t>735151491</t>
  </si>
  <si>
    <t>Otopné těleso panelové K 21 výška/délka 900/400 mm</t>
  </si>
  <si>
    <t>2117247508</t>
  </si>
  <si>
    <t>45163481</t>
  </si>
  <si>
    <t>735151492</t>
  </si>
  <si>
    <t>Otopné těleso panelové K 21 výška/délka 900/500 mm</t>
  </si>
  <si>
    <t>-1263446926</t>
  </si>
  <si>
    <t>735151494</t>
  </si>
  <si>
    <t>Otopné těleso panelové K 21 výška/délka 900/700 mm</t>
  </si>
  <si>
    <t>436914326</t>
  </si>
  <si>
    <t>735151515a</t>
  </si>
  <si>
    <t>Otopné těleso panelové K 22 výška/délka 300/700 mm</t>
  </si>
  <si>
    <t>1246143239</t>
  </si>
  <si>
    <t>735151571</t>
  </si>
  <si>
    <t>Otopné těleso panelové K 22 výška/délka 600/400 mm</t>
  </si>
  <si>
    <t>1899459455</t>
  </si>
  <si>
    <t>735151572</t>
  </si>
  <si>
    <t>Otopné těleso panelové K 22 výška/délka 600/500 mm</t>
  </si>
  <si>
    <t>-508312415</t>
  </si>
  <si>
    <t>1454878448</t>
  </si>
  <si>
    <t>735151573</t>
  </si>
  <si>
    <t>Otopné těleso panelové K 22 výška/délka 600/600 mm</t>
  </si>
  <si>
    <t>306704167</t>
  </si>
  <si>
    <t>735151574</t>
  </si>
  <si>
    <t>Otopné těleso panelové K 22 výška/délka 600/700 mm</t>
  </si>
  <si>
    <t>-264814244</t>
  </si>
  <si>
    <t>-1863437263</t>
  </si>
  <si>
    <t>735151575</t>
  </si>
  <si>
    <t>Otopné těleso panelové K 22 výška/délka 600/800 mm</t>
  </si>
  <si>
    <t>-69823120</t>
  </si>
  <si>
    <t>-1695749959</t>
  </si>
  <si>
    <t>-181378797</t>
  </si>
  <si>
    <t>735151575b</t>
  </si>
  <si>
    <t>Otopné těleso panelové K-Hygienické 30 výška/délka 600/1100 mm</t>
  </si>
  <si>
    <t>458339217</t>
  </si>
  <si>
    <t>735151575d</t>
  </si>
  <si>
    <t>Otopné těleso panelové K-Hygienické 30 výška/délka 600/1400 mm</t>
  </si>
  <si>
    <t>-1523251277</t>
  </si>
  <si>
    <t>735151575g1</t>
  </si>
  <si>
    <t>Otopné těleso panelové K-Hygienické 30 výška/délka 600/1800 mm</t>
  </si>
  <si>
    <t>1533288016</t>
  </si>
  <si>
    <t>735151576</t>
  </si>
  <si>
    <t>Otopné těleso panelové K 22 výška/délka 600/900 mm</t>
  </si>
  <si>
    <t>229448005</t>
  </si>
  <si>
    <t>-138661601</t>
  </si>
  <si>
    <t>1009659766</t>
  </si>
  <si>
    <t>735151577</t>
  </si>
  <si>
    <t>Otopné těleso panelové K 22 výška/délka 600/1000 mm</t>
  </si>
  <si>
    <t>1233325082</t>
  </si>
  <si>
    <t>735151580</t>
  </si>
  <si>
    <t>Otopné těleso panelové K 22 výška/délka 600/1400 mm</t>
  </si>
  <si>
    <t>-1166308900</t>
  </si>
  <si>
    <t>735151591</t>
  </si>
  <si>
    <t>Otopné těleso panelové K 22 výška/délka 900/400 mm</t>
  </si>
  <si>
    <t>951231666</t>
  </si>
  <si>
    <t>735151592</t>
  </si>
  <si>
    <t>Otopné těleso panelové K 22 výška/délka 900/500 mm</t>
  </si>
  <si>
    <t>-393133026</t>
  </si>
  <si>
    <t>-1068676181</t>
  </si>
  <si>
    <t>735151594</t>
  </si>
  <si>
    <t>Otopné těleso panelové K 22 výška/délka 900/700 mm</t>
  </si>
  <si>
    <t>-849754664</t>
  </si>
  <si>
    <t>735151597</t>
  </si>
  <si>
    <t>Otopné těleso panelové K 22 výška/délka 900/1000 mm</t>
  </si>
  <si>
    <t>1305790713</t>
  </si>
  <si>
    <t>735151617</t>
  </si>
  <si>
    <t>Otopné těleso panelové K 33 výška/délka 300/1000 mm</t>
  </si>
  <si>
    <t>1892031486</t>
  </si>
  <si>
    <t>735151619</t>
  </si>
  <si>
    <t>Otopné těleso panelové K 33 výška/délka 300/1200 mm</t>
  </si>
  <si>
    <t>-2027701183</t>
  </si>
  <si>
    <t>735151620</t>
  </si>
  <si>
    <t>Otopné těleso panelové K 33 výška/délka 300/1400 mm</t>
  </si>
  <si>
    <t>-197340613</t>
  </si>
  <si>
    <t>1336580101</t>
  </si>
  <si>
    <t>735151621</t>
  </si>
  <si>
    <t>Otopné těleso panelové K 33 výška/délka 300/1600 mm</t>
  </si>
  <si>
    <t>-55259399</t>
  </si>
  <si>
    <t>735151692</t>
  </si>
  <si>
    <t>Otopné těleso panelové K 33 výška/délka 900/500 mm</t>
  </si>
  <si>
    <t>-2051452014</t>
  </si>
  <si>
    <t>735151693</t>
  </si>
  <si>
    <t>Otopné těleso panelové K 33 výška/délka 900/600 mm</t>
  </si>
  <si>
    <t>-247981284</t>
  </si>
  <si>
    <t>735151694</t>
  </si>
  <si>
    <t>Otopné těleso panelové K 33 výška/délka 900/700 mm</t>
  </si>
  <si>
    <t>709333602</t>
  </si>
  <si>
    <t>735151695</t>
  </si>
  <si>
    <t>Otopné těleso panelové K 33 výška/délka 900/800 mm</t>
  </si>
  <si>
    <t>-439611745</t>
  </si>
  <si>
    <t>735151697</t>
  </si>
  <si>
    <t>Otopné těleso panelové K 33 výška/délka 900/1000 mm</t>
  </si>
  <si>
    <t>-779286385</t>
  </si>
  <si>
    <t>735151700</t>
  </si>
  <si>
    <t>Otopné těleso panelové K 33 výška/délka 900/1400 mm</t>
  </si>
  <si>
    <t>-1591517562</t>
  </si>
  <si>
    <t>735159210a</t>
  </si>
  <si>
    <t xml:space="preserve">Montáž otopných těles panelových </t>
  </si>
  <si>
    <t>243225514</t>
  </si>
  <si>
    <t>2+61+395+28+5+13+10+1</t>
  </si>
  <si>
    <t>735164531</t>
  </si>
  <si>
    <t>Montáž otopného tělesa trubkového volně výšky tělesa do 1500 mm</t>
  </si>
  <si>
    <t>-1129032227</t>
  </si>
  <si>
    <t>735164532</t>
  </si>
  <si>
    <t>Montáž otopného tělesa trubkového volně výšky tělesa přes 1500 mm</t>
  </si>
  <si>
    <t>1745492602</t>
  </si>
  <si>
    <t>8+48+1+1</t>
  </si>
  <si>
    <t>735191905</t>
  </si>
  <si>
    <t>Ostatní opravy otopných těles odvzdušnění tělesa</t>
  </si>
  <si>
    <t>-1625282241</t>
  </si>
  <si>
    <t>514+2+14+48+4+1+3</t>
  </si>
  <si>
    <t>734200821</t>
  </si>
  <si>
    <t>Demontáž armatur závitových se dvěma závity do G 1/2</t>
  </si>
  <si>
    <t>-11996103</t>
  </si>
  <si>
    <t>560+560</t>
  </si>
  <si>
    <t>734209113</t>
  </si>
  <si>
    <t>Montáž armatury závitové s dvěma závity G 1/2, G3/8</t>
  </si>
  <si>
    <t>CS ÚRS 2012 02</t>
  </si>
  <si>
    <t>-1505228829</t>
  </si>
  <si>
    <t>9+96+10+44+306+29+17+126+11+36+254+30+4+28+96+1+2+2+2</t>
  </si>
  <si>
    <t>montáž radiátorových armatur</t>
  </si>
  <si>
    <t>734209114</t>
  </si>
  <si>
    <t>Montáž závitových armatur se 2 závity G 3/4 (DN 20)</t>
  </si>
  <si>
    <t>1026818343</t>
  </si>
  <si>
    <t>13+20+2+12+42</t>
  </si>
  <si>
    <t>734209115</t>
  </si>
  <si>
    <t>Montáž armatury závitové s dvěma závity G 1</t>
  </si>
  <si>
    <t>240543517</t>
  </si>
  <si>
    <t>735 00-0912</t>
  </si>
  <si>
    <t>Vyregul ventilu s termost ovladanim</t>
  </si>
  <si>
    <t>1987117504</t>
  </si>
  <si>
    <t>68+422+48+41+1+1+1</t>
  </si>
  <si>
    <t>p.cena.735e</t>
  </si>
  <si>
    <t>elektrické otopné deskové olejové těleso výkonu 2kW včetně regulátoru a včetně stojánkových konzol (2ks). D+MT.</t>
  </si>
  <si>
    <t>1785237948</t>
  </si>
  <si>
    <t>viz. výkr. č. D.1.1.4.1.03</t>
  </si>
  <si>
    <t>pr.cena6</t>
  </si>
  <si>
    <t>stojánková konzola pro otopná tělesa 33, základový plech, plastové krytky.Dodávka + montáž.</t>
  </si>
  <si>
    <t>-530988747</t>
  </si>
  <si>
    <t>viz. výkr.č. D.1.1.4.1.03-17</t>
  </si>
  <si>
    <t>pr.cena6a</t>
  </si>
  <si>
    <t>stojánková konzola pro otopná tělesa 22, základový plech, plastové krytky.Dodávka + montáž.</t>
  </si>
  <si>
    <t>-1659506426</t>
  </si>
  <si>
    <t>2*2</t>
  </si>
  <si>
    <t>viz. výkr.č. D.1.1.4.1.07</t>
  </si>
  <si>
    <t>před.cena.24.1</t>
  </si>
  <si>
    <t>Termostaticky radiatorovy ventil s přednastavením průtoku v rozsahu 1-6 DN10</t>
  </si>
  <si>
    <t>-685620100</t>
  </si>
  <si>
    <t>9+96+10</t>
  </si>
  <si>
    <t>přímé provedení (výjimečně rohové)</t>
  </si>
  <si>
    <t>před.cena.24.2</t>
  </si>
  <si>
    <t>Termostaticky radiatorovy ventil s přednastavením průtoku v rozsahu 1-6 DN15</t>
  </si>
  <si>
    <t>1507743784</t>
  </si>
  <si>
    <t>44+306+29+1</t>
  </si>
  <si>
    <t>před.cena.24.3</t>
  </si>
  <si>
    <t>Termostaticky radiatorovy ventil s přednastavením průtoku v rozsahu 1-6 DN20</t>
  </si>
  <si>
    <t>140909384</t>
  </si>
  <si>
    <t>13+20+2</t>
  </si>
  <si>
    <t>před.cena.24.6</t>
  </si>
  <si>
    <t>Termostaticky radiatorovy ventil BEZ přednastavení průtoku, pásmo proporcionality ventilu 3°K (kelvin), DN25</t>
  </si>
  <si>
    <t>33602987</t>
  </si>
  <si>
    <t>přímé provedení</t>
  </si>
  <si>
    <t>před.cena.28</t>
  </si>
  <si>
    <t>Hlavice ovladadani TRV ventilu přímá, rozsah 1-6, s pojistkou proti zcizení</t>
  </si>
  <si>
    <t>1801246615</t>
  </si>
  <si>
    <t>před.cena.28a</t>
  </si>
  <si>
    <t>Hlavice ovladadani TRV ventilu přímá, pro veřejné prostory nastavení pouze spec. klíčem, pojistka proti zcizení</t>
  </si>
  <si>
    <t>-1438280802</t>
  </si>
  <si>
    <t>před.cena.28b</t>
  </si>
  <si>
    <t>spec. klíč pro přednastavení teploty hlavic termostatických ventil</t>
  </si>
  <si>
    <t>-1061698498</t>
  </si>
  <si>
    <t>před.cena.31</t>
  </si>
  <si>
    <t>regulovatelné a uzavíratelné radiátorové šroubení pro připojení otopných těles, DN10</t>
  </si>
  <si>
    <t>1844345973</t>
  </si>
  <si>
    <t>17+126+11</t>
  </si>
  <si>
    <t>před.cena.31.1</t>
  </si>
  <si>
    <t>armatura pro pripojeni otopnych teles tvar H otopná žebříková tělesa s TRV včetně hlavice ovládání, vše v plastové krytce</t>
  </si>
  <si>
    <t>1992089815</t>
  </si>
  <si>
    <t>2+14+48+1+1+1+1</t>
  </si>
  <si>
    <t>před.cena.31.2</t>
  </si>
  <si>
    <t>regulovatelné a uzavíratelné radiátorové šroubení pro připojení otopných těles, DN15</t>
  </si>
  <si>
    <t>-88725010</t>
  </si>
  <si>
    <t>36+254+30+1</t>
  </si>
  <si>
    <t>před.cena.31.3</t>
  </si>
  <si>
    <t>regulovatelné a uzavíratelné radiátorové šroubení pro připojení otopných těles, DN20</t>
  </si>
  <si>
    <t>-1586640457</t>
  </si>
  <si>
    <t>10+42</t>
  </si>
  <si>
    <t>před.cena.31.4</t>
  </si>
  <si>
    <t>regulovatelné a uzavíratelné radiátorové šroubení pro připojení otopných těles, DN25</t>
  </si>
  <si>
    <t>-906795979</t>
  </si>
  <si>
    <t>před.cena.31a</t>
  </si>
  <si>
    <t>úprava přípojky vratného potrubí pro připojení regulačního šroubení</t>
  </si>
  <si>
    <t>-1758129831</t>
  </si>
  <si>
    <t xml:space="preserve">úprava přípojky vratné vody pro novou rozteč otopných těles pomocí Adaptéru pro ocelová potrubí (pro výměnu otopných těles bez svařování </t>
  </si>
  <si>
    <t>a řezání závitů) se svěrným kroužkem. Tlaková odolnost 3/8" - 8bar; 1/2"-8bar; 3/4-6bar; 95°C</t>
  </si>
  <si>
    <t>Včetně dodávky připojovacího potrubí 0,25m DN15 (DN10, DN20)</t>
  </si>
  <si>
    <t>735494811</t>
  </si>
  <si>
    <t>Vypuštění vody z otopných těles</t>
  </si>
  <si>
    <t>529778254</t>
  </si>
  <si>
    <t>před.cena.31b</t>
  </si>
  <si>
    <t>úprava přípojky náběhového potrubí pro připojení nového termostatického ventilu</t>
  </si>
  <si>
    <t>791690467</t>
  </si>
  <si>
    <t>před.cena.32</t>
  </si>
  <si>
    <t>otopné těleso žebříkové 1200 x 450mm, obloukový profil, střední připojení</t>
  </si>
  <si>
    <t>-2102126049</t>
  </si>
  <si>
    <t>před.cena.32a</t>
  </si>
  <si>
    <t>otopné těleso žebříkové 1830 x 450mm, obloukový profil, střední připojení</t>
  </si>
  <si>
    <t>1055628134</t>
  </si>
  <si>
    <t>1+1+48+8</t>
  </si>
  <si>
    <t>před.cena.47</t>
  </si>
  <si>
    <t>DMT stáv otopných těles, včetně konzol a držáků, oprava omítky za otopným tělesem, malba stěny za otopným tělesem</t>
  </si>
  <si>
    <t>-523482948</t>
  </si>
  <si>
    <t>před.cena.47a</t>
  </si>
  <si>
    <t>úklid po demontáži stávajícího a montáži nového otopného tělesa</t>
  </si>
  <si>
    <t>-861701360</t>
  </si>
  <si>
    <t>998735105</t>
  </si>
  <si>
    <t>Přesun hmot pro otopná tělesa stanovený z hmotnosti přesunovaného materiálu vodorovná dopravní vzdálenost do 50 m v objektech výšky přes 36 do 48 m</t>
  </si>
  <si>
    <t>877824445</t>
  </si>
  <si>
    <t>132313200</t>
  </si>
  <si>
    <t>tyč ocelová L rovnoramenná, zn.oceli 11375 25x25x4 mm</t>
  </si>
  <si>
    <t>2054667484</t>
  </si>
  <si>
    <t>767995101</t>
  </si>
  <si>
    <t>Montáž atypických zámečnických konstrukcí hmotnosti do 5 kg</t>
  </si>
  <si>
    <t>553880603</t>
  </si>
  <si>
    <t>pred.cena7-2</t>
  </si>
  <si>
    <t>třmenový držák vedení potrubí. Dodávka+ montáž.</t>
  </si>
  <si>
    <t>649245213</t>
  </si>
  <si>
    <t>pred.cena7-3</t>
  </si>
  <si>
    <t>konzoly vedení předizolovaného potrubí DN159/4,5/280 v odhaleném topenářském kanále. Dodávka+ montáž.</t>
  </si>
  <si>
    <t>-1374292632</t>
  </si>
  <si>
    <t>998767105</t>
  </si>
  <si>
    <t>Přesun hmot pro zámečnické konstrukce stanovený z hmotnosti přesunovaného materiálu vodorovná dopravní vzdálenost do 50 m v objektech výšky přes 36 do 48 m</t>
  </si>
  <si>
    <t>881551113</t>
  </si>
  <si>
    <t>783225100</t>
  </si>
  <si>
    <t>Nátěry syntetické kovových doplňkových konstrukcí barva standardní dvojnásobné a 1x email</t>
  </si>
  <si>
    <t>-2039168455</t>
  </si>
  <si>
    <t>783425411</t>
  </si>
  <si>
    <t>Nátěry syntetické potrubí do DN 50 barva dražší lesklý povrch 1x antikorozní, 1x základní, 1x email</t>
  </si>
  <si>
    <t>-120511956</t>
  </si>
  <si>
    <t>238+141+50</t>
  </si>
  <si>
    <t>783425511</t>
  </si>
  <si>
    <t>Nátěry kovových potrubí a armatur syntetické na vzduchu schnoucí dražšími barvami potrubí přes DN 50 do DN 100 mm lesklý povrch 1x antikorozní, 1x základní a 1x email</t>
  </si>
  <si>
    <t>-1119244069</t>
  </si>
  <si>
    <t>84+48+30</t>
  </si>
  <si>
    <t>783425611</t>
  </si>
  <si>
    <t>Nátěry kovových potrubí a armatur syntetické na vzduchu schnoucí dražšími barvami potrubí přes DN 100 do DN 150 mm lesklý povrch 1x antikorozní, 1x základní a 1x email</t>
  </si>
  <si>
    <t>-1172582197</t>
  </si>
  <si>
    <t>104+20</t>
  </si>
  <si>
    <t>D.1.1.4.2 - Zdravotně technické instalace</t>
  </si>
  <si>
    <t xml:space="preserve">      11 - Zemní práce - přípravné a přidružené práce</t>
  </si>
  <si>
    <t xml:space="preserve">    9 - Ostatní konstrukce a práce, bourání</t>
  </si>
  <si>
    <t xml:space="preserve">    721 - Zdravotechnika - vnitřní kanalizace</t>
  </si>
  <si>
    <t xml:space="preserve">    722 - Zdravotechnika - vnitřní vodovod</t>
  </si>
  <si>
    <t xml:space="preserve">    724 - Zdravotechnika - strojní vybavení</t>
  </si>
  <si>
    <t xml:space="preserve">    725 - Zdravotechnika - zařizovací předměty</t>
  </si>
  <si>
    <t>132201201</t>
  </si>
  <si>
    <t>Hloubení zapažených i nezapažených rýh šířky přes 600 do 2 000 mm s urovnáním dna do předepsaného profilu a spádu v hornině tř. 3 do 100 m3</t>
  </si>
  <si>
    <t>-83169937</t>
  </si>
  <si>
    <t xml:space="preserve">Poznámka k souboru cen:_x000d_
1. V cenách jsou započteny i náklady na případné nutné přemístění výkopku ve výkopišti na vzdálenost do 3 m a na přehození výkopku na přilehlém terénu na vzdálenost do 5 m od okraje jámy nebo naložení na dopravní prostředek. 2. Hloubení rýh při lesnicko-technických melioracích se oceňuje: a) ve stržích cenami platnými pro objem výkopu do 100 m3, i když skutečný objem výkopu je větší,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 3. Náklady na svislé přemístění výkopku nad 1 m hloubky se určí dle ustanovení článku č. 3161 všeobecných podmínek katalogu. 4. Předepisuje-li projekt hloubit rýhy 5 až 7 bez použití trhavin, oceňuje se toto hloubení: a) v suchu nebo mokru cenami 138 40-1201, 138 50-1201 a 138 60-1201 Dolamování hloubených vykopávek, b) v tekoucí vodě při jakékoliv její rychlosti individuálně. 5. Ceny nelze použít pro hloubení rýh a hloubky přes 16 m. Tyto práce se oceňují individuálně. </t>
  </si>
  <si>
    <t>kanalizace splašková</t>
  </si>
  <si>
    <t>5,00*0,90*1,20</t>
  </si>
  <si>
    <t>kanalizace dešťová</t>
  </si>
  <si>
    <t>5,00*0,90*1,10</t>
  </si>
  <si>
    <t>zrušená vodovodní přípojka do výměníkové stanice</t>
  </si>
  <si>
    <t>8,00*0,80*1,10</t>
  </si>
  <si>
    <t>viz.přílohy PD: D.1.1.4.2.01 až D.1.1.4.2.28</t>
  </si>
  <si>
    <t>132201209</t>
  </si>
  <si>
    <t>Hloubení zapažených i nezapažených rýh šířky přes 600 do 2 000 mm s urovnáním dna do předepsaného profilu a spádu v hornině tř. 3 Příplatek k cenám za lepivost horniny tř. 3</t>
  </si>
  <si>
    <t>778022558</t>
  </si>
  <si>
    <t>17,390*0,50</t>
  </si>
  <si>
    <t>132212201</t>
  </si>
  <si>
    <t>Hloubení zapažených i nezapažených rýh šířky přes 600 do 2 000 mm ručním nebo pneumatickým nářadím s urovnáním dna do předepsaného profilu a spádu v horninách tř. 3 soudržných</t>
  </si>
  <si>
    <t>-1408531047</t>
  </si>
  <si>
    <t xml:space="preserve">Poznámka k souboru cen:_x000d_
1. V cenách jsou započteny i náklady na přehození výkopku na přilehlém terénu na vzdálenost do 5 m od podélné osy rýhy nebo naložení výkopku na dopravní prostředek. 2. V cenách 12-2201 až 41-2202 je započítán i svislý přesun horniny po házečkách do 2 metrů </t>
  </si>
  <si>
    <t>kanalizace splašková uvnitř objektu</t>
  </si>
  <si>
    <t>(43,00+8,00)*0,90*1,30</t>
  </si>
  <si>
    <t>kanalizace dešťová uvnitř objektu</t>
  </si>
  <si>
    <t>(21,00+8,00)*0,90*1,20</t>
  </si>
  <si>
    <t>132212209</t>
  </si>
  <si>
    <t>Hloubení zapažených i nezapažených rýh šířky přes 600 do 2 000 mm ručním nebo pneumatickým nářadím s urovnáním dna do předepsaného profilu a spádu v horninách tř. 3 Příplatek k cenám za lepivost horniny tř. 3</t>
  </si>
  <si>
    <t>671312277</t>
  </si>
  <si>
    <t>90,990*0,50</t>
  </si>
  <si>
    <t>151101101</t>
  </si>
  <si>
    <t>Zřízení pažení a rozepření stěn rýh pro podzemní vedení pro všechny šířky rýhy příložné pro jakoukoliv mezerovitost, hloubky do 2 m</t>
  </si>
  <si>
    <t>55959448</t>
  </si>
  <si>
    <t xml:space="preserve">Poznámka k souboru cen:_x000d_
1. Ceny jsou určeny pro roubení a rozepření stěn i jiných výkopů se svislými stěnami, pokud jsou tyto výkopy pro podzemní vedení rozměru do 1 250 mm. 2. Plocha mezer mezi pažinami příložného pažení se od plochy příložného pažení neodečítá; nezapažené plochy u pažení zátažného nebo hnaného se od plochy pažení odečítají. 3. Předepisuje-li projekt: a) ponechat pažení ve výkopu, oceňuje se toto pažení cenami souboru cen 151 . 0-19 Pažení stěn s ponecháním a rozepření stěn cenami souboru cen 151 . 0-13 Zřízení rozepření zapažených stěn výkopů, b) vzepření stěn, oceňuje se toto odstranění pažení stěn výkopu cenami souboru cen 151 . 0-12 Pažení stěn a vzepření stěn cenami souboru cen 151 . 0-14 odstranění vzepření stěn, c) kotvení stěn, oceňuje se toto Odstranění pažení stěn cenami souboru cen 151 . 0-12 Pažení stěn a kotvení stěn příslušnými cenami katalogu 800-2 Zvláštní zakládání objektů. </t>
  </si>
  <si>
    <t>5,00*2*1,60</t>
  </si>
  <si>
    <t>5,00*2*1,50</t>
  </si>
  <si>
    <t>8,00*2*1,50</t>
  </si>
  <si>
    <t>(43,00+8,00)*2*1,50</t>
  </si>
  <si>
    <t>(21,00+8,00)*2*1,40</t>
  </si>
  <si>
    <t>151101111</t>
  </si>
  <si>
    <t>Odstranění pažení a rozepření stěn rýh pro podzemní vedení s uložením materiálu na vzdálenost do 3 m od kraje výkopu příložné, hloubky do 2 m</t>
  </si>
  <si>
    <t>1176924458</t>
  </si>
  <si>
    <t>161101101</t>
  </si>
  <si>
    <t>Svislé přemístění výkopku bez naložení do dopravní nádoby avšak s vyprázdněním dopravní nádoby na hromadu nebo do dopravního prostředku z horniny tř. 1 až 4, při hloubce výkopu přes 1 do 2,5 m</t>
  </si>
  <si>
    <t>1580401211</t>
  </si>
  <si>
    <t xml:space="preserve">Poznámka k souboru cen:_x000d_
1. Ceny -1151 až -1158 lze použít i pro svislé přemístění materiálu a stavební suti z konstrukcí ze zdiva cihelného nebo kamenného, z betonu prostého, prokládaného, železového i předpjatého, pokud tyto konstrukce byly vybourány ve výkopišti. 2. Ceny pro hloubku přes 1 do 2,5 m, přes 2,5 m do 4 m atd. jsou určeny pro svislé přemístění výkopku od 0 do 2,5 m, od 0 do 4 m atd. 3. Množství materiálu i stavební suti z rozbouraných konstrukcí pro přemístění se rovná objemu konstrukcí před rozbouráním. </t>
  </si>
  <si>
    <t>17,390+90,990</t>
  </si>
  <si>
    <t>162201101</t>
  </si>
  <si>
    <t>Vodorovné přemístění výkopku nebo sypaniny po suchu na obvyklém dopravním prostředku, bez naložení výkopku, avšak se složením bez rozhrnutí z horniny tř. 1 až 4 na vzdálenost do 20 m</t>
  </si>
  <si>
    <t>-271565891</t>
  </si>
  <si>
    <t xml:space="preserve">Poznámka k souboru cen:_x000d_
1. Ceny nelze použít, předepisuje-li projekt přemístit výkopek na místo nepřístupné obvyklým dopravním prostředkům; toto přemístění se oceňuje individuálně. 2. V cenách jsou započteny i náhrady za jízdu loženého vozidla v terénu ve výkopišti nebo na násypišti. 3. V cenách nejsou započteny náklady na rozhrnutí výkopku na násypišti; toto rozhrnutí se oceňuje cenami souboru cen 171 . 0- . . Uložení sypaniny do násypů a 171 20-1201Uložení sypaniny na skládky.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 5. Přemísťuje-li se výkopek z dočasných skládek vzdálených do 50 m, neoceňuje se nakládání výkopku, i když se provádí. Toto ustanovení neplatí, vylučuje-li projekt použití dozeru. 6. V cenách vodorovného přemístění sypaniny nejsou započteny náklady na dodávku materiálu, tyto se oceňují ve specifikaci. </t>
  </si>
  <si>
    <t xml:space="preserve">12,440            "zásyp viz. položka 174101101</t>
  </si>
  <si>
    <t>-1222722455</t>
  </si>
  <si>
    <t xml:space="preserve">57,194            "zásyp viz. položka 174101102</t>
  </si>
  <si>
    <t xml:space="preserve">31,546            "obsyp viz. položka 175151101</t>
  </si>
  <si>
    <t>-1543533064</t>
  </si>
  <si>
    <t xml:space="preserve">88,740*3            "viz. položka 162201211</t>
  </si>
  <si>
    <t>162701101</t>
  </si>
  <si>
    <t>Vodorovné přemístění výkopku nebo sypaniny po suchu na obvyklém dopravním prostředku, bez naložení výkopku, avšak se složením bez rozhrnutí z horniny tř. 1 až 4 na vzdálenost přes 5 000 do 6 000 m</t>
  </si>
  <si>
    <t>-322803839</t>
  </si>
  <si>
    <t>167101101</t>
  </si>
  <si>
    <t>Nakládání, skládání a překládání neulehlého výkopku nebo sypaniny nakládání, množství do 100 m3, z hornin tř. 1 až 4</t>
  </si>
  <si>
    <t>-989762772</t>
  </si>
  <si>
    <t xml:space="preserve">Poznámka k souboru cen:_x000d_
1. Ceny -1101, -1151, -1102, -1152, -1103, -1153, jsou určeny pro nakládání, skládání a překládání na obvyklý nebo z obvyklého dopravního prostředku. Pro nakládání z lodi nebo na loď jsou určeny ceny -1105 a -1155. 2. Ceny -1105 a -1155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3. Množství měrných jednotek se určí v rostlém stavu horniny. </t>
  </si>
  <si>
    <t xml:space="preserve">12,440           "viz. položka 162201101</t>
  </si>
  <si>
    <t xml:space="preserve">88,740           "viz. položka 162201201</t>
  </si>
  <si>
    <t>171201201</t>
  </si>
  <si>
    <t>Uložení sypaniny na skládky</t>
  </si>
  <si>
    <t>774160074</t>
  </si>
  <si>
    <t xml:space="preserve">Poznámka k souboru cen:_x000d_
1. Cena -1201 je určena i pro: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 b) zasypání koryt vodotečí a prohlubní v terénu bez předepsaného zhutnění sypaniny; c) uložení výkopku pod vodou do prohlubní ve dně vodotečí nebo nádrží. 2. Cenu -1201 nelze použít pro uložení výkopku nebo ornice: a) při vykopávkách pro podzemní vedení podél hrany výkopu, z něhož byl výkopek získán, a to ani tehdy, jestliže se výkopek po vyhození z výkopu na povrch území ještě dále přemisťuje na hromady podél výkopu; b) na dočasné skládky, které nejsou předepsány projektem; c) na dočasné skládky předepsané projektem tak, že na 1 m2 projektem určené plochy této skládky připadají nejvýše 2 m3 výkopku nebo ornice (viz. též poznámku č. 1 a);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 e) na trvalé skládky s předepsaným zhutněním; toto uložení výkopku se oceňuje cenami souboru cen 171 . 0- . . Uložení sypaniny do násypů. 3. V ceně -1201 jsou započteny i náklady na rozprostření sypaniny ve vrstvách s hrubým urovnáním na skládce. 4. V ceně -1201 nejsou započteny náklady na získání skládek ani na poplatky za skládku. 5. Množství jednotek uložení výkopku (sypaniny) se určí v m3 uloženého výkopku (sypaniny),v rostlém stavu zpravidla ve výkopišti. 6. Cenu -1211 lze po dohodě upravit podle místních podmínek. </t>
  </si>
  <si>
    <t xml:space="preserve">108,380            "viz. položka 162701101</t>
  </si>
  <si>
    <t>171201211</t>
  </si>
  <si>
    <t>Uložení sypaniny poplatek za uložení sypaniny na skládce (skládkovné)</t>
  </si>
  <si>
    <t>1779835001</t>
  </si>
  <si>
    <t>108,380*1,90</t>
  </si>
  <si>
    <t>504151054</t>
  </si>
  <si>
    <t>17,390</t>
  </si>
  <si>
    <t>-5,00*0,90*0,55</t>
  </si>
  <si>
    <t>174101102</t>
  </si>
  <si>
    <t>Zásyp sypaninou z jakékoliv horniny s uložením výkopku ve vrstvách se zhutněním v uzavřených prostorách s urovnáním povrchu zásypu</t>
  </si>
  <si>
    <t>335294111</t>
  </si>
  <si>
    <t>90,990</t>
  </si>
  <si>
    <t>-((26,00-5,00)*0,90*0,55+(43,00-26,00+8,00)*0,90*0,525)</t>
  </si>
  <si>
    <t>-((16,00-5,00)*0,90*0,55+(21,00-16,00+8,00)*0,90*0,525)</t>
  </si>
  <si>
    <t>583373680</t>
  </si>
  <si>
    <t>štěrkopísek frakce netříděná zásyp</t>
  </si>
  <si>
    <t>1851221391</t>
  </si>
  <si>
    <t>(12,440+57,194)*1,700</t>
  </si>
  <si>
    <t>175151101</t>
  </si>
  <si>
    <t>Obsypání potrubí strojně sypaninou z vhodných hornin tř. 1 až 4 nebo materiálem připraveným podél výkopu ve vzdálenosti do 3 m od jeho kraje, pro jakoukoliv hloubku výkopu a míru zhutnění bez prohození sypaniny</t>
  </si>
  <si>
    <t>578737743</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</si>
  <si>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 2. Míru zhutnění předepisuje projekt. 3. V cenách nejsou zahrnuty náklady na nakupovanou sypaninu. Tato se oceňuje ve specifikaci. 4. V cenách nejsou zahrnuty náklady na prohození sypaniny, tyto náklady se oceňují položkou 17511-1109 Příplatek za prohození sypaniny. </t>
  </si>
  <si>
    <t>5,00*0,90*0,45</t>
  </si>
  <si>
    <t>(26,00-5,00)*0,90*0,45+(43,00-26,00+8,00)*0,90*0,425</t>
  </si>
  <si>
    <t>(16,00-5,00)*0,90*0,45+(21,00-16,00+8,00)*0,90*0,425</t>
  </si>
  <si>
    <t>583313500</t>
  </si>
  <si>
    <t>kamenivo těžené drobné frakce 0-4</t>
  </si>
  <si>
    <t>1034324797</t>
  </si>
  <si>
    <t>31,546*1,700</t>
  </si>
  <si>
    <t>Zemní práce - přípravné a přidružené práce</t>
  </si>
  <si>
    <t>113106192</t>
  </si>
  <si>
    <t>Rozebrání dlažeb a dílců komunikací pro pěší, vozovek a ploch s přemístěním hmot na skládku na vzdálenost do 3 m nebo s naložením na dopravní prostředek vozovek a ploch, s jakoukoliv výplní spár v ploše jednotlivě do 50 m2 ze silničních dílců jakýchkoliv rozměrů, s ložem z kameniva nebo živice cementovou maltou se spárami zalitými</t>
  </si>
  <si>
    <t>-825494167</t>
  </si>
  <si>
    <t xml:space="preserve">Poznámka k souboru cen:_x000d_
1. Ceny jsou určeny pro rozebrání dlažeb a dílců včetně odstranění lože. 2. Ceny nelze použít pro rozebrání dlažeb uložených do betonového lože nebo do cementové malty, které se oceňují cenami -7130, -7131, -7132, -7170, -7171, -7172, -7230, -7231 a -7232 Odstranění podkladů nebo krytů z betonu prostého; pro volbu těchto cen je rozhodující tloušťka bourané dlažby včetně lože nebo podkladu. 3. U komunikací pro pěší a u vozovek a ploch menších než 50 m2 jsou ceny určeny pro ruční rozebrání (kromě silničních dílců), u vozovek a ploch větších než 50 m2 pro rozebrání strojní. 4. V cenách nejsou započteny náklady na popř. nutné očištění: a) dlažebních nebo mozaikových kostek, které se oceňuje cenami souboru cen 979 07-11 Očištění vybouraných dlažebních kostek části C01 tohoto ceníku, b) betonových, kameninových nebo kamenných desek nebo dlaždic, které se oceňuje cenami souboru cen 979 0 . - . . Očištění vybouraných obrubníků, krajníků, desek nebo dílců části C01 tohoto ceníku. 5. Přemístění vybourané dlažby včetně materiálu z lože a spár na vzdálenost přes 3 m se oceňuje cenami souborů cen 997 22-1 Vodorovná doprava suti a vybouraných hmot. </t>
  </si>
  <si>
    <t>8,00*2,00</t>
  </si>
  <si>
    <t>113107123</t>
  </si>
  <si>
    <t>Odstranění podkladů nebo krytů s přemístěním hmot na skládku na vzdálenost do 3 m nebo s naložením na dopravní prostředek v ploše jednotlivě do 50 m2 z kameniva hrubého drceného, o tl. vrstvy přes 200 do 300 mm</t>
  </si>
  <si>
    <t>1728131185</t>
  </si>
  <si>
    <t>451572111</t>
  </si>
  <si>
    <t>Lože pod potrubí, stoky a drobné objekty v otevřeném výkopu z kameniva drobného těženého 0 až 4 mm</t>
  </si>
  <si>
    <t>460669664</t>
  </si>
  <si>
    <t xml:space="preserve">Poznámka k souboru cen:_x000d_
1. Ceny -1111 a -1192 lze použít i pro zřízení sběrných vrstev nad drenážními trubkami. 2. V cenách -5111 a -1192 jsou započteny i náklady na prohození výkopku získaného při zemních pracích. </t>
  </si>
  <si>
    <t>5,00*0,90*0,10</t>
  </si>
  <si>
    <t>(43,00+8,00)*0,90*0,10</t>
  </si>
  <si>
    <t>(21,00+8,00)*0,90*0,10</t>
  </si>
  <si>
    <t>564871111</t>
  </si>
  <si>
    <t>Podklad ze štěrkodrti ŠD s rozprostřením a zhutněním, po zhutnění tl. 250 mm</t>
  </si>
  <si>
    <t>1146270824</t>
  </si>
  <si>
    <t>584121111</t>
  </si>
  <si>
    <t>Osazení silničních dílců ze železového betonu s podkladem z kameniva těženého do tl. 40 mm jakéhokoliv druhu a velikosti</t>
  </si>
  <si>
    <t>-1714171041</t>
  </si>
  <si>
    <t xml:space="preserve">Poznámka k souboru cen:_x000d_
1. V ceně nejsou započteny náklady na: a) dodání dílců, které se oceňuje ve specifikaci; ztratné lze dohodnout ve výši 1%, b) výplň spár, které se oceňují cenami souboru cen 599 . 4-11 Vyplnění spár mezi silničními dílci jakékoliv tloušťky. 2. Počet měrných jednotek se určuje v m2 půdorysné plochy krytu z dílců včetně spár. </t>
  </si>
  <si>
    <t>Ostatní konstrukce a práce, bourání</t>
  </si>
  <si>
    <t>-295315221</t>
  </si>
  <si>
    <t xml:space="preserve">2,50*20,00+10,00   "viz.přílohy PD: D.1.1.4.2.01 až D.1.1.4.2.28</t>
  </si>
  <si>
    <t>378208408</t>
  </si>
  <si>
    <t xml:space="preserve">3,00*20,00             "viz.přílohy PD: D.1.1.4.2.01 až D.1.1.4.2.28</t>
  </si>
  <si>
    <t>965042121</t>
  </si>
  <si>
    <t>Bourání mazanin betonových nebo z litého asfaltu tl. do 100 mm, plochy do 1 m2</t>
  </si>
  <si>
    <t>-1250416356</t>
  </si>
  <si>
    <t xml:space="preserve">1,10*0,50*0,10               "1.03 a 1.04</t>
  </si>
  <si>
    <t xml:space="preserve">1,04*0,905*0,10         "1.15; 1.17   </t>
  </si>
  <si>
    <t xml:space="preserve">((0,25+0,32)/2*0,30+(0,71+0,82)/2*0,30)*0,10                           "1.28</t>
  </si>
  <si>
    <t xml:space="preserve">viz.přílohy PD:  ASŘ D.1.1.1.37</t>
  </si>
  <si>
    <t>965042131</t>
  </si>
  <si>
    <t>Bourání mazanin betonových nebo z litého asfaltu tl. do 100 mm, plochy do 4 m2</t>
  </si>
  <si>
    <t>693355481</t>
  </si>
  <si>
    <t xml:space="preserve">(3,40-1,10)*0,50*0,10               "1.03 a 1.04</t>
  </si>
  <si>
    <t xml:space="preserve">3,30*1,00*0,10           "1.12</t>
  </si>
  <si>
    <t xml:space="preserve">(1,20*0,30+6,60*0,30)*0,10             "1.27</t>
  </si>
  <si>
    <t xml:space="preserve">(2,55*1,00+0,15*0,90)*0,10                    "1.39</t>
  </si>
  <si>
    <t xml:space="preserve">(1,05*2,00+0,26*0,15)*0,10                    "1.42</t>
  </si>
  <si>
    <t xml:space="preserve">1,07*2,30*0,10                                          "1.43</t>
  </si>
  <si>
    <t xml:space="preserve">1,80*1,95*0,10          "1.47</t>
  </si>
  <si>
    <t>-81470371</t>
  </si>
  <si>
    <t>1.06; 1.08 a 1.10</t>
  </si>
  <si>
    <t xml:space="preserve">((2,66+2,28)/2*1,00+(2,47+1,02)/2*0,90+3,41*1,00)*0,10 </t>
  </si>
  <si>
    <t xml:space="preserve">(5,28*0,90+(0,30+1,30)/2*1,00+0,40*0,36/2)*0,10                   "1.26</t>
  </si>
  <si>
    <t xml:space="preserve">(0,30*0,15+2,70*0,90+1,00*3,35+0,80*0,15)*0,10                  "1.29</t>
  </si>
  <si>
    <t>"1.30</t>
  </si>
  <si>
    <t>(1,00*(3,20+2,75)/2+(0,70+1,10)/2*0,94+(2,35+1,35)/2*1,00)*0,10</t>
  </si>
  <si>
    <t>0,30*14,60*0,10</t>
  </si>
  <si>
    <t xml:space="preserve">1,06*7,00*0,10            "1,36</t>
  </si>
  <si>
    <t xml:space="preserve">(1,05*2,35+1,50*1,00+(1,55+1,08)/2*0,49+0,87*0,43/2)*0,10            "1.38</t>
  </si>
  <si>
    <t xml:space="preserve">(2,80+0,25)*1,50*0,10             "1.48</t>
  </si>
  <si>
    <t>965045111</t>
  </si>
  <si>
    <t>Bourání potěrů tl. do 50 mm cementových nebo pískocementových, plochy do 1 m2</t>
  </si>
  <si>
    <t>-1028865913</t>
  </si>
  <si>
    <t xml:space="preserve">1,10*0,50               "1.03 a 1.04</t>
  </si>
  <si>
    <t xml:space="preserve">1,04*0,905         "1.15; 1.17   </t>
  </si>
  <si>
    <t xml:space="preserve">(0,25+0,32)/2*0,30+(0,71+0,82)/2*0,30                           "1.28</t>
  </si>
  <si>
    <t>965045112</t>
  </si>
  <si>
    <t>Bourání potěrů tl. do 50 mm cementových nebo pískocementových, plochy do 4 m2</t>
  </si>
  <si>
    <t>-527413016</t>
  </si>
  <si>
    <t xml:space="preserve">(3,40-1,10)*0,50               "1.03 a 1.04</t>
  </si>
  <si>
    <t xml:space="preserve">3,30*1,00           "1.12</t>
  </si>
  <si>
    <t xml:space="preserve">1,20*0,30+6,60*0,30             "1.27</t>
  </si>
  <si>
    <t xml:space="preserve">2,55*1,00+0,15*0,90                    "1.39</t>
  </si>
  <si>
    <t xml:space="preserve">1,05*2,00+0,26*0,15                    "1.42</t>
  </si>
  <si>
    <t xml:space="preserve">1,07*2,30                                          "1.43</t>
  </si>
  <si>
    <t xml:space="preserve">1,80*1,95          "1.47</t>
  </si>
  <si>
    <t>965045113</t>
  </si>
  <si>
    <t>Bourání potěrů tl. do 50 mm cementových nebo pískocementových, plochy přes 4 m2</t>
  </si>
  <si>
    <t>-1537481294</t>
  </si>
  <si>
    <t xml:space="preserve">(2,66+2,28)/2*1,00+(2,47+1,02)/2*0,90+3,41*1,00      "1.06; 1.08 a 1.10</t>
  </si>
  <si>
    <t xml:space="preserve">5,28*0,90+(0,30+1,30)/2*1,00+0,40*0,36/2                   "1.26</t>
  </si>
  <si>
    <t xml:space="preserve">0,30*0,15+2,70*0,90+1,00*3,35+0,80*0,15                  "1.29</t>
  </si>
  <si>
    <t>1,00*(3,20+2,75)/2+(0,70+1,10)/2*0,94+(2,35+1,35)/2*1,00</t>
  </si>
  <si>
    <t>0,30*14,60</t>
  </si>
  <si>
    <t xml:space="preserve">1,06*7,00            "1,36</t>
  </si>
  <si>
    <t xml:space="preserve">1,05*2,35+1,50*1,00+(1,55+1,08)/2*0,49+0,87*0,43/2            "1.38</t>
  </si>
  <si>
    <t xml:space="preserve">(2,80+0,25)*1,50             "1.48</t>
  </si>
  <si>
    <t>965081212</t>
  </si>
  <si>
    <t>Bourání podlah z dlaždic bez podkladního lože nebo mazaniny, s jakoukoliv výplní spár keramických nebo xylolitových tl. do 10 mm, plochy do 1 m2</t>
  </si>
  <si>
    <t>480197244</t>
  </si>
  <si>
    <t xml:space="preserve">Poznámka k souboru cen:_x000d_
1. Odsekání soklíků se oceňuje cenami souboru cen 965 08. </t>
  </si>
  <si>
    <t>965081213</t>
  </si>
  <si>
    <t>Bourání podlah z dlaždic bez podkladního lože nebo mazaniny, s jakoukoliv výplní spár keramických nebo xylolitových tl. do 10 mm, plochy přes 1 m2</t>
  </si>
  <si>
    <t>2000139415</t>
  </si>
  <si>
    <t>977311111</t>
  </si>
  <si>
    <t>Řezání stávajících betonových mazanin bez vyztužení hloubky do 50 mm</t>
  </si>
  <si>
    <t>1197232241</t>
  </si>
  <si>
    <t xml:space="preserve">(3,40+0,50)*2               "1.03 a 1.04</t>
  </si>
  <si>
    <t xml:space="preserve">2,66+2,28+2,47+1,02+3,41*2      "1.06; 1.08 a 1.10</t>
  </si>
  <si>
    <t xml:space="preserve">(3,30+1,00)*2           "1.12</t>
  </si>
  <si>
    <t xml:space="preserve">(1,04+0,905)*2         "1.15; 1.17   </t>
  </si>
  <si>
    <t xml:space="preserve">5,28*2+0,90+1,30+1,00                   "1.26</t>
  </si>
  <si>
    <t xml:space="preserve">1,20+0,90+6,60*2      "1.27</t>
  </si>
  <si>
    <t xml:space="preserve">0,25+0,32+0,71+0,82+0,30                           "1.28</t>
  </si>
  <si>
    <t xml:space="preserve">2*0,15+2,70*2+2*3,35+2*0,15                  "1.29</t>
  </si>
  <si>
    <t>1,00+3,20+2,75+0,70+1,10+0,94+2,35+1,35+1,00</t>
  </si>
  <si>
    <t>2*14,60</t>
  </si>
  <si>
    <t xml:space="preserve">(1,06+7,00)*2            "1,36</t>
  </si>
  <si>
    <t xml:space="preserve">0,85+1,50+1,00+1,30+0,55+0,21+1,35            "1.38</t>
  </si>
  <si>
    <t xml:space="preserve">2,55*2+0,15*2                    "1.39</t>
  </si>
  <si>
    <t xml:space="preserve">2*2,00+2*0,15                    "1.42</t>
  </si>
  <si>
    <t xml:space="preserve">1,07+2,30*2                                         "1.43</t>
  </si>
  <si>
    <t xml:space="preserve">1,80*2+1,95          "1.47</t>
  </si>
  <si>
    <t xml:space="preserve">(2,80+0,25)*2+1,50             "1.48</t>
  </si>
  <si>
    <t>977311112</t>
  </si>
  <si>
    <t>Řezání stávajících betonových mazanin bez vyztužení hloubky přes 50 do 100 mm</t>
  </si>
  <si>
    <t>614257633</t>
  </si>
  <si>
    <t>979094441</t>
  </si>
  <si>
    <t>Očištění vybouraných prvků komunikací od spojovacího materiálu s odklizením a uložením očištěných hmot a spojovacího materiálu na skládku na vzdálenost do 10 m silničních dílců s původním vyplněním spár kamenivem těženým</t>
  </si>
  <si>
    <t>-578874823</t>
  </si>
  <si>
    <t xml:space="preserve">Poznámka k souboru cen:_x000d_
1. Ceny 05-4441 a 05-4442 jsou určeny jen pro očištění vybouraných dlaždic, desek nebo tvarovek uložených do lože ze sypkého materiálu bez pojiva. 2. Přemístění vybouraných obrubníků, krajníků, desek nebo dílců na vzdálenost přes 10 m se oceňuje cenami souboru cen 997 22-1 Vodorovná doprava vybouraných hmot. </t>
  </si>
  <si>
    <t>997013162</t>
  </si>
  <si>
    <t>Vnitrostaveništní doprava suti a vybouraných hmot vodorovně do 50 m svisle s omezením mechanizace pro budovy a haly výšky přes 45 do 52 m</t>
  </si>
  <si>
    <t>-1035269160</t>
  </si>
  <si>
    <t>531907717</t>
  </si>
  <si>
    <t>-1320806220</t>
  </si>
  <si>
    <t>37,059*5</t>
  </si>
  <si>
    <t>997013851X01</t>
  </si>
  <si>
    <t>Poplatek za uložení stavebního odpadu na skládce (skládkovné) vybouraných hmot a suti</t>
  </si>
  <si>
    <t>-26045016</t>
  </si>
  <si>
    <t>37,059-0,703</t>
  </si>
  <si>
    <t>997013854X02</t>
  </si>
  <si>
    <t>Poplatek za uložení stavebního odpadu na skládce (skládkovné) z izolačních materiálů, potrubí apod.</t>
  </si>
  <si>
    <t>-2021062416</t>
  </si>
  <si>
    <t>998017006</t>
  </si>
  <si>
    <t>Přesun hmot pro budovy občanské výstavby, bydlení, výrobu a služby s omezením mechanizace vodorovná dopravní vzdálenost do 100 m pro budovy s jakoukoliv nosnou konstrukcí výšky přes 45 do 52 m</t>
  </si>
  <si>
    <t>-139107357</t>
  </si>
  <si>
    <t>173,605-118,378-53,628</t>
  </si>
  <si>
    <t>1016593726</t>
  </si>
  <si>
    <t xml:space="preserve">3,40*0,50               "1.03 a 1.04</t>
  </si>
  <si>
    <t>713120851</t>
  </si>
  <si>
    <t>Odstranění tepelné izolace běžných stavebních konstrukcí z rohoží, pásů, dílců, desek, bloků podlah připevněných lepením do 100 mm z polystyrenu, tloušťka izolace</t>
  </si>
  <si>
    <t>1923415347</t>
  </si>
  <si>
    <t>721</t>
  </si>
  <si>
    <t>Zdravotechnika - vnitřní kanalizace</t>
  </si>
  <si>
    <t>721171906</t>
  </si>
  <si>
    <t>Opravy odpadního potrubí plastového vsazení odbočky do potrubí DN 125</t>
  </si>
  <si>
    <t>-227455126</t>
  </si>
  <si>
    <t xml:space="preserve">116            "viz.přílohy PD: D.1.1.4.2.01 až D.1.1.4.2.14</t>
  </si>
  <si>
    <t>721171916</t>
  </si>
  <si>
    <t>Opravy odpadního potrubí plastového propojení dosavadního potrubí DN 125</t>
  </si>
  <si>
    <t>-1282107817</t>
  </si>
  <si>
    <t>721173315</t>
  </si>
  <si>
    <t>Potrubí z plastových trub PVC SN4 dešťové DN 110</t>
  </si>
  <si>
    <t>-1812492243</t>
  </si>
  <si>
    <t xml:space="preserve">Poznámka k souboru cen:_x000d_
1. Cenami -3315 až -3317 se oceňuje svislé potrubí od střešního vtoku po čisticí kus. 2. Ochrany odpadního a připojovacího potrubí z plastových trub se oceňují cenami souboru cen 722 18- . . Ochrana potrubí, části A 02. 3. V cenách potrubí z polyetylenových trub jsou započteny náklady na montáž kotevních prvků, jejich dodání se oceňuje ve specifikaci. </t>
  </si>
  <si>
    <t xml:space="preserve">2,00            "viz.přílohy PD: D.1.1.4.2.01 až D.1.1.4.2.14</t>
  </si>
  <si>
    <t>721173316</t>
  </si>
  <si>
    <t>Potrubí z plastových trub PVC SN4 dešťové DN 125</t>
  </si>
  <si>
    <t>1582330642</t>
  </si>
  <si>
    <t xml:space="preserve">10,00            "viz.přílohy PD: D.1.1.4.2.01 až D.1.1.4.2.14</t>
  </si>
  <si>
    <t>721173317</t>
  </si>
  <si>
    <t>Potrubí z plastových trub PVC SN4 dešťové DN 160</t>
  </si>
  <si>
    <t>1554847494</t>
  </si>
  <si>
    <t xml:space="preserve">16,00            "viz.přílohy PD: D.1.1.4.2.01 až D.1.1.4.2.14</t>
  </si>
  <si>
    <t>721173401</t>
  </si>
  <si>
    <t>Potrubí z plastových trub PVC SN4 svodné (ležaté) DN 110</t>
  </si>
  <si>
    <t>-139750656</t>
  </si>
  <si>
    <t>3,00+5,00+3,00+3,00+5,00+5,00+3,00+2,00+7,00</t>
  </si>
  <si>
    <t>viz.přílohy PD: D.1.1.4.2.01 až D.1.1.4.2.14</t>
  </si>
  <si>
    <t>721173402</t>
  </si>
  <si>
    <t>Potrubí z plastových trub PVC SN4 svodné (ležaté) DN 125</t>
  </si>
  <si>
    <t>885264827</t>
  </si>
  <si>
    <t xml:space="preserve">23,00+12,00+3,00            "viz.přílohy PD: D.1.1.4.2.01 až D.1.1.4.2.14</t>
  </si>
  <si>
    <t>721173403</t>
  </si>
  <si>
    <t>Potrubí z plastových trub PVC SN4 svodné (ležaté) DN 160</t>
  </si>
  <si>
    <t>-1478622947</t>
  </si>
  <si>
    <t xml:space="preserve">14,00+12,00            "viz.přílohy PD: D.1.1.4.2.01 až D.1.1.4.2.14</t>
  </si>
  <si>
    <t>721173422X01</t>
  </si>
  <si>
    <t>Potrubí z plastových trub PVC SN4 zavěšené DN 125 mm</t>
  </si>
  <si>
    <t>577962781</t>
  </si>
  <si>
    <t xml:space="preserve">18,00+11,00+15,00            "viz.přílohy PD: D.1.1.4.2.01 až D.1.1.4.2.14</t>
  </si>
  <si>
    <t>721173423X02</t>
  </si>
  <si>
    <t>Potrubí z plastových trub PVC SN4 zavěšené DN 160 mm</t>
  </si>
  <si>
    <t>318422061</t>
  </si>
  <si>
    <t xml:space="preserve">30,00+23,00            "viz.přílohy PD: D.1.1.4.2.01 až D.1.1.4.2.14</t>
  </si>
  <si>
    <t>721173493X10</t>
  </si>
  <si>
    <t>Oprava svodného potrubí v místech původních podlahových kádí</t>
  </si>
  <si>
    <t>-376867855</t>
  </si>
  <si>
    <t xml:space="preserve">2           "viz.přílohy PD: D.1.1.4.2.01 až D.1.1.4.2.14</t>
  </si>
  <si>
    <t>721173504X03</t>
  </si>
  <si>
    <t>Potrubí z plastových trub PVC SN4 odpadní DN 200 mm</t>
  </si>
  <si>
    <t>-306449985</t>
  </si>
  <si>
    <t>721174025</t>
  </si>
  <si>
    <t>Potrubí z plastových trub polypropylenové odpadní (svislé) DN 100</t>
  </si>
  <si>
    <t>-857461734</t>
  </si>
  <si>
    <t>8,00+8,00+3,00+3,00+53,00+5,00+54,00</t>
  </si>
  <si>
    <t>721174026</t>
  </si>
  <si>
    <t>Potrubí z plastových trub polypropylenové odpadní (svislé) DN 125</t>
  </si>
  <si>
    <t>-1384914265</t>
  </si>
  <si>
    <t xml:space="preserve">10,00+9,00+10,00            "odpadní</t>
  </si>
  <si>
    <t xml:space="preserve">13,00                                    "připojovací</t>
  </si>
  <si>
    <t>721174027</t>
  </si>
  <si>
    <t>Potrubí z plastových trub polypropylenové odpadní (svislé) DN 150</t>
  </si>
  <si>
    <t>-1512328456</t>
  </si>
  <si>
    <t>8,00+16,00+8,00+12,00+10,00</t>
  </si>
  <si>
    <t>721174041X04</t>
  </si>
  <si>
    <t>Potrubí z plastových trub polypropylenové připojovací DN 30 mm</t>
  </si>
  <si>
    <t>629983653</t>
  </si>
  <si>
    <t>8,00+7,00+21,00+45,00+42,00+42,00+26,00</t>
  </si>
  <si>
    <t>721174042</t>
  </si>
  <si>
    <t>Potrubí z plastových trub polypropylenové připojovací DN 40</t>
  </si>
  <si>
    <t>897051977</t>
  </si>
  <si>
    <t>11,00+5,00+2,00+2,00+2,00+2,00</t>
  </si>
  <si>
    <t>721174043</t>
  </si>
  <si>
    <t>Potrubí z plastových trub polypropylenové připojovací DN 50</t>
  </si>
  <si>
    <t>-2026461840</t>
  </si>
  <si>
    <t>5,00+4,00+5,00+25,00+25,00+25,00+25,00+25,00+25,00+26,00+15,00</t>
  </si>
  <si>
    <t>28,00+8,00+18,00+41,00+14,00+10,00</t>
  </si>
  <si>
    <t>721174044</t>
  </si>
  <si>
    <t>Potrubí z plastových trub polypropylenové připojovací DN 70</t>
  </si>
  <si>
    <t>187403911</t>
  </si>
  <si>
    <t xml:space="preserve">18,00            "viz.přílohy PD: D.1.1.4.2.01 až D.1.1.4.2.14</t>
  </si>
  <si>
    <t>721174045</t>
  </si>
  <si>
    <t>Potrubí z plastových trub polypropylenové připojovací DN 100</t>
  </si>
  <si>
    <t>-1094722586</t>
  </si>
  <si>
    <t>13,00+13,00+5,00+6,00+13,00+3,00+23,00+8,00+24,00</t>
  </si>
  <si>
    <t>721174055</t>
  </si>
  <si>
    <t>Potrubí z plastových trub polypropylenové dešťové DN 100</t>
  </si>
  <si>
    <t>543413394</t>
  </si>
  <si>
    <t xml:space="preserve">14,00            "viz.přílohy PD: D.1.1.4.2.01 až D.1.1.4.2.14</t>
  </si>
  <si>
    <t>721174056</t>
  </si>
  <si>
    <t>Potrubí z plastových trub polypropylenové dešťové DN 125</t>
  </si>
  <si>
    <t>1058196670</t>
  </si>
  <si>
    <t xml:space="preserve">21,00+7,00            "viz.přílohy PD: D.1.1.4.2.01 až D.1.1.4.2.14</t>
  </si>
  <si>
    <t>721174057</t>
  </si>
  <si>
    <t>Potrubí z plastových trub polypropylenové dešťové DN 150</t>
  </si>
  <si>
    <t>1616282947</t>
  </si>
  <si>
    <t xml:space="preserve">21,00            "viz.přílohy PD: D.1.1.4.2.01 až D.1.1.4.2.14</t>
  </si>
  <si>
    <t>721175204X05</t>
  </si>
  <si>
    <t>Potrubí z plastových trub odhlučněné připojovací zavěšené pod stropem DN 70 mm</t>
  </si>
  <si>
    <t>-337472687</t>
  </si>
  <si>
    <t>40,00+40,00+40,00+40,00+40,00+27,00</t>
  </si>
  <si>
    <t>721175405X06</t>
  </si>
  <si>
    <t>Potrubí z plastových trub odhlučněné zavěšené pod stropem připojovací DN 100 mm</t>
  </si>
  <si>
    <t>576641053</t>
  </si>
  <si>
    <t>15,00+15,00+15,00+15,00+15,00</t>
  </si>
  <si>
    <t>721193490X22</t>
  </si>
  <si>
    <t>Příplatek za ztížené pracovní podmínky (v instalačním patře)</t>
  </si>
  <si>
    <t>342372988</t>
  </si>
  <si>
    <t xml:space="preserve">1            "viz.přílohy PD: D.1.1.4.2.01, D.1.1.4.2.04 a D.1.1.4.2.05</t>
  </si>
  <si>
    <t>7211799X07</t>
  </si>
  <si>
    <t>Napojení nových kanalizačního rozvodů na stávající rozvody</t>
  </si>
  <si>
    <t>961950941</t>
  </si>
  <si>
    <t xml:space="preserve">21            "viz.přílohy PD: D.1.1.4.2.01 až D.1.1.4.2.14</t>
  </si>
  <si>
    <t>721194105</t>
  </si>
  <si>
    <t>Vyměření přípojek na potrubí vyvedení a upevnění odpadních výpustek DN 50</t>
  </si>
  <si>
    <t>1500590416</t>
  </si>
  <si>
    <t xml:space="preserve">Poznámka k souboru cen:_x000d_
1. Cenami lze oceňovat i vyvedení a upevnění odpadních výpustek ke strojům a zařízením. 2. Potrubí odpadních výpustek se oceňují cenami souboru cen 721 17- . . Potrubí z plastových trub, části A 01. </t>
  </si>
  <si>
    <t>144+9+3+66+18+6+15</t>
  </si>
  <si>
    <t>721194109</t>
  </si>
  <si>
    <t>Vyměření přípojek na potrubí vyvedení a upevnění odpadních výpustek DN 100</t>
  </si>
  <si>
    <t>804420153</t>
  </si>
  <si>
    <t xml:space="preserve">53+40+2+19            "viz.přílohy PD: D.1.1.4.2.01 až D.1.1.4.2.14</t>
  </si>
  <si>
    <t>721211423X19</t>
  </si>
  <si>
    <t>Vpust podlahová, se svislým odtokem, DN 50/70/100, průtok 0,5 l/s s vodním a přídavným suchým pachotěsným uzávěrem, těleso z PE, mřížka nerez včetně montáže VP</t>
  </si>
  <si>
    <t>656060429</t>
  </si>
  <si>
    <t xml:space="preserve">1            "VP viz.přílohy PD: D.1.1.4.2.01 až D.1.1.4.2.14</t>
  </si>
  <si>
    <t>721211424X23</t>
  </si>
  <si>
    <t xml:space="preserve">Vpust podlahová, se svislým odtokem, DN 50/70/100, průtok 0,5 l/s s vodním a přídavným suchým pachotěsným uzávěrem, těleso z PE, mřížka nerez včetně montáže Si </t>
  </si>
  <si>
    <t>-433305945</t>
  </si>
  <si>
    <t xml:space="preserve">1            "Si viz.přílohy PD: D.1.1.4.2.01 až D.1.1.4.2.14</t>
  </si>
  <si>
    <t>721226514X17</t>
  </si>
  <si>
    <t>Podomítková vodní zápachová uzávěrka pro odvod kondenzátu s přídavnou mechanickou zápachovou uzávěrkou, DN 30 mm včetně montáže K</t>
  </si>
  <si>
    <t>1743219225</t>
  </si>
  <si>
    <t xml:space="preserve">8            "K viz.přílohy PD: D.1.1.4.2.01 až D.1.1.4.2.14</t>
  </si>
  <si>
    <t>721226515X18</t>
  </si>
  <si>
    <t>Vodní zápachová uzávěrka pro odvod kondenzátu s přídavnou mechanickou zápachovou uzávěrkou, DN 40 mm včetně montáže K1</t>
  </si>
  <si>
    <t>-129042190</t>
  </si>
  <si>
    <t xml:space="preserve">32            "K1 viz.přílohy PD: D.1.1.4.2.01 až D.1.1.4.2.14</t>
  </si>
  <si>
    <t>721233122X20</t>
  </si>
  <si>
    <t>Střešní vtok se svislým odtokem, DN 100 mm, min. 3 l/s, pro skladbu střechy S1, vč. příslušenství a el. vyhřívání samoregulačním topným kabelem 230 V včetně montáže SV1</t>
  </si>
  <si>
    <t>1493039783</t>
  </si>
  <si>
    <t xml:space="preserve">8            "SV1 viz.přílohy PD: D.1.1.4.2.01 až D.1.1.4.2.14</t>
  </si>
  <si>
    <t>721233123X21</t>
  </si>
  <si>
    <t>Střešní vtok se svislým odtokem, DN 125 mm, min. 6 l/s, pro skladbu střechy S1, vč. příslušenství a el.vyhřívání samoregulačním topným kabelem 230 V včetně montáže SV2</t>
  </si>
  <si>
    <t>968484050</t>
  </si>
  <si>
    <t xml:space="preserve">1            "SV2 viz.přílohy PD: D.1.1.4.2.01 až D.1.1.4.2.14</t>
  </si>
  <si>
    <t>721273153</t>
  </si>
  <si>
    <t xml:space="preserve">Ventilační hlavice z polypropylenu (PP) DN 110 </t>
  </si>
  <si>
    <t>-788480301</t>
  </si>
  <si>
    <t xml:space="preserve">1           "viz.přílohy PD: D.1.1.4.2.01 až D.1.1.4.2.14</t>
  </si>
  <si>
    <t>721274123</t>
  </si>
  <si>
    <t>Ventily přivzdušňovací odpadních potrubí vnitřní DN 100</t>
  </si>
  <si>
    <t>531970583</t>
  </si>
  <si>
    <t xml:space="preserve">1            "viz.přílohy PD: D.1.1.4.2.01 až D.1.1.4.2.14</t>
  </si>
  <si>
    <t>721290111</t>
  </si>
  <si>
    <t>Zkouška těsnosti kanalizace v objektech vodou do DN 125</t>
  </si>
  <si>
    <t>-807854974</t>
  </si>
  <si>
    <t xml:space="preserve">Poznámka k souboru cen:_x000d_
1. V ceně -0123 není započteno dodání média; jeho dodávka se oceňuje ve specifikaci. </t>
  </si>
  <si>
    <t>2,00+10,00+36,00+38,00+44,00+134,00+42,00+191,00+24,00+324,00+18,00+108,00</t>
  </si>
  <si>
    <t>14,00+28,00+227,00+75,00</t>
  </si>
  <si>
    <t>721290112</t>
  </si>
  <si>
    <t>Zkouška těsnosti kanalizace v objektech vodou DN 150 nebo DN 200</t>
  </si>
  <si>
    <t>-1435733845</t>
  </si>
  <si>
    <t>16,00+26,00+53,00+10,00+54,00+21,00</t>
  </si>
  <si>
    <t>72129X011</t>
  </si>
  <si>
    <t>Demontáž kanalizačního litinového potrubí, stavební přípomoce, dozdívky a ostatní stavební práce a konstrukce po demontáži zařizovacích předmětů</t>
  </si>
  <si>
    <t>731412274</t>
  </si>
  <si>
    <t>721300922</t>
  </si>
  <si>
    <t>Pročištění ležatých svodů do DN 300</t>
  </si>
  <si>
    <t>1974236263</t>
  </si>
  <si>
    <t>721910X08</t>
  </si>
  <si>
    <t>Prostup stropní konsktrukcí pro kanalizační potrubí průměr 90 mm</t>
  </si>
  <si>
    <t>2026483363</t>
  </si>
  <si>
    <t xml:space="preserve">63            "viz.přílohy PD: D.1.1.4.2.01 až D.1.1.4.2.14</t>
  </si>
  <si>
    <t>721910X09</t>
  </si>
  <si>
    <t>Prostup stropní konsktrukcí pro kanalizační potrubí průměr 125 mm</t>
  </si>
  <si>
    <t>2118411061</t>
  </si>
  <si>
    <t xml:space="preserve">96            "viz.přílohy PD: D.1.1.4.2.01 až D.1.1.4.2.14</t>
  </si>
  <si>
    <t>721911X11</t>
  </si>
  <si>
    <t>Plastová lišta pro kondenzační potrubí včetně montáže</t>
  </si>
  <si>
    <t>-2143208798</t>
  </si>
  <si>
    <t xml:space="preserve">125,00            "viz.přílohy PD: D.1.1.4.2.01 až D.1.1.4.2.14</t>
  </si>
  <si>
    <t>7219X14</t>
  </si>
  <si>
    <t xml:space="preserve">Zednické výpomoci pro vnitřní kanalizaci </t>
  </si>
  <si>
    <t>-924424249</t>
  </si>
  <si>
    <t xml:space="preserve">500            "viz.přílohy PD: D.1.1.4.2.01 až D.1.1.4.2.14</t>
  </si>
  <si>
    <t>998721106</t>
  </si>
  <si>
    <t>Přesun hmot pro vnitřní kanalizace stanovený z hmotnosti přesunovaného materiálu vodorovná dopravní vzdálenost do 50 m v objektech výšky přes 48 do 60 m</t>
  </si>
  <si>
    <t>134740847</t>
  </si>
  <si>
    <t>722</t>
  </si>
  <si>
    <t>Zdravotechnika - vnitřní vodovod</t>
  </si>
  <si>
    <t>722130233</t>
  </si>
  <si>
    <t>Potrubí z ocelových trubek pozinkovaných závitových svařovaných běžných DN 25</t>
  </si>
  <si>
    <t>1504605759</t>
  </si>
  <si>
    <t xml:space="preserve">28,00     "požární potrubí, požární potrubí</t>
  </si>
  <si>
    <t>viz.přílohy PD: D.1.1.4.2.01, D.1.1.4.2.15 až D.1.1.4.2.28</t>
  </si>
  <si>
    <t>722130234</t>
  </si>
  <si>
    <t>Potrubí z ocelových trubek pozinkovaných závitových svařovaných běžných DN 32</t>
  </si>
  <si>
    <t>-1986311620</t>
  </si>
  <si>
    <t xml:space="preserve">27,00+49,00     "požární potrubí, požární potrubí</t>
  </si>
  <si>
    <t>722130235</t>
  </si>
  <si>
    <t>Potrubí z ocelových trubek pozinkovaných závitových svařovaných běžných DN 40</t>
  </si>
  <si>
    <t>2124894838</t>
  </si>
  <si>
    <t xml:space="preserve">70,00+68,00+56,00     "požární potrubí, požární potrubí</t>
  </si>
  <si>
    <t>722130236</t>
  </si>
  <si>
    <t>Potrubí z ocelových trubek pozinkovaných závitových svařovaných běžných DN 50</t>
  </si>
  <si>
    <t>385202586</t>
  </si>
  <si>
    <t xml:space="preserve">28,00+22,00     "požární potrubí, požární potrubí</t>
  </si>
  <si>
    <t>722130237</t>
  </si>
  <si>
    <t>Potrubí z ocelových trubek pozinkovaných závitových svařovaných běžných DN 65</t>
  </si>
  <si>
    <t>2132341266</t>
  </si>
  <si>
    <t xml:space="preserve">16,00     "pitná</t>
  </si>
  <si>
    <t>722130238</t>
  </si>
  <si>
    <t>Potrubí z ocelových trubek pozinkovaných závitových svařovaných běžných DN 80</t>
  </si>
  <si>
    <t>-671718653</t>
  </si>
  <si>
    <t xml:space="preserve">135,00     "požární potrubí, požární potrubí</t>
  </si>
  <si>
    <t>722174012X02</t>
  </si>
  <si>
    <t>Potrubí vodovodní plastové vícevrstvé PPR-F PN 16 D 20 x 2,8 mm</t>
  </si>
  <si>
    <t>1880596790</t>
  </si>
  <si>
    <t>Horizontální rozvody TV+C</t>
  </si>
  <si>
    <t>14,00+48,00</t>
  </si>
  <si>
    <t>722174013X03</t>
  </si>
  <si>
    <t>Potrubí vodovodní plastové vícevrstvé PPR-F PN 16 D 25 x 3,5 mm</t>
  </si>
  <si>
    <t>1389711751</t>
  </si>
  <si>
    <t>stoupací potrubí (výšková budova) TV+C</t>
  </si>
  <si>
    <t>24,00+24,00+3,00+4,00+4,00+7,00+8,00+18,00+29,00+51,00</t>
  </si>
  <si>
    <t>14,00+4,00+2,00+25,00+10,00+8,00+4,00+2,00+3,00+41,00</t>
  </si>
  <si>
    <t>722174014X04</t>
  </si>
  <si>
    <t>Potrubí vodovodní plastové vícevrstvé PPR-F PN 16 D 32 x 4,4 mm</t>
  </si>
  <si>
    <t>-826684488</t>
  </si>
  <si>
    <t>3,00+7,00+18,00+23,00</t>
  </si>
  <si>
    <t>48,00+4,00+2,00+5,00+10,00+4,00+7,00+5,00+8,00+5,00+2,00+12,00</t>
  </si>
  <si>
    <t>722174015X05</t>
  </si>
  <si>
    <t>Potrubí vodovodní plastové vícevrstvé PPR-F PN 16 D 40 x 5,5 mm</t>
  </si>
  <si>
    <t>-1392331663</t>
  </si>
  <si>
    <t>35,00+19,00</t>
  </si>
  <si>
    <t>5,00+25,00+4,00+38,00+4,00+18,00</t>
  </si>
  <si>
    <t>722174016X06</t>
  </si>
  <si>
    <t>Potrubí vodovodní plastové vícevrstvé PPR-F PN 16 D 50 x 6,9 mm</t>
  </si>
  <si>
    <t>184935952</t>
  </si>
  <si>
    <t>24,00</t>
  </si>
  <si>
    <t>44,00+44,00+5,00+20,00+5,00+3,00+12,00+41,00+23,00</t>
  </si>
  <si>
    <t>722174017X07</t>
  </si>
  <si>
    <t>Potrubí vodovodní plastové vícevrstvé PPR-F PN 16 D 63 x 7,1 mm</t>
  </si>
  <si>
    <t>-1725185468</t>
  </si>
  <si>
    <t>44,00+50,00+25,00+13,00+33,00+44,00+25,00</t>
  </si>
  <si>
    <t>722174018X08</t>
  </si>
  <si>
    <t>Potrubí vodovodní plastové vícevrstvé PPR-F PN 16 D 75 x 8,4 mm</t>
  </si>
  <si>
    <t>-1159504354</t>
  </si>
  <si>
    <t>50,00+25,00+32,00+7,00+44,00+25,00</t>
  </si>
  <si>
    <t>722175002X11</t>
  </si>
  <si>
    <t>Potrubí vodovodní plastové PP-RCT (polypropylen typ 4) D 20 x 2,3 mm</t>
  </si>
  <si>
    <t>vlastní</t>
  </si>
  <si>
    <t>-944525418</t>
  </si>
  <si>
    <t>Podlažní rozvodné a připojovací potrubí</t>
  </si>
  <si>
    <t>216,00+216,00+216,00+216,00+216,00+216,00+30,00+68,00+45,00+25,00+80,00+93,00</t>
  </si>
  <si>
    <t>50,00+20,00+94,00+96,00+14,00+22,00</t>
  </si>
  <si>
    <t>722175003X12</t>
  </si>
  <si>
    <t>Potrubí vodovodní plastové PP-RCT (polypropylen typ 4) D 25 x 2,8 mm</t>
  </si>
  <si>
    <t>-1596530642</t>
  </si>
  <si>
    <t>30,00+30,00+30,00+30,00+30,00+30,00+66,00+23,00+13,00+45,00+34,00+159,00+20,00</t>
  </si>
  <si>
    <t>30,00</t>
  </si>
  <si>
    <t>stoupací potrubí (výšková budova) SV</t>
  </si>
  <si>
    <t>12,00+12,00+2,00+2,00+4,00+25,00</t>
  </si>
  <si>
    <t>Horizontální rozvody SV</t>
  </si>
  <si>
    <t>14,00</t>
  </si>
  <si>
    <t>722175004X13</t>
  </si>
  <si>
    <t>Potrubí vodovodní plastové PP-RCT (polypropylen typ 4) D 32 x 3,6 mm</t>
  </si>
  <si>
    <t>596550481</t>
  </si>
  <si>
    <t>3,00+7,00+18,00+3,00</t>
  </si>
  <si>
    <t>30,00+4,00+10,00+8,00</t>
  </si>
  <si>
    <t>722175005X14</t>
  </si>
  <si>
    <t>Potrubí vodovodní plastové PP-RCT (polypropylen typ 4) D 40 x 4,5 mm</t>
  </si>
  <si>
    <t>437879741</t>
  </si>
  <si>
    <t>12,00+24,00</t>
  </si>
  <si>
    <t>17,00+25,00+11,00+2,00</t>
  </si>
  <si>
    <t>722175006X15</t>
  </si>
  <si>
    <t>Potrubí vodovodní plastové PP-RCT (polypropylen typ 4) D 50 x 5,6 mm</t>
  </si>
  <si>
    <t>-505746961</t>
  </si>
  <si>
    <t>27,00</t>
  </si>
  <si>
    <t>2,00+5,00+4,00+3,00+41,00</t>
  </si>
  <si>
    <t>722175007X16</t>
  </si>
  <si>
    <t>Potrubí vodovodní plastové PP-RCT (polypropylen typ 4) D 63 x 7,1 mm</t>
  </si>
  <si>
    <t>1575994432</t>
  </si>
  <si>
    <t>46,00+5,00+12,00+7,00</t>
  </si>
  <si>
    <t>722175008X17</t>
  </si>
  <si>
    <t>Potrubí vodovodní plastové PP-RCT (polypropylen typ 4) D 75 x 8,4 mm</t>
  </si>
  <si>
    <t>-815595472</t>
  </si>
  <si>
    <t>39,00+38,00+56,00+37,00+39,00+45,00</t>
  </si>
  <si>
    <t>722175009X18</t>
  </si>
  <si>
    <t>Potrubí vodovodní plastové PP-RCT (polypropylen typ 4) D 90 x 10,1 mm</t>
  </si>
  <si>
    <t>-860689679</t>
  </si>
  <si>
    <t>50,00</t>
  </si>
  <si>
    <t>722175010X19</t>
  </si>
  <si>
    <t>Předizolované potrubí pro bezkanálový rozvod včetně tvarovek, prostupů, koncových víček, montážního a kotvícího materiálu a montáže PP-RCT D 75 mm / PUR/PE HD</t>
  </si>
  <si>
    <t>2023128781</t>
  </si>
  <si>
    <t>SV</t>
  </si>
  <si>
    <t>20,00+20,00</t>
  </si>
  <si>
    <t>722175011X20</t>
  </si>
  <si>
    <t>Předizolované potrubí pro bezkanálový rozvod včetně tvarovek, prostupů, koncových víček, montážního a kotvícího materiálu a montáže PPR-F D 63 mm / PUR/PE HD</t>
  </si>
  <si>
    <t>-114655089</t>
  </si>
  <si>
    <t>722175012X21</t>
  </si>
  <si>
    <t>Předizolované potrubí pro bezkanálový rozvod včetně tvarovek, prostupů, koncových víček, montážního a kotvícího materiálu a montáže PPR-F D 75 mm / PUR/PE HD</t>
  </si>
  <si>
    <t>1027003281</t>
  </si>
  <si>
    <t>TV</t>
  </si>
  <si>
    <t>722179349X44</t>
  </si>
  <si>
    <t>91910284</t>
  </si>
  <si>
    <t xml:space="preserve">1          "viz.přílohy PD: D.1.1.4.2.01, D.1.1.4.2.15 až D.1.1.4.2.28</t>
  </si>
  <si>
    <t>722179926X39</t>
  </si>
  <si>
    <t>Napojení nových hlavních potrubí studené vody na stávající přívody</t>
  </si>
  <si>
    <t>komplet</t>
  </si>
  <si>
    <t>1013869772</t>
  </si>
  <si>
    <t xml:space="preserve">2          "viz.přílohy PD: D.1.1.4.2.01, D.1.1.4.2.15 až D.1.1.4.2.28</t>
  </si>
  <si>
    <t>722179927X40</t>
  </si>
  <si>
    <t>Úprava napojení stávajících plastových uzavíracích armatur nevyužitých podlažních rozvodných potrubí</t>
  </si>
  <si>
    <t>1736386499</t>
  </si>
  <si>
    <t xml:space="preserve">60+78          "viz.přílohy PD: D.1.1.4.2.01, D.1.1.4.2.15 až D.1.1.4.2.28</t>
  </si>
  <si>
    <t>722179928X41</t>
  </si>
  <si>
    <t>Zaslepení stávající odbočky pro původní kuchyň PN 16 DN 80 mm</t>
  </si>
  <si>
    <t>-2132616510</t>
  </si>
  <si>
    <t>722179930X43</t>
  </si>
  <si>
    <t>Zrušení stávající vodovodní přípojky do výměníkové stanice (zkrácení potrubí, zaslepení a odklaovací armatura - provede Královéhradecká provozní a.s.)</t>
  </si>
  <si>
    <t>1783050535</t>
  </si>
  <si>
    <t>722179931X45</t>
  </si>
  <si>
    <t xml:space="preserve">Systémový montážní materiál pro kotvení potrubí z pozinkované oceli </t>
  </si>
  <si>
    <t>1326367562</t>
  </si>
  <si>
    <t xml:space="preserve">550,00          "viz.přílohy PD: D.1.1.4.2.01, D.1.1.4.2.15 až D.1.1.4.2.28</t>
  </si>
  <si>
    <t>722179932X46</t>
  </si>
  <si>
    <t>Štítky pro označení zařízení a rozvodů ZTI</t>
  </si>
  <si>
    <t>-1070892348</t>
  </si>
  <si>
    <t>722181211</t>
  </si>
  <si>
    <t>Ochrana potrubí termoizolačními trubicemi z pěnového polyetylenu PE přilepenými v příčných a podélných spojích, tloušťky izolace do 6 mm, vnitřního průměru izolace DN do 22 mm</t>
  </si>
  <si>
    <t>1471476007</t>
  </si>
  <si>
    <t xml:space="preserve">Poznámka k souboru cen:_x000d_
1. V cenách -1211 až -1256 jsou započteny i náklady na dodání tepelně izolačních trubic. </t>
  </si>
  <si>
    <t xml:space="preserve">1933,00                      "D 20 mm</t>
  </si>
  <si>
    <t xml:space="preserve">570,00                         "D 25 mm  </t>
  </si>
  <si>
    <t>722181222</t>
  </si>
  <si>
    <t>Ochrana potrubí termoizolačními trubicemi z pěnového polyetylenu PE přilepenými v příčných a podélných spojích, tloušťky izolace přes 6 do 9 mm, vnitřního průměru izolace DN přes 22 do 45 mm</t>
  </si>
  <si>
    <t>1837287129</t>
  </si>
  <si>
    <t xml:space="preserve">28,00                         "DN 25 mm  </t>
  </si>
  <si>
    <t xml:space="preserve">76,00                         "DN 32 mm</t>
  </si>
  <si>
    <t xml:space="preserve">194,00                       "DN 40 mm  </t>
  </si>
  <si>
    <t>722181223</t>
  </si>
  <si>
    <t>Ochrana potrubí termoizolačními trubicemi z pěnového polyetylenu PE přilepenými v příčných a podélných spojích, tloušťky izolace přes 6 do 9 mm, vnitřního průměru izolace DN přes 45 do 63mm</t>
  </si>
  <si>
    <t>1192861708</t>
  </si>
  <si>
    <t xml:space="preserve">50,00                      "DN 50 mm</t>
  </si>
  <si>
    <t>722181224</t>
  </si>
  <si>
    <t>Ochrana potrubí termoizolačními trubicemi z pěnového polyetylenu PE přilepenými v příčných a podélných spojích, tloušťky izolace přes 6 do 9 mm, vnitřního průměru izolace DN přes 63 mm</t>
  </si>
  <si>
    <t>380698666</t>
  </si>
  <si>
    <t xml:space="preserve">135,00                      "DN 80 mm</t>
  </si>
  <si>
    <t>722181231</t>
  </si>
  <si>
    <t>Ochrana potrubí termoizolačními trubicemi z pěnového polyetylenu PE přilepenými v příčných a podélných spojích, tloušťky izolace přes 9 do 13 mm, vnitřního průměru izolace DN do 22 mm</t>
  </si>
  <si>
    <t>-1091398944</t>
  </si>
  <si>
    <t xml:space="preserve">14,00+57,00                      "D 25 mm</t>
  </si>
  <si>
    <t>722181232</t>
  </si>
  <si>
    <t>Ochrana potrubí termoizolačními trubicemi z pěnového polyetylenu PE přilepenými v příčných a podélných spojích, tloušťky izolace přes 9 do 13 mm, vnitřního průměru izolace DN přes 22 do 45 mm</t>
  </si>
  <si>
    <t>-1409867956</t>
  </si>
  <si>
    <t xml:space="preserve">52,00+31,00                       "D 32 mm</t>
  </si>
  <si>
    <t xml:space="preserve">55,00+36,00                       "D 40 mm  </t>
  </si>
  <si>
    <t xml:space="preserve">55,00+27,00                       "D 50 mm  </t>
  </si>
  <si>
    <t>722181233</t>
  </si>
  <si>
    <t>Ochrana potrubí termoizolačními trubicemi z pěnového polyetylenu PE přilepenými v příčných a podélných spojích, tloušťky izolace přes 9 do 13 mm, vnitřního průměru izolace DN přes 45 do 63 mm</t>
  </si>
  <si>
    <t>1881486949</t>
  </si>
  <si>
    <t xml:space="preserve">70,00                      "D 63 mm</t>
  </si>
  <si>
    <t xml:space="preserve">254,00                   "D 75 mm  </t>
  </si>
  <si>
    <t>722181234</t>
  </si>
  <si>
    <t>Ochrana potrubí termoizolačními trubicemi z pěnového polyetylenu PE přilepenými v příčných a podélných spojích, tloušťky izolace přes 9 do 13 mm, vnitřního průměru izolace DN přes 63 do 89 mm</t>
  </si>
  <si>
    <t>356953388</t>
  </si>
  <si>
    <t xml:space="preserve">50,00                      "D 90 mm</t>
  </si>
  <si>
    <t xml:space="preserve">16,00                      "DN 65 mm</t>
  </si>
  <si>
    <t>722181241</t>
  </si>
  <si>
    <t>Ochrana potrubí termoizolačními trubicemi z pěnového polyetylenu PE přilepenými v příčných a podélných spojích, tloušťky izolace přes 13 do 20 mm, vnitřního průměru izolace DN do 22 mm</t>
  </si>
  <si>
    <t>402031897</t>
  </si>
  <si>
    <t xml:space="preserve">62,00                      "D 20 mm</t>
  </si>
  <si>
    <t>722181261X22</t>
  </si>
  <si>
    <t>Ochrana potrubí tepelně izolačními trubicemi z pěnového polyetylenu PE přilepenými v příčných a podélných spojích, tloušťky izolace přes 25 do 30 mm, vnitřního průměru izolace DN do 22 mm</t>
  </si>
  <si>
    <t>812074652</t>
  </si>
  <si>
    <t xml:space="preserve">113,00+172,00                      "D 25 mm</t>
  </si>
  <si>
    <t>722181272X23</t>
  </si>
  <si>
    <t>Ochrana potrubí tepelně izolačními trubicemi z pěnového polyetylenu PE přilepenými v příčných a podélných spojích, tloušťky izolace přes 35 do 40 mm, vnitřního průměru izolace DN přes 22 do 45 mm</t>
  </si>
  <si>
    <t>-502344810</t>
  </si>
  <si>
    <t xml:space="preserve">112,00+51,00                       "D 32 mm</t>
  </si>
  <si>
    <t xml:space="preserve">94,00+54,00                         "D 40 mm  </t>
  </si>
  <si>
    <t xml:space="preserve">197,00+24,00                       "D 50 mm  </t>
  </si>
  <si>
    <t>722181283X24</t>
  </si>
  <si>
    <t>Ochrana potrubí tepelně izolačními trubicemi z pěnového polyetylenu PE přilepenými v příčných a podélných spojích, tloušťky izolace přes 45 do 50 mm, vnitřního průměru izolace DN přes 45 do 63 mm</t>
  </si>
  <si>
    <t>-441390432</t>
  </si>
  <si>
    <t xml:space="preserve">234,00                      "D 63 mm</t>
  </si>
  <si>
    <t xml:space="preserve">183,00                       "D 75 mm  </t>
  </si>
  <si>
    <t>722190401</t>
  </si>
  <si>
    <t>Zřízení přípojek na potrubí vyvedení a upevnění výpustek do DN 25</t>
  </si>
  <si>
    <t>-539596161</t>
  </si>
  <si>
    <t xml:space="preserve">Poznámka k souboru cen:_x000d_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</si>
  <si>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DN 15 mm</t>
  </si>
  <si>
    <t>53+40+2+288+18+6+132+36+6+57+12+1</t>
  </si>
  <si>
    <t xml:space="preserve">32                    "DN 25 mm</t>
  </si>
  <si>
    <t>722213124X35</t>
  </si>
  <si>
    <t>Mezipřírubová uzavírací klapka pro pitnou vodu včetně protipřírub a spojovacího materiálu PN 16 DN 80 mm včetně montáže</t>
  </si>
  <si>
    <t>-1330052278</t>
  </si>
  <si>
    <t>722224115</t>
  </si>
  <si>
    <t>Armatury s jedním závitem kohouty plnicí a vypouštěcí PN 10 G 1/2</t>
  </si>
  <si>
    <t>-1234105370</t>
  </si>
  <si>
    <t xml:space="preserve">Poznámka k souboru cen:_x000d_
1. Cenami -9101 až -9106 nelze oceňovat montáž nástěnek. 2. V cenách –0111 až -0122 je započteno i vyvedení a upevnění výpustek. </t>
  </si>
  <si>
    <t xml:space="preserve">26+4          "viz.přílohy PD: D.1.1.4.2.01, D.1.1.4.2.15 až D.1.1.4.2.28</t>
  </si>
  <si>
    <t>722224116</t>
  </si>
  <si>
    <t>Armatury s jedním závitem kohouty plnicí a vypouštěcí PN 10 G 3/4</t>
  </si>
  <si>
    <t>1594980253</t>
  </si>
  <si>
    <t xml:space="preserve">39+6          "viz.přílohy PD: D.1.1.4.2.01, D.1.1.4.2.15 až D.1.1.4.2.28</t>
  </si>
  <si>
    <t>722224117X25</t>
  </si>
  <si>
    <t>Armatury s jedním závitem kohouty plnicí a vypouštěcí PN 10 G 1"</t>
  </si>
  <si>
    <t>110568304</t>
  </si>
  <si>
    <t xml:space="preserve">4          "viz.přílohy PD: D.1.1.4.2.01, D.1.1.4.2.15 až D.1.1.4.2.28</t>
  </si>
  <si>
    <t>722224122X26</t>
  </si>
  <si>
    <t>Automatický odvzdušňovací ventil G 1/2"</t>
  </si>
  <si>
    <t>-483708816</t>
  </si>
  <si>
    <t xml:space="preserve">10+4          "viz.přílohy PD: D.1.1.4.2.01, D.1.1.4.2.15 až D.1.1.4.2.28</t>
  </si>
  <si>
    <t>722231078</t>
  </si>
  <si>
    <t>Armatury se dvěma závity ventily zpětné mosazné PN 10 do 110 st.C G 2 1/2"</t>
  </si>
  <si>
    <t>963764031</t>
  </si>
  <si>
    <t xml:space="preserve">3          "viz.přílohy PD: D.1.1.4.2.01, D.1.1.4.2.15 až D.1.1.4.2.28</t>
  </si>
  <si>
    <t>722231096X33</t>
  </si>
  <si>
    <t>Ochranná jednotka typu EA G 6/4" včetně montáže</t>
  </si>
  <si>
    <t>1975937797</t>
  </si>
  <si>
    <t>722232045</t>
  </si>
  <si>
    <t>Armatury se dvěma závity kulové kohouty PN 42 do 185 st.C přímé vnitřní závit G 1"</t>
  </si>
  <si>
    <t>914715159</t>
  </si>
  <si>
    <t xml:space="preserve">11          "viz.přílohy PD: D.1.1.4.2.01, D.1.1.4.2.15 až D.1.1.4.2.28</t>
  </si>
  <si>
    <t>722232046</t>
  </si>
  <si>
    <t>Armatury se dvěma závity kulové kohouty PN 42 do 185 st.C přímé vnitřní závit G 5/4"</t>
  </si>
  <si>
    <t>-1447798145</t>
  </si>
  <si>
    <t>722232047</t>
  </si>
  <si>
    <t>Armatury se dvěma závity kulové kohouty PN 42 do 185 st.C přímé vnitřní závit G 6/4"</t>
  </si>
  <si>
    <t>-506740184</t>
  </si>
  <si>
    <t>722232048</t>
  </si>
  <si>
    <t>Armatury se dvěma závity kulové kohouty PN 42 do 185 st.C přímé vnitřní závit G 2"</t>
  </si>
  <si>
    <t>-620025509</t>
  </si>
  <si>
    <t xml:space="preserve">8          "viz.přílohy PD: D.1.1.4.2.01, D.1.1.4.2.15 až D.1.1.4.2.28</t>
  </si>
  <si>
    <t>722232049</t>
  </si>
  <si>
    <t>Armatury se dvěma závity kulové kohouty PN 42 do 185 st.C přímé vnitřní závit G 2 1/2"</t>
  </si>
  <si>
    <t>-1663510819</t>
  </si>
  <si>
    <t>722234267</t>
  </si>
  <si>
    <t>Armatury se dvěma závity filtry mosazný PN 16 do 120 st.C G 6/4"</t>
  </si>
  <si>
    <t>-201164619</t>
  </si>
  <si>
    <t>722234269</t>
  </si>
  <si>
    <t>Armatury se dvěma závity filtry bronzový PN 16 do 120 st.C G 2 1/2"</t>
  </si>
  <si>
    <t>1505385420</t>
  </si>
  <si>
    <t>722239101</t>
  </si>
  <si>
    <t>Armatury se dvěma závity montáž vodovodních armatur se dvěma závity ostatních typů G 1/2</t>
  </si>
  <si>
    <t>-864652058</t>
  </si>
  <si>
    <t>55111860X27</t>
  </si>
  <si>
    <t>vyvažovací regulační ventil pro cirkulaci TV G 1/2" (DN 15 mm)</t>
  </si>
  <si>
    <t>-2090530768</t>
  </si>
  <si>
    <t>722239102</t>
  </si>
  <si>
    <t>Armatury se dvěma závity montáž vodovodních armatur se dvěma závity ostatních typů G 3/4</t>
  </si>
  <si>
    <t>-1970783852</t>
  </si>
  <si>
    <t>55111861X28</t>
  </si>
  <si>
    <t>vyvažovací regulační ventil pro cirkulaci TV G 3/4" (DN 20 mm)</t>
  </si>
  <si>
    <t>222847020</t>
  </si>
  <si>
    <t>722239103</t>
  </si>
  <si>
    <t>Armatury se dvěma závity montáž vodovodních armatur se dvěma závity ostatních typů G 1</t>
  </si>
  <si>
    <t>-37746131</t>
  </si>
  <si>
    <t>55111862X29</t>
  </si>
  <si>
    <t>vyvažovací regulační ventil pro cirkulaci TV G 1" (DN 25 mm)</t>
  </si>
  <si>
    <t>-339129993</t>
  </si>
  <si>
    <t>722240101</t>
  </si>
  <si>
    <t>Armatury z plastických hmot ventily (PPR) přímé DN 20</t>
  </si>
  <si>
    <t>1127958647</t>
  </si>
  <si>
    <t xml:space="preserve">10          "D 20 mm</t>
  </si>
  <si>
    <t xml:space="preserve">30           "D 25 mm  </t>
  </si>
  <si>
    <t>722240102</t>
  </si>
  <si>
    <t>Armatury z plastických hmot ventily (PPR) přímé DN 25</t>
  </si>
  <si>
    <t>-1310252000</t>
  </si>
  <si>
    <t xml:space="preserve">2                     "D 32 mm</t>
  </si>
  <si>
    <t>722240103</t>
  </si>
  <si>
    <t>Armatury z plastických hmot ventily (PPR) přímé DN 32</t>
  </si>
  <si>
    <t>1736395038</t>
  </si>
  <si>
    <t xml:space="preserve">2                       "D 40 mm  </t>
  </si>
  <si>
    <t>722250X30</t>
  </si>
  <si>
    <t>Hadicový systém vnitřní pro Qmin 0,5 l/s, s tvarově stálou hadicí D25 délky 30 m, proudnice ø 7 mm, provedení do niky, barva skříně a dvířek – bílá, dle ČSN 73 0873 a ČSN EN 671-1 včetně montáže H</t>
  </si>
  <si>
    <t>-1239205273</t>
  </si>
  <si>
    <t xml:space="preserve">30          "H viz.přílohy PD: D.1.1.4.2.01, D.1.1.4.2.15 až D.1.1.4.2.28</t>
  </si>
  <si>
    <t>722251X31</t>
  </si>
  <si>
    <t>Hadicový systém vnitřní pro Qmin 0,5 l/s, s tvarově stálou hadicí D25 délky 30 m, proudnice ø 7 mm, nástěnné provedení, barva skříně a dvířek – bílá, dle ČSN 73 0873 a ČSN EN 671-1 včetně montáže H1</t>
  </si>
  <si>
    <t>1789604257</t>
  </si>
  <si>
    <t xml:space="preserve">2          "H1 viz.přílohy PD: D.1.1.4.2.01, D.1.1.4.2.15 až D.1.1.4.2.28</t>
  </si>
  <si>
    <t>722252X32</t>
  </si>
  <si>
    <t>Skříň suchovodu, vč. výtokového ventilu C 52 s tlakovou hrdlovou spojkou a tlakovým víčkem, barva skříně a dvířek – bílá, dle ČSN 73 0873 včetně montáže SS</t>
  </si>
  <si>
    <t>1689194302</t>
  </si>
  <si>
    <t xml:space="preserve">31          "SS viz.přílohy PD: D.1.1.4.2.01, D.1.1.4.2.15 až D.1.1.4.2.28</t>
  </si>
  <si>
    <t>722253156X36</t>
  </si>
  <si>
    <t xml:space="preserve">Armaturní komplet pro požární potrubí (zpětný ventil 3", tlaková hrdlová spojka B 75, tlakové víčko) včetně montáže </t>
  </si>
  <si>
    <t>sada</t>
  </si>
  <si>
    <t>-185016026</t>
  </si>
  <si>
    <t>722262404X34</t>
  </si>
  <si>
    <t>Vodoměr domovní pro studenou vodu Qn = 15 m3/h G 2 1/2" včetně montáže</t>
  </si>
  <si>
    <t>893484327</t>
  </si>
  <si>
    <t>722270201X37</t>
  </si>
  <si>
    <t>Tlakoměr včetně kohoutu (0 ÷ 1) MPa včetně montáže</t>
  </si>
  <si>
    <t>1716863447</t>
  </si>
  <si>
    <t>722270202X38</t>
  </si>
  <si>
    <t>Tlakoměr včetně kohoutu (0 ÷ 1,60) MPa včetně montáže</t>
  </si>
  <si>
    <t>1599360017</t>
  </si>
  <si>
    <t>722290226</t>
  </si>
  <si>
    <t>Zkoušky, proplach a desinfekce vodovodního potrubí zkoušky těsnosti vodovodního potrubí závitového do DN 50</t>
  </si>
  <si>
    <t>1846252323</t>
  </si>
  <si>
    <t xml:space="preserve">Poznámka k souboru cen:_x000d_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</si>
  <si>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28,00+76,00+194,00+50,00+62,00+285,00+163,00+145,00+221,00+234,00+1933,00+641,00</t>
  </si>
  <si>
    <t>83,00+91,00+82,00+70,00+40,00</t>
  </si>
  <si>
    <t>722290229</t>
  </si>
  <si>
    <t>Zkoušky, proplach a desinfekce vodovodního potrubí zkoušky těsnosti vodovodního potrubí závitového přes DN 50 do DN 100</t>
  </si>
  <si>
    <t>-1217530122</t>
  </si>
  <si>
    <t>16,00+135,00+183,00+254,00+50,00+40,00+40,00</t>
  </si>
  <si>
    <t>722290234</t>
  </si>
  <si>
    <t>Zkoušky, proplach a desinfekce vodovodního potrubí proplach a desinfekce vodovodního potrubí do DN 80</t>
  </si>
  <si>
    <t>1238181743</t>
  </si>
  <si>
    <t>28,00+76,00+194,00+50,00+16,00+135,00+62,00+285,00+163,00+145,00+221,00+234,00</t>
  </si>
  <si>
    <t>183,00+1933,00+641,00+83,00+91,00+82,00+70,00+254,00+50,00+40,00+40,00+40,00</t>
  </si>
  <si>
    <t>722290891X01</t>
  </si>
  <si>
    <t>Demontáž a likvidace stávajícího vodovodního potrubí (ocel + tepelná izolace)</t>
  </si>
  <si>
    <t>2008028188</t>
  </si>
  <si>
    <t>7229X15</t>
  </si>
  <si>
    <t>Zednické výpomoci pro vnitřní vodovod</t>
  </si>
  <si>
    <t>2050702463</t>
  </si>
  <si>
    <t xml:space="preserve">600,00          "viz.přílohy PD: D.1.1.4.2.01, D.1.1.4.2.15 až D.1.1.4.2.28</t>
  </si>
  <si>
    <t>998722106</t>
  </si>
  <si>
    <t>Přesun hmot pro vnitřní vodovod stanovený z hmotnosti přesunovaného materiálu vodorovná dopravní vzdálenost do 50 m v objektech výšky přes 48 do 60 m</t>
  </si>
  <si>
    <t>179707575</t>
  </si>
  <si>
    <t>724</t>
  </si>
  <si>
    <t>Zdravotechnika - strojní vybavení</t>
  </si>
  <si>
    <t>724211243X01</t>
  </si>
  <si>
    <t>Automatická tlaková stanice (ATS) provozní pro druhé tlakové pásmo včetně montáže viz.přílohy PD: D.1.1.4.2.01</t>
  </si>
  <si>
    <t>254338171</t>
  </si>
  <si>
    <t xml:space="preserve">1           "viz.přílohy PD: D.1.1.4.2.01 až D.1.1.4.2.28</t>
  </si>
  <si>
    <t>724211244X02</t>
  </si>
  <si>
    <t>Automatická tlaková stanice (ATS) požární včetně montáže viz.přílohy PD: D.1.1.4.2.01</t>
  </si>
  <si>
    <t>-1140039817</t>
  </si>
  <si>
    <t>724211245X03</t>
  </si>
  <si>
    <t>Automatická úpravna vody - kompletní změkčovací stanice simplexové provedení kapacita 800 včetně montáže viz.přílohy PD: D.1.1.4.2.01</t>
  </si>
  <si>
    <t>-125048145</t>
  </si>
  <si>
    <t xml:space="preserve">2           "viz.přílohy PD: D.1.1.4.2.01 až D.1.1.4.2.28</t>
  </si>
  <si>
    <t>998724106</t>
  </si>
  <si>
    <t>Přesun hmot pro strojní vybavení stanovený z hmotnosti přesunovaného materiálu vodorovná dopravní vzdálenost do 50 m v objektech výšky přes 48 do 60 m</t>
  </si>
  <si>
    <t>687210784</t>
  </si>
  <si>
    <t>725</t>
  </si>
  <si>
    <t>Zdravotechnika - zařizovací předměty</t>
  </si>
  <si>
    <t>725110910X33</t>
  </si>
  <si>
    <t>Výměna diturvitového klozetu včetně úpravy připojovacího potrubí, demontáže a montáže ve výměníkové stanici</t>
  </si>
  <si>
    <t>1304072760</t>
  </si>
  <si>
    <t xml:space="preserve">1      "viz.přílohy PD: D.1.1.4.2.01 až D.1.1.4.2.28</t>
  </si>
  <si>
    <t>725111132</t>
  </si>
  <si>
    <t>Zařízení záchodů splachovače nádržkové plastové nízkopoložené</t>
  </si>
  <si>
    <t>-1219122154</t>
  </si>
  <si>
    <t xml:space="preserve">Poznámka k souboru cen:_x000d_
1. V cenách -1351, -1361, -3124 není započten napájecí zdroj. 2. V cenách jsou započtená klozetová sedátka. </t>
  </si>
  <si>
    <t xml:space="preserve">19          "VL viz.přílohy PD: D.1.1.4.2.01, D.1.1.4.2.15 až D.1.1.4.2.28</t>
  </si>
  <si>
    <t>725119122</t>
  </si>
  <si>
    <t>Zařízení záchodů montáž klozetových mís kombi</t>
  </si>
  <si>
    <t>-612623233</t>
  </si>
  <si>
    <t xml:space="preserve">53      "WC</t>
  </si>
  <si>
    <t xml:space="preserve">40      "WC1</t>
  </si>
  <si>
    <t xml:space="preserve">2        "WCi</t>
  </si>
  <si>
    <t>642321221X01</t>
  </si>
  <si>
    <t>Klozet diturvitový kombi, svislý odpad DN 100, barva bílá duroplastové sedátko s antibakteriální úpravou ovládací tlačítko pro dvě množství – 3/6 litrů WC</t>
  </si>
  <si>
    <t>2009010662</t>
  </si>
  <si>
    <t>642321222X02</t>
  </si>
  <si>
    <t>Klozet diturvitový kombi, vodorovný odpad DN 100, barva bílá duroplastové sedátko s antibakteriální úpravou ovládací tlačítko pro dvě množství – 3/6 litrů WC1</t>
  </si>
  <si>
    <t>314034689</t>
  </si>
  <si>
    <t>642321223X03</t>
  </si>
  <si>
    <t>Klozet diturvitový kombi – pro imobilní, svislý odpad DN 100, výška 460 mm, barva bílá sedátko bez poklopu - dle vyhlášky č. 398/2009 Sb. WCi</t>
  </si>
  <si>
    <t>-1874296270</t>
  </si>
  <si>
    <t>725129102</t>
  </si>
  <si>
    <t>Pisoárové záchodky montáž ostatních typů automatických</t>
  </si>
  <si>
    <t>-1902215189</t>
  </si>
  <si>
    <t xml:space="preserve">Poznámka k souboru cen:_x000d_
1. V cenách –1001, -1521, -1525, -1529, -2002 není započten napájecí zdroj. 2. V cenách -1501 a -1502 není započten ventil na oplach pisoáru. </t>
  </si>
  <si>
    <t xml:space="preserve">6          "P viz.přílohy PD: D.1.1.4.2.01, D.1.1.4.2.15 až D.1.1.4.2.28</t>
  </si>
  <si>
    <t>642513421X08</t>
  </si>
  <si>
    <t>Pisoár diturvitový, provedení antivandal automatické senzorové splachování, bez viditelných prvků automatiky, přívod vody ½“ P</t>
  </si>
  <si>
    <t>455836623</t>
  </si>
  <si>
    <t>725210910X33</t>
  </si>
  <si>
    <t>Výměna umyvadla keramického připevněného na stěnu šrouby včetně úpravy připojovacího potrubí, výtokových armatur a zápachové uzávěrky, demontáže a montáže ve výměníkové stanici</t>
  </si>
  <si>
    <t>-1827414937</t>
  </si>
  <si>
    <t>725219102</t>
  </si>
  <si>
    <t>Umyvadla montáž umyvadel ostatních typů na šrouby do zdiva</t>
  </si>
  <si>
    <t>-2041204016</t>
  </si>
  <si>
    <t xml:space="preserve">Poznámka k souboru cen:_x000d_
1. V cenách -2101 a -2102 je započteno i dodání zápachové uzávěrky. 2. V cenách –4112-14, -4141-43, -4151-56, -4161-63, -4211, 21, 31, není započten napájecí zdroj 3. V cenách -1651, -1656 a -1661, -1666 není započteno dodání skříňky. </t>
  </si>
  <si>
    <t xml:space="preserve">144      "U</t>
  </si>
  <si>
    <t xml:space="preserve">9          "U1</t>
  </si>
  <si>
    <t xml:space="preserve">1          "Ui</t>
  </si>
  <si>
    <t xml:space="preserve">2          "Um</t>
  </si>
  <si>
    <t>642110611X04</t>
  </si>
  <si>
    <t>Umyvadlo diturvitové, šířka 550 mm, barva bílá kryt na sifon – polosloup U</t>
  </si>
  <si>
    <t>-40277684</t>
  </si>
  <si>
    <t>642110621X05</t>
  </si>
  <si>
    <t>Umyvadlo diturvitové, šířka 550 mm, barva bílá, (pro lékaře) kryt na sifon – polosloup U1</t>
  </si>
  <si>
    <t>285011015</t>
  </si>
  <si>
    <t>642110631X06</t>
  </si>
  <si>
    <t>Umyvadlo diturvitové zdravotní, barva bílá, pro imobilní, v = 800 mm Ui</t>
  </si>
  <si>
    <t>1822506213</t>
  </si>
  <si>
    <t>642110641X07</t>
  </si>
  <si>
    <t>Umývátko diturvitové, šířka 430 mm, barva bílá, pro imobilní, v = 800 mm Um</t>
  </si>
  <si>
    <t>2057184133</t>
  </si>
  <si>
    <t>725249101</t>
  </si>
  <si>
    <t>Sprchové vaničky, boxy, kouty a zástěny montáž sprchových vaniček</t>
  </si>
  <si>
    <t>425744774</t>
  </si>
  <si>
    <t xml:space="preserve">Poznámka k souboru cen:_x000d_
1. Sprchové boxy jsou dodávány jako komplet včetně sprchové vaničky, zápachové uzávěrky a sprchové armatury. 2. V cenách -9101 až -9103 není započteno dodání sprchových vaniček, sprchových boxů a sprchových koutů. </t>
  </si>
  <si>
    <t xml:space="preserve">65          "S viz.přílohy PD: D.1.1.4.2.01, D.1.1.4.2.15 až D.1.1.4.2.28</t>
  </si>
  <si>
    <t>642938551X09</t>
  </si>
  <si>
    <t>Sprchová kabina (typová buňka) sprchová vanička keramická čtvercová (900 x 900) mm, barva bílá, vč. výškově stavitelných nožiček, s protiskluzovou úpravou povrchu vaničky S</t>
  </si>
  <si>
    <t>-93510029</t>
  </si>
  <si>
    <t>725249103</t>
  </si>
  <si>
    <t>Sprchové vaničky, boxy, kouty a zástěny montáž sprchových koutů</t>
  </si>
  <si>
    <t>-1426970278</t>
  </si>
  <si>
    <t>554840091</t>
  </si>
  <si>
    <t>Sprchové dveře posuvné třídílné (š=900 mm), bezpečnostní sklo, vše odolné vodnímu kameni S</t>
  </si>
  <si>
    <t>-1814200668</t>
  </si>
  <si>
    <t>725319111</t>
  </si>
  <si>
    <t>Dřezy bez výtokových armatur montáž dřezů ostatních typů</t>
  </si>
  <si>
    <t>1845926301</t>
  </si>
  <si>
    <t xml:space="preserve">Poznámka k souboru cen:_x000d_
1. V cenách -1113-14 není započtena lemovka z PVC. 2. V ceně -1131 není započtena úhelníková příchytka. 3. V cenách -1141, -2112 není započten napájecí zdroj. </t>
  </si>
  <si>
    <t xml:space="preserve">2        "D1 viz.přílohy PD: D.1.1.4.2.01, D.1.1.4.2.15 až D.1.1.4.2.28</t>
  </si>
  <si>
    <t>725319121X10</t>
  </si>
  <si>
    <t>Připojení dřezu ostatních typů (dřez v kuchyňské lince - není součástí ZTI)</t>
  </si>
  <si>
    <t>-515491919</t>
  </si>
  <si>
    <t xml:space="preserve">2+14         "D+DD viz.přílohy PD: D.1.1.4.2.01, D.1.1.4.2.15 až D.1.1.4.2.28</t>
  </si>
  <si>
    <t>725339111</t>
  </si>
  <si>
    <t>Výlevky montáž výlevky</t>
  </si>
  <si>
    <t>-470513597</t>
  </si>
  <si>
    <t xml:space="preserve">19         "VL viz.přílohy PD: D.1.1.4.2.01, D.1.1.4.2.15 až D.1.1.4.2.28</t>
  </si>
  <si>
    <t>642711021</t>
  </si>
  <si>
    <t>Výlevka diturvitová se zadním odpadem vodorovným (DN 100 mm), včetně sklopné plastové mřížky VL</t>
  </si>
  <si>
    <t>345307470</t>
  </si>
  <si>
    <t>725819201</t>
  </si>
  <si>
    <t>Ventily montáž ventilů ostatních typů nástěnných G 1/2</t>
  </si>
  <si>
    <t>-314154589</t>
  </si>
  <si>
    <t xml:space="preserve">1         "VV</t>
  </si>
  <si>
    <t xml:space="preserve">3         "AP</t>
  </si>
  <si>
    <t xml:space="preserve">9         "MN</t>
  </si>
  <si>
    <t xml:space="preserve"> viz.přílohy PD: D.1.1.4.2.01, D.1.1.4.2.15 až D.1.1.4.2.28</t>
  </si>
  <si>
    <t>551456501X11</t>
  </si>
  <si>
    <t>Výtokový ventil s hadicovým nástavkem ½"</t>
  </si>
  <si>
    <t>-605863758</t>
  </si>
  <si>
    <t>551119711X24</t>
  </si>
  <si>
    <t>Výtokový ventil pro pračku s integrovanou zpětnou armaturou ½“/¾“ AP</t>
  </si>
  <si>
    <t>2059409209</t>
  </si>
  <si>
    <t>551119721X25</t>
  </si>
  <si>
    <t>Výtokový ventil pro myčku nádobí s integrovanou zpětnou armaturou ½“/¾“ MN</t>
  </si>
  <si>
    <t>156430573</t>
  </si>
  <si>
    <t>725819401</t>
  </si>
  <si>
    <t>Ventily montáž ventilů ostatních typů rohových s připojovací trubičkou G 1/2</t>
  </si>
  <si>
    <t>1176470251</t>
  </si>
  <si>
    <t xml:space="preserve">19         "VL </t>
  </si>
  <si>
    <t>55141041X12</t>
  </si>
  <si>
    <t xml:space="preserve">Rohový ventil ½“ a připojovací hadice </t>
  </si>
  <si>
    <t>-759023321</t>
  </si>
  <si>
    <t>725819402</t>
  </si>
  <si>
    <t>Ventily montáž ventilů ostatních typů rohových bez připojovací trubičky G 1/2</t>
  </si>
  <si>
    <t>-1363573667</t>
  </si>
  <si>
    <t xml:space="preserve">144*2      "U</t>
  </si>
  <si>
    <t xml:space="preserve">9*2          "U1</t>
  </si>
  <si>
    <t xml:space="preserve">1*2          "Ui</t>
  </si>
  <si>
    <t xml:space="preserve">2*2          "Um</t>
  </si>
  <si>
    <t xml:space="preserve">2           "D</t>
  </si>
  <si>
    <t>55141051X13</t>
  </si>
  <si>
    <t>ventil rohový DN 1/2"</t>
  </si>
  <si>
    <t>-385459047</t>
  </si>
  <si>
    <t>725829101</t>
  </si>
  <si>
    <t>Baterie dřezové montáž ostatních typů nástěnných pákových nebo klasických</t>
  </si>
  <si>
    <t>176911587</t>
  </si>
  <si>
    <t xml:space="preserve">Poznámka k souboru cen:_x000d_
1. V ceně -1422 není započten napájecí zdroj. </t>
  </si>
  <si>
    <t xml:space="preserve">2+14         "D+DD </t>
  </si>
  <si>
    <t xml:space="preserve">19              "VL </t>
  </si>
  <si>
    <t>55145746X14</t>
  </si>
  <si>
    <t>Páková baterie dřezová nástěnná s dlouhou pákou („lékařská“) materiál mosaz, povrchová úprava chrom, keramická kartuše, (SV+TV) D1</t>
  </si>
  <si>
    <t>-1010875825</t>
  </si>
  <si>
    <t>55145747X15</t>
  </si>
  <si>
    <t>Páková baterie dřezová nástěnná</t>
  </si>
  <si>
    <t>1500975430</t>
  </si>
  <si>
    <t>55145748X16</t>
  </si>
  <si>
    <t xml:space="preserve">Páková baterie dřezová nástěnná (s prodlouženým ramínkem), (2x ½“) </t>
  </si>
  <si>
    <t>-776656131</t>
  </si>
  <si>
    <t>725829111</t>
  </si>
  <si>
    <t>Baterie dřezové montáž ostatních typů stojánkových G 1/2</t>
  </si>
  <si>
    <t>-129464997</t>
  </si>
  <si>
    <t xml:space="preserve">2         "D viz.přílohy PD: D.1.1.4.2.01, D.1.1.4.2.15 až D.1.1.4.2.28</t>
  </si>
  <si>
    <t>55145749X17</t>
  </si>
  <si>
    <t>Páková baterie dřezová stojánková</t>
  </si>
  <si>
    <t>-1225127405</t>
  </si>
  <si>
    <t>725829131</t>
  </si>
  <si>
    <t>Baterie umyvadlové montáž ostatních typů stojánkových G 1/2</t>
  </si>
  <si>
    <t>-810418933</t>
  </si>
  <si>
    <t xml:space="preserve">Poznámka k souboru cen:_x000d_
1. V cenách –2654, 56, -9101-9202 není započten napájecí zdroj. </t>
  </si>
  <si>
    <t>55145701X18</t>
  </si>
  <si>
    <t>Stojánková páková baterie umyvadlová, materiál mosaz, povrchová úprava chrom, keramická kartuše, úsporná 0,1 l/s, (SV+TV) U</t>
  </si>
  <si>
    <t>-1792065962</t>
  </si>
  <si>
    <t>55145711X19</t>
  </si>
  <si>
    <t>Stojánková páková baterie umyvadlová s dlouhou pákou („lékařská“) materiál mosaz, povrchová úprava chrom, keramická kartuše, úsporná 0,1 l/s, (SV+TV), U1</t>
  </si>
  <si>
    <t>1866172094</t>
  </si>
  <si>
    <t>55145721X20</t>
  </si>
  <si>
    <t>Stojánková páková baterie umyvadlová s dlouhou pákou („lékařská“) materiál mosaz, povrchová úprava chrom, keramická kartuše, úsporná 0,1 l/s, (SV+TV), - dle vyhlášky č. 398/2009 Sb. Ui</t>
  </si>
  <si>
    <t>615842327</t>
  </si>
  <si>
    <t>55145731X21</t>
  </si>
  <si>
    <t>Stojánková páková baterie umyvadlová, materiál mosaz, povrchová úprava chrom, keramická kartuše, úsporná 0,1 l/s, (SV+TV) - dle vyhlášky č. 398/2009 Sb. Um</t>
  </si>
  <si>
    <t>1529341037</t>
  </si>
  <si>
    <t>725849411</t>
  </si>
  <si>
    <t>Baterie sprchové montáž nástěnných baterií s nastavitelnou výškou sprchy</t>
  </si>
  <si>
    <t>-2066699065</t>
  </si>
  <si>
    <t xml:space="preserve">Poznámka k souboru cen:_x000d_
1. V cenách –1353-54, -1414 není započten napájecí zdroj. </t>
  </si>
  <si>
    <t xml:space="preserve">65          "S </t>
  </si>
  <si>
    <t xml:space="preserve">1            "Si </t>
  </si>
  <si>
    <t>55145681X22</t>
  </si>
  <si>
    <t>Sprchová páková baterie nástěnná, materiál mosaz, povrchová úprava chrom, keramická kartuše, (SV+TV), (2x ½“) sprchový komplet (tyč 90 cm, hadice 150 cm, růžice s úsporným proudem 0,15 l/s, mýdlenka) S</t>
  </si>
  <si>
    <t>-1683599562</t>
  </si>
  <si>
    <t>55145691X23</t>
  </si>
  <si>
    <t>Sprchová páková baterie nástěnná, materiál mosaz, povrchová úprava chrom, keramická kartuše, (SV+TV), (2x ½“) sprchový komplet (hadice 150 cm, růžice s úsporným proudem 0,15 l/s, mýdlenka) - dle vyhlášky č. 398/2009 Sb. Si</t>
  </si>
  <si>
    <t>-1610689520</t>
  </si>
  <si>
    <t>725861102</t>
  </si>
  <si>
    <t>Zápachové uzávěrky zařizovacích předmětů pro umyvadla DN 40 mm</t>
  </si>
  <si>
    <t>-608563520</t>
  </si>
  <si>
    <t xml:space="preserve">Poznámka k souboru cen:_x000d_
1. Pro volbu cen zápachových uzávěrek je rozhodující vnější průměr připojovací trubky. 2. V cenách je započteno i propojení zápachové uzávěrky s odpadní výpustkou. 3. Cenami zápachových uzávěrek nelze oceňovat zápachové uzávěrky, pokud jsou započteny v cenách zařizovacích předmětů. 4. Přechodové tvarovky pro připojení k armaturám se oceňují samostatně cenami souboru cen 722 22-.. </t>
  </si>
  <si>
    <t>725862103</t>
  </si>
  <si>
    <t>Zápachové uzávěrky zařizovacích předmětů pro dřezy DN 40/50 mm</t>
  </si>
  <si>
    <t>-787287884</t>
  </si>
  <si>
    <t xml:space="preserve">2         "D</t>
  </si>
  <si>
    <t xml:space="preserve">2        "D1</t>
  </si>
  <si>
    <t>725865313X29</t>
  </si>
  <si>
    <t>Zápachové uzávěrky zařizovacích předmětů pro sprchovou vaničku - chrom včetně montáže S</t>
  </si>
  <si>
    <t>-1879145547</t>
  </si>
  <si>
    <t>725865412X28</t>
  </si>
  <si>
    <t>Zápachové uzávěrky zařizovacích předmětů pro pisoáry DN 50 mm včetně montáže P</t>
  </si>
  <si>
    <t>995838206</t>
  </si>
  <si>
    <t>725865601X30</t>
  </si>
  <si>
    <t>Zápachová uzávěrka pro pračku DN 50 mm včetně montáže AP</t>
  </si>
  <si>
    <t>1894117795</t>
  </si>
  <si>
    <t xml:space="preserve">3         "AP viz.přílohy PD: D.1.1.4.2.01, D.1.1.4.2.15 až D.1.1.4.2.28</t>
  </si>
  <si>
    <t>725865602X31</t>
  </si>
  <si>
    <t>Zápachová uzávěrka pro pračku (sušičku) DN 50 mm včetně montáže SP</t>
  </si>
  <si>
    <t>304291952</t>
  </si>
  <si>
    <t xml:space="preserve">3         "SP viz.přílohy PD: D.1.1.4.2.01, D.1.1.4.2.15 až D.1.1.4.2.28</t>
  </si>
  <si>
    <t>725865603X32</t>
  </si>
  <si>
    <t>Zápachová uzávěrka pro myčku nádobí DN 50 mm včetně montáže MN</t>
  </si>
  <si>
    <t>-1264317889</t>
  </si>
  <si>
    <t xml:space="preserve">9         "MN viz.přílohy PD: D.1.1.4.2.01, D.1.1.4.2.15 až D.1.1.4.2.28</t>
  </si>
  <si>
    <t>725869101</t>
  </si>
  <si>
    <t>Zápachové uzávěrky zařizovacích předmětů montáž zápachových uzávěrek umyvadlových do DN 40</t>
  </si>
  <si>
    <t>-2019471400</t>
  </si>
  <si>
    <t>551613261X26</t>
  </si>
  <si>
    <t>Zápachová uzávěrka umyvadlová „invalidní“ – nepřekážející, DN 40 mm - dle vyhlášky č. 398/2009 Sb.Ui a Um</t>
  </si>
  <si>
    <t>-343678370</t>
  </si>
  <si>
    <t>725869214</t>
  </si>
  <si>
    <t>Zápachové uzávěrky zařizovacích předmětů montáž zápachových uzávěrek dřezových dvoudílných DN 50</t>
  </si>
  <si>
    <t>1613270684</t>
  </si>
  <si>
    <t xml:space="preserve">14         "DD viz.přílohy PD: D.1.1.4.2.01, D.1.1.4.2.15 až D.1.1.4.2.28</t>
  </si>
  <si>
    <t>551611291X27</t>
  </si>
  <si>
    <t>Zápachová uzávěrka pro dřez dvojitý DN 50 mm DD</t>
  </si>
  <si>
    <t>-680754861</t>
  </si>
  <si>
    <t>725942X11</t>
  </si>
  <si>
    <t>Připojení myčky nádobí (myčka nádobí - není součástí ZTI)</t>
  </si>
  <si>
    <t>-1691293153</t>
  </si>
  <si>
    <t>725943X12</t>
  </si>
  <si>
    <t>Připojení automatické bytové pračky prádla (automatická bytová pračka prádla - není součástí ZTI)</t>
  </si>
  <si>
    <t>1596543599</t>
  </si>
  <si>
    <t>725944X13</t>
  </si>
  <si>
    <t>Připojení bytové sušičky prádla (bytová sušička prádla - není součástí ZTI)</t>
  </si>
  <si>
    <t>-871049371</t>
  </si>
  <si>
    <t>998725106</t>
  </si>
  <si>
    <t>Přesun hmot pro zařizovací předměty stanovený z hmotnosti přesunovaného materiálu vodorovná dopravní vzdálenost do 50 m v objektech výšky přes 48 do 60 m</t>
  </si>
  <si>
    <t>4576938</t>
  </si>
  <si>
    <t>727111023X1</t>
  </si>
  <si>
    <t xml:space="preserve">Protipožární trubní ucpávky potrubí </t>
  </si>
  <si>
    <t>1577223192</t>
  </si>
  <si>
    <t xml:space="preserve">268     "kanalizace viz.přílohy PD : D.1.1.4.2.01 až D.1.1.4.2.14</t>
  </si>
  <si>
    <t xml:space="preserve">874     "vodovod viz.přílohy PD: D.1.1.4.2.01, D.1.1.4.2.15 až D.1.1.4.2.28</t>
  </si>
  <si>
    <t>D.1.1.4.3 - Vzduchotechnika</t>
  </si>
  <si>
    <t xml:space="preserve">    751-1 - Zařízení č. 1</t>
  </si>
  <si>
    <t xml:space="preserve">    751-2 - Zařízení č. 2</t>
  </si>
  <si>
    <t xml:space="preserve">    751-3 - Zařízení č. 3</t>
  </si>
  <si>
    <t xml:space="preserve">    751-4 - Zařízení č. 4</t>
  </si>
  <si>
    <t xml:space="preserve">    751-5 - Zařízení č. 5</t>
  </si>
  <si>
    <t xml:space="preserve">    751-6 - Zařízení č. 6</t>
  </si>
  <si>
    <t xml:space="preserve">    751-7 - Zařízení č. 7</t>
  </si>
  <si>
    <t xml:space="preserve">    751-8 - Zařízení č. 8</t>
  </si>
  <si>
    <t xml:space="preserve">    751-9 - Zařízení č. 9</t>
  </si>
  <si>
    <t xml:space="preserve">    751-D - Demontáže stávajícího zařízení VZT</t>
  </si>
  <si>
    <t xml:space="preserve">    713 - Izolace potrubí VZD</t>
  </si>
  <si>
    <t xml:space="preserve">    96 - Stavební přípomoce</t>
  </si>
  <si>
    <t xml:space="preserve">    751 - Vzduchotechnika</t>
  </si>
  <si>
    <t>751-1</t>
  </si>
  <si>
    <t>Zařízení č. 1</t>
  </si>
  <si>
    <t>751.R.001</t>
  </si>
  <si>
    <t>Montáž malého podstropního radiálního ventilátoru</t>
  </si>
  <si>
    <t>960359789</t>
  </si>
  <si>
    <t xml:space="preserve">16*1                "Poz.č.1.01 Viz.výkres č. D.1.1.4.3.9 </t>
  </si>
  <si>
    <t>429.R.001</t>
  </si>
  <si>
    <t xml:space="preserve">Podstropní malý radiální ventilátor s filtrem Vo=90m3/h, Apc=93Pa, Pel=0,04kW, 230V,         napojení pr.80mm - horizontální pro montáž do podhledu    16*1    Poz.č.1.01 Viz.výkres č. D.1.1.4.3.9 </t>
  </si>
  <si>
    <t>1674498921</t>
  </si>
  <si>
    <t>751.R.002</t>
  </si>
  <si>
    <t>Montáž dveřní hliníkové mřížky 425x125</t>
  </si>
  <si>
    <t>-1696956589</t>
  </si>
  <si>
    <t xml:space="preserve">12*1               "Poz.č.1.02 Viz.výkres č. D.1.1.4.3.2+5+7+8+9 </t>
  </si>
  <si>
    <t>429.R.002</t>
  </si>
  <si>
    <t xml:space="preserve">Dveřní hliníková oboustranná mřížka 425x125     12*1       Poz.č.1.02 Viz.výkres č. D.1.1.4.3.2+5+7+8+9 </t>
  </si>
  <si>
    <t>-2107876028</t>
  </si>
  <si>
    <t>751.R.003</t>
  </si>
  <si>
    <t>Montáž ohebné hadice průměr 82</t>
  </si>
  <si>
    <t>-1532828247</t>
  </si>
  <si>
    <t xml:space="preserve">20*1           "Poz.č.1.03 Viz.výkres č. D.1.1.4.3.9 </t>
  </si>
  <si>
    <t>429.R.003</t>
  </si>
  <si>
    <t xml:space="preserve">Ohebná hadice hliníková vícevrstvá průměr 82        20*1              Poz.č.1.03 Viz.výkres č. D.1.1.4.3.9 </t>
  </si>
  <si>
    <t>1137044419</t>
  </si>
  <si>
    <t>751.R.004</t>
  </si>
  <si>
    <t>Montáž protidešťové žaluzie 200x200</t>
  </si>
  <si>
    <t>-482873333</t>
  </si>
  <si>
    <t xml:space="preserve">8*1                "Poz.č.1.04 Viz.výkres č. D.1.1.4.3.9 </t>
  </si>
  <si>
    <t>429.R.004</t>
  </si>
  <si>
    <t xml:space="preserve">Protidešťová žaluzie hliníková 200x200 včetně síta    8*1    Poz.č.1.04 Viz.výkres č. D.1.1.4.3.9 </t>
  </si>
  <si>
    <t>1468656010</t>
  </si>
  <si>
    <t>751.R.005</t>
  </si>
  <si>
    <t>Montáž regulátoru průtoku vzduchu průměr 100</t>
  </si>
  <si>
    <t>-895808829</t>
  </si>
  <si>
    <t xml:space="preserve">108*1            "Poz.č.1.05 Viz.výkres č. D.1.1.4.3.4+5+6+7+8+9 </t>
  </si>
  <si>
    <t>429.R.005</t>
  </si>
  <si>
    <t xml:space="preserve">Regulátor konstantního průtoku vzduchu pr. 100   108*1   Poz.č.1.05 Viz.výkres č. D.1.1.4.3.4+5+6+7+8+9   </t>
  </si>
  <si>
    <t>216651438</t>
  </si>
  <si>
    <t>751.R.006</t>
  </si>
  <si>
    <t>Montáž regulátoru průtoku vzduchu průměr 125</t>
  </si>
  <si>
    <t>116535549</t>
  </si>
  <si>
    <t xml:space="preserve">1*1          "Poz.č.1.06 Viz.výkres č. D.1.1.4.3.4 </t>
  </si>
  <si>
    <t>429.R.006</t>
  </si>
  <si>
    <t xml:space="preserve">Regulátor průtoku vzduchu průměr 125                Poz.č.1.06 Viz.výkres č. D.1.1.4.3.4 </t>
  </si>
  <si>
    <t>-2133715433</t>
  </si>
  <si>
    <t>751.R.007</t>
  </si>
  <si>
    <t>Montáž protipožární klapky 560x200</t>
  </si>
  <si>
    <t>1364632738</t>
  </si>
  <si>
    <t xml:space="preserve">2*1          "Poz.č.1.07 Viz.výkres č. D.1.1.4.3.12</t>
  </si>
  <si>
    <t>429.R.007</t>
  </si>
  <si>
    <t xml:space="preserve">Protipožární klapka 560x200 ovl. Servopohonem - 24V s koncovým spínačem   2*1    Poz.č.1.07 Viz.výkres č. D.1.1.4.3.12 </t>
  </si>
  <si>
    <t>2145035091</t>
  </si>
  <si>
    <t>751.R.008</t>
  </si>
  <si>
    <t>Montáž protipožární klapky 500x200</t>
  </si>
  <si>
    <t>767181826</t>
  </si>
  <si>
    <t xml:space="preserve">4*1          "Poz.č.1.08 Viz.výkres č. D.1.1.4.3.12</t>
  </si>
  <si>
    <t>429.R.008</t>
  </si>
  <si>
    <t xml:space="preserve">Protipožární klapka 500x200 ovl. Servopohonem - 24V s koncovým spínačem   4*1     Poz.č.1.08 Viz.výkres č. D.1.1.4.3.12</t>
  </si>
  <si>
    <t>-553013728</t>
  </si>
  <si>
    <t>751.R.009</t>
  </si>
  <si>
    <t>Montáž protipožární klapky 450x200</t>
  </si>
  <si>
    <t>-1764185154</t>
  </si>
  <si>
    <t xml:space="preserve">6*1          "Poz.č.1.09 Viz.výkres č. D.1.1.4.3.12 </t>
  </si>
  <si>
    <t>429.R.009</t>
  </si>
  <si>
    <t xml:space="preserve">Protipožární klapka 450x200 ovl. Servopohonem - 24V s koncovým spínačem    6*1  Poz.č.1.09 Viz.výkres č. D.1.1.4.3.12 </t>
  </si>
  <si>
    <t>1821341705</t>
  </si>
  <si>
    <t>751.R.010</t>
  </si>
  <si>
    <t>Montáž protipožární klapky 400x200</t>
  </si>
  <si>
    <t>1708643768</t>
  </si>
  <si>
    <t xml:space="preserve">2*1          "Poz.č.1.10 Viz.výkres č. D.1.1.4.3.12 </t>
  </si>
  <si>
    <t>429.R.010</t>
  </si>
  <si>
    <t xml:space="preserve">Protipožární klapka 400x200 ovl. Servopohonem - 24V s koncovým spínačem  2*1   Poz.č.1.10 Viz.výkres č. D.1.1.4.3.12 </t>
  </si>
  <si>
    <t>-1204085608</t>
  </si>
  <si>
    <t>751.R.011</t>
  </si>
  <si>
    <t>Montáž protipožární klapky 315x200</t>
  </si>
  <si>
    <t>692097290</t>
  </si>
  <si>
    <t xml:space="preserve">4*1          "Poz.č.1.11 Viz.výkres č. D.1.1.4.3.12 </t>
  </si>
  <si>
    <t>429.R.011</t>
  </si>
  <si>
    <t xml:space="preserve">Protipožární klapka 315x200 ovl. Servopohonem - 24V s koncovým spínačem                                        4*1                                                                        Poz.č.1.11 Viz.výkres č. D.1.1.4.3.12 </t>
  </si>
  <si>
    <t>-2107053620</t>
  </si>
  <si>
    <t>751.R.012</t>
  </si>
  <si>
    <t>Montáž protipožární klapky 280x200</t>
  </si>
  <si>
    <t>-296444061</t>
  </si>
  <si>
    <t xml:space="preserve">8*1          "Poz.č.1.12 Viz.výkres č. D.1.1.4.3.12 </t>
  </si>
  <si>
    <t>429.R.012</t>
  </si>
  <si>
    <t xml:space="preserve">Protipožární klapka 280x200 ovl. Servopohonem - 24V s koncovým spínačem                                       8*1                                                                       Poz.č.1.12 Viz.výkres č. D.1.1.4.3.12 </t>
  </si>
  <si>
    <t>1772815465</t>
  </si>
  <si>
    <t>751.R.013</t>
  </si>
  <si>
    <t>Montáž protipožární klapky 250x200</t>
  </si>
  <si>
    <t>-540906786</t>
  </si>
  <si>
    <t xml:space="preserve">3*1          "Poz.č.1.13 Viz.výkres č. D.1.1.4.3.12 </t>
  </si>
  <si>
    <t>429.R.013</t>
  </si>
  <si>
    <t xml:space="preserve">Protipožární klapka 250x200 ovl. Servopohonem - 24V s koncovým spínačem                                          3*1                                                                        Poz.č.1.13 Viz.výkres č. D.1.1.4.3.12</t>
  </si>
  <si>
    <t>-1537542018</t>
  </si>
  <si>
    <t>751.R.014</t>
  </si>
  <si>
    <t>Montáž protipožární klapky 225x200</t>
  </si>
  <si>
    <t>1306048238</t>
  </si>
  <si>
    <t xml:space="preserve">1*1          "Poz.č.1.14 Viz.výkres č. D.1.1.4.3.12 </t>
  </si>
  <si>
    <t>429.R.014</t>
  </si>
  <si>
    <t xml:space="preserve">Protipožární klapka 225x200 ovl. Servopohonem - 24V s koncovým spínačem                                                                                                         Poz.č.1.14 Viz.výkres č. D.1.1.4.3.12 </t>
  </si>
  <si>
    <t>758883571</t>
  </si>
  <si>
    <t>751.R.015</t>
  </si>
  <si>
    <t>Montáž protipožární klapky průměr 315</t>
  </si>
  <si>
    <t>420714657</t>
  </si>
  <si>
    <t xml:space="preserve">8*1          "Poz.č.1.15 Viz.výkres č. D.1.1.4.3.12</t>
  </si>
  <si>
    <t>429.R.015</t>
  </si>
  <si>
    <t xml:space="preserve">Protipožární klapka průměr 315 ovl. Servopohonem - 24V s koncovým spínačem                                                8*1                                                                           Poz.č.1.15 Viz.výkres č. D.1.1.4.3.12</t>
  </si>
  <si>
    <t>-1497326216</t>
  </si>
  <si>
    <t>751.R.016</t>
  </si>
  <si>
    <t>Montáž odsávacího plastovýho ventilu průměr 160</t>
  </si>
  <si>
    <t>2027009520</t>
  </si>
  <si>
    <t xml:space="preserve">48*1          "Poz.č.1.16 Viz.výkres č. D.1.1.4.3.9 </t>
  </si>
  <si>
    <t>429.R.016</t>
  </si>
  <si>
    <t xml:space="preserve">Odsávací plastový ventil průměr 160                                                     48*1                                                                       Poz.č.1.16 Viz.výkres č. D.1.1.4.3.9 </t>
  </si>
  <si>
    <t>-49271553</t>
  </si>
  <si>
    <t>751.R.017</t>
  </si>
  <si>
    <t>Montáž odsávacího plastovýho ventilu průměr 125</t>
  </si>
  <si>
    <t>-1546170652</t>
  </si>
  <si>
    <t xml:space="preserve">101*1          "Poz.č.1.17 Viz.výkres č. D.1.1.4.3.2++5+7+8+9 </t>
  </si>
  <si>
    <t>429.R.017</t>
  </si>
  <si>
    <t xml:space="preserve">Odsávací plastový ventil průměr 125                                              101*1                                                                                             Poz.č.1.17 Viz.výkres č. D.1.1.4.3.2+5+7+8+9 </t>
  </si>
  <si>
    <t>-1981660683</t>
  </si>
  <si>
    <t>751.R.018</t>
  </si>
  <si>
    <t>Montáž odsávacího plastovýho ventilu průměr 100</t>
  </si>
  <si>
    <t>1204204948</t>
  </si>
  <si>
    <t xml:space="preserve">9*1          "Poz.č.1.18 Viz.výkres č. D.1.1.4.3.2+4+6</t>
  </si>
  <si>
    <t>429.R.018</t>
  </si>
  <si>
    <t xml:space="preserve">Odsávací plastový ventil průměr 100                                              9*1                                                                             Poz.č.1.18 Viz.výkres č. D.1.1.4.3.2+4+6 </t>
  </si>
  <si>
    <t>-1116638606</t>
  </si>
  <si>
    <t>751.R.019</t>
  </si>
  <si>
    <t>Montáž odsávacího plastovýho ventilu průměr 80</t>
  </si>
  <si>
    <t>-571286505</t>
  </si>
  <si>
    <t xml:space="preserve">3*1          "Poz.č.1.19 Viz.výkres č. D.1.1.4.3.5+8 </t>
  </si>
  <si>
    <t>429.R.019</t>
  </si>
  <si>
    <t xml:space="preserve">Odsávací plastový ventil průměr 80                                              3*1                                                                               Poz.č.1.19 Viz.výkres č. D.1.1.4.3.5+8 </t>
  </si>
  <si>
    <t>702602990</t>
  </si>
  <si>
    <t>751.R.020</t>
  </si>
  <si>
    <t>Montáž odvodňovacího nátrubku Js 20</t>
  </si>
  <si>
    <t>672459104</t>
  </si>
  <si>
    <t xml:space="preserve">2*1          "Poz.č.1.20 Viz.výkres č. D.1.1.4.3.12 </t>
  </si>
  <si>
    <t>429.R.020</t>
  </si>
  <si>
    <t xml:space="preserve">Odvodňovací nátrubek Js 20                                       2*1                                                                                          Poz.č.1.20 Viz.výkres č. D.1.1.4.3.12 </t>
  </si>
  <si>
    <t>-1633650045</t>
  </si>
  <si>
    <t>751.R.021</t>
  </si>
  <si>
    <t>Montáž celopozinkovaného potrubí</t>
  </si>
  <si>
    <t>-1762065563</t>
  </si>
  <si>
    <t xml:space="preserve">490,00*1          "Poz.č.1.21 Viz.výkres č. D.1.1.4.3.2+3+4+5+6+7+8+9+12 </t>
  </si>
  <si>
    <t>429.R.021</t>
  </si>
  <si>
    <t xml:space="preserve">Celopozinkované potrubí sk. I - ON 120405, 120311 (SPIRO)- vodotěsné, včetně tvarovek a včetně všeho potřebného materiálu pro provedení závěsů potrubí, pro sešroubování přírub a utěsnění přírubových spojů                                                                                490*1                                                                                                            Poz.č.1.21 Viz.výkres č. D.1.1.4.3.2+3+4+5+6+7+8+9+12 </t>
  </si>
  <si>
    <t>-656077072</t>
  </si>
  <si>
    <t>751-2</t>
  </si>
  <si>
    <t>Zařízení č. 2</t>
  </si>
  <si>
    <t>751.R.022</t>
  </si>
  <si>
    <t>Montáž potrubního ventilátoru o 200</t>
  </si>
  <si>
    <t>1649901115</t>
  </si>
  <si>
    <t xml:space="preserve">1*1          "Poz.č.2.01 Viz.výkres č. D.1.1.4.3.2</t>
  </si>
  <si>
    <t>429.R.022</t>
  </si>
  <si>
    <t xml:space="preserve">Potrubní plastový semiradiální ventilátor o 200 (Vo=600m3/h,Apc=175Pa, Pel=0,95kW, 230V, 50Hz, krytí IP 44 ), vč.2 objímek o 200, Poz.č.2.01 Viz.výkres č. D.1.1.4.3.2 </t>
  </si>
  <si>
    <t>1515281461</t>
  </si>
  <si>
    <t>751.R.023</t>
  </si>
  <si>
    <t>Montáž potrubního ventilátoru o 160</t>
  </si>
  <si>
    <t>-711407565</t>
  </si>
  <si>
    <t xml:space="preserve">10*1          "Poz.č.2.02 Viz.výkres č. D.1.1.4.3.2+4+5+6+8 </t>
  </si>
  <si>
    <t>429.R.023</t>
  </si>
  <si>
    <t xml:space="preserve">Potrubní plastový semiradiální ventilátor o 160 (Vo=450m3/h,Apc=100Pa, Pel=0,05kW, 230V, 50Hz, krytí IP 44 ), vč.2 objímek o 160                                    10*1                                                                       , Poz.č.2.02 Viz.výkres č. D.1.1.4.3.2+4+5+6+8</t>
  </si>
  <si>
    <t>-543795549</t>
  </si>
  <si>
    <t>751.R.024</t>
  </si>
  <si>
    <t>Montáž potrubního ventilátoru o 125</t>
  </si>
  <si>
    <t>-1908315646</t>
  </si>
  <si>
    <t xml:space="preserve">2*1          "Poz.č.2.03 Viz.výkres č. D.1.1.4.3.4 </t>
  </si>
  <si>
    <t>429.R.024</t>
  </si>
  <si>
    <t xml:space="preserve">Potrubní plastový semiradiální ventilátor o 125 2x za sebou (Vo=180m3/h,Apc=140Pa, Pel=0,026kW, 230V, 50Hz, krytí IP 44 ), vč.2 objímek o 125                  2*1, Poz.č 2.03 Viz.výkres č. D.1.1.4.3.4 </t>
  </si>
  <si>
    <t>860972113</t>
  </si>
  <si>
    <t>751.R.025</t>
  </si>
  <si>
    <t>Montáž potrubního ventilátoru o 100</t>
  </si>
  <si>
    <t>-1053115899</t>
  </si>
  <si>
    <t xml:space="preserve">3*1          "Poz.č.2.04 Viz.výkres č. D.1.1.4.3.9 </t>
  </si>
  <si>
    <t>429.R.025</t>
  </si>
  <si>
    <t xml:space="preserve">Potrubní plastový semiradiální ventilátor o 100 (Vo=80m3/h,Apc=95Pa, Pel=0,011kW, 230V, 50Hz, krytí IP 44 ), vč. 2 objímek o 100                             3*1                                                                           , Poz.č 2.04 Viz.výkres č. D.1.1.4.3.9 </t>
  </si>
  <si>
    <t>1521910561</t>
  </si>
  <si>
    <t>751.R.026</t>
  </si>
  <si>
    <t>Montáž malého nástěnného radiálního ventilátoru</t>
  </si>
  <si>
    <t>-571661643</t>
  </si>
  <si>
    <t xml:space="preserve">17*1          "Poz.č.2.05 Viz.výkres č. D.1.1.4.3.4+5+6+7+8+9+12 </t>
  </si>
  <si>
    <t>429.R.026</t>
  </si>
  <si>
    <t xml:space="preserve">Nástěnný malý radiální ventilátor s filtrem Vo=90m3/h, Apc=93Pa, Pel=0,04kW, 230V,         napojení pr.80mm - pro montáž na stěnu                                                        17*1                                                                                                          Poz.č.2.05 Viz.výkres č. D.1.1.4.3.4+5+6+7+8+9+12 </t>
  </si>
  <si>
    <t>1403548058</t>
  </si>
  <si>
    <t>751.R.027</t>
  </si>
  <si>
    <t>Montáž axiálního nástěnného ventilátoru</t>
  </si>
  <si>
    <t>814636340</t>
  </si>
  <si>
    <t xml:space="preserve">3*1          "Poz.č.2.06 Viz.výkres č. D.1.1.4.3.2 </t>
  </si>
  <si>
    <t>429.R.027</t>
  </si>
  <si>
    <t xml:space="preserve">Nástěnný axiální ventilátor s plochou čtyřhrannou odsáv. mřížkou,nízkoodporovou podtlakovou klapkou a časovým spínačem                  (Vo=80m3/h, Apc=34Pa,Pel=0,02kW, 230V, 50Hz, krytí IP 44 ), o napojení 118mm                                , 3*1                                                                                                           Poz.č.2.06 Viz.výkres č. D.1.1.4.3.2 </t>
  </si>
  <si>
    <t>1079310091</t>
  </si>
  <si>
    <t>751.R.028</t>
  </si>
  <si>
    <t>Montáž přetlakové klapky průměr 200</t>
  </si>
  <si>
    <t>753042999</t>
  </si>
  <si>
    <t xml:space="preserve">1*1          "Poz.č.2.07 Viz.výkres č. D.1.1.4.3.2</t>
  </si>
  <si>
    <t>429.R.028</t>
  </si>
  <si>
    <t xml:space="preserve">Přetlaková klapka průměr 200                                                                                                   Poz.č.2.07 Viz.výkres č. D.1.1.4.3.2 </t>
  </si>
  <si>
    <t>1970910954</t>
  </si>
  <si>
    <t>751.R.029</t>
  </si>
  <si>
    <t>Montáž přetlakové klapky průměr 160</t>
  </si>
  <si>
    <t>293661862</t>
  </si>
  <si>
    <t xml:space="preserve">5*1          "Poz.č.2.08 Viz.výkres č. D.1.1.4.3.2+4 </t>
  </si>
  <si>
    <t>429.R.029</t>
  </si>
  <si>
    <t xml:space="preserve">Přetlaková klapka průměr 160                                                        5*1                                                                                                Poz.č.2.08 Viz.výkres č. D.1.1.4.3.2+4 </t>
  </si>
  <si>
    <t>1043621575</t>
  </si>
  <si>
    <t>751.R.030</t>
  </si>
  <si>
    <t>Montáž přetlakové klapky průměr 125</t>
  </si>
  <si>
    <t>1030166132</t>
  </si>
  <si>
    <t xml:space="preserve">1*1          "Poz.č.2.09 Viz.výkres č. D.1.1.4.3.4+9 </t>
  </si>
  <si>
    <t>429.R.030</t>
  </si>
  <si>
    <t xml:space="preserve">Přetlaková klapka průměr 125                                                                                                   Poz.č.2.09 Viz.výkres č. D.1.1.4.3.4+9 </t>
  </si>
  <si>
    <t>262173705</t>
  </si>
  <si>
    <t>751.R.031</t>
  </si>
  <si>
    <t>Montáž přetlakové klapky průměr 100</t>
  </si>
  <si>
    <t>-1692848265</t>
  </si>
  <si>
    <t xml:space="preserve">1*1          "Poz.č.2.10 Viz.výkres č. D.1.1.4.3.2 </t>
  </si>
  <si>
    <t>429.R.031</t>
  </si>
  <si>
    <t xml:space="preserve">Přetlaková klapka průměr 100                                                                                                   Poz.č.2.10 Viz.výkres č. D.1.1.4.3.2 </t>
  </si>
  <si>
    <t>1894698684</t>
  </si>
  <si>
    <t>751.R.032</t>
  </si>
  <si>
    <t>Montáž kruhového tlumiče hluku o 200/L=900mm</t>
  </si>
  <si>
    <t>1511910121</t>
  </si>
  <si>
    <t xml:space="preserve">3*1          "Poz.č.2.11 Viz.výkres č. D.1.1.4.3.2 </t>
  </si>
  <si>
    <t>429.R.032</t>
  </si>
  <si>
    <t xml:space="preserve">Kruhový tlumič hluku o 200/L=900mm                                       3*1                                                                                                  Poz.č.2.11 Viz.výkres č. D.1.1.4.3.2 </t>
  </si>
  <si>
    <t>1538076067</t>
  </si>
  <si>
    <t>751.R.033</t>
  </si>
  <si>
    <t>Montáž kruhového tlumiče hluku o 160/L=900mm</t>
  </si>
  <si>
    <t>-1723498517</t>
  </si>
  <si>
    <t xml:space="preserve">11*1          "Poz.č.2.12 Viz.výkres č. D.1.1.4.3.2+4+5+6+7+8 </t>
  </si>
  <si>
    <t>429.R.033</t>
  </si>
  <si>
    <t xml:space="preserve">Kruhový tlumič hluku průměr 160/L=900mm                   11*1                                                                                          Poz.č.2.12 Viz.výkres č. D.1.1.4.3.2+4+5+6+7+8</t>
  </si>
  <si>
    <t>996858629</t>
  </si>
  <si>
    <t>751.R.034</t>
  </si>
  <si>
    <t>Montáž kruhového tlumiče hluku o 160/L=600mm</t>
  </si>
  <si>
    <t>-1266269604</t>
  </si>
  <si>
    <t xml:space="preserve">5*1          "Poz.č.2.13 Viz.výkres č. D.1.1.4.3.2+4</t>
  </si>
  <si>
    <t>429.R.034</t>
  </si>
  <si>
    <t xml:space="preserve">Kruhový tlumič hluku průměr 160/L=600mm                   5*1                                                                                 Poz.č.2.13 Viz.výkres č. D.1.1.4.3.2+4 </t>
  </si>
  <si>
    <t>175490613</t>
  </si>
  <si>
    <t>751.R.035</t>
  </si>
  <si>
    <t>Montáž kruhového tlumiče hluku o 125/L=900mm</t>
  </si>
  <si>
    <t>-421800040</t>
  </si>
  <si>
    <t xml:space="preserve">1*1          "Poz.č.2.14 Viz.výkres č. D.1.1.4.3.2 </t>
  </si>
  <si>
    <t>429.R.035</t>
  </si>
  <si>
    <t xml:space="preserve">Kruhový tlumič hluku průměr 125/L=900mm                                                                          Poz.č.2.14 Viz.výkres č. D.1.1.4.3.2 </t>
  </si>
  <si>
    <t>-2008588318</t>
  </si>
  <si>
    <t>751.R.036</t>
  </si>
  <si>
    <t>Montáž kruhového tlumiče hluku o 125/L=600mm</t>
  </si>
  <si>
    <t>-1619209678</t>
  </si>
  <si>
    <t xml:space="preserve">1*1          "Poz.č.2.15 Viz.výkres č. D.1.1.4.3.2 </t>
  </si>
  <si>
    <t>429.R.036</t>
  </si>
  <si>
    <t xml:space="preserve">Kruhový tlumič hluku průměr 125/L=600mm                                                                           Poz.č.2.15 Viz.výkres č. D.1.1.4.3.2 </t>
  </si>
  <si>
    <t>449744622</t>
  </si>
  <si>
    <t>751.R.037</t>
  </si>
  <si>
    <t>Montáž protidešťové žaluzie 1250x710</t>
  </si>
  <si>
    <t>1546610031</t>
  </si>
  <si>
    <t xml:space="preserve">1*1          "Poz.č.2.16 Viz.výkres č. D.1.1.4.3.2 </t>
  </si>
  <si>
    <t>429.R.037</t>
  </si>
  <si>
    <t xml:space="preserve">Protidešťová žaluzie hliníková 1250x710 včetně síta                                                            Poz.č.2.16 Viz.výkres č. D.1.1.4.3.2 </t>
  </si>
  <si>
    <t>-83262076</t>
  </si>
  <si>
    <t>751.R.038</t>
  </si>
  <si>
    <t>Montáž protidešťové žaluzie 280x280</t>
  </si>
  <si>
    <t>-1341032783</t>
  </si>
  <si>
    <t xml:space="preserve">1*1          "Poz.č.2.17 Viz.výkres č. D.1.1.4.3.2</t>
  </si>
  <si>
    <t>429.R.038</t>
  </si>
  <si>
    <t xml:space="preserve">Protidešťová žaluzie hliníková 280x280 včetně síta                                                            Poz.č.2.17 Viz.výkres č. D.1.1.4.3.2 </t>
  </si>
  <si>
    <t>-898685680</t>
  </si>
  <si>
    <t>751.R.039</t>
  </si>
  <si>
    <t>Montáž protidešťové žaluzie 250x355</t>
  </si>
  <si>
    <t>58668602</t>
  </si>
  <si>
    <t xml:space="preserve">2*1          "Poz.č.2.18 Viz.výkres č. D.1.1.4.3.8+9+12 </t>
  </si>
  <si>
    <t>429.R.039</t>
  </si>
  <si>
    <t xml:space="preserve">Protidešťová žaluzie hliníková 250x355 včetně síta  2*1                                                                             Poz.č.2.18 Viz.výkres č. D.1.1.4.3.8+9+12 </t>
  </si>
  <si>
    <t>-1315435253</t>
  </si>
  <si>
    <t>751.R.040</t>
  </si>
  <si>
    <t>1225397489</t>
  </si>
  <si>
    <t xml:space="preserve">2*1          "Poz.č.2.19 Viz.výkres č. D.1.1.4.3.4</t>
  </si>
  <si>
    <t>429.R.040</t>
  </si>
  <si>
    <t xml:space="preserve">Protidešťová žaluzie hliníková 200x200 včetně síta  2*1                                                                            Poz.č.2.19 Viz.výkres č. D.1.1.4.3.4</t>
  </si>
  <si>
    <t>719957998</t>
  </si>
  <si>
    <t>751.R.041</t>
  </si>
  <si>
    <t>Montáž protidešťové žaluzie 315x315</t>
  </si>
  <si>
    <t>592783708</t>
  </si>
  <si>
    <t xml:space="preserve">6*1          "Poz.č.2.20 Viz.výkres č. D.1.1.4.3.3</t>
  </si>
  <si>
    <t>429.R.041</t>
  </si>
  <si>
    <t xml:space="preserve">Protidešťová žaluzie hliníková 315x315 včetně síta  6*1                                                                                    Poz.č.2.20 Viz.výkres č. D.1.1.4.3.3 </t>
  </si>
  <si>
    <t>-89053081</t>
  </si>
  <si>
    <t>751.R.042</t>
  </si>
  <si>
    <t>Montáž plastové žaluziové mřížky průměr 125</t>
  </si>
  <si>
    <t>909706139</t>
  </si>
  <si>
    <t xml:space="preserve">3*1          "Poz.č.2.21 Viz.výkres č. D.1.1.4.3.2+4+8 </t>
  </si>
  <si>
    <t>429.R.042</t>
  </si>
  <si>
    <t xml:space="preserve">Plastové žaluziová mřížka průměr 125                               3*1                                                                                 Poz.č.2.21 Viz.výkres č. D.1.1.4.3.2+4+8</t>
  </si>
  <si>
    <t>2042486096</t>
  </si>
  <si>
    <t>751.R.043</t>
  </si>
  <si>
    <t>Montáž regulační klapky průměr 160</t>
  </si>
  <si>
    <t>1955652765</t>
  </si>
  <si>
    <t xml:space="preserve">5*1          "Poz.č.2.22 Viz.výkres č. D.1.1.4.3.5+6+7+8</t>
  </si>
  <si>
    <t>429.R.043</t>
  </si>
  <si>
    <t xml:space="preserve">Regulační klapka průměr 160 ovl. SM vč. servopohonu 230V                                                            5*1                                                                                  Poz.č.2.22 Viz.výkres č. D.1.1.4.3.5+6+7+8</t>
  </si>
  <si>
    <t>405921279</t>
  </si>
  <si>
    <t>751.R.044</t>
  </si>
  <si>
    <t>Montáž regulační klapky průměr 100</t>
  </si>
  <si>
    <t>1292630056</t>
  </si>
  <si>
    <t xml:space="preserve">2*1          "Poz.č.2.23 Viz.výkres č. D.1.1.4.3.9 </t>
  </si>
  <si>
    <t>429.R.044</t>
  </si>
  <si>
    <t xml:space="preserve">Regulační klapka průměr 100 ovl. SM vč. servopohonu 230V                                                                   2*1                                                                                 Poz.č.2.23 Viz.výkres č. D.1.1.4.3.9 </t>
  </si>
  <si>
    <t>146799289</t>
  </si>
  <si>
    <t>751.R.045</t>
  </si>
  <si>
    <t>Montáž ruční regulační klapky průměr 200</t>
  </si>
  <si>
    <t>663618154</t>
  </si>
  <si>
    <t xml:space="preserve">1*1          "Poz.č.2.24 Viz.výkres č. D.1.1.4.3.2</t>
  </si>
  <si>
    <t>429.R.045</t>
  </si>
  <si>
    <t xml:space="preserve">Regulační klapka ruční průměr 200                                                            Poz.č.2.24 Viz.výkres č. D.1.1.4.3.2 </t>
  </si>
  <si>
    <t>-1831467204</t>
  </si>
  <si>
    <t>751.R.046</t>
  </si>
  <si>
    <t>Montáž ruční regulační klapky průměr 160</t>
  </si>
  <si>
    <t>-710140559</t>
  </si>
  <si>
    <t xml:space="preserve">1*1          "Poz.č.2.25 Viz.výkres č. D.1.1.4.3.2</t>
  </si>
  <si>
    <t>429.R.046</t>
  </si>
  <si>
    <t xml:space="preserve">Regulační klapka ruční průměr 160                                                            Poz.č.2.25 Viz.výkres č. D.1.1.4.3.4 </t>
  </si>
  <si>
    <t>-776358288</t>
  </si>
  <si>
    <t>751.R.047</t>
  </si>
  <si>
    <t>707015599</t>
  </si>
  <si>
    <t xml:space="preserve">40*1          "Poz.č.2.26 Viz.výkres č. D.1.1.4.3.4+5+6+7+8</t>
  </si>
  <si>
    <t>429.R.047</t>
  </si>
  <si>
    <t xml:space="preserve">Odsávací plastový ventil průměr 125                                              40*1                                                                                                                    Poz.č.2.26 Viz.výkres č. D.1.1.4.3.4+5+6+7+8 </t>
  </si>
  <si>
    <t>2111372740</t>
  </si>
  <si>
    <t>751.R.048</t>
  </si>
  <si>
    <t>1933694807</t>
  </si>
  <si>
    <t xml:space="preserve">1*1          "Poz.č.2.27 Viz.výkres č. D.1.1.4.3.4</t>
  </si>
  <si>
    <t>429.R.048</t>
  </si>
  <si>
    <t xml:space="preserve">Odsávací plastový ventil průměr 100                                                                                                         Poz.č.2.27 Viz.výkres č. D.1.1.4.3.3</t>
  </si>
  <si>
    <t>-531705106</t>
  </si>
  <si>
    <t>751.R.049</t>
  </si>
  <si>
    <t>Montáž krycí mřížky 315x315</t>
  </si>
  <si>
    <t>2013743065</t>
  </si>
  <si>
    <t xml:space="preserve">6*1          "Poz.č.2.28 Viz.výkres č. D.1.1.4.3.3 </t>
  </si>
  <si>
    <t>429.R.049</t>
  </si>
  <si>
    <t xml:space="preserve">Krycí mřížka 315x315 z pozink.drátu 1mm s oky 10x10mm                                                                            6*1                                                                                    Poz.č.2.28 Viz.výkres č. D.1.1.4.3.3</t>
  </si>
  <si>
    <t>890672779</t>
  </si>
  <si>
    <t>751.R.050</t>
  </si>
  <si>
    <t>Montáž odvodní výustky 1225x75</t>
  </si>
  <si>
    <t>1357707550</t>
  </si>
  <si>
    <t xml:space="preserve">1*1          "Poz.č.2.29 Viz.výkres č. D.1.1.4.3.2 </t>
  </si>
  <si>
    <t>429.R.050</t>
  </si>
  <si>
    <t xml:space="preserve">Odvodní výustka jednořadá 1225x75 s regulací 1                                                                                                   Poz.č.2.29 Viz.výkres č. D.1.1.4.3.2</t>
  </si>
  <si>
    <t>-993102023</t>
  </si>
  <si>
    <t>751.R.051</t>
  </si>
  <si>
    <t>Montáž stěnové mřížky 400x200</t>
  </si>
  <si>
    <t>81699120</t>
  </si>
  <si>
    <t xml:space="preserve">2*1          "Poz.č.2.30 Viz.výkres č. D.1.1.4.3.2</t>
  </si>
  <si>
    <t>429.R.051</t>
  </si>
  <si>
    <t xml:space="preserve">Stěnová mřížka uzavřená hliníková 400x200 s roztečí lamel 20mm                                                                                      2*1                                                                                                                                         Poz.č.2.30 Viz.výkres č. D.1.1.4.3.2</t>
  </si>
  <si>
    <t>1388413721</t>
  </si>
  <si>
    <t>751.R.052</t>
  </si>
  <si>
    <t>Montáž dveřní hliníková mřížka 525x325</t>
  </si>
  <si>
    <t>1751400400</t>
  </si>
  <si>
    <t xml:space="preserve">1*1          "Poz.č.2.31 Viz.výkres č. D.1.1.4.3.2</t>
  </si>
  <si>
    <t>429.R.052</t>
  </si>
  <si>
    <t>Dveřní hliníková oboustranná mřížka 525x325 Poz.č.2.31 Viz.výkres č. D.1.1.4.3.2</t>
  </si>
  <si>
    <t>1427754718</t>
  </si>
  <si>
    <t>751.R.053</t>
  </si>
  <si>
    <t>Montáž dveřní hliníková mřížka 425x225</t>
  </si>
  <si>
    <t>2098224184</t>
  </si>
  <si>
    <t xml:space="preserve">8*1          "Poz.č.2.32 Viz.výkres č. D.1.1.4.3.3</t>
  </si>
  <si>
    <t>429.R.053</t>
  </si>
  <si>
    <t xml:space="preserve">Dveřní hliníková oboustranná mřížka 425x225                      8*1                                                                                          Poz.č.2.32 Viz.výkres č. D.1.1.4.3.3</t>
  </si>
  <si>
    <t>1376302649</t>
  </si>
  <si>
    <t>751.R.054</t>
  </si>
  <si>
    <t>502102541</t>
  </si>
  <si>
    <t xml:space="preserve">13*1          "Poz.č.2.33 Viz.výkres č. D.1.1.4.3.2+5+6+7+8</t>
  </si>
  <si>
    <t>429.R.054</t>
  </si>
  <si>
    <t xml:space="preserve">Dveřní hliníková oboustranná mřížka 425x125                              13*1                                                                                      Poz.č.2.33 Viz.výkres č. D.1.1.4.3.4</t>
  </si>
  <si>
    <t>-260511593</t>
  </si>
  <si>
    <t>751.R.055</t>
  </si>
  <si>
    <t>Montáž ohebné hadice průměr 127</t>
  </si>
  <si>
    <t>-679603346</t>
  </si>
  <si>
    <t xml:space="preserve">20*1          "Poz.č.2.34 Viz.výkres č. D.1.1.4.3.4</t>
  </si>
  <si>
    <t>429.R.055</t>
  </si>
  <si>
    <t xml:space="preserve">Ohebná hadice hliníková vícevrstvá průměr 127       20*1                                                                                           Poz.č.2.34 Viz.výkres č. D.1.1.4.3.4</t>
  </si>
  <si>
    <t>1195260528</t>
  </si>
  <si>
    <t>751.R.056</t>
  </si>
  <si>
    <t>-1211476862</t>
  </si>
  <si>
    <t xml:space="preserve">315*1          "Poz.č.2.35 Viz.výkres č. D.1.1.4.3.2+3+4+5+6+7+8+9+12</t>
  </si>
  <si>
    <t>429.R.056</t>
  </si>
  <si>
    <t xml:space="preserve">Celopozinkované potrubí sk. I - ON 120405, 120311 (SPIRO), včetně tvarovek a včetně všeho potřebného materiálu pro provedení závěsů potrubí, pro sešroubování přírub a utěsnění přírubových spojů                                                                                315*1                                                                                                            Poz.č.2.35 Viz.výkres č. D.1.1.4.3.2+3+4+5+6+7+8+9+12</t>
  </si>
  <si>
    <t>-488747150</t>
  </si>
  <si>
    <t>751.R.057</t>
  </si>
  <si>
    <t>-1814632818</t>
  </si>
  <si>
    <t xml:space="preserve">4*1          "Poz.č.2.36 Viz.výkres č. D.1.1.4.3.12</t>
  </si>
  <si>
    <t>429.R.057</t>
  </si>
  <si>
    <t xml:space="preserve">Odvodňovací nátrubek Js 20                                                                2*1                                                                                                 Poz.č.2.36 Viz.výkres č. D.1.1.4.3.12</t>
  </si>
  <si>
    <t>-44904410</t>
  </si>
  <si>
    <t>751.R.058</t>
  </si>
  <si>
    <t>Montáž nástěnného ventilátoru průměr 500</t>
  </si>
  <si>
    <t>993552965</t>
  </si>
  <si>
    <t xml:space="preserve">4*1          "Poz.č.2.37 Viz.výkres č. D.1.1.4.3.2</t>
  </si>
  <si>
    <t>429.R.058</t>
  </si>
  <si>
    <t xml:space="preserve">Nástěnný ventilátor průměr 500 (výměna za stávající ventilátor ve výměníkové stanici) V=4000m3/h,Apc=60Pa, Pel=0,224kW, 230V, 50Hz, I=1,0A                                                                                       4*1                                                                          , Poz.č.2.37 Viz.výkres č. D.1.1.4.3.2 </t>
  </si>
  <si>
    <t>757506986</t>
  </si>
  <si>
    <t>751.R.059</t>
  </si>
  <si>
    <t>Montáž samočinné žaluziové klapky průměr 500</t>
  </si>
  <si>
    <t>-757242836</t>
  </si>
  <si>
    <t xml:space="preserve">4*1          "Poz.č.2.38 Viz.výkres č. D.1.1.4.3.2</t>
  </si>
  <si>
    <t>429.R.059</t>
  </si>
  <si>
    <t xml:space="preserve">Plastová samočinná žaluziová klapka průměr 500 4*1, Poz.č.2.38 Viz.výkres č. D.1.1.4.3.2 </t>
  </si>
  <si>
    <t>231081101</t>
  </si>
  <si>
    <t>751-3</t>
  </si>
  <si>
    <t>Zařízení č. 3</t>
  </si>
  <si>
    <t>751.R.060</t>
  </si>
  <si>
    <t>Montáž venkovní klimatizační jednotky</t>
  </si>
  <si>
    <t>-121692244</t>
  </si>
  <si>
    <t xml:space="preserve">1*1          "Poz.č.3.01 Viz.výkres č. D.1.1.4.3.2</t>
  </si>
  <si>
    <t>429.R.060</t>
  </si>
  <si>
    <t xml:space="preserve">Venkovní klimatizační jednotka - SPLIT-systém -Inverter ,  Qch=5,0KW . 230V, 50Hz s příslušenstvím pro zimní provoz                                                                                                                                        Poz.č.3.01 Viz.výkres č. D.1.1.4.3.2    </t>
  </si>
  <si>
    <t>-1697807244</t>
  </si>
  <si>
    <t>751.R.061</t>
  </si>
  <si>
    <t>Montáž vnitřní nástěnné klimatizační jednotky</t>
  </si>
  <si>
    <t>1483859366</t>
  </si>
  <si>
    <t xml:space="preserve">1*1          "Poz.č.3.02 Viz.výkres č. D.1.1.4.3.2</t>
  </si>
  <si>
    <t>429.R.061</t>
  </si>
  <si>
    <t xml:space="preserve">Vnitřní nástěnná klimatizační jednotka včetně ovladače, Qch=5,0KW                                                                                                                         Poz.č.3.02 Viz.výkres č. D.1.1.4.3.2</t>
  </si>
  <si>
    <t>1756569262</t>
  </si>
  <si>
    <t>751.R.062</t>
  </si>
  <si>
    <t>Montáž propojovací Cu potrubí</t>
  </si>
  <si>
    <t>1848007157</t>
  </si>
  <si>
    <t xml:space="preserve">20*1          "Poz.č.3.03 Viz.výkres č. D.1.1.4.3.2</t>
  </si>
  <si>
    <t>429.R.062</t>
  </si>
  <si>
    <t xml:space="preserve">Propojovací Cu potrubí s náplní chladiva vč. parotěsné izolace a doplňkového materiálu                          20*1                                                                                                                       Poz.č.3.03 Viz.výkres č. D.1.1.4.3.2</t>
  </si>
  <si>
    <t>1553917933</t>
  </si>
  <si>
    <t>751.R.063</t>
  </si>
  <si>
    <t>Montáž nosné konstrukce pod venk.klim.jednotkou</t>
  </si>
  <si>
    <t>1589191228</t>
  </si>
  <si>
    <t xml:space="preserve">1*1          "Poz.č.3.04 Viz.výkres č. D.1.1.4.3.2</t>
  </si>
  <si>
    <t>429.R.063</t>
  </si>
  <si>
    <t xml:space="preserve">Nosná konstrukce  pod venkovní klimatizační jednotkou                                                      Poz.č.3.04 Viz.výkres č. D.1.1.4.3.2</t>
  </si>
  <si>
    <t>-75861905</t>
  </si>
  <si>
    <t>751.R.064</t>
  </si>
  <si>
    <t>-492794561</t>
  </si>
  <si>
    <t xml:space="preserve">2*1          "Poz.č.3.05 Viz.výkres č. D.1.1.4.3.4</t>
  </si>
  <si>
    <t>429.R.064</t>
  </si>
  <si>
    <t xml:space="preserve">Venkovní klimatizační jednotka - SPLIT-systém -Inverter ,  Qch=10,0KW, 400V, 50Hz s příslušenstvím pro zimní provoz                                       2*1                                                                                     Poz.č.3.05 Viz.výkres č. D.1.1.4.3.4</t>
  </si>
  <si>
    <t>-686691370</t>
  </si>
  <si>
    <t>751.R.065</t>
  </si>
  <si>
    <t>1253998868</t>
  </si>
  <si>
    <t xml:space="preserve">2*1          "Poz.č.3.06 Viz.výkres č. D.1.1.4.3.4</t>
  </si>
  <si>
    <t>429.R.065</t>
  </si>
  <si>
    <t xml:space="preserve">Vnitřní nástěnná klimatizační jednotka včetně ovladače, Qch=10,0KW                                                             2*1                                                                                                                   Poz.č.3.06 Viz.výkres č. D.1.1.4.3.4</t>
  </si>
  <si>
    <t>926035333</t>
  </si>
  <si>
    <t>751.R.066</t>
  </si>
  <si>
    <t>1799487419</t>
  </si>
  <si>
    <t xml:space="preserve">18*1          "Poz.č.3.07 Viz.výkres č. D.1.1.4.3.4</t>
  </si>
  <si>
    <t>429.R.066</t>
  </si>
  <si>
    <t xml:space="preserve">Propojovací Cu potrubí s náplní chladiva vč. parotěsné izolace a doplňkového materiálu            20*1                                                                                      Poz.č.3.07 Viz.výkres č. D.1.1.4.3.4</t>
  </si>
  <si>
    <t>-1483009259</t>
  </si>
  <si>
    <t>751.R.067</t>
  </si>
  <si>
    <t>616316142</t>
  </si>
  <si>
    <t xml:space="preserve">2*1          "Poz.č.3.08 Viz.výkres č. D.1.1.4.3.4</t>
  </si>
  <si>
    <t>429.R.067</t>
  </si>
  <si>
    <t xml:space="preserve">Nosná konstrukce  pod venkovní klimatizační jednotkou                                                      Poz.č.3.08 Viz.výkres č. D.1.1.4.3.4</t>
  </si>
  <si>
    <t>-713948016</t>
  </si>
  <si>
    <t>751-4</t>
  </si>
  <si>
    <t>Zařízení č. 4</t>
  </si>
  <si>
    <t>751.R.068</t>
  </si>
  <si>
    <t>Montáž potrubního ventilátoru průměr 560</t>
  </si>
  <si>
    <t>-659337853</t>
  </si>
  <si>
    <t xml:space="preserve">1*1          "Poz.č.4.01 Viz.výkres č. D.1.1.4.3.2</t>
  </si>
  <si>
    <t>429.R.068</t>
  </si>
  <si>
    <t>Potrubní ventilátor průměr 560 (V=8090m3/h,Apc=190Pa, Pel=1,2kW, 400V, 50Hz, I=2,2A ), vč.2 nosných konzolí a 2 protipřírub, Poz.č.4.01 Viz.výkres č. D.1.1.4.3.2</t>
  </si>
  <si>
    <t>287125020</t>
  </si>
  <si>
    <t>751.R.069</t>
  </si>
  <si>
    <t>-190819906</t>
  </si>
  <si>
    <t xml:space="preserve">1*1          "Poz.č.4.02 Viz.výkres č. D.1.1.4.3.2</t>
  </si>
  <si>
    <t>429.R.069</t>
  </si>
  <si>
    <t>Potrubní ventilátor průměr 560 (V=6000m3/h,Apc=205Pa, Pel=1,2kW, 400V, 50Hz, I=2,2A ), vč.2 nosných konzolí a 2 protipřírub, Poz.č.4.02 Viz.výkres č. D.1.1.4.3.2</t>
  </si>
  <si>
    <t>2132326954</t>
  </si>
  <si>
    <t>751.R.070</t>
  </si>
  <si>
    <t>Montáž krycí mřížky 800x630</t>
  </si>
  <si>
    <t>-1688890920</t>
  </si>
  <si>
    <t xml:space="preserve">1*1          "Poz.č.4.03 Viz.výkres č. D.1.1.4.3.2</t>
  </si>
  <si>
    <t>429.R.070</t>
  </si>
  <si>
    <t xml:space="preserve">Krycí mřížka 800x630 z pozink.drátu 1mm s oky 10x10mm                                                                                                                  Poz.č.4.03 Viz.výkres č. D.1.1.4.3.2</t>
  </si>
  <si>
    <t>120275421</t>
  </si>
  <si>
    <t>751.R.071</t>
  </si>
  <si>
    <t>Montáž krycí mřížky 630x630</t>
  </si>
  <si>
    <t>-390702427</t>
  </si>
  <si>
    <t xml:space="preserve">1*1          "Poz.č.4.04 Viz.výkres č. D.1.1.4.3.2</t>
  </si>
  <si>
    <t>429.R.071</t>
  </si>
  <si>
    <t xml:space="preserve">Krycí mřížka 630x630 z pozink.drátu 1mm s oky 10x10mm                                                                                                                  Poz.č.4.04 Viz.výkres č. D.1.1.4.3.2</t>
  </si>
  <si>
    <t>-144284150</t>
  </si>
  <si>
    <t>751.R.072</t>
  </si>
  <si>
    <t>Montáž krycí mřížky 800x500</t>
  </si>
  <si>
    <t>-329699982</t>
  </si>
  <si>
    <t xml:space="preserve">2*1          "Poz.č.4.05 Viz.výkres č. D.1.1.4.3.2</t>
  </si>
  <si>
    <t>429.R.072</t>
  </si>
  <si>
    <t xml:space="preserve">Krycí mřížka 800x500 z pozink.drátu 1mm s oky 10x10mm                                                                                                       2*1                                                                                                 Poz.č.4.05 Viz.výkres č. D.1.1.4.3.2</t>
  </si>
  <si>
    <t>-1397928292</t>
  </si>
  <si>
    <t>751.R.073</t>
  </si>
  <si>
    <t>Montáž krycí mřížky 315x225</t>
  </si>
  <si>
    <t>-1041330973</t>
  </si>
  <si>
    <t xml:space="preserve">1*1          "Poz.č.4.06 Viz.výkres č. D.1.1.4.3.2</t>
  </si>
  <si>
    <t>429.R.073</t>
  </si>
  <si>
    <t xml:space="preserve">Krycí mřížka 315x225 z pozink.drátu 1mm s oky 10x10mm                                                                                                                  Poz.č.4.06 Viz.výkres č. D.1.1.4.3.2</t>
  </si>
  <si>
    <t>-1174487449</t>
  </si>
  <si>
    <t>751.R.074</t>
  </si>
  <si>
    <t>Montáž krycí mřížky 800x250</t>
  </si>
  <si>
    <t>-943880169</t>
  </si>
  <si>
    <t xml:space="preserve">1*1          "Poz.č.4.07 Viz.výkres č. D.1.1.4.3.2</t>
  </si>
  <si>
    <t>429.R.074</t>
  </si>
  <si>
    <t xml:space="preserve">Krycí mřížka 800x250 z pozink.drátu 1mm s oky 10x10mm                                                                                                                  Poz.č.4.07 Viz.výkres č. D.1.1.4.3.2</t>
  </si>
  <si>
    <t>-1465995271</t>
  </si>
  <si>
    <t>751.R.075</t>
  </si>
  <si>
    <t>Montáž krycí mřížky 1000x400</t>
  </si>
  <si>
    <t>354028177</t>
  </si>
  <si>
    <t xml:space="preserve">1*1          "Poz.č.4.08 Viz.výkres č. D.1.1.4.3.2</t>
  </si>
  <si>
    <t>429.R.075</t>
  </si>
  <si>
    <t xml:space="preserve">Krycí mřížka 1000x400 z pozink.drátu 1mm s oky 10x10mm                                                                                                                  Poz.č.4.08 Viz.výkres č. D.1.1.4.3.2</t>
  </si>
  <si>
    <t>-144719142</t>
  </si>
  <si>
    <t>751.R.076</t>
  </si>
  <si>
    <t>Montáž regulační klapky 800x400</t>
  </si>
  <si>
    <t>-2078403894</t>
  </si>
  <si>
    <t xml:space="preserve">1*1          "Poz.č.4.09 Viz.výkres č. D.1.1.4.3.2</t>
  </si>
  <si>
    <t>429.R.076</t>
  </si>
  <si>
    <t xml:space="preserve">Regulační klapka těsná 800x400 ovl. SM vč. servopohonu s havarijní funkcí 230V                                                                                                       Poz.č.4.09 Viz.výkres č. D.1.1.4.3.2</t>
  </si>
  <si>
    <t>1081787372</t>
  </si>
  <si>
    <t>751.R.077</t>
  </si>
  <si>
    <t>Montáž regulační klapky 560x630</t>
  </si>
  <si>
    <t>1441071849</t>
  </si>
  <si>
    <t xml:space="preserve">1*1          "Poz.č.4.10 Viz.výkres č. D.1.1.4.3.2 </t>
  </si>
  <si>
    <t>429.R.077</t>
  </si>
  <si>
    <t xml:space="preserve">Regulační klapka těsná 560x630 ovl. SM vč. servopohonu s havarijní funkcí 230V                                                                                                       Poz.č.4.10 Viz.výkres č. D.1.1.4.3.2</t>
  </si>
  <si>
    <t>-1491148954</t>
  </si>
  <si>
    <t>751.R.078</t>
  </si>
  <si>
    <t>Montáž regulační klapky 1000x400</t>
  </si>
  <si>
    <t>-41961232</t>
  </si>
  <si>
    <t xml:space="preserve">1          "Poz.č.4.11 Viz.výkres č. D.1.1.4.3.2</t>
  </si>
  <si>
    <t>429.R.078</t>
  </si>
  <si>
    <t xml:space="preserve">Regulační klapka těsná 1000x400 ovl. SM vč. servopohonu s havarijní funkcí 230V                                                                                                       Poz.č.4.11 Viz.výkres č. D.1.1.4.3.2</t>
  </si>
  <si>
    <t>637459967</t>
  </si>
  <si>
    <t>751.R.079</t>
  </si>
  <si>
    <t>Montáž regulační klapky ruční 800x250</t>
  </si>
  <si>
    <t>1267333766</t>
  </si>
  <si>
    <t xml:space="preserve">1          "Poz.č.4.12 Viz.výkres č. D.1.1.4.3.2</t>
  </si>
  <si>
    <t>429.R.079</t>
  </si>
  <si>
    <t xml:space="preserve">Regulační klapka ruční 800x250                                                                                             Poz.č.4.12 Viz.výkres č. D.1.1.4.3.2</t>
  </si>
  <si>
    <t>270035881</t>
  </si>
  <si>
    <t>751.R.080</t>
  </si>
  <si>
    <t>Montáž regulační klapky ruční 500x250</t>
  </si>
  <si>
    <t>-1182558835</t>
  </si>
  <si>
    <t xml:space="preserve">1          "Poz.č.4.13 Viz.výkres č. D.1.1.4.3.2</t>
  </si>
  <si>
    <t>429.R.080</t>
  </si>
  <si>
    <t xml:space="preserve">Regulační klapka ruční 500x250                                                                                             Poz.č.4.13 Viz.výkres č. D.1.1.4.3.9 2</t>
  </si>
  <si>
    <t>155071544</t>
  </si>
  <si>
    <t>751.R.081</t>
  </si>
  <si>
    <t>Montáž regulační klapky ruční 315x225</t>
  </si>
  <si>
    <t>2003732103</t>
  </si>
  <si>
    <t xml:space="preserve">1          "Poz.č.4.14 Viz.výkres č. D.1.1.4.3.2</t>
  </si>
  <si>
    <t>429.R.081</t>
  </si>
  <si>
    <t xml:space="preserve">Regulační klapka ruční 315x225                                                                                             Poz.č.4.14 Viz.výkres č. D.1.1.4.3.2</t>
  </si>
  <si>
    <t>620217175</t>
  </si>
  <si>
    <t>751.R.082</t>
  </si>
  <si>
    <t>1283785822</t>
  </si>
  <si>
    <t xml:space="preserve">1          "Poz.č.4.15 Viz.výkres č. D.1.1.4.3.2</t>
  </si>
  <si>
    <t>429.R.082</t>
  </si>
  <si>
    <t xml:space="preserve">Protidešťová žaluzie hliníková 1250x710 včetně síta                                                            Poz.č.4.15 Viz.výkres č. D.1.1.4.3.2</t>
  </si>
  <si>
    <t>-73012623</t>
  </si>
  <si>
    <t>751.R.083</t>
  </si>
  <si>
    <t>1397061912</t>
  </si>
  <si>
    <t xml:space="preserve">164*1          "Poz.č.4.16 Viz.výkres č. D.1.1.4.3.2</t>
  </si>
  <si>
    <t>429.R.083</t>
  </si>
  <si>
    <t xml:space="preserve">Celopozinkované potrubí sk. I - ON 120405, 120311 (SPIRO), včetně tvarovek a včetně všeho potřebného materiálu pro provedení závěsů potrubí, pro sešroubování přírub a utěsnění přírubových spojů                                                                                164*1                                                                                                            Poz.č.4.16 Viz.výkres č. D.1.1.4.3.2</t>
  </si>
  <si>
    <t>2110201421</t>
  </si>
  <si>
    <t>751-5</t>
  </si>
  <si>
    <t>Zařízení č. 5</t>
  </si>
  <si>
    <t>751.R.084</t>
  </si>
  <si>
    <t>Montáž potrubního ventilátoru průměr 630</t>
  </si>
  <si>
    <t>-87431188</t>
  </si>
  <si>
    <t xml:space="preserve">1          "Poz.č.5.01 Viz.výkres č. D.1.1.4.3.2</t>
  </si>
  <si>
    <t>429.R.084</t>
  </si>
  <si>
    <t xml:space="preserve">Potrubní ventilátor průměr 630 (V=10600m3/h,Apc=230Pa, Pel=1,8kW, 400V, 50Hz, I=3,4A), vč. 2 nosných konzolí,  2 protipřírub a jedné krycí mřížky na výtlaku, Poz.č.5.01 Viz.výkres č. D.1.1.4.3.2</t>
  </si>
  <si>
    <t>1626860525</t>
  </si>
  <si>
    <t>751.R.085</t>
  </si>
  <si>
    <t>-1371915668</t>
  </si>
  <si>
    <t xml:space="preserve">1          "Poz.č.5.02 Viz.výkres č. D.1.1.4.3.2</t>
  </si>
  <si>
    <t>429.R.085</t>
  </si>
  <si>
    <t xml:space="preserve">Krycí mřížka 630x630 z pozink.drátu 1mm s oky 10x10mm                                                                                                                  Poz.č.5.02 Viz.výkres č. D.1.1.4.3.2</t>
  </si>
  <si>
    <t>781903211</t>
  </si>
  <si>
    <t>751.R.086</t>
  </si>
  <si>
    <t>216557147</t>
  </si>
  <si>
    <t xml:space="preserve">1          "Poz.č.5.03 Viz.výkres č. D.1.1.4.3.2+10</t>
  </si>
  <si>
    <t>429.R.086</t>
  </si>
  <si>
    <t xml:space="preserve">Krycí mřížka 800x500 z pozink.drátu 1mm s oky 10x10mm                                                                                                                  Poz.č.5.03 Viz.výkres č. D.1.1.4.3.2+10</t>
  </si>
  <si>
    <t>2018549059</t>
  </si>
  <si>
    <t>751.R.087</t>
  </si>
  <si>
    <t>Montáž regulační klapky 630x630</t>
  </si>
  <si>
    <t>902085866</t>
  </si>
  <si>
    <t xml:space="preserve">1          "Poz.č.5.04 Viz.výkres č. D.1.1.4.3.2</t>
  </si>
  <si>
    <t>429.R.087</t>
  </si>
  <si>
    <t xml:space="preserve">Regulační klapka těsná 630x630 ovl. SM                         vč. servopohonu s havarijní funkcí 230V                                                                                                       Poz.č.5.04 Viz.výkres č. D.1.1.4.3.2</t>
  </si>
  <si>
    <t>-910660480</t>
  </si>
  <si>
    <t>751.R.088</t>
  </si>
  <si>
    <t>Montáž regulační klapky 500x800</t>
  </si>
  <si>
    <t>625332473</t>
  </si>
  <si>
    <t xml:space="preserve">1          "Poz.č.5.05 Viz.výkres č. D.1.1.4.3.10</t>
  </si>
  <si>
    <t>429.R.088</t>
  </si>
  <si>
    <t xml:space="preserve">Regulační klapka těsná 500x800 ovl. SM                         vč. servopohonu s havarijní funkcí 230V a včetně kompletní regulace otevření klapky dle požadovaného přetlaku pro CHÚC(B)                                                                                                     Poz.č.5.05 Viz.výkres č. D.1.1.4.3.10</t>
  </si>
  <si>
    <t>516692081</t>
  </si>
  <si>
    <t>751.R.089</t>
  </si>
  <si>
    <t>Montáž protidešťové žaluzie 500x800</t>
  </si>
  <si>
    <t>1147508966</t>
  </si>
  <si>
    <t xml:space="preserve">1          "Poz.č.5.06 Viz.výkres č. D.1.1.4.3.10</t>
  </si>
  <si>
    <t>429.R.089</t>
  </si>
  <si>
    <t xml:space="preserve">Protidešťová žaluzie hliníková 500x800 včetně síta                                                           Poz.č.5.06 Viz.výkres č. D.1.1.4.3.10</t>
  </si>
  <si>
    <t>-1318182960</t>
  </si>
  <si>
    <t>751.R.090</t>
  </si>
  <si>
    <t>-1470890460</t>
  </si>
  <si>
    <t xml:space="preserve">8*1          "Poz.č.5.07 Viz.výkres č. D.1.1.4.3.2+10</t>
  </si>
  <si>
    <t>429.R.090</t>
  </si>
  <si>
    <t xml:space="preserve">Celopozinkované potrubí sk. I - ON 120405, 120311 (SPIRO), včetně tvarovek a včetně všeho potřebného materiálu pro provedení závěsů potrubí, pro sešroubování přírub a utěsnění přírubových spojů                                                                                8*1                                                                                                            Poz.č.5.07 Viz.výkres č. D.1.1.4.3.2+10</t>
  </si>
  <si>
    <t>1672631010</t>
  </si>
  <si>
    <t>751-6</t>
  </si>
  <si>
    <t>Zařízení č. 6</t>
  </si>
  <si>
    <t>751.R.091</t>
  </si>
  <si>
    <t>-252181638</t>
  </si>
  <si>
    <t xml:space="preserve">4*1          "Poz.č.6.01 Viz.výkres č. D.1.1.4.3.2</t>
  </si>
  <si>
    <t>429.R.091</t>
  </si>
  <si>
    <t xml:space="preserve">Venkovní klimatizační jednotka - SPLIT-systém -Inverter- dodávka uživatele   4*1     Poz.č.6.01 Viz.výkres č. D.1.1.4.3.2</t>
  </si>
  <si>
    <t>-1435846897</t>
  </si>
  <si>
    <t>751.R.092</t>
  </si>
  <si>
    <t>-458319306</t>
  </si>
  <si>
    <t xml:space="preserve">4*1          "Poz.č.6.02 Viz.výkres č. D.1.1.4.3.2</t>
  </si>
  <si>
    <t>429.R.092</t>
  </si>
  <si>
    <t xml:space="preserve">Vnitřní nástěnná klimatizační jednotka včetně ovladače-dodávka uživatele 4*1      Poz.č.6.02 Viz.výkres č. D.1.1.4.3.2</t>
  </si>
  <si>
    <t>702325365</t>
  </si>
  <si>
    <t>751.R.093</t>
  </si>
  <si>
    <t>1164308023</t>
  </si>
  <si>
    <t xml:space="preserve">64*1          "Poz.č.6.03 Viz.výkres č. D.1.1.4.3.2</t>
  </si>
  <si>
    <t>429.R.093</t>
  </si>
  <si>
    <t xml:space="preserve">Propojovací Cu potrubí s náplní chladiva vč. parotěsné izolace a doplňkového materiálu                            64*1                                                                                       Poz.č.6.03 Viz.výkres č. D.1.1.4.3.2</t>
  </si>
  <si>
    <t>1498579187</t>
  </si>
  <si>
    <t>751.R.093.1</t>
  </si>
  <si>
    <t>1265093076</t>
  </si>
  <si>
    <t xml:space="preserve">4*1          "Poz.č.6.04 Viz.výkres č. D.1.1.4.3.2</t>
  </si>
  <si>
    <t>429.R.093.1</t>
  </si>
  <si>
    <t xml:space="preserve">Nosná konstrukce  pod venkovní klimatizační jednotkou                                                                           4*1                                                                                    Poz.č.6.04 Viz.výkres č. D.1.1.4.3.2</t>
  </si>
  <si>
    <t>1047979576</t>
  </si>
  <si>
    <t>751-7</t>
  </si>
  <si>
    <t>Zařízení č. 7</t>
  </si>
  <si>
    <t>751.R.094</t>
  </si>
  <si>
    <t>281916380</t>
  </si>
  <si>
    <t xml:space="preserve">2*1          "Poz.č.7.01 Viz.výkres č. D.1.1.4.3.4</t>
  </si>
  <si>
    <t>429.R.094</t>
  </si>
  <si>
    <t xml:space="preserve">Venkovní klimatizační jednotka - Multi SPLIT-systém - Inverter ,  Qch=4,2KW, 230V                                                 2*1                                                                           Poz.č.7.01 Viz.výkres č. D.1.1.4.3.4</t>
  </si>
  <si>
    <t>-790933339</t>
  </si>
  <si>
    <t>751.R.095</t>
  </si>
  <si>
    <t>-339504587</t>
  </si>
  <si>
    <t xml:space="preserve">2*1          "Poz.č.7.02 Viz.výkres č. D.1.1.4.3.4</t>
  </si>
  <si>
    <t>429.R.095</t>
  </si>
  <si>
    <t xml:space="preserve">Vnitřní nástěnná klimatizační jednotka včetně ovladače, Qch=2,0KW                                                                   2*1                                                                                  Poz.č.7.02 Viz.výkres č. D.1.1.4.3.4</t>
  </si>
  <si>
    <t>-1587469686</t>
  </si>
  <si>
    <t>751.R.096</t>
  </si>
  <si>
    <t>-1594392166</t>
  </si>
  <si>
    <t xml:space="preserve">2*1          "Poz.č.7.03 Viz.výkres č. D.1.1.4.3.4</t>
  </si>
  <si>
    <t>429.R.096</t>
  </si>
  <si>
    <t xml:space="preserve">Vnitřní nástěnná klimatizační jednotka včetně ovladače, Qch=1,5KW                                                                                   2*1                                                                                  Poz.č.7.03 Viz.výkres č. D.1.1.4.3.4</t>
  </si>
  <si>
    <t>1624106743</t>
  </si>
  <si>
    <t>751.R.097</t>
  </si>
  <si>
    <t>-1467036881</t>
  </si>
  <si>
    <t xml:space="preserve">58*1          "Poz.č.7.04 Viz.výkres č. D.1.1.4.3.4</t>
  </si>
  <si>
    <t>429.R.097</t>
  </si>
  <si>
    <t xml:space="preserve">Propojovací Cu potrubí s náplní chladiva vč. parotěsné izolace a doplňkového materiálu                                58*1                                                                                            Poz.č.7.04 Viz.výkres č. D.1.1.4.3.4</t>
  </si>
  <si>
    <t>379813012</t>
  </si>
  <si>
    <t>751.R.098</t>
  </si>
  <si>
    <t>1787127185</t>
  </si>
  <si>
    <t xml:space="preserve">2*1          "Poz.č.7.05 Viz.výkres č. D.1.1.4.3.4</t>
  </si>
  <si>
    <t>429.R.098</t>
  </si>
  <si>
    <t xml:space="preserve">Nosná konstrukce  pod venkovní klimatizační jednotkou                                                                                        2*1                                                                                            Poz.č.7.05 Viz.výkres č. D.1.1.4.3.4</t>
  </si>
  <si>
    <t>1093241804</t>
  </si>
  <si>
    <t>751-8</t>
  </si>
  <si>
    <t>Zařízení č. 8</t>
  </si>
  <si>
    <t>751.R.099</t>
  </si>
  <si>
    <t>1913657405</t>
  </si>
  <si>
    <t xml:space="preserve">1          "Poz.č.8.01 Viz.výkres č. D.1.1.4.3.4</t>
  </si>
  <si>
    <t>429.R.099</t>
  </si>
  <si>
    <t xml:space="preserve">Venkovní klimatizační jednotka - Multi SPLIT-systém - Inverter ,  Qch=10,0KW, 400V                                                                                         Poz.č.8.01 Viz.výkres č. D.1.1.4.3.4</t>
  </si>
  <si>
    <t>887216752</t>
  </si>
  <si>
    <t>751.R.100</t>
  </si>
  <si>
    <t>-154491037</t>
  </si>
  <si>
    <t xml:space="preserve">2          "Poz.č.8.02 Viz.výkres č. D.1.1.4.3.5 </t>
  </si>
  <si>
    <t>429.R.100</t>
  </si>
  <si>
    <t xml:space="preserve">Vnitřní nástěnná klimatizační jednotka včetně ovladače, Qch=5,0KW, 230V                                         2*1                                                                                  Poz.č.8.02 Viz.výkres č. D.1.1.4.3.5</t>
  </si>
  <si>
    <t>-1421042290</t>
  </si>
  <si>
    <t>751.R.101</t>
  </si>
  <si>
    <t>-1729035753</t>
  </si>
  <si>
    <t xml:space="preserve">34*1          "Poz.č.8.03 Viz.výkres č. D.1.1.4.3.5</t>
  </si>
  <si>
    <t>429.R.101</t>
  </si>
  <si>
    <t xml:space="preserve">Propojovací Cu potrubí s náplní chladiva vč. parotěsné izolace a doplňkového materiálu                                    34*1                                                                                      Poz.č.8.03 Viz.výkres č. D.1.1.4.3.5</t>
  </si>
  <si>
    <t>-1105414474</t>
  </si>
  <si>
    <t>751.R.102</t>
  </si>
  <si>
    <t>1234196991</t>
  </si>
  <si>
    <t xml:space="preserve">1          "Poz.č.8.04 Viz.výkres č. D.1.1.4.3.4</t>
  </si>
  <si>
    <t>429.R.102</t>
  </si>
  <si>
    <t xml:space="preserve">Nosná konstrukce  pod venkovní klimatizační jednotkou                                                                                                                    Poz.č.8.04 Viz.výkres č. D.1.1.4.3.4</t>
  </si>
  <si>
    <t>-65777774</t>
  </si>
  <si>
    <t>751.R.103</t>
  </si>
  <si>
    <t>1973914477</t>
  </si>
  <si>
    <t xml:space="preserve">14*1          "Poz.č.8.05 Viz.výkres č. D.1.1.4.3.5+6</t>
  </si>
  <si>
    <t>429.R.103</t>
  </si>
  <si>
    <t xml:space="preserve">Venkovní klimatizační jednotka - Multi SPLIT-systém - Inverter ,  Qch=4,2KW, 230V                                                  14*1                                                                                                                  Poz.č.8.05 Viz.výkres č. D.1.1.4.3.5+6</t>
  </si>
  <si>
    <t>461886521</t>
  </si>
  <si>
    <t>751.R.104</t>
  </si>
  <si>
    <t>-934626264</t>
  </si>
  <si>
    <t xml:space="preserve">26*1          "Poz.č.8.06 Viz.výkres č. D.1.1.4.3.5+6</t>
  </si>
  <si>
    <t>429.R.104</t>
  </si>
  <si>
    <t xml:space="preserve">Vnitřní nástěnná klimatizační jednotka včetně ovladače, Qch=2,0KW                                                                                26*1                                                                                                               Poz.č.8.06 Viz.výkres č. D.1.1.4.3.5+6</t>
  </si>
  <si>
    <t>879267924</t>
  </si>
  <si>
    <t>751.R.105</t>
  </si>
  <si>
    <t>-960006310</t>
  </si>
  <si>
    <t xml:space="preserve">2*1          "Poz.č.8.07 Viz.výkres č. D.1.1.4.3.5+6</t>
  </si>
  <si>
    <t>429.R.105</t>
  </si>
  <si>
    <t xml:space="preserve">Vnitřní nástěnná klimatizační jednotka včetně ovladače, Qch=1,5KW                                                                         2*1                                                                                                                        Poz.č.8.07 Viz.výkres č. D.1.1.4.3.5+6</t>
  </si>
  <si>
    <t>1818276594</t>
  </si>
  <si>
    <t>751.R.106</t>
  </si>
  <si>
    <t>1418140043</t>
  </si>
  <si>
    <t xml:space="preserve">420*1          "Poz.č.8.08 Viz.výkres č. D.1.1.4.3.5+6</t>
  </si>
  <si>
    <t>429.R.106</t>
  </si>
  <si>
    <t xml:space="preserve">Propojovací Cu potrubí s náplní chladiva vč. parotěsné izolace a doplňkového materiálu            420*1                                                             Poz.č.8.08 Viz.výkres č. D.1.1.4.3.5+6</t>
  </si>
  <si>
    <t>-1952634469</t>
  </si>
  <si>
    <t>751.R.107</t>
  </si>
  <si>
    <t>-1481181193</t>
  </si>
  <si>
    <t xml:space="preserve">14*1          "Poz.č.8.09 Viz.výkres č. D.1.1.4.3.5+6</t>
  </si>
  <si>
    <t>429.R.107</t>
  </si>
  <si>
    <t xml:space="preserve">Nosná konstrukce  pod venkovní klimatizační jednotkou                                                                                  14*1                                                                                                    Poz.č.8.09 Viz.výkres č. D.1.1.4.3.5+6</t>
  </si>
  <si>
    <t>-8241528</t>
  </si>
  <si>
    <t>751.R.108</t>
  </si>
  <si>
    <t>243642043</t>
  </si>
  <si>
    <t xml:space="preserve">6*1          "Poz.č.8.10 Viz.výkres č. D.1.1.4.3.5+6</t>
  </si>
  <si>
    <t>429.R.108</t>
  </si>
  <si>
    <t xml:space="preserve">Venkovní klimatizační jednotka - SPLIT-systém -Inverter ,  Qch=2,5KW                                                                           6*1                                                                                                                              Poz.č.8.10 Viz.výkres č. D.1.1.4.3.5+6</t>
  </si>
  <si>
    <t>616228090</t>
  </si>
  <si>
    <t>751.R.109</t>
  </si>
  <si>
    <t>1484312709</t>
  </si>
  <si>
    <t xml:space="preserve">6*1          "Poz.č.8.11 Viz.výkres č. D.1.1.4.3.5+6</t>
  </si>
  <si>
    <t>429.R.109</t>
  </si>
  <si>
    <t xml:space="preserve">Vnitřní nástěnná klimatizační jednotka včetně ovladače, Qch=2,5KW                                                                       6*1                                                                                                                       Poz.č.8.11 Viz.výkres č. D.1.1.4.3.5+6</t>
  </si>
  <si>
    <t>-922991366</t>
  </si>
  <si>
    <t>751.R.110</t>
  </si>
  <si>
    <t>-152964441</t>
  </si>
  <si>
    <t xml:space="preserve">72*1          "Poz.č.8.12 Viz.výkres č. D.1.1.4.3.5+6</t>
  </si>
  <si>
    <t>429.R.110</t>
  </si>
  <si>
    <t xml:space="preserve">Propojovací Cu potrubí s náplní chladiva vč. parotěsné izolace a doplňkového materiálu                                        72*1                                                                                         Poz.č.8.12 Viz.výkres č. D.1.1.4.3.5+6</t>
  </si>
  <si>
    <t>728968709</t>
  </si>
  <si>
    <t>751.R.111</t>
  </si>
  <si>
    <t>-517458699</t>
  </si>
  <si>
    <t xml:space="preserve">6*1          "Poz.č.8.13 Viz.výkres č. D.1.1.4.3.5+6</t>
  </si>
  <si>
    <t>429.R.111</t>
  </si>
  <si>
    <t xml:space="preserve">Nosná konstrukce  pod venkovní klimatizační jednotkou                                                                                         6*1                                                                                    Poz.č.8.13 Viz.výkres č. D.1.1.4.3.5+6</t>
  </si>
  <si>
    <t>-2059965852</t>
  </si>
  <si>
    <t>751.R.112</t>
  </si>
  <si>
    <t>-128123720</t>
  </si>
  <si>
    <t xml:space="preserve">1          "Poz.č.8.14 Viz.výkres č. D.1.1.4.3.6</t>
  </si>
  <si>
    <t>429.R.112</t>
  </si>
  <si>
    <t xml:space="preserve">Venkovní klimatizační jednotka - SPLIT-systém -Inverter ,  Qch=4,0KW , 230V                                                                                                                          Poz.č.8.14 Viz.výkres č. D.1.1.4.3.5</t>
  </si>
  <si>
    <t>1869219311</t>
  </si>
  <si>
    <t>751.R.113</t>
  </si>
  <si>
    <t>-365978996</t>
  </si>
  <si>
    <t xml:space="preserve">1          "Poz.č.8.15 Viz.výkres č. D.1.1.4.3.5+6</t>
  </si>
  <si>
    <t>429.R.113</t>
  </si>
  <si>
    <t xml:space="preserve">Vnitřní nástěnná klimatizační jednotka včetně ovladače, Qch=4,0KW                                                                                                                        Poz.č.8.15 Viz.výkres č. D.1.1.4.3.5+6</t>
  </si>
  <si>
    <t>-413868641</t>
  </si>
  <si>
    <t>751.R.114</t>
  </si>
  <si>
    <t>-1739053285</t>
  </si>
  <si>
    <t xml:space="preserve">18*1          "Poz.č.8.16 Viz.výkres č. D.1.1.4.3.5</t>
  </si>
  <si>
    <t>429.R.114</t>
  </si>
  <si>
    <t xml:space="preserve">Propojovací Cu potrubí s náplní chladiva vč. parotěsné izolace a doplňkového materiálu            18*1                                                                                               Poz.č.8.16 Viz.výkres č. D.1.1.4.3.5</t>
  </si>
  <si>
    <t>1516070483</t>
  </si>
  <si>
    <t>751.R.115</t>
  </si>
  <si>
    <t>-197616860</t>
  </si>
  <si>
    <t xml:space="preserve">1          "Poz.č.8.17 Viz.výkres č. D.1.1.4.3.5+6</t>
  </si>
  <si>
    <t>429.R.115</t>
  </si>
  <si>
    <t xml:space="preserve">Nosná konstrukce  pod venkovní klimatizační jednotkou                                                                                                                  Poz.č.8.17 Viz.výkres č. D.1.1.4.3.5+6</t>
  </si>
  <si>
    <t>-1095253553</t>
  </si>
  <si>
    <t>751-9</t>
  </si>
  <si>
    <t>Zařízení č. 9</t>
  </si>
  <si>
    <t>751.R.116</t>
  </si>
  <si>
    <t>-252199417</t>
  </si>
  <si>
    <t xml:space="preserve">2*1          "Poz.č.9.01 Viz.výkres č. D.1.1.4.3.8 </t>
  </si>
  <si>
    <t>429.R.116</t>
  </si>
  <si>
    <t xml:space="preserve">Venkovní klimatizační jednotka - Multi SPLIT-systém - Inverter ,  Qch=4,2KW, 230V                                              2*1                                                                                                          Poz.č.9.01 Viz.výkres č. D.1.1.4.3.8</t>
  </si>
  <si>
    <t>336423992</t>
  </si>
  <si>
    <t>751.R.117</t>
  </si>
  <si>
    <t>2086665146</t>
  </si>
  <si>
    <t xml:space="preserve">4*1          "Poz.č.9.02 Viz.výkres č. D.1.1.4.3.8</t>
  </si>
  <si>
    <t>429.R.117</t>
  </si>
  <si>
    <t xml:space="preserve">Vnitřní nástěnná klimatizační jednotka včetně ovladače, Qch=2,0KW                                                                             4*1                                                                                                                     Poz.č.9.02 Viz.výkres č. D.1.1.4.3.8</t>
  </si>
  <si>
    <t>1839757118</t>
  </si>
  <si>
    <t>751.R.118</t>
  </si>
  <si>
    <t>-350146289</t>
  </si>
  <si>
    <t xml:space="preserve">70*1          "Poz.č.9.03 Viz.výkres č. D.1.1.4.3.8</t>
  </si>
  <si>
    <t>429.R.118</t>
  </si>
  <si>
    <t xml:space="preserve">Propojovací Cu potrubí s náplní chladiva vč. parotěsné izolace a doplňkového materiálu                                 70*1                                                                                             Poz.č.9.03 Viz.výkres č. D.1.1.4.3.8</t>
  </si>
  <si>
    <t>-227331228</t>
  </si>
  <si>
    <t>751.R.119</t>
  </si>
  <si>
    <t>37319606</t>
  </si>
  <si>
    <t xml:space="preserve">2*1          "Poz.č.9.04 Viz.výkres č. D.1.1.4.3.8</t>
  </si>
  <si>
    <t>429.R.119</t>
  </si>
  <si>
    <t xml:space="preserve">Nosná konstrukce  pod venkovní klimatizační jednotkou                                                                                               2*1                                                                                            Poz.č.9.04 Viz.výkres č. D.1.1.4.3.8</t>
  </si>
  <si>
    <t>1100571935</t>
  </si>
  <si>
    <t>751.R.120</t>
  </si>
  <si>
    <t>44481411</t>
  </si>
  <si>
    <t xml:space="preserve">2*1          "Poz.č.9.05 Viz.výkres č. D.1.1.4.3.8</t>
  </si>
  <si>
    <t>429.R.120</t>
  </si>
  <si>
    <t xml:space="preserve">Venkovní klimatizační jednotka - SPLIT-systém -Inverter ,  Qch=4,0KW , 230V                                                                     2*1                                                                                                                                Poz.č.9.05 Viz.výkres č. D.1.1.4.3.8</t>
  </si>
  <si>
    <t>-160981989</t>
  </si>
  <si>
    <t>751.R.121</t>
  </si>
  <si>
    <t>1986778144</t>
  </si>
  <si>
    <t xml:space="preserve">2*1          "Poz.č.9.06 Viz.výkres č. D.1.1.4.3.8</t>
  </si>
  <si>
    <t>429.R.121</t>
  </si>
  <si>
    <t xml:space="preserve">Vnitřní nástěnná klimatizační jednotka včetně ovladače, Qch=4,0KW                                                                        2*1                                                                                                                 Poz.č.9.06 Viz.výkres č. D.1.1.4.3.8</t>
  </si>
  <si>
    <t>-1323559222</t>
  </si>
  <si>
    <t>751.R.122</t>
  </si>
  <si>
    <t>1367466465</t>
  </si>
  <si>
    <t xml:space="preserve">24*1          "Poz.č.9.07 Viz.výkres č. D.1.1.4.3.8</t>
  </si>
  <si>
    <t>429.R.122</t>
  </si>
  <si>
    <t xml:space="preserve">Propojovací Cu potrubí s náplní chladiva vč. parotěsné izolace a doplňkového materiálu                               24*1                                                                                                        Poz.č.9.07 Viz.výkres č. D.1.1.4.3.8</t>
  </si>
  <si>
    <t>2062636213</t>
  </si>
  <si>
    <t>751.R.123</t>
  </si>
  <si>
    <t>1709530613</t>
  </si>
  <si>
    <t xml:space="preserve">2*1          "Poz.č.9.08 Viz.výkres č. D.1.1.4.3.8</t>
  </si>
  <si>
    <t>429.R.123</t>
  </si>
  <si>
    <t xml:space="preserve">Nosná konstrukce  pod venkovní klimatizační jednotkou                                                                                        2*1                                                                                                                         Poz.č.9.08 Viz.výkres č. D.1.1.4.3.8</t>
  </si>
  <si>
    <t>-1277754674</t>
  </si>
  <si>
    <t>751.R.124</t>
  </si>
  <si>
    <t>-1338834016</t>
  </si>
  <si>
    <t xml:space="preserve">3*1          "Poz.č.9.09 Viz.výkres č. D.1.1.4.3.8</t>
  </si>
  <si>
    <t>429.R.124</t>
  </si>
  <si>
    <t xml:space="preserve">Venkovní klimatizační jednotka - SPLIT-systém -Inverter ,  Qch=2,5KW, 230V                                                                 3*1                                                                                                                               Poz.č.9.09 Viz.výkres č. D.1.1.4.3.8</t>
  </si>
  <si>
    <t>-594496570</t>
  </si>
  <si>
    <t>751.R.125</t>
  </si>
  <si>
    <t>-1200484194</t>
  </si>
  <si>
    <t xml:space="preserve">3*1          "Poz.č.9.10 Viz.výkres č. D.1.1.4.3.8</t>
  </si>
  <si>
    <t>429.R.125</t>
  </si>
  <si>
    <t xml:space="preserve">Vnitřní nástěnná klimatizační jednotka včetně ovladače, Qch=2,5KW                                                                          3*1                                                                                                         Poz.č.9.10 Viz.výkres č. D.1.1.4.3.8</t>
  </si>
  <si>
    <t>1025163472</t>
  </si>
  <si>
    <t>751.R.126</t>
  </si>
  <si>
    <t>1004553766</t>
  </si>
  <si>
    <t xml:space="preserve">36*1          "Poz.č.9.11 Viz.výkres č. D.1.1.4.3.8</t>
  </si>
  <si>
    <t>429.R.126</t>
  </si>
  <si>
    <t xml:space="preserve">Propojovací Cu potrubí s náplní chladiva vč. parotěsné izolace a doplňkového materiálu                         36*1                                                                                                  Poz.č.9.11 Viz.výkres č. D.1.1.4.3.8</t>
  </si>
  <si>
    <t>-1328206312</t>
  </si>
  <si>
    <t>751.R.127</t>
  </si>
  <si>
    <t>1769125965</t>
  </si>
  <si>
    <t xml:space="preserve">3*1          "Poz.č.9.12 Viz.výkres č. D.1.1.4.3.8</t>
  </si>
  <si>
    <t>429.R.127</t>
  </si>
  <si>
    <t xml:space="preserve">Nosná konstrukce  pod venkovní klimatizační jednotkou                                                                                      3*1                                                                                    Poz.č.9.12 Viz.výkres č. D.1.1.4.3.8</t>
  </si>
  <si>
    <t>-2063637173</t>
  </si>
  <si>
    <t>751-D</t>
  </si>
  <si>
    <t>Demontáže stávajícího zařízení VZT</t>
  </si>
  <si>
    <t>751.R.128</t>
  </si>
  <si>
    <t>-2144961558</t>
  </si>
  <si>
    <t>751.R.129</t>
  </si>
  <si>
    <t>Ekologická likvidace demontovaného zařízení VZT</t>
  </si>
  <si>
    <t>1936037630</t>
  </si>
  <si>
    <t>Izolace potrubí VZD</t>
  </si>
  <si>
    <t>751.R.130</t>
  </si>
  <si>
    <t>Tepelně-akustická izolace tl. 50mm s polepem Al fólií</t>
  </si>
  <si>
    <t>-1034081992</t>
  </si>
  <si>
    <t xml:space="preserve">87,00       "Měřeno elektronicky z výkresu</t>
  </si>
  <si>
    <t>751.R.131</t>
  </si>
  <si>
    <t>Tepelná izolace tl. 40mm s polepem Al fólií</t>
  </si>
  <si>
    <t>1547529939</t>
  </si>
  <si>
    <t xml:space="preserve">210,00       "Měřeno elektronicky z výkresu</t>
  </si>
  <si>
    <t>751.R.132</t>
  </si>
  <si>
    <t>Protipožární izolace tl.40mm s požární odolností min. 45 minut</t>
  </si>
  <si>
    <t>782632367</t>
  </si>
  <si>
    <t xml:space="preserve">136,00             "Měřeno elektronicky z výkresu</t>
  </si>
  <si>
    <t>751.R.133</t>
  </si>
  <si>
    <t>Protipožární ucpávka</t>
  </si>
  <si>
    <t>-1061985994</t>
  </si>
  <si>
    <t xml:space="preserve">260,00             "Měřeno elektronicky z výkresu</t>
  </si>
  <si>
    <t>Stavební přípomoce</t>
  </si>
  <si>
    <t>751.R.134</t>
  </si>
  <si>
    <t>Vybourání stavebního otvoru do 0,12m2 včetně jeho zpětného začištění po montáži zařízení VZT</t>
  </si>
  <si>
    <t>715102026</t>
  </si>
  <si>
    <t>751.R.135</t>
  </si>
  <si>
    <t>Vyvrtání otvoru pr.100 do obvodového pláště pro vedení chladivového Cu potrubí</t>
  </si>
  <si>
    <t>-800372302</t>
  </si>
  <si>
    <t>751</t>
  </si>
  <si>
    <t>Pol3</t>
  </si>
  <si>
    <t>Mimostaveništní doprava</t>
  </si>
  <si>
    <t>-597841304</t>
  </si>
  <si>
    <t>998751105</t>
  </si>
  <si>
    <t>Přesun hmot pro vzduchotechniku stanovený z hmotnosti přesunovaného materiálu vodorovná dopravní vzdálenost do 100 m v objektech výšky přes 48 do 60 m</t>
  </si>
  <si>
    <t>-425077152</t>
  </si>
  <si>
    <t>Pol5</t>
  </si>
  <si>
    <t>Vyregulování a komplexní zkoušky</t>
  </si>
  <si>
    <t>703284128</t>
  </si>
  <si>
    <t>D.1.1.4.4 - Silnoproudá elektrotechnika</t>
  </si>
  <si>
    <t xml:space="preserve">    741-1 - Elektromontáže montážní materiál</t>
  </si>
  <si>
    <t xml:space="preserve">    741-2 - Elektromontáže montážní práce</t>
  </si>
  <si>
    <t xml:space="preserve">    R D - DODÁVKY</t>
  </si>
  <si>
    <t xml:space="preserve">      RH - ROZVADEČ  RH - položka dle výkresu  č. D.1.1.4.4.30.</t>
  </si>
  <si>
    <t xml:space="preserve">      RS - ROZVADĚČ RS1 - položka dle výkresu  č. D.1.1.4.4.31.</t>
  </si>
  <si>
    <t xml:space="preserve">      OS - OVLÁDACÍ SKŘÍŇ OS1 - položka dle výkresu  č. D.1.1.4.4.32.</t>
  </si>
  <si>
    <t xml:space="preserve">      RS2 - Rozvaděč  RS2 - položka dle výkresu  č. D.1.1.4.4.33.</t>
  </si>
  <si>
    <t xml:space="preserve">      RS3 - Rozvaděč  RS3 - položka dle výkresu  č. D.1.1.4.4.34.</t>
  </si>
  <si>
    <t xml:space="preserve">      RTU - Rozvaděč  RTU -položka dle výkresu  č. D.1.1.4.4.35.</t>
  </si>
  <si>
    <t xml:space="preserve">      R115 - Rozvaděč  R115 - položka dle výkresu  č. D.1.1.4.4.36.</t>
  </si>
  <si>
    <t xml:space="preserve">      RMG - Rozvaděč  RMG - položka dle výkresu  č. D.1.1.4.4.37.</t>
  </si>
  <si>
    <t xml:space="preserve">      MR - Rozvaděč  M+R - položka dle výkresu  č. D.1.1.4.4.38.</t>
  </si>
  <si>
    <t xml:space="preserve">      RS4 - Rozvaděč  RS4 - položka dle výkresu  č. D.1.1.4.4.39.</t>
  </si>
  <si>
    <t xml:space="preserve">      RO2 - ROZVADĚČ RO2 - položka dle výkresu  č. D.1.1.4.4.40.</t>
  </si>
  <si>
    <t xml:space="preserve">      RO21RO22 - Rozvaděč  RO21 a RO22 - položka dle výkresu  č. D.1.1.4.4.41.</t>
  </si>
  <si>
    <t xml:space="preserve">      RO23 - Rozvaděč  RO23 - položka dle výkresu  č. D.1.1.4.4.42.</t>
  </si>
  <si>
    <t xml:space="preserve">      RO24 - Rozvaděč  RO24 - položka dle výkresu  č. D.1.1.4.4.43.</t>
  </si>
  <si>
    <t xml:space="preserve">      RO1 - ROZVADĚČ RO1 - položka dle výkresu  č. D.1.1.4.4.45.</t>
  </si>
  <si>
    <t xml:space="preserve">      RO3 - ROZVADĚČ RO3 - položka dle výkresu  č. D.1.1.4.4.46.</t>
  </si>
  <si>
    <t xml:space="preserve">      RS5 - Rozvaděč  RS5 - položka dle výkresu  č. D.1.1.4.4.47.</t>
  </si>
  <si>
    <t xml:space="preserve">      RS6 - Rozvaděč  RS6 - položka dle výkresu  č. D.1.1.4.4.48.</t>
  </si>
  <si>
    <t xml:space="preserve">      RS7 - Rozvaděč  RS7 - položka dle výkresu  č. D.1.1.4.4.49.</t>
  </si>
  <si>
    <t xml:space="preserve">      RS8 - Rozvaděč  RS8 - položka dle výkresu  č. D.1.1.4.4.49.</t>
  </si>
  <si>
    <t xml:space="preserve">      RS15 - Rozvaděč  RS15 - položka dle výkresu  č. D.1.1.4.4.50.</t>
  </si>
  <si>
    <t xml:space="preserve">      RD - Rozvaděč  RD - položka dle výkresu  č. D.1.1.4.4.51.</t>
  </si>
  <si>
    <t xml:space="preserve">      RB - Rozvaděč  RB - položka dle výkresu  č. D.1.1.4.4.52.</t>
  </si>
  <si>
    <t xml:space="preserve">      RP - Rozvaděč  RP - položka dle výkresu  č. D.1.1.4.4.53.</t>
  </si>
  <si>
    <t xml:space="preserve">      RN - ROZVADEČ  RN - položka dle výkresu  č. D.1.1.4.4.54.</t>
  </si>
  <si>
    <t xml:space="preserve">      RKL7 - ROZVADĚČ RKL7 - položka dle výkresu  č. D.1.1.4.4.55.</t>
  </si>
  <si>
    <t xml:space="preserve">      RPR - ROZVADĚČ RPR - položka dle výkresu  č. D.1.1.4.4.56.</t>
  </si>
  <si>
    <t xml:space="preserve">      RMO3 - ÚPRAVA - DOPLNĚNÍ ROZVADĚČE RMO3 - položka dle výkresu  č. D.1.1.4.4.3.</t>
  </si>
  <si>
    <t xml:space="preserve">      RMS1 - ÚPRAVA - DOPLNĚNÍ ROZVADĚČE RMS1 - položka dle výkresu  č. D.1.1.4.4.17.</t>
  </si>
  <si>
    <t xml:space="preserve">      Z1ZZU19 - ZÁLOŽNÍ ZDROJ UPS pro 19,-kW/45min</t>
  </si>
  <si>
    <t xml:space="preserve">      Z2ZZU30 - ZÁLOŽNÍ ZDROJ UPS pro 30,-kW/12hod</t>
  </si>
  <si>
    <t xml:space="preserve">      Z3CZNO - Centrálního zdroj pro nouzové osvětlení  v 1NP</t>
  </si>
  <si>
    <t xml:space="preserve">      Z4PSCN - Podružná stanice pro centrální nouzové osvětlení  ve 12NP</t>
  </si>
  <si>
    <t xml:space="preserve">      Z5RC50 - ROZVADĚČ RC - 50kVAr</t>
  </si>
  <si>
    <t xml:space="preserve">    741-3 - BLESKOSVOD montážní materiál</t>
  </si>
  <si>
    <t xml:space="preserve">    741-4 - Bleskosvod-montážní práce</t>
  </si>
  <si>
    <t>741-1</t>
  </si>
  <si>
    <t>Elektromontáže montážní materiál</t>
  </si>
  <si>
    <t>341 11030</t>
  </si>
  <si>
    <t xml:space="preserve">CYKY-O 3x1,5  -  uložený pevně</t>
  </si>
  <si>
    <t>-1199691296</t>
  </si>
  <si>
    <t xml:space="preserve">položka dle soupisu vodičů  č. D.1.1.4.4.1.</t>
  </si>
  <si>
    <t>7062</t>
  </si>
  <si>
    <t>341 11032</t>
  </si>
  <si>
    <t xml:space="preserve">CYKY-J 3x1,5  -  uložený pevně</t>
  </si>
  <si>
    <t>-424547909</t>
  </si>
  <si>
    <t>9167</t>
  </si>
  <si>
    <t>341 11038</t>
  </si>
  <si>
    <t xml:space="preserve">CYKY-J 3x2,5  -  uložený pevně</t>
  </si>
  <si>
    <t>-1078704864</t>
  </si>
  <si>
    <t>15789</t>
  </si>
  <si>
    <t>341 11042</t>
  </si>
  <si>
    <t xml:space="preserve">CYKY-J 3x4  -  uložený pevně</t>
  </si>
  <si>
    <t>-1512102694</t>
  </si>
  <si>
    <t>341 11060</t>
  </si>
  <si>
    <t xml:space="preserve">CYKY-J 4x1,5  -  uložený pevně</t>
  </si>
  <si>
    <t>1162113790</t>
  </si>
  <si>
    <t>238,00</t>
  </si>
  <si>
    <t>341 11090</t>
  </si>
  <si>
    <t xml:space="preserve">CYKY-J 5x1,5  -  uložený pevně</t>
  </si>
  <si>
    <t>1023125318</t>
  </si>
  <si>
    <t>6394</t>
  </si>
  <si>
    <t>341 11094</t>
  </si>
  <si>
    <t xml:space="preserve">CYKY-J 5x2,5  -  uložený pevně</t>
  </si>
  <si>
    <t>1735838888</t>
  </si>
  <si>
    <t>120,00</t>
  </si>
  <si>
    <t>341 11098</t>
  </si>
  <si>
    <t xml:space="preserve">CYKY-J 5x4    -  uložený pevně</t>
  </si>
  <si>
    <t>556991833</t>
  </si>
  <si>
    <t>341 11100</t>
  </si>
  <si>
    <t xml:space="preserve">CYKY-J 5x6    -  uložený pevně</t>
  </si>
  <si>
    <t>1348718376</t>
  </si>
  <si>
    <t>586,00</t>
  </si>
  <si>
    <t>341 11100.1</t>
  </si>
  <si>
    <t xml:space="preserve">CYKY-J 5x10   -  uložený pevně</t>
  </si>
  <si>
    <t>-1583339085</t>
  </si>
  <si>
    <t>3622</t>
  </si>
  <si>
    <t>341 11636</t>
  </si>
  <si>
    <t xml:space="preserve">1-CYKY-J 5x35  -  uložený pevně</t>
  </si>
  <si>
    <t>-231378307</t>
  </si>
  <si>
    <t>48,00</t>
  </si>
  <si>
    <t>341 11080</t>
  </si>
  <si>
    <t xml:space="preserve">CYKY-J 4x16  -  uložený pevně</t>
  </si>
  <si>
    <t>9457995</t>
  </si>
  <si>
    <t>341 11610</t>
  </si>
  <si>
    <t xml:space="preserve">1-CYKY-J 4x25  -  uložený pevně</t>
  </si>
  <si>
    <t>987905958</t>
  </si>
  <si>
    <t>65,00</t>
  </si>
  <si>
    <t>341 11637</t>
  </si>
  <si>
    <t xml:space="preserve">1-CYKY-J 3x50+35  -  uložený pevně</t>
  </si>
  <si>
    <t>1336737922</t>
  </si>
  <si>
    <t>341 11637.1</t>
  </si>
  <si>
    <t xml:space="preserve">1-CYKY-J 3x70+50  -  uložený pevně</t>
  </si>
  <si>
    <t>-1134715024</t>
  </si>
  <si>
    <t>88,00</t>
  </si>
  <si>
    <t>341 13241</t>
  </si>
  <si>
    <t xml:space="preserve">1-AYKY-J 3x240+120  -  uložený volně</t>
  </si>
  <si>
    <t>-860549040</t>
  </si>
  <si>
    <t>R položka001</t>
  </si>
  <si>
    <t xml:space="preserve">1-CXKH-R-J  3x1.5 B2ca,s1,d0,  uložený pevně</t>
  </si>
  <si>
    <t>1292264243</t>
  </si>
  <si>
    <t>630,00</t>
  </si>
  <si>
    <t>R položka002</t>
  </si>
  <si>
    <t xml:space="preserve">1-CXKH-R-J  3x2.5 B2ca,s1,d0,  uložený pevně</t>
  </si>
  <si>
    <t>1063501240</t>
  </si>
  <si>
    <t>R položka003</t>
  </si>
  <si>
    <t xml:space="preserve">1-CXKH-R-J  5x1.5 B2ca,s1,d0,  uložený pevně</t>
  </si>
  <si>
    <t>-1434839377</t>
  </si>
  <si>
    <t>702,00</t>
  </si>
  <si>
    <t>R položka004</t>
  </si>
  <si>
    <t xml:space="preserve">1-CXKH-V180-J  2x10 B2ca,s1,d0,   uložený pevně</t>
  </si>
  <si>
    <t>-1484804059</t>
  </si>
  <si>
    <t>R položka005</t>
  </si>
  <si>
    <t xml:space="preserve">1-CXKH-V180-O  3x1.5 B2ca,s1,d0,   uložený pevně</t>
  </si>
  <si>
    <t>1921877547</t>
  </si>
  <si>
    <t>2322,00</t>
  </si>
  <si>
    <t>R položka006</t>
  </si>
  <si>
    <t xml:space="preserve">1-CXKH-V180-J  3x1.5 B2ca,s1,d0,  uložený pevně</t>
  </si>
  <si>
    <t>-1701649734</t>
  </si>
  <si>
    <t>4292</t>
  </si>
  <si>
    <t>R položka007</t>
  </si>
  <si>
    <t xml:space="preserve">1-CXKH-V180-J  3x2.5 B2ca,s1,d0,   uložený pevně</t>
  </si>
  <si>
    <t>-1443879987</t>
  </si>
  <si>
    <t>285,00</t>
  </si>
  <si>
    <t>Předb.cena008</t>
  </si>
  <si>
    <t xml:space="preserve">1-CXKH-V180-J  3x6 B2ca,s1,d0,  uložený pevně</t>
  </si>
  <si>
    <t>783016916</t>
  </si>
  <si>
    <t>Předb.cena009</t>
  </si>
  <si>
    <t xml:space="preserve">1-CXKH-V180-J  5x1.5 B2ca,s1,d0,  uložený pevně</t>
  </si>
  <si>
    <t>681494649</t>
  </si>
  <si>
    <t>309,00</t>
  </si>
  <si>
    <t>Předb.cena010</t>
  </si>
  <si>
    <t xml:space="preserve">1-CXKH-V180-J  5x2.5 B2ca,s1,d0,  uložený pevně</t>
  </si>
  <si>
    <t>487973956</t>
  </si>
  <si>
    <t>Předb.cena011</t>
  </si>
  <si>
    <t xml:space="preserve">1-CXKH-V180-J  5x4 B2ca,s1,d0, uložený pevně</t>
  </si>
  <si>
    <t>-531500146</t>
  </si>
  <si>
    <t>52,00</t>
  </si>
  <si>
    <t>R položka012</t>
  </si>
  <si>
    <t xml:space="preserve">1-CXKH-V180-J  5x10 B2ca,s1,d0, uložený pevně</t>
  </si>
  <si>
    <t>-1224340121</t>
  </si>
  <si>
    <t>R položka013</t>
  </si>
  <si>
    <t xml:space="preserve">1-CXKH-V180-J  5x35 B2ca,s1,d0,  uložený pevně</t>
  </si>
  <si>
    <t>808395674</t>
  </si>
  <si>
    <t>341 43810</t>
  </si>
  <si>
    <t>CGSG (H05RN-F) 3Cx2,5 - uložený volně</t>
  </si>
  <si>
    <t>582192710</t>
  </si>
  <si>
    <t>835</t>
  </si>
  <si>
    <t>341 45568</t>
  </si>
  <si>
    <t>CGSG (H05RN-F) 5Cx2,5 - uložený volně</t>
  </si>
  <si>
    <t>-1798659156</t>
  </si>
  <si>
    <t>460,00</t>
  </si>
  <si>
    <t>341 11110</t>
  </si>
  <si>
    <t xml:space="preserve">CYKY-J 7x1,5  -  uložený pevně</t>
  </si>
  <si>
    <t>1116991123</t>
  </si>
  <si>
    <t>341 11115</t>
  </si>
  <si>
    <t xml:space="preserve">CYKY-J 7x4  -  uložený pevně</t>
  </si>
  <si>
    <t>1837746765</t>
  </si>
  <si>
    <t>12,00</t>
  </si>
  <si>
    <t>341 11130</t>
  </si>
  <si>
    <t xml:space="preserve">CYKY-J 12x1,5  -  uložený pevně</t>
  </si>
  <si>
    <t>-2072804693</t>
  </si>
  <si>
    <t>R položka014</t>
  </si>
  <si>
    <t xml:space="preserve">JYTY 2x1  -  uložený pevně</t>
  </si>
  <si>
    <t>-264970491</t>
  </si>
  <si>
    <t>102,00</t>
  </si>
  <si>
    <t>R položka015</t>
  </si>
  <si>
    <t xml:space="preserve">JYTY 4x1  -  uložený pevně</t>
  </si>
  <si>
    <t>1541068687</t>
  </si>
  <si>
    <t>R položka016</t>
  </si>
  <si>
    <t xml:space="preserve">TCSPKFH-V180 2x2x0,8  B2caS1d0</t>
  </si>
  <si>
    <t>900588803</t>
  </si>
  <si>
    <t>82,00</t>
  </si>
  <si>
    <t>341 42156</t>
  </si>
  <si>
    <t xml:space="preserve">CY (H05V-U) 4 zelenožlutý  -  ochranné  pospojení</t>
  </si>
  <si>
    <t>1711273812</t>
  </si>
  <si>
    <t>6452</t>
  </si>
  <si>
    <t>341 42157</t>
  </si>
  <si>
    <t xml:space="preserve">CY (H05V-U) 6 zelenožlutý  -  ochranné  pospojení</t>
  </si>
  <si>
    <t>-253614422</t>
  </si>
  <si>
    <t>1503,00</t>
  </si>
  <si>
    <t>341 42159</t>
  </si>
  <si>
    <t xml:space="preserve">CYA (H05V-K) 16 zelenožlutý  -  ochranné  pospojení</t>
  </si>
  <si>
    <t>658190211</t>
  </si>
  <si>
    <t>857</t>
  </si>
  <si>
    <t>341 42160</t>
  </si>
  <si>
    <t xml:space="preserve">CYA (H05V-K) 25 zelenožlutý  -  ochranné  pospojení</t>
  </si>
  <si>
    <t>1292809299</t>
  </si>
  <si>
    <t>380,00</t>
  </si>
  <si>
    <t>341 42170</t>
  </si>
  <si>
    <t xml:space="preserve">CYA (H05V-K) 50 zelenožlutý  -  ochranné  pospojení</t>
  </si>
  <si>
    <t>322231241</t>
  </si>
  <si>
    <t>354 41936</t>
  </si>
  <si>
    <t>Svorka pro ochranné pospojení</t>
  </si>
  <si>
    <t>608333629</t>
  </si>
  <si>
    <t xml:space="preserve">položka dle výkresů  č. D.1.1.4.4.2-29.</t>
  </si>
  <si>
    <t>682</t>
  </si>
  <si>
    <t>3540036490</t>
  </si>
  <si>
    <t xml:space="preserve">Spínač 10 A   řaz.1 + kryt (zapuštěný IP20)</t>
  </si>
  <si>
    <t>308038383</t>
  </si>
  <si>
    <t>3543036490</t>
  </si>
  <si>
    <t xml:space="preserve">Ovladač 10 A  řaz.1/0 + kryt   (zapuštěný IP20)</t>
  </si>
  <si>
    <t>321756580</t>
  </si>
  <si>
    <t>3541036494</t>
  </si>
  <si>
    <t xml:space="preserve">Spínač 10 A   řaz.1S + kryt + doutnavka   (zapuštěný IP20)</t>
  </si>
  <si>
    <t>1606691796</t>
  </si>
  <si>
    <t>3540536492</t>
  </si>
  <si>
    <t xml:space="preserve">Spínač 10 A   řaz.5 + kryt   (zapuštěný IP20)</t>
  </si>
  <si>
    <t>-2049769744</t>
  </si>
  <si>
    <t>3540636490</t>
  </si>
  <si>
    <t xml:space="preserve">Spínač 10 A     řaz.6 + kryt  (zapuštěný IP20)</t>
  </si>
  <si>
    <t>1358130215</t>
  </si>
  <si>
    <t>3542536492</t>
  </si>
  <si>
    <t xml:space="preserve">Spínač 10 A     řaz.6+1 + kryt  (zapuštěný IP20)</t>
  </si>
  <si>
    <t>-1732326515</t>
  </si>
  <si>
    <t>3540736490</t>
  </si>
  <si>
    <t xml:space="preserve">Spínač 10 A  řaz.7 + kryt   (zapuštěný IP20)</t>
  </si>
  <si>
    <t>-1559839221</t>
  </si>
  <si>
    <t>5110252200</t>
  </si>
  <si>
    <t xml:space="preserve">Zásuvka  250V, 10/16A   jednonásobná  + kryt    (zapuštěná IP20)</t>
  </si>
  <si>
    <t>-48817847</t>
  </si>
  <si>
    <t>2487</t>
  </si>
  <si>
    <t>345 00000</t>
  </si>
  <si>
    <t xml:space="preserve">Zásuvka  250V, 10/16A  s přepět.ochranou   (zapuštěná IP20)</t>
  </si>
  <si>
    <t>755177813</t>
  </si>
  <si>
    <t>R položka017</t>
  </si>
  <si>
    <t xml:space="preserve">Zásuvka dvojnásobná 250V, 10/16A ,   (zapuštěná IP20)</t>
  </si>
  <si>
    <t>-927127764</t>
  </si>
  <si>
    <t>R položka018</t>
  </si>
  <si>
    <t xml:space="preserve">Zásuvka dvojnásobná 250V, 10/ 16A    s přepět.ochranou    (zapuštěná IP20)</t>
  </si>
  <si>
    <t>-2023200591</t>
  </si>
  <si>
    <t>R položka019</t>
  </si>
  <si>
    <t>Zásuvka dvojitá pro ochranné pospojování</t>
  </si>
  <si>
    <t>-1674760980</t>
  </si>
  <si>
    <t>R položka020</t>
  </si>
  <si>
    <t xml:space="preserve">Rámeček jednonásobný   pro zásuvku ochranného pospojování</t>
  </si>
  <si>
    <t>-1622468581</t>
  </si>
  <si>
    <t>R položka021</t>
  </si>
  <si>
    <t xml:space="preserve">pohyb.spínač s relé (dosah  r=5m)  2,3kW, relé, 15s-30min 10-2000Lx IP44   nastavení dálkovým ovladačem</t>
  </si>
  <si>
    <t>2127485865</t>
  </si>
  <si>
    <t>R položka022</t>
  </si>
  <si>
    <t xml:space="preserve">pohyb.spínač pro dlouhé chodby (dosah až 20m na obě strany)  2,3kW, relé, 15s-30min 10-2000Lx  IP44   nastavení dálkovým ovladačem</t>
  </si>
  <si>
    <t>987589733</t>
  </si>
  <si>
    <t>R položka023</t>
  </si>
  <si>
    <t>Infračervený dálkový ovladač pro nastavení parmetrů pohyblivých spínačů (IR dálkový ovladač)</t>
  </si>
  <si>
    <t>-41608751</t>
  </si>
  <si>
    <t>R položka024</t>
  </si>
  <si>
    <t xml:space="preserve">Zasklené stop tlačítko  3zap/3vyp kontakty  TOTAL-STOP CENTRAL STOP</t>
  </si>
  <si>
    <t>929655523</t>
  </si>
  <si>
    <t>345 35543</t>
  </si>
  <si>
    <t xml:space="preserve">Spínač  kolébkový 10 A řaz.1  (zapuštěný IP44)</t>
  </si>
  <si>
    <t>-257677173</t>
  </si>
  <si>
    <t>345 35543.1</t>
  </si>
  <si>
    <t xml:space="preserve">Spínač  kolébkový 10 A řaz.6   (zapuštěný IP44)</t>
  </si>
  <si>
    <t>-2093179842</t>
  </si>
  <si>
    <t>345 51475</t>
  </si>
  <si>
    <t xml:space="preserve">Zásuvka  250V, 10/16A   IP44   (zapuštěná IP44)</t>
  </si>
  <si>
    <t>-1009297471</t>
  </si>
  <si>
    <t>345 51475.1</t>
  </si>
  <si>
    <t xml:space="preserve">Zásuvka  250V, 10/16A  se svodičem přepěť.   (zapuštěná IP44)</t>
  </si>
  <si>
    <t>910288691</t>
  </si>
  <si>
    <t>345 36700</t>
  </si>
  <si>
    <t>Rámeček jednonásobný</t>
  </si>
  <si>
    <t>-668723600</t>
  </si>
  <si>
    <t>1946</t>
  </si>
  <si>
    <t>345 36705</t>
  </si>
  <si>
    <t>Rámeček dvojnásobný</t>
  </si>
  <si>
    <t>-1160261520</t>
  </si>
  <si>
    <t>942</t>
  </si>
  <si>
    <t>345 36710</t>
  </si>
  <si>
    <t>Rámeček trojnásobný</t>
  </si>
  <si>
    <t>1446336639</t>
  </si>
  <si>
    <t>358 11251</t>
  </si>
  <si>
    <t xml:space="preserve">Zásuvka 400V zapuštěná IP44    400V/16A,5pól.</t>
  </si>
  <si>
    <t>551774475</t>
  </si>
  <si>
    <t>345 36398</t>
  </si>
  <si>
    <t xml:space="preserve">Spínač 400V/16A +doutnavka   - zapuštěný</t>
  </si>
  <si>
    <t>-1980710976</t>
  </si>
  <si>
    <t>R položka025</t>
  </si>
  <si>
    <t xml:space="preserve">PŘEPÍNAČ  I-0-II  400V/63A IP54 - nástěnný,  (síť -0-generátor)</t>
  </si>
  <si>
    <t>451863385</t>
  </si>
  <si>
    <t>R položka026</t>
  </si>
  <si>
    <t xml:space="preserve">Zásuvka  250V, 10/16A   na povrch IP54</t>
  </si>
  <si>
    <t>-357231607</t>
  </si>
  <si>
    <t>R položka027</t>
  </si>
  <si>
    <t xml:space="preserve">termostat prostorový   IP54  5-35 C</t>
  </si>
  <si>
    <t>1867032124</t>
  </si>
  <si>
    <t>R položka028</t>
  </si>
  <si>
    <t xml:space="preserve">Vlhkostně teplotní čidlo, (kabel 5m)  na střeše pro vyhřívání vpustí</t>
  </si>
  <si>
    <t>-1362381891</t>
  </si>
  <si>
    <t>R položka030</t>
  </si>
  <si>
    <t>Zdroj pro aut pisoáry max.3ks ventily</t>
  </si>
  <si>
    <t>-400338215</t>
  </si>
  <si>
    <t>R položka032</t>
  </si>
  <si>
    <t xml:space="preserve">časový spínač ventilátoru  2-20min 230V/2A</t>
  </si>
  <si>
    <t>164224814</t>
  </si>
  <si>
    <t>R položka035</t>
  </si>
  <si>
    <t xml:space="preserve">El.přímotopný konvektor 230V/500W s termostatem  IP24 vysoce kvalitní ocelové trubkové topné těleso s hliníkovými lamelami pro lepší předávání tepla</t>
  </si>
  <si>
    <t>173890238</t>
  </si>
  <si>
    <t>345 64010</t>
  </si>
  <si>
    <t>PŘIPOJOVACÍ SVORKOVNICE 5x4mm s odlehčovací sponou IP20, (pro připojení el.přímotopů)</t>
  </si>
  <si>
    <t>-996564296</t>
  </si>
  <si>
    <t>345 71518</t>
  </si>
  <si>
    <t>Krabice přístrojová pr.68mm</t>
  </si>
  <si>
    <t>1911135504</t>
  </si>
  <si>
    <t>2180</t>
  </si>
  <si>
    <t>345 71519</t>
  </si>
  <si>
    <t xml:space="preserve">Krabice  odbočná     pr.68mm</t>
  </si>
  <si>
    <t>1788878442</t>
  </si>
  <si>
    <t>345 71521</t>
  </si>
  <si>
    <t xml:space="preserve">Krabice  rozvodková  pr.68mm</t>
  </si>
  <si>
    <t>307816389</t>
  </si>
  <si>
    <t>678</t>
  </si>
  <si>
    <t>345 71562</t>
  </si>
  <si>
    <t xml:space="preserve">Krabice  rozvodková  pr.97mm</t>
  </si>
  <si>
    <t>1388587628</t>
  </si>
  <si>
    <t>345 71544</t>
  </si>
  <si>
    <t xml:space="preserve">Krabice 250  odbočná + svorky</t>
  </si>
  <si>
    <t>864646739</t>
  </si>
  <si>
    <t>R položka036</t>
  </si>
  <si>
    <t xml:space="preserve">Krabice  přístrojová pr.68mm do sádrokartonových  příček</t>
  </si>
  <si>
    <t>-401078924</t>
  </si>
  <si>
    <t>2065</t>
  </si>
  <si>
    <t>R položka037</t>
  </si>
  <si>
    <t xml:space="preserve">Krabice  odbočná pr.68mm do sádrokartonových  příček</t>
  </si>
  <si>
    <t>-1829265128</t>
  </si>
  <si>
    <t>845</t>
  </si>
  <si>
    <t>R položka038</t>
  </si>
  <si>
    <t xml:space="preserve">Krabice rozvodková pr.68mm do sádrokartonových  příček</t>
  </si>
  <si>
    <t>-1584551203</t>
  </si>
  <si>
    <t>576</t>
  </si>
  <si>
    <t>R položka039</t>
  </si>
  <si>
    <t>-2108056701</t>
  </si>
  <si>
    <t>345 64010.1</t>
  </si>
  <si>
    <t xml:space="preserve">Rozvodková krabice   IP54  5x4mm</t>
  </si>
  <si>
    <t>1437535210</t>
  </si>
  <si>
    <t>345 71544.1</t>
  </si>
  <si>
    <t>Krabice Mi + HOS přípojnice Cu 32/3 mm</t>
  </si>
  <si>
    <t>1776389424</t>
  </si>
  <si>
    <t>345 71544.2</t>
  </si>
  <si>
    <t xml:space="preserve">HEP - Krabice plastová  + přípojnice Cu32/5mm  +  svorkovnice 12x16mm2  pro připojení pospojování</t>
  </si>
  <si>
    <t>-428740428</t>
  </si>
  <si>
    <t>345 71544.3</t>
  </si>
  <si>
    <t xml:space="preserve">Krabice KT 250  zapuštěná + PA přípojnice Cu 32/3 mm</t>
  </si>
  <si>
    <t>1466465111</t>
  </si>
  <si>
    <t>345 72105</t>
  </si>
  <si>
    <t xml:space="preserve">Lišta vkládací  18x13mm</t>
  </si>
  <si>
    <t>-723673206</t>
  </si>
  <si>
    <t>462,00</t>
  </si>
  <si>
    <t>345 72114</t>
  </si>
  <si>
    <t xml:space="preserve">Lišta vkládací  40x20mm</t>
  </si>
  <si>
    <t>688087785</t>
  </si>
  <si>
    <t>345 72125</t>
  </si>
  <si>
    <t xml:space="preserve">Lišta vkládací  40x40mm</t>
  </si>
  <si>
    <t>2124602767</t>
  </si>
  <si>
    <t>165,00</t>
  </si>
  <si>
    <t>345 72114.1</t>
  </si>
  <si>
    <t xml:space="preserve">Lišta vkládací  40x20mm  - bezhalogenová</t>
  </si>
  <si>
    <t>-1986585939</t>
  </si>
  <si>
    <t>345 72125.1</t>
  </si>
  <si>
    <t xml:space="preserve">Lišta vkládací  40x40mm  - bezhalogenová</t>
  </si>
  <si>
    <t>2019183155</t>
  </si>
  <si>
    <t>250,00</t>
  </si>
  <si>
    <t>345 72135</t>
  </si>
  <si>
    <t>Lišta vkládací 180x60mm</t>
  </si>
  <si>
    <t>1159340847</t>
  </si>
  <si>
    <t>345 71063</t>
  </si>
  <si>
    <t xml:space="preserve">Trubka ohebná  vnitřní pr.23mm</t>
  </si>
  <si>
    <t>-1585452044</t>
  </si>
  <si>
    <t>4262,00</t>
  </si>
  <si>
    <t>345 71064</t>
  </si>
  <si>
    <t xml:space="preserve">Trubka ohebná vnitřní  pr.29mm</t>
  </si>
  <si>
    <t>1682806994</t>
  </si>
  <si>
    <t>3890</t>
  </si>
  <si>
    <t>345 71065</t>
  </si>
  <si>
    <t xml:space="preserve">Trubka ohebná KOPOFLEX  DN50mm</t>
  </si>
  <si>
    <t>1748263366</t>
  </si>
  <si>
    <t>872,00</t>
  </si>
  <si>
    <t>345 71065.1</t>
  </si>
  <si>
    <t xml:space="preserve">Trubka ohebná KOPOFLEX  DN90mm</t>
  </si>
  <si>
    <t>-798376677</t>
  </si>
  <si>
    <t>R položka040</t>
  </si>
  <si>
    <t xml:space="preserve">Trubka pevná  pr.25mm vč uchycení</t>
  </si>
  <si>
    <t>1732178046</t>
  </si>
  <si>
    <t>348,00</t>
  </si>
  <si>
    <t>R položka041</t>
  </si>
  <si>
    <t xml:space="preserve">Trubka pevná  pr.32mm vč uchycení</t>
  </si>
  <si>
    <t>-1984903543</t>
  </si>
  <si>
    <t>R položka042</t>
  </si>
  <si>
    <t xml:space="preserve">Krabice  rozbočovací s požární odolností 100x100mm, 5x 1.5-6mm2</t>
  </si>
  <si>
    <t>1928984858</t>
  </si>
  <si>
    <t>142,00</t>
  </si>
  <si>
    <t>R položka043</t>
  </si>
  <si>
    <t xml:space="preserve">Protipožární kotva  M6x60</t>
  </si>
  <si>
    <t>1093153137</t>
  </si>
  <si>
    <t>4260</t>
  </si>
  <si>
    <t>R položka044</t>
  </si>
  <si>
    <t xml:space="preserve">Certifikovaná příchytka  protipožární  pro jeden kabel (každých 0,25m)</t>
  </si>
  <si>
    <t>1601867842</t>
  </si>
  <si>
    <t>2540</t>
  </si>
  <si>
    <t>R položka045</t>
  </si>
  <si>
    <t>Certifikovaná příchytka pro 2 kabely + kotva do betonu pro trasu funkční za požáru (po cca 0.25m)</t>
  </si>
  <si>
    <t>-924881982</t>
  </si>
  <si>
    <t>860</t>
  </si>
  <si>
    <t>R.položka046</t>
  </si>
  <si>
    <t xml:space="preserve">Certifikovaný nosný systém P90-R, plechový kabelový žlab  60x50   vč.uchycení pomocí závěsných třmenů do zdi/stropu každé po max. 1.2m (dle certifikátu)</t>
  </si>
  <si>
    <t>-1460717831</t>
  </si>
  <si>
    <t>145,00</t>
  </si>
  <si>
    <t>R.položka047</t>
  </si>
  <si>
    <t xml:space="preserve">Certifikovaný nosný systém P90-R, plechový kabelový žlab  60x150   vč.uchycení pomocí závěsných třmenů do zdi/stropu každé po max. 1.2m (dle certifikátu)</t>
  </si>
  <si>
    <t>1249615122</t>
  </si>
  <si>
    <t>R.položka048</t>
  </si>
  <si>
    <t xml:space="preserve">Certifikovaná kabelová stoupací lávka 60x300, včetně certifikovaných příchytek (pro 30cm) pro dva kabely  +   , - nosný systém P90-R, vč.uchycení do zdi po max. 1,2m (dle certifikátu) + certifikovaná upevňovací konstrukce pro dvě lávky na sobě</t>
  </si>
  <si>
    <t>-1787360621</t>
  </si>
  <si>
    <t>R položka049</t>
  </si>
  <si>
    <t xml:space="preserve">Certifikovaná kryt příchytek  pro odlehčení tahu, pro   kabelovou  lávku 60x300, 2x paralelně na sobě, tj. 2ks po cca 3m</t>
  </si>
  <si>
    <t>576747811</t>
  </si>
  <si>
    <t>R položka050</t>
  </si>
  <si>
    <t xml:space="preserve">Drátěný kabelový žlab  60x150   vč.uchycení každé 2m - žár.zinek</t>
  </si>
  <si>
    <t>1724986115</t>
  </si>
  <si>
    <t>72,00</t>
  </si>
  <si>
    <t>R položka051</t>
  </si>
  <si>
    <t xml:space="preserve">Drátěný kabelový žlab  60x200   vč.uchycení každé 2m - žár.zinek</t>
  </si>
  <si>
    <t>1220000670</t>
  </si>
  <si>
    <t>R položka052</t>
  </si>
  <si>
    <t xml:space="preserve">Drátěný kabelový žlab  60x300   vč.uchycení každé 2m - žár.zinek</t>
  </si>
  <si>
    <t>-53746542</t>
  </si>
  <si>
    <t>42,00</t>
  </si>
  <si>
    <t>R položka053</t>
  </si>
  <si>
    <t xml:space="preserve">Drátěný kabelový žlab  60x500   vč.uchycení každé 2m - žár.zinek</t>
  </si>
  <si>
    <t>-410759120</t>
  </si>
  <si>
    <t>R položka054</t>
  </si>
  <si>
    <t>Kabelová stoupací lávka 60x300mm pro kabely vč.kabelových příchytek + upevňovací konstrukce pro dvě lávky na sobě</t>
  </si>
  <si>
    <t>1588819881</t>
  </si>
  <si>
    <t>132 30318</t>
  </si>
  <si>
    <t xml:space="preserve">Nosná konstrukce do 5kg L 25x25x3mm   2kg/ks</t>
  </si>
  <si>
    <t>-246616156</t>
  </si>
  <si>
    <t>945</t>
  </si>
  <si>
    <t>132 30328</t>
  </si>
  <si>
    <t xml:space="preserve">Nosná konstrukce do 10kg L 30x30x3mm   5kg/ks</t>
  </si>
  <si>
    <t>647201242</t>
  </si>
  <si>
    <t>R položka055</t>
  </si>
  <si>
    <t xml:space="preserve">Kabelový parapetní žlab  140x70mm</t>
  </si>
  <si>
    <t>-171536088</t>
  </si>
  <si>
    <t>730</t>
  </si>
  <si>
    <t>R položka056</t>
  </si>
  <si>
    <t xml:space="preserve">Koncový díl kanálu  140x70</t>
  </si>
  <si>
    <t>-169450678</t>
  </si>
  <si>
    <t>184,00</t>
  </si>
  <si>
    <t>R položka057</t>
  </si>
  <si>
    <t xml:space="preserve">Ohybový díl 90° + kryt  pro kabel. žlab  140x70</t>
  </si>
  <si>
    <t>-927666011</t>
  </si>
  <si>
    <t>R položka058</t>
  </si>
  <si>
    <t xml:space="preserve">Spojka  žlabu</t>
  </si>
  <si>
    <t>22557149</t>
  </si>
  <si>
    <t>R položka059</t>
  </si>
  <si>
    <t xml:space="preserve">Krabice  přístrojová  pro parapetní kanál</t>
  </si>
  <si>
    <t>-157813092</t>
  </si>
  <si>
    <t>672</t>
  </si>
  <si>
    <t>R položka060</t>
  </si>
  <si>
    <t xml:space="preserve">Podložka  přístrojová pro parapetní kanály  jednonásobná</t>
  </si>
  <si>
    <t>-522462810</t>
  </si>
  <si>
    <t>R položka061</t>
  </si>
  <si>
    <t xml:space="preserve">Podložka  přístrojová pro parapetní kanály  trojnásobná</t>
  </si>
  <si>
    <t>-450571424</t>
  </si>
  <si>
    <t>R položka062</t>
  </si>
  <si>
    <t>Stínící kanál SK 40x33</t>
  </si>
  <si>
    <t>-1486581126</t>
  </si>
  <si>
    <t>730,00</t>
  </si>
  <si>
    <t>R položka063</t>
  </si>
  <si>
    <t>Propojovací lanko stínícího kanálu PLSK</t>
  </si>
  <si>
    <t>-1390267885</t>
  </si>
  <si>
    <t>R položka064</t>
  </si>
  <si>
    <t xml:space="preserve">Tabulka  formát  A 4</t>
  </si>
  <si>
    <t>-939807885</t>
  </si>
  <si>
    <t>R položka065</t>
  </si>
  <si>
    <t>Dielektrický koberec šíře 1.2m</t>
  </si>
  <si>
    <t>-383952269</t>
  </si>
  <si>
    <t>R položka066</t>
  </si>
  <si>
    <t xml:space="preserve">Zářivkové IP20 stropní přisazené  1x36W-EP lesklá mřížka AL + el.předřadník + zdroje</t>
  </si>
  <si>
    <t>527619688</t>
  </si>
  <si>
    <t>2168</t>
  </si>
  <si>
    <t>R položka067</t>
  </si>
  <si>
    <t xml:space="preserve">Zářivkové IP20 stropní 1x36W-EP plexi kryt                         el.předřadník + zdroje</t>
  </si>
  <si>
    <t>630314652</t>
  </si>
  <si>
    <t>R položka068</t>
  </si>
  <si>
    <t xml:space="preserve">Zářivkové IP20 stropní 2x36W-EP plexi kryt                         el.předřadník + zdroje</t>
  </si>
  <si>
    <t>788706144</t>
  </si>
  <si>
    <t>R položka069</t>
  </si>
  <si>
    <t xml:space="preserve">Zářivkové IP20 stropní 2x58W-EP plexi kryt                         el.předřadník + zdroje</t>
  </si>
  <si>
    <t>354036559</t>
  </si>
  <si>
    <t>R položka070</t>
  </si>
  <si>
    <t xml:space="preserve">Zářivkové IP20 stropní přisazené  2x36W-EP lesklá mřížka AL + el.předřadník + zdroje</t>
  </si>
  <si>
    <t>-1288471402</t>
  </si>
  <si>
    <t>R položka071</t>
  </si>
  <si>
    <t xml:space="preserve">Zářivkové IP20 stropní přisazené  2x58W-EP lesklá mřížka AL + el.předřadník + zdroje</t>
  </si>
  <si>
    <t>580217910</t>
  </si>
  <si>
    <t>R položka072</t>
  </si>
  <si>
    <t xml:space="preserve">Zářivkové IP20 stropní kulaté pr.305mm  2x18W-EP kryt sklo   el.předřadník   + zdroje</t>
  </si>
  <si>
    <t>267219887</t>
  </si>
  <si>
    <t>R položka073</t>
  </si>
  <si>
    <t xml:space="preserve">Zářivkové IP20 stropní kulaté pr.305mm  1x18W-EP kryt sklo   el.předřadník   + zdroje</t>
  </si>
  <si>
    <t>-1063094493</t>
  </si>
  <si>
    <t>R položka074</t>
  </si>
  <si>
    <t>1097135535</t>
  </si>
  <si>
    <t>R položka075</t>
  </si>
  <si>
    <t xml:space="preserve">Zářivkové IP65 nástěnné (pr.327mm) 1x22W-EP kryt sklo    el.předřadník   + zdroje</t>
  </si>
  <si>
    <t>-1450184862</t>
  </si>
  <si>
    <t>R položka076</t>
  </si>
  <si>
    <t>Překážkové návěstidlo, nízká svítivost, typ B, , LED 1x15W, IP54</t>
  </si>
  <si>
    <t>1846187771</t>
  </si>
  <si>
    <t>R položka077</t>
  </si>
  <si>
    <t xml:space="preserve">Svítidlo zářivkové průmyslové 2x36W  IP65 plexi kryt  + el.předřadník + zdroje</t>
  </si>
  <si>
    <t>-1315573426</t>
  </si>
  <si>
    <t>R položka078</t>
  </si>
  <si>
    <t>Reflektor LED 20W IP65</t>
  </si>
  <si>
    <t>474244876</t>
  </si>
  <si>
    <t>R položka079</t>
  </si>
  <si>
    <t xml:space="preserve">LED svítidlo 46W/6920lm, 4000K, 1200x600mm.  vestavné svítidlo do akustických podhledů</t>
  </si>
  <si>
    <t>-1864768597</t>
  </si>
  <si>
    <t>R položka080</t>
  </si>
  <si>
    <t>LED svítidlo 9,3W/890lm, 3000K, pr.75mm vestavné svítidlo do akustických podhledů</t>
  </si>
  <si>
    <t>383917432</t>
  </si>
  <si>
    <t>R položka081</t>
  </si>
  <si>
    <t>LED svítidlo 93W/12600lm, 4000K, kulaté závěsné + lankový závěs 4x3m</t>
  </si>
  <si>
    <t>-1157763770</t>
  </si>
  <si>
    <t>R položka082</t>
  </si>
  <si>
    <t xml:space="preserve">Venkovní svítidlo LED o příkonu 50W s pojistkou,  svítidlo pro montáž na výložník. Elektrická Třída ochrany II, krytí IP66.  Dodáváno s LED zdroji v barvě 4000K.</t>
  </si>
  <si>
    <t>1656302143</t>
  </si>
  <si>
    <t>R položka083</t>
  </si>
  <si>
    <t xml:space="preserve">Výložník žár.zinek  na zeď</t>
  </si>
  <si>
    <t>1553704452</t>
  </si>
  <si>
    <t>R položka084</t>
  </si>
  <si>
    <t>Svítidlo LED IP20 nouzové z centrálního zdroje 1x3,5W/230V nástěnné + piktogram, směr úniku</t>
  </si>
  <si>
    <t>211241871</t>
  </si>
  <si>
    <t>R položka085</t>
  </si>
  <si>
    <t>Svítidlo LED IP20 nouzové z centrálního zdroje 1x3,5W/230V stropní + piktogram, směr úniku</t>
  </si>
  <si>
    <t>1567509936</t>
  </si>
  <si>
    <t>R položka086</t>
  </si>
  <si>
    <t>Svítidlo LED IP20 nouzové z centrálního zdroje 1x3,5W/230V stropní</t>
  </si>
  <si>
    <t>-59935656</t>
  </si>
  <si>
    <t>R položka087</t>
  </si>
  <si>
    <t>Svítidlo LED IP20 nouzové z centrálního zdroje 1x3,5W/230V na chodbu</t>
  </si>
  <si>
    <t>998806372</t>
  </si>
  <si>
    <t>R položka088</t>
  </si>
  <si>
    <t>Svítidlo LED IP65 nouzové z centrálního zdroje 1x3,5W/230V venkovní</t>
  </si>
  <si>
    <t>393563578</t>
  </si>
  <si>
    <t>R položka090</t>
  </si>
  <si>
    <t>LED pásek 230V/14W/1m IP68</t>
  </si>
  <si>
    <t>-471261514</t>
  </si>
  <si>
    <t>R položka091</t>
  </si>
  <si>
    <t>Alu profil pro upevnění LED pásku</t>
  </si>
  <si>
    <t>-1518298630</t>
  </si>
  <si>
    <t>R položka092</t>
  </si>
  <si>
    <t xml:space="preserve">napájecí sada  pásku LED 230V + koncovka</t>
  </si>
  <si>
    <t>-820966638</t>
  </si>
  <si>
    <t>R položka093</t>
  </si>
  <si>
    <t>Poplatek na recyklaci svítidel</t>
  </si>
  <si>
    <t>730755036</t>
  </si>
  <si>
    <t>2158</t>
  </si>
  <si>
    <t>R položka094</t>
  </si>
  <si>
    <t>Protipožární tmel (kartuše 310ml) pro zatmelení jednotlivých prostupů</t>
  </si>
  <si>
    <t>1070351623</t>
  </si>
  <si>
    <t>R položka095</t>
  </si>
  <si>
    <t>Protipožární ucpávka kabelové trasy dle ČSN (zatmelení otvorů ve zdivu protipožárním tmelem + štítek)</t>
  </si>
  <si>
    <t>-1510617621</t>
  </si>
  <si>
    <t>R položka096</t>
  </si>
  <si>
    <t>Protipožární ucpávka stoupací kabelové trasy (150x600mm) dle ČSN (zatmelení otvorů ve zdivu protipožárním tmelem + štítek)</t>
  </si>
  <si>
    <t>-1554943806</t>
  </si>
  <si>
    <t>741-2</t>
  </si>
  <si>
    <t>Elektromontáže montážní práce</t>
  </si>
  <si>
    <t>744 44-1100</t>
  </si>
  <si>
    <t>CYKY-O 3x1,5 - uložený pevně</t>
  </si>
  <si>
    <t>496178790</t>
  </si>
  <si>
    <t>744 44-1100.1</t>
  </si>
  <si>
    <t>CYKY-J 3x1,5 - uložený pevně</t>
  </si>
  <si>
    <t>1091000963</t>
  </si>
  <si>
    <t>9167,00</t>
  </si>
  <si>
    <t>744 44-1100.2</t>
  </si>
  <si>
    <t>CYKY-J 3x2,5 - uložený pevně</t>
  </si>
  <si>
    <t>-82269093</t>
  </si>
  <si>
    <t>744 44-1100.3</t>
  </si>
  <si>
    <t>CYKY-J 3x4 - uložený pevně</t>
  </si>
  <si>
    <t>1017332037</t>
  </si>
  <si>
    <t>278,00</t>
  </si>
  <si>
    <t>744 44-1100.4</t>
  </si>
  <si>
    <t>CYKY-J 4x1,5 - uložený pevně</t>
  </si>
  <si>
    <t>271832561</t>
  </si>
  <si>
    <t>744 44-1100.5</t>
  </si>
  <si>
    <t>CYKY-J 5x1,5 - uložený pevně</t>
  </si>
  <si>
    <t>-345833077</t>
  </si>
  <si>
    <t>6394,00</t>
  </si>
  <si>
    <t>744 44-1100.6</t>
  </si>
  <si>
    <t>CYKY-J 5x2,5 - uložený pevně</t>
  </si>
  <si>
    <t>-720906007</t>
  </si>
  <si>
    <t>744 44-1200</t>
  </si>
  <si>
    <t>CYKY-J 5x4 - uložený pevně</t>
  </si>
  <si>
    <t>1706013733</t>
  </si>
  <si>
    <t>62,00</t>
  </si>
  <si>
    <t>744 44-1200.1</t>
  </si>
  <si>
    <t>CYKY-J 5x6 - uložený pevně</t>
  </si>
  <si>
    <t>1979927427</t>
  </si>
  <si>
    <t>586</t>
  </si>
  <si>
    <t>744 44-1300</t>
  </si>
  <si>
    <t>CYKY-J 5x10 - uložený pevně</t>
  </si>
  <si>
    <t>1269929957</t>
  </si>
  <si>
    <t>3622,00</t>
  </si>
  <si>
    <t>744 44-1500</t>
  </si>
  <si>
    <t>1-CYKY-J 5x35 - uložený pevně</t>
  </si>
  <si>
    <t>1286086817</t>
  </si>
  <si>
    <t>744 44-1400</t>
  </si>
  <si>
    <t>CYKY-J 4x16 - uložený pevně</t>
  </si>
  <si>
    <t>-564335797</t>
  </si>
  <si>
    <t>744 44-1400.1</t>
  </si>
  <si>
    <t>1-CYKY-J 4x25 - uložený pevně</t>
  </si>
  <si>
    <t>-1141906239</t>
  </si>
  <si>
    <t>744 44-1500.1</t>
  </si>
  <si>
    <t>1-CYKY-J 3x50+35 - uložený pevně</t>
  </si>
  <si>
    <t>2111855421</t>
  </si>
  <si>
    <t>158,00</t>
  </si>
  <si>
    <t>745 44-1600</t>
  </si>
  <si>
    <t>1-CYKY-J 3x70+50 - uložený pevně</t>
  </si>
  <si>
    <t>1442207598</t>
  </si>
  <si>
    <t>745 43-1160</t>
  </si>
  <si>
    <t>1-AYKY-J 3x240+120 - uložený volně</t>
  </si>
  <si>
    <t>-928105115</t>
  </si>
  <si>
    <t>124,00</t>
  </si>
  <si>
    <t>74R položka001</t>
  </si>
  <si>
    <t>1-CXKH-R-J 3x1.5 B2ca,s1,d0, uložený pevně</t>
  </si>
  <si>
    <t>508545017</t>
  </si>
  <si>
    <t>630</t>
  </si>
  <si>
    <t>74R položka002</t>
  </si>
  <si>
    <t>1-CXKH-R-J 3x2.5 B2ca,s1,d0, uložený pevně</t>
  </si>
  <si>
    <t>-1384956903</t>
  </si>
  <si>
    <t>313,00</t>
  </si>
  <si>
    <t>74R položka003</t>
  </si>
  <si>
    <t>1-CXKH-R-J 5x1.5 B2ca,s1,d0, uložený pevně</t>
  </si>
  <si>
    <t>-1213047679</t>
  </si>
  <si>
    <t>702</t>
  </si>
  <si>
    <t>74R položka004</t>
  </si>
  <si>
    <t>1-CXKH-V180-J 2x10 B2ca,s1,d0, uložený pevně</t>
  </si>
  <si>
    <t>-709068526</t>
  </si>
  <si>
    <t>74R položka005</t>
  </si>
  <si>
    <t>1-CXKH-V180-O 3x1.5 B2ca,s1,d0, uložený pevně</t>
  </si>
  <si>
    <t>-1932290851</t>
  </si>
  <si>
    <t>2322</t>
  </si>
  <si>
    <t>74R položka006</t>
  </si>
  <si>
    <t>1-CXKH-V180-J 3x1.5 B2ca,s1,d0, uložený pevně</t>
  </si>
  <si>
    <t>-801329988</t>
  </si>
  <si>
    <t>4292,00</t>
  </si>
  <si>
    <t>74R položka007</t>
  </si>
  <si>
    <t>1-CXKH-V180-J 3x2.5 B2ca,s1,d0, uložený pevně</t>
  </si>
  <si>
    <t>-803301520</t>
  </si>
  <si>
    <t>74Předb.cena008</t>
  </si>
  <si>
    <t>1-CXKH-V180-J 3x6 B2ca,s1,d0, uložený pevně</t>
  </si>
  <si>
    <t>331043979</t>
  </si>
  <si>
    <t>74Předb.cena009</t>
  </si>
  <si>
    <t>1-CXKH-V180-J 5x1.5 B2ca,s1,d0, uložený pevně</t>
  </si>
  <si>
    <t>-1889507033</t>
  </si>
  <si>
    <t>74Předb.cena010</t>
  </si>
  <si>
    <t>1-CXKH-V180-J 5x2.5 B2ca,s1,d0, uložený pevně</t>
  </si>
  <si>
    <t>324687449</t>
  </si>
  <si>
    <t>191,00</t>
  </si>
  <si>
    <t>74Předb.cena011</t>
  </si>
  <si>
    <t>1-CXKH-V180-J 5x4 B2ca,s1,d0, uložený pevně</t>
  </si>
  <si>
    <t>-589608566</t>
  </si>
  <si>
    <t>74R položka012</t>
  </si>
  <si>
    <t>1-CXKH-V180-J 5x10 B2ca,s1,d0, uložený pevně</t>
  </si>
  <si>
    <t>1090509238</t>
  </si>
  <si>
    <t>108,00</t>
  </si>
  <si>
    <t>74R položka013</t>
  </si>
  <si>
    <t>1-CXKH-V180-J 5x35 B2ca,s1,d0, uložený pevně</t>
  </si>
  <si>
    <t>-1196055277</t>
  </si>
  <si>
    <t>744 33-1241</t>
  </si>
  <si>
    <t>622979509</t>
  </si>
  <si>
    <t>835,00</t>
  </si>
  <si>
    <t>744 33-1221</t>
  </si>
  <si>
    <t>885603511</t>
  </si>
  <si>
    <t>744 44-1100.7</t>
  </si>
  <si>
    <t>CYKY-J 7x1,5 - uložený pevně</t>
  </si>
  <si>
    <t>1570732141</t>
  </si>
  <si>
    <t>744 44-1120</t>
  </si>
  <si>
    <t>CYKY-J 7x4 - uložený pevně</t>
  </si>
  <si>
    <t>1279085351</t>
  </si>
  <si>
    <t>744 44-1100.8</t>
  </si>
  <si>
    <t>CYKY-J 12x1,5 - uložený pevně</t>
  </si>
  <si>
    <t>593746977</t>
  </si>
  <si>
    <t>21,00</t>
  </si>
  <si>
    <t>74R položka014</t>
  </si>
  <si>
    <t>JYTY 2x1 - uložený pevně</t>
  </si>
  <si>
    <t>1801501886</t>
  </si>
  <si>
    <t>74R položka015</t>
  </si>
  <si>
    <t>JYTY 4x1 - uložený pevně</t>
  </si>
  <si>
    <t>-866980429</t>
  </si>
  <si>
    <t>80,00</t>
  </si>
  <si>
    <t>74R položka016</t>
  </si>
  <si>
    <t>TCSPKFH-V180 2x2x0,8 B2caS1d0</t>
  </si>
  <si>
    <t>-1389616164</t>
  </si>
  <si>
    <t>743 61-9242</t>
  </si>
  <si>
    <t>CY (H05V-U) 4 zelenožlutý - ochranné pospojení</t>
  </si>
  <si>
    <t>395891695</t>
  </si>
  <si>
    <t>6452,00</t>
  </si>
  <si>
    <t>743 61-9242.1</t>
  </si>
  <si>
    <t>CY (H05V-U) 6 zelenožlutý - ochranné pospojení</t>
  </si>
  <si>
    <t>1948637478</t>
  </si>
  <si>
    <t>1503</t>
  </si>
  <si>
    <t>743 61-9242.2</t>
  </si>
  <si>
    <t>CYA (H05V-K) 16 zelenožlutý - ochranné pospojení</t>
  </si>
  <si>
    <t>-388059930</t>
  </si>
  <si>
    <t>857,00</t>
  </si>
  <si>
    <t>743 61-9242.3</t>
  </si>
  <si>
    <t>CYA (H05V-K) 25 zelenožlutý - ochranné pospojení</t>
  </si>
  <si>
    <t>1495834765</t>
  </si>
  <si>
    <t>743 61-9242.4</t>
  </si>
  <si>
    <t>CYA (H05V-K) 50 zelenožlutý - ochranné pospojení</t>
  </si>
  <si>
    <t>1928776562</t>
  </si>
  <si>
    <t>194,00</t>
  </si>
  <si>
    <t>743 62-2320</t>
  </si>
  <si>
    <t>287999255</t>
  </si>
  <si>
    <t>746 21-1120</t>
  </si>
  <si>
    <t>Ukončení vodiče do 4 mm2</t>
  </si>
  <si>
    <t>-412818116</t>
  </si>
  <si>
    <t>746 21-1130</t>
  </si>
  <si>
    <t>Ukončení vodiče do 6 mm2</t>
  </si>
  <si>
    <t>2024156694</t>
  </si>
  <si>
    <t>746 21-1150</t>
  </si>
  <si>
    <t>Ukončení vodiče do 16 mm2</t>
  </si>
  <si>
    <t>-118414475</t>
  </si>
  <si>
    <t>746 21-1160</t>
  </si>
  <si>
    <t>Ukončení vodiče do 25 mm2</t>
  </si>
  <si>
    <t>1472164921</t>
  </si>
  <si>
    <t>746 31-2100</t>
  </si>
  <si>
    <t>Ukončení šňůry do 3 x 4 mm2</t>
  </si>
  <si>
    <t>264769937</t>
  </si>
  <si>
    <t>746 31-5300</t>
  </si>
  <si>
    <t>Ukončení šňůry do 5 x 4 mm2</t>
  </si>
  <si>
    <t>1465319363</t>
  </si>
  <si>
    <t>746 41-3150</t>
  </si>
  <si>
    <t>Ukončení kabelu do 3 x 4 mm2</t>
  </si>
  <si>
    <t>-188121168</t>
  </si>
  <si>
    <t>4890</t>
  </si>
  <si>
    <t>746 41-3560</t>
  </si>
  <si>
    <t>Ukončení kabelu do 5 x 4 mm2</t>
  </si>
  <si>
    <t>136889898</t>
  </si>
  <si>
    <t>563</t>
  </si>
  <si>
    <t>746 41-3570</t>
  </si>
  <si>
    <t>Ukončení kabelu do 5 x 6 mm2</t>
  </si>
  <si>
    <t>-462719201</t>
  </si>
  <si>
    <t>746 41-3580</t>
  </si>
  <si>
    <t>Ukončení kabelu do 5 x 10 mm2</t>
  </si>
  <si>
    <t>784451300</t>
  </si>
  <si>
    <t>746 41-3440</t>
  </si>
  <si>
    <t>Ukončení kabelu do 4 x 16 mm2</t>
  </si>
  <si>
    <t>1970671591</t>
  </si>
  <si>
    <t>746 41-3450</t>
  </si>
  <si>
    <t>Ukončení kabelu do 4 x 25 mm2</t>
  </si>
  <si>
    <t>1514927159</t>
  </si>
  <si>
    <t>746 41-3470</t>
  </si>
  <si>
    <t>Ukončení kabelu do 4 x 50 mm2</t>
  </si>
  <si>
    <t>131708776</t>
  </si>
  <si>
    <t>746 41-3480</t>
  </si>
  <si>
    <t>Ukončení kabelu do 4 x 70 mm2</t>
  </si>
  <si>
    <t>-1334120396</t>
  </si>
  <si>
    <t>746 41-3540</t>
  </si>
  <si>
    <t>Ukončení kabelu do 4 x 240 mm2</t>
  </si>
  <si>
    <t>1650337125</t>
  </si>
  <si>
    <t>747 11-2111</t>
  </si>
  <si>
    <t>Spínač 10 A řaz.1 + kryt (zapuštěný IP20)</t>
  </si>
  <si>
    <t>-1937739986</t>
  </si>
  <si>
    <t>747 11-2221</t>
  </si>
  <si>
    <t>Ovladač 10 A řaz.1/0 + kryt (zapuštěný IP20)</t>
  </si>
  <si>
    <t>-410366980</t>
  </si>
  <si>
    <t>747 11-2114</t>
  </si>
  <si>
    <t>Spínač 10 A řaz.1S + kryt + doutnavka (zapuštěný IP20)</t>
  </si>
  <si>
    <t>-31796409</t>
  </si>
  <si>
    <t>747 11-2451</t>
  </si>
  <si>
    <t>Spínač 10 A řaz.5 + kryt (zapuštěný IP20)</t>
  </si>
  <si>
    <t>-1257974071</t>
  </si>
  <si>
    <t>747 11-2461</t>
  </si>
  <si>
    <t>Spínač 10 A řaz.6 + kryt (zapuštěný IP20)</t>
  </si>
  <si>
    <t>-1691057331</t>
  </si>
  <si>
    <t>747 11-2466</t>
  </si>
  <si>
    <t>Spínač 10 A řaz.6+1 + kryt (zapuštěný IP20)</t>
  </si>
  <si>
    <t>4815014</t>
  </si>
  <si>
    <t>747 11-2471</t>
  </si>
  <si>
    <t>Spínač 10 A řaz.7 + kryt (zapuštěný IP20)</t>
  </si>
  <si>
    <t>1084693094</t>
  </si>
  <si>
    <t>747 16-1240</t>
  </si>
  <si>
    <t>Zásuvka 250V, 10/16A jednonásobná + kryt (zapuštěná IP20)</t>
  </si>
  <si>
    <t>-1758092491</t>
  </si>
  <si>
    <t>747 16-1240.1</t>
  </si>
  <si>
    <t>Zásuvka 250V, 10/16A s přepět.ochranou (zapuštěná IP20)</t>
  </si>
  <si>
    <t>-958382837</t>
  </si>
  <si>
    <t>74R položka017</t>
  </si>
  <si>
    <t>Zásuvka dvojnásobná 250V, 10/16A , (zapuštěná IP20)</t>
  </si>
  <si>
    <t>-1734058193</t>
  </si>
  <si>
    <t>74R položka018</t>
  </si>
  <si>
    <t>Zásuvka dvojnásobná 250V, 10/ 16A s přepět.ochranou (zapuštěná IP20)</t>
  </si>
  <si>
    <t>-1894499315</t>
  </si>
  <si>
    <t>74R položka019</t>
  </si>
  <si>
    <t>1627497245</t>
  </si>
  <si>
    <t>74R položka020</t>
  </si>
  <si>
    <t>Rámeček jednonásobný pro zásuvku ochranného pospojování</t>
  </si>
  <si>
    <t>-1255575742</t>
  </si>
  <si>
    <t>74R položka021</t>
  </si>
  <si>
    <t>pohyb.spínač s relé (dosah r=5m) 2,3kW, relé, 15s-30min 10-2000Lx IP44 nastavení dálkovým ovladačem</t>
  </si>
  <si>
    <t>-1452825266</t>
  </si>
  <si>
    <t>74R položka022</t>
  </si>
  <si>
    <t>pohyb.spínač pro dlouhé chodby (dosah až 20m na obě strany) 2,3kW, relé, 15s-30min 10-2000Lx IP44 nastavení dálkovým ovladačem</t>
  </si>
  <si>
    <t>162079251</t>
  </si>
  <si>
    <t>74R položka024</t>
  </si>
  <si>
    <t>Zasklené stop tlačítko 3zap/3vyp kontakty TOTAL-STOP CENTRAL STOP</t>
  </si>
  <si>
    <t>1546086294</t>
  </si>
  <si>
    <t>747 11-1126</t>
  </si>
  <si>
    <t>Spínač kolébkový 10 A řaz.1 (zapuštěný IP44)</t>
  </si>
  <si>
    <t>-1927148011</t>
  </si>
  <si>
    <t>747 11-1126.1</t>
  </si>
  <si>
    <t>Spínač kolébkový 10 A řaz.6 (zapuštěný IP44)</t>
  </si>
  <si>
    <t>441115364</t>
  </si>
  <si>
    <t>747 16-1514</t>
  </si>
  <si>
    <t>Zásuvka 250V, 10/16A IP44 (zapuštěná IP44)</t>
  </si>
  <si>
    <t>1540189228</t>
  </si>
  <si>
    <t>747 16-1514.1</t>
  </si>
  <si>
    <t>Zásuvka 250V, 10/16A se svodičem přepěť. (zapuštěná IP44)</t>
  </si>
  <si>
    <t>264626267</t>
  </si>
  <si>
    <t>747 11-2111.1</t>
  </si>
  <si>
    <t>-879924898</t>
  </si>
  <si>
    <t>747 11-2111.2</t>
  </si>
  <si>
    <t>-1049995746</t>
  </si>
  <si>
    <t>747 11-2111.3</t>
  </si>
  <si>
    <t>-1697111281</t>
  </si>
  <si>
    <t>747 16-2411</t>
  </si>
  <si>
    <t>Zásuvka 400V zapuštěná IP44 400V/16A,5pól.</t>
  </si>
  <si>
    <t>2044258196</t>
  </si>
  <si>
    <t>747 13-1400</t>
  </si>
  <si>
    <t>Spínač 400V/16A +doutnavka - zapuštěný</t>
  </si>
  <si>
    <t>-1334474001</t>
  </si>
  <si>
    <t>74R položka025</t>
  </si>
  <si>
    <t>PŘEPÍNAČ I-0-II 400V/63A IP54 - nástěnný, (síť -0-generátor)</t>
  </si>
  <si>
    <t>339251583</t>
  </si>
  <si>
    <t>74R položka026</t>
  </si>
  <si>
    <t>Zásuvka 250V, 10/16A na povrch IP54</t>
  </si>
  <si>
    <t>-413287213</t>
  </si>
  <si>
    <t>74R položka027</t>
  </si>
  <si>
    <t>termostat prostorový IP54 5-35 C</t>
  </si>
  <si>
    <t>1221626179</t>
  </si>
  <si>
    <t>74R položka028</t>
  </si>
  <si>
    <t>Vlhkostně teplotní čidlo, (kabel 5m) na střeše pro vyhřívání vpustí</t>
  </si>
  <si>
    <t>-20687174</t>
  </si>
  <si>
    <t>74R položka029</t>
  </si>
  <si>
    <t>připojení vyhřívané vpusti</t>
  </si>
  <si>
    <t>-1004201767</t>
  </si>
  <si>
    <t>74R položka030</t>
  </si>
  <si>
    <t>-144126312</t>
  </si>
  <si>
    <t>74R položka031</t>
  </si>
  <si>
    <t>Zapojení pisoárů a ventilů. baterií</t>
  </si>
  <si>
    <t>-142952354</t>
  </si>
  <si>
    <t>74R položka032</t>
  </si>
  <si>
    <t>časový spínač ventilátoru 2-20min 230V/2A</t>
  </si>
  <si>
    <t>447358183</t>
  </si>
  <si>
    <t>74R položka033</t>
  </si>
  <si>
    <t>Zapojení ventilátorů</t>
  </si>
  <si>
    <t>-27383800</t>
  </si>
  <si>
    <t>74R položka034</t>
  </si>
  <si>
    <t>Zapojení klimatizace</t>
  </si>
  <si>
    <t>-1479101369</t>
  </si>
  <si>
    <t>74R položka035</t>
  </si>
  <si>
    <t>El.přímotopný konvektor 230V/500W s termostatem IP24 vysoce kvalitní ocelové trubkové topné těleso s hliníkovými lamelami pro lepší předávání tepla</t>
  </si>
  <si>
    <t>1975368867</t>
  </si>
  <si>
    <t>743 41-4321</t>
  </si>
  <si>
    <t>-1184579186</t>
  </si>
  <si>
    <t>743 41-2111</t>
  </si>
  <si>
    <t>2094496756</t>
  </si>
  <si>
    <t>743 41-1111</t>
  </si>
  <si>
    <t>Krabice odbočná pr.68mm</t>
  </si>
  <si>
    <t>-126424766</t>
  </si>
  <si>
    <t>743 41-4111</t>
  </si>
  <si>
    <t>Krabice rozvodková pr.68mm</t>
  </si>
  <si>
    <t>1935144606</t>
  </si>
  <si>
    <t>743 41-4111.1</t>
  </si>
  <si>
    <t>Krabice rozvodková pr.97mm</t>
  </si>
  <si>
    <t>1924623994</t>
  </si>
  <si>
    <t>743 41-4122</t>
  </si>
  <si>
    <t>Krabice 250 odbočná + svorky</t>
  </si>
  <si>
    <t>-1312073071</t>
  </si>
  <si>
    <t>74R položka036</t>
  </si>
  <si>
    <t>Krabice přístrojová pr.68mm do sádrokartonových příček</t>
  </si>
  <si>
    <t>1181711809</t>
  </si>
  <si>
    <t>74R položka037</t>
  </si>
  <si>
    <t>Krabice odbočná pr.68mm do sádrokartonových příček</t>
  </si>
  <si>
    <t>1627530262</t>
  </si>
  <si>
    <t>74R položka038</t>
  </si>
  <si>
    <t>Krabice rozvodková pr.68mm do sádrokartonových příček</t>
  </si>
  <si>
    <t>-1088033334</t>
  </si>
  <si>
    <t>74R položka039</t>
  </si>
  <si>
    <t>1488182362</t>
  </si>
  <si>
    <t>743 41-4321.1</t>
  </si>
  <si>
    <t>Rozvodková krabice IP54 5x4mm</t>
  </si>
  <si>
    <t>1975930513</t>
  </si>
  <si>
    <t>743 41-4122.1</t>
  </si>
  <si>
    <t>-92797544</t>
  </si>
  <si>
    <t>743 41-4122.2</t>
  </si>
  <si>
    <t>HEP - Krabice plastová + přípojnice Cu32/5mm + svorkovnice 12x16mm2 pro připojení pospojování</t>
  </si>
  <si>
    <t>-686987446</t>
  </si>
  <si>
    <t>743 41-4122.3</t>
  </si>
  <si>
    <t>Krabice KT 250 zapuštěná + PA přípojnice Cu 32/3 mm</t>
  </si>
  <si>
    <t>453661129</t>
  </si>
  <si>
    <t>743 31-2110</t>
  </si>
  <si>
    <t>Lišta vkládací 18x13mm</t>
  </si>
  <si>
    <t>-1110347670</t>
  </si>
  <si>
    <t>743 31-2120</t>
  </si>
  <si>
    <t>Lišta vkládací 40x20mm</t>
  </si>
  <si>
    <t>-2096855233</t>
  </si>
  <si>
    <t>743 31-2120.1</t>
  </si>
  <si>
    <t>Lišta vkládací 40x40mm</t>
  </si>
  <si>
    <t>-1618836221</t>
  </si>
  <si>
    <t>743 31-2120.2</t>
  </si>
  <si>
    <t>Lišta vkládací 40x20mm - bezhalogenová</t>
  </si>
  <si>
    <t>-538189350</t>
  </si>
  <si>
    <t>743 31-2120.3</t>
  </si>
  <si>
    <t>Lišta vkládací 40x40mm - bezhalogenová</t>
  </si>
  <si>
    <t>1953442237</t>
  </si>
  <si>
    <t>743 31-2150</t>
  </si>
  <si>
    <t>-1490751045</t>
  </si>
  <si>
    <t>743 11-2315</t>
  </si>
  <si>
    <t>Trubka ohebná vnitřní pr.23mm</t>
  </si>
  <si>
    <t>-1953749359</t>
  </si>
  <si>
    <t>743 11-2316</t>
  </si>
  <si>
    <t>Trubka ohebná vnitřní pr.29mm</t>
  </si>
  <si>
    <t>1740562122</t>
  </si>
  <si>
    <t>743 11-2317</t>
  </si>
  <si>
    <t>Trubka ohebná KOPOFLEX DN50mm</t>
  </si>
  <si>
    <t>331068875</t>
  </si>
  <si>
    <t>743 11-2317.1</t>
  </si>
  <si>
    <t>Trubka ohebná KOPOFLEX DN90mm</t>
  </si>
  <si>
    <t>-1336152601</t>
  </si>
  <si>
    <t>74R položka040</t>
  </si>
  <si>
    <t>Trubka pevná pr.25mm vč uchycení</t>
  </si>
  <si>
    <t>1776658794</t>
  </si>
  <si>
    <t>74R položka041</t>
  </si>
  <si>
    <t>Trubka pevná pr.32mm vč uchycení</t>
  </si>
  <si>
    <t>-831857919</t>
  </si>
  <si>
    <t>74R položka042</t>
  </si>
  <si>
    <t>Krabice rozbočovací s požární odolností 100x100mm, 5x 1.5-6mm2</t>
  </si>
  <si>
    <t>-679128574</t>
  </si>
  <si>
    <t>74R položka043</t>
  </si>
  <si>
    <t>Protipožární kotva M6x60</t>
  </si>
  <si>
    <t>652588236</t>
  </si>
  <si>
    <t>74R položka044</t>
  </si>
  <si>
    <t>Certifikovaná příchytka protipožární pro jeden kabel (každých 0,25m)</t>
  </si>
  <si>
    <t>1105782747</t>
  </si>
  <si>
    <t>74R položka045</t>
  </si>
  <si>
    <t>1360658434</t>
  </si>
  <si>
    <t>74R.položka046</t>
  </si>
  <si>
    <t>Certifikovaný nosný systém P90-R, plechový kabelový žlab 60x50 vč.uchycení pomocí závěsných třmenů do zdi/stropu každé po max. 1.2m (dle certifikátu)</t>
  </si>
  <si>
    <t>-2092713385</t>
  </si>
  <si>
    <t>74R.položka047</t>
  </si>
  <si>
    <t>Certifikovaný nosný systém P90-R, plechový kabelový žlab 60x150 vč.uchycení pomocí závěsných třmenů do zdi/stropu každé po max. 1.2m (dle certifikátu)</t>
  </si>
  <si>
    <t>622965615</t>
  </si>
  <si>
    <t>74R.položka048</t>
  </si>
  <si>
    <t>Certifikovaná kabelová stoupací lávka 60x300, včetně certifikovaných příchytek (pro 30cm) pro dva kabely + , - nosný systém P90-R, vč.uchycení do zdi po max. 1,2m (dle certifikátu) + certifikovaná upevňovací konstrukce pro dvě lávky na sobě</t>
  </si>
  <si>
    <t>1871073164</t>
  </si>
  <si>
    <t>74R položka049</t>
  </si>
  <si>
    <t>Certifikovaná kryt příchytek pro odlehčení tahu, pro kabelovou lávku 60x300, 2x paralelně na sobě, tj. 2ks po cca 3m</t>
  </si>
  <si>
    <t>1988505293</t>
  </si>
  <si>
    <t>74R položka050</t>
  </si>
  <si>
    <t>Drátěný kabelový žlab 60x150 vč.uchycení každé 2m - žár.zinek</t>
  </si>
  <si>
    <t>-383202320</t>
  </si>
  <si>
    <t>74R položka051</t>
  </si>
  <si>
    <t>Drátěný kabelový žlab 60x200 vč.uchycení každé 2m - žár.zinek</t>
  </si>
  <si>
    <t>-406004100</t>
  </si>
  <si>
    <t>74R položka052</t>
  </si>
  <si>
    <t>Drátěný kabelový žlab 60x300 vč.uchycení každé 2m - žár.zinek</t>
  </si>
  <si>
    <t>374117144</t>
  </si>
  <si>
    <t>74R položka053</t>
  </si>
  <si>
    <t>Drátěný kabelový žlab 60x500 vč.uchycení každé 2m - žár.zinek</t>
  </si>
  <si>
    <t>1889833515</t>
  </si>
  <si>
    <t>74R položka054</t>
  </si>
  <si>
    <t>2071467308</t>
  </si>
  <si>
    <t>749 11-1210</t>
  </si>
  <si>
    <t>Nosná konstrukce do 5kg L 25x25x3mm 2kg/ks</t>
  </si>
  <si>
    <t>-2129393781</t>
  </si>
  <si>
    <t>749 11-1220</t>
  </si>
  <si>
    <t>Nosná konstrukce do 10kg L 30x30x3mm 5kg/ks</t>
  </si>
  <si>
    <t>1936941097</t>
  </si>
  <si>
    <t>74R položka055</t>
  </si>
  <si>
    <t>Kabelový parapetní žlab 140x70mm</t>
  </si>
  <si>
    <t>-270710538</t>
  </si>
  <si>
    <t>74R položka056</t>
  </si>
  <si>
    <t>Koncový díl kanálu 140x70</t>
  </si>
  <si>
    <t>2012901531</t>
  </si>
  <si>
    <t>74R položka057</t>
  </si>
  <si>
    <t>Ohybový díl 90° + kryt pro kabel. žlab 140x70</t>
  </si>
  <si>
    <t>231363704</t>
  </si>
  <si>
    <t>74R položka058</t>
  </si>
  <si>
    <t>Spojka žlabu</t>
  </si>
  <si>
    <t>536425957</t>
  </si>
  <si>
    <t>280,00</t>
  </si>
  <si>
    <t>74R položka059</t>
  </si>
  <si>
    <t>Krabice přístrojová pro parapetní kanál</t>
  </si>
  <si>
    <t>-1947206616</t>
  </si>
  <si>
    <t>74R položka060</t>
  </si>
  <si>
    <t>Podložka přístrojová pro parapetní kanály jednonásobná</t>
  </si>
  <si>
    <t>-1768274659</t>
  </si>
  <si>
    <t>74R položka061</t>
  </si>
  <si>
    <t>Podložka přístrojová pro parapetní kanály trojnásobná</t>
  </si>
  <si>
    <t>16098036</t>
  </si>
  <si>
    <t>74R položka062</t>
  </si>
  <si>
    <t>-54241569</t>
  </si>
  <si>
    <t>74R položka063</t>
  </si>
  <si>
    <t>-1326972503</t>
  </si>
  <si>
    <t>74R položka064</t>
  </si>
  <si>
    <t>Tabulka formát A 4</t>
  </si>
  <si>
    <t>-1000057853</t>
  </si>
  <si>
    <t>742 11-1200</t>
  </si>
  <si>
    <t>Montáž rozvaděčů 50kg</t>
  </si>
  <si>
    <t>-1792043442</t>
  </si>
  <si>
    <t>742 23-1100</t>
  </si>
  <si>
    <t>Montáž rozvaděče 1 pole do 200kg</t>
  </si>
  <si>
    <t>-164143048</t>
  </si>
  <si>
    <t>74R položka065</t>
  </si>
  <si>
    <t>2085810430</t>
  </si>
  <si>
    <t>74R položka066</t>
  </si>
  <si>
    <t>Zářivkové IP20 stropní přisazené 1x36W-EP lesklá mřížka AL + el.předřadník + zdroje</t>
  </si>
  <si>
    <t>828872963</t>
  </si>
  <si>
    <t>74R položka067</t>
  </si>
  <si>
    <t>Zářivkové IP20 stropní 1x36W-EP plexi kryt el.předřadník + zdroje</t>
  </si>
  <si>
    <t>-749159199</t>
  </si>
  <si>
    <t>74R položka068</t>
  </si>
  <si>
    <t>Zářivkové IP20 stropní 2x36W-EP plexi kryt el.předřadník + zdroje</t>
  </si>
  <si>
    <t>42085264</t>
  </si>
  <si>
    <t>74R položka069</t>
  </si>
  <si>
    <t>Zářivkové IP20 stropní 2x58W-EP plexi kryt el.předřadník + zdroje</t>
  </si>
  <si>
    <t>-557188951</t>
  </si>
  <si>
    <t>74R položka070</t>
  </si>
  <si>
    <t>Zářivkové IP20 stropní přisazené 2x36W-EP lesklá mřížka AL + el.předřadník + zdroje</t>
  </si>
  <si>
    <t>-1594561924</t>
  </si>
  <si>
    <t>74R položka071</t>
  </si>
  <si>
    <t>Zářivkové IP20 stropní přisazené 2x58W-EP lesklá mřížka AL + el.předřadník + zdroje</t>
  </si>
  <si>
    <t>212872513</t>
  </si>
  <si>
    <t>74R položka072</t>
  </si>
  <si>
    <t>Zářivkové IP20 stropní kulaté pr.305mm 2x18W-EP kryt sklo el.předřadník + zdroje</t>
  </si>
  <si>
    <t>-336805016</t>
  </si>
  <si>
    <t>74R položka073</t>
  </si>
  <si>
    <t>Zářivkové IP20 stropní kulaté pr.305mm 1x18W-EP kryt sklo el.předřadník + zdroje</t>
  </si>
  <si>
    <t>-1207469832</t>
  </si>
  <si>
    <t>74R položka074</t>
  </si>
  <si>
    <t>-1121559329</t>
  </si>
  <si>
    <t>74R položka075</t>
  </si>
  <si>
    <t>Zářivkové IP65 nástěnné (pr.327mm) 1x22W-EP kryt sklo el.předřadník + zdroje</t>
  </si>
  <si>
    <t>1739423960</t>
  </si>
  <si>
    <t>74R položka076</t>
  </si>
  <si>
    <t>1925960986</t>
  </si>
  <si>
    <t>74R položka077</t>
  </si>
  <si>
    <t>Svítidlo zářivkové průmyslové 2x36W IP65 plexi kryt + el.předřadník + zdroje</t>
  </si>
  <si>
    <t>-1188143244</t>
  </si>
  <si>
    <t>74R položka078</t>
  </si>
  <si>
    <t>1600453689</t>
  </si>
  <si>
    <t>74R položka079</t>
  </si>
  <si>
    <t>LED svítidlo 46W/6920lm, 4000K, 1200x600mm. vestavné svítidlo do akustických podhledů</t>
  </si>
  <si>
    <t>-1465251395</t>
  </si>
  <si>
    <t>74R položka080</t>
  </si>
  <si>
    <t>-101751061</t>
  </si>
  <si>
    <t>74R položka081</t>
  </si>
  <si>
    <t>1820865197</t>
  </si>
  <si>
    <t>74R položka082</t>
  </si>
  <si>
    <t>Venkovní svítidlo LED o příkonu 50W s pojistkou, svítidlo pro montáž na výložník. Elektrická Třída ochrany II, krytí IP66. Dodáváno s LED zdroji v barvě 4000K.</t>
  </si>
  <si>
    <t>767656193</t>
  </si>
  <si>
    <t>74R položka083</t>
  </si>
  <si>
    <t>Výložník žár.zinek na zeď</t>
  </si>
  <si>
    <t>-244350907</t>
  </si>
  <si>
    <t>74R položka084</t>
  </si>
  <si>
    <t>-1771809296</t>
  </si>
  <si>
    <t>74R položka085</t>
  </si>
  <si>
    <t>1338139607</t>
  </si>
  <si>
    <t>74R položka086</t>
  </si>
  <si>
    <t>662182400</t>
  </si>
  <si>
    <t>74R položka087</t>
  </si>
  <si>
    <t>-1965882111</t>
  </si>
  <si>
    <t>74R položka088</t>
  </si>
  <si>
    <t>-512688633</t>
  </si>
  <si>
    <t>74R položka089</t>
  </si>
  <si>
    <t>Oživení, nastavení a zapojení centrálního nouzového zdroje</t>
  </si>
  <si>
    <t>1131477862</t>
  </si>
  <si>
    <t>74R položka090</t>
  </si>
  <si>
    <t>-1392844186</t>
  </si>
  <si>
    <t>74R položka091</t>
  </si>
  <si>
    <t>-1731850720</t>
  </si>
  <si>
    <t>74R položka092</t>
  </si>
  <si>
    <t>napájecí sada pásku LED 230V + koncovka</t>
  </si>
  <si>
    <t>402152883</t>
  </si>
  <si>
    <t>974 03-1110</t>
  </si>
  <si>
    <t>Sekání rýhy ve zdivu 30 x 30 mm</t>
  </si>
  <si>
    <t>1903216866</t>
  </si>
  <si>
    <t>618,00</t>
  </si>
  <si>
    <t>974 03-1130</t>
  </si>
  <si>
    <t>Sekání rýhy ve zdivu 30 x 70 mm</t>
  </si>
  <si>
    <t>-1202115192</t>
  </si>
  <si>
    <t>974 03-1150</t>
  </si>
  <si>
    <t>Sekání rýhy ve zdivu 30 x 150 mm</t>
  </si>
  <si>
    <t>-121360087</t>
  </si>
  <si>
    <t>242,00</t>
  </si>
  <si>
    <t>974 03-1240</t>
  </si>
  <si>
    <t>Sekání rýhy ve zdivu 50 x 100 mm</t>
  </si>
  <si>
    <t>1423458334</t>
  </si>
  <si>
    <t>971 03-3100</t>
  </si>
  <si>
    <t>Sekání otvoru ve zdivu pr.60mm do 150mm</t>
  </si>
  <si>
    <t>-1677028055</t>
  </si>
  <si>
    <t>971 03-3200</t>
  </si>
  <si>
    <t>Sekání otvoru ve zdivu pr.60mm do 300mm</t>
  </si>
  <si>
    <t>-452372364</t>
  </si>
  <si>
    <t>97R položka094</t>
  </si>
  <si>
    <t>Frézování rýhy v panelu 30 x 30 mm</t>
  </si>
  <si>
    <t>-1762434745</t>
  </si>
  <si>
    <t>2400,00</t>
  </si>
  <si>
    <t>97R položka095</t>
  </si>
  <si>
    <t>Frézování rýhy v betonové podlaze 30 x 30 mm</t>
  </si>
  <si>
    <t>532504590</t>
  </si>
  <si>
    <t>2700</t>
  </si>
  <si>
    <t>97R položka096</t>
  </si>
  <si>
    <t>Frézování rýhy v betonové podlaze 60 x 150 mm</t>
  </si>
  <si>
    <t>1197060055</t>
  </si>
  <si>
    <t>1920,00</t>
  </si>
  <si>
    <t>97R položka097</t>
  </si>
  <si>
    <t>Frézování otvoru pro krabici 68mm v panelu</t>
  </si>
  <si>
    <t>1059515912</t>
  </si>
  <si>
    <t>760</t>
  </si>
  <si>
    <t>97R položka098</t>
  </si>
  <si>
    <t>Frézování otvoru pro krabici 97mm v panelu</t>
  </si>
  <si>
    <t>597072061</t>
  </si>
  <si>
    <t>345,00</t>
  </si>
  <si>
    <t>97R položka099</t>
  </si>
  <si>
    <t>Vrtání otvoru v panelu pr.30mm do 300mm</t>
  </si>
  <si>
    <t>1667337114</t>
  </si>
  <si>
    <t>97R položka100</t>
  </si>
  <si>
    <t>Vrtání otvoru ve stropním panelu</t>
  </si>
  <si>
    <t>-1738704819</t>
  </si>
  <si>
    <t>1180</t>
  </si>
  <si>
    <t>97R položka101</t>
  </si>
  <si>
    <t>Pronájem montážní plošiny do 10m výšky</t>
  </si>
  <si>
    <t>h</t>
  </si>
  <si>
    <t>171270490</t>
  </si>
  <si>
    <t>97R položka102</t>
  </si>
  <si>
    <t>Zaházení vysekaných rýh maltou + oprava štukové omítky a malby</t>
  </si>
  <si>
    <t>-1063485900</t>
  </si>
  <si>
    <t>540,00</t>
  </si>
  <si>
    <t>97R položka103</t>
  </si>
  <si>
    <t>24248780</t>
  </si>
  <si>
    <t>97R položka104</t>
  </si>
  <si>
    <t>470574328</t>
  </si>
  <si>
    <t>97R položka105</t>
  </si>
  <si>
    <t>2082169753</t>
  </si>
  <si>
    <t>74R položka106</t>
  </si>
  <si>
    <t>Demontáž stávající elektroinstalce</t>
  </si>
  <si>
    <t>1736184303</t>
  </si>
  <si>
    <t>768</t>
  </si>
  <si>
    <t>74R položka107</t>
  </si>
  <si>
    <t>Uložení elektro odpadu na skládku (elektro materiál)</t>
  </si>
  <si>
    <t>tun</t>
  </si>
  <si>
    <t>1469056665</t>
  </si>
  <si>
    <t>74R položka110</t>
  </si>
  <si>
    <t>Pomocné práce a uvedení do provozu</t>
  </si>
  <si>
    <t>452608693</t>
  </si>
  <si>
    <t>R D</t>
  </si>
  <si>
    <t>DODÁVKY</t>
  </si>
  <si>
    <t>RH</t>
  </si>
  <si>
    <t xml:space="preserve">ROZVADEČ  RH - položka dle výkresu  č. D.1.1.4.4.30.</t>
  </si>
  <si>
    <t>RH001</t>
  </si>
  <si>
    <t xml:space="preserve">Skříňový rozvaděč jedno pole  IP40/IP20              (š x v x h) 600x2160x400 s dveřmi  vnitřními zákryty, vč. příslušenství (DIN lišty s uchycením, montážní plechy, přípojnice, zákryty vnitřních částí, kabelové kanály</t>
  </si>
  <si>
    <t>1367542876</t>
  </si>
  <si>
    <t>RH002</t>
  </si>
  <si>
    <t xml:space="preserve">Skříňový rozvaděč jedno pole  IP40/IP20              (š x v x h) 800x2160x400 s dveřmi  vnitřními zákryty, vč. příslušenství (DIN lišty s uchycením, montážní plechy, přípojnice, zákryty vnitřních částí, kabelové kanály</t>
  </si>
  <si>
    <t>1125278080</t>
  </si>
  <si>
    <t>RH003</t>
  </si>
  <si>
    <t>Propojení obvodů + propoj lišty</t>
  </si>
  <si>
    <t>104625522</t>
  </si>
  <si>
    <t>RH004</t>
  </si>
  <si>
    <t>Obal na výkresy rozměr 250x138mm</t>
  </si>
  <si>
    <t>-1833536204</t>
  </si>
  <si>
    <t>RH005</t>
  </si>
  <si>
    <t>Popisný štítek 20x100mm</t>
  </si>
  <si>
    <t>240823735</t>
  </si>
  <si>
    <t>RH006</t>
  </si>
  <si>
    <t xml:space="preserve">Přípojnice  Cu   400A</t>
  </si>
  <si>
    <t>135178812</t>
  </si>
  <si>
    <t>RH007</t>
  </si>
  <si>
    <t xml:space="preserve">Nulová přípojnice   Cu  400A</t>
  </si>
  <si>
    <t>567062400</t>
  </si>
  <si>
    <t>RH008</t>
  </si>
  <si>
    <t xml:space="preserve">Svodič přepětí TYP 1/1   In 50kA (10/350)</t>
  </si>
  <si>
    <t>-1891412151</t>
  </si>
  <si>
    <t>RH009</t>
  </si>
  <si>
    <t xml:space="preserve">Svodič přepětí  TYP 2/3  In 20kA (8/20)</t>
  </si>
  <si>
    <t>360772844</t>
  </si>
  <si>
    <t>RH010</t>
  </si>
  <si>
    <t>Připojovací sada 2x 3x240</t>
  </si>
  <si>
    <t>1885112660</t>
  </si>
  <si>
    <t>RH011</t>
  </si>
  <si>
    <t xml:space="preserve">Spínací blok  trojpólového jističe 250A</t>
  </si>
  <si>
    <t>-318349322</t>
  </si>
  <si>
    <t>RH012</t>
  </si>
  <si>
    <t>nadproudová spoušť 250A DTV3</t>
  </si>
  <si>
    <t>1033124393</t>
  </si>
  <si>
    <t>RH013</t>
  </si>
  <si>
    <t>Napěťová spoušť 230V</t>
  </si>
  <si>
    <t>1312859218</t>
  </si>
  <si>
    <t>RH014</t>
  </si>
  <si>
    <t xml:space="preserve">Pomocné kontakty  2/2</t>
  </si>
  <si>
    <t>1546708182</t>
  </si>
  <si>
    <t>RH015</t>
  </si>
  <si>
    <t xml:space="preserve">Přepínač měření napětí -  voltmetrový přepínač</t>
  </si>
  <si>
    <t>557115394</t>
  </si>
  <si>
    <t>RH016</t>
  </si>
  <si>
    <t>Ampérmetr , x/5A, 300/5A</t>
  </si>
  <si>
    <t>-857837282</t>
  </si>
  <si>
    <t>RH017</t>
  </si>
  <si>
    <t>Voltmetr 400V</t>
  </si>
  <si>
    <t>-327361928</t>
  </si>
  <si>
    <t>RH018</t>
  </si>
  <si>
    <t>Tlačítko 1/1 s ochranou, na dveře rozvaděče - hl.vyp.</t>
  </si>
  <si>
    <t>386021414</t>
  </si>
  <si>
    <t>RH019</t>
  </si>
  <si>
    <t xml:space="preserve">Signálka  LED 230V na dveře rozvaděče</t>
  </si>
  <si>
    <t>-2057043292</t>
  </si>
  <si>
    <t>RH020</t>
  </si>
  <si>
    <t xml:space="preserve">Pojistkový odpínač na lištu DIN jednopolový  do 32A</t>
  </si>
  <si>
    <t>-1633915813</t>
  </si>
  <si>
    <t>RH021</t>
  </si>
  <si>
    <t xml:space="preserve">Pojistkový odpínač  na lištu DIN trojpólový  do 32A</t>
  </si>
  <si>
    <t>2045643570</t>
  </si>
  <si>
    <t>RH022</t>
  </si>
  <si>
    <t xml:space="preserve">Pojistková vložka   2A  gG</t>
  </si>
  <si>
    <t>605421671</t>
  </si>
  <si>
    <t>RH023</t>
  </si>
  <si>
    <t xml:space="preserve">Pojistková vložka   4A   gG</t>
  </si>
  <si>
    <t>835762262</t>
  </si>
  <si>
    <t>RH024</t>
  </si>
  <si>
    <t xml:space="preserve">Pojistková vložka   25A  gG</t>
  </si>
  <si>
    <t>560482769</t>
  </si>
  <si>
    <t>RH025</t>
  </si>
  <si>
    <t xml:space="preserve">Pojistkový odpínač   trojpólový  do 160A</t>
  </si>
  <si>
    <t>-790990496</t>
  </si>
  <si>
    <t>RH026</t>
  </si>
  <si>
    <t xml:space="preserve">Pojistková vložka   160A  gG</t>
  </si>
  <si>
    <t>1381613460</t>
  </si>
  <si>
    <t>RH027</t>
  </si>
  <si>
    <t>Elektroměrová vana</t>
  </si>
  <si>
    <t>350487671</t>
  </si>
  <si>
    <t>RH028</t>
  </si>
  <si>
    <t xml:space="preserve">Měříci transformátor proudu   MTP 250/5A úředně cejchované</t>
  </si>
  <si>
    <t>2125712703</t>
  </si>
  <si>
    <t>RH029</t>
  </si>
  <si>
    <t xml:space="preserve">Spínač  I-0  125A/3 25kA</t>
  </si>
  <si>
    <t>1033295119</t>
  </si>
  <si>
    <t>RH030</t>
  </si>
  <si>
    <t>Vypínací cívka 230V/50Hz pro spínač 125A/3</t>
  </si>
  <si>
    <t>1501048854</t>
  </si>
  <si>
    <t>RH031</t>
  </si>
  <si>
    <t>Jistič jednopólový 10kA B10/1</t>
  </si>
  <si>
    <t>106081841</t>
  </si>
  <si>
    <t>RH032</t>
  </si>
  <si>
    <t>Jistič jednopólový 10kA B16/1</t>
  </si>
  <si>
    <t>733163933</t>
  </si>
  <si>
    <t>RH033</t>
  </si>
  <si>
    <t xml:space="preserve">Jistič trojpólový  25kA  In=25A char.C</t>
  </si>
  <si>
    <t>1934199867</t>
  </si>
  <si>
    <t>RH034</t>
  </si>
  <si>
    <t xml:space="preserve">Jistič trojpólový  25kA  In=25A char.B</t>
  </si>
  <si>
    <t>1693326677</t>
  </si>
  <si>
    <t>RH035</t>
  </si>
  <si>
    <t xml:space="preserve">Jistič trojpólový  25kA  In=32A char.B</t>
  </si>
  <si>
    <t>-1757378963</t>
  </si>
  <si>
    <t>RH036</t>
  </si>
  <si>
    <t xml:space="preserve">Jistič trojpólový  25kA  In=40A char.B</t>
  </si>
  <si>
    <t>-1915659150</t>
  </si>
  <si>
    <t>RH037</t>
  </si>
  <si>
    <t xml:space="preserve">Jistič trojpólový  25kA  In=50A char.B</t>
  </si>
  <si>
    <t>440889751</t>
  </si>
  <si>
    <t>392</t>
  </si>
  <si>
    <t>RH038</t>
  </si>
  <si>
    <t xml:space="preserve">Jistič trojpólový  25kA  In=63A char.B</t>
  </si>
  <si>
    <t>652108394</t>
  </si>
  <si>
    <t>RH039</t>
  </si>
  <si>
    <t xml:space="preserve">Jistič trojpólový  25kA  In=80A char.B</t>
  </si>
  <si>
    <t>-144482321</t>
  </si>
  <si>
    <t>RH040</t>
  </si>
  <si>
    <t xml:space="preserve">Jistič trojpólový  25kA  In=100A char.B</t>
  </si>
  <si>
    <t>-296826369</t>
  </si>
  <si>
    <t>RH041</t>
  </si>
  <si>
    <t>Vypínací cívka 230V/50Hz pro jistič B80/3</t>
  </si>
  <si>
    <t>744307756</t>
  </si>
  <si>
    <t>RH042</t>
  </si>
  <si>
    <t xml:space="preserve">Svorka řadová  4 mm2</t>
  </si>
  <si>
    <t>-941961812</t>
  </si>
  <si>
    <t>RH043</t>
  </si>
  <si>
    <t xml:space="preserve">Svorka řadová  6 mm2</t>
  </si>
  <si>
    <t>-743216558</t>
  </si>
  <si>
    <t>RH044</t>
  </si>
  <si>
    <t xml:space="preserve">Svorka řadová  10 mm2</t>
  </si>
  <si>
    <t>-1517835812</t>
  </si>
  <si>
    <t>RH045</t>
  </si>
  <si>
    <t xml:space="preserve">Svorka řadová  16 mm2</t>
  </si>
  <si>
    <t>386959289</t>
  </si>
  <si>
    <t>RH046</t>
  </si>
  <si>
    <t xml:space="preserve">Svorka řadová  35 mm2</t>
  </si>
  <si>
    <t>-219722629</t>
  </si>
  <si>
    <t>RH047</t>
  </si>
  <si>
    <t xml:space="preserve">Svorka řadová  50 mm2</t>
  </si>
  <si>
    <t>1615246144</t>
  </si>
  <si>
    <t>RH048</t>
  </si>
  <si>
    <t xml:space="preserve">Svorka řadová  70 mm2</t>
  </si>
  <si>
    <t>115815805</t>
  </si>
  <si>
    <t>RH049</t>
  </si>
  <si>
    <t xml:space="preserve">Vývodka  do  P 42</t>
  </si>
  <si>
    <t>-1160256412</t>
  </si>
  <si>
    <t>RS</t>
  </si>
  <si>
    <t xml:space="preserve">ROZVADĚČ RS1 - položka dle výkresu  č. D.1.1.4.4.31.</t>
  </si>
  <si>
    <t>RS001</t>
  </si>
  <si>
    <t xml:space="preserve">Oceloplechová rozvodnice montáž na povrch 168 modulů IP30/IP20  rozměry 600x1260x262mm  vč. příslušenství</t>
  </si>
  <si>
    <t>-1258511385</t>
  </si>
  <si>
    <t>RS002</t>
  </si>
  <si>
    <t>-1731838684</t>
  </si>
  <si>
    <t>RS003</t>
  </si>
  <si>
    <t>-1697949679</t>
  </si>
  <si>
    <t>RS004</t>
  </si>
  <si>
    <t>-875507040</t>
  </si>
  <si>
    <t>RS005</t>
  </si>
  <si>
    <t xml:space="preserve">Svodič přepětí  TYP 2/4  In 20kA (8/20)</t>
  </si>
  <si>
    <t>1508463266</t>
  </si>
  <si>
    <t>RS006</t>
  </si>
  <si>
    <t xml:space="preserve">Spínač  I-0  40A/3</t>
  </si>
  <si>
    <t>2043093632</t>
  </si>
  <si>
    <t>RS007</t>
  </si>
  <si>
    <t xml:space="preserve">Jistič + chránič  10/1N/003B</t>
  </si>
  <si>
    <t>1638386006</t>
  </si>
  <si>
    <t>RS008</t>
  </si>
  <si>
    <t xml:space="preserve">Proudový chránič  40/4/003-G</t>
  </si>
  <si>
    <t>1822771185</t>
  </si>
  <si>
    <t>RS009</t>
  </si>
  <si>
    <t xml:space="preserve">Jistič jednopólový    B6/1</t>
  </si>
  <si>
    <t>-293124751</t>
  </si>
  <si>
    <t>RS010</t>
  </si>
  <si>
    <t xml:space="preserve">Jistič jednopólový    B10/1</t>
  </si>
  <si>
    <t>-980908653</t>
  </si>
  <si>
    <t>RS011</t>
  </si>
  <si>
    <t xml:space="preserve">Jistič jednopólový    B16/1</t>
  </si>
  <si>
    <t>1863769555</t>
  </si>
  <si>
    <t>RS012</t>
  </si>
  <si>
    <t xml:space="preserve">Jistič jednopólový    C20/1</t>
  </si>
  <si>
    <t>-1572836281</t>
  </si>
  <si>
    <t>RS013</t>
  </si>
  <si>
    <t xml:space="preserve">Jistič trojpólový   B6/3</t>
  </si>
  <si>
    <t>740890437</t>
  </si>
  <si>
    <t>RS014</t>
  </si>
  <si>
    <t>Pomocný spínač kt 1/1</t>
  </si>
  <si>
    <t>-128759724</t>
  </si>
  <si>
    <t>RS015</t>
  </si>
  <si>
    <t xml:space="preserve">Relé  16A  2zap/2vyp  cívka 24V</t>
  </si>
  <si>
    <t>-1994867726</t>
  </si>
  <si>
    <t>RS016</t>
  </si>
  <si>
    <t xml:space="preserve">Stykač  25A/2  2.kt.zap cívka 230V</t>
  </si>
  <si>
    <t>-1479466661</t>
  </si>
  <si>
    <t>RS017</t>
  </si>
  <si>
    <t xml:space="preserve">Stykač  40A/2  2.kt.zap cívka 230V</t>
  </si>
  <si>
    <t>1202926486</t>
  </si>
  <si>
    <t>RS018</t>
  </si>
  <si>
    <t xml:space="preserve">Stykač  25A/4  4.kt.zap cívka 230V</t>
  </si>
  <si>
    <t>1361893784</t>
  </si>
  <si>
    <t>RS019</t>
  </si>
  <si>
    <t>Spínač páčkový 0-I na lištu DIN 230V/16A</t>
  </si>
  <si>
    <t>-503089230</t>
  </si>
  <si>
    <t>RS020</t>
  </si>
  <si>
    <t>Přepínač páčkový I-0-II na lištu DIN 230V/16A</t>
  </si>
  <si>
    <t>1872943457</t>
  </si>
  <si>
    <t>RS021</t>
  </si>
  <si>
    <t xml:space="preserve">Podpěťové relé  400V  monitor sítě</t>
  </si>
  <si>
    <t>1105330753</t>
  </si>
  <si>
    <t>RS022</t>
  </si>
  <si>
    <t>Soumrakový spínač+hodiny + čidlo</t>
  </si>
  <si>
    <t>-1703969140</t>
  </si>
  <si>
    <t>RS023</t>
  </si>
  <si>
    <t xml:space="preserve">Transformátor  230V/24V/63VA/50Hz</t>
  </si>
  <si>
    <t>-80723098</t>
  </si>
  <si>
    <t>RS024</t>
  </si>
  <si>
    <t>-790932863</t>
  </si>
  <si>
    <t>RS025</t>
  </si>
  <si>
    <t>-1971419476</t>
  </si>
  <si>
    <t>RS026</t>
  </si>
  <si>
    <t>1604920101</t>
  </si>
  <si>
    <t>RS027</t>
  </si>
  <si>
    <t>226447735</t>
  </si>
  <si>
    <t>RS028</t>
  </si>
  <si>
    <t>-2013324477</t>
  </si>
  <si>
    <t>RS029</t>
  </si>
  <si>
    <t>-229152120</t>
  </si>
  <si>
    <t>OS</t>
  </si>
  <si>
    <t xml:space="preserve">OVLÁDACÍ SKŘÍŇ OS1 - položka dle výkresu  č. D.1.1.4.4.32.</t>
  </si>
  <si>
    <t>OS001</t>
  </si>
  <si>
    <t xml:space="preserve">Plastová skříň prázdná montáž na povrch IP40/IP20                      pro min 12 ovladačů  rozměry  cca  450x300x125mm</t>
  </si>
  <si>
    <t>-1027129625</t>
  </si>
  <si>
    <t>OS002</t>
  </si>
  <si>
    <t>-694973710</t>
  </si>
  <si>
    <t>OS003</t>
  </si>
  <si>
    <t xml:space="preserve">Ovladač otočný prosvětlený  0-I  vyp-zap</t>
  </si>
  <si>
    <t>601800271</t>
  </si>
  <si>
    <t>OS004</t>
  </si>
  <si>
    <t xml:space="preserve">Ovladač otočný prosvětlený  I-0-II  aut-vyp-zap</t>
  </si>
  <si>
    <t>-1009050578</t>
  </si>
  <si>
    <t>OS005</t>
  </si>
  <si>
    <t>Upevňovací adaptér + kontakty 1zap / 1 vyp</t>
  </si>
  <si>
    <t>836084653</t>
  </si>
  <si>
    <t>OS006</t>
  </si>
  <si>
    <t xml:space="preserve">LED dioda 24V/50Hz  bílá</t>
  </si>
  <si>
    <t>-1851671569</t>
  </si>
  <si>
    <t>OS007</t>
  </si>
  <si>
    <t>Nosič štítku _</t>
  </si>
  <si>
    <t>-1001764272</t>
  </si>
  <si>
    <t>OS008</t>
  </si>
  <si>
    <t>1558119754</t>
  </si>
  <si>
    <t>RS2</t>
  </si>
  <si>
    <t xml:space="preserve">Rozvaděč  RS2 - položka dle výkresu  č. D.1.1.4.4.33.</t>
  </si>
  <si>
    <t>RS2001</t>
  </si>
  <si>
    <t xml:space="preserve">Oceloplechová rozvodnice montáž na povrch 144 modulů IP30/IP20  rozměry 545x1050x140mm   vč. příslušenství</t>
  </si>
  <si>
    <t>-204232483</t>
  </si>
  <si>
    <t>RS2002</t>
  </si>
  <si>
    <t>-1227332628</t>
  </si>
  <si>
    <t>RS2003</t>
  </si>
  <si>
    <t>1740276376</t>
  </si>
  <si>
    <t>RS2004</t>
  </si>
  <si>
    <t>313235450</t>
  </si>
  <si>
    <t>RS2005</t>
  </si>
  <si>
    <t>418886655</t>
  </si>
  <si>
    <t>RS2006</t>
  </si>
  <si>
    <t>-302909745</t>
  </si>
  <si>
    <t>RS2007</t>
  </si>
  <si>
    <t>1348227501</t>
  </si>
  <si>
    <t>RS2008</t>
  </si>
  <si>
    <t>686352585</t>
  </si>
  <si>
    <t>RS2009</t>
  </si>
  <si>
    <t>-1376318336</t>
  </si>
  <si>
    <t>RS2010</t>
  </si>
  <si>
    <t>-178368631</t>
  </si>
  <si>
    <t>RS2011</t>
  </si>
  <si>
    <t xml:space="preserve">Jistič trojpólový  C25/3</t>
  </si>
  <si>
    <t>84354238</t>
  </si>
  <si>
    <t>RS2012</t>
  </si>
  <si>
    <t>-1872612098</t>
  </si>
  <si>
    <t>RS2013</t>
  </si>
  <si>
    <t>-2006080639</t>
  </si>
  <si>
    <t>RS2014</t>
  </si>
  <si>
    <t>Relé paměťové 230V/1zap</t>
  </si>
  <si>
    <t>1151451117</t>
  </si>
  <si>
    <t>RS2015</t>
  </si>
  <si>
    <t>-1052401785</t>
  </si>
  <si>
    <t>RS2016</t>
  </si>
  <si>
    <t>746688588</t>
  </si>
  <si>
    <t>RS2017</t>
  </si>
  <si>
    <t>301093636</t>
  </si>
  <si>
    <t>RS2018</t>
  </si>
  <si>
    <t>-1395689448</t>
  </si>
  <si>
    <t>RS3</t>
  </si>
  <si>
    <t xml:space="preserve">Rozvaděč  RS3 - položka dle výkresu  č. D.1.1.4.4.34.</t>
  </si>
  <si>
    <t>RS3001</t>
  </si>
  <si>
    <t xml:space="preserve">Oceloplechová rozvodnice zapuštěná 72 modulů IP30/IP20  rozměry 590x620x136mm  vč. příslušenství</t>
  </si>
  <si>
    <t>580263875</t>
  </si>
  <si>
    <t>RS3002</t>
  </si>
  <si>
    <t>-920059262</t>
  </si>
  <si>
    <t>RS3003</t>
  </si>
  <si>
    <t>1643902288</t>
  </si>
  <si>
    <t>RS3004</t>
  </si>
  <si>
    <t>-1838603701</t>
  </si>
  <si>
    <t>RS3005</t>
  </si>
  <si>
    <t>476205375</t>
  </si>
  <si>
    <t>RS3006</t>
  </si>
  <si>
    <t>-1183732281</t>
  </si>
  <si>
    <t>RS3007</t>
  </si>
  <si>
    <t>2088924695</t>
  </si>
  <si>
    <t>RS3008</t>
  </si>
  <si>
    <t xml:space="preserve">Jistič + chránič  16/1N/003B-G</t>
  </si>
  <si>
    <t>1767535909</t>
  </si>
  <si>
    <t>RS3009</t>
  </si>
  <si>
    <t>271896944</t>
  </si>
  <si>
    <t>RS3010</t>
  </si>
  <si>
    <t>258291221</t>
  </si>
  <si>
    <t>RS3011</t>
  </si>
  <si>
    <t xml:space="preserve">Jistič jednopólový    C10/1</t>
  </si>
  <si>
    <t>-2029767137</t>
  </si>
  <si>
    <t>RS3012</t>
  </si>
  <si>
    <t>500351572</t>
  </si>
  <si>
    <t>RS3013</t>
  </si>
  <si>
    <t>1129327134</t>
  </si>
  <si>
    <t>RS3014</t>
  </si>
  <si>
    <t>-598627621</t>
  </si>
  <si>
    <t>RS3015</t>
  </si>
  <si>
    <t>968388320</t>
  </si>
  <si>
    <t>RS3016</t>
  </si>
  <si>
    <t>-1920881356</t>
  </si>
  <si>
    <t>RS3017</t>
  </si>
  <si>
    <t>-671632186</t>
  </si>
  <si>
    <t>RS3018</t>
  </si>
  <si>
    <t>608132204</t>
  </si>
  <si>
    <t>RS3019</t>
  </si>
  <si>
    <t>689416614</t>
  </si>
  <si>
    <t>RS3020</t>
  </si>
  <si>
    <t>553467263</t>
  </si>
  <si>
    <t>RS3021</t>
  </si>
  <si>
    <t>560742360</t>
  </si>
  <si>
    <t>RTU</t>
  </si>
  <si>
    <t xml:space="preserve">Rozvaděč  RTU -položka dle výkresu  č. D.1.1.4.4.35.</t>
  </si>
  <si>
    <t>RTU001</t>
  </si>
  <si>
    <t xml:space="preserve">Oceloplechová rozvodnice montáž na povrch 72 modulů IP30/IP20  rozměry 545x600x140mm  vč. příslušenství</t>
  </si>
  <si>
    <t>1178578649</t>
  </si>
  <si>
    <t>RTU002</t>
  </si>
  <si>
    <t>-1665962257</t>
  </si>
  <si>
    <t>RTU003</t>
  </si>
  <si>
    <t>-2115148480</t>
  </si>
  <si>
    <t>RTU004</t>
  </si>
  <si>
    <t>-1963770553</t>
  </si>
  <si>
    <t>RTU005</t>
  </si>
  <si>
    <t>544605835</t>
  </si>
  <si>
    <t>RTU006</t>
  </si>
  <si>
    <t xml:space="preserve">Proudový chránič  25/4/003-G</t>
  </si>
  <si>
    <t>-1524469034</t>
  </si>
  <si>
    <t>RTU007</t>
  </si>
  <si>
    <t>1698630039</t>
  </si>
  <si>
    <t>RTU008</t>
  </si>
  <si>
    <t>1905073172</t>
  </si>
  <si>
    <t>RTU009</t>
  </si>
  <si>
    <t xml:space="preserve">Jistič jednopólový    C25/1</t>
  </si>
  <si>
    <t>1097545070</t>
  </si>
  <si>
    <t>RTU010</t>
  </si>
  <si>
    <t xml:space="preserve">Jistič trojpólový  B25/3</t>
  </si>
  <si>
    <t>-2068528923</t>
  </si>
  <si>
    <t>RTU011</t>
  </si>
  <si>
    <t xml:space="preserve">Jistič trojpólový  C32/3</t>
  </si>
  <si>
    <t>1973733044</t>
  </si>
  <si>
    <t>RTU012</t>
  </si>
  <si>
    <t xml:space="preserve">Jistič trojpólový  25kA  In=50A char.C</t>
  </si>
  <si>
    <t>763729051</t>
  </si>
  <si>
    <t>RTU013</t>
  </si>
  <si>
    <t>-1842016812</t>
  </si>
  <si>
    <t>RTU014</t>
  </si>
  <si>
    <t>101176031</t>
  </si>
  <si>
    <t>RTU015</t>
  </si>
  <si>
    <t>1085962166</t>
  </si>
  <si>
    <t>R115</t>
  </si>
  <si>
    <t xml:space="preserve">Rozvaděč  R115 - položka dle výkresu  č. D.1.1.4.4.36.</t>
  </si>
  <si>
    <t>R115001</t>
  </si>
  <si>
    <t>-114819434</t>
  </si>
  <si>
    <t>R115002</t>
  </si>
  <si>
    <t>-364711033</t>
  </si>
  <si>
    <t>R115003</t>
  </si>
  <si>
    <t>725315984</t>
  </si>
  <si>
    <t>R115004</t>
  </si>
  <si>
    <t>-547425528</t>
  </si>
  <si>
    <t>R115005</t>
  </si>
  <si>
    <t>-2072828153</t>
  </si>
  <si>
    <t>R115006</t>
  </si>
  <si>
    <t>120304922</t>
  </si>
  <si>
    <t>R115007</t>
  </si>
  <si>
    <t>604678193</t>
  </si>
  <si>
    <t>R115008</t>
  </si>
  <si>
    <t>398997311</t>
  </si>
  <si>
    <t>R115009</t>
  </si>
  <si>
    <t>2085841729</t>
  </si>
  <si>
    <t>R115010</t>
  </si>
  <si>
    <t>1692561642</t>
  </si>
  <si>
    <t>R115011</t>
  </si>
  <si>
    <t>-109408254</t>
  </si>
  <si>
    <t>R115012</t>
  </si>
  <si>
    <t>657612796</t>
  </si>
  <si>
    <t>R115013</t>
  </si>
  <si>
    <t>1159812875</t>
  </si>
  <si>
    <t>R115014</t>
  </si>
  <si>
    <t>397071183</t>
  </si>
  <si>
    <t>RMG</t>
  </si>
  <si>
    <t xml:space="preserve">Rozvaděč  RMG - položka dle výkresu  č. D.1.1.4.4.37.</t>
  </si>
  <si>
    <t>RMG001</t>
  </si>
  <si>
    <t xml:space="preserve">Oceloplechová rozvodnice montáž na povrch IP55/IP20  rozměry 200x300x150mm  vč. příslušenství</t>
  </si>
  <si>
    <t>-1251545301</t>
  </si>
  <si>
    <t>RMG002</t>
  </si>
  <si>
    <t>-1082067648</t>
  </si>
  <si>
    <t>RMG003</t>
  </si>
  <si>
    <t>-1770337413</t>
  </si>
  <si>
    <t>RMG004</t>
  </si>
  <si>
    <t>618225644</t>
  </si>
  <si>
    <t>RMG005</t>
  </si>
  <si>
    <t>-897343677</t>
  </si>
  <si>
    <t>RMG006</t>
  </si>
  <si>
    <t>1637598498</t>
  </si>
  <si>
    <t>RMG007</t>
  </si>
  <si>
    <t>211465363</t>
  </si>
  <si>
    <t>MR</t>
  </si>
  <si>
    <t xml:space="preserve">Rozvaděč  M+R - položka dle výkresu  č. D.1.1.4.4.38.</t>
  </si>
  <si>
    <t>MR001</t>
  </si>
  <si>
    <t xml:space="preserve">Oceloplechová rozvodnice montáž na povrch 96 modulů IP54/IP20  rozměry 600x760x270mm  vč. příslušenství</t>
  </si>
  <si>
    <t>-2128392228</t>
  </si>
  <si>
    <t>MR002</t>
  </si>
  <si>
    <t>1519023113</t>
  </si>
  <si>
    <t>MR003</t>
  </si>
  <si>
    <t>-1207161618</t>
  </si>
  <si>
    <t>MR004</t>
  </si>
  <si>
    <t>1142874052</t>
  </si>
  <si>
    <t>MR005</t>
  </si>
  <si>
    <t xml:space="preserve">Svodič přepětí  TYP 2/2  In 20kA (8/20)</t>
  </si>
  <si>
    <t>-685890934</t>
  </si>
  <si>
    <t>MR006</t>
  </si>
  <si>
    <t xml:space="preserve">Svodič přepětí  TYP 3/2  In 5kA (8/20)</t>
  </si>
  <si>
    <t>1961408886</t>
  </si>
  <si>
    <t>MR007</t>
  </si>
  <si>
    <t>-559091768</t>
  </si>
  <si>
    <t>MR008</t>
  </si>
  <si>
    <t>679060435</t>
  </si>
  <si>
    <t>MR009</t>
  </si>
  <si>
    <t xml:space="preserve">Jistič jednopólový    B20/1</t>
  </si>
  <si>
    <t>-232731996</t>
  </si>
  <si>
    <t>MR010</t>
  </si>
  <si>
    <t>2119644162</t>
  </si>
  <si>
    <t>MR011</t>
  </si>
  <si>
    <t xml:space="preserve">EKVITERMNÍ REGULÁTOR  DVĚ VĚTVE + OVLÁDACÍ PANEL + ČIDLO VENKOVNÍ TEPLOTY + ČIDLO TEPLOTY VODY</t>
  </si>
  <si>
    <t>784608711</t>
  </si>
  <si>
    <t>MR012</t>
  </si>
  <si>
    <t>2141409428</t>
  </si>
  <si>
    <t>MR013</t>
  </si>
  <si>
    <t>-1248728049</t>
  </si>
  <si>
    <t>RS4</t>
  </si>
  <si>
    <t xml:space="preserve">Rozvaděč  RS4 - položka dle výkresu  č. D.1.1.4.4.39.</t>
  </si>
  <si>
    <t>RS4001</t>
  </si>
  <si>
    <t>1020970086</t>
  </si>
  <si>
    <t>RS4002</t>
  </si>
  <si>
    <t>1724358810</t>
  </si>
  <si>
    <t>RS4003</t>
  </si>
  <si>
    <t>623569567</t>
  </si>
  <si>
    <t>RS4004</t>
  </si>
  <si>
    <t>-361657997</t>
  </si>
  <si>
    <t>RS4005</t>
  </si>
  <si>
    <t>-85301548</t>
  </si>
  <si>
    <t>RS4006</t>
  </si>
  <si>
    <t>772623591</t>
  </si>
  <si>
    <t>RS4007</t>
  </si>
  <si>
    <t>1027446574</t>
  </si>
  <si>
    <t>RS4008</t>
  </si>
  <si>
    <t>2077358032</t>
  </si>
  <si>
    <t>RS4009</t>
  </si>
  <si>
    <t>2071422863</t>
  </si>
  <si>
    <t>RS4010</t>
  </si>
  <si>
    <t>-676933128</t>
  </si>
  <si>
    <t>RS4011</t>
  </si>
  <si>
    <t>-662203471</t>
  </si>
  <si>
    <t>RS4012</t>
  </si>
  <si>
    <t>948463044</t>
  </si>
  <si>
    <t>RS4013</t>
  </si>
  <si>
    <t>-255782939</t>
  </si>
  <si>
    <t>RS4014</t>
  </si>
  <si>
    <t>-1502631625</t>
  </si>
  <si>
    <t>RS4015</t>
  </si>
  <si>
    <t>Vývodka do P 42</t>
  </si>
  <si>
    <t>-658885108</t>
  </si>
  <si>
    <t>RO2</t>
  </si>
  <si>
    <t xml:space="preserve">ROZVADĚČ RO2 - položka dle výkresu  č. D.1.1.4.4.40.</t>
  </si>
  <si>
    <t>RO2001</t>
  </si>
  <si>
    <t>-1527780673</t>
  </si>
  <si>
    <t>RO2002</t>
  </si>
  <si>
    <t>81844500</t>
  </si>
  <si>
    <t>RO2003</t>
  </si>
  <si>
    <t>1156429201</t>
  </si>
  <si>
    <t>RO2004</t>
  </si>
  <si>
    <t>886402661</t>
  </si>
  <si>
    <t>RO2005</t>
  </si>
  <si>
    <t>1254439816</t>
  </si>
  <si>
    <t>RO2006</t>
  </si>
  <si>
    <t>598589677</t>
  </si>
  <si>
    <t>RO2007</t>
  </si>
  <si>
    <t>-1690361262</t>
  </si>
  <si>
    <t>RO2008</t>
  </si>
  <si>
    <t>258954931</t>
  </si>
  <si>
    <t>RO2009</t>
  </si>
  <si>
    <t>521663158</t>
  </si>
  <si>
    <t>RO2010</t>
  </si>
  <si>
    <t>-1012096771</t>
  </si>
  <si>
    <t>RO2011</t>
  </si>
  <si>
    <t>-1115536075</t>
  </si>
  <si>
    <t>RO2012</t>
  </si>
  <si>
    <t xml:space="preserve">Jistič trojpólový  B40/3</t>
  </si>
  <si>
    <t>1606354592</t>
  </si>
  <si>
    <t>RO2013</t>
  </si>
  <si>
    <t>858270675</t>
  </si>
  <si>
    <t>RO2014</t>
  </si>
  <si>
    <t>-1836229157</t>
  </si>
  <si>
    <t>558</t>
  </si>
  <si>
    <t>RO2015</t>
  </si>
  <si>
    <t>-1462132190</t>
  </si>
  <si>
    <t>559</t>
  </si>
  <si>
    <t>RO2016</t>
  </si>
  <si>
    <t>-2034190755</t>
  </si>
  <si>
    <t>560</t>
  </si>
  <si>
    <t>RO2017</t>
  </si>
  <si>
    <t>-1317823450</t>
  </si>
  <si>
    <t>561</t>
  </si>
  <si>
    <t>RO2018</t>
  </si>
  <si>
    <t>-1463599758</t>
  </si>
  <si>
    <t>562</t>
  </si>
  <si>
    <t>RO2019</t>
  </si>
  <si>
    <t>1979164170</t>
  </si>
  <si>
    <t>RO2020</t>
  </si>
  <si>
    <t>702874085</t>
  </si>
  <si>
    <t>564</t>
  </si>
  <si>
    <t>RO2021</t>
  </si>
  <si>
    <t>-1566920437</t>
  </si>
  <si>
    <t>565</t>
  </si>
  <si>
    <t>RO2022</t>
  </si>
  <si>
    <t>360556612</t>
  </si>
  <si>
    <t>566</t>
  </si>
  <si>
    <t>RO2023</t>
  </si>
  <si>
    <t>-442112438</t>
  </si>
  <si>
    <t>567</t>
  </si>
  <si>
    <t>RO2024</t>
  </si>
  <si>
    <t>-1104524741</t>
  </si>
  <si>
    <t>RO2025</t>
  </si>
  <si>
    <t>-1642282488</t>
  </si>
  <si>
    <t>RO21RO22</t>
  </si>
  <si>
    <t xml:space="preserve">Rozvaděč  RO21 a RO22 - položka dle výkresu  č. D.1.1.4.4.41.</t>
  </si>
  <si>
    <t>569</t>
  </si>
  <si>
    <t>RO21RO22001</t>
  </si>
  <si>
    <t>-2094263938</t>
  </si>
  <si>
    <t>570</t>
  </si>
  <si>
    <t>RO21RO22002</t>
  </si>
  <si>
    <t>-158888893</t>
  </si>
  <si>
    <t>RO21RO22003</t>
  </si>
  <si>
    <t>1534431752</t>
  </si>
  <si>
    <t>572</t>
  </si>
  <si>
    <t>RO21RO22004</t>
  </si>
  <si>
    <t>-1084058697</t>
  </si>
  <si>
    <t>573</t>
  </si>
  <si>
    <t>RO21RO22005</t>
  </si>
  <si>
    <t>1895498606</t>
  </si>
  <si>
    <t>574</t>
  </si>
  <si>
    <t>RO21RO22006</t>
  </si>
  <si>
    <t>-565572573</t>
  </si>
  <si>
    <t>575</t>
  </si>
  <si>
    <t>RO21RO22007</t>
  </si>
  <si>
    <t xml:space="preserve">Jistič + chránič  16/1N/003B-A</t>
  </si>
  <si>
    <t>433238586</t>
  </si>
  <si>
    <t>RO21RO22008</t>
  </si>
  <si>
    <t>-1352466022</t>
  </si>
  <si>
    <t>577</t>
  </si>
  <si>
    <t>RO21RO22009</t>
  </si>
  <si>
    <t>2109729806</t>
  </si>
  <si>
    <t>578</t>
  </si>
  <si>
    <t>RO21RO22010</t>
  </si>
  <si>
    <t xml:space="preserve">Jistič trojpólový  B32/3</t>
  </si>
  <si>
    <t>1243705947</t>
  </si>
  <si>
    <t>579</t>
  </si>
  <si>
    <t>RO21RO22011</t>
  </si>
  <si>
    <t>714061813</t>
  </si>
  <si>
    <t>580</t>
  </si>
  <si>
    <t>RO21RO22012</t>
  </si>
  <si>
    <t>994920536</t>
  </si>
  <si>
    <t>581</t>
  </si>
  <si>
    <t>RO21RO22013</t>
  </si>
  <si>
    <t>-1885654097</t>
  </si>
  <si>
    <t>582</t>
  </si>
  <si>
    <t>RO21RO22014</t>
  </si>
  <si>
    <t>-73220556</t>
  </si>
  <si>
    <t>583</t>
  </si>
  <si>
    <t>RO21RO22015</t>
  </si>
  <si>
    <t>Rozvaděč RO22</t>
  </si>
  <si>
    <t>496037676</t>
  </si>
  <si>
    <t>RO23</t>
  </si>
  <si>
    <t xml:space="preserve">Rozvaděč  RO23 - položka dle výkresu  č. D.1.1.4.4.42.</t>
  </si>
  <si>
    <t>584</t>
  </si>
  <si>
    <t>RO23001</t>
  </si>
  <si>
    <t>730958816</t>
  </si>
  <si>
    <t>585</t>
  </si>
  <si>
    <t>RO23002</t>
  </si>
  <si>
    <t>-2003864002</t>
  </si>
  <si>
    <t>RO23003</t>
  </si>
  <si>
    <t>-1764733175</t>
  </si>
  <si>
    <t>587</t>
  </si>
  <si>
    <t>RO23004</t>
  </si>
  <si>
    <t>880625933</t>
  </si>
  <si>
    <t>588</t>
  </si>
  <si>
    <t>RO23005</t>
  </si>
  <si>
    <t>1711550152</t>
  </si>
  <si>
    <t>589</t>
  </si>
  <si>
    <t>RO23006</t>
  </si>
  <si>
    <t>-366007714</t>
  </si>
  <si>
    <t>590</t>
  </si>
  <si>
    <t>RO23007</t>
  </si>
  <si>
    <t>1918461674</t>
  </si>
  <si>
    <t>591</t>
  </si>
  <si>
    <t>RO23008</t>
  </si>
  <si>
    <t>901600403</t>
  </si>
  <si>
    <t>592</t>
  </si>
  <si>
    <t>RO23009</t>
  </si>
  <si>
    <t>1783426509</t>
  </si>
  <si>
    <t>593</t>
  </si>
  <si>
    <t>RO23010</t>
  </si>
  <si>
    <t>-1458072842</t>
  </si>
  <si>
    <t>594</t>
  </si>
  <si>
    <t>RO23011</t>
  </si>
  <si>
    <t>-457982731</t>
  </si>
  <si>
    <t>595</t>
  </si>
  <si>
    <t>RO23012</t>
  </si>
  <si>
    <t>59922992</t>
  </si>
  <si>
    <t>596</t>
  </si>
  <si>
    <t>RO23013</t>
  </si>
  <si>
    <t>-2104524100</t>
  </si>
  <si>
    <t>597</t>
  </si>
  <si>
    <t>RO23014</t>
  </si>
  <si>
    <t>-1359210718</t>
  </si>
  <si>
    <t>598</t>
  </si>
  <si>
    <t>RO23015</t>
  </si>
  <si>
    <t>1032713342</t>
  </si>
  <si>
    <t>RO24</t>
  </si>
  <si>
    <t xml:space="preserve">Rozvaděč  RO24 - položka dle výkresu  č. D.1.1.4.4.43.</t>
  </si>
  <si>
    <t>599</t>
  </si>
  <si>
    <t>RO24001</t>
  </si>
  <si>
    <t>1218266217</t>
  </si>
  <si>
    <t>600</t>
  </si>
  <si>
    <t>RO24002</t>
  </si>
  <si>
    <t>-472847270</t>
  </si>
  <si>
    <t>601</t>
  </si>
  <si>
    <t>RO24003</t>
  </si>
  <si>
    <t>1471723917</t>
  </si>
  <si>
    <t>602</t>
  </si>
  <si>
    <t>RO24004</t>
  </si>
  <si>
    <t>-19585301</t>
  </si>
  <si>
    <t>603</t>
  </si>
  <si>
    <t>RO24005</t>
  </si>
  <si>
    <t>-2090750451</t>
  </si>
  <si>
    <t>604</t>
  </si>
  <si>
    <t>RO24006</t>
  </si>
  <si>
    <t>-212144650</t>
  </si>
  <si>
    <t>605</t>
  </si>
  <si>
    <t>RO24007</t>
  </si>
  <si>
    <t>1855240943</t>
  </si>
  <si>
    <t>606</t>
  </si>
  <si>
    <t>RO24008</t>
  </si>
  <si>
    <t>-920488622</t>
  </si>
  <si>
    <t>607</t>
  </si>
  <si>
    <t>RO24009</t>
  </si>
  <si>
    <t xml:space="preserve">Jistič trojpólový   C16/3</t>
  </si>
  <si>
    <t>-1546016977</t>
  </si>
  <si>
    <t>608</t>
  </si>
  <si>
    <t>RO24010</t>
  </si>
  <si>
    <t>1681577630</t>
  </si>
  <si>
    <t>609</t>
  </si>
  <si>
    <t>RO24011</t>
  </si>
  <si>
    <t>-2003563084</t>
  </si>
  <si>
    <t>610</t>
  </si>
  <si>
    <t>RO24012</t>
  </si>
  <si>
    <t>695662421</t>
  </si>
  <si>
    <t>611</t>
  </si>
  <si>
    <t>RO24013</t>
  </si>
  <si>
    <t>1842733629</t>
  </si>
  <si>
    <t>RO1</t>
  </si>
  <si>
    <t xml:space="preserve">ROZVADĚČ RO1 - položka dle výkresu  č. D.1.1.4.4.45.</t>
  </si>
  <si>
    <t>612</t>
  </si>
  <si>
    <t>RO1001</t>
  </si>
  <si>
    <t>-2133730298</t>
  </si>
  <si>
    <t>613</t>
  </si>
  <si>
    <t>RO1002</t>
  </si>
  <si>
    <t>-928898817</t>
  </si>
  <si>
    <t>614</t>
  </si>
  <si>
    <t>RO1003</t>
  </si>
  <si>
    <t>-1478597138</t>
  </si>
  <si>
    <t>615</t>
  </si>
  <si>
    <t>RO1004</t>
  </si>
  <si>
    <t>-479777189</t>
  </si>
  <si>
    <t>616</t>
  </si>
  <si>
    <t>RO1005</t>
  </si>
  <si>
    <t>398091270</t>
  </si>
  <si>
    <t>617</t>
  </si>
  <si>
    <t>RO1006</t>
  </si>
  <si>
    <t>-2126246911</t>
  </si>
  <si>
    <t>618</t>
  </si>
  <si>
    <t>RO1007</t>
  </si>
  <si>
    <t>-1561932394</t>
  </si>
  <si>
    <t>619</t>
  </si>
  <si>
    <t>RO1008</t>
  </si>
  <si>
    <t>-1936013888</t>
  </si>
  <si>
    <t>620</t>
  </si>
  <si>
    <t>RO1009</t>
  </si>
  <si>
    <t>2041239598</t>
  </si>
  <si>
    <t>621</t>
  </si>
  <si>
    <t>RO1010</t>
  </si>
  <si>
    <t>-658574391</t>
  </si>
  <si>
    <t>622</t>
  </si>
  <si>
    <t>RO1011</t>
  </si>
  <si>
    <t>-371708344</t>
  </si>
  <si>
    <t>623</t>
  </si>
  <si>
    <t>RO1012</t>
  </si>
  <si>
    <t>567892729</t>
  </si>
  <si>
    <t>624</t>
  </si>
  <si>
    <t>RO1013</t>
  </si>
  <si>
    <t>141917532</t>
  </si>
  <si>
    <t>625</t>
  </si>
  <si>
    <t>RO1014</t>
  </si>
  <si>
    <t>-69579713</t>
  </si>
  <si>
    <t>626</t>
  </si>
  <si>
    <t>RO1015</t>
  </si>
  <si>
    <t>270484746</t>
  </si>
  <si>
    <t>627</t>
  </si>
  <si>
    <t>RO1016</t>
  </si>
  <si>
    <t>831644991</t>
  </si>
  <si>
    <t>628</t>
  </si>
  <si>
    <t>RO1017</t>
  </si>
  <si>
    <t>289479420</t>
  </si>
  <si>
    <t>629</t>
  </si>
  <si>
    <t>RO1018</t>
  </si>
  <si>
    <t>-1956734087</t>
  </si>
  <si>
    <t>RO1019</t>
  </si>
  <si>
    <t>575765834</t>
  </si>
  <si>
    <t>631</t>
  </si>
  <si>
    <t>RO1020</t>
  </si>
  <si>
    <t>-700245087</t>
  </si>
  <si>
    <t>632</t>
  </si>
  <si>
    <t>RO1021</t>
  </si>
  <si>
    <t>301076121</t>
  </si>
  <si>
    <t>633</t>
  </si>
  <si>
    <t>RO1022</t>
  </si>
  <si>
    <t>-353273722</t>
  </si>
  <si>
    <t>634</t>
  </si>
  <si>
    <t>RO1023</t>
  </si>
  <si>
    <t>-407046423</t>
  </si>
  <si>
    <t>635</t>
  </si>
  <si>
    <t>RO1024</t>
  </si>
  <si>
    <t>903051144</t>
  </si>
  <si>
    <t>636</t>
  </si>
  <si>
    <t>RO1025</t>
  </si>
  <si>
    <t>332871221</t>
  </si>
  <si>
    <t>637</t>
  </si>
  <si>
    <t>RO1026</t>
  </si>
  <si>
    <t>-1984617917</t>
  </si>
  <si>
    <t>638</t>
  </si>
  <si>
    <t>RO1027</t>
  </si>
  <si>
    <t>Rozvaděč RO1</t>
  </si>
  <si>
    <t>-2075004320</t>
  </si>
  <si>
    <t>RO3</t>
  </si>
  <si>
    <t xml:space="preserve">ROZVADĚČ RO3 - položka dle výkresu  č. D.1.1.4.4.46.</t>
  </si>
  <si>
    <t>639</t>
  </si>
  <si>
    <t>RO3001</t>
  </si>
  <si>
    <t>-405456135</t>
  </si>
  <si>
    <t>640</t>
  </si>
  <si>
    <t>RO3002</t>
  </si>
  <si>
    <t>860548069</t>
  </si>
  <si>
    <t>641</t>
  </si>
  <si>
    <t>RO3003</t>
  </si>
  <si>
    <t>1498021497</t>
  </si>
  <si>
    <t>642</t>
  </si>
  <si>
    <t>RO3004</t>
  </si>
  <si>
    <t>-2127692389</t>
  </si>
  <si>
    <t>643</t>
  </si>
  <si>
    <t>RO3005</t>
  </si>
  <si>
    <t>-1309278705</t>
  </si>
  <si>
    <t>644</t>
  </si>
  <si>
    <t>RO3006</t>
  </si>
  <si>
    <t>-169029152</t>
  </si>
  <si>
    <t>645</t>
  </si>
  <si>
    <t>RO3007</t>
  </si>
  <si>
    <t>-862195245</t>
  </si>
  <si>
    <t>646</t>
  </si>
  <si>
    <t>RO3008</t>
  </si>
  <si>
    <t>294954183</t>
  </si>
  <si>
    <t>647</t>
  </si>
  <si>
    <t>RO3009</t>
  </si>
  <si>
    <t>-2132744167</t>
  </si>
  <si>
    <t>648</t>
  </si>
  <si>
    <t>RO3010</t>
  </si>
  <si>
    <t>1598828178</t>
  </si>
  <si>
    <t>649</t>
  </si>
  <si>
    <t>RO3011</t>
  </si>
  <si>
    <t>-1180695479</t>
  </si>
  <si>
    <t>650</t>
  </si>
  <si>
    <t>RO3012</t>
  </si>
  <si>
    <t>-1675734583</t>
  </si>
  <si>
    <t>651</t>
  </si>
  <si>
    <t>RO3013</t>
  </si>
  <si>
    <t>-1297187438</t>
  </si>
  <si>
    <t>652</t>
  </si>
  <si>
    <t>RO3014</t>
  </si>
  <si>
    <t>1257527168</t>
  </si>
  <si>
    <t>653</t>
  </si>
  <si>
    <t>RO3015</t>
  </si>
  <si>
    <t>-213784038</t>
  </si>
  <si>
    <t>654</t>
  </si>
  <si>
    <t>RO3016</t>
  </si>
  <si>
    <t>-1735919064</t>
  </si>
  <si>
    <t>655</t>
  </si>
  <si>
    <t>RO3017</t>
  </si>
  <si>
    <t>-507790376</t>
  </si>
  <si>
    <t>656</t>
  </si>
  <si>
    <t>RO3018</t>
  </si>
  <si>
    <t>-1501750246</t>
  </si>
  <si>
    <t>657</t>
  </si>
  <si>
    <t>RO3019</t>
  </si>
  <si>
    <t>1044931281</t>
  </si>
  <si>
    <t>658</t>
  </si>
  <si>
    <t>RO3020</t>
  </si>
  <si>
    <t>77220316</t>
  </si>
  <si>
    <t>659</t>
  </si>
  <si>
    <t>RO3021</t>
  </si>
  <si>
    <t>1543150667</t>
  </si>
  <si>
    <t>660</t>
  </si>
  <si>
    <t>RO3022</t>
  </si>
  <si>
    <t>1054531153</t>
  </si>
  <si>
    <t>661</t>
  </si>
  <si>
    <t>RO3023</t>
  </si>
  <si>
    <t>-896807168</t>
  </si>
  <si>
    <t>662</t>
  </si>
  <si>
    <t>RO3024</t>
  </si>
  <si>
    <t>-1784510453</t>
  </si>
  <si>
    <t>663</t>
  </si>
  <si>
    <t>RO3025</t>
  </si>
  <si>
    <t>2136693828</t>
  </si>
  <si>
    <t>664</t>
  </si>
  <si>
    <t>RO3026</t>
  </si>
  <si>
    <t>-1744298631</t>
  </si>
  <si>
    <t>665</t>
  </si>
  <si>
    <t>RO3027</t>
  </si>
  <si>
    <t>Rozvaděč RO3</t>
  </si>
  <si>
    <t>1412768229</t>
  </si>
  <si>
    <t>RS5</t>
  </si>
  <si>
    <t xml:space="preserve">Rozvaděč  RS5 - položka dle výkresu  č. D.1.1.4.4.47.</t>
  </si>
  <si>
    <t>666</t>
  </si>
  <si>
    <t>RS5001</t>
  </si>
  <si>
    <t xml:space="preserve">Plastová rozvodnice s plech.dveřmi 28modulů zapuštěná, IP30/IP20  rozměry 359x464x96mm</t>
  </si>
  <si>
    <t>812785995</t>
  </si>
  <si>
    <t>667</t>
  </si>
  <si>
    <t>RS5002</t>
  </si>
  <si>
    <t>523174367</t>
  </si>
  <si>
    <t>668</t>
  </si>
  <si>
    <t>RS5003</t>
  </si>
  <si>
    <t>-958828483</t>
  </si>
  <si>
    <t>669</t>
  </si>
  <si>
    <t>RS5004</t>
  </si>
  <si>
    <t>-1316216410</t>
  </si>
  <si>
    <t>670</t>
  </si>
  <si>
    <t>RS5005</t>
  </si>
  <si>
    <t>139092638</t>
  </si>
  <si>
    <t>671</t>
  </si>
  <si>
    <t>RS5006</t>
  </si>
  <si>
    <t>-1866627299</t>
  </si>
  <si>
    <t>RS5007</t>
  </si>
  <si>
    <t>1462642252</t>
  </si>
  <si>
    <t>673</t>
  </si>
  <si>
    <t>RS5008</t>
  </si>
  <si>
    <t>1633401001</t>
  </si>
  <si>
    <t>674</t>
  </si>
  <si>
    <t>RS5009</t>
  </si>
  <si>
    <t xml:space="preserve">Stykač  25A/3+1  3zap/1vyp  cívka 230V</t>
  </si>
  <si>
    <t>-198751031</t>
  </si>
  <si>
    <t>675</t>
  </si>
  <si>
    <t>RS5010</t>
  </si>
  <si>
    <t>486157808</t>
  </si>
  <si>
    <t>676</t>
  </si>
  <si>
    <t>RS5011</t>
  </si>
  <si>
    <t>Svorka řadová 10mm2</t>
  </si>
  <si>
    <t>-1276349718</t>
  </si>
  <si>
    <t>677</t>
  </si>
  <si>
    <t>RS5012</t>
  </si>
  <si>
    <t>Rozvaděč RS5</t>
  </si>
  <si>
    <t>1622903561</t>
  </si>
  <si>
    <t>RS6</t>
  </si>
  <si>
    <t xml:space="preserve">Rozvaděč  RS6 - položka dle výkresu  č. D.1.1.4.4.48.</t>
  </si>
  <si>
    <t>RS6001</t>
  </si>
  <si>
    <t>802773</t>
  </si>
  <si>
    <t>679</t>
  </si>
  <si>
    <t>RS6002</t>
  </si>
  <si>
    <t>-389951306</t>
  </si>
  <si>
    <t>680</t>
  </si>
  <si>
    <t>RS6003</t>
  </si>
  <si>
    <t>-1380337203</t>
  </si>
  <si>
    <t>681</t>
  </si>
  <si>
    <t>RS6004</t>
  </si>
  <si>
    <t>-545211180</t>
  </si>
  <si>
    <t>RS6005</t>
  </si>
  <si>
    <t>607294208</t>
  </si>
  <si>
    <t>683</t>
  </si>
  <si>
    <t>RS6006</t>
  </si>
  <si>
    <t>-965312212</t>
  </si>
  <si>
    <t>684</t>
  </si>
  <si>
    <t>RS6007</t>
  </si>
  <si>
    <t>-519439136</t>
  </si>
  <si>
    <t>685</t>
  </si>
  <si>
    <t>RS6008</t>
  </si>
  <si>
    <t>1261765682</t>
  </si>
  <si>
    <t>686</t>
  </si>
  <si>
    <t>RS6009</t>
  </si>
  <si>
    <t>-54181714</t>
  </si>
  <si>
    <t>687</t>
  </si>
  <si>
    <t>RS6010</t>
  </si>
  <si>
    <t>390304553</t>
  </si>
  <si>
    <t>688</t>
  </si>
  <si>
    <t>RS6011</t>
  </si>
  <si>
    <t>209727064</t>
  </si>
  <si>
    <t>689</t>
  </si>
  <si>
    <t>RS6012</t>
  </si>
  <si>
    <t>Rozvaděč RS6</t>
  </si>
  <si>
    <t>-72847498</t>
  </si>
  <si>
    <t>RS7</t>
  </si>
  <si>
    <t xml:space="preserve">Rozvaděč  RS7 - položka dle výkresu  č. D.1.1.4.4.49.</t>
  </si>
  <si>
    <t>690</t>
  </si>
  <si>
    <t>RS7001</t>
  </si>
  <si>
    <t>-1934927825</t>
  </si>
  <si>
    <t>691</t>
  </si>
  <si>
    <t>RS7002</t>
  </si>
  <si>
    <t>-1944829316</t>
  </si>
  <si>
    <t>692</t>
  </si>
  <si>
    <t>RS7003</t>
  </si>
  <si>
    <t>-1065254916</t>
  </si>
  <si>
    <t>693</t>
  </si>
  <si>
    <t>RS7004</t>
  </si>
  <si>
    <t>1169001126</t>
  </si>
  <si>
    <t>694</t>
  </si>
  <si>
    <t>RS7005</t>
  </si>
  <si>
    <t>815045358</t>
  </si>
  <si>
    <t>695</t>
  </si>
  <si>
    <t>RS7006</t>
  </si>
  <si>
    <t>1202275666</t>
  </si>
  <si>
    <t>696</t>
  </si>
  <si>
    <t>RS7007</t>
  </si>
  <si>
    <t xml:space="preserve">Jistič + chránič  6/1N/003B</t>
  </si>
  <si>
    <t>-2094260228</t>
  </si>
  <si>
    <t>697</t>
  </si>
  <si>
    <t>RS7008</t>
  </si>
  <si>
    <t>51938073</t>
  </si>
  <si>
    <t>698</t>
  </si>
  <si>
    <t>RS7009</t>
  </si>
  <si>
    <t>1223367690</t>
  </si>
  <si>
    <t>699</t>
  </si>
  <si>
    <t>RS7010</t>
  </si>
  <si>
    <t>1977940918</t>
  </si>
  <si>
    <t>700</t>
  </si>
  <si>
    <t>RS7011</t>
  </si>
  <si>
    <t>1507771504</t>
  </si>
  <si>
    <t>701</t>
  </si>
  <si>
    <t>RS7012</t>
  </si>
  <si>
    <t xml:space="preserve">Jistič jednopólový    C16/1</t>
  </si>
  <si>
    <t>-2051502806</t>
  </si>
  <si>
    <t>RS7013</t>
  </si>
  <si>
    <t xml:space="preserve">Jistič trojpólový  B6/3</t>
  </si>
  <si>
    <t>-412502197</t>
  </si>
  <si>
    <t>703</t>
  </si>
  <si>
    <t>RS7014</t>
  </si>
  <si>
    <t xml:space="preserve">Jistič trojpólový   B16/3</t>
  </si>
  <si>
    <t>1075179364</t>
  </si>
  <si>
    <t>704</t>
  </si>
  <si>
    <t>RS7015</t>
  </si>
  <si>
    <t xml:space="preserve">Motorový jistič  1,0-1,6A/3 trojpólový</t>
  </si>
  <si>
    <t>306524285</t>
  </si>
  <si>
    <t>705</t>
  </si>
  <si>
    <t>RS7016</t>
  </si>
  <si>
    <t>-1768873194</t>
  </si>
  <si>
    <t>706</t>
  </si>
  <si>
    <t>RS7017</t>
  </si>
  <si>
    <t>-1186291038</t>
  </si>
  <si>
    <t>707</t>
  </si>
  <si>
    <t>RS7018</t>
  </si>
  <si>
    <t xml:space="preserve">Relé  6A  2zap/2vyp  cívka 24V/50Hz</t>
  </si>
  <si>
    <t>-62248494</t>
  </si>
  <si>
    <t>708</t>
  </si>
  <si>
    <t>RS7019</t>
  </si>
  <si>
    <t>multifunkční časové relé 1zap/1vyp cívka 24V</t>
  </si>
  <si>
    <t>1769955400</t>
  </si>
  <si>
    <t>709</t>
  </si>
  <si>
    <t>RS7020</t>
  </si>
  <si>
    <t>409106169</t>
  </si>
  <si>
    <t>710</t>
  </si>
  <si>
    <t>RS7021</t>
  </si>
  <si>
    <t xml:space="preserve">REGULÁTOR  vyhřívaných vpustí  teplota + vlhkost</t>
  </si>
  <si>
    <t>-708719401</t>
  </si>
  <si>
    <t>RS7022</t>
  </si>
  <si>
    <t>Trafo 230V/24V/63VA/50Hz</t>
  </si>
  <si>
    <t>-1422460660</t>
  </si>
  <si>
    <t>RS7023</t>
  </si>
  <si>
    <t>-980270278</t>
  </si>
  <si>
    <t>RS7024</t>
  </si>
  <si>
    <t>-1895280192</t>
  </si>
  <si>
    <t>714</t>
  </si>
  <si>
    <t>RS7025</t>
  </si>
  <si>
    <t>-691780095</t>
  </si>
  <si>
    <t>715</t>
  </si>
  <si>
    <t>RS7026</t>
  </si>
  <si>
    <t>-1087733386</t>
  </si>
  <si>
    <t>RS8</t>
  </si>
  <si>
    <t xml:space="preserve">Rozvaděč  RS8 - položka dle výkresu  č. D.1.1.4.4.49.</t>
  </si>
  <si>
    <t>716</t>
  </si>
  <si>
    <t>RS8001</t>
  </si>
  <si>
    <t>524897623</t>
  </si>
  <si>
    <t>717</t>
  </si>
  <si>
    <t>RS8002</t>
  </si>
  <si>
    <t>1366945165</t>
  </si>
  <si>
    <t>718</t>
  </si>
  <si>
    <t>RS8003</t>
  </si>
  <si>
    <t>12336161</t>
  </si>
  <si>
    <t>719</t>
  </si>
  <si>
    <t>RS8004</t>
  </si>
  <si>
    <t>-976440493</t>
  </si>
  <si>
    <t>720</t>
  </si>
  <si>
    <t>RS8005</t>
  </si>
  <si>
    <t>-1987291962</t>
  </si>
  <si>
    <t>RS8006</t>
  </si>
  <si>
    <t>217874360</t>
  </si>
  <si>
    <t>RS8007</t>
  </si>
  <si>
    <t>-646618981</t>
  </si>
  <si>
    <t>723</t>
  </si>
  <si>
    <t>RS8008</t>
  </si>
  <si>
    <t>1407151189</t>
  </si>
  <si>
    <t>RS8009</t>
  </si>
  <si>
    <t>375326097</t>
  </si>
  <si>
    <t>RS8010</t>
  </si>
  <si>
    <t>-640521213</t>
  </si>
  <si>
    <t>726</t>
  </si>
  <si>
    <t>RS8011</t>
  </si>
  <si>
    <t>-54483723</t>
  </si>
  <si>
    <t>RS15</t>
  </si>
  <si>
    <t xml:space="preserve">Rozvaděč  RS15 - položka dle výkresu  č. D.1.1.4.4.50.</t>
  </si>
  <si>
    <t>RS15001</t>
  </si>
  <si>
    <t>477787158</t>
  </si>
  <si>
    <t>728</t>
  </si>
  <si>
    <t>RS15002</t>
  </si>
  <si>
    <t>-205169465</t>
  </si>
  <si>
    <t>729</t>
  </si>
  <si>
    <t>RS15003</t>
  </si>
  <si>
    <t>1139078142</t>
  </si>
  <si>
    <t>RS15004</t>
  </si>
  <si>
    <t>1835443435</t>
  </si>
  <si>
    <t>731</t>
  </si>
  <si>
    <t>RS15005</t>
  </si>
  <si>
    <t>-1661256282</t>
  </si>
  <si>
    <t>RS15006</t>
  </si>
  <si>
    <t>-1070187976</t>
  </si>
  <si>
    <t>RS15007</t>
  </si>
  <si>
    <t>1876735473</t>
  </si>
  <si>
    <t>RS15008</t>
  </si>
  <si>
    <t>-1023479792</t>
  </si>
  <si>
    <t>RS15009</t>
  </si>
  <si>
    <t>-1192547310</t>
  </si>
  <si>
    <t>736</t>
  </si>
  <si>
    <t>RS15010</t>
  </si>
  <si>
    <t>903912826</t>
  </si>
  <si>
    <t>737</t>
  </si>
  <si>
    <t>RS15011</t>
  </si>
  <si>
    <t>-100980772</t>
  </si>
  <si>
    <t>738</t>
  </si>
  <si>
    <t>RS15012</t>
  </si>
  <si>
    <t>2003535397</t>
  </si>
  <si>
    <t>RS15013</t>
  </si>
  <si>
    <t>Rozvaděč RS15</t>
  </si>
  <si>
    <t>-798843716</t>
  </si>
  <si>
    <t>RD</t>
  </si>
  <si>
    <t xml:space="preserve">Rozvaděč  RD - položka dle výkresu  č. D.1.1.4.4.51.</t>
  </si>
  <si>
    <t>740</t>
  </si>
  <si>
    <t>RD001</t>
  </si>
  <si>
    <t xml:space="preserve">Plastová rozvodnice s dveřmi 26modulů  montáž na povrch IP30/IP20  rozměry 250x350x100mm</t>
  </si>
  <si>
    <t>840983751</t>
  </si>
  <si>
    <t>741</t>
  </si>
  <si>
    <t>RD002</t>
  </si>
  <si>
    <t>730789110</t>
  </si>
  <si>
    <t>742</t>
  </si>
  <si>
    <t>RD003</t>
  </si>
  <si>
    <t>-1531189071</t>
  </si>
  <si>
    <t>743</t>
  </si>
  <si>
    <t>RD004</t>
  </si>
  <si>
    <t>-1152551870</t>
  </si>
  <si>
    <t>744</t>
  </si>
  <si>
    <t>RD005</t>
  </si>
  <si>
    <t>1683618772</t>
  </si>
  <si>
    <t>745</t>
  </si>
  <si>
    <t>RD006</t>
  </si>
  <si>
    <t>70004455</t>
  </si>
  <si>
    <t>746</t>
  </si>
  <si>
    <t>RD007</t>
  </si>
  <si>
    <t>1749944619</t>
  </si>
  <si>
    <t>747</t>
  </si>
  <si>
    <t>RD008</t>
  </si>
  <si>
    <t>1095456959</t>
  </si>
  <si>
    <t>748</t>
  </si>
  <si>
    <t>RD009</t>
  </si>
  <si>
    <t>1427397002</t>
  </si>
  <si>
    <t>749</t>
  </si>
  <si>
    <t>RD010</t>
  </si>
  <si>
    <t>258879945</t>
  </si>
  <si>
    <t>750</t>
  </si>
  <si>
    <t>RD011</t>
  </si>
  <si>
    <t>338139520</t>
  </si>
  <si>
    <t>RD012</t>
  </si>
  <si>
    <t>Rozvaděč RD</t>
  </si>
  <si>
    <t>-1096513598</t>
  </si>
  <si>
    <t>RB</t>
  </si>
  <si>
    <t xml:space="preserve">Rozvaděč  RB - položka dle výkresu  č. D.1.1.4.4.52.</t>
  </si>
  <si>
    <t>752</t>
  </si>
  <si>
    <t>RB001</t>
  </si>
  <si>
    <t>-23754618</t>
  </si>
  <si>
    <t>753</t>
  </si>
  <si>
    <t>RB002</t>
  </si>
  <si>
    <t>-853567276</t>
  </si>
  <si>
    <t>754</t>
  </si>
  <si>
    <t>RB003</t>
  </si>
  <si>
    <t>-478344760</t>
  </si>
  <si>
    <t>755</t>
  </si>
  <si>
    <t>RB004</t>
  </si>
  <si>
    <t>-2083268554</t>
  </si>
  <si>
    <t>756</t>
  </si>
  <si>
    <t>RB005</t>
  </si>
  <si>
    <t>-623571669</t>
  </si>
  <si>
    <t>757</t>
  </si>
  <si>
    <t>RB006</t>
  </si>
  <si>
    <t>-1726715293</t>
  </si>
  <si>
    <t>758</t>
  </si>
  <si>
    <t>RB007</t>
  </si>
  <si>
    <t>-1545829359</t>
  </si>
  <si>
    <t>759</t>
  </si>
  <si>
    <t>RB008</t>
  </si>
  <si>
    <t>-1893684288</t>
  </si>
  <si>
    <t>RB009</t>
  </si>
  <si>
    <t>-682212622</t>
  </si>
  <si>
    <t>761</t>
  </si>
  <si>
    <t>RB010</t>
  </si>
  <si>
    <t>1800464495</t>
  </si>
  <si>
    <t>RB011</t>
  </si>
  <si>
    <t>1089180143</t>
  </si>
  <si>
    <t>RB012</t>
  </si>
  <si>
    <t>Rozvaděč RB</t>
  </si>
  <si>
    <t>-1712172272</t>
  </si>
  <si>
    <t>RP</t>
  </si>
  <si>
    <t xml:space="preserve">Rozvaděč  RP - položka dle výkresu  č. D.1.1.4.4.53.</t>
  </si>
  <si>
    <t>RP001</t>
  </si>
  <si>
    <t>1892582266</t>
  </si>
  <si>
    <t>765</t>
  </si>
  <si>
    <t>RP002</t>
  </si>
  <si>
    <t>-1248607568</t>
  </si>
  <si>
    <t>RP003</t>
  </si>
  <si>
    <t>1669217103</t>
  </si>
  <si>
    <t>RP004</t>
  </si>
  <si>
    <t>242011414</t>
  </si>
  <si>
    <t>RP005</t>
  </si>
  <si>
    <t>-537030719</t>
  </si>
  <si>
    <t>769</t>
  </si>
  <si>
    <t>RP006</t>
  </si>
  <si>
    <t>-1953107663</t>
  </si>
  <si>
    <t>770</t>
  </si>
  <si>
    <t>RP007</t>
  </si>
  <si>
    <t>-629176223</t>
  </si>
  <si>
    <t>RP008</t>
  </si>
  <si>
    <t>-184767796</t>
  </si>
  <si>
    <t>RP009</t>
  </si>
  <si>
    <t>806625636</t>
  </si>
  <si>
    <t>RP010</t>
  </si>
  <si>
    <t>1291281325</t>
  </si>
  <si>
    <t>774</t>
  </si>
  <si>
    <t>RP011</t>
  </si>
  <si>
    <t>Rozvaděč RP</t>
  </si>
  <si>
    <t>1101102910</t>
  </si>
  <si>
    <t>RN</t>
  </si>
  <si>
    <t xml:space="preserve">ROZVADEČ  RN - položka dle výkresu  č. D.1.1.4.4.54.</t>
  </si>
  <si>
    <t>RN001</t>
  </si>
  <si>
    <t xml:space="preserve">Oceloplechová rozvodnice montáž na povrch 144 modulů  IP30/IP20 rozměry 545x1050x140mm  vč. příslušenství</t>
  </si>
  <si>
    <t>222884995</t>
  </si>
  <si>
    <t>RN002</t>
  </si>
  <si>
    <t>-999370952</t>
  </si>
  <si>
    <t>777</t>
  </si>
  <si>
    <t>RN003</t>
  </si>
  <si>
    <t>-1525059456</t>
  </si>
  <si>
    <t>778</t>
  </si>
  <si>
    <t>RN004</t>
  </si>
  <si>
    <t>1828183612</t>
  </si>
  <si>
    <t>779</t>
  </si>
  <si>
    <t>RN005</t>
  </si>
  <si>
    <t>-129455265</t>
  </si>
  <si>
    <t>780</t>
  </si>
  <si>
    <t>RN006</t>
  </si>
  <si>
    <t>-636392548</t>
  </si>
  <si>
    <t>RN007</t>
  </si>
  <si>
    <t>879811346</t>
  </si>
  <si>
    <t>782</t>
  </si>
  <si>
    <t>RN008</t>
  </si>
  <si>
    <t>1518047250</t>
  </si>
  <si>
    <t>RN009</t>
  </si>
  <si>
    <t xml:space="preserve">Jistič trojpólový   C25/3</t>
  </si>
  <si>
    <t>1102298885</t>
  </si>
  <si>
    <t>RN010</t>
  </si>
  <si>
    <t xml:space="preserve">Jistič trojpólový   C40/3</t>
  </si>
  <si>
    <t>252739419</t>
  </si>
  <si>
    <t>785</t>
  </si>
  <si>
    <t>RN011</t>
  </si>
  <si>
    <t xml:space="preserve">Motorový jistič  1,6-2,5A/3 trojpólový</t>
  </si>
  <si>
    <t>30994997</t>
  </si>
  <si>
    <t>RN012</t>
  </si>
  <si>
    <t xml:space="preserve">Motorový jistič  2,5-4,0A/3 trojpólový</t>
  </si>
  <si>
    <t>-943630579</t>
  </si>
  <si>
    <t>787</t>
  </si>
  <si>
    <t>RN013</t>
  </si>
  <si>
    <t>707339079</t>
  </si>
  <si>
    <t>788</t>
  </si>
  <si>
    <t>RN014</t>
  </si>
  <si>
    <t>-406758879</t>
  </si>
  <si>
    <t>789</t>
  </si>
  <si>
    <t>RN015</t>
  </si>
  <si>
    <t xml:space="preserve">Relé  16A  2zap/2vyp  cívka 230V</t>
  </si>
  <si>
    <t>-985410675</t>
  </si>
  <si>
    <t>790</t>
  </si>
  <si>
    <t>RN016</t>
  </si>
  <si>
    <t>148759105</t>
  </si>
  <si>
    <t>791</t>
  </si>
  <si>
    <t>RN017</t>
  </si>
  <si>
    <t>Trafo 230V/24V/24VA/50Hz</t>
  </si>
  <si>
    <t>-1148676248</t>
  </si>
  <si>
    <t>792</t>
  </si>
  <si>
    <t>RN018</t>
  </si>
  <si>
    <t>-93847038</t>
  </si>
  <si>
    <t>793</t>
  </si>
  <si>
    <t>RN019</t>
  </si>
  <si>
    <t>-711036518</t>
  </si>
  <si>
    <t>794</t>
  </si>
  <si>
    <t>RN020</t>
  </si>
  <si>
    <t>1855220665</t>
  </si>
  <si>
    <t>795</t>
  </si>
  <si>
    <t>RN021</t>
  </si>
  <si>
    <t>992163728</t>
  </si>
  <si>
    <t>RKL7</t>
  </si>
  <si>
    <t xml:space="preserve">ROZVADĚČ RKL7 - položka dle výkresu  č. D.1.1.4.4.55.</t>
  </si>
  <si>
    <t>796</t>
  </si>
  <si>
    <t>RKL7001</t>
  </si>
  <si>
    <t xml:space="preserve">ROZVADĚČ SE ZVÝŠENOU POŽÁRNÍ ODOLNOSTÍ  V PROVEDENÍ EI 30 DP1-S, oceloplechová rozvodnice na povrch  52modulů IP30/IP20  rozměry:  380x640x180mm + příslušenství</t>
  </si>
  <si>
    <t>1084401789</t>
  </si>
  <si>
    <t>797</t>
  </si>
  <si>
    <t>RKL7002</t>
  </si>
  <si>
    <t>403038100</t>
  </si>
  <si>
    <t>798</t>
  </si>
  <si>
    <t>RKL7003</t>
  </si>
  <si>
    <t>323256246</t>
  </si>
  <si>
    <t>799</t>
  </si>
  <si>
    <t>RKL7004</t>
  </si>
  <si>
    <t>269755453</t>
  </si>
  <si>
    <t>RKL7005</t>
  </si>
  <si>
    <t xml:space="preserve">Jistič jednopólový   C2/1</t>
  </si>
  <si>
    <t>1489373641</t>
  </si>
  <si>
    <t>801</t>
  </si>
  <si>
    <t>RKL7006</t>
  </si>
  <si>
    <t>1437415419</t>
  </si>
  <si>
    <t>802</t>
  </si>
  <si>
    <t>RKL7007</t>
  </si>
  <si>
    <t xml:space="preserve">Jistič jednopólový   C10/1</t>
  </si>
  <si>
    <t>1370201180</t>
  </si>
  <si>
    <t>803</t>
  </si>
  <si>
    <t>RKL7008</t>
  </si>
  <si>
    <t>1766101619</t>
  </si>
  <si>
    <t>804</t>
  </si>
  <si>
    <t>RKL7009</t>
  </si>
  <si>
    <t>-1635630889</t>
  </si>
  <si>
    <t>805</t>
  </si>
  <si>
    <t>RKL7010</t>
  </si>
  <si>
    <t>335137268</t>
  </si>
  <si>
    <t>806</t>
  </si>
  <si>
    <t>RKL7011</t>
  </si>
  <si>
    <t>322013090</t>
  </si>
  <si>
    <t>807</t>
  </si>
  <si>
    <t>RKL7012</t>
  </si>
  <si>
    <t>1910628357</t>
  </si>
  <si>
    <t>808</t>
  </si>
  <si>
    <t>RKL7013</t>
  </si>
  <si>
    <t>304388540</t>
  </si>
  <si>
    <t>RPR</t>
  </si>
  <si>
    <t xml:space="preserve">ROZVADĚČ RPR - položka dle výkresu  č. D.1.1.4.4.56.</t>
  </si>
  <si>
    <t>809</t>
  </si>
  <si>
    <t>RPR001</t>
  </si>
  <si>
    <t>Rozvodnice na povrch s dveřmi 26 modulů IP40/IP20 rozměry 250x350x100mm</t>
  </si>
  <si>
    <t>1458629460</t>
  </si>
  <si>
    <t>810</t>
  </si>
  <si>
    <t>RPR002</t>
  </si>
  <si>
    <t>1046538899</t>
  </si>
  <si>
    <t>811</t>
  </si>
  <si>
    <t>RPR003</t>
  </si>
  <si>
    <t>-1674705391</t>
  </si>
  <si>
    <t>812</t>
  </si>
  <si>
    <t>RPR004</t>
  </si>
  <si>
    <t>-580775728</t>
  </si>
  <si>
    <t>813</t>
  </si>
  <si>
    <t>RPR005</t>
  </si>
  <si>
    <t>-567829923</t>
  </si>
  <si>
    <t>814</t>
  </si>
  <si>
    <t>RPR006</t>
  </si>
  <si>
    <t>58695826</t>
  </si>
  <si>
    <t>815</t>
  </si>
  <si>
    <t>RPR007</t>
  </si>
  <si>
    <t>-468046784</t>
  </si>
  <si>
    <t>816</t>
  </si>
  <si>
    <t>RPR008</t>
  </si>
  <si>
    <t>-1896187466</t>
  </si>
  <si>
    <t>817</t>
  </si>
  <si>
    <t>RPR009</t>
  </si>
  <si>
    <t>-1954863938</t>
  </si>
  <si>
    <t>818</t>
  </si>
  <si>
    <t>RPR010</t>
  </si>
  <si>
    <t>1148233830</t>
  </si>
  <si>
    <t>819</t>
  </si>
  <si>
    <t>RPR011</t>
  </si>
  <si>
    <t>1529683193</t>
  </si>
  <si>
    <t>RMO3</t>
  </si>
  <si>
    <t xml:space="preserve">ÚPRAVA - DOPLNĚNÍ ROZVADĚČE RMO3 - položka dle výkresu  č. D.1.1.4.4.3.</t>
  </si>
  <si>
    <t>820</t>
  </si>
  <si>
    <t>RMO3001</t>
  </si>
  <si>
    <t>úprava plechového zákrytu</t>
  </si>
  <si>
    <t>-1297729372</t>
  </si>
  <si>
    <t>821</t>
  </si>
  <si>
    <t>RMO3002</t>
  </si>
  <si>
    <t>-1915457515</t>
  </si>
  <si>
    <t>822</t>
  </si>
  <si>
    <t>RMO3003</t>
  </si>
  <si>
    <t>1248374618</t>
  </si>
  <si>
    <t>823</t>
  </si>
  <si>
    <t>RMO3004</t>
  </si>
  <si>
    <t xml:space="preserve">Jistič jednopólový    B25/1</t>
  </si>
  <si>
    <t>-790939251</t>
  </si>
  <si>
    <t>824</t>
  </si>
  <si>
    <t>RMO3005</t>
  </si>
  <si>
    <t>513883049</t>
  </si>
  <si>
    <t>825</t>
  </si>
  <si>
    <t>RMO3006</t>
  </si>
  <si>
    <t>-106478566</t>
  </si>
  <si>
    <t>826</t>
  </si>
  <si>
    <t>RMO3007</t>
  </si>
  <si>
    <t>899458850</t>
  </si>
  <si>
    <t>RMS1</t>
  </si>
  <si>
    <t xml:space="preserve">ÚPRAVA - DOPLNĚNÍ ROZVADĚČE RMS1 - položka dle výkresu  č. D.1.1.4.4.17.</t>
  </si>
  <si>
    <t>827</t>
  </si>
  <si>
    <t>RMS1001</t>
  </si>
  <si>
    <t>177205966</t>
  </si>
  <si>
    <t>828</t>
  </si>
  <si>
    <t>RMS1002</t>
  </si>
  <si>
    <t>-2069763333</t>
  </si>
  <si>
    <t>829</t>
  </si>
  <si>
    <t>RMS1003</t>
  </si>
  <si>
    <t>12147949</t>
  </si>
  <si>
    <t>830</t>
  </si>
  <si>
    <t>RMS1004</t>
  </si>
  <si>
    <t>1696720744</t>
  </si>
  <si>
    <t>831</t>
  </si>
  <si>
    <t>RMS1005</t>
  </si>
  <si>
    <t>-273276682</t>
  </si>
  <si>
    <t>832</t>
  </si>
  <si>
    <t>RMS1006</t>
  </si>
  <si>
    <t>-1996548334</t>
  </si>
  <si>
    <t>833</t>
  </si>
  <si>
    <t>RMS1007</t>
  </si>
  <si>
    <t>-216613104</t>
  </si>
  <si>
    <t>Z1ZZU19</t>
  </si>
  <si>
    <t>ZÁLOŽNÍ ZDROJ UPS pro 19,-kW/45min</t>
  </si>
  <si>
    <t>834</t>
  </si>
  <si>
    <t>R položka097</t>
  </si>
  <si>
    <t>ZÁLOŽNÍ ZDROJ UPS pro 19,-kW/45min, (výstupní výkon 30kVA/400V) + bateriový modul - baterie olověné, bezúdržbové, plynotěsné, životnost 10let</t>
  </si>
  <si>
    <t>557787196</t>
  </si>
  <si>
    <t>Z2ZZU30</t>
  </si>
  <si>
    <t>ZÁLOŽNÍ ZDROJ UPS pro 30,-kW/12hod</t>
  </si>
  <si>
    <t>R položka098</t>
  </si>
  <si>
    <t>ZÁLOŽNÍ ZDROJ UPS pro 30,-W/12hod , (výtupní výkon 3kVA/230V) + bateriový modul - baterie olověné, bezúdržbové, plynotěsné, životnost 10let</t>
  </si>
  <si>
    <t>-1307477695</t>
  </si>
  <si>
    <t>Z3CZNO</t>
  </si>
  <si>
    <t xml:space="preserve">Centrálního zdroj pro nouzové osvětlení  v 1NP</t>
  </si>
  <si>
    <t>836</t>
  </si>
  <si>
    <t>R položka099</t>
  </si>
  <si>
    <t xml:space="preserve">Centrálního zdroj pro nouzové osvětlení  v 1NP, -max. 20 okruhů NO, autonomie 1hod., , -nabíječ , -baterie t (18ks) 12V/18Ah (1.800W/1hod.) , -napájecí modul výstupních okruhů NO, -podmíněně řízený přepínací modul, -dohledový modul, -výstup pro podružnou stanici</t>
  </si>
  <si>
    <t>-421149908</t>
  </si>
  <si>
    <t>Z4PSCN</t>
  </si>
  <si>
    <t xml:space="preserve">Podružná stanice pro centrální nouzové osvětlení  ve 12NP</t>
  </si>
  <si>
    <t>837</t>
  </si>
  <si>
    <t>R položka100</t>
  </si>
  <si>
    <t xml:space="preserve">Podružná stanice pro centrální nouzové osvětlení  ve 12NP, -provedení s požární odolností EI-30, -max. 20 okruhů NO, autonomie 1hod., , -napájecí modul výstupních okruhů NO, -podmíněně řízený přepínací modul, -dohledový modul, -výstup pro podružnou stanici</t>
  </si>
  <si>
    <t>1580840833</t>
  </si>
  <si>
    <t>Z5RC50</t>
  </si>
  <si>
    <t>ROZVADĚČ RC - 50kVAr</t>
  </si>
  <si>
    <t>838</t>
  </si>
  <si>
    <t>R položka101</t>
  </si>
  <si>
    <t xml:space="preserve">ROZVADĚČ RC - 50kVAr, typový kompenzační rozvaděč,  kompenzace LSK 14% 50/6,25kVar 600x1250x300mm nástěnná, Výkon Qn= 50,- kVAr, Proud In= 100A, Základní stupeň:  6,25kVAr</t>
  </si>
  <si>
    <t>494842988</t>
  </si>
  <si>
    <t>741-3</t>
  </si>
  <si>
    <t>BLESKOSVOD montážní materiál</t>
  </si>
  <si>
    <t>839</t>
  </si>
  <si>
    <t>354 41120</t>
  </si>
  <si>
    <t xml:space="preserve">Pásek uzem.  FeZn  30 x 4 v zemi  0,95kg/m</t>
  </si>
  <si>
    <t>-1799425231</t>
  </si>
  <si>
    <t>840</t>
  </si>
  <si>
    <t>15615225</t>
  </si>
  <si>
    <t xml:space="preserve">Drát uzem.  FeZn  pr.10mm      0,62kg/1m</t>
  </si>
  <si>
    <t>-523980584</t>
  </si>
  <si>
    <t xml:space="preserve">položka dle výkresů  č. D.1.1.4.4.16.</t>
  </si>
  <si>
    <t>841</t>
  </si>
  <si>
    <t>R položka101.1</t>
  </si>
  <si>
    <t xml:space="preserve">Drát uzem.  AlMgSi  pr.8mm montáž svodu vč. Podpěr 0,135kg/1m</t>
  </si>
  <si>
    <t>-1893667369</t>
  </si>
  <si>
    <t>842</t>
  </si>
  <si>
    <t>R položka102</t>
  </si>
  <si>
    <t xml:space="preserve">Tyč jímací  JR1,5m bez osazení</t>
  </si>
  <si>
    <t>767496360</t>
  </si>
  <si>
    <t>843</t>
  </si>
  <si>
    <t>R položka103</t>
  </si>
  <si>
    <t>Izolační tyč délky 0,5m včetně upevnění -</t>
  </si>
  <si>
    <t>1689641418</t>
  </si>
  <si>
    <t>844</t>
  </si>
  <si>
    <t>35441212</t>
  </si>
  <si>
    <t>Betonový podstavec 16 kg s plastovou podložkou pro jímací tyč</t>
  </si>
  <si>
    <t>1884016822</t>
  </si>
  <si>
    <t>35441312</t>
  </si>
  <si>
    <t xml:space="preserve">Stříška ochranná  OS 1</t>
  </si>
  <si>
    <t>1688503169</t>
  </si>
  <si>
    <t>846</t>
  </si>
  <si>
    <t>R položka104</t>
  </si>
  <si>
    <t xml:space="preserve">vodič CUI Rd 20mm  délky 3m</t>
  </si>
  <si>
    <t>-1079953981</t>
  </si>
  <si>
    <t>847</t>
  </si>
  <si>
    <t>R položka105</t>
  </si>
  <si>
    <t>Příchytka pro CUI vodč</t>
  </si>
  <si>
    <t>-1364821926</t>
  </si>
  <si>
    <t>848</t>
  </si>
  <si>
    <t>R položka106</t>
  </si>
  <si>
    <t xml:space="preserve">SET - sestava pro ochranu stožáru   vysokonapěťovým izolovaným vodičem délky 8m) a hrotem (jímací tyčí 1m)                                                                                    + podpůrná trubka délky 4200mm + uchycení + izol. podpěry + příslušenství</t>
  </si>
  <si>
    <t>-1003059926</t>
  </si>
  <si>
    <t>849</t>
  </si>
  <si>
    <t>R položka107</t>
  </si>
  <si>
    <t xml:space="preserve">SET - sestava pro ochranu stožáru   vysokonapěťovým izolovaným vodičem délky 10m) a hrotem (jímací tyčí 1m)                                                                                    + podpůrná trubka délky 5700mm + uchycení + izol. podpěry + příslušenství</t>
  </si>
  <si>
    <t>245795219</t>
  </si>
  <si>
    <t>850</t>
  </si>
  <si>
    <t>35441420</t>
  </si>
  <si>
    <t xml:space="preserve">Podpěra vedení  PV 02  do zdiva</t>
  </si>
  <si>
    <t>1093220622</t>
  </si>
  <si>
    <t>851</t>
  </si>
  <si>
    <t>35441485</t>
  </si>
  <si>
    <t xml:space="preserve">Podpěra vedení  PV 21(100mm)  na ploché střechy</t>
  </si>
  <si>
    <t>-478030787</t>
  </si>
  <si>
    <t>852</t>
  </si>
  <si>
    <t>354 41830</t>
  </si>
  <si>
    <t xml:space="preserve">Ochranný úhelník  OU</t>
  </si>
  <si>
    <t>-1395834242</t>
  </si>
  <si>
    <t>853</t>
  </si>
  <si>
    <t>35441840</t>
  </si>
  <si>
    <t xml:space="preserve">Držák ochranného úhelníku DUz  do zdiva</t>
  </si>
  <si>
    <t>957489291</t>
  </si>
  <si>
    <t>854</t>
  </si>
  <si>
    <t>354 41860</t>
  </si>
  <si>
    <t xml:space="preserve">Svorka  SJ 01 nerez k jímací tyči</t>
  </si>
  <si>
    <t>-468416270</t>
  </si>
  <si>
    <t>855</t>
  </si>
  <si>
    <t>354 41925</t>
  </si>
  <si>
    <t xml:space="preserve">Svorka  SZ  nerez zkušební</t>
  </si>
  <si>
    <t>1227520914</t>
  </si>
  <si>
    <t>856</t>
  </si>
  <si>
    <t>354 41905</t>
  </si>
  <si>
    <t xml:space="preserve">Svorka  SO nerez k připojení okapu</t>
  </si>
  <si>
    <t>1426677322</t>
  </si>
  <si>
    <t>354 41885</t>
  </si>
  <si>
    <t xml:space="preserve">Svorka  SU  nerez univerzální</t>
  </si>
  <si>
    <t>-1040691961</t>
  </si>
  <si>
    <t>858</t>
  </si>
  <si>
    <t>354 41885.1</t>
  </si>
  <si>
    <t xml:space="preserve">Svorka  SS nerez spojovací</t>
  </si>
  <si>
    <t>-2056891600</t>
  </si>
  <si>
    <t>859</t>
  </si>
  <si>
    <t>354 41875</t>
  </si>
  <si>
    <t xml:space="preserve">Svorka  SK nerez křížová</t>
  </si>
  <si>
    <t>1383327446</t>
  </si>
  <si>
    <t>354 41895</t>
  </si>
  <si>
    <t xml:space="preserve">Svorka  SP 1 nerez připojovací</t>
  </si>
  <si>
    <t>71655793</t>
  </si>
  <si>
    <t>861</t>
  </si>
  <si>
    <t>354 41986</t>
  </si>
  <si>
    <t xml:space="preserve">Svorka  ST 10 nerez na okap. troubu do 150mm</t>
  </si>
  <si>
    <t>324189377</t>
  </si>
  <si>
    <t>862</t>
  </si>
  <si>
    <t>354 41892</t>
  </si>
  <si>
    <t xml:space="preserve">Svorka  ST1 nerez pro připojení balkonu</t>
  </si>
  <si>
    <t>1412134393</t>
  </si>
  <si>
    <t>863</t>
  </si>
  <si>
    <t>354 41986.1</t>
  </si>
  <si>
    <t xml:space="preserve">Svorka  SR 02 nerez  pro spojení pásku 30x4 mm</t>
  </si>
  <si>
    <t>-422215686</t>
  </si>
  <si>
    <t>864</t>
  </si>
  <si>
    <t>354 41996</t>
  </si>
  <si>
    <t xml:space="preserve">Svorka  SR 03 nerez  pro spojení pásku s drátem</t>
  </si>
  <si>
    <t>1032239012</t>
  </si>
  <si>
    <t>865</t>
  </si>
  <si>
    <t>35442090</t>
  </si>
  <si>
    <t>Označení svodu štítky</t>
  </si>
  <si>
    <t>-1784355089</t>
  </si>
  <si>
    <t>866</t>
  </si>
  <si>
    <t>R položka108</t>
  </si>
  <si>
    <t>Výstražná tabulka</t>
  </si>
  <si>
    <t>971434106</t>
  </si>
  <si>
    <t>741-4</t>
  </si>
  <si>
    <t>Bleskosvod-montážní práce</t>
  </si>
  <si>
    <t>867</t>
  </si>
  <si>
    <t>743 61-2111</t>
  </si>
  <si>
    <t>Pásek uzem. FeZn 30 x 4 v zemi 0,95kg/m</t>
  </si>
  <si>
    <t>-1834325147</t>
  </si>
  <si>
    <t>868</t>
  </si>
  <si>
    <t>743 61-2121</t>
  </si>
  <si>
    <t>Drát uzem. FeZn pr.10mm 0,62kg/1m</t>
  </si>
  <si>
    <t>382757858</t>
  </si>
  <si>
    <t>869</t>
  </si>
  <si>
    <t>74R položka114</t>
  </si>
  <si>
    <t>Drát uzem. AlMgSi pr.8mm montáž svodu vč. Podpěr 0,135kg/1m</t>
  </si>
  <si>
    <t>569516440</t>
  </si>
  <si>
    <t>1560</t>
  </si>
  <si>
    <t>870</t>
  </si>
  <si>
    <t>74R položka115</t>
  </si>
  <si>
    <t>Tyč jímací JR1,5m bez osazení</t>
  </si>
  <si>
    <t>-1974461715</t>
  </si>
  <si>
    <t>871</t>
  </si>
  <si>
    <t>74R položka116</t>
  </si>
  <si>
    <t>-1336645565</t>
  </si>
  <si>
    <t>872</t>
  </si>
  <si>
    <t>7435441212R117</t>
  </si>
  <si>
    <t>-1423722083</t>
  </si>
  <si>
    <t>873</t>
  </si>
  <si>
    <t>7435441312R118</t>
  </si>
  <si>
    <t>Stříška ochranná OS 1</t>
  </si>
  <si>
    <t>1970775779</t>
  </si>
  <si>
    <t>874</t>
  </si>
  <si>
    <t>74R položka119</t>
  </si>
  <si>
    <t>vodič CUI Rd 20mm délky 3m</t>
  </si>
  <si>
    <t>2120837573</t>
  </si>
  <si>
    <t>875</t>
  </si>
  <si>
    <t>74R položka120</t>
  </si>
  <si>
    <t>595075262</t>
  </si>
  <si>
    <t>876</t>
  </si>
  <si>
    <t>74R položka121</t>
  </si>
  <si>
    <t>SET - sestava pro ochranu stožáru vysokonapěťovým izolovaným vodičem délky 8m) a hrotem (jímací tyčí 1m) + podpůrná trubka délky 4200mm + uchycení + izol. podpěry + příslušenství</t>
  </si>
  <si>
    <t>1278698199</t>
  </si>
  <si>
    <t>877</t>
  </si>
  <si>
    <t>74R položka122</t>
  </si>
  <si>
    <t>SET - sestava pro ochranu stožáru vysokonapěťovým izolovaným vodičem délky 10m) a hrotem (jímací tyčí 1m) + podpůrná trubka délky 5700mm + uchycení + izol. podpěry + příslušenství</t>
  </si>
  <si>
    <t>-243755055</t>
  </si>
  <si>
    <t>878</t>
  </si>
  <si>
    <t>7435441420R123</t>
  </si>
  <si>
    <t>Podpěra vedení PV 02 do zdiva</t>
  </si>
  <si>
    <t>-1129740393</t>
  </si>
  <si>
    <t>879</t>
  </si>
  <si>
    <t>7435441485R124</t>
  </si>
  <si>
    <t>Podpěra vedení PV 21(100mm) na ploché střechy</t>
  </si>
  <si>
    <t>51477874</t>
  </si>
  <si>
    <t>880</t>
  </si>
  <si>
    <t>743 62-4110</t>
  </si>
  <si>
    <t>Ochranný úhelník OU</t>
  </si>
  <si>
    <t>-52156227</t>
  </si>
  <si>
    <t>881</t>
  </si>
  <si>
    <t>7435441840R125</t>
  </si>
  <si>
    <t>Držák ochranného úhelníku DUz do zdiva</t>
  </si>
  <si>
    <t>-992749647</t>
  </si>
  <si>
    <t>882</t>
  </si>
  <si>
    <t>743 62-2200</t>
  </si>
  <si>
    <t>Svorka SJ 01 nerez k jímací tyči</t>
  </si>
  <si>
    <t>-875672947</t>
  </si>
  <si>
    <t>883</t>
  </si>
  <si>
    <t>743 62-2200.1</t>
  </si>
  <si>
    <t>Svorka SZ nerez zkušební</t>
  </si>
  <si>
    <t>1519224842</t>
  </si>
  <si>
    <t>884</t>
  </si>
  <si>
    <t>743 62-2200.2</t>
  </si>
  <si>
    <t>Svorka SO nerez k připojení okapu</t>
  </si>
  <si>
    <t>-1021451574</t>
  </si>
  <si>
    <t>885</t>
  </si>
  <si>
    <t>743 62-2200.3</t>
  </si>
  <si>
    <t>Svorka SU nerez univerzální</t>
  </si>
  <si>
    <t>528427514</t>
  </si>
  <si>
    <t>886</t>
  </si>
  <si>
    <t>743 62-2200.4</t>
  </si>
  <si>
    <t>Svorka SS nerez spojovací</t>
  </si>
  <si>
    <t>-1418499288</t>
  </si>
  <si>
    <t>887</t>
  </si>
  <si>
    <t>743 62-2200.5</t>
  </si>
  <si>
    <t>Svorka SK nerez křížová</t>
  </si>
  <si>
    <t>-24082062</t>
  </si>
  <si>
    <t>888</t>
  </si>
  <si>
    <t>743 62-2200.6</t>
  </si>
  <si>
    <t>Svorka SP 1 nerez připojovací</t>
  </si>
  <si>
    <t>148596155</t>
  </si>
  <si>
    <t>889</t>
  </si>
  <si>
    <t>743 62-2200.7</t>
  </si>
  <si>
    <t>Svorka ST 10 nerez na okap. troubu do 150mm</t>
  </si>
  <si>
    <t>468905596</t>
  </si>
  <si>
    <t>890</t>
  </si>
  <si>
    <t>743 62-2200.8</t>
  </si>
  <si>
    <t>Svorka ST1 nerez pro připojení balkonu</t>
  </si>
  <si>
    <t>-810149209</t>
  </si>
  <si>
    <t>891</t>
  </si>
  <si>
    <t>743 62-2200.9</t>
  </si>
  <si>
    <t>Svorka SR 02 nerez pro spojení pásku 30x4 mm</t>
  </si>
  <si>
    <t>1791046408</t>
  </si>
  <si>
    <t>892</t>
  </si>
  <si>
    <t>743 62-2200.10</t>
  </si>
  <si>
    <t>Svorka SR 03 nerez pro spojení pásku s drátem</t>
  </si>
  <si>
    <t>1561234957</t>
  </si>
  <si>
    <t>893</t>
  </si>
  <si>
    <t>460030171</t>
  </si>
  <si>
    <t>Bourání živičných povrchů do 5 cm</t>
  </si>
  <si>
    <t>195099428</t>
  </si>
  <si>
    <t>894</t>
  </si>
  <si>
    <t>460030181</t>
  </si>
  <si>
    <t>Řezání spáry v asfaltu/betonu</t>
  </si>
  <si>
    <t>-1004891076</t>
  </si>
  <si>
    <t>895</t>
  </si>
  <si>
    <t>460200163</t>
  </si>
  <si>
    <t>Kabelová rýha š.35cm hl. 80cm tř.3</t>
  </si>
  <si>
    <t>-679611842</t>
  </si>
  <si>
    <t>896</t>
  </si>
  <si>
    <t>460560165</t>
  </si>
  <si>
    <t>Zához rýhy š 35cm hl 80cm tř.3</t>
  </si>
  <si>
    <t>1284974751</t>
  </si>
  <si>
    <t>897</t>
  </si>
  <si>
    <t>460620013</t>
  </si>
  <si>
    <t>Provizorní úprava terénu tř 3</t>
  </si>
  <si>
    <t>570582350</t>
  </si>
  <si>
    <t>898</t>
  </si>
  <si>
    <t>460650083</t>
  </si>
  <si>
    <t>Vozovka z živice 20 cm</t>
  </si>
  <si>
    <t>-2111064914</t>
  </si>
  <si>
    <t>899</t>
  </si>
  <si>
    <t>743 62-9300</t>
  </si>
  <si>
    <t>2024095253</t>
  </si>
  <si>
    <t>900</t>
  </si>
  <si>
    <t>74R položka126</t>
  </si>
  <si>
    <t>-770411694</t>
  </si>
  <si>
    <t>901</t>
  </si>
  <si>
    <t>74R položka127</t>
  </si>
  <si>
    <t>-1643235460</t>
  </si>
  <si>
    <t>902</t>
  </si>
  <si>
    <t>74R položka128</t>
  </si>
  <si>
    <t>378637897</t>
  </si>
  <si>
    <t>903</t>
  </si>
  <si>
    <t>74R položka131</t>
  </si>
  <si>
    <t>-447614780</t>
  </si>
  <si>
    <t>D.1.1.4.5 - Elektronické komunikace</t>
  </si>
  <si>
    <t xml:space="preserve">    741-11 - EPS a ER - elektrická požární signalizace a evakuační rozhlas</t>
  </si>
  <si>
    <t xml:space="preserve">      741-111MA - EPS kabely a ukončení</t>
  </si>
  <si>
    <t xml:space="preserve">      741-111MO - EPS kabely a ukončení - montáže</t>
  </si>
  <si>
    <t xml:space="preserve">      741-112MA - EPS dodávky a přístroje</t>
  </si>
  <si>
    <t xml:space="preserve">      741-112MO - EPS dodávky a přístroje - montáže</t>
  </si>
  <si>
    <t xml:space="preserve">      741-113MA - EPS ostatní materiál a práce</t>
  </si>
  <si>
    <t xml:space="preserve">      741-113MO - EPS ostatní materiál a práce - montáže</t>
  </si>
  <si>
    <t xml:space="preserve">      741-114MA - Zařízení dálkového přenosu na PCO</t>
  </si>
  <si>
    <t xml:space="preserve">      741-115MA - DR kabely a ukončení</t>
  </si>
  <si>
    <t xml:space="preserve">      741-115MO - DR kabely a ukončení - montáže</t>
  </si>
  <si>
    <t xml:space="preserve">      741-116MA - DR dodávky a přístroje</t>
  </si>
  <si>
    <t xml:space="preserve">      741-116MO - DR dodávky a přístroje</t>
  </si>
  <si>
    <t xml:space="preserve">      741-117MO - DR ostatní práce</t>
  </si>
  <si>
    <t xml:space="preserve">      741-118MA - Společný nosný materiál a práce pro rozvody EPS a DR</t>
  </si>
  <si>
    <t xml:space="preserve">      741-118MO - Společný nosný materiál a práce pro rozvody EPS a DR</t>
  </si>
  <si>
    <t xml:space="preserve">    741-12 - SK - strukturovaná kabeláž - data, tlf , (vč. nosných kostrukcí společných s EKV,CCTV a STA)</t>
  </si>
  <si>
    <t xml:space="preserve">      741-12MA - SK - strukturovaná kabeláž - data, tlf (vč. nosných kostrukcí společných s EKV,CCTV a STA)- materiál</t>
  </si>
  <si>
    <t xml:space="preserve">      741-12MO - SK - strukturovaná kabeláž - data, tlf (vč. nosných kostrukcí společných s EKV,CCTV a STA) - montáže</t>
  </si>
  <si>
    <t xml:space="preserve">    741-13 - EKV - elektronická kontrola vstupu , (bez společných nosných konstrukcí)</t>
  </si>
  <si>
    <t xml:space="preserve">      741-13MA - EKV - elektronická kontrola vstupu (bez společných nosných konstrukcí) - montáže</t>
  </si>
  <si>
    <t xml:space="preserve">      741-13MO - EKV - elektronická kontrola vstupu , (bez společných nosných konstrukcí) - montáže</t>
  </si>
  <si>
    <t xml:space="preserve">    741-14 - CCTV - kamerový systém , (bez společných nosných konstrukcí)</t>
  </si>
  <si>
    <t xml:space="preserve">      741-14MA - CCTV - kamerový systém (bez společných nosných konstrukcí) - materiál</t>
  </si>
  <si>
    <t xml:space="preserve">      741-14MO - CCTV - kamerový systém , (bez společných nosných konstrukcí) -montáže</t>
  </si>
  <si>
    <t xml:space="preserve">    741-15 - STA - společná televizní anténa , (bez společných nosných konstrukcí)</t>
  </si>
  <si>
    <t xml:space="preserve">      741-15MA - STA - společná televizní anténa (bez společných nosných konstrukcí) - materiál</t>
  </si>
  <si>
    <t xml:space="preserve">      741-15MO - STA - společná televizní anténa , (bez společných nosných konstrukcí) - montáže</t>
  </si>
  <si>
    <t xml:space="preserve">    741-16 - SS - signalizační systém , (přivolání pomoci v tísni)</t>
  </si>
  <si>
    <t xml:space="preserve">      741-16MA - SS - signalizační systém (přivolání pomoci v tísni) - materiál</t>
  </si>
  <si>
    <t xml:space="preserve">      741-16MO - SS - signalizační systém , (přivolání pomoci v tísni) - montáže</t>
  </si>
  <si>
    <t xml:space="preserve">    741-17 - Grafická nadstavba, software</t>
  </si>
  <si>
    <t xml:space="preserve">      741-17MA - Grafická nadstavba, software - materiál</t>
  </si>
  <si>
    <t xml:space="preserve">      741-17MO - Grafická nadstavba, software - montáže</t>
  </si>
  <si>
    <t>741-11</t>
  </si>
  <si>
    <t>EPS a ER - elektrická požární signalizace a evakuační rozhlas</t>
  </si>
  <si>
    <t>741-111MA</t>
  </si>
  <si>
    <t>EPS kabely a ukončení</t>
  </si>
  <si>
    <t xml:space="preserve">SHKFH-R 1x2x0.8, B2ca,s1,d0 -  uložený volně v trubce pod omítkou, nebo na povchu na běžných příchytkách</t>
  </si>
  <si>
    <t>571068921</t>
  </si>
  <si>
    <t xml:space="preserve">položka dle výkresů  č. D.1.1.4.5.2 až 14</t>
  </si>
  <si>
    <t>6530,00</t>
  </si>
  <si>
    <t xml:space="preserve">SSKFH-V180, P90-R, 1x2x0.8, B2ca,s1,d0 -  uložený volně v trubce pod omítkou nebo na certifikované příchytce (žlabu)</t>
  </si>
  <si>
    <t>-1094036286</t>
  </si>
  <si>
    <t xml:space="preserve">SSKFH-V180, P90-R, 2x2x0.8, B2ca,s1,d0 -  uložený volně v trubce pod omítkou nebo na certifikované příchytce (žlabu)</t>
  </si>
  <si>
    <t>-2000761418</t>
  </si>
  <si>
    <t xml:space="preserve">SSKFH-V180, P90-R, 5x2x0.8, B2ca,s1,d0 -  uložený volně v trubce pod omítkou nebo na certifikované příchytce (žlabu)</t>
  </si>
  <si>
    <t>-121924337</t>
  </si>
  <si>
    <t xml:space="preserve">SSKFH-V180, P90-R, 10x2x0.8, B2ca,s1,d0 -  uložený volně v trubce pod omítkou nebo na certifikované příchytce (žlabu)</t>
  </si>
  <si>
    <t>617755101</t>
  </si>
  <si>
    <t>741-111MO</t>
  </si>
  <si>
    <t>EPS kabely a ukončení - montáže</t>
  </si>
  <si>
    <t>SHKFH-R 1x2x0.8, B2ca,s1,d0 - uložený volně v trubce pod omítkou, nebo na povchu na běžných příchytkách</t>
  </si>
  <si>
    <t>1817148974</t>
  </si>
  <si>
    <t>6530</t>
  </si>
  <si>
    <t>SSKFH-V180, P90-R, 1x2x0.8, B2ca,s1,d0 - uložený volně v trubce pod omítkou nebo na certifikované příchytce (žlabu)</t>
  </si>
  <si>
    <t>-2067822147</t>
  </si>
  <si>
    <t>1180,00</t>
  </si>
  <si>
    <t>SSKFH-V180, P90-R, 2x2x0.8, B2ca,s1,d0 - uložený volně v trubce pod omítkou nebo na certifikované příchytce (žlabu)</t>
  </si>
  <si>
    <t>-1233034409</t>
  </si>
  <si>
    <t>SSKFH-V180, P90-R, 5x2x0.8, B2ca,s1,d0 - uložený volně v trubce pod omítkou nebo na certifikované příchytce (žlabu)</t>
  </si>
  <si>
    <t>-252208478</t>
  </si>
  <si>
    <t>85,00</t>
  </si>
  <si>
    <t>SSKFH-V180, P90-R, 10x2x0.8, B2ca,s1,d0 - uložený volně v trubce pod omítkou nebo na certifikované příchytce (žlabu)</t>
  </si>
  <si>
    <t>1396389365</t>
  </si>
  <si>
    <t>Ukončení kabelu do 2 x 4 mm2</t>
  </si>
  <si>
    <t>-1727608300</t>
  </si>
  <si>
    <t>Ukončení kabelu do 4 x 4 mm2</t>
  </si>
  <si>
    <t>-1700041888</t>
  </si>
  <si>
    <t>74R položka008</t>
  </si>
  <si>
    <t>Ukončení kabelu do 10 x 4 mm2</t>
  </si>
  <si>
    <t>-1097035494</t>
  </si>
  <si>
    <t>74R položka009</t>
  </si>
  <si>
    <t>Zapojení ovládaných a monitorovaných zařízení (rozvaděče, pohony dveří)</t>
  </si>
  <si>
    <t>-875421497</t>
  </si>
  <si>
    <t>741-112MA</t>
  </si>
  <si>
    <t>EPS dodávky a přístroje</t>
  </si>
  <si>
    <t>4 smyčková adresovatelná ústředna EPS (6500/4), vč. zdroje 24V a záložních baterií 2x12V/26Ah</t>
  </si>
  <si>
    <t>1517371530</t>
  </si>
  <si>
    <t>Tablo obsluhy v provedení na adresnou linku</t>
  </si>
  <si>
    <t>-1664447396</t>
  </si>
  <si>
    <t>1,00</t>
  </si>
  <si>
    <t>R položka009</t>
  </si>
  <si>
    <t>Rozhraní pro OPPO a ZDP</t>
  </si>
  <si>
    <t>-1879992841</t>
  </si>
  <si>
    <t>R položka010</t>
  </si>
  <si>
    <t>Rozhraní pro ethernet</t>
  </si>
  <si>
    <t>580079108</t>
  </si>
  <si>
    <t>R položka011</t>
  </si>
  <si>
    <t>Síťová karta (6500/net)</t>
  </si>
  <si>
    <t>-304112616</t>
  </si>
  <si>
    <t>Vstupně výstupní modul na DIN lištu, 2 IN, 2 OUT (NO/NC, 1x 230V 5A, 1x24V 2A)</t>
  </si>
  <si>
    <t>1458695645</t>
  </si>
  <si>
    <t>Výstupní modul na DIN lištu, NO/NC kontakt</t>
  </si>
  <si>
    <t>2010888588</t>
  </si>
  <si>
    <t>Plastová rozvodnice s DIN lištami, 48modulů, IP40, montáž na povrch (pro osazení vstupně výstupních modulů)</t>
  </si>
  <si>
    <t>2093519445</t>
  </si>
  <si>
    <t>Adresovatelný tlačítkový hlásič pod omítku vc.skla a test.klícku</t>
  </si>
  <si>
    <t>-1984936412</t>
  </si>
  <si>
    <t>Univerzální patice pro detektory</t>
  </si>
  <si>
    <t>1861820540</t>
  </si>
  <si>
    <t>Analogový optickokouřový detektor</t>
  </si>
  <si>
    <t>863109458</t>
  </si>
  <si>
    <t>Paralelní světelná signalizace</t>
  </si>
  <si>
    <t>-1471323610</t>
  </si>
  <si>
    <t>Revizní dvířka do podhledu 300x300 pro detektory nad podhledem</t>
  </si>
  <si>
    <t>1123798801</t>
  </si>
  <si>
    <t>Analogový teplotní detektor</t>
  </si>
  <si>
    <t>-1932859369</t>
  </si>
  <si>
    <t>Zábleskový maják adresný</t>
  </si>
  <si>
    <t>-138334662</t>
  </si>
  <si>
    <t>Siréna s LED majákem,cervená, melká patice, 9-28V/16mA</t>
  </si>
  <si>
    <t>2025018090</t>
  </si>
  <si>
    <t>Klíčový trezor KTPO</t>
  </si>
  <si>
    <t>-1032293383</t>
  </si>
  <si>
    <t>Obslužné pole požární ochrany OPPO</t>
  </si>
  <si>
    <t>1358166965</t>
  </si>
  <si>
    <t>741-112MO</t>
  </si>
  <si>
    <t>EPS dodávky a přístroje - montáže</t>
  </si>
  <si>
    <t>74R položka010</t>
  </si>
  <si>
    <t>-861898172</t>
  </si>
  <si>
    <t>74R položka011</t>
  </si>
  <si>
    <t>-33856768</t>
  </si>
  <si>
    <t>2089812093</t>
  </si>
  <si>
    <t>1319528193</t>
  </si>
  <si>
    <t>1900914460</t>
  </si>
  <si>
    <t>1552532339</t>
  </si>
  <si>
    <t>-2071886272</t>
  </si>
  <si>
    <t>-1665428295</t>
  </si>
  <si>
    <t>-1213082697</t>
  </si>
  <si>
    <t>-673101721</t>
  </si>
  <si>
    <t>1642794102</t>
  </si>
  <si>
    <t>834864087</t>
  </si>
  <si>
    <t>573344841</t>
  </si>
  <si>
    <t>74R položka023</t>
  </si>
  <si>
    <t>-2064479973</t>
  </si>
  <si>
    <t>-2032454177</t>
  </si>
  <si>
    <t>789177359</t>
  </si>
  <si>
    <t>838864151</t>
  </si>
  <si>
    <t>-2001335364</t>
  </si>
  <si>
    <t>741-113MA</t>
  </si>
  <si>
    <t>EPS ostatní materiál a práce</t>
  </si>
  <si>
    <t xml:space="preserve">Kombinované přepěťové ochrany (stupeň 2,3) pro dvouvodičové signalizační sítě  do 24V (pro kruhové linky ústředny)</t>
  </si>
  <si>
    <t>598108993</t>
  </si>
  <si>
    <t>741-113MO</t>
  </si>
  <si>
    <t>EPS ostatní materiál a práce - montáže</t>
  </si>
  <si>
    <t>Kombinované přepěťové ochrany (stupeň 2,3) pro dvouvodičové signalizační sítě do 24V (pro kruhové linky ústředny)</t>
  </si>
  <si>
    <t>-1153622802</t>
  </si>
  <si>
    <t>Programování ústředen a zkušební provoz</t>
  </si>
  <si>
    <t>1604334813</t>
  </si>
  <si>
    <t>741-114MA</t>
  </si>
  <si>
    <t>Zařízení dálkového přenosu na PCO</t>
  </si>
  <si>
    <t>Měření přenosové cesty na PCO, projektová dokumentace přenosové cesty, dodávka a montáž zařízení ZDP, vytvoření adresného přenosu na PCO</t>
  </si>
  <si>
    <t>283613900</t>
  </si>
  <si>
    <t>741-115MA</t>
  </si>
  <si>
    <t>DR kabely a ukončení</t>
  </si>
  <si>
    <t xml:space="preserve">1-CXKH-V180-O  2x2.5 B2ca,s1,d0                       uložený pevně</t>
  </si>
  <si>
    <t>-743725834</t>
  </si>
  <si>
    <t>5420</t>
  </si>
  <si>
    <t>1818602520</t>
  </si>
  <si>
    <t>25,00</t>
  </si>
  <si>
    <t>741-115MO</t>
  </si>
  <si>
    <t>DR kabely a ukončení - montáže</t>
  </si>
  <si>
    <t>1-CXKH-V180-O 2x2.5 B2ca,s1,d0 uložený pevně</t>
  </si>
  <si>
    <t>1280903692</t>
  </si>
  <si>
    <t>5420,00</t>
  </si>
  <si>
    <t>1292213098</t>
  </si>
  <si>
    <t>275634766</t>
  </si>
  <si>
    <t>838067104</t>
  </si>
  <si>
    <t>741-116MA</t>
  </si>
  <si>
    <t>DR dodávky a přístroje</t>
  </si>
  <si>
    <t>R položka029</t>
  </si>
  <si>
    <t>Síťová systémová jednotka digitálního evakaučního zvukového systému dle EN54-16, 3 sloty pro instalaci výkonových zesilovačů, 2 výstupní audio kanály, 8 zón s max. výkonem až 500W, možné provozní režimy 1-&gt;1, 1-&gt;N a 2-&gt;N s možností možnost rozšíření až na 32 zón na společném zesilovači, 2 porty pro max. 8 mikrofonních stanic s délkou sběrnice až 1200m, 4x audio vstup Mic/Line, DSP funkce pro digitální úpravu audio signálu nezávisle v každém audio kanálu vč. potlačení zpětné vazby, VOX priority, parametrické ekvalizace, kompresoru/limiteru a zpoždění signálu, 2x LAN port s možností redundantního i daisy-chain zapojení, záložní analogová audio sběrnice, možnost nouzového režimu CPU OFF, 16+2 logických vstupů, 8+3 logických výstupů, 8 zónových logických výstupů, 1024 audio zpráv s možností sekvenčního odbavování pro vícefázovou evakuaci, 1024 úrovní priorit, veškeré dohledové funkce dle EN54-16 i EN60849, číslo certifikace 1134-CPR-195, 3HU</t>
  </si>
  <si>
    <t>246239528</t>
  </si>
  <si>
    <t>Modul výkonového zesilovače digitálního evakaučního zvukového systému dle EN54-16, 500W @ 100V, digitální topologie Class-D s vysokou účinností, frekvenční rozsah 40Hz-20kHz, odstup S/N &gt;100dB, zkreslení &lt;1%, číslo certifikace 1134-CPR-195</t>
  </si>
  <si>
    <t>-1003989453</t>
  </si>
  <si>
    <t>R položka031</t>
  </si>
  <si>
    <t>Systémová mikrofonní stanice digitálního evakaučního zvukového systému dle EN54-16, 10+3 softwarově konfigurovatelných tlačítek, AUX vstup, číslo certifikace 1134-CPR-195</t>
  </si>
  <si>
    <t>2097184579</t>
  </si>
  <si>
    <t>Rozšíření systémové mikrofonní stanice digitálního evakaučního zvukového systému dle EN54-16, 10 softwarově konfigurovatelných tlačítek, číslo certifikace 1134-CPR-195</t>
  </si>
  <si>
    <t>1840823798</t>
  </si>
  <si>
    <t>R položka033</t>
  </si>
  <si>
    <t>EN54-4 certifikovaný systémový napájecí zdroj a manager napájení, jmenovitý výstupní výkon 2300W, dohled a dobíjení záložních akumulátorů</t>
  </si>
  <si>
    <t>1298994625</t>
  </si>
  <si>
    <t>R položka034</t>
  </si>
  <si>
    <t>Bezúdržbový ventilem řízený olověný akumulátor 12V / 100Ah</t>
  </si>
  <si>
    <t>-339909966</t>
  </si>
  <si>
    <t>Síťový hudební přehrávač internetových rádií, FM rádií, hudby ze síťových zařízení i lokální hudby z USB flash disku. Podporuje formáty MP3, WMA, FLAC i WAV, FM tuner s podporou RDS. LAN port, WiFi 2,4 / 5 GHz, USB port pro flash disky s kapacitou až 128GB, audio výstup analogový stereo RCA + digitální optický SPDIF, IR dálkové ovládání. Možnost přehrávání hudby z mobilního telefonu / tabletu přes WiFi a ovládání prostřednictvím bezplatné aplikace. LAN port umožňuje plnohodnotnou integraci přehrávače do komplexních AV systémů s možností externího ovládání prostřednictvím řídicích příkazů TCP/IP.</t>
  </si>
  <si>
    <t>655100030</t>
  </si>
  <si>
    <t>Uzamykatelný 19" datový rozváděč s prosklenými dveřmi, napájecím panelem, ventilační jednotkou a potřebným montážním příslušenstvím pro instalaci prvků ústředny</t>
  </si>
  <si>
    <t>1635304717</t>
  </si>
  <si>
    <t>EN54-24 certifikovaný reproduktor povrchový 6W @ 100V, výkonové odbočky až do 0,8W, citlivost dle EN54-24 80dB @ 1W/4m, úhel pokrytí dle EN54-24 H 360° (500Hz), 135° (1kHz), 130° (2kHz), 70° (4kHz) / V 330° (500Hz), 160° (1kHz), 135° (2kHz), 70° (4kHz), MDF, bílý, EVAC svorkovnice, číslo certifikátu 0359-CPD-0103</t>
  </si>
  <si>
    <t>-415937311</t>
  </si>
  <si>
    <t>Stropní reproduktor 5" s požárním krytem certifikovaný dle EN54-24, 6W @ 100V, citlivost dle EN54-24 77dB @ 1W/4m, úhel pokrytí dle EN54-24 180° (500Hz), 180° (1kHz), 130° (2kHz), 55° (4kHz), rychloupínací systém s pružinovými úchyty a bajonetovým uzávěrem, kovový montážní rámeček i mřížka, bílý, EVAC svorkovnice, kabelová průchodka, vnější průměr 180mm, průměr instalačního otvoru 172mm, montážní hloubka 158mm, číslo certifikace 1438-CPR-0351.</t>
  </si>
  <si>
    <t>-655655967</t>
  </si>
  <si>
    <t>741-116MO</t>
  </si>
  <si>
    <t>Osazení prvků ústředny do rozváděče, propojení, HW / SW konfigurace systému, česká lokalizace FW, oživení</t>
  </si>
  <si>
    <t>-1923520627</t>
  </si>
  <si>
    <t>74R položka046</t>
  </si>
  <si>
    <t>1378003509</t>
  </si>
  <si>
    <t>74R položka047</t>
  </si>
  <si>
    <t>186048238</t>
  </si>
  <si>
    <t>741-117MO</t>
  </si>
  <si>
    <t>DR ostatní práce</t>
  </si>
  <si>
    <t>74R položka048</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</si>
  <si>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poskytuje výsledky stejně nebo více relevantní jako metoda STI. Měření zjednodušenými metodami, které mohou dávat zkreslené výsledky (RASTI aj.), není přípustné. Výsledkem měření bude protokol obsahující přesnou specifikaci použitého měřicího vybavení a metody, a pro každý prostor přesnou specifikaci měřicích bodů, naměřených hodnot STI, jejich přepočet na CIS a následně výpočet výsledné hodnoty pro daný prostor jako rozdílu průměrné naměřené hodnoty STI a směrodatné odchylky - viz ČSN EN 60849, B.3.</t>
  </si>
  <si>
    <t>346055510</t>
  </si>
  <si>
    <t>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sinusový testovací signál o frekvenci na spodním okraji řečového pásma - např. cca 300Hz. Měření univerzálními multimetry určenými pro měření činného odporu nebo impedance na frekvenci 50/60Hz poskytuje irelevantní hodnoty a proto není přípustné.</t>
  </si>
  <si>
    <t>796533723</t>
  </si>
  <si>
    <t>Povinná náležitost dle ČSN EN 60849: Provozní kniha ER, drátěná kroužková vazba, číslované listy</t>
  </si>
  <si>
    <t>512100635</t>
  </si>
  <si>
    <t>741-118MA</t>
  </si>
  <si>
    <t>Společný nosný materiál a práce pro rozvody EPS a DR</t>
  </si>
  <si>
    <t xml:space="preserve">Krabice  odbočná pr.68 do sádrokartonových  příček</t>
  </si>
  <si>
    <t>-1982953098</t>
  </si>
  <si>
    <t xml:space="preserve">Krabice  odbočná  pr.68mm</t>
  </si>
  <si>
    <t>-2007094145</t>
  </si>
  <si>
    <t>-496306065</t>
  </si>
  <si>
    <t xml:space="preserve">Lišta vkládací  18x13 - detekční smyčka na povrchu stěn (1n.p, inst. patro, mezipatro, 15 a 16.np)</t>
  </si>
  <si>
    <t>-816516814</t>
  </si>
  <si>
    <t>1120</t>
  </si>
  <si>
    <t>2017409111</t>
  </si>
  <si>
    <t>1240</t>
  </si>
  <si>
    <t>1619930140</t>
  </si>
  <si>
    <t>R položka046</t>
  </si>
  <si>
    <t xml:space="preserve">Certifikovaný nosný systém P90-R, plechový kabelový žlab  60x100   vč.uchycení pomocí závěsných třmenů do zdi/stropu každé po max. 1.2m (dle certifikátu)</t>
  </si>
  <si>
    <t>-1824086764</t>
  </si>
  <si>
    <t>235,00</t>
  </si>
  <si>
    <t>R položka047</t>
  </si>
  <si>
    <t>Certifikovaná požární kabelová stoupací lávka 60x300, P90-R, 2x paralelně na sobě, včetně certifikovaných uchycení dvou lávek paralelně, včetně certifikovaných příchytek pro dva kabely (80ks na 1m)</t>
  </si>
  <si>
    <t>1563021156</t>
  </si>
  <si>
    <t>R položka048</t>
  </si>
  <si>
    <t>Certifikovaná kyt příchytek kabelových lávek 60x300, 2x paralelně na sobě, tj. 2ks po cca 3m</t>
  </si>
  <si>
    <t>887826337</t>
  </si>
  <si>
    <t>Trubka ohebná PVC DN25</t>
  </si>
  <si>
    <t>1268149913</t>
  </si>
  <si>
    <t>3850</t>
  </si>
  <si>
    <t>Protipožární certifikovaná ucpávka průchodu kabelových žlabů hranicí požárních úseků</t>
  </si>
  <si>
    <t>106325951</t>
  </si>
  <si>
    <t>Protipožární tmel (kartuše 310ml) - pro průchody jednotlivých kabelů</t>
  </si>
  <si>
    <t>1931642440</t>
  </si>
  <si>
    <t>741-118MO</t>
  </si>
  <si>
    <t>Krabice odbočná pr.68 do sádrokartonových příček</t>
  </si>
  <si>
    <t>1013969745</t>
  </si>
  <si>
    <t>-1965188617</t>
  </si>
  <si>
    <t>-1319965493</t>
  </si>
  <si>
    <t>Lišta vkládací 18x13 - detekční smyčka na povrchu stěn (1n.p, inst. patro, mezipatro, 15 a 16.np)</t>
  </si>
  <si>
    <t>-2129636143</t>
  </si>
  <si>
    <t>-1220064947</t>
  </si>
  <si>
    <t>-1258323437</t>
  </si>
  <si>
    <t>Certifikovaný nosný systém P90-R, plechový kabelový žlab 60x100 vč.uchycení pomocí závěsných třmenů do zdi/stropu každé po max. 1.2m (dle certifikátu)</t>
  </si>
  <si>
    <t>-2139643695</t>
  </si>
  <si>
    <t>883968977</t>
  </si>
  <si>
    <t>626170521</t>
  </si>
  <si>
    <t>32,00</t>
  </si>
  <si>
    <t>-159019846</t>
  </si>
  <si>
    <t>Frézování otvoru do betonu pro krabici pr.68mm</t>
  </si>
  <si>
    <t>-345902508</t>
  </si>
  <si>
    <t>Frézování drážky v betonu 30 x 30 mm</t>
  </si>
  <si>
    <t>-1411806548</t>
  </si>
  <si>
    <t>3530</t>
  </si>
  <si>
    <t>-1518157162</t>
  </si>
  <si>
    <t>1820</t>
  </si>
  <si>
    <t>-847145154</t>
  </si>
  <si>
    <t>795811930</t>
  </si>
  <si>
    <t>741-12</t>
  </si>
  <si>
    <t>SK - strukturovaná kabeláž - data, tlf , (vč. nosných kostrukcí společných s EKV,CCTV a STA)</t>
  </si>
  <si>
    <t>741-12MA</t>
  </si>
  <si>
    <t>SK - strukturovaná kabeláž - data, tlf (vč. nosných kostrukcí společných s EKV,CCTV a STA)- materiál</t>
  </si>
  <si>
    <t xml:space="preserve">SYKFY 100x2x0,5  -  uložený volně</t>
  </si>
  <si>
    <t>1498550454</t>
  </si>
  <si>
    <t xml:space="preserve">položka dle výkresů  č. D.1.1.4.5.15 až 26</t>
  </si>
  <si>
    <t>414,00</t>
  </si>
  <si>
    <t xml:space="preserve">Datový kabel  Cat.6 UTP 4x2x0.5 uložený volně</t>
  </si>
  <si>
    <t>-1736460926</t>
  </si>
  <si>
    <t>60515</t>
  </si>
  <si>
    <t>Optický kabel 12vláken SM</t>
  </si>
  <si>
    <t>-1440114152</t>
  </si>
  <si>
    <t>639,00</t>
  </si>
  <si>
    <t>Ukončení a měření kabelu UTP (RJ45)</t>
  </si>
  <si>
    <t>994595350</t>
  </si>
  <si>
    <t>1488</t>
  </si>
  <si>
    <t>svorkovnice zářezová LSA+ 2/10 rozpojovací včetně nosné konstrukce na zeď</t>
  </si>
  <si>
    <t>454332329</t>
  </si>
  <si>
    <t>Datová zásuvka 1x RJ 45 cat.6, IP20, kompletní</t>
  </si>
  <si>
    <t>1871178381</t>
  </si>
  <si>
    <t>Datová zásuvka 2x RJ 45 cat.6, IP20, kompletní</t>
  </si>
  <si>
    <t>-1414134677</t>
  </si>
  <si>
    <t xml:space="preserve">Systémový telefonní přístroj (display + 30x tlačítko přímé volby)  + příslušenství</t>
  </si>
  <si>
    <t>2103426894</t>
  </si>
  <si>
    <t>R položka109</t>
  </si>
  <si>
    <t xml:space="preserve">Telefonní přístroj  analog (max.množství bude upraveno, dle skutečných potřeb uživatele)</t>
  </si>
  <si>
    <t>-131756154</t>
  </si>
  <si>
    <t>R položka110</t>
  </si>
  <si>
    <t xml:space="preserve">WiFi Access Point IIndoor Access Point IEEE 802.11a/b/gn, - Dual radio, dual band (2.4 GHz and 5 GHz): Současný přenos v obou pásmech, - 1x PoE 10/100/100 RJ45 port, 1 RJ-45 serial console port, - Přenosová rychlost (radiová) až 300 Mbits, - Napájeno přes PoE (802.3af), příkon max 12,9 W, - AP vhodné pro budování Mesh sítí: Síť se sama opravuje, optimalizuje., - Až 16 SSID, -  Interní všesměrové antény antény: 3 (4 dBi) pro pásmo 2,4 GHz + 3 (7 dBi) pro pásmo 5 GHz</t>
  </si>
  <si>
    <t>-349204342</t>
  </si>
  <si>
    <t>R položka111</t>
  </si>
  <si>
    <t>Řídící jednotka WiFi sítě včetně programování, - Zařízení určené pro centrální správu bezdrátové sítě, - 2x 10/100/1000 metalické porty, 1x RJ-45 serial console port, - Snadné použití, škálovatelnost, a redundance, - Vylepšená architektura pro flexibilní návrh sítě, - Komplexní zabezpečení sítě WLAN, - IEEE 802.11a/b/g/n AP, - Lze připojit 40 až 200 AP (v krocích po 10 nebo 40), - Přistup pro hosty: (až na 2000 hostů), - Payment gateway, Accounting plan, Billing records logs, - IEEE 802.3ad Link Aggregation Control Protocol (LACP), - Licence pro 50 zařízení</t>
  </si>
  <si>
    <t>-1921733092</t>
  </si>
  <si>
    <t>R položka112</t>
  </si>
  <si>
    <t xml:space="preserve">Datový rozvaděč CENTRAL DATA RACK - 1.NP (náplň konzultovat s VÚ 3255 před podáním nabídkové ceny) -rack 600x600x42U, ventilátorový díl, napájecí panel, podstavec s filtrem, UPC 1.5kW s dálkovým dohledem       _x000d_
 -L3 Switch modulární, 12xSFP port (WS-C3850-12S-S) -1ks_x000d_
-Modul optický SFP MM, LC (GLC-SX-MM) - 11ks                                                         ¨_x000d_
-optický panel 12 port - 11ks_x000d_
-Modul SFP metalický, RJ45 (GLC-T) - 1ks</t>
  </si>
  <si>
    <t>404213661</t>
  </si>
  <si>
    <t>R položka113</t>
  </si>
  <si>
    <t xml:space="preserve">Datový rozvaděč DR 1.2, DR7 - celkem 2ks (náplň konzultovat s VÚ 3255 před podáním nabídkové ceny)_x000d_
-rack 600x600x42U, ventilátorový díl, napájecí panel, podstavec s filtrem, UPC 1.5kW s dálkovým dohledem              _x000d_
- Modul optický SFP MM, LC (GLC-SX-MM) - 2ks_x000d_
- optický panel 12 port - 1ks _x000d_
- Switch 48 port metalický, 2xSFP port (WS-C2960X-48TS-L) - 2ks_x000d_
-patch 50xcat3 - 1ks                                                         _x000d_
-patch 48xcat6 - 3ks            _x000d_
-vyvazovací panel - 4ks                                                             _x000d_
-patchcord na plnou specifikaci                                  </t>
  </si>
  <si>
    <t>-1680008383</t>
  </si>
  <si>
    <t>R položka114</t>
  </si>
  <si>
    <t xml:space="preserve">Datový rozvaděč DR 8, DR10, DR13 - celkem 3ks (náplň konzultovat s VÚ 3255 před podáním nabídkové ceny)_x000d_
-rack 600x600x42U, ventilátorový díl, napájecí panel, podstavec s filtrem, UPC 1.5kW s dálkovým dohledem              _x000d_
- Modul optický SFP MM, LC (GLC-SX-MM) - 2ks_x000d_
- optický panel 12 port - 1ks _x000d_
- Switch 48 port metalický, 2xSFP port (WS-C2960X-48TS-L) - 2ks_x000d_
-patch 50xcat3 - 2ks                                                         _x000d_
-patch 48xcat6 - 4ks            _x000d_
-vyvazovací panel - 4ks                                                            _x000d_
-patchcord na plnou specifikaci                                                                                           </t>
  </si>
  <si>
    <t>869434640</t>
  </si>
  <si>
    <t>R položka115</t>
  </si>
  <si>
    <t xml:space="preserve">Datový rozvaděč DR 3, DR4, DR5, DR6 - celkem 4ks (náplň konzultovat s VÚ 3255 před podáním nabídkové ceny)_x000d_
-rack 600x600x42U, ventilátorový díl, napájecí panel, podstavec s filtrem, UPC 1.5kW s dálkovým dohledem              _x000d_
- Modul optický SFP MM, LC (GLC-SX-MM) - 3ks_x000d_
- optický panel 12 port - 1ks _x000d_
- Switch 48 port metalický, 2xSFP port (WS-C2960X-48TS-L) - 3ks_x000d_
-patch 50xcat3 - 1ks                                                         _x000d_
-patch 48xcat6 - 4ks            _x000d_
-vyvazovací panel - 4ks                                                             _x000d_
-patchcord na plnou specifikaci                                                                                                                                                   </t>
  </si>
  <si>
    <t>-651010682</t>
  </si>
  <si>
    <t>R položka116</t>
  </si>
  <si>
    <t xml:space="preserve">Datový rozvaděč DR 1.1, DR11 - celkem 2ks (náplň konzultovat s VÚ 3255 před podáním nabídkové ceny)_x000d_
-rack 600x600x42U, ventilátorový díl, napájecí panel, podstavec s filtrem, UPC 1.5kW s dálkovým dohledem              _x000d_
- Modul optický SFP MM, LC (GLC-SX-MM) - 2ks_x000d_
- optický panel 12 port - 1ks _x000d_
- Switch POE 48 port metalický, 2xSFP port  - 1ks_x000d_
- patch 48xcat6 - 1ks            _x000d_
- vyvazovací panel - 4ks                                                             _x000d_
-patchcord na plnou specifikaci_x000d_
(switche resp. NVR pro CCTV jsou součástí CCTV)                                                                                      </t>
  </si>
  <si>
    <t>2051169551</t>
  </si>
  <si>
    <t>R položka117</t>
  </si>
  <si>
    <t>Krabice přístrojová pr.68</t>
  </si>
  <si>
    <t>2130674170</t>
  </si>
  <si>
    <t>R položka118</t>
  </si>
  <si>
    <t>1038792263</t>
  </si>
  <si>
    <t>R položka119</t>
  </si>
  <si>
    <t xml:space="preserve">Krabice  přístrojová pr.68 do sádrokartonových  příček</t>
  </si>
  <si>
    <t>1850471505</t>
  </si>
  <si>
    <t>R položka120</t>
  </si>
  <si>
    <t>-1537015856</t>
  </si>
  <si>
    <t>R položka121</t>
  </si>
  <si>
    <t xml:space="preserve">Krabice  odbočná 110x110 do sádrokartonových  příček</t>
  </si>
  <si>
    <t>-1203717509</t>
  </si>
  <si>
    <t>R položka122</t>
  </si>
  <si>
    <t>-281351830</t>
  </si>
  <si>
    <t>R položka123</t>
  </si>
  <si>
    <t xml:space="preserve">Podložka  přístrojová pro parapetní kanály  dvojnásobná</t>
  </si>
  <si>
    <t>-1223999858</t>
  </si>
  <si>
    <t>R položka124</t>
  </si>
  <si>
    <t>879201182</t>
  </si>
  <si>
    <t>304,00</t>
  </si>
  <si>
    <t>R položka125</t>
  </si>
  <si>
    <t>Trubka ohebná PVC DN32</t>
  </si>
  <si>
    <t>747758695</t>
  </si>
  <si>
    <t>R položka126</t>
  </si>
  <si>
    <t>Trubka ohebná PVC DN40</t>
  </si>
  <si>
    <t>1434591135</t>
  </si>
  <si>
    <t>1860,00</t>
  </si>
  <si>
    <t>R položka127</t>
  </si>
  <si>
    <t xml:space="preserve">Lišta vkládací  40x20</t>
  </si>
  <si>
    <t>2131305295</t>
  </si>
  <si>
    <t>R položka128</t>
  </si>
  <si>
    <t>Plastový vkládací kanál 100x40 s kulatými rohy</t>
  </si>
  <si>
    <t>-1015153197</t>
  </si>
  <si>
    <t>1106,00</t>
  </si>
  <si>
    <t>R položka129</t>
  </si>
  <si>
    <t>Spojka pro kanál 100x40</t>
  </si>
  <si>
    <t>-2005729164</t>
  </si>
  <si>
    <t>R položka130</t>
  </si>
  <si>
    <t>Koncovka pro kanál 100x40</t>
  </si>
  <si>
    <t>-1723793848</t>
  </si>
  <si>
    <t>R položka131</t>
  </si>
  <si>
    <t>Vnitřní roh pro kanál 100x40</t>
  </si>
  <si>
    <t>59605097</t>
  </si>
  <si>
    <t>R položka132</t>
  </si>
  <si>
    <t>Vnější roh pro kanál 100x40</t>
  </si>
  <si>
    <t>1260500001</t>
  </si>
  <si>
    <t>36,00</t>
  </si>
  <si>
    <t>R.položka133</t>
  </si>
  <si>
    <t xml:space="preserve">Plechový kabelový žlab  60x50   vč.uchycení pomocí závěsných třmenů do zdi/stropu každé 2m  - žár.zinek</t>
  </si>
  <si>
    <t>-2135315089</t>
  </si>
  <si>
    <t>R.položka134</t>
  </si>
  <si>
    <t xml:space="preserve">Plechový kabelový žlab  60x100   vč.uchycení pomocí závěsných třmenů do zdi/stropu  každé 2m  - žár.zinek</t>
  </si>
  <si>
    <t>-1997986447</t>
  </si>
  <si>
    <t>156,00</t>
  </si>
  <si>
    <t>R položka135</t>
  </si>
  <si>
    <t xml:space="preserve">Drátěný kabelový žlab  60x50   vč.uchycení každé 2m - žár.zinek</t>
  </si>
  <si>
    <t>-1109081457</t>
  </si>
  <si>
    <t>R položka136</t>
  </si>
  <si>
    <t xml:space="preserve">Drátěný kabelový žlab  60x100   vč.uchycení každé 2m - žár.zinek</t>
  </si>
  <si>
    <t>1646086396</t>
  </si>
  <si>
    <t>R položka137</t>
  </si>
  <si>
    <t>-339897893</t>
  </si>
  <si>
    <t>R položka138</t>
  </si>
  <si>
    <t>Kabelová stoupací lávka 60x150mm pro kabely vč.kabelových příchytek nebo úvazů kabelů + upevňovací konstrukce</t>
  </si>
  <si>
    <t>208962672</t>
  </si>
  <si>
    <t>100,00</t>
  </si>
  <si>
    <t>R položka139</t>
  </si>
  <si>
    <t>Kabelová stoupací lávka 85x150mm pro kabely vč.kabelových příchytek nebo úvazů kabelů + upevňovací konstrukce</t>
  </si>
  <si>
    <t>-441174427</t>
  </si>
  <si>
    <t>R položka140</t>
  </si>
  <si>
    <t>-1816348740</t>
  </si>
  <si>
    <t>360,00</t>
  </si>
  <si>
    <t>R položka141</t>
  </si>
  <si>
    <t>-1705335444</t>
  </si>
  <si>
    <t>R položka142</t>
  </si>
  <si>
    <t>-972710881</t>
  </si>
  <si>
    <t>92,00</t>
  </si>
  <si>
    <t>R položka143</t>
  </si>
  <si>
    <t>-1297137366</t>
  </si>
  <si>
    <t>741-12MO</t>
  </si>
  <si>
    <t>SK - strukturovaná kabeláž - data, tlf (vč. nosných kostrukcí společných s EKV,CCTV a STA) - montáže</t>
  </si>
  <si>
    <t>74R položka101</t>
  </si>
  <si>
    <t>SYKFY 100x2x0,5 - uložený volně</t>
  </si>
  <si>
    <t>-1331498920</t>
  </si>
  <si>
    <t>74R položka102</t>
  </si>
  <si>
    <t>Datový kabel Cat.6 UTP 4x2x0.5 uložený volně</t>
  </si>
  <si>
    <t>1810056881</t>
  </si>
  <si>
    <t>60515,00</t>
  </si>
  <si>
    <t>74R položka103</t>
  </si>
  <si>
    <t>1339075471</t>
  </si>
  <si>
    <t>74R položka104</t>
  </si>
  <si>
    <t>1197890849</t>
  </si>
  <si>
    <t>74R položka105</t>
  </si>
  <si>
    <t>Ukončení kabelu SYKFY 100x2x 0,5 na zářezové svorkovnice</t>
  </si>
  <si>
    <t>1760800316</t>
  </si>
  <si>
    <t>-2027335127</t>
  </si>
  <si>
    <t>Ukončení optického kabelu 12 vláken, včetně přislušenství</t>
  </si>
  <si>
    <t>-1159621762</t>
  </si>
  <si>
    <t>74R položka108</t>
  </si>
  <si>
    <t>1542407425</t>
  </si>
  <si>
    <t>74R položka109</t>
  </si>
  <si>
    <t>296924991</t>
  </si>
  <si>
    <t>Ukončení UTP v rozvodnici výtahu</t>
  </si>
  <si>
    <t>-1957671430</t>
  </si>
  <si>
    <t>74R položka111</t>
  </si>
  <si>
    <t>Ukončení UTP v interkomu</t>
  </si>
  <si>
    <t>-838543690</t>
  </si>
  <si>
    <t>74R položka112</t>
  </si>
  <si>
    <t>Systémový telefonní přístroj (display + 30x tlačítko přímé volby) + příslušenství</t>
  </si>
  <si>
    <t>2147358482</t>
  </si>
  <si>
    <t>74R položka113</t>
  </si>
  <si>
    <t>Telefonní přístroj analog (max.množství bude upraveno, dle skutečných potřeb uživatele)</t>
  </si>
  <si>
    <t>1709107795</t>
  </si>
  <si>
    <t>WiFi Access Point IIndoor Access Point IEEE 802.11a/b/gn, - Dual radio, dual band (2.4 GHz and 5 GHz): Současný přenos v obou pásmech, - 1x PoE 10/100/100 RJ45 port, 1 RJ-45 serial console port, - Přenosová rychlost (radiová) až 300 Mbits, - Napájeno přes PoE (802.3af), příkon max 12,9 W, - AP vhodné pro budování Mesh sítí: Síť se sama opravuje, optimalizuje., - Až 16 SSID, - Interní všesměrové antény antény: 3 (4 dBi) pro pásmo 2,4 GHz + 3 (7 dBi) pro pásmo 5 GHz</t>
  </si>
  <si>
    <t>-780735596</t>
  </si>
  <si>
    <t>-442508283</t>
  </si>
  <si>
    <t>Datový rozvaděč CENTRAL DATA RACK - 1.NP (náplň konzultovat s VÚ 3255 před podáním nabídkové ceny) -rack 600x600x42U, ventilátorový díl, napájecí panel, podstavec s filtrem, UPC 1.5kW s dálkovým dohledem , -L3 Switch modulární, 12xSFP port (WS-C3850-12S-S) -1ks, -Modul optický SFP MM, LC (GLC-SX-MM) - 11ks -optický panel 12 port - 11ks, -Modul SFP metalický, RJ45 (GLC-T) - 1ks</t>
  </si>
  <si>
    <t>-257732150</t>
  </si>
  <si>
    <t>74R položka117</t>
  </si>
  <si>
    <t>Datový rozvaděč DR 1.2, DR7 - celkem 2ks (náplň konzultovat s VÚ 3255 před podáním nabídkové ceny), -rack 600x600x42U, ventilátorový díl, napájecí panel, podstavec s filtrem, UPC 1.5kW s dálkovým dohledem , - Modul optický SFP MM, LC (GLC-SX-MM) - 2ks, - optický panel 12 port - 1ks , - Switch 48 port metalický, 2xSFP port (WS-C2960X-48TS-L) - 2ks, -patch 50xcat3 - 1ks , -patch 48xcat6 - 3ks , -vyvazovací panel - 4ks -patchcord na plnou specifikaci</t>
  </si>
  <si>
    <t>-445439221</t>
  </si>
  <si>
    <t>74R položka118</t>
  </si>
  <si>
    <t>Datový rozvaděč DR 8, DR10, DR13 - celkem 3ks (náplň konzultovat s VÚ 3255 před podáním nabídkové ceny), -rack 600x600x42U, ventilátorový díl, napájecí panel, podstavec s filtrem, UPC 1.5kW s dálkovým dohledem , - Modul optický SFP MM, LC (GLC-SX-MM) - 2ks, - optický panel 12 port - 1ks , - Switch 48 port metalický, 2xSFP port (WS-C2960X-48TS-L) - 2ks, -patch 50xcat3 - 2ks , -patch 48xcat6 - 4ks , -vyvazovací panel - 4ks -patchcord na plnou specifikaci</t>
  </si>
  <si>
    <t>-742384559</t>
  </si>
  <si>
    <t>Datový rozvaděč DR 3, DR4, DR5, DR6 - celkem 4ks (náplň konzultovat s VÚ 3255 před podáním nabídkové ceny), -rack 600x600x42U, ventilátorový díl, napájecí panel, podstavec s filtrem, UPC 1.5kW s dálkovým dohledem , - Modul optický SFP MM, LC (GLC-SX-MM) - 3ks, - optický panel 12 port - 1ks , - Switch 48 port metalický, 2xSFP port (WS-C2960X-48TS-L) - 3ks, -patch 50xcat3 - 1ks , -patch 48xcat6 - 4ks , -vyvazovací panel - 4ks -patchcord na plnou specifikaci</t>
  </si>
  <si>
    <t>1216425087</t>
  </si>
  <si>
    <t>Datový rozvaděč DR 1.1, DR11 - celkem 2ks (náplň konzultovat s VÚ 3255 před podáním nabídkové ceny), -rack 600x600x42U, ventilátorový díl, napájecí panel, podstavec s filtrem, UPC 1.5kW s dálkovým dohledem , - Modul optický SFP MM, LC (GLC-SX-MM) - 2ks, - optický panel 12 port - 1ks , - Switch POE 48 port metalický, 2xSFP port - 1ks, - patch 48xcat6 - 1ks , - vyvazovací panel - 4ks -patchcord na plnou specifikaci, (switche resp. NVR pro CCTV jsou součástí CCTV)</t>
  </si>
  <si>
    <t>-2127929671</t>
  </si>
  <si>
    <t>77427808</t>
  </si>
  <si>
    <t>-1941530289</t>
  </si>
  <si>
    <t>74R položka123</t>
  </si>
  <si>
    <t>Krabice přístrojová pr.68 do sádrokartonových příček</t>
  </si>
  <si>
    <t>-11296620</t>
  </si>
  <si>
    <t>74R položka124</t>
  </si>
  <si>
    <t>1642154993</t>
  </si>
  <si>
    <t>74R položka125</t>
  </si>
  <si>
    <t>Krabice odbočná 110x110 do sádrokartonových příček</t>
  </si>
  <si>
    <t>-1644019194</t>
  </si>
  <si>
    <t>-80568979</t>
  </si>
  <si>
    <t>Podložka přístrojová pro parapetní kanály dvojnásobná</t>
  </si>
  <si>
    <t>1482682557</t>
  </si>
  <si>
    <t>-855791681</t>
  </si>
  <si>
    <t>74R položka129</t>
  </si>
  <si>
    <t>499349692</t>
  </si>
  <si>
    <t>74R položka130</t>
  </si>
  <si>
    <t>1035475957</t>
  </si>
  <si>
    <t>Lišta vkládací 40x20</t>
  </si>
  <si>
    <t>-1537778200</t>
  </si>
  <si>
    <t>74R položka132</t>
  </si>
  <si>
    <t>1478859605</t>
  </si>
  <si>
    <t>74R položka133</t>
  </si>
  <si>
    <t>936512208</t>
  </si>
  <si>
    <t>74R položka134</t>
  </si>
  <si>
    <t>1092764009</t>
  </si>
  <si>
    <t>74R položka135</t>
  </si>
  <si>
    <t>-370492553</t>
  </si>
  <si>
    <t>74R položka136</t>
  </si>
  <si>
    <t>-573019371</t>
  </si>
  <si>
    <t>74R.položka137</t>
  </si>
  <si>
    <t>Plechový kabelový žlab 60x50 vč.uchycení pomocí závěsných třmenů do zdi/stropu každé 2m - žár.zinek</t>
  </si>
  <si>
    <t>-799812701</t>
  </si>
  <si>
    <t>74R.položka138</t>
  </si>
  <si>
    <t>Plechový kabelový žlab 60x100 vč.uchycení pomocí závěsných třmenů do zdi/stropu každé 2m - žár.zinek</t>
  </si>
  <si>
    <t>283029289</t>
  </si>
  <si>
    <t>74R položka139</t>
  </si>
  <si>
    <t>Drátěný kabelový žlab 60x50 vč.uchycení každé 2m - žár.zinek</t>
  </si>
  <si>
    <t>1905958870</t>
  </si>
  <si>
    <t>74R položka140</t>
  </si>
  <si>
    <t>Drátěný kabelový žlab 60x100 vč.uchycení každé 2m - žár.zinek</t>
  </si>
  <si>
    <t>164076309</t>
  </si>
  <si>
    <t>74R položka141</t>
  </si>
  <si>
    <t>-1982339259</t>
  </si>
  <si>
    <t>74R položka142</t>
  </si>
  <si>
    <t>-1869958248</t>
  </si>
  <si>
    <t>74R položka143</t>
  </si>
  <si>
    <t>-648575069</t>
  </si>
  <si>
    <t>74R položka144</t>
  </si>
  <si>
    <t>1110491514</t>
  </si>
  <si>
    <t>74R položka145</t>
  </si>
  <si>
    <t>1797738922</t>
  </si>
  <si>
    <t>74R položka146</t>
  </si>
  <si>
    <t>Přeložení stávajícíhi vedení VÚ3255 do nové kabelové trasy přizachování funkčnosti zařízení</t>
  </si>
  <si>
    <t>1593750237</t>
  </si>
  <si>
    <t>74R položka147</t>
  </si>
  <si>
    <t>1250485940</t>
  </si>
  <si>
    <t>74R položka148</t>
  </si>
  <si>
    <t>1592495563</t>
  </si>
  <si>
    <t>869,00</t>
  </si>
  <si>
    <t>74R položka149</t>
  </si>
  <si>
    <t>1467344646</t>
  </si>
  <si>
    <t>74R položka150</t>
  </si>
  <si>
    <t>Programování a zkoušky</t>
  </si>
  <si>
    <t>-1171394238</t>
  </si>
  <si>
    <t>74R položka152</t>
  </si>
  <si>
    <t>1031533048</t>
  </si>
  <si>
    <t>74R položka153</t>
  </si>
  <si>
    <t>1589743178</t>
  </si>
  <si>
    <t>741-13</t>
  </si>
  <si>
    <t>EKV - elektronická kontrola vstupu , (bez společných nosných konstrukcí)</t>
  </si>
  <si>
    <t>741-13MA</t>
  </si>
  <si>
    <t>EKV - elektronická kontrola vstupu (bez společných nosných konstrukcí) - montáže</t>
  </si>
  <si>
    <t>R položka201</t>
  </si>
  <si>
    <t xml:space="preserve">Datový kabel  Cat.5 UTP 4x2x0.5 uložený volně</t>
  </si>
  <si>
    <t>-1992195760</t>
  </si>
  <si>
    <t>2777,00</t>
  </si>
  <si>
    <t>R položka202</t>
  </si>
  <si>
    <t xml:space="preserve">JYSTY 2x2x0,5  -  uložený volně</t>
  </si>
  <si>
    <t>903319017</t>
  </si>
  <si>
    <t>3729</t>
  </si>
  <si>
    <t>R položka203</t>
  </si>
  <si>
    <t>-63271420</t>
  </si>
  <si>
    <t>R položka204</t>
  </si>
  <si>
    <t>699660611</t>
  </si>
  <si>
    <t>R položka205</t>
  </si>
  <si>
    <t>Ústředna EZS, 16 vstupů a 7 výstupů na DPS, 16 oblastí, max. 256 vstupů a 255 program. výstupů, max. 11.000 uživatelů. Paměť na 1.000 událostí. Integrovaný přístupový systém (až 64 dveří) a komunikátor. Sběrnice RS485. Max. 16 klávesnic a 15 expanderů. Lze připojit bezdrátové detektory, tiskárnu, SPY, AlViS a C4. Programování z PC i dálkově. kovová skříň + zdroj , aku max. 18Ah.</t>
  </si>
  <si>
    <t>-1392897933</t>
  </si>
  <si>
    <t>R položka206</t>
  </si>
  <si>
    <t>Akumulátor 12 V/18 Ah, olověný, bezúdržbový</t>
  </si>
  <si>
    <t>1699346910</t>
  </si>
  <si>
    <t>R položka207</t>
  </si>
  <si>
    <t>Komunikační karta se dvěma porty RS232</t>
  </si>
  <si>
    <t>-337231576</t>
  </si>
  <si>
    <t>R položka208</t>
  </si>
  <si>
    <t>Univerzální rozhraní pro síťové propojení ústředen ATS pomocí IP</t>
  </si>
  <si>
    <t>714323454</t>
  </si>
  <si>
    <t>R položka209</t>
  </si>
  <si>
    <t>KIT pro pro komunikační kartu a rzhraní</t>
  </si>
  <si>
    <t>-1852932600</t>
  </si>
  <si>
    <t>R položka210</t>
  </si>
  <si>
    <t>AKlávesnice pro systém EZS, LCD displej 2x16 znaků, bzučák, 16 LED stavu oblastí, 6 funkčních tlačítek. Hlasitost bzučáku a kontrast displeje nastavitelné, podsvícení kláves stálé, u displeje automatické. Přední i zadní tamper.</t>
  </si>
  <si>
    <t>-1188280837</t>
  </si>
  <si>
    <t>R položka211</t>
  </si>
  <si>
    <t>Magnetický kontakt, polarizovaný, vyvážený, povrchová montáž, pracovní mezera 15 - 31 mm, 4 vodiče, 2m kabel</t>
  </si>
  <si>
    <t>1397859206</t>
  </si>
  <si>
    <t>R položka212</t>
  </si>
  <si>
    <t>Tísňové tlačítko s aretací prosklené</t>
  </si>
  <si>
    <t>-1940246231</t>
  </si>
  <si>
    <t>R položka213</t>
  </si>
  <si>
    <t xml:space="preserve">4 dveřová jednotka kontroly vstupu, Wiegand, RS485, 16 smyček, 12V, velká skříň +  + zdroj , aku max. 18Ah.</t>
  </si>
  <si>
    <t>1327374833</t>
  </si>
  <si>
    <t>R položka214</t>
  </si>
  <si>
    <t>-1191499241</t>
  </si>
  <si>
    <t>R položka215</t>
  </si>
  <si>
    <t>Čtečka přístupových karet vnitřní</t>
  </si>
  <si>
    <t>1336610410</t>
  </si>
  <si>
    <t>R položka216</t>
  </si>
  <si>
    <t>Čtečka přístupových karet venkovní</t>
  </si>
  <si>
    <t>-770630794</t>
  </si>
  <si>
    <t>R položka217</t>
  </si>
  <si>
    <t>Čipová karta</t>
  </si>
  <si>
    <t>2042219692</t>
  </si>
  <si>
    <t>R položka218</t>
  </si>
  <si>
    <t>Externí USB RFID čtečka čipových karet</t>
  </si>
  <si>
    <t>1449555272</t>
  </si>
  <si>
    <t>R položka219</t>
  </si>
  <si>
    <t>Přístupový software licence pro 20 zařízení</t>
  </si>
  <si>
    <t>-1975447563</t>
  </si>
  <si>
    <t>R položka220</t>
  </si>
  <si>
    <t>Interkom analog s hovorovou častí, vnitřní provedení, montáž na povrsch, 20x tl. přímé volby</t>
  </si>
  <si>
    <t>-1299989379</t>
  </si>
  <si>
    <t>R položka221</t>
  </si>
  <si>
    <t>Interkom analog s hovorovou častí, venkovní provedení, zapuštěná montáž, 6x tl. přímé volby</t>
  </si>
  <si>
    <t>-34913521</t>
  </si>
  <si>
    <t>R položka222</t>
  </si>
  <si>
    <t>Elektromechanický samozamykací zámek 12až24V DC (do křídla) failsafe, bez napětí otevřen</t>
  </si>
  <si>
    <t>-960205847</t>
  </si>
  <si>
    <t>R položka223</t>
  </si>
  <si>
    <t xml:space="preserve">Rozvaděč ZZ pro napájení zámků, síťový impulzní zdroj 12 V/5 A + 5 A v ocelové skříni, místo pro aku 45 Ah, rele 12Vss -  kontakty 2/2 6A,</t>
  </si>
  <si>
    <t>1832881081</t>
  </si>
  <si>
    <t>R položka224</t>
  </si>
  <si>
    <t>1515513792</t>
  </si>
  <si>
    <t>R položka225</t>
  </si>
  <si>
    <t>634739002</t>
  </si>
  <si>
    <t>180,00</t>
  </si>
  <si>
    <t>741-13MO</t>
  </si>
  <si>
    <t>EKV - elektronická kontrola vstupu , (bez společných nosných konstrukcí) - montáže</t>
  </si>
  <si>
    <t>74R položka201</t>
  </si>
  <si>
    <t>Datový kabel Cat.5 UTP 4x2x0.5 uložený volně</t>
  </si>
  <si>
    <t>535183471</t>
  </si>
  <si>
    <t>2777</t>
  </si>
  <si>
    <t>74R položka202</t>
  </si>
  <si>
    <t>JYSTY 2x2x0,5 - uložený volně</t>
  </si>
  <si>
    <t>-1545308300</t>
  </si>
  <si>
    <t>3729,00</t>
  </si>
  <si>
    <t>74R položka203</t>
  </si>
  <si>
    <t>Ukončení kabelu do 2x2x1</t>
  </si>
  <si>
    <t>2101493576</t>
  </si>
  <si>
    <t>74R položka204</t>
  </si>
  <si>
    <t>Ukončení kabelu UTP</t>
  </si>
  <si>
    <t>1241287992</t>
  </si>
  <si>
    <t>74R položka205</t>
  </si>
  <si>
    <t>-1050259169</t>
  </si>
  <si>
    <t>74R položka206</t>
  </si>
  <si>
    <t>951817534</t>
  </si>
  <si>
    <t>74R položka207</t>
  </si>
  <si>
    <t>1994579710</t>
  </si>
  <si>
    <t>74R položka208</t>
  </si>
  <si>
    <t>-250504140</t>
  </si>
  <si>
    <t>74R položka209</t>
  </si>
  <si>
    <t>-270958268</t>
  </si>
  <si>
    <t>74R položka210</t>
  </si>
  <si>
    <t>1887055344</t>
  </si>
  <si>
    <t>74R položka211</t>
  </si>
  <si>
    <t>420755892</t>
  </si>
  <si>
    <t>74R položka212</t>
  </si>
  <si>
    <t>-1371751127</t>
  </si>
  <si>
    <t>74R položka213</t>
  </si>
  <si>
    <t>677506967</t>
  </si>
  <si>
    <t>74R položka214</t>
  </si>
  <si>
    <t>-809290450</t>
  </si>
  <si>
    <t>74R položka215</t>
  </si>
  <si>
    <t>4 dveřová jednotka kontroly vstupu, Wiegand, RS485, 16 smyček, 12V, velká skříň + + zdroj , aku max. 18Ah.</t>
  </si>
  <si>
    <t>1232806718</t>
  </si>
  <si>
    <t>74R položka216</t>
  </si>
  <si>
    <t>1505278515</t>
  </si>
  <si>
    <t>74R položka217</t>
  </si>
  <si>
    <t>1900730915</t>
  </si>
  <si>
    <t>74R položka218</t>
  </si>
  <si>
    <t>442589072</t>
  </si>
  <si>
    <t>74R položka222</t>
  </si>
  <si>
    <t>1381885099</t>
  </si>
  <si>
    <t>74R položka223</t>
  </si>
  <si>
    <t>714659085</t>
  </si>
  <si>
    <t>74R položka224</t>
  </si>
  <si>
    <t>92613405</t>
  </si>
  <si>
    <t>74R položka225</t>
  </si>
  <si>
    <t>Rozvaděč ZZ pro napájení zámků, síťový impulzní zdroj 12 V/5 A + 5 A v ocelové skříni, místo pro aku 45 Ah, rele 12Vss - kontakty 2/2 6A,</t>
  </si>
  <si>
    <t>-740239721</t>
  </si>
  <si>
    <t>74R položka226</t>
  </si>
  <si>
    <t>-1869832278</t>
  </si>
  <si>
    <t>74R položka227</t>
  </si>
  <si>
    <t>Instalace a konfigurace systému</t>
  </si>
  <si>
    <t>-655801227</t>
  </si>
  <si>
    <t>74R položka228</t>
  </si>
  <si>
    <t>632766489</t>
  </si>
  <si>
    <t>74R položka229</t>
  </si>
  <si>
    <t>1223297281</t>
  </si>
  <si>
    <t>74R položka230</t>
  </si>
  <si>
    <t>-438229581</t>
  </si>
  <si>
    <t>196,00</t>
  </si>
  <si>
    <t>741-14</t>
  </si>
  <si>
    <t>CCTV - kamerový systém , (bez společných nosných konstrukcí)</t>
  </si>
  <si>
    <t>741-14MA</t>
  </si>
  <si>
    <t>CCTV - kamerový systém (bez společných nosných konstrukcí) - materiál</t>
  </si>
  <si>
    <t>R položka301</t>
  </si>
  <si>
    <t>1537324308</t>
  </si>
  <si>
    <t>1830</t>
  </si>
  <si>
    <t>R položka302</t>
  </si>
  <si>
    <t>1037765265</t>
  </si>
  <si>
    <t>R položka303</t>
  </si>
  <si>
    <t>626622391</t>
  </si>
  <si>
    <t>R položka304</t>
  </si>
  <si>
    <t>412647283</t>
  </si>
  <si>
    <t>R položka305</t>
  </si>
  <si>
    <t>335634996</t>
  </si>
  <si>
    <t>R položka306</t>
  </si>
  <si>
    <t>IP PoE dome kamera vnitřní, IPC-HDBW2320R-ZS-venk., 3Mpix, ICR, M2,7-12mm, IR 30m</t>
  </si>
  <si>
    <t>-1059199054</t>
  </si>
  <si>
    <t>R položka307</t>
  </si>
  <si>
    <t>IP PoE kompaktní kamera venkovní + konzola, IPC-HFW2300R-Z-3Mpix, ICR, M2,7-12mm, IR 30m</t>
  </si>
  <si>
    <t>-154250119</t>
  </si>
  <si>
    <t>R položka308</t>
  </si>
  <si>
    <t>PoE SWITCH 24/24+2 MNG-switch 10/100 24xPoE+2x1Gb 2xSFP,MNG, montáž do racku 1.1</t>
  </si>
  <si>
    <t>1084912787</t>
  </si>
  <si>
    <t>R položka309</t>
  </si>
  <si>
    <t>PoE SWITCH 16/16+2 MNG-switch 10/100 16xPoE+2x1Gb 2xSFP,MNG, montáž do racku 10</t>
  </si>
  <si>
    <t>-194918313</t>
  </si>
  <si>
    <t>R položka310</t>
  </si>
  <si>
    <t>NVR5432-4KS2-HW NVR, 32 IP kamer, sloty pro 4xHDD (až 24TB), 4K</t>
  </si>
  <si>
    <t>-616547034</t>
  </si>
  <si>
    <t>R položka311</t>
  </si>
  <si>
    <t>HDD 4 TB SATA NVR-disk určený pro NVR/DVR</t>
  </si>
  <si>
    <t>-489088604</t>
  </si>
  <si>
    <t>R položka312</t>
  </si>
  <si>
    <t>931841492</t>
  </si>
  <si>
    <t>44,000</t>
  </si>
  <si>
    <t>741-14MO</t>
  </si>
  <si>
    <t>CCTV - kamerový systém , (bez společných nosných konstrukcí) -montáže</t>
  </si>
  <si>
    <t>74R položka301</t>
  </si>
  <si>
    <t>-877734727</t>
  </si>
  <si>
    <t>74R položka302</t>
  </si>
  <si>
    <t>-2061688823</t>
  </si>
  <si>
    <t>74R položka303</t>
  </si>
  <si>
    <t>1384412493</t>
  </si>
  <si>
    <t>74R položka304</t>
  </si>
  <si>
    <t>887601850</t>
  </si>
  <si>
    <t>74R položka305</t>
  </si>
  <si>
    <t>1439184403</t>
  </si>
  <si>
    <t>74R položka306</t>
  </si>
  <si>
    <t>-339756335</t>
  </si>
  <si>
    <t>74R položka307</t>
  </si>
  <si>
    <t>1260201705</t>
  </si>
  <si>
    <t>74R položka308</t>
  </si>
  <si>
    <t>1832240229</t>
  </si>
  <si>
    <t>74R položka309</t>
  </si>
  <si>
    <t>-4789031</t>
  </si>
  <si>
    <t>74R položka310</t>
  </si>
  <si>
    <t>146635101</t>
  </si>
  <si>
    <t>74R položka311</t>
  </si>
  <si>
    <t>-59283055</t>
  </si>
  <si>
    <t>74R položka312</t>
  </si>
  <si>
    <t>Instalace, licence a konfigurace systému CCTV</t>
  </si>
  <si>
    <t>-498209403</t>
  </si>
  <si>
    <t>74R položka313</t>
  </si>
  <si>
    <t>581309081</t>
  </si>
  <si>
    <t>74R položka314</t>
  </si>
  <si>
    <t>775285412</t>
  </si>
  <si>
    <t>74R položka315</t>
  </si>
  <si>
    <t>298595936</t>
  </si>
  <si>
    <t>741-15</t>
  </si>
  <si>
    <t>STA - společná televizní anténa , (bez společných nosných konstrukcí)</t>
  </si>
  <si>
    <t>741-15MA</t>
  </si>
  <si>
    <t>STA - společná televizní anténa (bez společných nosných konstrukcí) - materiál</t>
  </si>
  <si>
    <t>R položka401</t>
  </si>
  <si>
    <t xml:space="preserve">Koaxiální kabel  vnitřní401</t>
  </si>
  <si>
    <t>1862334671</t>
  </si>
  <si>
    <t>1460</t>
  </si>
  <si>
    <t>R položka402</t>
  </si>
  <si>
    <t xml:space="preserve">Koaxiální kabel  venkovní</t>
  </si>
  <si>
    <t>1539967654</t>
  </si>
  <si>
    <t>200,00</t>
  </si>
  <si>
    <t>R položka403</t>
  </si>
  <si>
    <t>F- konektor vč. ukončení kabelu</t>
  </si>
  <si>
    <t>-1687618772</t>
  </si>
  <si>
    <t>R položka404</t>
  </si>
  <si>
    <t xml:space="preserve">Zásuvka  TV, DVB-T + DVB-S koncová+ kryt + rámeček</t>
  </si>
  <si>
    <t>-732008217</t>
  </si>
  <si>
    <t>R položka405</t>
  </si>
  <si>
    <t>-278090259</t>
  </si>
  <si>
    <t>R položka406</t>
  </si>
  <si>
    <t>1457655736</t>
  </si>
  <si>
    <t>R položka407</t>
  </si>
  <si>
    <t>anténa UHF, pasivní 15dB + vyložník na stávající stožár</t>
  </si>
  <si>
    <t>-1385445014</t>
  </si>
  <si>
    <t>R položka408</t>
  </si>
  <si>
    <t>OP 85 Al_ sat.antena + výložník na stávající stožár</t>
  </si>
  <si>
    <t>608780578</t>
  </si>
  <si>
    <t>R položka409</t>
  </si>
  <si>
    <t>OP BUS_ držák pro 1 LNB</t>
  </si>
  <si>
    <t>-1437751915</t>
  </si>
  <si>
    <t>R položka410</t>
  </si>
  <si>
    <t>LNB QUAD</t>
  </si>
  <si>
    <t>1052884006</t>
  </si>
  <si>
    <t>R položka411</t>
  </si>
  <si>
    <t>Skříň STA - prazdná plechová skříň, 600x800x250. montáž na povrch + 2x zásuvka 230V/16A</t>
  </si>
  <si>
    <t>1085319702</t>
  </si>
  <si>
    <t>R položka412</t>
  </si>
  <si>
    <t>Programovatelný DVB-T zesilovač vč. mont. do skříně, - vstupy 3xUHF, 1xFM, - 10x programovatelný filtr, - max. zesílení 118dB, - napájení 230V,</t>
  </si>
  <si>
    <t>1444487661</t>
  </si>
  <si>
    <t>R položka413</t>
  </si>
  <si>
    <t>Hvězdicovitý multipřepínač 19/16 (8xSAT, 1xDVB-T, 16xvýstup, vč. mont. do skříně</t>
  </si>
  <si>
    <t>253108905</t>
  </si>
  <si>
    <t>R položka414</t>
  </si>
  <si>
    <t>Kaskádní multipřepínač 9/16 (8xSAT, 1xDVB-T, 16xvýstup, vč. mont. do skříně</t>
  </si>
  <si>
    <t>2058575136</t>
  </si>
  <si>
    <t>R položka415</t>
  </si>
  <si>
    <t>Skříň přepěťových ochran - zapuštěná plastová skříň s DIN lištami pro 24 modulů + 10ks kominované přepěřové ochrany (stupeň 2,3) pro koaxiální kabely,</t>
  </si>
  <si>
    <t>1043650969</t>
  </si>
  <si>
    <t>R položka416</t>
  </si>
  <si>
    <t>-2122197246</t>
  </si>
  <si>
    <t>70,00</t>
  </si>
  <si>
    <t>741-15MO</t>
  </si>
  <si>
    <t>STA - společná televizní anténa , (bez společných nosných konstrukcí) - montáže</t>
  </si>
  <si>
    <t>74R položka401</t>
  </si>
  <si>
    <t>Koaxiální kabel vnitřní401</t>
  </si>
  <si>
    <t>-2104604026</t>
  </si>
  <si>
    <t>1460,00</t>
  </si>
  <si>
    <t>74R položka402</t>
  </si>
  <si>
    <t>Koaxiální kabel venkovní</t>
  </si>
  <si>
    <t>-552175356</t>
  </si>
  <si>
    <t>74R položka403</t>
  </si>
  <si>
    <t>1565229591</t>
  </si>
  <si>
    <t>74R položka404</t>
  </si>
  <si>
    <t>Zásuvka TV, DVB-T + DVB-S koncová+ kryt + rámeček</t>
  </si>
  <si>
    <t>-1757873758</t>
  </si>
  <si>
    <t>74R položka405</t>
  </si>
  <si>
    <t>-687070162</t>
  </si>
  <si>
    <t>74R položka406</t>
  </si>
  <si>
    <t>-639036656</t>
  </si>
  <si>
    <t>74R položka407</t>
  </si>
  <si>
    <t>5295930</t>
  </si>
  <si>
    <t>74R položka408</t>
  </si>
  <si>
    <t>-420857801</t>
  </si>
  <si>
    <t>74R položka409</t>
  </si>
  <si>
    <t>552358982</t>
  </si>
  <si>
    <t>74R položka410</t>
  </si>
  <si>
    <t>-1658080323</t>
  </si>
  <si>
    <t>74R položka411</t>
  </si>
  <si>
    <t>1836638202</t>
  </si>
  <si>
    <t>74R položka412</t>
  </si>
  <si>
    <t>-1324453403</t>
  </si>
  <si>
    <t>74R položka413</t>
  </si>
  <si>
    <t>-1266379034</t>
  </si>
  <si>
    <t>74R položka414</t>
  </si>
  <si>
    <t>301153790</t>
  </si>
  <si>
    <t>74R položka415</t>
  </si>
  <si>
    <t>-822631427</t>
  </si>
  <si>
    <t>74R položka416</t>
  </si>
  <si>
    <t>-1574401990</t>
  </si>
  <si>
    <t>74R položka417</t>
  </si>
  <si>
    <t>324179829</t>
  </si>
  <si>
    <t>74R položka418</t>
  </si>
  <si>
    <t>81498437</t>
  </si>
  <si>
    <t>74R položka419</t>
  </si>
  <si>
    <t>953487699</t>
  </si>
  <si>
    <t>46,00</t>
  </si>
  <si>
    <t>741-16</t>
  </si>
  <si>
    <t>SS - signalizační systém , (přivolání pomoci v tísni)</t>
  </si>
  <si>
    <t>741-16MA</t>
  </si>
  <si>
    <t>SS - signalizační systém (přivolání pomoci v tísni) - materiál</t>
  </si>
  <si>
    <t>R položka501</t>
  </si>
  <si>
    <t xml:space="preserve">SYKFY 3x2x0,5  -  uložený volně</t>
  </si>
  <si>
    <t>-718963085</t>
  </si>
  <si>
    <t>R položka502</t>
  </si>
  <si>
    <t>-1595416917</t>
  </si>
  <si>
    <t>R položka503</t>
  </si>
  <si>
    <t>-450792014</t>
  </si>
  <si>
    <t>R položka504</t>
  </si>
  <si>
    <t>1991207913</t>
  </si>
  <si>
    <t>R položka505</t>
  </si>
  <si>
    <t>-1824778042</t>
  </si>
  <si>
    <t>R položka506</t>
  </si>
  <si>
    <t>Kontrolní modul s jedním tlačítkem, montáž na příst.krabici</t>
  </si>
  <si>
    <t>-1042471222</t>
  </si>
  <si>
    <t>R položka507</t>
  </si>
  <si>
    <t>Signální tlačítko tahové se šňůrou vč. rámečku, montáž na příst.krabici</t>
  </si>
  <si>
    <t>1852800645</t>
  </si>
  <si>
    <t>R položka508</t>
  </si>
  <si>
    <t>Světlo signální červenéí modul vč. rámečku, montáž na příst.krabici</t>
  </si>
  <si>
    <t>1634940120</t>
  </si>
  <si>
    <t>R položka509</t>
  </si>
  <si>
    <t>Transformátor zkratuodolný 230V/15V/0.150mA vč. rámečku, přístroj osazen na. přístr. Krabici</t>
  </si>
  <si>
    <t>687725969</t>
  </si>
  <si>
    <t>R položka510</t>
  </si>
  <si>
    <t>-175177087</t>
  </si>
  <si>
    <t>741-16MO</t>
  </si>
  <si>
    <t>SS - signalizační systém , (přivolání pomoci v tísni) - montáže</t>
  </si>
  <si>
    <t>74R položka501</t>
  </si>
  <si>
    <t>SYKFY 3x2x0,5 - uložený volně</t>
  </si>
  <si>
    <t>1162209704</t>
  </si>
  <si>
    <t>74R položka502</t>
  </si>
  <si>
    <t>Ukončení kabelu SYKFY 3x2x0,5</t>
  </si>
  <si>
    <t>-1091251978</t>
  </si>
  <si>
    <t>74R položka503</t>
  </si>
  <si>
    <t>-182868223</t>
  </si>
  <si>
    <t>74R položka504</t>
  </si>
  <si>
    <t>-1638433200</t>
  </si>
  <si>
    <t>74R položka505</t>
  </si>
  <si>
    <t>565032866</t>
  </si>
  <si>
    <t>74R položka506</t>
  </si>
  <si>
    <t>1427909431</t>
  </si>
  <si>
    <t>74R položka507</t>
  </si>
  <si>
    <t>-1273580573</t>
  </si>
  <si>
    <t>74R položka508</t>
  </si>
  <si>
    <t>1767725281</t>
  </si>
  <si>
    <t>74R položka509</t>
  </si>
  <si>
    <t>-627484820</t>
  </si>
  <si>
    <t>74R položka510</t>
  </si>
  <si>
    <t>-1905801548</t>
  </si>
  <si>
    <t>74R položka511</t>
  </si>
  <si>
    <t>1183315647</t>
  </si>
  <si>
    <t>74R položka512</t>
  </si>
  <si>
    <t>1783144311</t>
  </si>
  <si>
    <t>74R položka513</t>
  </si>
  <si>
    <t>2142745888</t>
  </si>
  <si>
    <t>74R položka514</t>
  </si>
  <si>
    <t>1439792036</t>
  </si>
  <si>
    <t>741-17</t>
  </si>
  <si>
    <t>Grafická nadstavba, software</t>
  </si>
  <si>
    <t>741-17MA</t>
  </si>
  <si>
    <t>Grafická nadstavba, software - materiál</t>
  </si>
  <si>
    <t>R položka601</t>
  </si>
  <si>
    <t>PC stanice, i7, 16GB, HDD1TB, AT-GS900/8, 2x LCD 26", barevná tiskárna</t>
  </si>
  <si>
    <t>256374033</t>
  </si>
  <si>
    <t xml:space="preserve">položka dle TZ  č. D.1.1.4.5.1</t>
  </si>
  <si>
    <t>R položka602</t>
  </si>
  <si>
    <t>Runtime pro 4.500 datových bodů</t>
  </si>
  <si>
    <t>-439254040</t>
  </si>
  <si>
    <t>R položka603</t>
  </si>
  <si>
    <t>Uživatelský SW</t>
  </si>
  <si>
    <t>-1110554884</t>
  </si>
  <si>
    <t>741-17MO</t>
  </si>
  <si>
    <t>Grafická nadstavba, software - montáže</t>
  </si>
  <si>
    <t>74R položka601</t>
  </si>
  <si>
    <t>-421798257</t>
  </si>
  <si>
    <t>74R položka602</t>
  </si>
  <si>
    <t>Vypracování uživatelských programů pro grafickou centrálu ( 1000 datových bodů)</t>
  </si>
  <si>
    <t>2066227527</t>
  </si>
  <si>
    <t>74R položka603</t>
  </si>
  <si>
    <t>Vypracování komunikačních rozhraní pro EPS, EKV a CCTV</t>
  </si>
  <si>
    <t>-1413993749</t>
  </si>
  <si>
    <t>74R položka604</t>
  </si>
  <si>
    <t>Oživení, provedení potřebných zkoušek a zaškolení obsluhy</t>
  </si>
  <si>
    <t>-126591302</t>
  </si>
  <si>
    <t>IO 01 - Zpevněné plochy a komunikace</t>
  </si>
  <si>
    <t xml:space="preserve">    11 - Zemní práce - přípravné a přidružené práce</t>
  </si>
  <si>
    <t xml:space="preserve">    2 - Zakládání</t>
  </si>
  <si>
    <t xml:space="preserve">    8 - Trubní vedení</t>
  </si>
  <si>
    <t>111201101</t>
  </si>
  <si>
    <t>Odstranění křovin a stromů s odstraněním kořenů průměru kmene do 100 mm do sklonu terénu 1 : 5, při celkové ploše do 1 000 m2</t>
  </si>
  <si>
    <t>-1918919200</t>
  </si>
  <si>
    <t xml:space="preserve">Poznámka k souboru cen:_x000d_
1. Cenu -1104 lze použít jestliže se odstranění stromů a křovin neprovádí na holo. 2. Cena -1101 je určena i pro: a) odstraňování křovin a stromů o průměru kmene do 100 mm z ploch, jejichž celková výměra je větší než 1 000 m2 při sklonu terénu strmějším než 1 : 5; b) LTM při jakékoliv celkové ploše jednotlivě přes 30 m2. 3. V ceně jsou započteny i náklady na případné nutné odklizení křovin a stromů na hromady na vzdálenost do 50 m nebo naložení na dopravní prostředek. 4. Průměr kmenů stromů (křovin) se měří 0,15 m nad přilehlým terénem. 5. Množství jednotek se určí samostatně za každý objekt v m2 plochy rovné součtu půdorysných ploch omezených obalovými křivkami korun jednotlivých stromů a křovin, popř. skupin stromů a křovin, jejichž koruny se půdorysně překrývají. Jestliže by byl zmíněný součet ploch větší než půdorysná plocha staveniště, počítá se pouze s plochou staveniště. </t>
  </si>
  <si>
    <t xml:space="preserve">200,00             "viz.přílohy PD: D.2.1.1 a D.2.1.2.1</t>
  </si>
  <si>
    <t>112101101</t>
  </si>
  <si>
    <t>Kácení stromů s odřezáním kmene a s odvětvením listnatých, průměru kmene přes 100 do 300 mm</t>
  </si>
  <si>
    <t>-2074267846</t>
  </si>
  <si>
    <t xml:space="preserve">Poznámka k souboru cen:_x000d_
1. Ceny lze použít i pro odstranění stromů ze sesuté zeminy, vývratů a polomů. 2. V ceně jsou započteny i náklady na případné nutné odklizení kmene a větví odděleně na vzdálenost do 50 m nebo s naložením na dopravní prostředek. 3. Průměr kmene se měří v místě řezu. 4. Ceny nelze užít v případě, kdy je nutné odstraňování stromu po částech; tyto práce lze oceňovat příslušnými cenami katalogu 823-1 Plochy a úprava území. 5. Počet stromů při kácení souvislého lesního porostu lze určit podle tabulky uvedené v příloze č. 2. 6. Práce jsou prováděné technikou volného kácení. O volné kácení se jedná v případě, kdy se kácí strom s volným kruhovým prostorem o poloměru minimálně 1,5 násobku výšky káceného stromu ve všech směrech. </t>
  </si>
  <si>
    <t xml:space="preserve">4            "viz.přílohy PD: D.2.1.1 a D.2.1.2.1</t>
  </si>
  <si>
    <t>112101102</t>
  </si>
  <si>
    <t>Kácení stromů s odřezáním kmene a s odvětvením listnatých, průměru kmene přes 300 do 500 mm</t>
  </si>
  <si>
    <t>-1221130680</t>
  </si>
  <si>
    <t xml:space="preserve">5            "viz.přílohy PD: D.2.1.1 a D.2.1.2.1</t>
  </si>
  <si>
    <t>112201101</t>
  </si>
  <si>
    <t>Odstranění pařezů s jejich vykopáním, vytrháním nebo odstřelením, s přesekáním kořenů průměru přes 100 do 300 mm</t>
  </si>
  <si>
    <t>1293443709</t>
  </si>
  <si>
    <t xml:space="preserve">Poznámka k souboru cen:_x000d_
1. Ceny lze použít i pro odstranění pařezů ze sesuté zeminy, vývratů a polomů. 2. V ceně jsou započteny i náklady na případné nutné odklizení pařezů na hromady na vzdálenost do 50 m nebo naložení na dopravní prostředek. 3. Mají-li se odstraňovat pařezy z pokáceného souvislého lesního porostu, lze počet pařezů stanovit s přihlédnutím k tabulce v příloze č. 1. 4. Zásyp jam po pařezech se oceňuje cenami souboru cen 174 20-12 této části katalogu. 5. Průměr pařezu se měří v místě řezu kmene na základě dvojího na sebe kolmého měření a následného zprůměrování naměřených hodnot. </t>
  </si>
  <si>
    <t>112201102</t>
  </si>
  <si>
    <t>Odstranění pařezů s jejich vykopáním, vytrháním nebo odstřelením, s přesekáním kořenů průměru přes 300 do 500 mm</t>
  </si>
  <si>
    <t>-1615475996</t>
  </si>
  <si>
    <t>120901121</t>
  </si>
  <si>
    <t>Bourání konstrukcí v odkopávkách a prokopávkách, korytech vodotečí, melioračních kanálech - ručně s přemístěním suti na hromady na vzdálenost do 20 m nebo s naložením na dopravní prostředek z betonu prostého neprokládaného</t>
  </si>
  <si>
    <t>512735474</t>
  </si>
  <si>
    <t xml:space="preserve">Poznámka k souboru cen:_x000d_
1. Ceny jsou určeny pouze pro bourání konstrukcí ze zdiva nebo z betonu ve výkopišti při provádění zemních prací, jsou-li zdiva nebo beton obklopeny horninou nebo sypaninou tak, že k nim není bez vykopávky přístup. 2. Ceny nelze použít pro bourání konstrukcí ze zdiva nebo betonu jako pro samostatnou stavební práci, i když jsou bourané konstrukce pod úrovní terénu, jako např. zdi, stropy a klenby v suterénu. 3. Vodorovné přemístění materiálu nad 20 m z rozbouraných konstrukcí ve výkopišti se oceňuje jako přemístění výkopku z hornin tř. 5 až 7 cenami souboru cen 162 . 0-1 . Vodorovné přemístění výkopku. 4. Svislé přemístění materiálu z rozbouraných konstrukcí ve výkopišti se oceňuje jako přemístění výkopku z hornin tř. 5 až 7 cenami souboru cen 161 10-11 Svislé přemístění výkopku. 5. Ceny nelze použít pro bourání konstrukcí pod vodou a) ze zdiva nebo z betonu prostého, zakazuje-li projekt použití trhavin; b) z betonu železového nebo předpjatého a ocelových konstrukcí; toto bourání se ocení individuálně. 6. Bourání konstrukce ze zdiva nebo z betonu prostého pod vodou se oceňuje cenou 127 40-1112 Vykopávka pod vodou v hornině tř. 5 s použitím trhavin. 7. Objem vybouraného materiálu pro přemístění se rovná objemu konstrukcí před rozbouráním. 8. Vzdálenost vodorovného přemístění se určuje od těžiště původní konstrukce do těžiště skládky. </t>
  </si>
  <si>
    <t xml:space="preserve">31,00*0,80*0,40             "základ plotu </t>
  </si>
  <si>
    <t xml:space="preserve">8,00*0,30*3,00                "opěrná zeď a základ</t>
  </si>
  <si>
    <t xml:space="preserve">12,70*(1,60+0,80)/2*0,35          "opěrná zeď a základ rampy</t>
  </si>
  <si>
    <t>viz.přílohy PD: D.2.1.1 a D.2.1.2.1</t>
  </si>
  <si>
    <t>121101102</t>
  </si>
  <si>
    <t>Sejmutí ornice nebo lesní půdy s vodorovným přemístěním na hromady v místě upotřebení nebo na dočasné či trvalé skládky se složením, na vzdálenost přes 50 do 100 m</t>
  </si>
  <si>
    <t>1677162333</t>
  </si>
  <si>
    <t xml:space="preserve">Poznámka k souboru cen:_x000d_
1. V cenách jsou započteny i náklady na příp. nutné naložení sejmuté ornice na dopravní prostředek. 2. V cenách nejsou započteny náklady na odstranění nevhodných přimísenin (kamenů, kořenů apod.); tyto práce se ocení individuálně. 3. Množství ornice odebírané ze skládek se do objemu vykopávek pro volbu cen podle množství nezapočítává. Ceny souboru cen 122 . 0-11 Odkopávky a prokopávky nezapažené, se volí pro ornici odebíranou z projektovaných dočasných skládek; a) na staveništi podle součtu objemu ze všech skládek, b) mimo staveniště podle objemu každé skládky zvlášť. 4. Uložení ornice na skládky se oceňuje podle ustanovení v poznámkách č. 1 a 2 k ceně 171 20-1201 Uložení sypaniny na skládky. Složení ornice na hromady v místě upotřebení se neoceňuje. 5. Odebírá-li se ornice z projektované dočasné skládky, oceňuje se její naložení a přemístění podle čl. 3172 Všeobecných podmínek tohoto katalogu. 6. Přemísťuje-li se ornice na vzdálenost větší něž 250 m, vzdálenost 50 m se pro určení vzdálenosti vodorovného přemístění neodečítá a ocení se sejmutí a přemístění bez ohledu na ustanovení pozn. č. 1 takto: a) sejmutí ornice na vzdálenost 50m cenou 121 10-1101; b) naložení příslušnou cenou souboru cen 167 10- . . c) vodorovné přemístění cenami souboru cen 162 . 0- . . Vodorovné přemístění výkopku. 7. Sejmutí podorničí se oceňuje cenami odkopávek s přihlédnutím k ustanovení čl. 3112 Všeobecných podmínek tohoto katalogu. </t>
  </si>
  <si>
    <t xml:space="preserve">20,00             "viz.přílohy PD: D.2.1.1</t>
  </si>
  <si>
    <t>122202202</t>
  </si>
  <si>
    <t>Odkopávky a prokopávky nezapažené pro silnice s přemístěním výkopku v příčných profilech na vzdálenost do 15 m nebo s naložením na dopravní prostředek v hornině tř. 3 přes 100 do 1 000 m3</t>
  </si>
  <si>
    <t>1549763916</t>
  </si>
  <si>
    <t xml:space="preserve">Poznámka k souboru cen:_x000d_
1. Ceny jsou určeny pro vykopávky: a) příkopů pro silnice a to i tehdy, jsou-li vykopávky příkopů prováděny samostatně, b) v zemnících na suchu, jestliže tyto zemníky přímo souvisejí s odkopávkami nebo prokopávkami pro spodní stavbu silnic. Vykopávky v ostatních zemnících se oceňují podle kapitoly. 3*2 Zemníky Všeobecných podmínek tohoto katalogu. c) při zahlubování silnic pro mimoúrovňové křížení a pro vykopávky pod mosty provedenými v předepsaném předstihu. Část vykopávky mezi svislými rovinami proloženými vnějšími hranami mostu se oceňují: - při objemu do 1 000 m3 cenami pro množství do 100 m3 - při objemu přes 1 000 m3 cenami pro množství přes 100 do 1 000 m3. d) pro sejmutí podorničí s přihlédnutím k ustanovení čl. 3112 Všeobecných podmínek katalogu. 2. Ceny nelze použít pro odkopávky a prokopávky v zapažených prostorách; tyto zemní práce se oceňují podle čl. 3116 Všeobecných podmínek tohoto katalogu. 3. V cenách jsou započteny i náklady na vodorovné přemístění výkopku v příčných profilech na přilehlých svazích a příkopech. Vzdálenosti příčného přemístění se nezahrnují do střední vzdálenosti vodorovného přemístění výkopku. 4. Vodorovné přemístění výkopku z výkopiště na násypiště při jakékoliv šířce koruny se nepovažuje za vodorovné přemístění výkopku v příčném profilu, je-li při odkopávce nebo prokopávce mezi výkopištěm a násypištěm v příčném profilu dopravní nebo jiný pruh, na němž projekt vylučuje rušení provozu prováděním zemních prací. Takové přemístění výkopku se oceňuje podle čl. 3162 Všeobecných podmínek tohoto katalogu. 5. Přemístění výkopku v příčných profilech na vzdálenost přes 15 m se oceňuje cenami souboru cen 162 .0-1 . Vodorovné přemístění výkopku části A 01 Společné zemní práce tohoto katalogu </t>
  </si>
  <si>
    <t xml:space="preserve">495,00-20,00             "viz.přílohy PD: D.2.1.1</t>
  </si>
  <si>
    <t>122202209</t>
  </si>
  <si>
    <t>Odkopávky a prokopávky nezapažené pro silnice s přemístěním výkopku v příčných profilech na vzdálenost do 15 m nebo s naložením na dopravní prostředek v hornině tř. 3 Příplatek k cenám za lepivost horniny tř. 3</t>
  </si>
  <si>
    <t>374989425</t>
  </si>
  <si>
    <t>(495,000-20,00)*0,50</t>
  </si>
  <si>
    <t>130001101</t>
  </si>
  <si>
    <t>Příplatek k cenám hloubených vykopávek za ztížení vykopávky v blízkosti podzemního vedení nebo výbušnin pro jakoukoliv třídu horniny</t>
  </si>
  <si>
    <t>136965583</t>
  </si>
  <si>
    <t xml:space="preserve">Poznámka k souboru cen:_x000d_
1. Cena je určena: a) i pro soubor cen 123 . 0-21 Vykopávky zářezů se šikmými stěnami pro podzemní vedení části A 02, b) pro podzemní vedení procházející hloubenou vykopávkou nebo uložené ve stěně výkopu při jakékoliv hloubce vedení pod původním terénem nebo jeho výšce nade dnem výkopu a jakémkoliv směru vedení ke stranám výkopu; c) pro výbušniny nezaložené dodavatelem. 2. Cenu lze použít i tehdy, narazí-li se na vedení nebo výbušninu až při vykopávce a to pro zbývající objem výkopu, který je projektantem nebo investorem označen, v němž by toto nebo jiné nepředvídané vedení nebo výbušnina mohlo být uloženo. Toto ustanovení neplatí pro objem hornin tř. 6 a 7. 3. Cenu nelze použít pro ztížení vykopávky v blízkosti podzemních vedení nebo výbušnin, u nichž je projektem zakázáno použít při vykopávce kovové nástroje nebo nářadí. 4. Množství ztížení vykopávky v blízkosti a) podzemního vedení, jehož půdorysná a výšková poloha - je v projektu uvedena, se určí jako objem myšleného hranolu, jehož průřez je pravidelný čtyřúhelník jehož horní vodorovná a obě svislé strany jsou ve vzdálenosti 0,5 m a dolní vodorovná hrana ve vzdálenosti 1 m od přilehlého vnějšího líce vedení, příp. jeho obalu a délka se rovná osové délce vedení ve výkopišti nebo délce vedení ve stěně výkopu. Vymezí-li projekt větší prostor, v němž je nutno při vykopávce postupovat opatrně, lze použít cena pro celý objem výkopu v tomto prostoru. Od takto zjištěného množství se odečítá objem vedení i s příp. se vyskytujícím obalem; - není v projektu uvedena, avšak která podle projektu nebo sdělení investora jsou pravděpodobně ve výkopišti uložena, se rovná objemu výkopu, který je projektantem nebo investorem označen. b) výbušniny, určí vždy projektant nebo investor, ať je v projektu uvedeno či neuvedeno. 5. Je-li vedení uloženo ve výkopišti tak, že se vykopávka v celém výše popsaném objemu nevykopává, např. blízko stěn nebo dna výkopu, oceňuje se ztížení vykopávky jen pro tu část objemu, v níž se ztížená vykopávka provádí. 6. Jsou-li ve výkopišti dvě vedení položena tak blízko sebe, že se výše uvedené objemy pro obě vedení pronikají, určí se množství ztížení vykopávky tak, aby se pronik započetl jen jednou. 7. Objem ztížení vykopávky se od celkového objemu výkopu neodečítá. 8. Dočasné zajištění různých podzemních vedení ve výkopišti se oceňuje cenami souboru cen 119 00-14 Dočasné zajištění podzemního potrubí nebo vedení ve výkopišti. </t>
  </si>
  <si>
    <t>48,70*0,30*0,60</t>
  </si>
  <si>
    <t>viz.přílohy PD: D.2.1.1, D.2.1.2.1 a D.2.1.2.2</t>
  </si>
  <si>
    <t>132201101</t>
  </si>
  <si>
    <t>Hloubení zapažených i nezapažených rýh šířky do 600 mm s urovnáním dna do předepsaného profilu a spádu v hornině tř. 3 do 100 m3</t>
  </si>
  <si>
    <t>1387022306</t>
  </si>
  <si>
    <t xml:space="preserve">Poznámka k souboru cen:_x000d_
1. V cenách jsou započteny i náklady na přehození výkopku na přilehlém terénu na vzdálenost do 3 m od podélné osy rýhy nebo naložení na dopravní prostředek. 2. Ceny jsou určeny pro rýhy: a) šířky přes 200 do 300 mm a hloubky do 750 mm, b) šířky přes 300 do 400 mm a hloubky do 1 000 mm, c) šířky přes 400 do 500 mm a hloubky do 1 250 mm, d) šířky přes 500 do 600 mm a hloubky do 1 500 mm. 3. Náklady na svislé přemístění výkopku nad 1 m hloubky se určí dle ustanovení článku č. 3161 všeobecných podmínek katalogu. </t>
  </si>
  <si>
    <t>(46,00+1,00+2,00)*0,20*0,50+(6,65+4,10+1,90+1,05+12,45+3,70+3,80)*0,20*0,50</t>
  </si>
  <si>
    <t>132201109</t>
  </si>
  <si>
    <t>Hloubení zapažených i nezapažených rýh šířky do 600 mm s urovnáním dna do předepsaného profilu a spádu v hornině tř. 3 Příplatek k cenám za lepivost horniny tř. 3</t>
  </si>
  <si>
    <t>-591312578</t>
  </si>
  <si>
    <t>162301101</t>
  </si>
  <si>
    <t>Vodorovné přemístění výkopku nebo sypaniny po suchu na obvyklém dopravním prostředku, bez naložení výkopku, avšak se složením bez rozhrnutí z horniny tř. 1 až 4 na vzdálenost přes 50 do 500 m</t>
  </si>
  <si>
    <t>-2122950241</t>
  </si>
  <si>
    <t xml:space="preserve">133,00*0,15+0,05             "rozprostření ornice</t>
  </si>
  <si>
    <t xml:space="preserve">(3,55+40,00)*0,15*0,20       "za obrubníky</t>
  </si>
  <si>
    <t>162301401</t>
  </si>
  <si>
    <t>Vodorovné přemístění větví, kmenů nebo pařezů s naložením, složením a dopravou do 5000 m větví stromů listnatých, průměru kmene přes 100 do 300 mm</t>
  </si>
  <si>
    <t>-427074794</t>
  </si>
  <si>
    <t xml:space="preserve">Poznámka k souboru cen:_x000d_
1. Průměr kmene i pařezu se měří v místě řezu. 2. Měrná jednotka je 1 strom. </t>
  </si>
  <si>
    <t>162301402</t>
  </si>
  <si>
    <t>Vodorovné přemístění větví, kmenů nebo pařezů s naložením, složením a dopravou do 5000 m větví stromů listnatých, průměru kmene přes 300 do 500 mm</t>
  </si>
  <si>
    <t>-1671143834</t>
  </si>
  <si>
    <t>162301411</t>
  </si>
  <si>
    <t>Vodorovné přemístění větví, kmenů nebo pařezů s naložením, složením a dopravou do 5000 m kmenů stromů listnatých, průměru přes 100 do 300 mm</t>
  </si>
  <si>
    <t>-75824994</t>
  </si>
  <si>
    <t>162301412</t>
  </si>
  <si>
    <t>Vodorovné přemístění větví, kmenů nebo pařezů s naložením, složením a dopravou do 5000 m kmenů stromů listnatých, průměru přes 300 do 500 mm</t>
  </si>
  <si>
    <t>558921545</t>
  </si>
  <si>
    <t>162301421</t>
  </si>
  <si>
    <t>Vodorovné přemístění větví, kmenů nebo pařezů s naložením, složením a dopravou do 5000 m pařezů kmenů, průměru přes 100 do 300 mm</t>
  </si>
  <si>
    <t>-1220676363</t>
  </si>
  <si>
    <t>162301422</t>
  </si>
  <si>
    <t>Vodorovné přemístění větví, kmenů nebo pařezů s naložením, složením a dopravou do 5000 m pařezů kmenů, průměru přes 300 do 500 mm</t>
  </si>
  <si>
    <t>1146042205</t>
  </si>
  <si>
    <t>162301501</t>
  </si>
  <si>
    <t>Vodorovné přemístění smýcených křovin do průměru kmene 100 mm na vzdálenost do 5 000 m</t>
  </si>
  <si>
    <t>-1763846750</t>
  </si>
  <si>
    <t xml:space="preserve">Poznámka k souboru cen:_x000d_
1. Ceny nelze použít pro přemístění křovin do 50 m; toto přemístění je započteno v cenách souboru cen 111 20-11 Odstranění křovin a stromů s odstraněním kořenů této části a 111 20-32 Odstranění křovin a stromů s ponecháním kořenů části A 03 Zemní práce pro objekty oborů 831 až 833. 2. V cenách jsou započteny i náklady na složení křovin z dopravního prostředku do hromad na vykázaném místě. </t>
  </si>
  <si>
    <t>162301901</t>
  </si>
  <si>
    <t>Vodorovné přemístění větví, kmenů nebo pařezů s naložením, složením a dopravou Příplatek k cenám za každých dalších i započatých 5000 m přes 5000 m větví stromů listnatých, průměru kmene přes 100 do 300 mm</t>
  </si>
  <si>
    <t>-1376419485</t>
  </si>
  <si>
    <t>4*2</t>
  </si>
  <si>
    <t>162301902</t>
  </si>
  <si>
    <t>Vodorovné přemístění větví, kmenů nebo pařezů s naložením, složením a dopravou Příplatek k cenám za každých dalších i započatých 5000 m přes 5000 m větví stromů listnatých, průměru kmene přes 300 do 500 mm</t>
  </si>
  <si>
    <t>-678645755</t>
  </si>
  <si>
    <t>5*2</t>
  </si>
  <si>
    <t>162301911</t>
  </si>
  <si>
    <t>Vodorovné přemístění větví, kmenů nebo pařezů s naložením, složením a dopravou Příplatek k cenám za každých dalších i započatých 5000 m přes 5000 m kmenů stromů listnatých, o průměru přes 100 do 300 mm</t>
  </si>
  <si>
    <t>-42097539</t>
  </si>
  <si>
    <t>162301912</t>
  </si>
  <si>
    <t>Vodorovné přemístění větví, kmenů nebo pařezů s naložením, složením a dopravou Příplatek k cenám za každých dalších i započatých 5000 m přes 5000 m kmenů stromů listnatých, o průměru přes 300 do 500 mm</t>
  </si>
  <si>
    <t>-219462964</t>
  </si>
  <si>
    <t>162301921</t>
  </si>
  <si>
    <t>Vodorovné přemístění větví, kmenů nebo pařezů s naložením, složením a dopravou Příplatek k cenám za každých dalších i započatých 5000 m přes 5000 m pařezů kmenů, průměru přes 100 do 300 mm</t>
  </si>
  <si>
    <t>-1303968271</t>
  </si>
  <si>
    <t>162301922</t>
  </si>
  <si>
    <t>Vodorovné přemístění větví, kmenů nebo pařezů s naložením, složením a dopravou Příplatek k cenám za každých dalších i započatých 5000 m přes 5000 m pařezů kmenů, průměru přes 300 do 500 mm</t>
  </si>
  <si>
    <t>-800836110</t>
  </si>
  <si>
    <t>162301951X01</t>
  </si>
  <si>
    <t>Vodorovné přemístění smýcených křovin do průměru kmene 100 mm Příplatek k cenám za každých dalších i započatých 5000 m přes 5000 m</t>
  </si>
  <si>
    <t>-1110958598</t>
  </si>
  <si>
    <t>200,00*2</t>
  </si>
  <si>
    <t>-1528583297</t>
  </si>
  <si>
    <t>495,00+17,031</t>
  </si>
  <si>
    <t>162701151</t>
  </si>
  <si>
    <t>Vodorovné přemístění výkopku nebo sypaniny po suchu na obvyklém dopravním prostředku, bez naložení výkopku, avšak se složením bez rozhrnutí z horniny tř. 5 až 7 na vzdálenost přes 5 000 do 6 000 m</t>
  </si>
  <si>
    <t>-870837515</t>
  </si>
  <si>
    <t xml:space="preserve">22,454               "viz. položka 120901121</t>
  </si>
  <si>
    <t>996102863</t>
  </si>
  <si>
    <t xml:space="preserve">21,307           "viz. položka 162301101</t>
  </si>
  <si>
    <t>-620833259</t>
  </si>
  <si>
    <t>22,454+20,00+475,00+17,031</t>
  </si>
  <si>
    <t>-1605162713</t>
  </si>
  <si>
    <t>(475,00+17,031)*1,90</t>
  </si>
  <si>
    <t>171201212X02</t>
  </si>
  <si>
    <t>Uložení sypaniny poplatek za uložení vybourané hmoty na skládce (skládkovné)</t>
  </si>
  <si>
    <t>-2034210355</t>
  </si>
  <si>
    <t>22,454*2,20</t>
  </si>
  <si>
    <t>171201213X03</t>
  </si>
  <si>
    <t>Uložení sypaniny poplatek za uložení odpadu z vykácených stromů, křovin a pařezů na skládce (skládkovné)</t>
  </si>
  <si>
    <t>238903175</t>
  </si>
  <si>
    <t>-881257557</t>
  </si>
  <si>
    <t xml:space="preserve">10,00          "Zásyp vybourané betonové rampy</t>
  </si>
  <si>
    <t>583439320</t>
  </si>
  <si>
    <t>kamenivo drcené hrubé frakce 16-32</t>
  </si>
  <si>
    <t>-583891825</t>
  </si>
  <si>
    <t>10,000*1,800*1,01</t>
  </si>
  <si>
    <t>180405114</t>
  </si>
  <si>
    <t>Založení trávníků ve vegetačních prefabrikátech výsevem směsi substrátu a semene v rovině nebo na svahu do 1:5</t>
  </si>
  <si>
    <t>919184017</t>
  </si>
  <si>
    <t xml:space="preserve">Poznámka k souboru cen:_x000d_
1. V cenách jsou započteny i náklady pokosení, naložení a odvoz odpadu do 20 km se složením. 2. V cenách nejsou započteny náklady na: a) přípravu půdy, b) travní semeno a substrát, tyto náklady se oceňují ve specifikaci, c) vypletí a zalévání; tyto práce se oceňují cenami části C02 souborů cen 185 80-42 Vypletí a 185 80-43 Zalití rostlin vodou, d) konstrukci podloží a dodání zatravňovacích prefabrikátů, e) uložení odpadu na skládce. </t>
  </si>
  <si>
    <t xml:space="preserve">480,50              "viz.přílohy PD: D.2.1.1, D.2.1.2.1 a D.2.1.2.2</t>
  </si>
  <si>
    <t>181301102</t>
  </si>
  <si>
    <t>Rozprostření a urovnání ornice v rovině nebo ve svahu sklonu do 1:5 při souvislé ploše do 500 m2, tl. vrstvy přes 100 do 150 mm</t>
  </si>
  <si>
    <t>2085411401</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</si>
  <si>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2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</si>
  <si>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 xml:space="preserve">133,00              "viz.přílohy PD: D.2.1.1, D.2.1.2.1 a D.2.1.2.2</t>
  </si>
  <si>
    <t>181411131</t>
  </si>
  <si>
    <t>Založení trávníku na půdě předem připravené plochy do 1000 m2 výsevem včetně utažení parkového v rovině nebo na svahu do 1:5</t>
  </si>
  <si>
    <t>-1143965883</t>
  </si>
  <si>
    <t xml:space="preserve">Poznámka k souboru cen:_x000d_
1. V cenách jsou započteny i náklady na pokosení, naložení a odvoz odpadu do 20 km se složením. 2. V cenách -1161 až -1164 nejsou započteny i náklady na zatravňovací textilii. 3. V cenách nejsou započteny náklady na: a) přípravu půdy, b) travní semeno, tyto náklady se oceňují ve specifikaci, c) vypletí a zalévání; tyto práce se oceňují cenami části C02 souborů cen 185 80-42 Vypletí a 185 80-43 Zalití rostlin vodou, d) srovnání terénu, tyto práce se oceňují souborem cen 181 1.-..Plošná úprava terénu. 4. V cenách o sklonu svahu přes 1:1 jsou uvažovány podmínky pro svahy běžně schůdné; bez použití lezeckých technik. V případě použití lezeckých technik se tyto náklady oceňují individuálně. </t>
  </si>
  <si>
    <t>005724100</t>
  </si>
  <si>
    <t>osivo směs travní parková</t>
  </si>
  <si>
    <t>-138885552</t>
  </si>
  <si>
    <t>(480,50+133,00)*0,035*1,03</t>
  </si>
  <si>
    <t>181951101</t>
  </si>
  <si>
    <t>Úprava pláně vyrovnáním výškových rozdílů v hornině tř. 1 až 4 bez zhutnění</t>
  </si>
  <si>
    <t>-1015614805</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</si>
  <si>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(berem) šířky do 3 m přerušujících svahy, pro urovnání dna silničních a železničních příkopů pro jakoukoliv šířku dna; toto urovnání se oceňuje cenami souboru cen 182 .0-1 Svahování. 3. Urovnání ploch ve sklonu přes 1 : 5 se oceňuje cenami souboru cen 182 . 0-11 Svahování trvalých svahů do projektovaných profilů. 4. Náklady na urovnání dna a stěn při čištění příkopů pozemních komunikací jsou započteny v cenách souborů cen 938 90-2 . Čištění příkopů komunikací v suchu nebo ve vodě části A02 Zemní práce pro objekty oborů 821 až 828. 5. Míru zhutnění určuje projekt. Ceny se zhutněním jsou určeny pro jakoukoliv míru zhutnění. </t>
  </si>
  <si>
    <t>181951102</t>
  </si>
  <si>
    <t>Úprava pláně vyrovnáním výškových rozdílů v hornině tř. 1 až 4 se zhutněním</t>
  </si>
  <si>
    <t>-356176035</t>
  </si>
  <si>
    <t xml:space="preserve">480,50+13,90+48,00*0,25+70,00*0,20+28,00*0,25              </t>
  </si>
  <si>
    <t>"viz.přílohy PD: D.2.1.1, D.2.1.2.1 a D.2.1.2.2</t>
  </si>
  <si>
    <t>181951106X04</t>
  </si>
  <si>
    <t>Úprava pláně vyrovnáním výškových rozdílů na stávajících podkladních vrstvách se zhutněním</t>
  </si>
  <si>
    <t>1698848682</t>
  </si>
  <si>
    <t xml:space="preserve">14,00             </t>
  </si>
  <si>
    <t xml:space="preserve">915,00*0,30             "oprava zpevněné betonové plochy  z 30%</t>
  </si>
  <si>
    <t>"viz.přílohy PD: D.2.1.1 a D.2.1.2.1</t>
  </si>
  <si>
    <t>182313101</t>
  </si>
  <si>
    <t>Vyplnění otvorů ornicí v mřížovinových nebo vylehčených tvárnicích nebo panelech pro jakýkoliv tvar a velikost otvorů</t>
  </si>
  <si>
    <t>-425556314</t>
  </si>
  <si>
    <t xml:space="preserve">Poznámka k souboru cen:_x000d_
1. V cenách nejsou započteny náklady na dodání ornice; práce spojené s dodáním ornice se oceňují příslušnými cenami části A 01 tohoto katalogu. 2. Množství měrných jednotek se určí v m2 plochy zpevněné panely nebo tvárnicemi. </t>
  </si>
  <si>
    <t>103715000</t>
  </si>
  <si>
    <t xml:space="preserve">substrát pro trávníky A  VL</t>
  </si>
  <si>
    <t>-1506704653</t>
  </si>
  <si>
    <t xml:space="preserve">480,50*0,10*0,50*1,03          </t>
  </si>
  <si>
    <t>183403153</t>
  </si>
  <si>
    <t>Obdělání půdy hrabáním v rovině nebo na svahu do 1:5</t>
  </si>
  <si>
    <t>1024158974</t>
  </si>
  <si>
    <t xml:space="preserve">Poznámka k souboru cen:_x000d_
1. Každé opakované obdělání půdy se oceňuje samostatně. 2. Ceny -3114 a -3115 lze použít i pro obdělání půdy aktivními branami. </t>
  </si>
  <si>
    <t xml:space="preserve">133,00*2              "viz.přílohy PD: D.2.1.1, D.2.1.2.1 a D.2.1.2.2</t>
  </si>
  <si>
    <t>183403161</t>
  </si>
  <si>
    <t>Obdělání půdy válením v rovině nebo na svahu do 1:5</t>
  </si>
  <si>
    <t>-1408752897</t>
  </si>
  <si>
    <t>184102253X05</t>
  </si>
  <si>
    <t xml:space="preserve">Výsadba dřeviny s balem včetně vyhloubení jamky v zemině tř.1 až 4 s výměnou půdy z 100%, odvozem a uložením přebytečného výkopku, dodáním dřeviny velikosti 40 cm se zemním balem, ošetřením a se zalitím v rovině nebo na svahu do 1:5 </t>
  </si>
  <si>
    <t>623623216</t>
  </si>
  <si>
    <t>38,00*0,80*3+0,80</t>
  </si>
  <si>
    <t>184215411</t>
  </si>
  <si>
    <t>Zhotovení závlahové mísy u solitérních dřevin v rovině nebo na svahu do 1:5, o průměru mísy do 0,5 m</t>
  </si>
  <si>
    <t>-286582163</t>
  </si>
  <si>
    <t xml:space="preserve">Poznámka k souboru cen:_x000d_
1. V cenách jsou započteny i náklady na případné naložení vzniklého odpadu na dopravní prostředek, odvoz na vzdálenost do 20 km a složení odpadu. 2. V cenách nejsou započteny náklady na materiál pro zhotovení závlahové mísy, tento se oceňuje ve specifikaci. 3. V cenách o sklonu svahu přes 1:1 jsou uvažovány podmínky pro svahy běžně schůdné; bez použití lezeckých technik. V případě použití lezeckých technik se tyto náklady oceňují individuálně. </t>
  </si>
  <si>
    <t>184215422</t>
  </si>
  <si>
    <t>Zhotovení závlahové mísy u solitérních dřevin na svahu přes 1:5 do 1:2, o průměru mísy přes 0,5 do 1 m</t>
  </si>
  <si>
    <t>-1111378893</t>
  </si>
  <si>
    <t>184802111</t>
  </si>
  <si>
    <t>Chemické odplevelení půdy před založením kultury, trávníku nebo zpevněných ploch o výměře jednotlivě přes 20 m2 v rovině nebo na svahu do 1:5 postřikem na široko</t>
  </si>
  <si>
    <t>-737397048</t>
  </si>
  <si>
    <t xml:space="preserve">Poznámka k souboru cen:_x000d_
1. Ceny -2111, -2211, -2311 a -2411 lze použít i pro aplikaci retardantů na trávníky. 2. V cenách -2111, -2211, -2311 a -2411 jsou započteny i náklady na dovoz vody do 10 km. 3. V cenách nejsou započteny náklady na případné zapravení přípravku do půdy a) obděláním půdy; tyto práce se oceňují cenami části A02 souboru cen 183 40-31 Obdělání půdy, b) prolitím; toto se oceňuje cenami části C02 souboru cen 185 80-43 Zalití rostlin vodou a případně cenami části A02 souboru cen 185 85-11 Dovoz vody pro zálivku rostlin. 4. Každá opakovaná aplikace se oceňuje samostatně. 5. Chemické odplevelení ploch do 20 m2 se oceňuje příslušnými cenami souboru cen 184 80-26 Chemické odplevelení po založení kultury. 6. V cenách o sklonu svahu přes 1:1 jsou uvažovány podmínky pro svahy běžně schůdné; bez použití lezeckých technik. V případě použití lezeckých technik se tyto náklady oceňují individuálně. </t>
  </si>
  <si>
    <t>480,50+133,00+38,00*0,80</t>
  </si>
  <si>
    <t>252340130</t>
  </si>
  <si>
    <t>herbicid totální systémový neselektivní, bal. 1 l</t>
  </si>
  <si>
    <t>litr</t>
  </si>
  <si>
    <t>1660883408</t>
  </si>
  <si>
    <t>184911421</t>
  </si>
  <si>
    <t>Mulčování vysazených rostlin mulčovací kůrou, tl. do 100 mm v rovině nebo na svahu do 1:5</t>
  </si>
  <si>
    <t>1383745902</t>
  </si>
  <si>
    <t xml:space="preserve">Poznámka k souboru cen:_x000d_
1. V cenách jsou započteny i náklady na naložení odpadu na dopravní prostředek, odvoz do 20 km a složení odpadu. 2. V cenách nejsou započteny náklady na: a) stabilizaci mulče proti erozi a přísady proti vznícení mulče. Tyto práce se oceňují individuálně, b) mulčovací kůru, tato se oceňuje ve specifikaci, c) uložení odpadu na skládku. 3. Tloušťka mulčovací kůry se měří v nakypřeném stavu. </t>
  </si>
  <si>
    <t>38,00*0,80</t>
  </si>
  <si>
    <t>103911000</t>
  </si>
  <si>
    <t>kůra mulčovací VL</t>
  </si>
  <si>
    <t>877661514</t>
  </si>
  <si>
    <t>30,400*0,10*1,03</t>
  </si>
  <si>
    <t>185800X06</t>
  </si>
  <si>
    <t>Kultivační a udržovací práce včetně zavlažování (2 roky po předání stavby) - Hnojení trávníků 1x ročně - Sekání trávníku 5x ročně - Odplevelení vysázených záhonů 2x ročně - Řez keřů 2x ročně - Zálivka dle potřeby (i v zimě)</t>
  </si>
  <si>
    <t>-897643082</t>
  </si>
  <si>
    <t>1117052945</t>
  </si>
  <si>
    <t xml:space="preserve">50,00+14,00+915,00*0,30             "viz.přílohy PD: D.2.1.1 a D.2.1.2.1</t>
  </si>
  <si>
    <t>113107131</t>
  </si>
  <si>
    <t>Odstranění podkladů nebo krytů s přemístěním hmot na skládku na vzdálenost do 3 m nebo s naložením na dopravní prostředek v ploše jednotlivě do 50 m2 z betonu prostého, o tl. vrstvy přes 100 do 150 mm</t>
  </si>
  <si>
    <t>-1090768315</t>
  </si>
  <si>
    <t xml:space="preserve">50,00+14,00             "viz.přílohy PD: D.2.1.1 a D.2.1.2.1</t>
  </si>
  <si>
    <t>113107136</t>
  </si>
  <si>
    <t>Odstranění podkladů nebo krytů s přemístěním hmot na skládku na vzdálenost do 3 m nebo s naložením na dopravní prostředek v ploše jednotlivě do 50 m2 z betonu vyztuženého sítěmi, o tl. vrstvy přes 100 do 150 mm</t>
  </si>
  <si>
    <t>1741989723</t>
  </si>
  <si>
    <t xml:space="preserve">Vyspravení stávající zpevněné plochy z 30% – betonové panely </t>
  </si>
  <si>
    <t>915,00*0,30</t>
  </si>
  <si>
    <t>113107163</t>
  </si>
  <si>
    <t>Odstranění podkladů nebo krytů s přemístěním hmot na skládku na vzdálenost do 20 m nebo s naložením na dopravní prostředek v ploše jednotlivě přes 50 m2 do 200 m2 z kameniva hrubého drceného, o tl. vrstvy přes 200 do 300 mm</t>
  </si>
  <si>
    <t>-45227009</t>
  </si>
  <si>
    <t xml:space="preserve">60,00             "viz.přílohy PD: D.2.1.1 a D.2.1.2.1</t>
  </si>
  <si>
    <t>113107176</t>
  </si>
  <si>
    <t>Odstranění podkladů nebo krytů s přemístěním hmot na skládku na vzdálenost do 20 m nebo s naložením na dopravní prostředek v ploše jednotlivě přes 50 m2 do 200 m2 z betonu vyztuženého sítěmi, o tl. vrstvy přes 100 do 150 mm</t>
  </si>
  <si>
    <t>590637972</t>
  </si>
  <si>
    <t>113202111</t>
  </si>
  <si>
    <t>Vytrhání obrub s vybouráním lože, s přemístěním hmot na skládku na vzdálenost do 3 m nebo s naložením na dopravní prostředek z krajníků nebo obrubníků stojatých</t>
  </si>
  <si>
    <t>985971951</t>
  </si>
  <si>
    <t xml:space="preserve">Poznámka k souboru cen:_x000d_
1. Ceny jsou určeny: a) pro vytrhání obrub, obrubníků nebo krajníků jakéhokoliv druhu a velikosti uložených v jakémkoliv loži popř. i s opěrami a vyspárovaných jakýmkoliv materiálem, b) pro obruby z dlažebních kostek uložených v jedné řadě. 2. V cenách nejsou započteny náklady na popř. nutné očištění: a) vytrhaných obrubníků nebo krajníků, které se oceňuje cenami souboru cen 979 0 . - . . Očištění vybouraných obrubníků, krajníků, desek nebo dílců části C 01 tohoto ceníku, b) vytrhaných dlažebních kostek, které se oceňují cenami souboru cen 979 07-11 Očištění vybouraných dlažebních kostek části C 01 tohoto ceníku. 3. Vytrhání obrub ze dvou řad kostek se oceňuje jako dvojnásobné množství vytrhání obrub z jedné řady kostek. 4. Přemístění vybouraných obrub, krajníků nebo dlažebních kostek včetně materiálu z lože a spár na vzdálenost přes 3 m se oceňuje cenami souborů cen 997 22-1 Vodorovná doprava suti a vybouraných hmot. </t>
  </si>
  <si>
    <t xml:space="preserve">81,00             "viz.přílohy PD: D.2.1.1 a D.2.1.2.1</t>
  </si>
  <si>
    <t>Zakládání</t>
  </si>
  <si>
    <t>211571111</t>
  </si>
  <si>
    <t>Výplň kamenivem do rýh odvodňovacích žeber nebo trativodů bez zhutnění, s úpravou povrchu výplně štěrkopískem tříděným</t>
  </si>
  <si>
    <t>-309477154</t>
  </si>
  <si>
    <t xml:space="preserve">Poznámka k souboru cen:_x000d_
1. V ceně 51-1111 jsou započteny i náklady na průduchy vytvořené z lomového kamene. 2. V cenách 52-1111 až 58-1111 nejsou započteny náklady na zřízení průduchů; tyto práce se oceňují cenami: a) souboru cen 212 71-11 Trativody z trub z prostého betonu bez lože, b) souboru cen 212 75-5 . Trativody bez lože z drenážních trubek. 3. Množství měrných jednotek se určuje v m3 vyplňovaného prostoru. Objem potrubí a lože se do vyplňovaného prostoru nezapočítává. </t>
  </si>
  <si>
    <t xml:space="preserve">7,80+40,00*0,20*0,15              "viz.přílohy PD: D.2.1.1 a D.2.1.2.2</t>
  </si>
  <si>
    <t>211971121</t>
  </si>
  <si>
    <t>Zřízení opláštění výplně z geotextilie odvodňovacích žeber nebo trativodů v rýze nebo zářezu se stěnami svislými nebo šikmými o sklonu přes 1:2 při rozvinuté šířce opláštění do 2,5 m</t>
  </si>
  <si>
    <t>363840313</t>
  </si>
  <si>
    <t xml:space="preserve">Poznámka k souboru cen:_x000d_
1. Ceny jsou určeny: a) pro jakékoliv druhy a rozměry geotextilií, b) i pro zřízení svislého drénu z jedné nebo více vrstev geotextilie přiložených na stěnu rýhy nebo zářezu, c) pro způsob spojování geotextilií přesahy. 2. Ceny nelze použít: a) pro zřízení opláštění výplně v zapažených rýhách; toto opláštění se oceňuje individuálně, b) pro knotové drény (geodrény); tyto drény se oceňují cenami souboru cen 211 97-21 Vpichování svislých konsolidačních prefabrikovaných drénů, c) pro zřízení vrstev z geotextilií; toto zřízení vrstev z geotextilií se ocení cenami souboru cen 213 14 Zřízení vrstvy z geotextilie. 3. V cenách jsou započteny i náklady na zřízení předepsaných přesahů a na potřebné zatěžování nebo připevňování geotextilie ke stěnám výkopu při provádění. 4. V cenách nejsou započteny náklady na dodání geotextilie; toto dodání se oceňuje ve specifikaci. Ztratné lze dohodnout ve výši 2 %. 5. Množství měrných jednotek: a) se určuje v m2 rozvinuté plochy opláštění bez jakýchkoliv přesahů. Při opláštění z více vrstev geotextilií se pro určení množství měrných jednotek oceňuje každá vrstva samostatně, b) pro dodání geotextilie oceňované ve specifikaci se určí v m2 geotextilie včetně přesahů a prořezů stanovených projektovou dokumentací. </t>
  </si>
  <si>
    <t xml:space="preserve">40,00*1,00              "viz.přílohy PD: D.2.1.1 a D.2.1.2.2</t>
  </si>
  <si>
    <t>693111490</t>
  </si>
  <si>
    <t>geotextilie netkaná PP 500 g/m2 do š 8,8 m</t>
  </si>
  <si>
    <t>1469311930</t>
  </si>
  <si>
    <t>40,000*1,02</t>
  </si>
  <si>
    <t>212755214</t>
  </si>
  <si>
    <t>Trativody bez lože z drenážních trubek plastových flexibilních D 100 mm</t>
  </si>
  <si>
    <t>2130955180</t>
  </si>
  <si>
    <t xml:space="preserve">Poznámka k souboru cen:_x000d_
1. Ceny jsou určeny pro uložení drenážních trubek do výkopu bez lože a obsypu. 2. Trativody včetně lože a obsypu trubek se ocení cenami souboru cen 212 75-2 . Trativody z drenážních trubek katalogu 827-1 Vedení trubní dálková a přípojná – vodovody a kanalizace. </t>
  </si>
  <si>
    <t xml:space="preserve">40,00              "viz.přílohy PD: D.2.1.1 a D.2.1.2.2</t>
  </si>
  <si>
    <t>339921132</t>
  </si>
  <si>
    <t>Osazování palisád betonových v řadě se zabetonováním výšky palisády přes 500 do 1000 mm</t>
  </si>
  <si>
    <t>-277066454</t>
  </si>
  <si>
    <t xml:space="preserve">Poznámka k souboru cen:_x000d_
1. V cenách nejsou započteny náklady na zřízení rýhy nebo jámy a na dodání palisád; tyto se oceňují ve specifikaci. 2. Ceny lze použít pro palisády o jakémkoli tvaru průřezu. 3. Měrnou jednotkou (u položek číslo -1131 až -1144) se rozumí metr délky palisádové stěny. 4. Výškou palisády je uvažována celková délka osazovaného prvku. </t>
  </si>
  <si>
    <t xml:space="preserve">2,00 </t>
  </si>
  <si>
    <t>592284130</t>
  </si>
  <si>
    <t>palisáda tyčová půlkulatá betonová přírodní 17,5X20X80 cm</t>
  </si>
  <si>
    <t>-45645821</t>
  </si>
  <si>
    <t>2,00*5,70</t>
  </si>
  <si>
    <t>339921133</t>
  </si>
  <si>
    <t>Osazování palisád betonových v řadě se zabetonováním výšky palisády přes 1000 do 1500 mm</t>
  </si>
  <si>
    <t>-1891799163</t>
  </si>
  <si>
    <t>1,00+46,00</t>
  </si>
  <si>
    <t>592284150</t>
  </si>
  <si>
    <t>palisáda tyčová půlkulatá betonová přírodní 17,5X20X120 cm</t>
  </si>
  <si>
    <t>-117999672</t>
  </si>
  <si>
    <t>1,00*5,70</t>
  </si>
  <si>
    <t>592284160</t>
  </si>
  <si>
    <t>palisáda tyčová půlkulatá armovaná 17,5X20X150 cm</t>
  </si>
  <si>
    <t>240989859</t>
  </si>
  <si>
    <t>46,00*5,70</t>
  </si>
  <si>
    <t>327591111</t>
  </si>
  <si>
    <t>Zřízení výplně a protimrazových klínů za opěrami z jílu včetně zhutnění</t>
  </si>
  <si>
    <t>1316458698</t>
  </si>
  <si>
    <t xml:space="preserve">Poznámka k souboru cen:_x000d_
1. Cenu nelze použít pro výplně nebo klíny provedené z výkopku získaného na stavbě; tyto stavební práce se oceňují cenami katalogu 800-1 Zemní práce. 2. V ceně nejsou započteny náklady na dodání jílu; dodání se oceňuje ve specifikaci. Ztratné lze dohodnout ve výši 2 %. </t>
  </si>
  <si>
    <t xml:space="preserve">40,00*0,20*0,15              "viz.přílohy PD: D.2.1.1 a D.2.1.2.2</t>
  </si>
  <si>
    <t>581251100</t>
  </si>
  <si>
    <t>jíl surový kusový GE</t>
  </si>
  <si>
    <t>-306018929</t>
  </si>
  <si>
    <t>1,20*2,20*1,02</t>
  </si>
  <si>
    <t>564851111</t>
  </si>
  <si>
    <t>Podklad ze štěrkodrti ŠD s rozprostřením a zhutněním, po zhutnění tl. 150 mm</t>
  </si>
  <si>
    <t>-1567204264</t>
  </si>
  <si>
    <t xml:space="preserve">13,90              "viz.přílohy PD: D.2.1.1, D.2.1.2.1 a D.2.1.2.2</t>
  </si>
  <si>
    <t>564871121X01</t>
  </si>
  <si>
    <t>Podklad ze štěrkodrti ŠD frakce 0-22 s příměsí hlinitých částí s rozprostřením a zhutněním, po zhutnění tl. 250 mm</t>
  </si>
  <si>
    <t>-631754099</t>
  </si>
  <si>
    <t>581121115</t>
  </si>
  <si>
    <t xml:space="preserve">Kryt cementobetonový silničních komunikací skupiny CB I tl. 150 mm </t>
  </si>
  <si>
    <t>1996798813</t>
  </si>
  <si>
    <t xml:space="preserve">Poznámka k souboru cen:_x000d_
1. Ceny jsou určeny i pro vyztužený cementobetonový kryt silničních komunikací. 2. Ceny nelze použít pro cementobetonové kryty: a) komunikací pro pěší, které se oceňují cenami souboru cen 581 11-41 Kryt z prostého betonu komunikací pro pěší, b) letištních ploch, které se oceňují cenami souboru cen 581 1 . -61 Kryt cementobetonový letištních ploch skupiny L. 3. V cenách jsou započteny i náklady na: a) ošetření povrchu krytu vodou, b) postřik proti odpařování vody. 4. V cenách nejsou započteny náklady na: a) výztuž cementobetonových krytů vyztužených, která se oceňuje cenou 919 71-6111 Ocelová výztuž cementobetonového krytu, b) živičné postřiky, nátěry nebo mezivrstvy, které se oceňují cenami souborů cen stavebního dílu 57 Kryty pozemních komunikací, c) vložky z lepenky, které se oceňují cenami souboru cen 919 7. -51 Vložka pod litý asfalt, d) dilatační spáry vkládané, které se oceňují cenami souboru cen 911 12-41 Dilatační spáry vkládané, e) dilatační spáry řezané, které se oceňují cenami souboru cen 911 11-1 Řezání dilatačních spár a 911 12-. Těsnění dilatačních spár v cementobetonovém krytu, f) postřiky povrchu ochrannou emulzí, které se oceňují cenou 919 74-8111 Provedení postřiku povrchu cementobetonového krytu nebo podkladu ochrannou emulzí, g) kotvy a kluzné trny spár, které se oceňují cenami souboru cen 911 13-4. Vyztužení dilatačních spár v cementobetonovém krytu. </t>
  </si>
  <si>
    <t>596211110</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</si>
  <si>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do 50 m2</t>
  </si>
  <si>
    <t>1339962334</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</si>
  <si>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</si>
  <si>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592452180</t>
  </si>
  <si>
    <t>dlažba skladebná betonová základní 19,6x9,6x6 cm přírodní</t>
  </si>
  <si>
    <t>148688056</t>
  </si>
  <si>
    <t>13,900*1,03</t>
  </si>
  <si>
    <t>596412312</t>
  </si>
  <si>
    <t>Kladení dlažby z betonových vegetačních dlaždic pozemních komunikací s ložem z kameniva těženého nebo drceného tl. do 50 mm, s vyplněním spár a vegetačních otvorů, s hutněním vibrováním tl. 100 mm, bez rozlišení skupiny, pro plochy do 300 m2</t>
  </si>
  <si>
    <t>-1514571019</t>
  </si>
  <si>
    <t xml:space="preserve">Poznámka k souboru cen:_x000d_
1. V cenách jsou započteny i náklady na dodávku hmot pro lože a materiálu na výplň spár. 2. V cenách nejsou započteny náklady na: a) dodávku vegetačních dlaždic, které se oceňují ve specifikaci; ztratné lze dohodnout u plochy do 100 m2 ve výši 3 %, přes 100 do 300 m2 ve výši 2 % a přes 300 m2 ve výši 1 %, b) dodávku výplně ve vegetačních dlaždicích, které se oceňují ve specifikaci, c) založení trávníku. Tyto náklady se oceňují cenami souboru cen 180 40-51 části A02 Katalogu 823-1 Plochy a úprava území. 3. Část lože přesahující tloušťku 50 mm se oceňuje cenami souboru cen 451 ..-9 Příplatek za každých dalších 10 mm tloušťky podkladu nebo lože. </t>
  </si>
  <si>
    <t>28,00*5,00</t>
  </si>
  <si>
    <t>596412313</t>
  </si>
  <si>
    <t>Kladení dlažby z betonových vegetačních dlaždic pozemních komunikací s ložem z kameniva těženého nebo drceného tl. do 50 mm, s vyplněním spár a vegetačních otvorů, s hutněním vibrováním tl. 100 mm, bez rozlišení skupiny, pro plochy přes 300 m2</t>
  </si>
  <si>
    <t>1046924062</t>
  </si>
  <si>
    <t>480,50-140,000</t>
  </si>
  <si>
    <t>592453190</t>
  </si>
  <si>
    <t>dlažba zatravňovací betonová 60x40x10 cm přírodní</t>
  </si>
  <si>
    <t>-341979780</t>
  </si>
  <si>
    <t>480,500*1,02</t>
  </si>
  <si>
    <t>Trubní vedení</t>
  </si>
  <si>
    <t>899202111</t>
  </si>
  <si>
    <t>Osazení mříží litinových včetně rámů a košů na bahno hmotnosti jednotlivě přes 50 do 100 kg</t>
  </si>
  <si>
    <t>-617130149</t>
  </si>
  <si>
    <t xml:space="preserve">Poznámka k souboru cen:_x000d_
1. V cenách nejsou započteny náklady na dodání mříží, rámů a košů na bahno; tyto náklady se oceňují ve specifikaci. </t>
  </si>
  <si>
    <t>552423200</t>
  </si>
  <si>
    <t>mříž s rámem uliční vpusti litinová D 400 plochá 500x500mm</t>
  </si>
  <si>
    <t>-858893682</t>
  </si>
  <si>
    <t>899203211</t>
  </si>
  <si>
    <t>Demontáž mříží litinových včetně rámů, hmotnosti jednotlivě přes 100 do 150 Kg</t>
  </si>
  <si>
    <t>-1813004685</t>
  </si>
  <si>
    <t>915111111</t>
  </si>
  <si>
    <t>Vodorovné dopravní značení stříkané barvou dělící čára šířky 125 mm souvislá bílá základní</t>
  </si>
  <si>
    <t>-1437933131</t>
  </si>
  <si>
    <t xml:space="preserve">Poznámka k souboru cen:_x000d_
1. Ceny jsou určeny pro dělící čáry bílé souvislé č. V1a, bílé přerušované č. V2a, žluté souvislé č. V12b, žluté přerušované č. V12c a vodící čáry bílé č. V4. 2. V cenách nejsou započteny náklady na: a) předznačení, tyto se oceňují cenami souboru cen 915 6.-11 Předznačení pro vodorovné značení, b) očištění vozovky, tyto se oceňují cenami souboru cen 938 90-9 . Odstranění bláta, prachu nebo hlinitého nánosu s povrchu podkladu nebo krytu části C 01 tohoto katalogu. 3. Množství měrných jednotek se určuje: a) u cen 915 11 a 915 12 v m délky dělící nebo vodící čáry (včetně mezer), b) u ceny 915 13 v m2 stříkané plochy bez mezer. </t>
  </si>
  <si>
    <t xml:space="preserve">275,00            "viz.přílohy PD: D.2.1.1, D.2.1.2.1 a D.2.1.2.2</t>
  </si>
  <si>
    <t>915491211</t>
  </si>
  <si>
    <t>Osazení vodicího proužku z betonových prefabrikovaných desek tl. do 120 mm do lože z cementové malty tl. 20 mm, s vyplněním a zatřením spár cementovou maltou s podkladní vrstvou z betonu prostého tř. C 12/15 tl. 50 až 100 mm šířka proužku 250 mm</t>
  </si>
  <si>
    <t>-1631008827</t>
  </si>
  <si>
    <t xml:space="preserve">Poznámka k souboru cen:_x000d_
1. V cenách nejsou započteny náklady na: a) příp. nutné zemní práce, které se oceňují cenami katalogu 800-1 Zemní práce, b) příp. nutné bourání (rozebrání) vozovky, které se oceňuje cenami části B 01 tohoto katalogu, c) vyplnění spár mezi krytem vozovky a vodicím proužkem, které se oceňuje cenami souboru cen 599 . 4-11 Vyplnění spár mezi silničními dílci, d) dodání prefabrikovaných desek, které se oceňuje ve specifikaci. </t>
  </si>
  <si>
    <t xml:space="preserve">28,00            "viz.přílohy PD: D.2.1.1, D.2.1.2.1 a D.2.1.2.2</t>
  </si>
  <si>
    <t>592185610</t>
  </si>
  <si>
    <t>krajník silniční betonový 50x25x8 cm</t>
  </si>
  <si>
    <t>-1161716653</t>
  </si>
  <si>
    <t>28,000*2*1,01</t>
  </si>
  <si>
    <t>915611111</t>
  </si>
  <si>
    <t>Předznačení pro vodorovné značení stříkané barvou nebo prováděné z nátěrových hmot liniové dělicí čáry, vodicí proužky</t>
  </si>
  <si>
    <t>280664304</t>
  </si>
  <si>
    <t xml:space="preserve">Poznámka k souboru cen:_x000d_
1. Množství měrných jednotek se určuje: a) pro cenu -1111 v m délky dělicí čáry nebo vodícího proužku (včetně mezer), b) pro cenu -1112 v m2 natírané nebo stříkané plochy. </t>
  </si>
  <si>
    <t>916131113</t>
  </si>
  <si>
    <t>Osazení silničního obrubníku betonového se zřízením lože, s vyplněním a zatřením spár cementovou maltou ležatého s boční opěrou z betonu prostého tř. C 12/15, do lože z betonu prostého téže značky</t>
  </si>
  <si>
    <t>1091560801</t>
  </si>
  <si>
    <t xml:space="preserve">Poznámka k souboru cen:_x000d_
1. V cenách silničních obrubníků ležatých i stojatých jsou započteny: a) pro osazení do lože z kameniva těženého i náklady na dodání hmot pro lože tl. 80 až 100 mm, b) pro osazení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</si>
  <si>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 xml:space="preserve">8,00            "viz.přílohy PD: D.2.1.1, D.2.1.2.1 a D.2.1.2.2</t>
  </si>
  <si>
    <t>592174680</t>
  </si>
  <si>
    <t>obrubník betonový silniční nájezdový vibrolisovaný 100x15x15 cm</t>
  </si>
  <si>
    <t>1299898889</t>
  </si>
  <si>
    <t>8*1,01</t>
  </si>
  <si>
    <t>916131213</t>
  </si>
  <si>
    <t>Osazení silničního obrubníku betonového se zřízením lože, s vyplněním a zatřením spár cementovou maltou stojatého s boční opěrou z betonu prostého tř. C 12/15, do lože z betonu prostého téže značky</t>
  </si>
  <si>
    <t>721554944</t>
  </si>
  <si>
    <t xml:space="preserve">40,00+70,00            "viz.přílohy PD: D.2.1.1, D.2.1.2.1 a D.2.1.2.2</t>
  </si>
  <si>
    <t>592174650</t>
  </si>
  <si>
    <t>obrubník betonový silniční vibrolisovaný 100x15x25 cm</t>
  </si>
  <si>
    <t>592885170</t>
  </si>
  <si>
    <t>40,00*1,01</t>
  </si>
  <si>
    <t>592174170</t>
  </si>
  <si>
    <t>obrubník betonový chodníkový vibrolisovaný 100x10x25 cm</t>
  </si>
  <si>
    <t>-1095496302</t>
  </si>
  <si>
    <t>70*1,01</t>
  </si>
  <si>
    <t>919726222</t>
  </si>
  <si>
    <t>Geotextilie tkaná pro vyztužení, separaci nebo filtraci z polyesteru, podélná/příčná pevnost v tahu 200/50 kN/m</t>
  </si>
  <si>
    <t>146204157</t>
  </si>
  <si>
    <t xml:space="preserve">Poznámka k souboru cen:_x000d_
1. V cenách jsou započteny i náklady na položení a dodání geotextilie včetně přesahů. </t>
  </si>
  <si>
    <t>919735123</t>
  </si>
  <si>
    <t>Řezání stávajícího betonového krytu nebo podkladu hloubky přes 100 do 150 mm</t>
  </si>
  <si>
    <t>-245584427</t>
  </si>
  <si>
    <t xml:space="preserve">28,00+0,97+2,70+1,60+1,65+6,80+1,05+0,25             </t>
  </si>
  <si>
    <t xml:space="preserve">192,00             "oprava zpevněné betonové plochy  z 30%</t>
  </si>
  <si>
    <t>962042321</t>
  </si>
  <si>
    <t>Bourání zdiva z betonu prostého nadzákladového objemu přes 1 m3</t>
  </si>
  <si>
    <t>-1639306190</t>
  </si>
  <si>
    <t xml:space="preserve">Poznámka k souboru cen:_x000d_
1. Bourání pilířů o průřezu přes 0,36 m2 se oceňuje cenami -2320 a - 2321 jako bourání zdiva nadzákladového z betonu prostého. </t>
  </si>
  <si>
    <t xml:space="preserve">31,00*0,40*0,20             "viz.přílohy PD: D.2.1.1 a D.2.1.2.1</t>
  </si>
  <si>
    <t>966005211</t>
  </si>
  <si>
    <t>Rozebrání a odstranění silničního zábradlí a ocelových svodidel s přemístěním hmot na skládku na vzdálenost do 10 m nebo s naložením na dopravní prostředek, se zásypem jam po odstraněných sloupcích a s jeho zhutněním silničního zábradlí se sloupky osazenými do říms nebo krycích desek</t>
  </si>
  <si>
    <t>-2081339337</t>
  </si>
  <si>
    <t xml:space="preserve">Poznámka k souboru cen:_x000d_
1. Ceny -5111 a -5311 jsou určeny pro odstranění sloupků zábradlí nebo svodidel upevněných záhozem zeminou, uklínovaných kamenem nebo obetonovaných, popř. zaberaněných. 2. Ceny -5111 a -5211 jsou určeny pro odstranění zábradlí jakéhokoliv druhu se sloupky z jakéhokoliv materiálu a při jakékoliv vzdálenosti sloupků. 3. Cena -5311 je určena pro odstranění svodidla jakéhokoliv druhu při jakékoliv vzdálenosti sloupků. 4. Přemístění vybouraného silničního zábradlí a svodidel na vzdálenost přes 10 m se oceňuje cenami souborů cen 997 22-1 Vodorovná doprava vybouraných hmot. </t>
  </si>
  <si>
    <t xml:space="preserve">13,00+1,00+3,20             "viz.přílohy PD: D.2.1.1 a D.2.1.2.1</t>
  </si>
  <si>
    <t>966063112X01</t>
  </si>
  <si>
    <t>Odstranění dřevěného sloupu s betonovou patkou a betonovým sloupem elektro</t>
  </si>
  <si>
    <t>-1586327021</t>
  </si>
  <si>
    <t xml:space="preserve">1            "viz.přílohy PD: D.2.1.1 a D.2.1.2.1</t>
  </si>
  <si>
    <t>966071721</t>
  </si>
  <si>
    <t>Bourání plotových sloupků a vzpěr ocelových trubkových nebo profilovaných výšky do 2,50 m odřezáním</t>
  </si>
  <si>
    <t>-756704670</t>
  </si>
  <si>
    <t xml:space="preserve">5+16        "viz.přílohy PD: D.2.1.1 a D.2.1.2.1</t>
  </si>
  <si>
    <t>966072811</t>
  </si>
  <si>
    <t>Rozebrání oplocení z dílců rámových na ocelové sloupky, výšky přes 1 do 2 m</t>
  </si>
  <si>
    <t>45254775</t>
  </si>
  <si>
    <t xml:space="preserve">Poznámka k souboru cen:_x000d_
1. V cenách nejsou započteny náklady na demontáž sloupků. </t>
  </si>
  <si>
    <t xml:space="preserve">8,00+31,00             "viz.přílohy PD: D.2.1.1 a D.2.1.2.1</t>
  </si>
  <si>
    <t>997221571</t>
  </si>
  <si>
    <t>Vodorovná doprava vybouraných hmot bez naložení, ale se složením a s hrubým urovnáním na vzdálenost do 1 km</t>
  </si>
  <si>
    <t>-1485958160</t>
  </si>
  <si>
    <t xml:space="preserve">Poznámka k souboru cen:_x000d_
1. Ceny nelze použít pro vodorovnou dopravu vybouraných hmot po železnici, po vodě nebo neobvyklými dopravními prostředky. 2. Je-li na dopravní dráze pro vodorovnou dopravu vybouraných hmot překážka, pro kterou je nutno vybourané hmoty překládat z jednoho dopravního prostředku na druhý, oceňuje se tato doprava v každém úseku samostatně. </t>
  </si>
  <si>
    <t>997221579</t>
  </si>
  <si>
    <t>Vodorovná doprava vybouraných hmot bez naložení, ale se složením a s hrubým urovnáním na vzdálenost Příplatek k ceně za každý další i započatý 1 km přes 1 km</t>
  </si>
  <si>
    <t>2122639362</t>
  </si>
  <si>
    <t>330,473*5</t>
  </si>
  <si>
    <t>997221865X01</t>
  </si>
  <si>
    <t>Poplatek za uložení stavebního odpadu na skládce (skládkovné) vybouraných hmot</t>
  </si>
  <si>
    <t>1402262229</t>
  </si>
  <si>
    <t>998223011</t>
  </si>
  <si>
    <t>Přesun hmot pro pozemní komunikace s krytem dlážděným dopravní vzdálenost do 200 m jakékoliv délky objektu</t>
  </si>
  <si>
    <t>847843332</t>
  </si>
  <si>
    <t>234,629-18,180</t>
  </si>
  <si>
    <t>711491176</t>
  </si>
  <si>
    <t>Provedení izolace proti povrchové a podpovrchové tlakové vodě ostatní na ploše vodorovné V připevnění izolace ukončovací lištou</t>
  </si>
  <si>
    <t>1201432676</t>
  </si>
  <si>
    <t xml:space="preserve">Poznámka k souboru cen:_x000d_
1. Cenami -9095 až -9097 lze oceňovat jen tehdy, nepřesáhne-li součet souvislé plochy vodorovné a svislé izolační vrstvy 10 m2. 2. Cenou -1175 lze oceňovat i připevnění izolace na ploše svislé. 3. Cenami -1171 až -1273 lze oceňovat i izolace proti zemní vlhkosti. 4. V ceně -1177 jsou započteny i náklady na navrtání, osazení hmoždinek a zatmelení. </t>
  </si>
  <si>
    <t xml:space="preserve">135,00              "viz.přílohy PD: D.2.1.1, D.2.1.2.1 a D.2.1.2.2</t>
  </si>
  <si>
    <t>283230880</t>
  </si>
  <si>
    <t xml:space="preserve">lišta ukončovací pro fólie nopové odvětrávací </t>
  </si>
  <si>
    <t>-1191913738</t>
  </si>
  <si>
    <t>135,00*1,02</t>
  </si>
  <si>
    <t>711491272</t>
  </si>
  <si>
    <t>Provedení izolace proti povrchové a podpovrchové tlakové vodě ostatní na ploše svislé S z textilií, vrstvy ochranné</t>
  </si>
  <si>
    <t>1416033648</t>
  </si>
  <si>
    <t xml:space="preserve">40,00*2,00              "viz.přílohy PD: D.2.1.1, D.2.1.2.1 a D.2.1.2.2</t>
  </si>
  <si>
    <t>693110640</t>
  </si>
  <si>
    <t>geotextilie z polyesterových vláken netkaná, 500 g/m2, šíře 200 cm</t>
  </si>
  <si>
    <t>-2144324295</t>
  </si>
  <si>
    <t>40,00*2,00*1,15</t>
  </si>
  <si>
    <t>711491273</t>
  </si>
  <si>
    <t>Provedení izolace proti povrchové a podpovrchové tlakové vodě ostatní na ploše svislé S z textilií, vrstvy z nopové fólie</t>
  </si>
  <si>
    <t>1498841445</t>
  </si>
  <si>
    <t xml:space="preserve">135,00*1,50              "viz.přílohy PD: D.2.1.1, D.2.1.2.1 a D.2.1.2.2</t>
  </si>
  <si>
    <t>283230430</t>
  </si>
  <si>
    <t xml:space="preserve">fólie multifunkční profilovaná (nopová)  1 x 20 m</t>
  </si>
  <si>
    <t>-1347780178</t>
  </si>
  <si>
    <t>135,000*1,50*1,20</t>
  </si>
  <si>
    <t>998711101</t>
  </si>
  <si>
    <t>Přesun hmot pro izolace proti vodě, vlhkosti a plynům stanovený z hmotnosti přesunovaného materiálu vodorovná dopravní vzdálenost do 50 m v objektech výšky do 6 m</t>
  </si>
  <si>
    <t>-482512444</t>
  </si>
  <si>
    <t>PS 01 - Výtahy</t>
  </si>
  <si>
    <t>M - Práce a dodávky M</t>
  </si>
  <si>
    <t xml:space="preserve">    33-M - Montáže dopr.zaříz.,sklad. zař. a váh</t>
  </si>
  <si>
    <t>Práce a dodávky M</t>
  </si>
  <si>
    <t>33-M</t>
  </si>
  <si>
    <t>Montáže dopr.zaříz.,sklad. zař. a váh</t>
  </si>
  <si>
    <t>33003X001</t>
  </si>
  <si>
    <t>Výtah V1 (stávající z roku 2011-12), doplnění bateriového záložního zdroje (zdvih 43,05m, nosnost 450 kg, rychlost 1m/s, přívod el. proudu 3x400/230 V50Hz, trakční) včetně montáže Podrobný popis výtahu viz. Technická zpráva D.3.1.1 , požadavky požární bezpečnosti viz. Technická zpráva PBŘ D.1.1.3.1 Součástí dodávky je: • Doplnění bateriového záložního zdroje, automaticky spustitelného při výpadku proudu • Provedení zkoušek výtahu dle příslušných norem ČSN a EN, prohlášení o shodě - CE 1017, uvedení do provozu</t>
  </si>
  <si>
    <t>-1615443011</t>
  </si>
  <si>
    <t>33003X002</t>
  </si>
  <si>
    <t>Výtah V2 (stávající z roku 2011-12), doplnění bateriového záložního zdroje včetně montáže (zdvih 43,05m, nosnost 450 kg, rychlost 1m/s, přívod el. proudu 3x400/230 V50Hz, trakční) Podrobný popis výtahu viz. Technická zpráva D.3.1.1, požadavky požární bezpečnosti viz. Technická zpráva PBŘ D.1.1.3.1 Součástí dodávky je: • Doplnění bateriového záložního zdroje, automaticky spustitelného při výpadku proudu • Provedení zkoušek výtahu dle příslušných norem ČSN a EN, prohlášení o shodě - CE 1017, uvedení do provozu</t>
  </si>
  <si>
    <t>180562577</t>
  </si>
  <si>
    <t>33003X003</t>
  </si>
  <si>
    <t>Výtah V3 včetně montáže (zdvih 43,05m, nosnost 320 kg, rychlost 1m/s, přívod el. proudu 3x400/230 V50Hz, trakční) Podrobný popis výtahu viz. Technická zpráva D.3.1.1 , požadavky požární bezpečnosti viz. Technická zpráva PBŘ D.1.1.3.1 Součástí dodávky je: • Demontáž stávajícího zařízení, odvoz a ekologická likvidace • Dodávka dílů dle norem ČSN a EN (včetně bateriového záložního zdroje, automaticky spustitelného při výpadku proudu • Montáž • Stavební úpravy související s instalací výtahu do stávající šachty • Elektroinstalace výtahové šachty (osvětlení šachty, zásuvky v prohlubni aj.) včetně rozvaděče výtahu RV (propojení rozvaděče výtahu a rozvaděče silnoproudu je součástí dodávky silnoproudu) • Odvoz odpadu po montáži a ekologická likvidace • Úklid a vyčištění stavby • Provedení zkoušek dle příslušných norem ČSN a EN, prohlášení o shodě - CE 1017, uvedení do provozu • Dodání kompletní dokumentace výtahu dle norem ČSN a EN</t>
  </si>
  <si>
    <t>-170195431</t>
  </si>
  <si>
    <t>33003X004</t>
  </si>
  <si>
    <t>Výtah V4 (evakuační) včetně montáže (zdvih 43,05m, nosnost 1000 kg, rychlost 1m/s, přívod el. proudu 3x400/230 V50Hz, trakční) Podrobný popis výtahu viz. Technická zpráva D.3.1.1 , požadavky požární bezpečnosti viz. Technická zpráva PBŘ D.1.1.3.1 Součástí dodávky je: • Demontáž stávajícího zařízení, odvoz a ekologická likvidace • Dodávka dílů dle norem ČSN a EN (napojení na záložní zdroj a dodávka záložního zdroje UPS 19kW/45 min není součástí dodávky výtahu. Toto je součástí dodávky silnoproudé elektroinstalace) • Montáž • Stavební úpravy související s instalací výtahu do stávající šachty • Elektroinstalace výtahové šachty (osvětlení šachty, zásuvky v prohlubni aj.) včetně rozvaděče výtahu RV (propojení rozvaděče výtahu a rozvaděče silnoproudu je součástí dodávky silnoproudu) • Odvoz odpadu po montáži a ekologická likvidace • Úklid a vyčištění stavby • Provedení zkoušek dle příslušných norem ČSN a EN, prohlášení o shodě - CE 1017, uvedení do provozu • Dodání kompletní dokumentace výtahu dle norem ČSN a EN</t>
  </si>
  <si>
    <t>857744142</t>
  </si>
  <si>
    <t>PS 02 - Technologie výměníkové stanice</t>
  </si>
  <si>
    <t>STR - Výměníková stanice C 057 - Část strojní</t>
  </si>
  <si>
    <t>HZS - Hodinové zúčtovací sazby</t>
  </si>
  <si>
    <t>713a</t>
  </si>
  <si>
    <t>Montáž lamelové rohože s hliníkovou fólií (kombi rozdělovač)</t>
  </si>
  <si>
    <t>1389428946</t>
  </si>
  <si>
    <t xml:space="preserve">12,00         "Odměřeno z digitálního výkresu D.3.2.1-3</t>
  </si>
  <si>
    <t>713aa</t>
  </si>
  <si>
    <t>Dodávka lamelové rohože s hliníkovou fólií tl. 100 mm</t>
  </si>
  <si>
    <t>-2050088648</t>
  </si>
  <si>
    <t>Poznámka k položce:
Odměřeno z digitálního výkresu D.3.2.1-3</t>
  </si>
  <si>
    <t>713b</t>
  </si>
  <si>
    <t>Montáž potrubního izolačního pouzdra a Al. fólií</t>
  </si>
  <si>
    <t>-750704119</t>
  </si>
  <si>
    <t xml:space="preserve">263,00         "Odměřeno z digitálního výkresu D.3.2.1-3</t>
  </si>
  <si>
    <t>713ba</t>
  </si>
  <si>
    <t>Dodávka potrubního izolačního pouzdra s Al. fóli´D27mm, tl. 30mm</t>
  </si>
  <si>
    <t>-1824590925</t>
  </si>
  <si>
    <t xml:space="preserve">16,00         "Odměřeno z digitálního výkresu D.3.2.1-3</t>
  </si>
  <si>
    <t>713bb</t>
  </si>
  <si>
    <t>Dodávka potrubního izolačního pouzdra s Al. fóli´D42mm, tl. 30mm</t>
  </si>
  <si>
    <t>-537593219</t>
  </si>
  <si>
    <t xml:space="preserve">42,00         "Odměřeno z digitálního výkresu D.3.2.1-3</t>
  </si>
  <si>
    <t>713bc</t>
  </si>
  <si>
    <t>Dodávka potrubního izolačního pouzdra s Al. fóli´D60mm, tl. 50mm</t>
  </si>
  <si>
    <t>-136294673</t>
  </si>
  <si>
    <t xml:space="preserve">20,00         "Odměřeno z digitálního výkresu D.3.2.1-3</t>
  </si>
  <si>
    <t>713bd</t>
  </si>
  <si>
    <t>Dodávka potrubního izolačního pouzdra s Al. fóli´D76mm, tl. 60mm</t>
  </si>
  <si>
    <t>-1148756284</t>
  </si>
  <si>
    <t>713be</t>
  </si>
  <si>
    <t>Dodávka potrubního izolačního pouzdra s Al. fóli´D89mm, tl. 80mm</t>
  </si>
  <si>
    <t>963867083</t>
  </si>
  <si>
    <t xml:space="preserve">76,00         "Odměřeno z digitálního výkresu D.3.2.1-3</t>
  </si>
  <si>
    <t>713bf</t>
  </si>
  <si>
    <t>Dodávka potrubního izolačního pouzdra s Al. fóli´D114mm, tl. 100mm</t>
  </si>
  <si>
    <t>-570922039</t>
  </si>
  <si>
    <t xml:space="preserve">32,00         "Odměřeno z digitálního výkresu D.3.2.1-3</t>
  </si>
  <si>
    <t>713bg</t>
  </si>
  <si>
    <t>Dodávka potrubního izolačního pouzdra s Al. fóli´D140mm, tl. 100mm</t>
  </si>
  <si>
    <t>247325294</t>
  </si>
  <si>
    <t xml:space="preserve">3,00         "Odměřeno z digitálního výkresu D.3.2.1-3</t>
  </si>
  <si>
    <t>713bh</t>
  </si>
  <si>
    <t>Dodávka potrubního izolačního pouzdra s Al. fóli´D168mm, tl. 100mm</t>
  </si>
  <si>
    <t>-1752099764</t>
  </si>
  <si>
    <t xml:space="preserve">15,00         "Odměřeno z digitálního výkresu D.3.2.1-3</t>
  </si>
  <si>
    <t>713bi</t>
  </si>
  <si>
    <t>Dodávka potrubního izolačního pouzdra s Al. fóli´D219mm, tl. 100mm</t>
  </si>
  <si>
    <t>1865854596</t>
  </si>
  <si>
    <t xml:space="preserve">39,00         "Odměřeno z digitálního výkresu D.3.2.1-3</t>
  </si>
  <si>
    <t>713ca</t>
  </si>
  <si>
    <t>Návleková termoizolace armatur do 150°C - filtr F DN100</t>
  </si>
  <si>
    <t>-1117830714</t>
  </si>
  <si>
    <t>Poznámka k položce:
Viz.výkres č. D.3.2.1-4</t>
  </si>
  <si>
    <t xml:space="preserve">1,00         "Odměřeno z digitálního výkresu D.3.2.1-4</t>
  </si>
  <si>
    <t>713cb</t>
  </si>
  <si>
    <t>Návleková termoizolace armatur do 150°C - soupě S10 DN200</t>
  </si>
  <si>
    <t>1797858802</t>
  </si>
  <si>
    <t xml:space="preserve">2,00         "Odměřeno z digitálního výkresu D.3.2.1-4</t>
  </si>
  <si>
    <t>713cc</t>
  </si>
  <si>
    <t>Návleková termoizolace armatur do 150°C - elventil V/el DN20</t>
  </si>
  <si>
    <t>672529700</t>
  </si>
  <si>
    <t>713cd</t>
  </si>
  <si>
    <t>Návleková termoizolace armatur do 150°C - elventil V/el DN32</t>
  </si>
  <si>
    <t>123340073</t>
  </si>
  <si>
    <t>713ce</t>
  </si>
  <si>
    <t>Návleková termoizolace armatur do 150°C - trojcest. elventil V3 DN32</t>
  </si>
  <si>
    <t>-1634066105</t>
  </si>
  <si>
    <t>713cf</t>
  </si>
  <si>
    <t>Návleková termoizolace armatur do 150°C - klapka mezipřírub. KL DN65</t>
  </si>
  <si>
    <t>-1412517286</t>
  </si>
  <si>
    <t xml:space="preserve">3,00         "Odměřeno z digitálního výkresu D.3.2.1-4</t>
  </si>
  <si>
    <t>713cg</t>
  </si>
  <si>
    <t>Návleková termoizolace armatur do 150°C - klapka mezipřírub. KL DN80</t>
  </si>
  <si>
    <t>-127944434</t>
  </si>
  <si>
    <t xml:space="preserve">4,00         "Odměřeno z digitálního výkresu D.3.2.1-4</t>
  </si>
  <si>
    <t>713ci</t>
  </si>
  <si>
    <t>Návleková termoizolace armatur do 150°C - klapka mezipřírub. KL DN150</t>
  </si>
  <si>
    <t>225831525</t>
  </si>
  <si>
    <t xml:space="preserve">9,00         "Odměřeno z digitálního výkresu D.3.2.1-4</t>
  </si>
  <si>
    <t>713cj</t>
  </si>
  <si>
    <t>Návleková termoizolace armatur do 150°C - klapka mezipřírub. KL DN200</t>
  </si>
  <si>
    <t>-1380406470</t>
  </si>
  <si>
    <t>713cga</t>
  </si>
  <si>
    <t>Návleková termoizolace armatur do 150°C - klapka mezipřírub. KL DN100</t>
  </si>
  <si>
    <t>-75015902</t>
  </si>
  <si>
    <t>998713201</t>
  </si>
  <si>
    <t>Přesun hmot procentní pro izolace tepelné v objektech v do 6 m</t>
  </si>
  <si>
    <t>-584783721</t>
  </si>
  <si>
    <t>Potrubí kanalizační z PP připojovací systém HT DN 50</t>
  </si>
  <si>
    <t>1820521859</t>
  </si>
  <si>
    <t>Zkouška těsnosti potrubí kanalizace vodou do DN 125</t>
  </si>
  <si>
    <t>-832730542</t>
  </si>
  <si>
    <t>998721201</t>
  </si>
  <si>
    <t>Přesun hmot procentní pro vnitřní kanalizace v objektech v do 6 m</t>
  </si>
  <si>
    <t>-958717795</t>
  </si>
  <si>
    <t>ˇ732a</t>
  </si>
  <si>
    <t>Čerpadlo oběhové přírubové DN80 PN16 3x400 V, motor 1,5 kW/4 A, Q=53,6 m3/hod, H=8,37 m</t>
  </si>
  <si>
    <t>-1703804600</t>
  </si>
  <si>
    <t xml:space="preserve">3         "viz. výkres D.3.2.1-4</t>
  </si>
  <si>
    <t>732429136</t>
  </si>
  <si>
    <t>Montáž čerpadla oběhového suchoběžného přírubového DN 80 in-line jednodílné</t>
  </si>
  <si>
    <t>-1522551225</t>
  </si>
  <si>
    <t>732b</t>
  </si>
  <si>
    <t>Kombinovaný rozdělovač topné vody modul 350/300 mm s izolací mezi rozdělovačem a sběračem, délka 5100 mm</t>
  </si>
  <si>
    <t>562873171</t>
  </si>
  <si>
    <t xml:space="preserve">1         "viz. výkres D.3.2.1-4</t>
  </si>
  <si>
    <t>732c</t>
  </si>
  <si>
    <t>Montáž hlavní KPS s osazením expanzních nádob (2x1000 l)</t>
  </si>
  <si>
    <t>1877353528</t>
  </si>
  <si>
    <t>732d</t>
  </si>
  <si>
    <t>Hlavní KPS 1725 kW (léto 550 kW) primár 137/55,8°C (90/37,3°C), sekundár 80/60°C(65/35°C) PN25, dyn.tlak 100 kPa včetně 2 x expanze 1000 l</t>
  </si>
  <si>
    <t>kpl</t>
  </si>
  <si>
    <t>-55875276</t>
  </si>
  <si>
    <t>732e</t>
  </si>
  <si>
    <t>Montáž KPS ohřevu TeV - I.TP</t>
  </si>
  <si>
    <t>-105896867</t>
  </si>
  <si>
    <t>732f</t>
  </si>
  <si>
    <t>KPS ohřevu TeV - I. TP 200 kW, topná voda 65/32,4°C, TeV 55/21,5°C, PN6, dyn. tlak 20 kPa s nerez. akum. nádobou 750 l</t>
  </si>
  <si>
    <t>-493582778</t>
  </si>
  <si>
    <t>732g</t>
  </si>
  <si>
    <t>Montáž KPS ohřevu TeV - II.TP</t>
  </si>
  <si>
    <t>287499043</t>
  </si>
  <si>
    <t>732h</t>
  </si>
  <si>
    <t>KPS ohřevu TeV - II. TP 250 kW, topná voda 65/35°C, TeV 55/21,7°C, PN6, dyn. tlak 20 kPa s nerez. akum. nádobou 1000 l</t>
  </si>
  <si>
    <t>-1300651667</t>
  </si>
  <si>
    <t>998732201</t>
  </si>
  <si>
    <t>Přesun hmot procentní pro strojovny v objektech v do 6 m</t>
  </si>
  <si>
    <t>403894296</t>
  </si>
  <si>
    <t>733121210</t>
  </si>
  <si>
    <t>Potrubí ocelové hladké bezešvé v kotelnách nebo strojovnách D 17,2x2,3</t>
  </si>
  <si>
    <t>1924022611</t>
  </si>
  <si>
    <t xml:space="preserve">22,00         "Odměřeno z digitálního výkresu D.3.2.1-3</t>
  </si>
  <si>
    <t>733121210a</t>
  </si>
  <si>
    <t>Potrubí ocelové hladké bezešvé v kotelnách nebo strojovnách D 21,3x2,6</t>
  </si>
  <si>
    <t>1090920571</t>
  </si>
  <si>
    <t xml:space="preserve">17,00         "Odměřeno z digitálního výkresu D.3.2.1-3</t>
  </si>
  <si>
    <t>733121212</t>
  </si>
  <si>
    <t>Potrubí ocelové hladké bezešvé v kotelnách nebo strojovnách D 26,9x2,6</t>
  </si>
  <si>
    <t>945466259</t>
  </si>
  <si>
    <t>733121214</t>
  </si>
  <si>
    <t>Potrubí ocelové hladké bezešvé v kotelnách nebo strojovnách D 33,7x3,2</t>
  </si>
  <si>
    <t>-2120169685</t>
  </si>
  <si>
    <t xml:space="preserve">2,00         "Odměřeno z digitálního výkresu D.3.2.1-3</t>
  </si>
  <si>
    <t>733121215</t>
  </si>
  <si>
    <t>Potrubí ocelové hladké bezešvé v kotelnách nebo strojovnách D 42,3x3,2</t>
  </si>
  <si>
    <t>-951740983</t>
  </si>
  <si>
    <t>733121219</t>
  </si>
  <si>
    <t>Potrubí ocelové hladké bezešvé v kotelnách nebo strojovnách D 60,3x3,2</t>
  </si>
  <si>
    <t>371930920</t>
  </si>
  <si>
    <t>733121225</t>
  </si>
  <si>
    <t>Potrubí ocelové hladké bezešvé v kotelnách nebo strojovnách D 88,9x3,2</t>
  </si>
  <si>
    <t>-1930230219</t>
  </si>
  <si>
    <t>733121228</t>
  </si>
  <si>
    <t>Potrubí ocelové hladké bezešvé v kotelnách nebo strojovnách D 114,3x3,6</t>
  </si>
  <si>
    <t>1819794124</t>
  </si>
  <si>
    <t>733121235</t>
  </si>
  <si>
    <t>Potrubí ocelové hladké bezešvé v kotelnách nebo strojovnách D 168,3x4,5</t>
  </si>
  <si>
    <t>-1994282380</t>
  </si>
  <si>
    <t>733121239</t>
  </si>
  <si>
    <t>Potrubí ocelové hladké bezešvé v kotelnách nebo strojovnách D 219,1x6,3</t>
  </si>
  <si>
    <t>174305739</t>
  </si>
  <si>
    <t>733124122</t>
  </si>
  <si>
    <t>Příplatek k potrubí ocelovému hladkému za zhotovení přechodů z trubek hladkých kováním DN 80/50</t>
  </si>
  <si>
    <t>-1315886182</t>
  </si>
  <si>
    <t>733124125</t>
  </si>
  <si>
    <t>Příplatek k potrubí ocelovému hladkému za zhotovení přechodů z trubek hladkých kováním DN 100/50</t>
  </si>
  <si>
    <t>-735609882</t>
  </si>
  <si>
    <t>733124129</t>
  </si>
  <si>
    <t>Příplatek k potrubí ocelovému hladkému za zhotovení přechodů z trubek hladkých kováním DN 150/80</t>
  </si>
  <si>
    <t>-837807371</t>
  </si>
  <si>
    <t>733124131</t>
  </si>
  <si>
    <t>Příplatek k potrubí ocelovému hladkému za zhotovení přechodů z trubek hladkých kováním DN 200/125</t>
  </si>
  <si>
    <t>955874534</t>
  </si>
  <si>
    <t>Odvzdušňovací nádoba z trubek ocelových do DN 50</t>
  </si>
  <si>
    <t>333192691</t>
  </si>
  <si>
    <t>733190217</t>
  </si>
  <si>
    <t>Zkouška těsnosti potrubí ocelové hladké do D 51x2,6</t>
  </si>
  <si>
    <t>-228307829</t>
  </si>
  <si>
    <t>733190219</t>
  </si>
  <si>
    <t>Zkouška těsnosti potrubí ocelové hladké přes D 51x2,6 do D 60,3x2,9</t>
  </si>
  <si>
    <t>1564096990</t>
  </si>
  <si>
    <t>Zkouška těsnosti potrubí ocelové hladké přes D 60,3x2,9 do D 89x5,0</t>
  </si>
  <si>
    <t>417225909</t>
  </si>
  <si>
    <t>Zkouška těsnosti potrubí ocelové hladké přes D 89x5,0 do D 133x5,0</t>
  </si>
  <si>
    <t>-143025884</t>
  </si>
  <si>
    <t>733190239</t>
  </si>
  <si>
    <t>Zkouška těsnosti potrubí ocelové hladké přes D 159x6,3 do D 219x6,3</t>
  </si>
  <si>
    <t>-801477933</t>
  </si>
  <si>
    <t>733a</t>
  </si>
  <si>
    <t>Vypouštění, napustění a proplach otopného systému</t>
  </si>
  <si>
    <t>212734483</t>
  </si>
  <si>
    <t>733b</t>
  </si>
  <si>
    <t>Tlaková zkouška</t>
  </si>
  <si>
    <t>-1884246811</t>
  </si>
  <si>
    <t>733c</t>
  </si>
  <si>
    <t>Montáž nerezového potrubí DN25 (k expanzi na studené vodě)</t>
  </si>
  <si>
    <t>-1107016635</t>
  </si>
  <si>
    <t>733d</t>
  </si>
  <si>
    <t>Nerezové potrubí Wst 1.4301 D33,7x1,5</t>
  </si>
  <si>
    <t>2084313014</t>
  </si>
  <si>
    <t>733e</t>
  </si>
  <si>
    <t>Montáž nerezového potrubí DN50 (k akumulaci)</t>
  </si>
  <si>
    <t>610308316</t>
  </si>
  <si>
    <t>733f</t>
  </si>
  <si>
    <t>Nerezové potrubí Wst 1.4301 D60,3x2</t>
  </si>
  <si>
    <t>1107926303</t>
  </si>
  <si>
    <t>733g</t>
  </si>
  <si>
    <t>Montáž nerezového potrubí DN65 (k akumulaci)</t>
  </si>
  <si>
    <t>2013147502</t>
  </si>
  <si>
    <t>733h</t>
  </si>
  <si>
    <t>Nerezové potrubí Wst 1.4301 D76,1x2</t>
  </si>
  <si>
    <t>-76187557</t>
  </si>
  <si>
    <t>998733201</t>
  </si>
  <si>
    <t>Přesun hmot procentní pro rozvody potrubí v objektech v do 6 m</t>
  </si>
  <si>
    <t>409944441</t>
  </si>
  <si>
    <t>734151223</t>
  </si>
  <si>
    <t>Šoupátko přírubové třmenové DN 200 PN 6 do 200°C těsnící sedlo mosaz/mosaz</t>
  </si>
  <si>
    <t>-1477204404</t>
  </si>
  <si>
    <t>734163449</t>
  </si>
  <si>
    <t>Filtr DN 100 PN 40 do 400°C z uhlíkové oceli s vypouštěcí přírubou</t>
  </si>
  <si>
    <t>2036382486</t>
  </si>
  <si>
    <t>734173223</t>
  </si>
  <si>
    <t>Spoj přírubový PN 6/I do 200°C DN 200 zaslepovací</t>
  </si>
  <si>
    <t>-1735157287</t>
  </si>
  <si>
    <t>Spoj přírubový PN 16/I do 200°C DN 65 zaslepovací</t>
  </si>
  <si>
    <t>679331267</t>
  </si>
  <si>
    <t>Spoj přírubový PN 16/I do 200°C DN 80</t>
  </si>
  <si>
    <t>1958271616</t>
  </si>
  <si>
    <t>734173422</t>
  </si>
  <si>
    <t>Spoj přírubový PN 16/I do 200°C DN 150</t>
  </si>
  <si>
    <t>-1302973121</t>
  </si>
  <si>
    <t>734173423</t>
  </si>
  <si>
    <t>Spoj přírubový PN 16/I do 200°C DN 200</t>
  </si>
  <si>
    <t>1682363258</t>
  </si>
  <si>
    <t>734173618</t>
  </si>
  <si>
    <t>Spoj přírubový PN 40/I do 200°C DN 100</t>
  </si>
  <si>
    <t>-791889115</t>
  </si>
  <si>
    <t>Ventil závitový odvzdušňovací G 3/8 PN 10 do 120°C</t>
  </si>
  <si>
    <t>1597691878</t>
  </si>
  <si>
    <t>734211119</t>
  </si>
  <si>
    <t>Ventil závitový odvzdušňovací G 3/8 PN 14 do 120°C automatický</t>
  </si>
  <si>
    <t>-568063297</t>
  </si>
  <si>
    <t>734222812</t>
  </si>
  <si>
    <t>Ventil závitový termostatický přímý G 1/2 PN 16 do 110°C s ruční hlavou chromovaný</t>
  </si>
  <si>
    <t>1044596142</t>
  </si>
  <si>
    <t>Poznámka k položce:
Viz.výkres č. D.3.2.1-3</t>
  </si>
  <si>
    <t>734261717</t>
  </si>
  <si>
    <t>Šroubení regulační radiátorové přímé G 1/2 s vypouštěním</t>
  </si>
  <si>
    <t>577136377</t>
  </si>
  <si>
    <t>197287578</t>
  </si>
  <si>
    <t>734292715</t>
  </si>
  <si>
    <t>Kohout kulový přímý G 1 PN 42 do 185°C vnitřní závit</t>
  </si>
  <si>
    <t>214457232</t>
  </si>
  <si>
    <t>-1175615422</t>
  </si>
  <si>
    <t>734411104</t>
  </si>
  <si>
    <t>Teploměr technický s pevným stonkem a jímkou zadní připojení průměr 63 mm délky 150 mm, 0-200°C</t>
  </si>
  <si>
    <t>1773242225</t>
  </si>
  <si>
    <t>734419111</t>
  </si>
  <si>
    <t>Montáž teploměrů s ochranným pouzdrem nebo pevným stonkem a jímkou</t>
  </si>
  <si>
    <t>1240413370</t>
  </si>
  <si>
    <t>734421102</t>
  </si>
  <si>
    <t>Tlakoměr s pevným stonkem a zpětnou klapkou tlak 0-6 bar průměr 63 mm spodní připojení</t>
  </si>
  <si>
    <t>-2086566676</t>
  </si>
  <si>
    <t>734494212</t>
  </si>
  <si>
    <t>Návarek s trubkovým závitem G 3/8</t>
  </si>
  <si>
    <t>2053085032</t>
  </si>
  <si>
    <t>734494213</t>
  </si>
  <si>
    <t>Návarek s trubkovým závitem G 1/2</t>
  </si>
  <si>
    <t>1603552086</t>
  </si>
  <si>
    <t>734a</t>
  </si>
  <si>
    <t>Klapka uzavírací mezipřírubová DN65 PN16</t>
  </si>
  <si>
    <t>1816345252</t>
  </si>
  <si>
    <t>734b</t>
  </si>
  <si>
    <t>Klapka uzavírací mezipřírubová DN80 PN16</t>
  </si>
  <si>
    <t>1691013615</t>
  </si>
  <si>
    <t>734c</t>
  </si>
  <si>
    <t>Klapka uzavírací mezipřírubová DN150 PN16</t>
  </si>
  <si>
    <t>-614496662</t>
  </si>
  <si>
    <t>734d</t>
  </si>
  <si>
    <t>Klapka zpětná mezipřírubová DN150 PN16</t>
  </si>
  <si>
    <t>-848560244</t>
  </si>
  <si>
    <t>734e</t>
  </si>
  <si>
    <t>Klapka zpětná mezipřírubová DN200 PN16</t>
  </si>
  <si>
    <t>313203874</t>
  </si>
  <si>
    <t>734f</t>
  </si>
  <si>
    <t>Montáž kulového kohoutu navařovacího DN15</t>
  </si>
  <si>
    <t>-1655357377</t>
  </si>
  <si>
    <t>734g</t>
  </si>
  <si>
    <t>Montáž kulového kohoutu navařovacího DN20</t>
  </si>
  <si>
    <t>839433553</t>
  </si>
  <si>
    <t>734h</t>
  </si>
  <si>
    <t>Montáž kulového kohoutu navařovacího DN25</t>
  </si>
  <si>
    <t>1253445035</t>
  </si>
  <si>
    <t>734i</t>
  </si>
  <si>
    <t>Kulový kohout navařovací DN15PN40</t>
  </si>
  <si>
    <t>-688267920</t>
  </si>
  <si>
    <t>734j</t>
  </si>
  <si>
    <t>Kulový kohout navařovací DN25PN40</t>
  </si>
  <si>
    <t>-1198720892</t>
  </si>
  <si>
    <t>998734201</t>
  </si>
  <si>
    <t>Přesun hmot procentní pro armatury v objektech v do 6 m</t>
  </si>
  <si>
    <t>-1837461806</t>
  </si>
  <si>
    <t>Otopné těleso panelové typ 21 výška/délka 600/400 mm</t>
  </si>
  <si>
    <t>-1564732781</t>
  </si>
  <si>
    <t>Otopné těleso panelové typ 22 výška/délka 600/400 mm</t>
  </si>
  <si>
    <t>-1952695720</t>
  </si>
  <si>
    <t>735151581</t>
  </si>
  <si>
    <t>Otopné těleso panelové typ 22 výška/délka 600/1600 mm</t>
  </si>
  <si>
    <t>201850234</t>
  </si>
  <si>
    <t>998735201</t>
  </si>
  <si>
    <t>Přesun hmot procentní pro otopná tělesa v objektech v do 6 m</t>
  </si>
  <si>
    <t>1553548830</t>
  </si>
  <si>
    <t>751a</t>
  </si>
  <si>
    <t>Montáž teplovzdušné nástěnné jednotky</t>
  </si>
  <si>
    <t>968666828</t>
  </si>
  <si>
    <t>751b</t>
  </si>
  <si>
    <t>Teplovzdušná nástěnná jednotka teplovodní, topná voda 80/60°C, výkon 28,5 kW, vzduch-2060 m3/h, 3x400 V, 0,12 kW, 65 dB</t>
  </si>
  <si>
    <t>-1257063916</t>
  </si>
  <si>
    <t>751c</t>
  </si>
  <si>
    <t>Konzola pro montáž jednotky na stěnu</t>
  </si>
  <si>
    <t>58549502</t>
  </si>
  <si>
    <t>998751201</t>
  </si>
  <si>
    <t>Přesun hmot procentní pro vzduchotechniku v objektech v do 12 m</t>
  </si>
  <si>
    <t>-403491410</t>
  </si>
  <si>
    <t>767995111</t>
  </si>
  <si>
    <t>-1208476409</t>
  </si>
  <si>
    <t>767a</t>
  </si>
  <si>
    <t>Specifikace hutního materiálu pro pomocné konstrukce: U č.12 - 14 m, L 60x60x6 mm - 23 m, kulatina d12 mm - m</t>
  </si>
  <si>
    <t>-411637860</t>
  </si>
  <si>
    <t>998767201</t>
  </si>
  <si>
    <t>Přesun hmot procentní pro zámečnické konstrukce v objektech v do 6 m</t>
  </si>
  <si>
    <t>-1557471841</t>
  </si>
  <si>
    <t>783314101</t>
  </si>
  <si>
    <t>Základní jednonásobný syntetický nátěr zámečnických konstrukcí (rozdělovač + uložení, podpěry)</t>
  </si>
  <si>
    <t>1109857658</t>
  </si>
  <si>
    <t>783317101</t>
  </si>
  <si>
    <t>Krycí jednonásobný syntetický standardní nátěr zámečnických konstrukcí</t>
  </si>
  <si>
    <t>-977732904</t>
  </si>
  <si>
    <t>783614501</t>
  </si>
  <si>
    <t>Základní jednonásobný syntetický nátěr armatur do DN 100 mm</t>
  </si>
  <si>
    <t>-281630406</t>
  </si>
  <si>
    <t>783614511</t>
  </si>
  <si>
    <t>Základní jednonásobný syntetický nátěr armatur do DN 200 mm</t>
  </si>
  <si>
    <t>-120698183</t>
  </si>
  <si>
    <t>783614551</t>
  </si>
  <si>
    <t>Základní jednonásobný syntetický nátěr potrubí do DN 50 mm</t>
  </si>
  <si>
    <t>790292652</t>
  </si>
  <si>
    <t>783614561</t>
  </si>
  <si>
    <t>Základní jednonásobný syntetický nátěr potrubí do DN 100 mm</t>
  </si>
  <si>
    <t>1614472867</t>
  </si>
  <si>
    <t>783614571</t>
  </si>
  <si>
    <t>Základní jednonásobný syntetický nátěr potrubí do DN 150 mm</t>
  </si>
  <si>
    <t>-682787980</t>
  </si>
  <si>
    <t>783614581</t>
  </si>
  <si>
    <t>Základní jednonásobný syntetický nátěr potrubí do DN 200 mm</t>
  </si>
  <si>
    <t>-1152746342</t>
  </si>
  <si>
    <t>783617611</t>
  </si>
  <si>
    <t>Krycí dvojnásobný syntetický nátěr potrubí do DN 50 mm</t>
  </si>
  <si>
    <t>-1632350493</t>
  </si>
  <si>
    <t>Hodinové zúčtovací sazby</t>
  </si>
  <si>
    <t>HZS1</t>
  </si>
  <si>
    <t>Demontáže 6 ks výměníků a jejich rozřezání, rozdělovače, sběrače, potrubí, armatury, tepelné izolace s odvozem na skládku</t>
  </si>
  <si>
    <t>262144</t>
  </si>
  <si>
    <t>-1713971520</t>
  </si>
  <si>
    <t>HZS2</t>
  </si>
  <si>
    <t>Topná zkouška PS C057</t>
  </si>
  <si>
    <t>280929470</t>
  </si>
  <si>
    <t>EL,MaR - Výměníková stanice C 057 - Část elektro, MaR</t>
  </si>
  <si>
    <t>D1 - Dodávky RMS1 vč. řídícího systému</t>
  </si>
  <si>
    <t xml:space="preserve">    D2 - Přístroje - uvedeny orientačně. Přesná specifikace rozváděče na základě výrobní dokumentace</t>
  </si>
  <si>
    <t xml:space="preserve">    D3 - POLE ROZVADĚČE IP54</t>
  </si>
  <si>
    <t xml:space="preserve">    D4 - ORIENTAČNÍ KALKULACE CENY APLIKACE</t>
  </si>
  <si>
    <t xml:space="preserve">    D5 - MODULÁRNÍ ŘÍDICÍ SYSTÉM</t>
  </si>
  <si>
    <t xml:space="preserve">    D6 - MONTÁŽ ROZVADĚČE</t>
  </si>
  <si>
    <t>D7 - Dodávky polní instrumentace</t>
  </si>
  <si>
    <t xml:space="preserve">    D8 - SNÍMAČE TEPLOTY ODPOROVÉ</t>
  </si>
  <si>
    <t xml:space="preserve">    D9 - SNÍMAČ TLAKU, ANALOGOVÝ SIGNÁL</t>
  </si>
  <si>
    <t xml:space="preserve">    D10 - Zaplavení</t>
  </si>
  <si>
    <t xml:space="preserve">    D11 - CENTRAL STOP</t>
  </si>
  <si>
    <t xml:space="preserve">    D12 - Frekvenční měnič</t>
  </si>
  <si>
    <t xml:space="preserve">    D13 - OSTATNÍ</t>
  </si>
  <si>
    <t>D14 - Demontáže</t>
  </si>
  <si>
    <t xml:space="preserve">    D15 - Strojovna</t>
  </si>
  <si>
    <t>D16 - Dodávky uzemnění</t>
  </si>
  <si>
    <t xml:space="preserve">    D17 - Uzemnění strojovna</t>
  </si>
  <si>
    <t>D18 - Dodávky elektro zařízení</t>
  </si>
  <si>
    <t xml:space="preserve">    D19 - Osvětlení</t>
  </si>
  <si>
    <t xml:space="preserve">    D20 - Zásuvková skříň</t>
  </si>
  <si>
    <t>D21 - Elektromontáže</t>
  </si>
  <si>
    <t xml:space="preserve">    D22 - OCELOVÁ KONSTRUKCE VŠEOBECNĚVČETNĚ NÁTĚRŮ</t>
  </si>
  <si>
    <t xml:space="preserve">    D23 - PRŮRAZY</t>
  </si>
  <si>
    <t xml:space="preserve">    D25 - D25</t>
  </si>
  <si>
    <t xml:space="preserve">    D26 - PVC lišty, trubky</t>
  </si>
  <si>
    <t xml:space="preserve">    D27 - KABEL SILOVÝ,IZOLACE PVC</t>
  </si>
  <si>
    <t xml:space="preserve">    D28 - KABEL STÍNĚNÝ</t>
  </si>
  <si>
    <t xml:space="preserve">    D29 - Prostupy</t>
  </si>
  <si>
    <t>D30 - HZS</t>
  </si>
  <si>
    <t xml:space="preserve">    D31 - HODINOVE ZUCTOVACI SAZBY</t>
  </si>
  <si>
    <t xml:space="preserve">    D32 - SPOLUPRACE S DODAVATELEM PRI</t>
  </si>
  <si>
    <t xml:space="preserve">    D34 - PROVEDENI REVIZNICH ZKOUSEK DLE CSN 331500</t>
  </si>
  <si>
    <t>D1</t>
  </si>
  <si>
    <t>Dodávky RMS1 vč. řídícího systému</t>
  </si>
  <si>
    <t>D2</t>
  </si>
  <si>
    <t>Přístroje - uvedeny orientačně. Přesná specifikace rozváděče na základě výrobní dokumentace</t>
  </si>
  <si>
    <t>K1</t>
  </si>
  <si>
    <t>Přepěťová ochrana datová, 2 póly, 48VDC</t>
  </si>
  <si>
    <t>-215448211</t>
  </si>
  <si>
    <t>K2</t>
  </si>
  <si>
    <t>Jistič B6/1, 10kA</t>
  </si>
  <si>
    <t>1593614112</t>
  </si>
  <si>
    <t>K3</t>
  </si>
  <si>
    <t>Jistič B6/2-DC, 10kA</t>
  </si>
  <si>
    <t>-1750629481</t>
  </si>
  <si>
    <t>K4</t>
  </si>
  <si>
    <t>Jistič B6/3, 10kA</t>
  </si>
  <si>
    <t>-595216946</t>
  </si>
  <si>
    <t>K5</t>
  </si>
  <si>
    <t>Jistič B10/1, 10kA</t>
  </si>
  <si>
    <t>61112682</t>
  </si>
  <si>
    <t>K6</t>
  </si>
  <si>
    <t>Jistič B16/1, 10kA</t>
  </si>
  <si>
    <t>1695374419</t>
  </si>
  <si>
    <t>K7</t>
  </si>
  <si>
    <t>Jistič B16/3, 10kA</t>
  </si>
  <si>
    <t>-1653423158</t>
  </si>
  <si>
    <t>K8</t>
  </si>
  <si>
    <t>Stykač 230VAC / 7A</t>
  </si>
  <si>
    <t>1838469321</t>
  </si>
  <si>
    <t>K9</t>
  </si>
  <si>
    <t>Svorkovnicová pojistka, T3.15A</t>
  </si>
  <si>
    <t>-1398431747</t>
  </si>
  <si>
    <t>K10</t>
  </si>
  <si>
    <t>Signálka 24VAC/DC, ZELENÁ, montáž na dveře rozváděče</t>
  </si>
  <si>
    <t>-1840073590</t>
  </si>
  <si>
    <t>K11</t>
  </si>
  <si>
    <t>Signálka 24VAC/DC, ŽLUTÁ, montáž na dveře rozváděče</t>
  </si>
  <si>
    <t>-9287447</t>
  </si>
  <si>
    <t>K12</t>
  </si>
  <si>
    <t>Signálka 230AC, BÍLÁ, montáž na dveře rozváděče</t>
  </si>
  <si>
    <t>-1729603136</t>
  </si>
  <si>
    <t>K13</t>
  </si>
  <si>
    <t>Pomocné relé, cívka 24VAC, 2P, patice, spona plast, štítek</t>
  </si>
  <si>
    <t>744353336</t>
  </si>
  <si>
    <t>K14</t>
  </si>
  <si>
    <t>Vypínač trojpólový, 24A</t>
  </si>
  <si>
    <t>-1880346903</t>
  </si>
  <si>
    <t>K15</t>
  </si>
  <si>
    <t>Ovladač stiskací,(černý)</t>
  </si>
  <si>
    <t>-1539921745</t>
  </si>
  <si>
    <t>K16</t>
  </si>
  <si>
    <t>Spínací jednotka, 1Z</t>
  </si>
  <si>
    <t>2126430175</t>
  </si>
  <si>
    <t>K17</t>
  </si>
  <si>
    <t>Upevňovací adaptér</t>
  </si>
  <si>
    <t>1020938311</t>
  </si>
  <si>
    <t>K18</t>
  </si>
  <si>
    <t>Spínaný zdroj 230VAC/ 24V DC / 5A</t>
  </si>
  <si>
    <t>-706798833</t>
  </si>
  <si>
    <t>K19</t>
  </si>
  <si>
    <t>Bezpečnostní oddělovací transformátor,, 230VCA/24VAC/100VA</t>
  </si>
  <si>
    <t>1576359583</t>
  </si>
  <si>
    <t>K20</t>
  </si>
  <si>
    <t>Vývodka PG9 (šedá) se závitem G</t>
  </si>
  <si>
    <t>843875333</t>
  </si>
  <si>
    <t>K21</t>
  </si>
  <si>
    <t>Vývodka PG11 (šedá) se závitem G</t>
  </si>
  <si>
    <t>-287387646</t>
  </si>
  <si>
    <t>K22</t>
  </si>
  <si>
    <t>Vývodka PG13.5 (šedá) se závitem G</t>
  </si>
  <si>
    <t>810866783</t>
  </si>
  <si>
    <t>K23</t>
  </si>
  <si>
    <t>Vývodka PG16 (šedá) se závitem G</t>
  </si>
  <si>
    <t>-1613012859</t>
  </si>
  <si>
    <t>K24</t>
  </si>
  <si>
    <t>Vývodka PG21 (šedá) se závitem G</t>
  </si>
  <si>
    <t>1291091858</t>
  </si>
  <si>
    <t>K25</t>
  </si>
  <si>
    <t>Rozbočovací můstek 1x 25mm, 7x6mm N/PE</t>
  </si>
  <si>
    <t>-1031267286</t>
  </si>
  <si>
    <t>K26</t>
  </si>
  <si>
    <t>Svorka řadová 10 mm2 (šroubová, zelenožlutá)</t>
  </si>
  <si>
    <t>1973110801</t>
  </si>
  <si>
    <t>K27</t>
  </si>
  <si>
    <t>Svorka řadová 4 mm2 (šroubová, modrá)</t>
  </si>
  <si>
    <t>-1223151956</t>
  </si>
  <si>
    <t>K28</t>
  </si>
  <si>
    <t>Svorka řadová 4 mm2 (šroubová, béžová)</t>
  </si>
  <si>
    <t>1863495098</t>
  </si>
  <si>
    <t>K29</t>
  </si>
  <si>
    <t>Svorka řadová 10 (šroubová, béžová)</t>
  </si>
  <si>
    <t>965329799</t>
  </si>
  <si>
    <t>K30</t>
  </si>
  <si>
    <t>Svorka řadová 4 (šroubová, zelenožlutá)</t>
  </si>
  <si>
    <t>-1834789997</t>
  </si>
  <si>
    <t>K31</t>
  </si>
  <si>
    <t>Zásuvka na DIN lištu,16A/230VAC</t>
  </si>
  <si>
    <t>-2101867840</t>
  </si>
  <si>
    <t>K32</t>
  </si>
  <si>
    <t>Přepěťová ochrana III.st.-D, 10A</t>
  </si>
  <si>
    <t>1390071970</t>
  </si>
  <si>
    <t>K33</t>
  </si>
  <si>
    <t>Komunikační převodník RS232/M-BUS, do 25 připojených míst, M095</t>
  </si>
  <si>
    <t>1495187704</t>
  </si>
  <si>
    <t>K34</t>
  </si>
  <si>
    <t>Houkačka, 230VAC, 90dB, montáž do dveří</t>
  </si>
  <si>
    <t>1768414431</t>
  </si>
  <si>
    <t>K35</t>
  </si>
  <si>
    <t>Záložní zdroj UPS. 230VAC/500VA</t>
  </si>
  <si>
    <t>-1033449330</t>
  </si>
  <si>
    <t>D3</t>
  </si>
  <si>
    <t>POLE ROZVADĚČE IP54</t>
  </si>
  <si>
    <t>K36</t>
  </si>
  <si>
    <t>Skříňová rozvodnice, 800x2000X400 mm, RAL7035, IP54</t>
  </si>
  <si>
    <t>1143540668</t>
  </si>
  <si>
    <t>Poznámka k položce:
Viz. výkres D3.2.2-3</t>
  </si>
  <si>
    <t>D4</t>
  </si>
  <si>
    <t>ORIENTAČNÍ KALKULACE CENY APLIKACE</t>
  </si>
  <si>
    <t>K37</t>
  </si>
  <si>
    <t>Cena za datový bod</t>
  </si>
  <si>
    <t>2009988484</t>
  </si>
  <si>
    <t>D5</t>
  </si>
  <si>
    <t>MODULÁRNÍ ŘÍDICÍ SYSTÉM</t>
  </si>
  <si>
    <t>K38</t>
  </si>
  <si>
    <t>DDC regulátor, bez disp., Ethernet, I/O bus, 2xRS485,2xRS232.napájení 24VAC/DC IPLC301B</t>
  </si>
  <si>
    <t>1218748074</t>
  </si>
  <si>
    <t>K39</t>
  </si>
  <si>
    <t>Maxi kombinovaný modul, 16 AI, 8 AO, 32 DI, 32 DO, Modbus / RS485 MXIO</t>
  </si>
  <si>
    <t>-1345667497</t>
  </si>
  <si>
    <t>K40</t>
  </si>
  <si>
    <t>Operátorský panel, 24VAC, RS485, Ethernet</t>
  </si>
  <si>
    <t>1661343396</t>
  </si>
  <si>
    <t>D6</t>
  </si>
  <si>
    <t>MONTÁŽ ROZVADĚČE</t>
  </si>
  <si>
    <t>K41</t>
  </si>
  <si>
    <t>Montáž rozvaděče +RMS1 na dílně</t>
  </si>
  <si>
    <t>-146752993</t>
  </si>
  <si>
    <t>K42</t>
  </si>
  <si>
    <t>Usazení rozvaděče +RMS1 na místě</t>
  </si>
  <si>
    <t>1790670230</t>
  </si>
  <si>
    <t>K43</t>
  </si>
  <si>
    <t>Drobný materiál</t>
  </si>
  <si>
    <t>278449573</t>
  </si>
  <si>
    <t>D7</t>
  </si>
  <si>
    <t>Dodávky polní instrumentace</t>
  </si>
  <si>
    <t>D8</t>
  </si>
  <si>
    <t>SNÍMAČE TEPLOTY ODPOROVÉ</t>
  </si>
  <si>
    <t>K44</t>
  </si>
  <si>
    <t>Snímač teploty s kovovou hlavicí NI1000/6180, měřící rozsah -30..+200 °C stonek 180 mm</t>
  </si>
  <si>
    <t>-637757994</t>
  </si>
  <si>
    <t>Poznámka k položce:
Viz. výkresy D3.2.2-2,3</t>
  </si>
  <si>
    <t>K45</t>
  </si>
  <si>
    <t>nerezová jímka d=160 mm, G1/2", návarek G1/2"</t>
  </si>
  <si>
    <t>-249219666</t>
  </si>
  <si>
    <t>K46</t>
  </si>
  <si>
    <t>Snímač teploty se svorkovnicí venkovní, čidlo Ni1000/6180, montáž nástěnná, krytí IP 65, připojení na svorkovnici, měřící rozsah -30..+100 °C</t>
  </si>
  <si>
    <t>-1251760369</t>
  </si>
  <si>
    <t>K47</t>
  </si>
  <si>
    <t>Regulátor teploty prostorový, přepínací kontakt, 230VAC/2A</t>
  </si>
  <si>
    <t>247431424</t>
  </si>
  <si>
    <t>D9</t>
  </si>
  <si>
    <t>SNÍMAČ TLAKU, ANALOGOVÝ SIGNÁL</t>
  </si>
  <si>
    <t>K48</t>
  </si>
  <si>
    <t>Snímač tlaku, 0-1MPa/0-10V, M20x1.5</t>
  </si>
  <si>
    <t>943260519</t>
  </si>
  <si>
    <t>K49</t>
  </si>
  <si>
    <t>Kondenzační smyčka M20x1.5, manometrické těsnění, manometrický zkušební kohout M20x1.5/M20x1.5</t>
  </si>
  <si>
    <t>-1231526760</t>
  </si>
  <si>
    <t>D10</t>
  </si>
  <si>
    <t>Zaplavení</t>
  </si>
  <si>
    <t>K50</t>
  </si>
  <si>
    <t>Regulátor zaplavení včetně sondy, napájení 24VAC, přepínací kontakt 230VAC/2A, montáž na DIN lištu</t>
  </si>
  <si>
    <t>-744646781</t>
  </si>
  <si>
    <t>D11</t>
  </si>
  <si>
    <t>CENTRAL STOP</t>
  </si>
  <si>
    <t>-738266596</t>
  </si>
  <si>
    <t>K51</t>
  </si>
  <si>
    <t>Tlačítko (červ. - hřib), aretace</t>
  </si>
  <si>
    <t>-1604354826</t>
  </si>
  <si>
    <t>K52</t>
  </si>
  <si>
    <t>Spínací jednotka</t>
  </si>
  <si>
    <t>900577463</t>
  </si>
  <si>
    <t>K53</t>
  </si>
  <si>
    <t>Skříňka pro tlačítko</t>
  </si>
  <si>
    <t>-1717484698</t>
  </si>
  <si>
    <t>D12</t>
  </si>
  <si>
    <t>Frekvenční měnič</t>
  </si>
  <si>
    <t>K54</t>
  </si>
  <si>
    <t>Frekvenční měnič, 1.5 kW, 400/400VAC, vstupní napěťový filtr, výstupní napěťový filtr, IP55, součást čerpadla (dodávka součástí profese VYTÁPĚNÍ)</t>
  </si>
  <si>
    <t>-1180563375</t>
  </si>
  <si>
    <t>D13</t>
  </si>
  <si>
    <t>OSTATNÍ</t>
  </si>
  <si>
    <t>K55</t>
  </si>
  <si>
    <t>Dvoucestný regulační ventil vč. servopohonu 0-10V řízení; napájení 24V AC/DC; lienární char.; závitové šroubení (dodávka součástí profese VYTÁPĚNÍ)</t>
  </si>
  <si>
    <t>371387686</t>
  </si>
  <si>
    <t>K56</t>
  </si>
  <si>
    <t>Třícestný směšovací ventil vč. servopohonu 0-10V řízení; napájení 24V AC/DC; lienární char.; závitové šroubení (dodávka součástí profese VYTÁPĚNÍ)</t>
  </si>
  <si>
    <t>-1309748582</t>
  </si>
  <si>
    <t>K57</t>
  </si>
  <si>
    <t>Solenoidový ventil (dopouštění vody ÚT) 1x DN15; MVPE215.0 - přímoovládaný ventil, DN15, bez proudu uzavřen, 230AC, dP=0-1.4Mpa (dodávka součástí profese VYTÁPĚNÍ)</t>
  </si>
  <si>
    <t>177874378</t>
  </si>
  <si>
    <t>K58</t>
  </si>
  <si>
    <t>Měřič spotřeby tepla utltrazvukový, M-BUS</t>
  </si>
  <si>
    <t>-1190557593</t>
  </si>
  <si>
    <t>D14</t>
  </si>
  <si>
    <t>Demontáže</t>
  </si>
  <si>
    <t>D15</t>
  </si>
  <si>
    <t>Strojovna</t>
  </si>
  <si>
    <t>K59</t>
  </si>
  <si>
    <t>Rozváděče MaR, lektro</t>
  </si>
  <si>
    <t>603315251</t>
  </si>
  <si>
    <t>K60</t>
  </si>
  <si>
    <t>Kabelové trasy</t>
  </si>
  <si>
    <t>-955785611</t>
  </si>
  <si>
    <t>K61</t>
  </si>
  <si>
    <t>Osvětlení</t>
  </si>
  <si>
    <t>1519809790</t>
  </si>
  <si>
    <t>D16</t>
  </si>
  <si>
    <t>Dodávky uzemnění</t>
  </si>
  <si>
    <t>D17</t>
  </si>
  <si>
    <t>Uzemnění strojovna</t>
  </si>
  <si>
    <t>K62</t>
  </si>
  <si>
    <t>CYA 6 ZŹ</t>
  </si>
  <si>
    <t>994734495</t>
  </si>
  <si>
    <t>K63</t>
  </si>
  <si>
    <t>CYA25 mm2</t>
  </si>
  <si>
    <t>-1226989365</t>
  </si>
  <si>
    <t>K64</t>
  </si>
  <si>
    <t>Ekvipotenciální svorkovnice 1x 30/4, 2x 25mm2, 4x 10mm2</t>
  </si>
  <si>
    <t>-712966687</t>
  </si>
  <si>
    <t>K65</t>
  </si>
  <si>
    <t>Uzemňovací svorka, Bernard, pro vodič do 16 mm2</t>
  </si>
  <si>
    <t>1438151016</t>
  </si>
  <si>
    <t>D18</t>
  </si>
  <si>
    <t>Dodávky elektro zařízení</t>
  </si>
  <si>
    <t>D19</t>
  </si>
  <si>
    <t>K66</t>
  </si>
  <si>
    <t>Zářivkové svítidlo, průmyslové provedení, 2x36W, elektronický předřadník, 6 500K, IP66, montáž na strop</t>
  </si>
  <si>
    <t>868481170</t>
  </si>
  <si>
    <t>Poznámka k položce:
Viz. výkres D3.2.2-4</t>
  </si>
  <si>
    <t>K67</t>
  </si>
  <si>
    <t>Zdroj světla, lineární, 36W, 230VAC/50Hz, barva teplá bílá</t>
  </si>
  <si>
    <t>-1095918791</t>
  </si>
  <si>
    <t>K68</t>
  </si>
  <si>
    <t>Elektroinstalační vypínač, plast, řazení 1/0, 10A/AC1, 230VAC, IP43, montáž na zeď</t>
  </si>
  <si>
    <t>-1595940463</t>
  </si>
  <si>
    <t>K69</t>
  </si>
  <si>
    <t>Nouzové svítidlo, 230VAC, vlastní zdroj - 11W/90 min., IP44</t>
  </si>
  <si>
    <t>1834140201</t>
  </si>
  <si>
    <t>D20</t>
  </si>
  <si>
    <t>Zásuvková skříň</t>
  </si>
  <si>
    <t>K70</t>
  </si>
  <si>
    <t>Zásuvková skříň s proudovým chráničem 25/3/30mA, 2x zásuvka 16A/230VAC, 1x16A/400VAC, termosplastická rozvodnice. Instalace na zeď</t>
  </si>
  <si>
    <t>-876233780</t>
  </si>
  <si>
    <t>D21</t>
  </si>
  <si>
    <t>Elektromontáže</t>
  </si>
  <si>
    <t>D22</t>
  </si>
  <si>
    <t>OCELOVÁ KONSTRUKCE VŠEOBECNĚVČETNĚ NÁTĚRŮ</t>
  </si>
  <si>
    <t>K71</t>
  </si>
  <si>
    <t>Pásová, profilová</t>
  </si>
  <si>
    <t>-1612613690</t>
  </si>
  <si>
    <t>Poznámka k položce:
(podpěry žlabů, vzpěry, nosníky, závitové tyče apod.)</t>
  </si>
  <si>
    <t>D23</t>
  </si>
  <si>
    <t>PRŮRAZY</t>
  </si>
  <si>
    <t>K72</t>
  </si>
  <si>
    <t>Průrazy stěn a stropů</t>
  </si>
  <si>
    <t>-1752713697</t>
  </si>
  <si>
    <t>D25</t>
  </si>
  <si>
    <t>K73</t>
  </si>
  <si>
    <t>62/50 žlab</t>
  </si>
  <si>
    <t>-898615757</t>
  </si>
  <si>
    <t>Poznámka k položce:
Odměřeno z digitální verze výkresu D3.2.2-3</t>
  </si>
  <si>
    <t>K74</t>
  </si>
  <si>
    <t>koleno, 90°, žlab 62</t>
  </si>
  <si>
    <t>344247025</t>
  </si>
  <si>
    <t>K75</t>
  </si>
  <si>
    <t>125/100 žlab</t>
  </si>
  <si>
    <t>-781787299</t>
  </si>
  <si>
    <t>K76</t>
  </si>
  <si>
    <t>koleno, 90°, žlab 125</t>
  </si>
  <si>
    <t>-575490282</t>
  </si>
  <si>
    <t>K77</t>
  </si>
  <si>
    <t>T-kus, žlab 125</t>
  </si>
  <si>
    <t>-393579960</t>
  </si>
  <si>
    <t>K78</t>
  </si>
  <si>
    <t>500/100 žlab</t>
  </si>
  <si>
    <t>-365872103</t>
  </si>
  <si>
    <t>K79</t>
  </si>
  <si>
    <t>koleno, 90°, žlab 500</t>
  </si>
  <si>
    <t>-2035210381</t>
  </si>
  <si>
    <t>D26</t>
  </si>
  <si>
    <t>PVC lišty, trubky</t>
  </si>
  <si>
    <t>K80</t>
  </si>
  <si>
    <t>LIŠTA VKLÁDACÍ 40x40</t>
  </si>
  <si>
    <t>-602082098</t>
  </si>
  <si>
    <t>K81</t>
  </si>
  <si>
    <t>TRUBKA OHEBNÁ VNĚJŠÍ d=32</t>
  </si>
  <si>
    <t>-1652030033</t>
  </si>
  <si>
    <t>D27</t>
  </si>
  <si>
    <t>KABEL SILOVÝ,IZOLACE PVC</t>
  </si>
  <si>
    <t>K82</t>
  </si>
  <si>
    <t>CYKY-J 3x1.5 , pevně</t>
  </si>
  <si>
    <t>-1554460373</t>
  </si>
  <si>
    <t>K83</t>
  </si>
  <si>
    <t>CYKY-J 7x1.5 , pevně</t>
  </si>
  <si>
    <t>-1143100138</t>
  </si>
  <si>
    <t>K84</t>
  </si>
  <si>
    <t>CYKY-J 4x2.5 , pevně</t>
  </si>
  <si>
    <t>-803273659</t>
  </si>
  <si>
    <t>K85</t>
  </si>
  <si>
    <t>CYKY-J 5x4 , pevně</t>
  </si>
  <si>
    <t>1351692556</t>
  </si>
  <si>
    <t>D28</t>
  </si>
  <si>
    <t>KABEL STÍNĚNÝ</t>
  </si>
  <si>
    <t>K86</t>
  </si>
  <si>
    <t>JYTY-O 2x1 mm , pevně</t>
  </si>
  <si>
    <t>1384230614</t>
  </si>
  <si>
    <t>K87</t>
  </si>
  <si>
    <t>JYTY-O 4x1 mm , pevně</t>
  </si>
  <si>
    <t>244376479</t>
  </si>
  <si>
    <t>K88</t>
  </si>
  <si>
    <t>JYTY-J 7x1 mm , pevně</t>
  </si>
  <si>
    <t>1428553065</t>
  </si>
  <si>
    <t>K89</t>
  </si>
  <si>
    <t>J-Y(ST)-Y-4x2x0.8 , pevně</t>
  </si>
  <si>
    <t>-1089840504</t>
  </si>
  <si>
    <t>K90</t>
  </si>
  <si>
    <t>YSLCY-JZ 4X2,5, pevně</t>
  </si>
  <si>
    <t>-443832770</t>
  </si>
  <si>
    <t>D29</t>
  </si>
  <si>
    <t>Prostupy</t>
  </si>
  <si>
    <t>K91</t>
  </si>
  <si>
    <t>Protipožární průchod stěnou</t>
  </si>
  <si>
    <t>2121776367</t>
  </si>
  <si>
    <t>K92</t>
  </si>
  <si>
    <t>Utěsnění prostupů kabelů</t>
  </si>
  <si>
    <t>342738191</t>
  </si>
  <si>
    <t>K93</t>
  </si>
  <si>
    <t>Podružný materiál</t>
  </si>
  <si>
    <t>1724873730</t>
  </si>
  <si>
    <t>D30</t>
  </si>
  <si>
    <t>D31</t>
  </si>
  <si>
    <t>HODINOVE ZUCTOVACI SAZBY</t>
  </si>
  <si>
    <t>K94</t>
  </si>
  <si>
    <t>Zkusebni provoz</t>
  </si>
  <si>
    <t>-1949175198</t>
  </si>
  <si>
    <t>K95</t>
  </si>
  <si>
    <t>Zauceni obsluhy</t>
  </si>
  <si>
    <t>631128970</t>
  </si>
  <si>
    <t>D32</t>
  </si>
  <si>
    <t>SPOLUPRACE S DODAVATELEM PRI</t>
  </si>
  <si>
    <t>K96</t>
  </si>
  <si>
    <t>zapojovani a zkouskach</t>
  </si>
  <si>
    <t>-1064928910</t>
  </si>
  <si>
    <t>D34</t>
  </si>
  <si>
    <t>PROVEDENI REVIZNICH ZKOUSEK DLE CSN 331500</t>
  </si>
  <si>
    <t>K101</t>
  </si>
  <si>
    <t>Montážní plošiny, lešení a ostatní mechanizace</t>
  </si>
  <si>
    <t>733003489</t>
  </si>
  <si>
    <t>PS 03 - Interiér vstupního foyer a bufetu</t>
  </si>
  <si>
    <t xml:space="preserve">    766 INTERIER - Interiér</t>
  </si>
  <si>
    <t>766 INTERIER</t>
  </si>
  <si>
    <t>Interiér</t>
  </si>
  <si>
    <t>IX01</t>
  </si>
  <si>
    <t>Recepční pult včetně montáže kruhovýnosná část - monolitický beton 120mm vyztužený síť KARI 100/100 -navrtaná propojovací výztuž do podlahy .Přiznané prkenné bedněmí se strukturou dřeva, desky - spárovka broušená 100mm bílý lak , zkružená pod poloměrem 4 000mm. alternativa lakovaný sádrokarton va daném poloměru, konstrukce zápultí skřinky – šedé lamino 15mm, kamenná deska – mramor šedý 4m2 tl .50mm řezaný dle šablon, zázemí pultu lamino šedé, prky nerez broušená pr.150mm, šuplíková skříňka na karty + klíčovnice, dostatečné množství zásuvek elektro + data- cca 10, kování pojezdy,úchytky /broušená nerez/ -blum - hetich. Součástí dodávky je výrobní dokumentace. Výkres pultu viz. samostatná příloha PS 03 Interiér.</t>
  </si>
  <si>
    <t>577084</t>
  </si>
  <si>
    <t>IX02</t>
  </si>
  <si>
    <t>Bufet pult včetně montáže - nosná konstrukce lamino - šedé 15mm, čelní deska lamino + obklad cihelné pásky 3m2, obklad stěna v.1 900=3.5m2, odkládací deska - lamino lesklé tm.červené v.150mm, nerezový plech deska tl .1mm 5 m2, roletový systém- stříbrný, dřez nerez vložený s odkapem -860/435, kování pojezdy,úchytky /broušená nerez/ -blum - hetich. součástí položky je dodávka a montáž výrobků a zařízení uvedené v části DSI2 Doplnění specifikace položky 2 z PS 03 Součástí dodávky je výrobní dokumentace. Výkres pultu viz. samostatná příloha PS 03 Interiér.</t>
  </si>
  <si>
    <t>1662947511</t>
  </si>
  <si>
    <t>IX03</t>
  </si>
  <si>
    <t>obklad stěn - laminované středně husté dřevovláknité desky MF MDF s výběrem dekorů, s jednostrannou laminací, tl.15mm, včetně dřevěného nosného roštu a montáže - podrobná specifikace viz. samostatná příloha PS 03 Interiér</t>
  </si>
  <si>
    <t>-1595784833</t>
  </si>
  <si>
    <t>IX04</t>
  </si>
  <si>
    <t>odpadkový koš, nerez - hranatý, obsah 52l, s patentovaným rámem, upevňujícím pytel na odpadky podrobná specifikace viz. samostatná příloha PS 03 Interiér, D.7 Kniha standardů</t>
  </si>
  <si>
    <t>566058366</t>
  </si>
  <si>
    <t>IX05</t>
  </si>
  <si>
    <t>židle bufet - hliníkový rám, materiál sedáku polypropylen, stohovatelnost - podrobná specifikace viz. samostatná příloha PS 03 Interiér, D.7 Kniha standardů</t>
  </si>
  <si>
    <t>-1407308862</t>
  </si>
  <si>
    <t>IX06</t>
  </si>
  <si>
    <t>stoly bufet - kovová kostra + laminovaná deska, rozměry stolové desky 700x700mm, výška 750mm, určení interiér, exteriér- podrobná specifikace viz. samostatná příloha PS 03 Interiér, D.7 Kniha standardů</t>
  </si>
  <si>
    <t>1908467143</t>
  </si>
  <si>
    <t>IX07</t>
  </si>
  <si>
    <t>židle kancelářská - nosnost 120kg, nosný kříž chromovaný, materiál povrchu - kombinace textilu a syntetické kůže - podrobná specifikace viz. samostatná příloha PS 03 Interiér, D.7 Kniha standardů</t>
  </si>
  <si>
    <t>-513610460</t>
  </si>
  <si>
    <t>IX08</t>
  </si>
  <si>
    <t>televize - technologie LED, úhlopříčka min. 138cm, rozlišení ultra HD, frekvence 50 Hz - podrobná specifikace viz. samostatná příloha PS 03 Interiér, D.7 Kniha standardů</t>
  </si>
  <si>
    <t>944358526</t>
  </si>
  <si>
    <t>IX09</t>
  </si>
  <si>
    <t>inrormační systém - rozměr min. 800/2000mm, hliníkové provedení s vyměnitelnými prvky, popis základních prostor a jednotlivých podlaží</t>
  </si>
  <si>
    <t>25752648</t>
  </si>
  <si>
    <t>IX10</t>
  </si>
  <si>
    <t>nápojový automat - verze na zrnkovou nebo instaní kávu, min. 14 voleb nápojů, zásobním mni. 270ks kelímků, istantní verze - podrobná specifikace viz. samostatná příloha PS 03 Interiér, D.7 Kniha standardů</t>
  </si>
  <si>
    <t>1357787414</t>
  </si>
  <si>
    <t>IX11</t>
  </si>
  <si>
    <t>regálový systém - nosnost police min. 150kg, výškové přestavení regálů po 25 cm, modulová stavebnice, konstrukční nosné prvky z pozinkované oceli , dl.2,0m</t>
  </si>
  <si>
    <t>1266098299</t>
  </si>
  <si>
    <t>VON - Vedlejší a ostatní náklady</t>
  </si>
  <si>
    <t>VRN - Vedlejší rozpočtové náklady</t>
  </si>
  <si>
    <t xml:space="preserve">    O02 - Ostatní náklady</t>
  </si>
  <si>
    <t xml:space="preserve">    0 - Vedlejší rozpočtové náklady</t>
  </si>
  <si>
    <t>VRN</t>
  </si>
  <si>
    <t>Vedlejší rozpočtové náklady</t>
  </si>
  <si>
    <t>O02</t>
  </si>
  <si>
    <t>Ostatní náklady</t>
  </si>
  <si>
    <t>011514X07</t>
  </si>
  <si>
    <t>Vytýčení stavby, staveniště, geodetické práce</t>
  </si>
  <si>
    <t>hodina</t>
  </si>
  <si>
    <t>CS ÚRS 2016 01</t>
  </si>
  <si>
    <t>1024</t>
  </si>
  <si>
    <t>-138333049</t>
  </si>
  <si>
    <t>011515X08</t>
  </si>
  <si>
    <t>Dočasná dopravní zařízení</t>
  </si>
  <si>
    <t>1760849266</t>
  </si>
  <si>
    <t>0132540X1</t>
  </si>
  <si>
    <t>Dokumentace skutečného provedení stavby - tištěná verze - 3ks</t>
  </si>
  <si>
    <t>692098600</t>
  </si>
  <si>
    <t>0132540X2</t>
  </si>
  <si>
    <t>Dokumentace skutečného provedení stavby - elektronická verze - 1ks</t>
  </si>
  <si>
    <t>1071939505</t>
  </si>
  <si>
    <t>0132740X1</t>
  </si>
  <si>
    <t>Fotodokumentace prováděného díla</t>
  </si>
  <si>
    <t>1306534398</t>
  </si>
  <si>
    <t xml:space="preserve">Poznámka k položce:
Náklady na zajištění průběžné fotodokumentace provádění díla – zhotovitel zajistí a předá objednateli průběžnou fotodokumentaci realizace díla v 1 digitálním vyhotovení. Fotodokumentace bude dokladovat průběh díla a bude zejména dokumentovat části stavby a konstrukce před jejich zakrytím.
</t>
  </si>
  <si>
    <t>0330020X1</t>
  </si>
  <si>
    <t>Inženýrské sítě</t>
  </si>
  <si>
    <t>-166733011</t>
  </si>
  <si>
    <t xml:space="preserve">Poznámka k položce:
Náklady na seznámení se s rozmístěním a trasou stávajících známých inženýrských sítí na staveništi a přilehlých pozemcích dotčených prováděním díla, jejich případné přeložení, nebo ochrana tak, aby v průběhu provádění díla nedošlo k jejich poškození, včetně zpětného protokolárního předání jejich správcům. Zhotovitel je povinen dodržovat všechny podmínky správců nebo vlastníků těchto sítí a nese veškeré důsledky a škody vzniklé jejich nedodržením.
</t>
  </si>
  <si>
    <t>0430020X1</t>
  </si>
  <si>
    <t>Zkoušky, atesty a revize</t>
  </si>
  <si>
    <t>446887976</t>
  </si>
  <si>
    <t xml:space="preserve">Poznámka k položce:
Náklady na zajištění všech nezbytných zkoušek, atestů a revizí podle ČSN a případných jiných právních nebo technických předpisů platných v době provádění a předání díla, kterými bude prokázáno dosažení předepsané kvality a předepsaných technických parametrů díla. Položka zahrnuje i výtažné a odtrhové zkoušky.
</t>
  </si>
  <si>
    <t>045002000</t>
  </si>
  <si>
    <t>Kompletační a koordinační činnost</t>
  </si>
  <si>
    <t>837379093</t>
  </si>
  <si>
    <t xml:space="preserve">Poznámka k položce:
Náklady  na zajištění oznámení zahájení stavebních prací v souladu s pravomocnými rozhodnutími a vyjádřeními například správců sítí.; poskytnutí součinnosti při tvorbě povinných monitorovacích zpráv projektu; zajištění koordinační činnosti subdodavatelů zhotovitele; zajištění a provedení všech nezbytných opatření organizačního a stavebně technologického charakteru k řádnému provedení předmětu díla. Předání všech dokladů o dokončené stavbě.
</t>
  </si>
  <si>
    <t>049003X008</t>
  </si>
  <si>
    <t>Náklady spojené s vyřízením požadavků orgánů a organizací nutných před započetím výstavby</t>
  </si>
  <si>
    <t>-1279304159</t>
  </si>
  <si>
    <t>301000X010</t>
  </si>
  <si>
    <t xml:space="preserve">Výrobní a dílenská dokumentace </t>
  </si>
  <si>
    <t>-379869875</t>
  </si>
  <si>
    <t>049004X009</t>
  </si>
  <si>
    <t xml:space="preserve">Náklady spojené se zajištěním stanovisek dotčených orgánů a kolaudace stavby </t>
  </si>
  <si>
    <t>-192620130</t>
  </si>
  <si>
    <t>0300010X1</t>
  </si>
  <si>
    <t>Vybudování, provoz, údržba a odstraněnní zařízení staveniště</t>
  </si>
  <si>
    <t>-1173478604</t>
  </si>
  <si>
    <t xml:space="preserve">Poznámka k položce:
Náklady na vybudování a zajištění zařízení staveniště a jeho provoz, údržbu a likvidaci v souladu s platnými právními předpisy, včetně případného zajištění ohlášení dle zákona č. 183/2006 Sb., o územním plánování a stavebním řádu (stavební zákon), ve znění pozdějších předpisů; zřízení staveništních přípojek energií (vody a energie), jejich měření, provoz, údržba, úhrada a likvidace; zajištění případného zimního opatření; náklady na úpravu povrchů po odstranění zařízení staveniště a úklid ploch, na kterých bylo zařízení staveniště provozováno; dodávka, skladování, správa, zabudování a montáž veškerých dílů a materiálů a zařízení týkající se veřejné zakázky; zajištění staveniště proti přístupu nepovolaných osob, zabezpečení staveniště. Náklady na vybavení objektů zařízení staveniště a odstranění objektů zařízení staveniště včetně odvozu. Náklady na střežení, vhodné zabezpečení staveniště.
</t>
  </si>
  <si>
    <t>0700010X1</t>
  </si>
  <si>
    <t>Provozní a územní vlivy</t>
  </si>
  <si>
    <t>1937117781</t>
  </si>
  <si>
    <t xml:space="preserve">Poznámka k položce:
Náklady na úpravu pozemků, jež  nejsou součástí díla, ale budou stavbou dotčeny, uvede zhotovitel po ukončení prací neprodleně do původního stavu; náklady na zajištění opatření k dočasné ochraně vzrostlých dřevin, jež mají být zachovány, konstrukcí a staveb, náklady na opatření k ochraně a zabezpečení strojů a materiálů na staveništi. Náklady na zábor pozemku, který není v majetku zadavatele.
</t>
  </si>
  <si>
    <t>DSX23 - Doplnění specifikace výrobku č. X23 z výpisu ostatních výrobků</t>
  </si>
  <si>
    <t xml:space="preserve">    X23 - Doplnění specifikace výrobku č. X23 z výpisu ostatních výrobků neoceňovat </t>
  </si>
  <si>
    <t>X23</t>
  </si>
  <si>
    <t xml:space="preserve">Doplnění specifikace výrobku č. X23 z výpisu ostatních výrobků neoceňovat </t>
  </si>
  <si>
    <t>X2301</t>
  </si>
  <si>
    <t xml:space="preserve">Chladící skříň s plnými dveřmi  počet 6 - NEOCEŇOVAT_x000d_
Chladící skříň, plné dveře, ventilované chlazení, digitální termostat, automatické odtávání, výškově nastavitelné rošty, zabudovaný zámek, snadno vyměnitelné těsnení, napětí 230V/50Hz, vnitřní užitný rozměr roštů 48,5*37cm, uzamykatelné boxy na klíček plné-neprůhledné, vnitřní rozměr 1620*506*485mm, počet polic 4, teplota -2až+8°C , nerezové provedení</t>
  </si>
  <si>
    <t>1195366482</t>
  </si>
  <si>
    <t>X2302</t>
  </si>
  <si>
    <t>Osvětlení pracovní desky počet 2 - NEOCEŇOVAT_x000d_
Světelný tok: 186 lm, Délka: 80 cm, Hloubka: 2,6 cm, Výška: 1 cm, Délka kabelu: 3,5 m, Výkon: 5.3 W, Vestavěný zdroj světla LED. Schváleno pro IP20. Barva světla: vycházející slunce (3000 K). Životnost žárovek LED je přibližně 25 000 hodin. Index podání barev (CRI): 90.</t>
  </si>
  <si>
    <t>-469493929</t>
  </si>
  <si>
    <t>X2303</t>
  </si>
  <si>
    <t xml:space="preserve">Vestavěný elektrický sporák s horkovzdušnou troubou - Vestavná trouba počet 1 - NEOCEŇOVAT_x000d_
- Topné kruhové těleso, podporující multifunkci trouby _x000d_
- Funkce trouby: Spodní ohřev, Gril, světlo, Kruhové těleso + vyvíječ páry + ventilátor, Kruhové těleso + ventilátor, vrchní ohřev, Horní + spodní ohřev, Ventilátor s grilem (infrapečení), Ventilátor s grilem (infrapečení) + spodní ohřev, vrchní ohřev + gril  _x000d_
- Barva: nerez s povrchovou úpravou proti otiskům prstů - Možnost pečení na 3 úrovních najednou _x000d_
- Zasunovací ovladače _x000d_
- Možnost elektronického nastavení trouby:  _x000d_
- Halogenové osvětlení _x000d_
- Přehledný nákres označení pečících úrovní uvnitř trouby _x000d_
- Čištění: hladký smalt pro snadné čištění _x000d_
- Snadno omyvatelné dveře _x000d_
- Chladící ventilátor _x000d_
- 1 smaltovaný koláčový plech na pečení, 1 kombinovaný plech šedý smalt  _x000d_
- 1 chromovaný rošt na grilování  _x000d_
- Rozměry spotřebiče VxŠxH (mm): 594 x 594 x 569  _x000d_
- Vestavné rozměry (mm): 600 x 560 x 550</t>
  </si>
  <si>
    <t>886842986</t>
  </si>
  <si>
    <t>X2304</t>
  </si>
  <si>
    <t xml:space="preserve">Vestavěný elektrický sporák s horkovzdušnou troubou - Vestavná elektrická varná deska počet 1 - NEOCEŇOVAT_x000d_
- Nezávislá deska s vlastním ovládáním  _x000d_
- Deska se skosenými hranami  _x000d_
- Dotykové ovládání _x000d_
- Podsvícené ukazatele  _x000d_
- Levá přední zóna: dvouokruhová, Hilight- rychle se zahřívající, 750/2200W/120/210mm  _x000d_
- Levá zadní zóna: Hilight - rychle se zahřívající, 1200W/145mm  _x000d_
- Pravá přední zóna: Hilight - rychle se zahřívající, 1200W/145mm  _x000d_
- Pravá zadní zóna: Hilight - rychle se zahřívající, 1800W/180mm  _x000d_
- Dětská bezpečnostní pojistka  _x000d_
- Zabezpečení desky: Automatické vypnutí  _x000d_
- Indikátory zbytkového tepla: 7 segmentů  _x000d_
- Jednoduchá instalace díky přichycovacímu systému  _x000d_
- Indikátory zbytkového tepla  _x000d_
- Max. příkon (W) 6400  _x000d_
- Typ ohřevu desky Sklokeramická sálavá  _x000d_
- Frekvence (Hz) 50/60  _x000d_
- Napájecí napětí (V) 400 2N/3N _x000d_
- Šířka (mm) 590  - Hloubka (mm) 520  _x000d_
- Obecná velikost (cm) 60  _x000d_
- Vestavná výška (mm) 38  _x000d_
- Šířka výřezu (mm) 560  _x000d_
- Hloubka výřezu (mm) 490  _x000d_
- Radius výřezu (mm) 5  _x000d_
- Čistá hmotnost (kg) 7.42</t>
  </si>
  <si>
    <t>217985564</t>
  </si>
  <si>
    <t>X2305</t>
  </si>
  <si>
    <t xml:space="preserve">Digestoř s osvětlením počet 1 - NEOCEŇOVAT_x000d_
- Typ instalace: Výsuvný, šířka 60 cm _x000d_
- Počet rychlostí: 3  _x000d_
- Maximální kapacita:647 m3/h _x000d_
- Hladina hluku (max/min): 69 / 49 dB(A) _x000d_
- Možné nastavení odvádění vzduchu nebo recirkulace vzduchu _x000d_
- Knoflíková tlačítka pro 3 rychlosti _x000d_
- Typ a počet osvětlení: Halogen spotlight , 2 x _x000d_
- Typ a číslo tukového filtru : Hliníková kazeta , 1 _x000d_
 - Nutnost koordinace s VZT</t>
  </si>
  <si>
    <t>-777674472</t>
  </si>
  <si>
    <t>X2306</t>
  </si>
  <si>
    <t xml:space="preserve">Mikrovlnná elektrická trouba počet 1 - NEOCEŇOVAT_x000d_
- Mikrovlnná trouba volně stojící _x000d_
- Mechanismus otevírání dveří: Rukojetí  _x000d_
- Systémy tepelné úpravy: gril a mikrovlny, mikrovlny a konvenční vaření, konvenční vaření, gril, mikrovlny  _x000d_
- Mikrovlnný výkon: 900 W, 5 úrovní _x000d_
- Výkon grilu: 1100 W - Konvenční teplota: °C _x000d_
- Automatické rozmrazovací programy podle váhy _x000d_
- Signál při ukončení cyklu _x000d_
- Automatické programy podle váhy jídla _x000d_
- Knoflíkový ovladač k volbě výkonu _x000d_
- Jednoduchá ovladatelnost elektroniky _x000d_
- Elektronické hodiny s měřením času _x000d_
- 3 programovatelné funkce použitelné za sebou _x000d_
- Vnitřní osvětlení (W) 20  _x000d_
 Otočný talíř: vyjímatelný  _x000d_
- Průměr otočného talíře: 315 mm _x000d_
 Příslušenství: grilovací stojan  _x000d_
- Vnitřní objem (l)24.5  - Příkon (W)2350  _x000d_
- Počet výkonových stupňů grilu 1  _x000d_
- Nerezová ocel  _x000d_
- Výška (mm) 335  _x000d_
- Šířka (mm) 520  _x000d_
- Hloubka (mm) 440  _x000d_
- Čistá hmotnost (kg) 19.3</t>
  </si>
  <si>
    <t>-1697959182</t>
  </si>
  <si>
    <t>X2307</t>
  </si>
  <si>
    <t>Vestavěná myčka nádobí počet 1 - NEOCEŇOVAT_x000d_
- Barva ovládacího panelu: Nerez _x000d_
- Programy: FLEXIWASH|eco 50°C|AutoFlex 45°-70°|intenzivní 70°C|opláchnutí a čekání|rychlý plus 60°C _x000d_
- Počet programů 6 _x000d_
- Počet teplot 5 _x000d_
- Indikátory funkcí: sůl / leštidlo/ zpožděný start _x000d_
- Další indikátory: fáze mytí / Multitab / Moje oblíbené / vybraný program / indikátor pro leštidlo / sůl / TimeManager / zpožděný start 1-24h / fáze sušení _x000d_
- Systém motoru: Invertor motor _x000d_
- FuzzyLogic - množstevní automatika Ano _x000d_
- Systém sušení: Systém DryTech _x000d_
- Vlastnosti dolního koše: 2 rozložitelné talířové poličky, horního koše: 2 Foldable wires for glasses|skládací poličky na šálky _x000d_
- Typ horního koše: Nastavitelný _x000d_
- Držáky šálků: 2 plastové, Koš na příbory _x000d_
- Vodní senzor: Ano _x000d_
- Zařízení proti zaplavení: spínací plovák _x000d_
- Typ napouštěcí hadice: Aqua control _x000d_
- Displej zobrazuje servisní kód / zpožděný start / zbývající čas _x000d_
- Počet jídelních souprav 13 _x000d_
- Energetická třída A++ _x000d_
- Účinnost mytí A _x000d_
- Účinnost sušení A _x000d_
- Hlučnost dB(A) 47 _x000d_
- Příkon (W) 2200 _x000d_
- Spotřeba energie (kWh) 0.932 _x000d_
- Odhadovaná roční spotřeba (kWh) 262 _x000d_
- Spotřeba energie ve stavu vypnuto (W) 0.1 _x000d_
- Spotřeba energie v pohotovostním režimu (W) 0.1 _x000d_
- Spotřeba vody (l) 10.2 _x000d_
- Dodávka vody Studená nebo teplá _x000d_
- Roční spotřeba vody (l) 2860 _x000d_
- Obvyklý program Eko 50 _x000d_
- Trvání standardního programu (min.) 225 _x000d_
- Trvání pohotovostního režimu (min.) 10 _x000d_
- Výška (mm) 818, Šířka (mm) 596, Hloubka (mm) 575, Čistá hmotnost (kg) 39.51 _x000d_
- Prostor pro instalaci VxŠxH (mm) 818x600x570 _x000d_
- Čelní dvířka součástí dodávky kuchyňské linky.</t>
  </si>
  <si>
    <t>-338569561</t>
  </si>
  <si>
    <t>X2308</t>
  </si>
  <si>
    <t>Schůdky pro zpřístupnění vrchních uzamykatelných skříněk počet 1 - NEOCEŇOVAT_x000d_
- lehká ocelová konstrukce lakovaná bílou barvou _x000d_
- stupínky hluboké 200 mm jsou potaženy gumou zabraňují uklouznutí _x000d_
- nosnost 150 kg _x000d_
- splňjjí normu EN 14183</t>
  </si>
  <si>
    <t>1313194446</t>
  </si>
  <si>
    <t>X2309</t>
  </si>
  <si>
    <t xml:space="preserve">Páková baterie počet 1 - NEOCEŇOVAT_x000d_
- vysoké a delší raménko _x000d_
- otočné raménko v rozsahu 360stupňů _x000d_
- výška baterie 182 mm _x000d_
-  s keramickým těsněním _x000d_
- pružné propojovací hadice o délce 450 mm a s 3/8" maticí pro mimořádně snadnou a bezpečnou montáž _x000d_
- patentovaný perlátor/kaskáda podstatně redukuje usazování vodního kamene _x000d_
- stabilizační destička zvyšuje stabilitu baterie</t>
  </si>
  <si>
    <t>-414675553</t>
  </si>
  <si>
    <t>X2310</t>
  </si>
  <si>
    <t xml:space="preserve">Nerezový dvojdřez počet 1 - NEOCEŇOVAT_x000d_
- nerez  _x000d_
- odtoková souprava s přepadem, sítko  _x000d_
- sifon láhvový</t>
  </si>
  <si>
    <t>-787656251</t>
  </si>
  <si>
    <t>DSI2 - Doplnění specifikace položky 2 z PS 03</t>
  </si>
  <si>
    <t>PSV - PSV</t>
  </si>
  <si>
    <t xml:space="preserve">    DSI2 - Doplnění specifikace položky 2 z PS 03 neoceňovat</t>
  </si>
  <si>
    <t>Doplnění specifikace položky 2 z PS 03 neoceňovat</t>
  </si>
  <si>
    <t>2X01</t>
  </si>
  <si>
    <t xml:space="preserve">Chladící skříň s prosklenými dveřmi počet 2 - NEOCEŇOVAT_x000d_
- Ventilované chlazení _x000d_
- Automatické odtávání _x000d_
- Termostat _x000d_
- Chladivo R 134a _x000d_
- Osvětlení chladicího prostoru _x000d_
- 5 výškově nastavitelných roštů _x000d_
- Zámek - Světelná nástavba _x000d_
- Nelze měnit otevírání dveří _x000d_
- Napětí 230 V / 50 Hz _x000d_
- Výška 198 cm _x000d_
- Šířka 59.5 cm _x000d_
- Hloubka 64 cm _x000d_
- Příkon 370 W _x000d_
- Čistý objem 345 l _x000d_
- Vnitřní výška 155.5 cm _x000d_
- Vnitřní šířka 50.5 cm _x000d_
- Vnitřní hloubka 46.2 cm _x000d_
- Teplota +1 až +10°C  _x000d_
- Množství chladiva 200 g _x000d_
- Typ chladiva: R134a _x000d_
- Váha chladiva: 200 _x000d_
- CO2/tun: 0,286 _x000d_
- Váha v kg: 0,2</t>
  </si>
  <si>
    <t>-1255355865</t>
  </si>
  <si>
    <t>2X02</t>
  </si>
  <si>
    <t>Průmyslová myčka na nádobí počet 1 - NEOCEŇOVAT_x000d_
- Jednoplášťová automatická myčka skla vybavená rotačními rameny a snadným elektromechanickým ovládáním. _x000d_
- Rozměry (š × h × v): 590 × 600 × 850 - Max. výška skla: 320 mm _x000d_
- Max. výška talířů: 410 mm Rozměr koše: 500 × 500 mm _x000d_
- Mycí cyklus (kapacita): 2 min (30 košů/h _x000d_
- Objem vany / bojleru: 29 / 5,7 l _x000d_
- Spotřeba vody na cyklus: 2,3 l _x000d_
- Příkon mycího čerpadla: 400 W _x000d_
- Příkon vany / bojleru: 1,85 / 2,8 kW _x000d_
- Celkový příkon / napětí: 3,2 kW / 230V _x000d_
- Dvouplášťová dvířka komory s mikrospínačem snižující hlučnost a tepelné ztráty. Vybavena dávkovači mycího a oplachového prostředku. _x000d_
- Základní výbava: 1x koš na talíře 18 ks 500x500 mm + 1x košíček na příbory + 1x koš universální 500×500 mm</t>
  </si>
  <si>
    <t>-84672087</t>
  </si>
  <si>
    <t>2X03</t>
  </si>
  <si>
    <t xml:space="preserve">Páková baterie počet 1 - NEOCEŇOVAT_x000d_
- vysoké a delší raménko _x000d_
- otočné raménko v rozsahu 360stupňů _x000d_
- výška baterie 182 mm -  s keramickým těsněním _x000d_
- pružné propojovací hadice o délce 450 mm a s 3/8" maticí pro mimořádně snadnou a bezpečnou montáž _x000d_
- patentovaný perlátor/kaskáda podstatně redukuje usazování vodního kamene _x000d_
- stabilizační destička zvyšuje stabilitu baterie</t>
  </si>
  <si>
    <t>-1952499893</t>
  </si>
  <si>
    <t>2X04</t>
  </si>
  <si>
    <t xml:space="preserve">Nerezový dřez počet 1 - NEOCEŇOVAT_x000d_
- nerez  _x000d_
- odtoková souprava s přepadem, sítko  _x000d_
- sifon láhvový</t>
  </si>
  <si>
    <t>1454566420</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</si>
  <si>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</si>
  <si>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</si>
  <si>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</si>
  <si>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</si>
  <si>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Trebuchet MS"/>
        <charset val="238"/>
        <i val="1"/>
        <color auto="1"/>
        <sz val="9"/>
        <scheme val="none"/>
      </rPr>
      <t xml:space="preserve">Rekapitulace stavby </t>
    </r>
    <r>
      <rPr>
        <rFont val="Trebuchet MS"/>
        <charset val="238"/>
        <color auto="1"/>
        <sz val="9"/>
        <scheme val="none"/>
      </rPr>
      <t>obsahuje sestavu Rekapitulace stavby a Rekapitulace objektů stavby a soupisů prací.</t>
    </r>
  </si>
  <si>
    <r>
      <t xml:space="preserve">V sestavě </t>
    </r>
    <r>
      <rPr>
        <rFont val="Trebuchet MS"/>
        <charset val="238"/>
        <b val="1"/>
        <color auto="1"/>
        <sz val="9"/>
        <scheme val="none"/>
      </rPr>
      <t>Rekapitulace stavby</t>
    </r>
    <r>
      <rPr>
        <rFont val="Trebuchet MS"/>
        <charset val="238"/>
        <color auto="1"/>
        <sz val="9"/>
        <scheme val="none"/>
      </rPr>
      <t xml:space="preserve"> jsou uvedeny informace identifikující předmět veřejné zakázky na stavební práce, KSO, CC-CZ, CZ-CPV, CZ-CPA a rekapitulaci </t>
    </r>
  </si>
  <si>
    <t>celkové nabídkové ceny uchazeče.</t>
  </si>
  <si>
    <r>
      <t xml:space="preserve">V sestavě </t>
    </r>
    <r>
      <rPr>
        <rFont val="Trebuchet MS"/>
        <charset val="238"/>
        <b val="1"/>
        <color auto="1"/>
        <sz val="9"/>
        <scheme val="none"/>
      </rPr>
      <t>Rekapitulace objektů stavby a soupisů prací</t>
    </r>
    <r>
      <rPr>
        <rFont val="Trebuchet MS"/>
        <charset val="238"/>
        <color auto="1"/>
        <sz val="9"/>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</si>
  <si>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</si>
  <si>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</si>
  <si>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</si>
  <si>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Stavební objekt inženýrský</t>
  </si>
  <si>
    <t>Provozní soubor</t>
  </si>
  <si>
    <t>Soupis prací pro daný typ objektu</t>
  </si>
  <si>
    <r>
      <rPr>
        <rFont val="Trebuchet MS"/>
        <charset val="238"/>
        <i val="1"/>
        <color auto="1"/>
        <sz val="9"/>
        <scheme val="none"/>
      </rPr>
      <t xml:space="preserve">Soupis prací </t>
    </r>
    <r>
      <rPr>
        <rFont val="Trebuchet MS"/>
        <charset val="238"/>
        <color auto="1"/>
        <sz val="9"/>
        <scheme val="none"/>
      </rPr>
      <t>pro jednotlivé objekty obsahuje sestavy Krycí list soupisu, Rekapitulace členění soupisu prací, Soupis prací. Za soupis prací může být považován</t>
    </r>
  </si>
  <si>
    <t>i objekt stavby v případě, že neobsahuje podřízenou zakázku.</t>
  </si>
  <si>
    <r>
      <rPr>
        <rFont val="Trebuchet MS"/>
        <charset val="238"/>
        <b val="1"/>
        <color auto="1"/>
        <sz val="9"/>
        <scheme val="none"/>
      </rPr>
      <t>Krycí list soupisu</t>
    </r>
    <r>
      <rPr>
        <rFont val="Trebuchet MS"/>
        <charset val="238"/>
        <color auto="1"/>
        <sz val="9"/>
        <scheme val="none"/>
      </rPr>
      <t xml:space="preserve"> obsahuje rekapitulaci informací o předmětu veřejné zakázky ze sestavy Rekapitulace stavby, informaci o zařazení objektu do KSO, </t>
    </r>
  </si>
  <si>
    <t>CC-CZ, CZ-CPV, CZ-CPA a rekapitulaci celkové nabídkové ceny uchazeče za aktuální soupis prací.</t>
  </si>
  <si>
    <r>
      <rPr>
        <rFont val="Trebuchet MS"/>
        <charset val="238"/>
        <b val="1"/>
        <color auto="1"/>
        <sz val="9"/>
        <scheme val="none"/>
      </rPr>
      <t>Rekapitulace členění soupisu prací</t>
    </r>
    <r>
      <rPr>
        <rFont val="Trebuchet MS"/>
        <charset val="238"/>
        <color auto="1"/>
        <sz val="9"/>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</si>
  <si>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</si>
  <si>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Trebuchet MS"/>
        <charset val="238"/>
        <b val="1"/>
        <color auto="1"/>
        <sz val="9"/>
        <scheme val="none"/>
      </rPr>
      <t xml:space="preserve">Soupis prací </t>
    </r>
    <r>
      <rPr>
        <rFont val="Trebuchet MS"/>
        <charset val="238"/>
        <color auto="1"/>
        <sz val="9"/>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</si>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</sst>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2">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800080"/>
      <name val="Trebuchet MS"/>
    </font>
    <font>
      <sz val="8"/>
      <color rgb="FF505050"/>
      <name val="Trebuchet MS"/>
    </font>
    <font>
      <sz val="8"/>
      <color rgb="FF0000A8"/>
      <name val="Trebuchet MS"/>
    </font>
    <font>
      <sz val="8"/>
      <color rgb="FFFF0000"/>
      <name val="Trebuchet MS"/>
    </font>
    <font>
      <sz val="8"/>
      <name val="Trebuchet MS"/>
      <family val="0"/>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sz val="8"/>
      <color rgb="FF000000"/>
      <name val="Trebuchet MS"/>
    </font>
    <font>
      <b/>
      <sz val="12"/>
      <color rgb="FF800000"/>
      <name val="Trebuchet MS"/>
    </font>
    <font>
      <sz val="12"/>
      <color rgb="FF000000"/>
      <name val="Trebuchet MS"/>
    </font>
    <font>
      <sz val="10"/>
      <color rgb="FF000000"/>
      <name val="Trebuchet MS"/>
    </font>
    <font>
      <sz val="8"/>
      <color rgb="FF960000"/>
      <name val="Trebuchet MS"/>
    </font>
    <font>
      <b/>
      <sz val="8"/>
      <name val="Trebuchet MS"/>
    </font>
    <font>
      <sz val="7"/>
      <color rgb="FF969696"/>
      <name val="Trebuchet MS"/>
    </font>
    <font>
      <i/>
      <sz val="7"/>
      <color rgb="FF969696"/>
      <name val="Trebuchet MS"/>
    </font>
    <font>
      <i/>
      <sz val="8"/>
      <color rgb="FF0000FF"/>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s>
  <fills count="7">
    <fill>
      <patternFill patternType="none"/>
    </fill>
    <fill>
      <patternFill patternType="gray125"/>
    </fill>
    <fill>
      <patternFill patternType="none">
        <fgColor indexed="64"/>
        <bgColor indexed="65"/>
      </patternFill>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right style="thin">
        <color rgb="FF000000"/>
      </right>
      <top style="hair">
        <color rgb="FF969696"/>
      </top>
    </border>
    <border>
      <right style="thin">
        <color rgb="FF000000"/>
      </right>
      <top style="hair">
        <color rgb="FF000000"/>
      </top>
      <bottom style="hair">
        <color rgb="FF000000"/>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1" fillId="0" borderId="0" applyNumberFormat="0" applyFill="0" applyBorder="0" applyAlignment="0" applyProtection="0"/>
  </cellStyleXfs>
  <cellXfs count="405">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1"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21" fillId="0" borderId="0" xfId="0" applyFont="1" applyAlignment="1">
      <alignment horizontal="left" vertical="top"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top" wrapText="1"/>
    </xf>
    <xf numFmtId="0" fontId="21" fillId="0" borderId="0" xfId="0" applyFont="1" applyAlignment="1">
      <alignment horizontal="left" vertical="center"/>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4" fontId="22" fillId="0" borderId="8"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164" fontId="1" fillId="0" borderId="0" xfId="0" applyNumberFormat="1" applyFont="1" applyBorder="1" applyAlignment="1" applyProtection="1">
      <alignment horizontal="center" vertical="center"/>
    </xf>
    <xf numFmtId="4" fontId="21" fillId="0" borderId="0" xfId="0" applyNumberFormat="1" applyFont="1" applyBorder="1" applyAlignment="1" applyProtection="1">
      <alignmen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3" fillId="5" borderId="10" xfId="0" applyFont="1" applyFill="1" applyBorder="1" applyAlignment="1" applyProtection="1">
      <alignment horizontal="lef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0" fillId="0" borderId="0" xfId="0" applyFont="1" applyBorder="1" applyAlignment="1">
      <alignment vertical="center"/>
    </xf>
    <xf numFmtId="0" fontId="0" fillId="0" borderId="19" xfId="0" applyFont="1" applyBorder="1" applyAlignment="1">
      <alignment vertical="center"/>
    </xf>
    <xf numFmtId="0" fontId="1" fillId="0" borderId="18" xfId="0" applyFont="1" applyBorder="1" applyAlignment="1" applyProtection="1">
      <alignment horizontal="left" vertical="center"/>
    </xf>
    <xf numFmtId="0" fontId="0" fillId="0" borderId="19" xfId="0" applyFont="1" applyBorder="1" applyAlignment="1" applyProtection="1">
      <alignmen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0" fillId="6" borderId="10" xfId="0" applyFont="1" applyFill="1" applyBorder="1" applyAlignment="1" applyProtection="1">
      <alignmen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31"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35" fillId="0" borderId="0" xfId="0" applyFont="1" applyAlignment="1">
      <alignment horizontal="left" vertical="center"/>
    </xf>
    <xf numFmtId="0" fontId="0" fillId="0" borderId="3" xfId="0" applyBorder="1" applyProtection="1">
      <protection locked="0"/>
    </xf>
    <xf numFmtId="0" fontId="0" fillId="0" borderId="0" xfId="0" applyBorder="1" applyProtection="1">
      <protection locked="0"/>
    </xf>
    <xf numFmtId="0" fontId="20" fillId="0" borderId="0" xfId="0" applyFont="1" applyBorder="1" applyAlignment="1" applyProtection="1">
      <alignment horizontal="left" vertical="center" wrapText="1"/>
    </xf>
    <xf numFmtId="0" fontId="0" fillId="0" borderId="0" xfId="0" applyFont="1" applyBorder="1" applyAlignment="1" applyProtection="1">
      <alignment vertical="center"/>
      <protection locked="0"/>
    </xf>
    <xf numFmtId="0" fontId="3" fillId="0" borderId="0" xfId="0" applyFont="1" applyBorder="1" applyAlignment="1" applyProtection="1">
      <alignment horizontal="left" vertical="center" wrapText="1"/>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35" fillId="0" borderId="0" xfId="0" applyFont="1" applyAlignment="1">
      <alignment horizontal="lef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0" fillId="0" borderId="0" xfId="0" applyFont="1" applyBorder="1" applyAlignment="1" applyProtection="1">
      <alignment horizontal="lef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6"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37" fillId="0" borderId="0" xfId="0" applyFont="1" applyAlignment="1">
      <alignment horizontal="lef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38" fillId="0" borderId="0" xfId="0" applyFont="1" applyAlignment="1">
      <alignment horizontal="left" vertical="center"/>
    </xf>
    <xf numFmtId="0" fontId="0" fillId="0" borderId="0" xfId="0" applyFont="1" applyAlignment="1" applyProtection="1">
      <alignment vertical="center"/>
      <protection locked="0"/>
    </xf>
    <xf numFmtId="0" fontId="20" fillId="0" borderId="0" xfId="0" applyFont="1" applyAlignment="1" applyProtection="1">
      <alignment horizontal="left" vertical="center" wrapText="1"/>
    </xf>
    <xf numFmtId="0" fontId="0" fillId="0" borderId="0" xfId="0" applyProtection="1"/>
    <xf numFmtId="0" fontId="0" fillId="0" borderId="5" xfId="0" applyBorder="1"/>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39" fillId="0" borderId="16" xfId="0" applyNumberFormat="1" applyFont="1" applyBorder="1" applyAlignment="1" applyProtection="1"/>
    <xf numFmtId="166" fontId="39" fillId="0" borderId="17" xfId="0" applyNumberFormat="1" applyFont="1" applyBorder="1" applyAlignment="1" applyProtection="1"/>
    <xf numFmtId="4" fontId="40"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41" fillId="0" borderId="0" xfId="0" applyFont="1" applyAlignment="1" applyProtection="1">
      <alignment horizontal="left" vertical="center"/>
    </xf>
    <xf numFmtId="0" fontId="42" fillId="0" borderId="0" xfId="0" applyFont="1" applyAlignment="1" applyProtection="1">
      <alignment vertical="center" wrapText="1"/>
    </xf>
    <xf numFmtId="0" fontId="0" fillId="0" borderId="18" xfId="0" applyFont="1" applyBorder="1" applyAlignment="1" applyProtection="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0" fontId="43" fillId="0" borderId="28" xfId="0" applyFont="1" applyBorder="1" applyAlignment="1" applyProtection="1">
      <alignment horizontal="center" vertical="center"/>
    </xf>
    <xf numFmtId="49" fontId="43" fillId="0" borderId="28" xfId="0" applyNumberFormat="1"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28" xfId="0" applyFont="1" applyBorder="1" applyAlignment="1" applyProtection="1">
      <alignment horizontal="center" vertical="center" wrapText="1"/>
    </xf>
    <xf numFmtId="167" fontId="43" fillId="0" borderId="28" xfId="0" applyNumberFormat="1" applyFont="1" applyBorder="1" applyAlignment="1" applyProtection="1">
      <alignment vertical="center"/>
    </xf>
    <xf numFmtId="4" fontId="43" fillId="4" borderId="28" xfId="0" applyNumberFormat="1" applyFont="1" applyFill="1" applyBorder="1" applyAlignment="1" applyProtection="1">
      <alignment vertical="center"/>
      <protection locked="0"/>
    </xf>
    <xf numFmtId="4" fontId="43" fillId="0" borderId="28" xfId="0" applyNumberFormat="1" applyFont="1" applyBorder="1" applyAlignment="1" applyProtection="1">
      <alignment vertical="center"/>
    </xf>
    <xf numFmtId="0" fontId="43" fillId="0" borderId="5" xfId="0" applyFont="1" applyBorder="1" applyAlignment="1">
      <alignment vertical="center"/>
    </xf>
    <xf numFmtId="0" fontId="43" fillId="4" borderId="28" xfId="0" applyFont="1" applyFill="1" applyBorder="1" applyAlignment="1" applyProtection="1">
      <alignment horizontal="left" vertical="center"/>
      <protection locked="0"/>
    </xf>
    <xf numFmtId="0" fontId="43" fillId="0" borderId="0" xfId="0" applyFont="1" applyBorder="1" applyAlignment="1" applyProtection="1">
      <alignment horizontal="center" vertical="center"/>
    </xf>
    <xf numFmtId="167" fontId="0" fillId="4" borderId="28" xfId="0" applyNumberFormat="1" applyFont="1" applyFill="1" applyBorder="1" applyAlignment="1" applyProtection="1">
      <alignment vertical="center"/>
      <protection locked="0"/>
    </xf>
    <xf numFmtId="0" fontId="12" fillId="0" borderId="23" xfId="0" applyFont="1" applyBorder="1" applyAlignment="1" applyProtection="1">
      <alignment vertical="center"/>
    </xf>
    <xf numFmtId="0" fontId="12" fillId="0" borderId="24" xfId="0" applyFont="1" applyBorder="1" applyAlignment="1" applyProtection="1">
      <alignment vertical="center"/>
    </xf>
    <xf numFmtId="0" fontId="12" fillId="0" borderId="25" xfId="0" applyFont="1" applyBorder="1" applyAlignment="1" applyProtection="1">
      <alignment vertical="center"/>
    </xf>
    <xf numFmtId="0" fontId="10" fillId="0" borderId="23" xfId="0" applyFont="1" applyBorder="1" applyAlignment="1" applyProtection="1">
      <alignment vertical="center"/>
    </xf>
    <xf numFmtId="0" fontId="10" fillId="0" borderId="24" xfId="0" applyFont="1" applyBorder="1" applyAlignment="1" applyProtection="1">
      <alignment vertical="center"/>
    </xf>
    <xf numFmtId="0" fontId="10"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43" fillId="0" borderId="28" xfId="0" applyFont="1" applyBorder="1" applyAlignment="1" applyProtection="1">
      <alignment horizontal="left" vertical="top" wrapText="1"/>
    </xf>
    <xf numFmtId="0" fontId="43" fillId="0" borderId="24" xfId="0" applyFont="1" applyBorder="1" applyAlignment="1" applyProtection="1">
      <alignment horizontal="center" vertical="center"/>
    </xf>
    <xf numFmtId="0" fontId="0" fillId="0" borderId="0" xfId="0" applyAlignment="1">
      <alignment vertical="top"/>
      <protection locked="0"/>
    </xf>
    <xf numFmtId="0" fontId="44" fillId="0" borderId="29" xfId="0" applyFont="1" applyBorder="1" applyAlignment="1">
      <alignment vertical="center" wrapText="1"/>
      <protection locked="0"/>
    </xf>
    <xf numFmtId="0" fontId="44" fillId="0" borderId="30" xfId="0" applyFont="1" applyBorder="1" applyAlignment="1">
      <alignment vertical="center" wrapText="1"/>
      <protection locked="0"/>
    </xf>
    <xf numFmtId="0" fontId="44" fillId="0" borderId="31" xfId="0" applyFont="1" applyBorder="1" applyAlignment="1">
      <alignment vertical="center" wrapText="1"/>
      <protection locked="0"/>
    </xf>
    <xf numFmtId="0" fontId="44" fillId="0" borderId="32" xfId="0" applyFont="1" applyBorder="1" applyAlignment="1">
      <alignment horizontal="center" vertical="center" wrapText="1"/>
      <protection locked="0"/>
    </xf>
    <xf numFmtId="0" fontId="45" fillId="0" borderId="1" xfId="0" applyFont="1" applyBorder="1" applyAlignment="1">
      <alignment horizontal="center" vertical="center" wrapText="1"/>
      <protection locked="0"/>
    </xf>
    <xf numFmtId="0" fontId="44" fillId="0" borderId="33" xfId="0" applyFont="1" applyBorder="1" applyAlignment="1">
      <alignment horizontal="center" vertical="center" wrapText="1"/>
      <protection locked="0"/>
    </xf>
    <xf numFmtId="0" fontId="44" fillId="0" borderId="32" xfId="0" applyFont="1" applyBorder="1" applyAlignment="1">
      <alignment vertical="center" wrapText="1"/>
      <protection locked="0"/>
    </xf>
    <xf numFmtId="0" fontId="46" fillId="0" borderId="34" xfId="0" applyFont="1" applyBorder="1" applyAlignment="1">
      <alignment horizontal="left" wrapText="1"/>
      <protection locked="0"/>
    </xf>
    <xf numFmtId="0" fontId="44" fillId="0" borderId="33" xfId="0" applyFont="1" applyBorder="1" applyAlignment="1">
      <alignment vertical="center" wrapText="1"/>
      <protection locked="0"/>
    </xf>
    <xf numFmtId="0" fontId="46" fillId="0" borderId="1" xfId="0" applyFont="1" applyBorder="1" applyAlignment="1">
      <alignment horizontal="left" vertical="center" wrapText="1"/>
      <protection locked="0"/>
    </xf>
    <xf numFmtId="0" fontId="47" fillId="0" borderId="1" xfId="0" applyFont="1" applyBorder="1" applyAlignment="1">
      <alignment horizontal="left" vertical="center" wrapText="1"/>
      <protection locked="0"/>
    </xf>
    <xf numFmtId="0" fontId="47" fillId="0" borderId="32" xfId="0" applyFont="1" applyBorder="1" applyAlignment="1">
      <alignment vertical="center" wrapText="1"/>
      <protection locked="0"/>
    </xf>
    <xf numFmtId="0" fontId="47" fillId="0" borderId="1" xfId="0" applyFont="1" applyBorder="1" applyAlignment="1">
      <alignment vertical="center" wrapText="1"/>
      <protection locked="0"/>
    </xf>
    <xf numFmtId="0" fontId="47" fillId="0" borderId="1" xfId="0" applyFont="1" applyBorder="1" applyAlignment="1">
      <alignment vertical="center"/>
      <protection locked="0"/>
    </xf>
    <xf numFmtId="0" fontId="47" fillId="0" borderId="1" xfId="0" applyFont="1" applyBorder="1" applyAlignment="1">
      <alignment horizontal="left" vertical="center"/>
      <protection locked="0"/>
    </xf>
    <xf numFmtId="49" fontId="47" fillId="0" borderId="1" xfId="0" applyNumberFormat="1" applyFont="1" applyBorder="1" applyAlignment="1">
      <alignment horizontal="left" vertical="center" wrapText="1"/>
      <protection locked="0"/>
    </xf>
    <xf numFmtId="49" fontId="47" fillId="0" borderId="1" xfId="0" applyNumberFormat="1" applyFont="1" applyBorder="1" applyAlignment="1">
      <alignment vertical="center" wrapText="1"/>
      <protection locked="0"/>
    </xf>
    <xf numFmtId="0" fontId="44" fillId="0" borderId="35" xfId="0" applyFont="1" applyBorder="1" applyAlignment="1">
      <alignment vertical="center" wrapText="1"/>
      <protection locked="0"/>
    </xf>
    <xf numFmtId="0" fontId="48" fillId="0" borderId="34" xfId="0" applyFont="1" applyBorder="1" applyAlignment="1">
      <alignment vertical="center" wrapText="1"/>
      <protection locked="0"/>
    </xf>
    <xf numFmtId="0" fontId="44" fillId="0" borderId="36" xfId="0" applyFont="1" applyBorder="1" applyAlignment="1">
      <alignment vertical="center" wrapText="1"/>
      <protection locked="0"/>
    </xf>
    <xf numFmtId="0" fontId="44" fillId="0" borderId="1" xfId="0" applyFont="1" applyBorder="1" applyAlignment="1">
      <alignment vertical="top"/>
      <protection locked="0"/>
    </xf>
    <xf numFmtId="0" fontId="44" fillId="0" borderId="0" xfId="0" applyFont="1" applyAlignment="1">
      <alignment vertical="top"/>
      <protection locked="0"/>
    </xf>
    <xf numFmtId="0" fontId="44" fillId="0" borderId="29" xfId="0" applyFont="1" applyBorder="1" applyAlignment="1">
      <alignment horizontal="left" vertical="center"/>
      <protection locked="0"/>
    </xf>
    <xf numFmtId="0" fontId="44" fillId="0" borderId="30" xfId="0" applyFont="1" applyBorder="1" applyAlignment="1">
      <alignment horizontal="left" vertical="center"/>
      <protection locked="0"/>
    </xf>
    <xf numFmtId="0" fontId="44" fillId="0" borderId="31" xfId="0" applyFont="1" applyBorder="1" applyAlignment="1">
      <alignment horizontal="left" vertical="center"/>
      <protection locked="0"/>
    </xf>
    <xf numFmtId="0" fontId="44" fillId="0" borderId="32" xfId="0" applyFont="1" applyBorder="1" applyAlignment="1">
      <alignment horizontal="left" vertical="center"/>
      <protection locked="0"/>
    </xf>
    <xf numFmtId="0" fontId="45" fillId="0" borderId="1" xfId="0" applyFont="1" applyBorder="1" applyAlignment="1">
      <alignment horizontal="center" vertical="center"/>
      <protection locked="0"/>
    </xf>
    <xf numFmtId="0" fontId="44" fillId="0" borderId="33" xfId="0" applyFont="1" applyBorder="1" applyAlignment="1">
      <alignment horizontal="left" vertical="center"/>
      <protection locked="0"/>
    </xf>
    <xf numFmtId="0" fontId="46" fillId="0" borderId="1" xfId="0" applyFont="1" applyBorder="1" applyAlignment="1">
      <alignment horizontal="left" vertical="center"/>
      <protection locked="0"/>
    </xf>
    <xf numFmtId="0" fontId="49" fillId="0" borderId="0" xfId="0" applyFont="1" applyAlignment="1">
      <alignment horizontal="left" vertical="center"/>
      <protection locked="0"/>
    </xf>
    <xf numFmtId="0" fontId="46" fillId="0" borderId="34" xfId="0" applyFont="1" applyBorder="1" applyAlignment="1">
      <alignment horizontal="left" vertical="center"/>
      <protection locked="0"/>
    </xf>
    <xf numFmtId="0" fontId="46" fillId="0" borderId="34" xfId="0" applyFont="1" applyBorder="1" applyAlignment="1">
      <alignment horizontal="center" vertical="center"/>
      <protection locked="0"/>
    </xf>
    <xf numFmtId="0" fontId="49" fillId="0" borderId="34" xfId="0" applyFont="1" applyBorder="1" applyAlignment="1">
      <alignment horizontal="left" vertical="center"/>
      <protection locked="0"/>
    </xf>
    <xf numFmtId="0" fontId="50" fillId="0" borderId="1" xfId="0" applyFont="1" applyBorder="1" applyAlignment="1">
      <alignment horizontal="left" vertical="center"/>
      <protection locked="0"/>
    </xf>
    <xf numFmtId="0" fontId="47" fillId="0" borderId="0" xfId="0" applyFont="1" applyAlignment="1">
      <alignment horizontal="left" vertical="center"/>
      <protection locked="0"/>
    </xf>
    <xf numFmtId="0" fontId="47" fillId="0" borderId="1" xfId="0" applyFont="1" applyBorder="1" applyAlignment="1">
      <alignment horizontal="center" vertical="center"/>
      <protection locked="0"/>
    </xf>
    <xf numFmtId="0" fontId="47" fillId="0" borderId="32" xfId="0" applyFont="1" applyBorder="1" applyAlignment="1">
      <alignment horizontal="left" vertical="center"/>
      <protection locked="0"/>
    </xf>
    <xf numFmtId="0" fontId="47" fillId="2" borderId="1" xfId="0" applyFont="1" applyFill="1" applyBorder="1" applyAlignment="1">
      <alignment horizontal="left" vertical="center"/>
      <protection locked="0"/>
    </xf>
    <xf numFmtId="0" fontId="47" fillId="2" borderId="1" xfId="0" applyFont="1" applyFill="1" applyBorder="1" applyAlignment="1">
      <alignment horizontal="center" vertical="center"/>
      <protection locked="0"/>
    </xf>
    <xf numFmtId="0" fontId="44" fillId="0" borderId="35" xfId="0" applyFont="1" applyBorder="1" applyAlignment="1">
      <alignment horizontal="left" vertical="center"/>
      <protection locked="0"/>
    </xf>
    <xf numFmtId="0" fontId="48" fillId="0" borderId="34" xfId="0" applyFont="1" applyBorder="1" applyAlignment="1">
      <alignment horizontal="left" vertical="center"/>
      <protection locked="0"/>
    </xf>
    <xf numFmtId="0" fontId="44" fillId="0" borderId="36" xfId="0" applyFont="1" applyBorder="1" applyAlignment="1">
      <alignment horizontal="left" vertical="center"/>
      <protection locked="0"/>
    </xf>
    <xf numFmtId="0" fontId="44" fillId="0" borderId="1" xfId="0" applyFont="1" applyBorder="1" applyAlignment="1">
      <alignment horizontal="left" vertical="center"/>
      <protection locked="0"/>
    </xf>
    <xf numFmtId="0" fontId="48" fillId="0" borderId="1" xfId="0" applyFont="1" applyBorder="1" applyAlignment="1">
      <alignment horizontal="left" vertical="center"/>
      <protection locked="0"/>
    </xf>
    <xf numFmtId="0" fontId="49" fillId="0" borderId="1" xfId="0" applyFont="1" applyBorder="1" applyAlignment="1">
      <alignment horizontal="left" vertical="center"/>
      <protection locked="0"/>
    </xf>
    <xf numFmtId="0" fontId="47" fillId="0" borderId="34" xfId="0" applyFont="1" applyBorder="1" applyAlignment="1">
      <alignment horizontal="left" vertical="center"/>
      <protection locked="0"/>
    </xf>
    <xf numFmtId="0" fontId="44" fillId="0" borderId="1" xfId="0" applyFont="1" applyBorder="1" applyAlignment="1">
      <alignment horizontal="left" vertical="center" wrapText="1"/>
      <protection locked="0"/>
    </xf>
    <xf numFmtId="0" fontId="47" fillId="0" borderId="1" xfId="0" applyFont="1" applyBorder="1" applyAlignment="1">
      <alignment horizontal="center" vertical="center" wrapText="1"/>
      <protection locked="0"/>
    </xf>
    <xf numFmtId="0" fontId="44" fillId="0" borderId="29" xfId="0" applyFont="1" applyBorder="1" applyAlignment="1">
      <alignment horizontal="left" vertical="center" wrapText="1"/>
      <protection locked="0"/>
    </xf>
    <xf numFmtId="0" fontId="44" fillId="0" borderId="30" xfId="0" applyFont="1" applyBorder="1" applyAlignment="1">
      <alignment horizontal="left" vertical="center" wrapText="1"/>
      <protection locked="0"/>
    </xf>
    <xf numFmtId="0" fontId="44" fillId="0" borderId="31" xfId="0" applyFont="1" applyBorder="1" applyAlignment="1">
      <alignment horizontal="left" vertical="center" wrapText="1"/>
      <protection locked="0"/>
    </xf>
    <xf numFmtId="0" fontId="44" fillId="0" borderId="32" xfId="0" applyFont="1" applyBorder="1" applyAlignment="1">
      <alignment horizontal="left" vertical="center" wrapText="1"/>
      <protection locked="0"/>
    </xf>
    <xf numFmtId="0" fontId="44" fillId="0" borderId="33" xfId="0" applyFont="1" applyBorder="1" applyAlignment="1">
      <alignment horizontal="left" vertical="center" wrapText="1"/>
      <protection locked="0"/>
    </xf>
    <xf numFmtId="0" fontId="49" fillId="0" borderId="32" xfId="0" applyFont="1" applyBorder="1" applyAlignment="1">
      <alignment horizontal="left" vertical="center" wrapText="1"/>
      <protection locked="0"/>
    </xf>
    <xf numFmtId="0" fontId="49" fillId="0" borderId="33" xfId="0" applyFont="1" applyBorder="1" applyAlignment="1">
      <alignment horizontal="left" vertical="center" wrapText="1"/>
      <protection locked="0"/>
    </xf>
    <xf numFmtId="0" fontId="47" fillId="0" borderId="32" xfId="0" applyFont="1" applyBorder="1" applyAlignment="1">
      <alignment horizontal="left" vertical="center" wrapText="1"/>
      <protection locked="0"/>
    </xf>
    <xf numFmtId="0" fontId="47" fillId="0" borderId="33" xfId="0" applyFont="1" applyBorder="1" applyAlignment="1">
      <alignment horizontal="left" vertical="center" wrapText="1"/>
      <protection locked="0"/>
    </xf>
    <xf numFmtId="0" fontId="47" fillId="0" borderId="33" xfId="0" applyFont="1" applyBorder="1" applyAlignment="1">
      <alignment horizontal="left" vertical="center"/>
      <protection locked="0"/>
    </xf>
    <xf numFmtId="0" fontId="47" fillId="0" borderId="35" xfId="0" applyFont="1" applyBorder="1" applyAlignment="1">
      <alignment horizontal="left" vertical="center" wrapText="1"/>
      <protection locked="0"/>
    </xf>
    <xf numFmtId="0" fontId="47" fillId="0" borderId="34" xfId="0" applyFont="1" applyBorder="1" applyAlignment="1">
      <alignment horizontal="left" vertical="center" wrapText="1"/>
      <protection locked="0"/>
    </xf>
    <xf numFmtId="0" fontId="47" fillId="0" borderId="36" xfId="0" applyFont="1" applyBorder="1" applyAlignment="1">
      <alignment horizontal="left" vertical="center" wrapText="1"/>
      <protection locked="0"/>
    </xf>
    <xf numFmtId="0" fontId="47" fillId="0" borderId="1" xfId="0" applyFont="1" applyBorder="1" applyAlignment="1">
      <alignment horizontal="left" vertical="top"/>
      <protection locked="0"/>
    </xf>
    <xf numFmtId="0" fontId="47" fillId="0" borderId="1" xfId="0" applyFont="1" applyBorder="1" applyAlignment="1">
      <alignment horizontal="center" vertical="top"/>
      <protection locked="0"/>
    </xf>
    <xf numFmtId="0" fontId="47" fillId="0" borderId="35" xfId="0" applyFont="1" applyBorder="1" applyAlignment="1">
      <alignment horizontal="left" vertical="center"/>
      <protection locked="0"/>
    </xf>
    <xf numFmtId="0" fontId="47" fillId="0" borderId="36" xfId="0" applyFont="1" applyBorder="1" applyAlignment="1">
      <alignment horizontal="left" vertical="center"/>
      <protection locked="0"/>
    </xf>
    <xf numFmtId="0" fontId="49" fillId="0" borderId="0" xfId="0" applyFont="1" applyAlignment="1">
      <alignment vertical="center"/>
      <protection locked="0"/>
    </xf>
    <xf numFmtId="0" fontId="46" fillId="0" borderId="1" xfId="0" applyFont="1" applyBorder="1" applyAlignment="1">
      <alignment vertical="center"/>
      <protection locked="0"/>
    </xf>
    <xf numFmtId="0" fontId="49" fillId="0" borderId="34" xfId="0" applyFont="1" applyBorder="1" applyAlignment="1">
      <alignment vertical="center"/>
      <protection locked="0"/>
    </xf>
    <xf numFmtId="0" fontId="46" fillId="0" borderId="34" xfId="0" applyFont="1" applyBorder="1" applyAlignment="1">
      <alignment vertical="center"/>
      <protection locked="0"/>
    </xf>
    <xf numFmtId="0" fontId="0" fillId="0" borderId="1" xfId="0" applyBorder="1" applyAlignment="1">
      <alignment vertical="top"/>
      <protection locked="0"/>
    </xf>
    <xf numFmtId="49" fontId="47" fillId="0" borderId="1" xfId="0" applyNumberFormat="1" applyFont="1" applyBorder="1" applyAlignment="1">
      <alignment horizontal="left" vertical="center"/>
      <protection locked="0"/>
    </xf>
    <xf numFmtId="0" fontId="0" fillId="0" borderId="34" xfId="0" applyBorder="1" applyAlignment="1">
      <alignment vertical="top"/>
      <protection locked="0"/>
    </xf>
    <xf numFmtId="0" fontId="46" fillId="0" borderId="34" xfId="0" applyFont="1" applyBorder="1" applyAlignment="1">
      <alignment horizontal="left"/>
      <protection locked="0"/>
    </xf>
    <xf numFmtId="0" fontId="49" fillId="0" borderId="34" xfId="0" applyFont="1" applyBorder="1" applyAlignment="1">
      <protection locked="0"/>
    </xf>
    <xf numFmtId="0" fontId="44" fillId="0" borderId="32" xfId="0" applyFont="1" applyBorder="1" applyAlignment="1">
      <alignment vertical="top"/>
      <protection locked="0"/>
    </xf>
    <xf numFmtId="0" fontId="44" fillId="0" borderId="33" xfId="0" applyFont="1" applyBorder="1" applyAlignment="1">
      <alignment vertical="top"/>
      <protection locked="0"/>
    </xf>
    <xf numFmtId="0" fontId="44" fillId="0" borderId="1" xfId="0" applyFont="1" applyBorder="1" applyAlignment="1">
      <alignment horizontal="center" vertical="center"/>
      <protection locked="0"/>
    </xf>
    <xf numFmtId="0" fontId="44" fillId="0" borderId="1" xfId="0" applyFont="1" applyBorder="1" applyAlignment="1">
      <alignment horizontal="left" vertical="top"/>
      <protection locked="0"/>
    </xf>
    <xf numFmtId="0" fontId="44" fillId="0" borderId="35" xfId="0" applyFont="1" applyBorder="1" applyAlignment="1">
      <alignment vertical="top"/>
      <protection locked="0"/>
    </xf>
    <xf numFmtId="0" fontId="44" fillId="0" borderId="34" xfId="0" applyFont="1" applyBorder="1" applyAlignment="1">
      <alignment vertical="top"/>
      <protection locked="0"/>
    </xf>
    <xf numFmtId="0" fontId="44" fillId="0" borderId="36" xfId="0" applyFont="1" applyBorder="1" applyAlignment="1">
      <alignment vertical="top"/>
      <protection locked="0"/>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styles" Target="styles.xml" /><Relationship Id="rId18" Type="http://schemas.openxmlformats.org/officeDocument/2006/relationships/theme" Target="theme/theme1.xml" /><Relationship Id="rId19" Type="http://schemas.openxmlformats.org/officeDocument/2006/relationships/calcChain" Target="calcChain.xml" /><Relationship Id="rId20"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pane activePane="bottomLeft" state="frozen" topLeftCell="A2" ySplit="1"/>
    </sheetView>
  </sheetViews>
  <cols>
    <col min="1" max="1" width="8.33" customWidth="1"/>
    <col min="2" max="2" width="1.67" customWidth="1"/>
    <col min="3" max="3" width="4.17" customWidth="1"/>
    <col min="4" max="4" width="2.67" customWidth="1"/>
    <col min="5" max="5" width="2.67" customWidth="1"/>
    <col min="6" max="6" width="2.67" customWidth="1"/>
    <col min="7" max="7" width="2.67" customWidth="1"/>
    <col min="8" max="8" width="2.67" customWidth="1"/>
    <col min="9" max="9" width="2.67" customWidth="1"/>
    <col min="10" max="10" width="2.67" customWidth="1"/>
    <col min="11" max="11" width="2.67" customWidth="1"/>
    <col min="12" max="12" width="2.67" customWidth="1"/>
    <col min="13" max="13" width="2.67" customWidth="1"/>
    <col min="14" max="14" width="2.67" customWidth="1"/>
    <col min="15" max="15" width="2.67" customWidth="1"/>
    <col min="16" max="16" width="2.67" customWidth="1"/>
    <col min="17" max="17" width="2.67" customWidth="1"/>
    <col min="18" max="18" width="2.67" customWidth="1"/>
    <col min="19" max="19" width="2.67" customWidth="1"/>
    <col min="20" max="20" width="2.67" customWidth="1"/>
    <col min="21" max="21" width="2.67" customWidth="1"/>
    <col min="22" max="22" width="2.67" customWidth="1"/>
    <col min="23" max="23" width="2.67" customWidth="1"/>
    <col min="24" max="24" width="2.67" customWidth="1"/>
    <col min="25" max="25" width="2.67" customWidth="1"/>
    <col min="26" max="26" width="2.67" customWidth="1"/>
    <col min="27" max="27" width="2.67" customWidth="1"/>
    <col min="28" max="28" width="2.67" customWidth="1"/>
    <col min="29" max="29" width="2.67" customWidth="1"/>
    <col min="30" max="30" width="2.67" customWidth="1"/>
    <col min="31" max="31" width="2.67" customWidth="1"/>
    <col min="32" max="32" width="2.67" customWidth="1"/>
    <col min="33" max="33" width="2.67" customWidth="1"/>
    <col min="34" max="34" width="3.33" customWidth="1"/>
    <col min="35" max="35" width="31.67" customWidth="1"/>
    <col min="36" max="36" width="2.5" customWidth="1"/>
    <col min="37" max="37" width="2.5" customWidth="1"/>
    <col min="38" max="38" width="8.33" customWidth="1"/>
    <col min="39" max="39" width="3.33" customWidth="1"/>
    <col min="40" max="40" width="13.33" customWidth="1"/>
    <col min="41" max="41" width="7.5" customWidth="1"/>
    <col min="42" max="42" width="4.17" customWidth="1"/>
    <col min="43" max="43" width="15.67" customWidth="1"/>
    <col min="44" max="44" width="13.67" customWidth="1"/>
    <col min="45" max="45" width="25.83" hidden="1" customWidth="1"/>
    <col min="46" max="46" width="25.83" hidden="1" customWidth="1"/>
    <col min="47" max="47" width="25.83" hidden="1" customWidth="1"/>
    <col min="48" max="48" width="21.67" hidden="1" customWidth="1"/>
    <col min="49" max="49" width="21.67" hidden="1" customWidth="1"/>
    <col min="50" max="50" width="21.67" hidden="1" customWidth="1"/>
    <col min="51" max="51" width="21.67" hidden="1" customWidth="1"/>
    <col min="52" max="52" width="21.67" hidden="1" customWidth="1"/>
    <col min="53" max="53" width="19.17" hidden="1" customWidth="1"/>
    <col min="54" max="54" width="25" hidden="1" customWidth="1"/>
    <col min="55" max="55" width="19.17" hidden="1" customWidth="1"/>
    <col min="56" max="56" width="19.17" hidden="1" customWidth="1"/>
    <col min="57" max="57" width="66.5" customWidth="1"/>
    <col min="71" max="71" width="9.33" hidden="1"/>
    <col min="72" max="72" width="9.33" hidden="1"/>
    <col min="73" max="73" width="9.33" hidden="1"/>
    <col min="74" max="74" width="9.33" hidden="1"/>
    <col min="75" max="75" width="9.33" hidden="1"/>
    <col min="76" max="76" width="9.33" hidden="1"/>
    <col min="77" max="77" width="9.33" hidden="1"/>
    <col min="78" max="78" width="9.33" hidden="1"/>
    <col min="79" max="79" width="9.33" hidden="1"/>
    <col min="80" max="80" width="9.33" hidden="1"/>
    <col min="81" max="81" width="9.33" hidden="1"/>
    <col min="82" max="82" width="9.33" hidden="1"/>
    <col min="83" max="83" width="9.33" hidden="1"/>
    <col min="84" max="84" width="9.33" hidden="1"/>
    <col min="85" max="85" width="9.33" hidden="1"/>
    <col min="86" max="86" width="9.33" hidden="1"/>
    <col min="87" max="87" width="9.33" hidden="1"/>
    <col min="88" max="88" width="9.33" hidden="1"/>
    <col min="89" max="89" width="9.33" hidden="1"/>
    <col min="90" max="90" width="9.33" hidden="1"/>
    <col min="91" max="91" width="9.33" hidden="1"/>
  </cols>
  <sheetData>
    <row r="1" ht="21.36"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ht="36.96" customHeight="1">
      <c r="AR2"/>
      <c r="BS2" s="25" t="s">
        <v>8</v>
      </c>
      <c r="BT2" s="25" t="s">
        <v>9</v>
      </c>
    </row>
    <row r="3" ht="6.96"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ht="36.96"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ht="14.4" customHeight="1">
      <c r="B5" s="29"/>
      <c r="C5" s="30"/>
      <c r="D5" s="35" t="s">
        <v>15</v>
      </c>
      <c r="E5" s="30"/>
      <c r="F5" s="30"/>
      <c r="G5" s="30"/>
      <c r="H5" s="30"/>
      <c r="I5" s="30"/>
      <c r="J5" s="30"/>
      <c r="K5" s="36" t="s">
        <v>16</v>
      </c>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2"/>
      <c r="BE5" s="37" t="s">
        <v>17</v>
      </c>
      <c r="BS5" s="25" t="s">
        <v>8</v>
      </c>
    </row>
    <row r="6" ht="36.96" customHeight="1">
      <c r="B6" s="29"/>
      <c r="C6" s="30"/>
      <c r="D6" s="38" t="s">
        <v>18</v>
      </c>
      <c r="E6" s="30"/>
      <c r="F6" s="30"/>
      <c r="G6" s="30"/>
      <c r="H6" s="30"/>
      <c r="I6" s="30"/>
      <c r="J6" s="30"/>
      <c r="K6" s="39" t="s">
        <v>19</v>
      </c>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2"/>
      <c r="BE6" s="40"/>
      <c r="BS6" s="25" t="s">
        <v>8</v>
      </c>
    </row>
    <row r="7" ht="14.4" customHeight="1">
      <c r="B7" s="29"/>
      <c r="C7" s="30"/>
      <c r="D7" s="41" t="s">
        <v>20</v>
      </c>
      <c r="E7" s="30"/>
      <c r="F7" s="30"/>
      <c r="G7" s="30"/>
      <c r="H7" s="30"/>
      <c r="I7" s="30"/>
      <c r="J7" s="30"/>
      <c r="K7" s="36" t="s">
        <v>21</v>
      </c>
      <c r="L7" s="30"/>
      <c r="M7" s="30"/>
      <c r="N7" s="30"/>
      <c r="O7" s="30"/>
      <c r="P7" s="30"/>
      <c r="Q7" s="30"/>
      <c r="R7" s="30"/>
      <c r="S7" s="30"/>
      <c r="T7" s="30"/>
      <c r="U7" s="30"/>
      <c r="V7" s="30"/>
      <c r="W7" s="30"/>
      <c r="X7" s="30"/>
      <c r="Y7" s="30"/>
      <c r="Z7" s="30"/>
      <c r="AA7" s="30"/>
      <c r="AB7" s="30"/>
      <c r="AC7" s="30"/>
      <c r="AD7" s="30"/>
      <c r="AE7" s="30"/>
      <c r="AF7" s="30"/>
      <c r="AG7" s="30"/>
      <c r="AH7" s="30"/>
      <c r="AI7" s="30"/>
      <c r="AJ7" s="30"/>
      <c r="AK7" s="41" t="s">
        <v>22</v>
      </c>
      <c r="AL7" s="30"/>
      <c r="AM7" s="30"/>
      <c r="AN7" s="36" t="s">
        <v>21</v>
      </c>
      <c r="AO7" s="30"/>
      <c r="AP7" s="30"/>
      <c r="AQ7" s="32"/>
      <c r="BE7" s="40"/>
      <c r="BS7" s="25" t="s">
        <v>8</v>
      </c>
    </row>
    <row r="8" ht="14.4" customHeight="1">
      <c r="B8" s="29"/>
      <c r="C8" s="30"/>
      <c r="D8" s="41" t="s">
        <v>23</v>
      </c>
      <c r="E8" s="30"/>
      <c r="F8" s="30"/>
      <c r="G8" s="30"/>
      <c r="H8" s="30"/>
      <c r="I8" s="30"/>
      <c r="J8" s="30"/>
      <c r="K8" s="36" t="s">
        <v>24</v>
      </c>
      <c r="L8" s="30"/>
      <c r="M8" s="30"/>
      <c r="N8" s="30"/>
      <c r="O8" s="30"/>
      <c r="P8" s="30"/>
      <c r="Q8" s="30"/>
      <c r="R8" s="30"/>
      <c r="S8" s="30"/>
      <c r="T8" s="30"/>
      <c r="U8" s="30"/>
      <c r="V8" s="30"/>
      <c r="W8" s="30"/>
      <c r="X8" s="30"/>
      <c r="Y8" s="30"/>
      <c r="Z8" s="30"/>
      <c r="AA8" s="30"/>
      <c r="AB8" s="30"/>
      <c r="AC8" s="30"/>
      <c r="AD8" s="30"/>
      <c r="AE8" s="30"/>
      <c r="AF8" s="30"/>
      <c r="AG8" s="30"/>
      <c r="AH8" s="30"/>
      <c r="AI8" s="30"/>
      <c r="AJ8" s="30"/>
      <c r="AK8" s="41" t="s">
        <v>25</v>
      </c>
      <c r="AL8" s="30"/>
      <c r="AM8" s="30"/>
      <c r="AN8" s="42" t="s">
        <v>26</v>
      </c>
      <c r="AO8" s="30"/>
      <c r="AP8" s="30"/>
      <c r="AQ8" s="32"/>
      <c r="BE8" s="40"/>
      <c r="BS8" s="25" t="s">
        <v>8</v>
      </c>
    </row>
    <row r="9" ht="14.4"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40"/>
      <c r="BS9" s="25" t="s">
        <v>8</v>
      </c>
    </row>
    <row r="10" ht="14.4" customHeight="1">
      <c r="B10" s="29"/>
      <c r="C10" s="30"/>
      <c r="D10" s="41" t="s">
        <v>27</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41" t="s">
        <v>28</v>
      </c>
      <c r="AL10" s="30"/>
      <c r="AM10" s="30"/>
      <c r="AN10" s="36" t="s">
        <v>29</v>
      </c>
      <c r="AO10" s="30"/>
      <c r="AP10" s="30"/>
      <c r="AQ10" s="32"/>
      <c r="BE10" s="40"/>
      <c r="BS10" s="25" t="s">
        <v>8</v>
      </c>
    </row>
    <row r="11" ht="18.48" customHeight="1">
      <c r="B11" s="29"/>
      <c r="C11" s="30"/>
      <c r="D11" s="30"/>
      <c r="E11" s="36" t="s">
        <v>30</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41" t="s">
        <v>31</v>
      </c>
      <c r="AL11" s="30"/>
      <c r="AM11" s="30"/>
      <c r="AN11" s="36" t="s">
        <v>32</v>
      </c>
      <c r="AO11" s="30"/>
      <c r="AP11" s="30"/>
      <c r="AQ11" s="32"/>
      <c r="BE11" s="40"/>
      <c r="BS11" s="25" t="s">
        <v>8</v>
      </c>
    </row>
    <row r="12" ht="6.96"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40"/>
      <c r="BS12" s="25" t="s">
        <v>8</v>
      </c>
    </row>
    <row r="13" ht="14.4" customHeight="1">
      <c r="B13" s="29"/>
      <c r="C13" s="30"/>
      <c r="D13" s="41" t="s">
        <v>33</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41" t="s">
        <v>28</v>
      </c>
      <c r="AL13" s="30"/>
      <c r="AM13" s="30"/>
      <c r="AN13" s="43" t="s">
        <v>34</v>
      </c>
      <c r="AO13" s="30"/>
      <c r="AP13" s="30"/>
      <c r="AQ13" s="32"/>
      <c r="BE13" s="40"/>
      <c r="BS13" s="25" t="s">
        <v>8</v>
      </c>
    </row>
    <row r="14">
      <c r="B14" s="29"/>
      <c r="C14" s="30"/>
      <c r="D14" s="30"/>
      <c r="E14" s="43" t="s">
        <v>34</v>
      </c>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1" t="s">
        <v>31</v>
      </c>
      <c r="AL14" s="30"/>
      <c r="AM14" s="30"/>
      <c r="AN14" s="43" t="s">
        <v>34</v>
      </c>
      <c r="AO14" s="30"/>
      <c r="AP14" s="30"/>
      <c r="AQ14" s="32"/>
      <c r="BE14" s="40"/>
      <c r="BS14" s="25" t="s">
        <v>8</v>
      </c>
    </row>
    <row r="15" ht="6.96"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40"/>
      <c r="BS15" s="25" t="s">
        <v>6</v>
      </c>
    </row>
    <row r="16" ht="14.4" customHeight="1">
      <c r="B16" s="29"/>
      <c r="C16" s="30"/>
      <c r="D16" s="41" t="s">
        <v>35</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41" t="s">
        <v>28</v>
      </c>
      <c r="AL16" s="30"/>
      <c r="AM16" s="30"/>
      <c r="AN16" s="36" t="s">
        <v>36</v>
      </c>
      <c r="AO16" s="30"/>
      <c r="AP16" s="30"/>
      <c r="AQ16" s="32"/>
      <c r="BE16" s="40"/>
      <c r="BS16" s="25" t="s">
        <v>6</v>
      </c>
    </row>
    <row r="17" ht="18.48" customHeight="1">
      <c r="B17" s="29"/>
      <c r="C17" s="30"/>
      <c r="D17" s="30"/>
      <c r="E17" s="36" t="s">
        <v>37</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41" t="s">
        <v>31</v>
      </c>
      <c r="AL17" s="30"/>
      <c r="AM17" s="30"/>
      <c r="AN17" s="36" t="s">
        <v>38</v>
      </c>
      <c r="AO17" s="30"/>
      <c r="AP17" s="30"/>
      <c r="AQ17" s="32"/>
      <c r="BE17" s="40"/>
      <c r="BS17" s="25" t="s">
        <v>39</v>
      </c>
    </row>
    <row r="18" ht="6.96"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40"/>
      <c r="BS18" s="25" t="s">
        <v>8</v>
      </c>
    </row>
    <row r="19" ht="14.4" customHeight="1">
      <c r="B19" s="29"/>
      <c r="C19" s="30"/>
      <c r="D19" s="41" t="s">
        <v>40</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40"/>
      <c r="BS19" s="25" t="s">
        <v>8</v>
      </c>
    </row>
    <row r="20" ht="57" customHeight="1">
      <c r="B20" s="29"/>
      <c r="C20" s="30"/>
      <c r="D20" s="30"/>
      <c r="E20" s="45" t="s">
        <v>41</v>
      </c>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30"/>
      <c r="AP20" s="30"/>
      <c r="AQ20" s="32"/>
      <c r="BE20" s="40"/>
      <c r="BS20" s="25" t="s">
        <v>6</v>
      </c>
    </row>
    <row r="21" ht="6.96"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40"/>
    </row>
    <row r="22" ht="6.96" customHeight="1">
      <c r="B22" s="29"/>
      <c r="C22" s="30"/>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30"/>
      <c r="AQ22" s="32"/>
      <c r="BE22" s="40"/>
    </row>
    <row r="23" s="1" customFormat="1" ht="25.92" customHeight="1">
      <c r="B23" s="47"/>
      <c r="C23" s="48"/>
      <c r="D23" s="49" t="s">
        <v>42</v>
      </c>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1">
        <f>ROUND(AG51,2)</f>
        <v>0</v>
      </c>
      <c r="AL23" s="50"/>
      <c r="AM23" s="50"/>
      <c r="AN23" s="50"/>
      <c r="AO23" s="50"/>
      <c r="AP23" s="48"/>
      <c r="AQ23" s="52"/>
      <c r="BE23" s="40"/>
    </row>
    <row r="24" s="1" customFormat="1" ht="6.96" customHeight="1">
      <c r="B24" s="47"/>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52"/>
      <c r="BE24" s="40"/>
    </row>
    <row r="25" s="1" customFormat="1">
      <c r="B25" s="47"/>
      <c r="C25" s="48"/>
      <c r="D25" s="48"/>
      <c r="E25" s="48"/>
      <c r="F25" s="48"/>
      <c r="G25" s="48"/>
      <c r="H25" s="48"/>
      <c r="I25" s="48"/>
      <c r="J25" s="48"/>
      <c r="K25" s="48"/>
      <c r="L25" s="53" t="s">
        <v>43</v>
      </c>
      <c r="M25" s="53"/>
      <c r="N25" s="53"/>
      <c r="O25" s="53"/>
      <c r="P25" s="48"/>
      <c r="Q25" s="48"/>
      <c r="R25" s="48"/>
      <c r="S25" s="48"/>
      <c r="T25" s="48"/>
      <c r="U25" s="48"/>
      <c r="V25" s="48"/>
      <c r="W25" s="53" t="s">
        <v>44</v>
      </c>
      <c r="X25" s="53"/>
      <c r="Y25" s="53"/>
      <c r="Z25" s="53"/>
      <c r="AA25" s="53"/>
      <c r="AB25" s="53"/>
      <c r="AC25" s="53"/>
      <c r="AD25" s="53"/>
      <c r="AE25" s="53"/>
      <c r="AF25" s="48"/>
      <c r="AG25" s="48"/>
      <c r="AH25" s="48"/>
      <c r="AI25" s="48"/>
      <c r="AJ25" s="48"/>
      <c r="AK25" s="53" t="s">
        <v>45</v>
      </c>
      <c r="AL25" s="53"/>
      <c r="AM25" s="53"/>
      <c r="AN25" s="53"/>
      <c r="AO25" s="53"/>
      <c r="AP25" s="48"/>
      <c r="AQ25" s="52"/>
      <c r="BE25" s="40"/>
    </row>
    <row r="26" s="2" customFormat="1" ht="14.4" customHeight="1">
      <c r="B26" s="54"/>
      <c r="C26" s="55"/>
      <c r="D26" s="56" t="s">
        <v>46</v>
      </c>
      <c r="E26" s="55"/>
      <c r="F26" s="56" t="s">
        <v>47</v>
      </c>
      <c r="G26" s="55"/>
      <c r="H26" s="55"/>
      <c r="I26" s="55"/>
      <c r="J26" s="55"/>
      <c r="K26" s="55"/>
      <c r="L26" s="57">
        <v>0.20999999999999999</v>
      </c>
      <c r="M26" s="55"/>
      <c r="N26" s="55"/>
      <c r="O26" s="55"/>
      <c r="P26" s="55"/>
      <c r="Q26" s="55"/>
      <c r="R26" s="55"/>
      <c r="S26" s="55"/>
      <c r="T26" s="55"/>
      <c r="U26" s="55"/>
      <c r="V26" s="55"/>
      <c r="W26" s="58">
        <f>ROUND(AZ51,2)</f>
        <v>0</v>
      </c>
      <c r="X26" s="55"/>
      <c r="Y26" s="55"/>
      <c r="Z26" s="55"/>
      <c r="AA26" s="55"/>
      <c r="AB26" s="55"/>
      <c r="AC26" s="55"/>
      <c r="AD26" s="55"/>
      <c r="AE26" s="55"/>
      <c r="AF26" s="55"/>
      <c r="AG26" s="55"/>
      <c r="AH26" s="55"/>
      <c r="AI26" s="55"/>
      <c r="AJ26" s="55"/>
      <c r="AK26" s="58">
        <f>ROUND(AV51,2)</f>
        <v>0</v>
      </c>
      <c r="AL26" s="55"/>
      <c r="AM26" s="55"/>
      <c r="AN26" s="55"/>
      <c r="AO26" s="55"/>
      <c r="AP26" s="55"/>
      <c r="AQ26" s="59"/>
      <c r="BE26" s="40"/>
    </row>
    <row r="27" s="2" customFormat="1" ht="14.4" customHeight="1">
      <c r="B27" s="54"/>
      <c r="C27" s="55"/>
      <c r="D27" s="55"/>
      <c r="E27" s="55"/>
      <c r="F27" s="56" t="s">
        <v>48</v>
      </c>
      <c r="G27" s="55"/>
      <c r="H27" s="55"/>
      <c r="I27" s="55"/>
      <c r="J27" s="55"/>
      <c r="K27" s="55"/>
      <c r="L27" s="57">
        <v>0.14999999999999999</v>
      </c>
      <c r="M27" s="55"/>
      <c r="N27" s="55"/>
      <c r="O27" s="55"/>
      <c r="P27" s="55"/>
      <c r="Q27" s="55"/>
      <c r="R27" s="55"/>
      <c r="S27" s="55"/>
      <c r="T27" s="55"/>
      <c r="U27" s="55"/>
      <c r="V27" s="55"/>
      <c r="W27" s="58">
        <f>ROUND(BA51,2)</f>
        <v>0</v>
      </c>
      <c r="X27" s="55"/>
      <c r="Y27" s="55"/>
      <c r="Z27" s="55"/>
      <c r="AA27" s="55"/>
      <c r="AB27" s="55"/>
      <c r="AC27" s="55"/>
      <c r="AD27" s="55"/>
      <c r="AE27" s="55"/>
      <c r="AF27" s="55"/>
      <c r="AG27" s="55"/>
      <c r="AH27" s="55"/>
      <c r="AI27" s="55"/>
      <c r="AJ27" s="55"/>
      <c r="AK27" s="58">
        <f>ROUND(AW51,2)</f>
        <v>0</v>
      </c>
      <c r="AL27" s="55"/>
      <c r="AM27" s="55"/>
      <c r="AN27" s="55"/>
      <c r="AO27" s="55"/>
      <c r="AP27" s="55"/>
      <c r="AQ27" s="59"/>
      <c r="BE27" s="40"/>
    </row>
    <row r="28" hidden="1" s="2" customFormat="1" ht="14.4" customHeight="1">
      <c r="B28" s="54"/>
      <c r="C28" s="55"/>
      <c r="D28" s="55"/>
      <c r="E28" s="55"/>
      <c r="F28" s="56" t="s">
        <v>49</v>
      </c>
      <c r="G28" s="55"/>
      <c r="H28" s="55"/>
      <c r="I28" s="55"/>
      <c r="J28" s="55"/>
      <c r="K28" s="55"/>
      <c r="L28" s="57">
        <v>0.20999999999999999</v>
      </c>
      <c r="M28" s="55"/>
      <c r="N28" s="55"/>
      <c r="O28" s="55"/>
      <c r="P28" s="55"/>
      <c r="Q28" s="55"/>
      <c r="R28" s="55"/>
      <c r="S28" s="55"/>
      <c r="T28" s="55"/>
      <c r="U28" s="55"/>
      <c r="V28" s="55"/>
      <c r="W28" s="58">
        <f>ROUND(BB51,2)</f>
        <v>0</v>
      </c>
      <c r="X28" s="55"/>
      <c r="Y28" s="55"/>
      <c r="Z28" s="55"/>
      <c r="AA28" s="55"/>
      <c r="AB28" s="55"/>
      <c r="AC28" s="55"/>
      <c r="AD28" s="55"/>
      <c r="AE28" s="55"/>
      <c r="AF28" s="55"/>
      <c r="AG28" s="55"/>
      <c r="AH28" s="55"/>
      <c r="AI28" s="55"/>
      <c r="AJ28" s="55"/>
      <c r="AK28" s="58">
        <v>0</v>
      </c>
      <c r="AL28" s="55"/>
      <c r="AM28" s="55"/>
      <c r="AN28" s="55"/>
      <c r="AO28" s="55"/>
      <c r="AP28" s="55"/>
      <c r="AQ28" s="59"/>
      <c r="BE28" s="40"/>
    </row>
    <row r="29" hidden="1" s="2" customFormat="1" ht="14.4" customHeight="1">
      <c r="B29" s="54"/>
      <c r="C29" s="55"/>
      <c r="D29" s="55"/>
      <c r="E29" s="55"/>
      <c r="F29" s="56" t="s">
        <v>50</v>
      </c>
      <c r="G29" s="55"/>
      <c r="H29" s="55"/>
      <c r="I29" s="55"/>
      <c r="J29" s="55"/>
      <c r="K29" s="55"/>
      <c r="L29" s="57">
        <v>0.14999999999999999</v>
      </c>
      <c r="M29" s="55"/>
      <c r="N29" s="55"/>
      <c r="O29" s="55"/>
      <c r="P29" s="55"/>
      <c r="Q29" s="55"/>
      <c r="R29" s="55"/>
      <c r="S29" s="55"/>
      <c r="T29" s="55"/>
      <c r="U29" s="55"/>
      <c r="V29" s="55"/>
      <c r="W29" s="58">
        <f>ROUND(BC51,2)</f>
        <v>0</v>
      </c>
      <c r="X29" s="55"/>
      <c r="Y29" s="55"/>
      <c r="Z29" s="55"/>
      <c r="AA29" s="55"/>
      <c r="AB29" s="55"/>
      <c r="AC29" s="55"/>
      <c r="AD29" s="55"/>
      <c r="AE29" s="55"/>
      <c r="AF29" s="55"/>
      <c r="AG29" s="55"/>
      <c r="AH29" s="55"/>
      <c r="AI29" s="55"/>
      <c r="AJ29" s="55"/>
      <c r="AK29" s="58">
        <v>0</v>
      </c>
      <c r="AL29" s="55"/>
      <c r="AM29" s="55"/>
      <c r="AN29" s="55"/>
      <c r="AO29" s="55"/>
      <c r="AP29" s="55"/>
      <c r="AQ29" s="59"/>
      <c r="BE29" s="40"/>
    </row>
    <row r="30" hidden="1" s="2" customFormat="1" ht="14.4" customHeight="1">
      <c r="B30" s="54"/>
      <c r="C30" s="55"/>
      <c r="D30" s="55"/>
      <c r="E30" s="55"/>
      <c r="F30" s="56" t="s">
        <v>51</v>
      </c>
      <c r="G30" s="55"/>
      <c r="H30" s="55"/>
      <c r="I30" s="55"/>
      <c r="J30" s="55"/>
      <c r="K30" s="55"/>
      <c r="L30" s="57">
        <v>0</v>
      </c>
      <c r="M30" s="55"/>
      <c r="N30" s="55"/>
      <c r="O30" s="55"/>
      <c r="P30" s="55"/>
      <c r="Q30" s="55"/>
      <c r="R30" s="55"/>
      <c r="S30" s="55"/>
      <c r="T30" s="55"/>
      <c r="U30" s="55"/>
      <c r="V30" s="55"/>
      <c r="W30" s="58">
        <f>ROUND(BD51,2)</f>
        <v>0</v>
      </c>
      <c r="X30" s="55"/>
      <c r="Y30" s="55"/>
      <c r="Z30" s="55"/>
      <c r="AA30" s="55"/>
      <c r="AB30" s="55"/>
      <c r="AC30" s="55"/>
      <c r="AD30" s="55"/>
      <c r="AE30" s="55"/>
      <c r="AF30" s="55"/>
      <c r="AG30" s="55"/>
      <c r="AH30" s="55"/>
      <c r="AI30" s="55"/>
      <c r="AJ30" s="55"/>
      <c r="AK30" s="58">
        <v>0</v>
      </c>
      <c r="AL30" s="55"/>
      <c r="AM30" s="55"/>
      <c r="AN30" s="55"/>
      <c r="AO30" s="55"/>
      <c r="AP30" s="55"/>
      <c r="AQ30" s="59"/>
      <c r="BE30" s="40"/>
    </row>
    <row r="31" s="1" customFormat="1" ht="6.96" customHeight="1">
      <c r="B31" s="47"/>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52"/>
      <c r="BE31" s="40"/>
    </row>
    <row r="32" s="1" customFormat="1" ht="25.92" customHeight="1">
      <c r="B32" s="47"/>
      <c r="C32" s="60"/>
      <c r="D32" s="61" t="s">
        <v>52</v>
      </c>
      <c r="E32" s="62"/>
      <c r="F32" s="62"/>
      <c r="G32" s="62"/>
      <c r="H32" s="62"/>
      <c r="I32" s="62"/>
      <c r="J32" s="62"/>
      <c r="K32" s="62"/>
      <c r="L32" s="62"/>
      <c r="M32" s="62"/>
      <c r="N32" s="62"/>
      <c r="O32" s="62"/>
      <c r="P32" s="62"/>
      <c r="Q32" s="62"/>
      <c r="R32" s="62"/>
      <c r="S32" s="62"/>
      <c r="T32" s="63" t="s">
        <v>53</v>
      </c>
      <c r="U32" s="62"/>
      <c r="V32" s="62"/>
      <c r="W32" s="62"/>
      <c r="X32" s="64" t="s">
        <v>54</v>
      </c>
      <c r="Y32" s="62"/>
      <c r="Z32" s="62"/>
      <c r="AA32" s="62"/>
      <c r="AB32" s="62"/>
      <c r="AC32" s="62"/>
      <c r="AD32" s="62"/>
      <c r="AE32" s="62"/>
      <c r="AF32" s="62"/>
      <c r="AG32" s="62"/>
      <c r="AH32" s="62"/>
      <c r="AI32" s="62"/>
      <c r="AJ32" s="62"/>
      <c r="AK32" s="65">
        <f>SUM(AK23:AK30)</f>
        <v>0</v>
      </c>
      <c r="AL32" s="62"/>
      <c r="AM32" s="62"/>
      <c r="AN32" s="62"/>
      <c r="AO32" s="66"/>
      <c r="AP32" s="60"/>
      <c r="AQ32" s="67"/>
      <c r="BE32" s="40"/>
    </row>
    <row r="33" s="1" customFormat="1" ht="6.96" customHeight="1">
      <c r="B33" s="47"/>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52"/>
    </row>
    <row r="34" s="1" customFormat="1" ht="6.96" customHeight="1">
      <c r="B34" s="68"/>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70"/>
    </row>
    <row r="38" s="1" customFormat="1" ht="6.96" customHeight="1">
      <c r="B38" s="71"/>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3"/>
    </row>
    <row r="39" s="1" customFormat="1" ht="36.96" customHeight="1">
      <c r="B39" s="47"/>
      <c r="C39" s="74" t="s">
        <v>55</v>
      </c>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3"/>
    </row>
    <row r="40" s="1" customFormat="1" ht="6.96" customHeight="1">
      <c r="B40" s="47"/>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3"/>
    </row>
    <row r="41" s="3" customFormat="1" ht="14.4" customHeight="1">
      <c r="B41" s="76"/>
      <c r="C41" s="77" t="s">
        <v>15</v>
      </c>
      <c r="D41" s="78"/>
      <c r="E41" s="78"/>
      <c r="F41" s="78"/>
      <c r="G41" s="78"/>
      <c r="H41" s="78"/>
      <c r="I41" s="78"/>
      <c r="J41" s="78"/>
      <c r="K41" s="78"/>
      <c r="L41" s="78" t="str">
        <f>K5</f>
        <v>516716</v>
      </c>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9"/>
    </row>
    <row r="42" s="4" customFormat="1" ht="36.96" customHeight="1">
      <c r="B42" s="80"/>
      <c r="C42" s="81" t="s">
        <v>18</v>
      </c>
      <c r="D42" s="82"/>
      <c r="E42" s="82"/>
      <c r="F42" s="82"/>
      <c r="G42" s="82"/>
      <c r="H42" s="82"/>
      <c r="I42" s="82"/>
      <c r="J42" s="82"/>
      <c r="K42" s="82"/>
      <c r="L42" s="83" t="str">
        <f>K6</f>
        <v>Rekonstrukce internátu FVZ Hradec Králové - PD</v>
      </c>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4"/>
    </row>
    <row r="43" s="1" customFormat="1" ht="6.96" customHeight="1">
      <c r="B43" s="47"/>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3"/>
    </row>
    <row r="44" s="1" customFormat="1">
      <c r="B44" s="47"/>
      <c r="C44" s="77" t="s">
        <v>23</v>
      </c>
      <c r="D44" s="75"/>
      <c r="E44" s="75"/>
      <c r="F44" s="75"/>
      <c r="G44" s="75"/>
      <c r="H44" s="75"/>
      <c r="I44" s="75"/>
      <c r="J44" s="75"/>
      <c r="K44" s="75"/>
      <c r="L44" s="85" t="str">
        <f>IF(K8="","",K8)</f>
        <v>Hradec Králové parc. č. 1582, 1378</v>
      </c>
      <c r="M44" s="75"/>
      <c r="N44" s="75"/>
      <c r="O44" s="75"/>
      <c r="P44" s="75"/>
      <c r="Q44" s="75"/>
      <c r="R44" s="75"/>
      <c r="S44" s="75"/>
      <c r="T44" s="75"/>
      <c r="U44" s="75"/>
      <c r="V44" s="75"/>
      <c r="W44" s="75"/>
      <c r="X44" s="75"/>
      <c r="Y44" s="75"/>
      <c r="Z44" s="75"/>
      <c r="AA44" s="75"/>
      <c r="AB44" s="75"/>
      <c r="AC44" s="75"/>
      <c r="AD44" s="75"/>
      <c r="AE44" s="75"/>
      <c r="AF44" s="75"/>
      <c r="AG44" s="75"/>
      <c r="AH44" s="75"/>
      <c r="AI44" s="77" t="s">
        <v>25</v>
      </c>
      <c r="AJ44" s="75"/>
      <c r="AK44" s="75"/>
      <c r="AL44" s="75"/>
      <c r="AM44" s="86" t="str">
        <f>IF(AN8= "","",AN8)</f>
        <v>2. 3. 2017</v>
      </c>
      <c r="AN44" s="86"/>
      <c r="AO44" s="75"/>
      <c r="AP44" s="75"/>
      <c r="AQ44" s="75"/>
      <c r="AR44" s="73"/>
    </row>
    <row r="45" s="1" customFormat="1" ht="6.96" customHeight="1">
      <c r="B45" s="47"/>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3"/>
    </row>
    <row r="46" s="1" customFormat="1">
      <c r="B46" s="47"/>
      <c r="C46" s="77" t="s">
        <v>27</v>
      </c>
      <c r="D46" s="75"/>
      <c r="E46" s="75"/>
      <c r="F46" s="75"/>
      <c r="G46" s="75"/>
      <c r="H46" s="75"/>
      <c r="I46" s="75"/>
      <c r="J46" s="75"/>
      <c r="K46" s="75"/>
      <c r="L46" s="78" t="str">
        <f>IF(E11= "","",E11)</f>
        <v>Armádní servisní, p.o. Podhrabská 1589/1 Praha 6</v>
      </c>
      <c r="M46" s="75"/>
      <c r="N46" s="75"/>
      <c r="O46" s="75"/>
      <c r="P46" s="75"/>
      <c r="Q46" s="75"/>
      <c r="R46" s="75"/>
      <c r="S46" s="75"/>
      <c r="T46" s="75"/>
      <c r="U46" s="75"/>
      <c r="V46" s="75"/>
      <c r="W46" s="75"/>
      <c r="X46" s="75"/>
      <c r="Y46" s="75"/>
      <c r="Z46" s="75"/>
      <c r="AA46" s="75"/>
      <c r="AB46" s="75"/>
      <c r="AC46" s="75"/>
      <c r="AD46" s="75"/>
      <c r="AE46" s="75"/>
      <c r="AF46" s="75"/>
      <c r="AG46" s="75"/>
      <c r="AH46" s="75"/>
      <c r="AI46" s="77" t="s">
        <v>35</v>
      </c>
      <c r="AJ46" s="75"/>
      <c r="AK46" s="75"/>
      <c r="AL46" s="75"/>
      <c r="AM46" s="78" t="str">
        <f>IF(E17="","",E17)</f>
        <v>BKN,spol.s r.o.Vladislavova 29/I,566 01Vysoké Mýto</v>
      </c>
      <c r="AN46" s="78"/>
      <c r="AO46" s="78"/>
      <c r="AP46" s="78"/>
      <c r="AQ46" s="75"/>
      <c r="AR46" s="73"/>
      <c r="AS46" s="87" t="s">
        <v>56</v>
      </c>
      <c r="AT46" s="88"/>
      <c r="AU46" s="89"/>
      <c r="AV46" s="89"/>
      <c r="AW46" s="89"/>
      <c r="AX46" s="89"/>
      <c r="AY46" s="89"/>
      <c r="AZ46" s="89"/>
      <c r="BA46" s="89"/>
      <c r="BB46" s="89"/>
      <c r="BC46" s="89"/>
      <c r="BD46" s="90"/>
    </row>
    <row r="47" s="1" customFormat="1">
      <c r="B47" s="47"/>
      <c r="C47" s="77" t="s">
        <v>33</v>
      </c>
      <c r="D47" s="75"/>
      <c r="E47" s="75"/>
      <c r="F47" s="75"/>
      <c r="G47" s="75"/>
      <c r="H47" s="75"/>
      <c r="I47" s="75"/>
      <c r="J47" s="75"/>
      <c r="K47" s="75"/>
      <c r="L47" s="78" t="str">
        <f>IF(E14= "Vyplň údaj","",E14)</f>
        <v/>
      </c>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3"/>
      <c r="AS47" s="91"/>
      <c r="AT47" s="92"/>
      <c r="AU47" s="93"/>
      <c r="AV47" s="93"/>
      <c r="AW47" s="93"/>
      <c r="AX47" s="93"/>
      <c r="AY47" s="93"/>
      <c r="AZ47" s="93"/>
      <c r="BA47" s="93"/>
      <c r="BB47" s="93"/>
      <c r="BC47" s="93"/>
      <c r="BD47" s="94"/>
    </row>
    <row r="48" s="1" customFormat="1" ht="10.8" customHeight="1">
      <c r="B48" s="47"/>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3"/>
      <c r="AS48" s="95"/>
      <c r="AT48" s="56"/>
      <c r="AU48" s="48"/>
      <c r="AV48" s="48"/>
      <c r="AW48" s="48"/>
      <c r="AX48" s="48"/>
      <c r="AY48" s="48"/>
      <c r="AZ48" s="48"/>
      <c r="BA48" s="48"/>
      <c r="BB48" s="48"/>
      <c r="BC48" s="48"/>
      <c r="BD48" s="96"/>
    </row>
    <row r="49" s="1" customFormat="1" ht="29.28" customHeight="1">
      <c r="B49" s="47"/>
      <c r="C49" s="97" t="s">
        <v>57</v>
      </c>
      <c r="D49" s="98"/>
      <c r="E49" s="98"/>
      <c r="F49" s="98"/>
      <c r="G49" s="98"/>
      <c r="H49" s="99"/>
      <c r="I49" s="100" t="s">
        <v>58</v>
      </c>
      <c r="J49" s="98"/>
      <c r="K49" s="98"/>
      <c r="L49" s="98"/>
      <c r="M49" s="98"/>
      <c r="N49" s="98"/>
      <c r="O49" s="98"/>
      <c r="P49" s="98"/>
      <c r="Q49" s="98"/>
      <c r="R49" s="98"/>
      <c r="S49" s="98"/>
      <c r="T49" s="98"/>
      <c r="U49" s="98"/>
      <c r="V49" s="98"/>
      <c r="W49" s="98"/>
      <c r="X49" s="98"/>
      <c r="Y49" s="98"/>
      <c r="Z49" s="98"/>
      <c r="AA49" s="98"/>
      <c r="AB49" s="98"/>
      <c r="AC49" s="98"/>
      <c r="AD49" s="98"/>
      <c r="AE49" s="98"/>
      <c r="AF49" s="98"/>
      <c r="AG49" s="101" t="s">
        <v>59</v>
      </c>
      <c r="AH49" s="98"/>
      <c r="AI49" s="98"/>
      <c r="AJ49" s="98"/>
      <c r="AK49" s="98"/>
      <c r="AL49" s="98"/>
      <c r="AM49" s="98"/>
      <c r="AN49" s="100" t="s">
        <v>60</v>
      </c>
      <c r="AO49" s="98"/>
      <c r="AP49" s="98"/>
      <c r="AQ49" s="102" t="s">
        <v>61</v>
      </c>
      <c r="AR49" s="73"/>
      <c r="AS49" s="103" t="s">
        <v>62</v>
      </c>
      <c r="AT49" s="104" t="s">
        <v>63</v>
      </c>
      <c r="AU49" s="104" t="s">
        <v>64</v>
      </c>
      <c r="AV49" s="104" t="s">
        <v>65</v>
      </c>
      <c r="AW49" s="104" t="s">
        <v>66</v>
      </c>
      <c r="AX49" s="104" t="s">
        <v>67</v>
      </c>
      <c r="AY49" s="104" t="s">
        <v>68</v>
      </c>
      <c r="AZ49" s="104" t="s">
        <v>69</v>
      </c>
      <c r="BA49" s="104" t="s">
        <v>70</v>
      </c>
      <c r="BB49" s="104" t="s">
        <v>71</v>
      </c>
      <c r="BC49" s="104" t="s">
        <v>72</v>
      </c>
      <c r="BD49" s="105" t="s">
        <v>73</v>
      </c>
    </row>
    <row r="50" s="1" customFormat="1" ht="10.8" customHeight="1">
      <c r="B50" s="47"/>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3"/>
      <c r="AS50" s="106"/>
      <c r="AT50" s="107"/>
      <c r="AU50" s="107"/>
      <c r="AV50" s="107"/>
      <c r="AW50" s="107"/>
      <c r="AX50" s="107"/>
      <c r="AY50" s="107"/>
      <c r="AZ50" s="107"/>
      <c r="BA50" s="107"/>
      <c r="BB50" s="107"/>
      <c r="BC50" s="107"/>
      <c r="BD50" s="108"/>
    </row>
    <row r="51" s="4" customFormat="1" ht="32.4" customHeight="1">
      <c r="B51" s="80"/>
      <c r="C51" s="109" t="s">
        <v>74</v>
      </c>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1">
        <f>ROUND(AG52+SUM(AG59:AG61)+SUM(AG64:AG67),2)</f>
        <v>0</v>
      </c>
      <c r="AH51" s="111"/>
      <c r="AI51" s="111"/>
      <c r="AJ51" s="111"/>
      <c r="AK51" s="111"/>
      <c r="AL51" s="111"/>
      <c r="AM51" s="111"/>
      <c r="AN51" s="112">
        <f>SUM(AG51,AT51)</f>
        <v>0</v>
      </c>
      <c r="AO51" s="112"/>
      <c r="AP51" s="112"/>
      <c r="AQ51" s="113" t="s">
        <v>21</v>
      </c>
      <c r="AR51" s="84"/>
      <c r="AS51" s="114">
        <f>ROUND(AS52+SUM(AS59:AS61)+SUM(AS64:AS67),2)</f>
        <v>0</v>
      </c>
      <c r="AT51" s="115">
        <f>ROUND(SUM(AV51:AW51),2)</f>
        <v>0</v>
      </c>
      <c r="AU51" s="116">
        <f>ROUND(AU52+SUM(AU59:AU61)+SUM(AU64:AU67),5)</f>
        <v>0</v>
      </c>
      <c r="AV51" s="115">
        <f>ROUND(AZ51*L26,2)</f>
        <v>0</v>
      </c>
      <c r="AW51" s="115">
        <f>ROUND(BA51*L27,2)</f>
        <v>0</v>
      </c>
      <c r="AX51" s="115">
        <f>ROUND(BB51*L26,2)</f>
        <v>0</v>
      </c>
      <c r="AY51" s="115">
        <f>ROUND(BC51*L27,2)</f>
        <v>0</v>
      </c>
      <c r="AZ51" s="115">
        <f>ROUND(AZ52+SUM(AZ59:AZ61)+SUM(AZ64:AZ67),2)</f>
        <v>0</v>
      </c>
      <c r="BA51" s="115">
        <f>ROUND(BA52+SUM(BA59:BA61)+SUM(BA64:BA67),2)</f>
        <v>0</v>
      </c>
      <c r="BB51" s="115">
        <f>ROUND(BB52+SUM(BB59:BB61)+SUM(BB64:BB67),2)</f>
        <v>0</v>
      </c>
      <c r="BC51" s="115">
        <f>ROUND(BC52+SUM(BC59:BC61)+SUM(BC64:BC67),2)</f>
        <v>0</v>
      </c>
      <c r="BD51" s="117">
        <f>ROUND(BD52+SUM(BD59:BD61)+SUM(BD64:BD67),2)</f>
        <v>0</v>
      </c>
      <c r="BS51" s="118" t="s">
        <v>75</v>
      </c>
      <c r="BT51" s="118" t="s">
        <v>76</v>
      </c>
      <c r="BU51" s="119" t="s">
        <v>77</v>
      </c>
      <c r="BV51" s="118" t="s">
        <v>78</v>
      </c>
      <c r="BW51" s="118" t="s">
        <v>7</v>
      </c>
      <c r="BX51" s="118" t="s">
        <v>79</v>
      </c>
      <c r="CL51" s="118" t="s">
        <v>21</v>
      </c>
    </row>
    <row r="52" s="5" customFormat="1" ht="16.5" customHeight="1">
      <c r="B52" s="120"/>
      <c r="C52" s="121"/>
      <c r="D52" s="122" t="s">
        <v>80</v>
      </c>
      <c r="E52" s="122"/>
      <c r="F52" s="122"/>
      <c r="G52" s="122"/>
      <c r="H52" s="122"/>
      <c r="I52" s="123"/>
      <c r="J52" s="122" t="s">
        <v>81</v>
      </c>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4">
        <f>ROUND(SUM(AG53:AG58),2)</f>
        <v>0</v>
      </c>
      <c r="AH52" s="123"/>
      <c r="AI52" s="123"/>
      <c r="AJ52" s="123"/>
      <c r="AK52" s="123"/>
      <c r="AL52" s="123"/>
      <c r="AM52" s="123"/>
      <c r="AN52" s="125">
        <f>SUM(AG52,AT52)</f>
        <v>0</v>
      </c>
      <c r="AO52" s="123"/>
      <c r="AP52" s="123"/>
      <c r="AQ52" s="126" t="s">
        <v>82</v>
      </c>
      <c r="AR52" s="127"/>
      <c r="AS52" s="128">
        <f>ROUND(SUM(AS53:AS58),2)</f>
        <v>0</v>
      </c>
      <c r="AT52" s="129">
        <f>ROUND(SUM(AV52:AW52),2)</f>
        <v>0</v>
      </c>
      <c r="AU52" s="130">
        <f>ROUND(SUM(AU53:AU58),5)</f>
        <v>0</v>
      </c>
      <c r="AV52" s="129">
        <f>ROUND(AZ52*L26,2)</f>
        <v>0</v>
      </c>
      <c r="AW52" s="129">
        <f>ROUND(BA52*L27,2)</f>
        <v>0</v>
      </c>
      <c r="AX52" s="129">
        <f>ROUND(BB52*L26,2)</f>
        <v>0</v>
      </c>
      <c r="AY52" s="129">
        <f>ROUND(BC52*L27,2)</f>
        <v>0</v>
      </c>
      <c r="AZ52" s="129">
        <f>ROUND(SUM(AZ53:AZ58),2)</f>
        <v>0</v>
      </c>
      <c r="BA52" s="129">
        <f>ROUND(SUM(BA53:BA58),2)</f>
        <v>0</v>
      </c>
      <c r="BB52" s="129">
        <f>ROUND(SUM(BB53:BB58),2)</f>
        <v>0</v>
      </c>
      <c r="BC52" s="129">
        <f>ROUND(SUM(BC53:BC58),2)</f>
        <v>0</v>
      </c>
      <c r="BD52" s="131">
        <f>ROUND(SUM(BD53:BD58),2)</f>
        <v>0</v>
      </c>
      <c r="BS52" s="132" t="s">
        <v>75</v>
      </c>
      <c r="BT52" s="132" t="s">
        <v>83</v>
      </c>
      <c r="BU52" s="132" t="s">
        <v>77</v>
      </c>
      <c r="BV52" s="132" t="s">
        <v>78</v>
      </c>
      <c r="BW52" s="132" t="s">
        <v>84</v>
      </c>
      <c r="BX52" s="132" t="s">
        <v>7</v>
      </c>
      <c r="CL52" s="132" t="s">
        <v>85</v>
      </c>
      <c r="CM52" s="132" t="s">
        <v>86</v>
      </c>
    </row>
    <row r="53" s="6" customFormat="1" ht="16.5" customHeight="1">
      <c r="A53" s="133" t="s">
        <v>87</v>
      </c>
      <c r="B53" s="134"/>
      <c r="C53" s="135"/>
      <c r="D53" s="135"/>
      <c r="E53" s="136" t="s">
        <v>88</v>
      </c>
      <c r="F53" s="136"/>
      <c r="G53" s="136"/>
      <c r="H53" s="136"/>
      <c r="I53" s="136"/>
      <c r="J53" s="135"/>
      <c r="K53" s="136" t="s">
        <v>89</v>
      </c>
      <c r="L53" s="136"/>
      <c r="M53" s="136"/>
      <c r="N53" s="136"/>
      <c r="O53" s="136"/>
      <c r="P53" s="136"/>
      <c r="Q53" s="136"/>
      <c r="R53" s="136"/>
      <c r="S53" s="136"/>
      <c r="T53" s="136"/>
      <c r="U53" s="136"/>
      <c r="V53" s="136"/>
      <c r="W53" s="136"/>
      <c r="X53" s="136"/>
      <c r="Y53" s="136"/>
      <c r="Z53" s="136"/>
      <c r="AA53" s="136"/>
      <c r="AB53" s="136"/>
      <c r="AC53" s="136"/>
      <c r="AD53" s="136"/>
      <c r="AE53" s="136"/>
      <c r="AF53" s="136"/>
      <c r="AG53" s="137">
        <f>'D.1.1.1 - Architektonicko...'!J29</f>
        <v>0</v>
      </c>
      <c r="AH53" s="135"/>
      <c r="AI53" s="135"/>
      <c r="AJ53" s="135"/>
      <c r="AK53" s="135"/>
      <c r="AL53" s="135"/>
      <c r="AM53" s="135"/>
      <c r="AN53" s="137">
        <f>SUM(AG53,AT53)</f>
        <v>0</v>
      </c>
      <c r="AO53" s="135"/>
      <c r="AP53" s="135"/>
      <c r="AQ53" s="138" t="s">
        <v>90</v>
      </c>
      <c r="AR53" s="139"/>
      <c r="AS53" s="140">
        <v>0</v>
      </c>
      <c r="AT53" s="141">
        <f>ROUND(SUM(AV53:AW53),2)</f>
        <v>0</v>
      </c>
      <c r="AU53" s="142">
        <f>'D.1.1.1 - Architektonicko...'!P112</f>
        <v>0</v>
      </c>
      <c r="AV53" s="141">
        <f>'D.1.1.1 - Architektonicko...'!J32</f>
        <v>0</v>
      </c>
      <c r="AW53" s="141">
        <f>'D.1.1.1 - Architektonicko...'!J33</f>
        <v>0</v>
      </c>
      <c r="AX53" s="141">
        <f>'D.1.1.1 - Architektonicko...'!J34</f>
        <v>0</v>
      </c>
      <c r="AY53" s="141">
        <f>'D.1.1.1 - Architektonicko...'!J35</f>
        <v>0</v>
      </c>
      <c r="AZ53" s="141">
        <f>'D.1.1.1 - Architektonicko...'!F32</f>
        <v>0</v>
      </c>
      <c r="BA53" s="141">
        <f>'D.1.1.1 - Architektonicko...'!F33</f>
        <v>0</v>
      </c>
      <c r="BB53" s="141">
        <f>'D.1.1.1 - Architektonicko...'!F34</f>
        <v>0</v>
      </c>
      <c r="BC53" s="141">
        <f>'D.1.1.1 - Architektonicko...'!F35</f>
        <v>0</v>
      </c>
      <c r="BD53" s="143">
        <f>'D.1.1.1 - Architektonicko...'!F36</f>
        <v>0</v>
      </c>
      <c r="BT53" s="144" t="s">
        <v>86</v>
      </c>
      <c r="BV53" s="144" t="s">
        <v>78</v>
      </c>
      <c r="BW53" s="144" t="s">
        <v>91</v>
      </c>
      <c r="BX53" s="144" t="s">
        <v>84</v>
      </c>
      <c r="CL53" s="144" t="s">
        <v>85</v>
      </c>
    </row>
    <row r="54" s="6" customFormat="1" ht="16.5" customHeight="1">
      <c r="A54" s="133" t="s">
        <v>87</v>
      </c>
      <c r="B54" s="134"/>
      <c r="C54" s="135"/>
      <c r="D54" s="135"/>
      <c r="E54" s="136" t="s">
        <v>92</v>
      </c>
      <c r="F54" s="136"/>
      <c r="G54" s="136"/>
      <c r="H54" s="136"/>
      <c r="I54" s="136"/>
      <c r="J54" s="135"/>
      <c r="K54" s="136" t="s">
        <v>93</v>
      </c>
      <c r="L54" s="136"/>
      <c r="M54" s="136"/>
      <c r="N54" s="136"/>
      <c r="O54" s="136"/>
      <c r="P54" s="136"/>
      <c r="Q54" s="136"/>
      <c r="R54" s="136"/>
      <c r="S54" s="136"/>
      <c r="T54" s="136"/>
      <c r="U54" s="136"/>
      <c r="V54" s="136"/>
      <c r="W54" s="136"/>
      <c r="X54" s="136"/>
      <c r="Y54" s="136"/>
      <c r="Z54" s="136"/>
      <c r="AA54" s="136"/>
      <c r="AB54" s="136"/>
      <c r="AC54" s="136"/>
      <c r="AD54" s="136"/>
      <c r="AE54" s="136"/>
      <c r="AF54" s="136"/>
      <c r="AG54" s="137">
        <f>'D.1.1.4.1 - Vytápění objektu'!J29</f>
        <v>0</v>
      </c>
      <c r="AH54" s="135"/>
      <c r="AI54" s="135"/>
      <c r="AJ54" s="135"/>
      <c r="AK54" s="135"/>
      <c r="AL54" s="135"/>
      <c r="AM54" s="135"/>
      <c r="AN54" s="137">
        <f>SUM(AG54,AT54)</f>
        <v>0</v>
      </c>
      <c r="AO54" s="135"/>
      <c r="AP54" s="135"/>
      <c r="AQ54" s="138" t="s">
        <v>90</v>
      </c>
      <c r="AR54" s="139"/>
      <c r="AS54" s="140">
        <v>0</v>
      </c>
      <c r="AT54" s="141">
        <f>ROUND(SUM(AV54:AW54),2)</f>
        <v>0</v>
      </c>
      <c r="AU54" s="142">
        <f>'D.1.1.4.1 - Vytápění objektu'!P91</f>
        <v>0</v>
      </c>
      <c r="AV54" s="141">
        <f>'D.1.1.4.1 - Vytápění objektu'!J32</f>
        <v>0</v>
      </c>
      <c r="AW54" s="141">
        <f>'D.1.1.4.1 - Vytápění objektu'!J33</f>
        <v>0</v>
      </c>
      <c r="AX54" s="141">
        <f>'D.1.1.4.1 - Vytápění objektu'!J34</f>
        <v>0</v>
      </c>
      <c r="AY54" s="141">
        <f>'D.1.1.4.1 - Vytápění objektu'!J35</f>
        <v>0</v>
      </c>
      <c r="AZ54" s="141">
        <f>'D.1.1.4.1 - Vytápění objektu'!F32</f>
        <v>0</v>
      </c>
      <c r="BA54" s="141">
        <f>'D.1.1.4.1 - Vytápění objektu'!F33</f>
        <v>0</v>
      </c>
      <c r="BB54" s="141">
        <f>'D.1.1.4.1 - Vytápění objektu'!F34</f>
        <v>0</v>
      </c>
      <c r="BC54" s="141">
        <f>'D.1.1.4.1 - Vytápění objektu'!F35</f>
        <v>0</v>
      </c>
      <c r="BD54" s="143">
        <f>'D.1.1.4.1 - Vytápění objektu'!F36</f>
        <v>0</v>
      </c>
      <c r="BT54" s="144" t="s">
        <v>86</v>
      </c>
      <c r="BV54" s="144" t="s">
        <v>78</v>
      </c>
      <c r="BW54" s="144" t="s">
        <v>94</v>
      </c>
      <c r="BX54" s="144" t="s">
        <v>84</v>
      </c>
      <c r="CL54" s="144" t="s">
        <v>85</v>
      </c>
    </row>
    <row r="55" s="6" customFormat="1" ht="16.5" customHeight="1">
      <c r="A55" s="133" t="s">
        <v>87</v>
      </c>
      <c r="B55" s="134"/>
      <c r="C55" s="135"/>
      <c r="D55" s="135"/>
      <c r="E55" s="136" t="s">
        <v>95</v>
      </c>
      <c r="F55" s="136"/>
      <c r="G55" s="136"/>
      <c r="H55" s="136"/>
      <c r="I55" s="136"/>
      <c r="J55" s="135"/>
      <c r="K55" s="136" t="s">
        <v>96</v>
      </c>
      <c r="L55" s="136"/>
      <c r="M55" s="136"/>
      <c r="N55" s="136"/>
      <c r="O55" s="136"/>
      <c r="P55" s="136"/>
      <c r="Q55" s="136"/>
      <c r="R55" s="136"/>
      <c r="S55" s="136"/>
      <c r="T55" s="136"/>
      <c r="U55" s="136"/>
      <c r="V55" s="136"/>
      <c r="W55" s="136"/>
      <c r="X55" s="136"/>
      <c r="Y55" s="136"/>
      <c r="Z55" s="136"/>
      <c r="AA55" s="136"/>
      <c r="AB55" s="136"/>
      <c r="AC55" s="136"/>
      <c r="AD55" s="136"/>
      <c r="AE55" s="136"/>
      <c r="AF55" s="136"/>
      <c r="AG55" s="137">
        <f>'D.1.1.4.2 - Zdravotně tec...'!J29</f>
        <v>0</v>
      </c>
      <c r="AH55" s="135"/>
      <c r="AI55" s="135"/>
      <c r="AJ55" s="135"/>
      <c r="AK55" s="135"/>
      <c r="AL55" s="135"/>
      <c r="AM55" s="135"/>
      <c r="AN55" s="137">
        <f>SUM(AG55,AT55)</f>
        <v>0</v>
      </c>
      <c r="AO55" s="135"/>
      <c r="AP55" s="135"/>
      <c r="AQ55" s="138" t="s">
        <v>90</v>
      </c>
      <c r="AR55" s="139"/>
      <c r="AS55" s="140">
        <v>0</v>
      </c>
      <c r="AT55" s="141">
        <f>ROUND(SUM(AV55:AW55),2)</f>
        <v>0</v>
      </c>
      <c r="AU55" s="142">
        <f>'D.1.1.4.2 - Zdravotně tec...'!P98</f>
        <v>0</v>
      </c>
      <c r="AV55" s="141">
        <f>'D.1.1.4.2 - Zdravotně tec...'!J32</f>
        <v>0</v>
      </c>
      <c r="AW55" s="141">
        <f>'D.1.1.4.2 - Zdravotně tec...'!J33</f>
        <v>0</v>
      </c>
      <c r="AX55" s="141">
        <f>'D.1.1.4.2 - Zdravotně tec...'!J34</f>
        <v>0</v>
      </c>
      <c r="AY55" s="141">
        <f>'D.1.1.4.2 - Zdravotně tec...'!J35</f>
        <v>0</v>
      </c>
      <c r="AZ55" s="141">
        <f>'D.1.1.4.2 - Zdravotně tec...'!F32</f>
        <v>0</v>
      </c>
      <c r="BA55" s="141">
        <f>'D.1.1.4.2 - Zdravotně tec...'!F33</f>
        <v>0</v>
      </c>
      <c r="BB55" s="141">
        <f>'D.1.1.4.2 - Zdravotně tec...'!F34</f>
        <v>0</v>
      </c>
      <c r="BC55" s="141">
        <f>'D.1.1.4.2 - Zdravotně tec...'!F35</f>
        <v>0</v>
      </c>
      <c r="BD55" s="143">
        <f>'D.1.1.4.2 - Zdravotně tec...'!F36</f>
        <v>0</v>
      </c>
      <c r="BT55" s="144" t="s">
        <v>86</v>
      </c>
      <c r="BV55" s="144" t="s">
        <v>78</v>
      </c>
      <c r="BW55" s="144" t="s">
        <v>97</v>
      </c>
      <c r="BX55" s="144" t="s">
        <v>84</v>
      </c>
      <c r="CL55" s="144" t="s">
        <v>85</v>
      </c>
    </row>
    <row r="56" s="6" customFormat="1" ht="16.5" customHeight="1">
      <c r="A56" s="133" t="s">
        <v>87</v>
      </c>
      <c r="B56" s="134"/>
      <c r="C56" s="135"/>
      <c r="D56" s="135"/>
      <c r="E56" s="136" t="s">
        <v>98</v>
      </c>
      <c r="F56" s="136"/>
      <c r="G56" s="136"/>
      <c r="H56" s="136"/>
      <c r="I56" s="136"/>
      <c r="J56" s="135"/>
      <c r="K56" s="136" t="s">
        <v>99</v>
      </c>
      <c r="L56" s="136"/>
      <c r="M56" s="136"/>
      <c r="N56" s="136"/>
      <c r="O56" s="136"/>
      <c r="P56" s="136"/>
      <c r="Q56" s="136"/>
      <c r="R56" s="136"/>
      <c r="S56" s="136"/>
      <c r="T56" s="136"/>
      <c r="U56" s="136"/>
      <c r="V56" s="136"/>
      <c r="W56" s="136"/>
      <c r="X56" s="136"/>
      <c r="Y56" s="136"/>
      <c r="Z56" s="136"/>
      <c r="AA56" s="136"/>
      <c r="AB56" s="136"/>
      <c r="AC56" s="136"/>
      <c r="AD56" s="136"/>
      <c r="AE56" s="136"/>
      <c r="AF56" s="136"/>
      <c r="AG56" s="137">
        <f>'D.1.1.4.3 - Vzduchotechnika'!J29</f>
        <v>0</v>
      </c>
      <c r="AH56" s="135"/>
      <c r="AI56" s="135"/>
      <c r="AJ56" s="135"/>
      <c r="AK56" s="135"/>
      <c r="AL56" s="135"/>
      <c r="AM56" s="135"/>
      <c r="AN56" s="137">
        <f>SUM(AG56,AT56)</f>
        <v>0</v>
      </c>
      <c r="AO56" s="135"/>
      <c r="AP56" s="135"/>
      <c r="AQ56" s="138" t="s">
        <v>90</v>
      </c>
      <c r="AR56" s="139"/>
      <c r="AS56" s="140">
        <v>0</v>
      </c>
      <c r="AT56" s="141">
        <f>ROUND(SUM(AV56:AW56),2)</f>
        <v>0</v>
      </c>
      <c r="AU56" s="142">
        <f>'D.1.1.4.3 - Vzduchotechnika'!P96</f>
        <v>0</v>
      </c>
      <c r="AV56" s="141">
        <f>'D.1.1.4.3 - Vzduchotechnika'!J32</f>
        <v>0</v>
      </c>
      <c r="AW56" s="141">
        <f>'D.1.1.4.3 - Vzduchotechnika'!J33</f>
        <v>0</v>
      </c>
      <c r="AX56" s="141">
        <f>'D.1.1.4.3 - Vzduchotechnika'!J34</f>
        <v>0</v>
      </c>
      <c r="AY56" s="141">
        <f>'D.1.1.4.3 - Vzduchotechnika'!J35</f>
        <v>0</v>
      </c>
      <c r="AZ56" s="141">
        <f>'D.1.1.4.3 - Vzduchotechnika'!F32</f>
        <v>0</v>
      </c>
      <c r="BA56" s="141">
        <f>'D.1.1.4.3 - Vzduchotechnika'!F33</f>
        <v>0</v>
      </c>
      <c r="BB56" s="141">
        <f>'D.1.1.4.3 - Vzduchotechnika'!F34</f>
        <v>0</v>
      </c>
      <c r="BC56" s="141">
        <f>'D.1.1.4.3 - Vzduchotechnika'!F35</f>
        <v>0</v>
      </c>
      <c r="BD56" s="143">
        <f>'D.1.1.4.3 - Vzduchotechnika'!F36</f>
        <v>0</v>
      </c>
      <c r="BT56" s="144" t="s">
        <v>86</v>
      </c>
      <c r="BV56" s="144" t="s">
        <v>78</v>
      </c>
      <c r="BW56" s="144" t="s">
        <v>100</v>
      </c>
      <c r="BX56" s="144" t="s">
        <v>84</v>
      </c>
      <c r="CL56" s="144" t="s">
        <v>85</v>
      </c>
    </row>
    <row r="57" s="6" customFormat="1" ht="16.5" customHeight="1">
      <c r="A57" s="133" t="s">
        <v>87</v>
      </c>
      <c r="B57" s="134"/>
      <c r="C57" s="135"/>
      <c r="D57" s="135"/>
      <c r="E57" s="136" t="s">
        <v>101</v>
      </c>
      <c r="F57" s="136"/>
      <c r="G57" s="136"/>
      <c r="H57" s="136"/>
      <c r="I57" s="136"/>
      <c r="J57" s="135"/>
      <c r="K57" s="136" t="s">
        <v>102</v>
      </c>
      <c r="L57" s="136"/>
      <c r="M57" s="136"/>
      <c r="N57" s="136"/>
      <c r="O57" s="136"/>
      <c r="P57" s="136"/>
      <c r="Q57" s="136"/>
      <c r="R57" s="136"/>
      <c r="S57" s="136"/>
      <c r="T57" s="136"/>
      <c r="U57" s="136"/>
      <c r="V57" s="136"/>
      <c r="W57" s="136"/>
      <c r="X57" s="136"/>
      <c r="Y57" s="136"/>
      <c r="Z57" s="136"/>
      <c r="AA57" s="136"/>
      <c r="AB57" s="136"/>
      <c r="AC57" s="136"/>
      <c r="AD57" s="136"/>
      <c r="AE57" s="136"/>
      <c r="AF57" s="136"/>
      <c r="AG57" s="137">
        <f>'D.1.1.4.4 - Silnoproudá e...'!J29</f>
        <v>0</v>
      </c>
      <c r="AH57" s="135"/>
      <c r="AI57" s="135"/>
      <c r="AJ57" s="135"/>
      <c r="AK57" s="135"/>
      <c r="AL57" s="135"/>
      <c r="AM57" s="135"/>
      <c r="AN57" s="137">
        <f>SUM(AG57,AT57)</f>
        <v>0</v>
      </c>
      <c r="AO57" s="135"/>
      <c r="AP57" s="135"/>
      <c r="AQ57" s="138" t="s">
        <v>90</v>
      </c>
      <c r="AR57" s="139"/>
      <c r="AS57" s="140">
        <v>0</v>
      </c>
      <c r="AT57" s="141">
        <f>ROUND(SUM(AV57:AW57),2)</f>
        <v>0</v>
      </c>
      <c r="AU57" s="142">
        <f>'D.1.1.4.4 - Silnoproudá e...'!P122</f>
        <v>0</v>
      </c>
      <c r="AV57" s="141">
        <f>'D.1.1.4.4 - Silnoproudá e...'!J32</f>
        <v>0</v>
      </c>
      <c r="AW57" s="141">
        <f>'D.1.1.4.4 - Silnoproudá e...'!J33</f>
        <v>0</v>
      </c>
      <c r="AX57" s="141">
        <f>'D.1.1.4.4 - Silnoproudá e...'!J34</f>
        <v>0</v>
      </c>
      <c r="AY57" s="141">
        <f>'D.1.1.4.4 - Silnoproudá e...'!J35</f>
        <v>0</v>
      </c>
      <c r="AZ57" s="141">
        <f>'D.1.1.4.4 - Silnoproudá e...'!F32</f>
        <v>0</v>
      </c>
      <c r="BA57" s="141">
        <f>'D.1.1.4.4 - Silnoproudá e...'!F33</f>
        <v>0</v>
      </c>
      <c r="BB57" s="141">
        <f>'D.1.1.4.4 - Silnoproudá e...'!F34</f>
        <v>0</v>
      </c>
      <c r="BC57" s="141">
        <f>'D.1.1.4.4 - Silnoproudá e...'!F35</f>
        <v>0</v>
      </c>
      <c r="BD57" s="143">
        <f>'D.1.1.4.4 - Silnoproudá e...'!F36</f>
        <v>0</v>
      </c>
      <c r="BT57" s="144" t="s">
        <v>86</v>
      </c>
      <c r="BV57" s="144" t="s">
        <v>78</v>
      </c>
      <c r="BW57" s="144" t="s">
        <v>103</v>
      </c>
      <c r="BX57" s="144" t="s">
        <v>84</v>
      </c>
      <c r="CL57" s="144" t="s">
        <v>85</v>
      </c>
    </row>
    <row r="58" s="6" customFormat="1" ht="16.5" customHeight="1">
      <c r="A58" s="133" t="s">
        <v>87</v>
      </c>
      <c r="B58" s="134"/>
      <c r="C58" s="135"/>
      <c r="D58" s="135"/>
      <c r="E58" s="136" t="s">
        <v>104</v>
      </c>
      <c r="F58" s="136"/>
      <c r="G58" s="136"/>
      <c r="H58" s="136"/>
      <c r="I58" s="136"/>
      <c r="J58" s="135"/>
      <c r="K58" s="136" t="s">
        <v>105</v>
      </c>
      <c r="L58" s="136"/>
      <c r="M58" s="136"/>
      <c r="N58" s="136"/>
      <c r="O58" s="136"/>
      <c r="P58" s="136"/>
      <c r="Q58" s="136"/>
      <c r="R58" s="136"/>
      <c r="S58" s="136"/>
      <c r="T58" s="136"/>
      <c r="U58" s="136"/>
      <c r="V58" s="136"/>
      <c r="W58" s="136"/>
      <c r="X58" s="136"/>
      <c r="Y58" s="136"/>
      <c r="Z58" s="136"/>
      <c r="AA58" s="136"/>
      <c r="AB58" s="136"/>
      <c r="AC58" s="136"/>
      <c r="AD58" s="136"/>
      <c r="AE58" s="136"/>
      <c r="AF58" s="136"/>
      <c r="AG58" s="137">
        <f>'D.1.1.4.5 - Elektronické ...'!J29</f>
        <v>0</v>
      </c>
      <c r="AH58" s="135"/>
      <c r="AI58" s="135"/>
      <c r="AJ58" s="135"/>
      <c r="AK58" s="135"/>
      <c r="AL58" s="135"/>
      <c r="AM58" s="135"/>
      <c r="AN58" s="137">
        <f>SUM(AG58,AT58)</f>
        <v>0</v>
      </c>
      <c r="AO58" s="135"/>
      <c r="AP58" s="135"/>
      <c r="AQ58" s="138" t="s">
        <v>90</v>
      </c>
      <c r="AR58" s="139"/>
      <c r="AS58" s="140">
        <v>0</v>
      </c>
      <c r="AT58" s="141">
        <f>ROUND(SUM(AV58:AW58),2)</f>
        <v>0</v>
      </c>
      <c r="AU58" s="142">
        <f>'D.1.1.4.5 - Elektronické ...'!P116</f>
        <v>0</v>
      </c>
      <c r="AV58" s="141">
        <f>'D.1.1.4.5 - Elektronické ...'!J32</f>
        <v>0</v>
      </c>
      <c r="AW58" s="141">
        <f>'D.1.1.4.5 - Elektronické ...'!J33</f>
        <v>0</v>
      </c>
      <c r="AX58" s="141">
        <f>'D.1.1.4.5 - Elektronické ...'!J34</f>
        <v>0</v>
      </c>
      <c r="AY58" s="141">
        <f>'D.1.1.4.5 - Elektronické ...'!J35</f>
        <v>0</v>
      </c>
      <c r="AZ58" s="141">
        <f>'D.1.1.4.5 - Elektronické ...'!F32</f>
        <v>0</v>
      </c>
      <c r="BA58" s="141">
        <f>'D.1.1.4.5 - Elektronické ...'!F33</f>
        <v>0</v>
      </c>
      <c r="BB58" s="141">
        <f>'D.1.1.4.5 - Elektronické ...'!F34</f>
        <v>0</v>
      </c>
      <c r="BC58" s="141">
        <f>'D.1.1.4.5 - Elektronické ...'!F35</f>
        <v>0</v>
      </c>
      <c r="BD58" s="143">
        <f>'D.1.1.4.5 - Elektronické ...'!F36</f>
        <v>0</v>
      </c>
      <c r="BT58" s="144" t="s">
        <v>86</v>
      </c>
      <c r="BV58" s="144" t="s">
        <v>78</v>
      </c>
      <c r="BW58" s="144" t="s">
        <v>106</v>
      </c>
      <c r="BX58" s="144" t="s">
        <v>84</v>
      </c>
      <c r="CL58" s="144" t="s">
        <v>85</v>
      </c>
    </row>
    <row r="59" s="5" customFormat="1" ht="16.5" customHeight="1">
      <c r="A59" s="133" t="s">
        <v>87</v>
      </c>
      <c r="B59" s="120"/>
      <c r="C59" s="121"/>
      <c r="D59" s="122" t="s">
        <v>107</v>
      </c>
      <c r="E59" s="122"/>
      <c r="F59" s="122"/>
      <c r="G59" s="122"/>
      <c r="H59" s="122"/>
      <c r="I59" s="123"/>
      <c r="J59" s="122" t="s">
        <v>108</v>
      </c>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5">
        <f>'IO 01 - Zpevněné plochy a...'!J27</f>
        <v>0</v>
      </c>
      <c r="AH59" s="123"/>
      <c r="AI59" s="123"/>
      <c r="AJ59" s="123"/>
      <c r="AK59" s="123"/>
      <c r="AL59" s="123"/>
      <c r="AM59" s="123"/>
      <c r="AN59" s="125">
        <f>SUM(AG59,AT59)</f>
        <v>0</v>
      </c>
      <c r="AO59" s="123"/>
      <c r="AP59" s="123"/>
      <c r="AQ59" s="126" t="s">
        <v>109</v>
      </c>
      <c r="AR59" s="127"/>
      <c r="AS59" s="128">
        <v>0</v>
      </c>
      <c r="AT59" s="129">
        <f>ROUND(SUM(AV59:AW59),2)</f>
        <v>0</v>
      </c>
      <c r="AU59" s="130">
        <f>'IO 01 - Zpevněné plochy a...'!P88</f>
        <v>0</v>
      </c>
      <c r="AV59" s="129">
        <f>'IO 01 - Zpevněné plochy a...'!J30</f>
        <v>0</v>
      </c>
      <c r="AW59" s="129">
        <f>'IO 01 - Zpevněné plochy a...'!J31</f>
        <v>0</v>
      </c>
      <c r="AX59" s="129">
        <f>'IO 01 - Zpevněné plochy a...'!J32</f>
        <v>0</v>
      </c>
      <c r="AY59" s="129">
        <f>'IO 01 - Zpevněné plochy a...'!J33</f>
        <v>0</v>
      </c>
      <c r="AZ59" s="129">
        <f>'IO 01 - Zpevněné plochy a...'!F30</f>
        <v>0</v>
      </c>
      <c r="BA59" s="129">
        <f>'IO 01 - Zpevněné plochy a...'!F31</f>
        <v>0</v>
      </c>
      <c r="BB59" s="129">
        <f>'IO 01 - Zpevněné plochy a...'!F32</f>
        <v>0</v>
      </c>
      <c r="BC59" s="129">
        <f>'IO 01 - Zpevněné plochy a...'!F33</f>
        <v>0</v>
      </c>
      <c r="BD59" s="131">
        <f>'IO 01 - Zpevněné plochy a...'!F34</f>
        <v>0</v>
      </c>
      <c r="BT59" s="132" t="s">
        <v>83</v>
      </c>
      <c r="BV59" s="132" t="s">
        <v>78</v>
      </c>
      <c r="BW59" s="132" t="s">
        <v>110</v>
      </c>
      <c r="BX59" s="132" t="s">
        <v>7</v>
      </c>
      <c r="CL59" s="132" t="s">
        <v>111</v>
      </c>
      <c r="CM59" s="132" t="s">
        <v>86</v>
      </c>
    </row>
    <row r="60" s="5" customFormat="1" ht="16.5" customHeight="1">
      <c r="A60" s="133" t="s">
        <v>87</v>
      </c>
      <c r="B60" s="120"/>
      <c r="C60" s="121"/>
      <c r="D60" s="122" t="s">
        <v>112</v>
      </c>
      <c r="E60" s="122"/>
      <c r="F60" s="122"/>
      <c r="G60" s="122"/>
      <c r="H60" s="122"/>
      <c r="I60" s="123"/>
      <c r="J60" s="122" t="s">
        <v>113</v>
      </c>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5">
        <f>'PS 01 - Výtahy'!J27</f>
        <v>0</v>
      </c>
      <c r="AH60" s="123"/>
      <c r="AI60" s="123"/>
      <c r="AJ60" s="123"/>
      <c r="AK60" s="123"/>
      <c r="AL60" s="123"/>
      <c r="AM60" s="123"/>
      <c r="AN60" s="125">
        <f>SUM(AG60,AT60)</f>
        <v>0</v>
      </c>
      <c r="AO60" s="123"/>
      <c r="AP60" s="123"/>
      <c r="AQ60" s="126" t="s">
        <v>114</v>
      </c>
      <c r="AR60" s="127"/>
      <c r="AS60" s="128">
        <v>0</v>
      </c>
      <c r="AT60" s="129">
        <f>ROUND(SUM(AV60:AW60),2)</f>
        <v>0</v>
      </c>
      <c r="AU60" s="130">
        <f>'PS 01 - Výtahy'!P78</f>
        <v>0</v>
      </c>
      <c r="AV60" s="129">
        <f>'PS 01 - Výtahy'!J30</f>
        <v>0</v>
      </c>
      <c r="AW60" s="129">
        <f>'PS 01 - Výtahy'!J31</f>
        <v>0</v>
      </c>
      <c r="AX60" s="129">
        <f>'PS 01 - Výtahy'!J32</f>
        <v>0</v>
      </c>
      <c r="AY60" s="129">
        <f>'PS 01 - Výtahy'!J33</f>
        <v>0</v>
      </c>
      <c r="AZ60" s="129">
        <f>'PS 01 - Výtahy'!F30</f>
        <v>0</v>
      </c>
      <c r="BA60" s="129">
        <f>'PS 01 - Výtahy'!F31</f>
        <v>0</v>
      </c>
      <c r="BB60" s="129">
        <f>'PS 01 - Výtahy'!F32</f>
        <v>0</v>
      </c>
      <c r="BC60" s="129">
        <f>'PS 01 - Výtahy'!F33</f>
        <v>0</v>
      </c>
      <c r="BD60" s="131">
        <f>'PS 01 - Výtahy'!F34</f>
        <v>0</v>
      </c>
      <c r="BT60" s="132" t="s">
        <v>83</v>
      </c>
      <c r="BV60" s="132" t="s">
        <v>78</v>
      </c>
      <c r="BW60" s="132" t="s">
        <v>115</v>
      </c>
      <c r="BX60" s="132" t="s">
        <v>7</v>
      </c>
      <c r="CL60" s="132" t="s">
        <v>21</v>
      </c>
      <c r="CM60" s="132" t="s">
        <v>86</v>
      </c>
    </row>
    <row r="61" s="5" customFormat="1" ht="16.5" customHeight="1">
      <c r="B61" s="120"/>
      <c r="C61" s="121"/>
      <c r="D61" s="122" t="s">
        <v>116</v>
      </c>
      <c r="E61" s="122"/>
      <c r="F61" s="122"/>
      <c r="G61" s="122"/>
      <c r="H61" s="122"/>
      <c r="I61" s="123"/>
      <c r="J61" s="122" t="s">
        <v>117</v>
      </c>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4">
        <f>ROUND(SUM(AG62:AG63),2)</f>
        <v>0</v>
      </c>
      <c r="AH61" s="123"/>
      <c r="AI61" s="123"/>
      <c r="AJ61" s="123"/>
      <c r="AK61" s="123"/>
      <c r="AL61" s="123"/>
      <c r="AM61" s="123"/>
      <c r="AN61" s="125">
        <f>SUM(AG61,AT61)</f>
        <v>0</v>
      </c>
      <c r="AO61" s="123"/>
      <c r="AP61" s="123"/>
      <c r="AQ61" s="126" t="s">
        <v>114</v>
      </c>
      <c r="AR61" s="127"/>
      <c r="AS61" s="128">
        <f>ROUND(SUM(AS62:AS63),2)</f>
        <v>0</v>
      </c>
      <c r="AT61" s="129">
        <f>ROUND(SUM(AV61:AW61),2)</f>
        <v>0</v>
      </c>
      <c r="AU61" s="130">
        <f>ROUND(SUM(AU62:AU63),5)</f>
        <v>0</v>
      </c>
      <c r="AV61" s="129">
        <f>ROUND(AZ61*L26,2)</f>
        <v>0</v>
      </c>
      <c r="AW61" s="129">
        <f>ROUND(BA61*L27,2)</f>
        <v>0</v>
      </c>
      <c r="AX61" s="129">
        <f>ROUND(BB61*L26,2)</f>
        <v>0</v>
      </c>
      <c r="AY61" s="129">
        <f>ROUND(BC61*L27,2)</f>
        <v>0</v>
      </c>
      <c r="AZ61" s="129">
        <f>ROUND(SUM(AZ62:AZ63),2)</f>
        <v>0</v>
      </c>
      <c r="BA61" s="129">
        <f>ROUND(SUM(BA62:BA63),2)</f>
        <v>0</v>
      </c>
      <c r="BB61" s="129">
        <f>ROUND(SUM(BB62:BB63),2)</f>
        <v>0</v>
      </c>
      <c r="BC61" s="129">
        <f>ROUND(SUM(BC62:BC63),2)</f>
        <v>0</v>
      </c>
      <c r="BD61" s="131">
        <f>ROUND(SUM(BD62:BD63),2)</f>
        <v>0</v>
      </c>
      <c r="BS61" s="132" t="s">
        <v>75</v>
      </c>
      <c r="BT61" s="132" t="s">
        <v>83</v>
      </c>
      <c r="BU61" s="132" t="s">
        <v>77</v>
      </c>
      <c r="BV61" s="132" t="s">
        <v>78</v>
      </c>
      <c r="BW61" s="132" t="s">
        <v>118</v>
      </c>
      <c r="BX61" s="132" t="s">
        <v>7</v>
      </c>
      <c r="CL61" s="132" t="s">
        <v>21</v>
      </c>
      <c r="CM61" s="132" t="s">
        <v>86</v>
      </c>
    </row>
    <row r="62" s="6" customFormat="1" ht="28.5" customHeight="1">
      <c r="A62" s="133" t="s">
        <v>87</v>
      </c>
      <c r="B62" s="134"/>
      <c r="C62" s="135"/>
      <c r="D62" s="135"/>
      <c r="E62" s="136" t="s">
        <v>119</v>
      </c>
      <c r="F62" s="136"/>
      <c r="G62" s="136"/>
      <c r="H62" s="136"/>
      <c r="I62" s="136"/>
      <c r="J62" s="135"/>
      <c r="K62" s="136" t="s">
        <v>120</v>
      </c>
      <c r="L62" s="136"/>
      <c r="M62" s="136"/>
      <c r="N62" s="136"/>
      <c r="O62" s="136"/>
      <c r="P62" s="136"/>
      <c r="Q62" s="136"/>
      <c r="R62" s="136"/>
      <c r="S62" s="136"/>
      <c r="T62" s="136"/>
      <c r="U62" s="136"/>
      <c r="V62" s="136"/>
      <c r="W62" s="136"/>
      <c r="X62" s="136"/>
      <c r="Y62" s="136"/>
      <c r="Z62" s="136"/>
      <c r="AA62" s="136"/>
      <c r="AB62" s="136"/>
      <c r="AC62" s="136"/>
      <c r="AD62" s="136"/>
      <c r="AE62" s="136"/>
      <c r="AF62" s="136"/>
      <c r="AG62" s="137">
        <f>'STR - Výměníková stanice ...'!J29</f>
        <v>0</v>
      </c>
      <c r="AH62" s="135"/>
      <c r="AI62" s="135"/>
      <c r="AJ62" s="135"/>
      <c r="AK62" s="135"/>
      <c r="AL62" s="135"/>
      <c r="AM62" s="135"/>
      <c r="AN62" s="137">
        <f>SUM(AG62,AT62)</f>
        <v>0</v>
      </c>
      <c r="AO62" s="135"/>
      <c r="AP62" s="135"/>
      <c r="AQ62" s="138" t="s">
        <v>90</v>
      </c>
      <c r="AR62" s="139"/>
      <c r="AS62" s="140">
        <v>0</v>
      </c>
      <c r="AT62" s="141">
        <f>ROUND(SUM(AV62:AW62),2)</f>
        <v>0</v>
      </c>
      <c r="AU62" s="142">
        <f>'STR - Výměníková stanice ...'!P93</f>
        <v>0</v>
      </c>
      <c r="AV62" s="141">
        <f>'STR - Výměníková stanice ...'!J32</f>
        <v>0</v>
      </c>
      <c r="AW62" s="141">
        <f>'STR - Výměníková stanice ...'!J33</f>
        <v>0</v>
      </c>
      <c r="AX62" s="141">
        <f>'STR - Výměníková stanice ...'!J34</f>
        <v>0</v>
      </c>
      <c r="AY62" s="141">
        <f>'STR - Výměníková stanice ...'!J35</f>
        <v>0</v>
      </c>
      <c r="AZ62" s="141">
        <f>'STR - Výměníková stanice ...'!F32</f>
        <v>0</v>
      </c>
      <c r="BA62" s="141">
        <f>'STR - Výměníková stanice ...'!F33</f>
        <v>0</v>
      </c>
      <c r="BB62" s="141">
        <f>'STR - Výměníková stanice ...'!F34</f>
        <v>0</v>
      </c>
      <c r="BC62" s="141">
        <f>'STR - Výměníková stanice ...'!F35</f>
        <v>0</v>
      </c>
      <c r="BD62" s="143">
        <f>'STR - Výměníková stanice ...'!F36</f>
        <v>0</v>
      </c>
      <c r="BT62" s="144" t="s">
        <v>86</v>
      </c>
      <c r="BV62" s="144" t="s">
        <v>78</v>
      </c>
      <c r="BW62" s="144" t="s">
        <v>121</v>
      </c>
      <c r="BX62" s="144" t="s">
        <v>118</v>
      </c>
      <c r="CL62" s="144" t="s">
        <v>21</v>
      </c>
    </row>
    <row r="63" s="6" customFormat="1" ht="28.5" customHeight="1">
      <c r="A63" s="133" t="s">
        <v>87</v>
      </c>
      <c r="B63" s="134"/>
      <c r="C63" s="135"/>
      <c r="D63" s="135"/>
      <c r="E63" s="136" t="s">
        <v>122</v>
      </c>
      <c r="F63" s="136"/>
      <c r="G63" s="136"/>
      <c r="H63" s="136"/>
      <c r="I63" s="136"/>
      <c r="J63" s="135"/>
      <c r="K63" s="136" t="s">
        <v>123</v>
      </c>
      <c r="L63" s="136"/>
      <c r="M63" s="136"/>
      <c r="N63" s="136"/>
      <c r="O63" s="136"/>
      <c r="P63" s="136"/>
      <c r="Q63" s="136"/>
      <c r="R63" s="136"/>
      <c r="S63" s="136"/>
      <c r="T63" s="136"/>
      <c r="U63" s="136"/>
      <c r="V63" s="136"/>
      <c r="W63" s="136"/>
      <c r="X63" s="136"/>
      <c r="Y63" s="136"/>
      <c r="Z63" s="136"/>
      <c r="AA63" s="136"/>
      <c r="AB63" s="136"/>
      <c r="AC63" s="136"/>
      <c r="AD63" s="136"/>
      <c r="AE63" s="136"/>
      <c r="AF63" s="136"/>
      <c r="AG63" s="137">
        <f>'EL,MaR - Výměníková stani...'!J29</f>
        <v>0</v>
      </c>
      <c r="AH63" s="135"/>
      <c r="AI63" s="135"/>
      <c r="AJ63" s="135"/>
      <c r="AK63" s="135"/>
      <c r="AL63" s="135"/>
      <c r="AM63" s="135"/>
      <c r="AN63" s="137">
        <f>SUM(AG63,AT63)</f>
        <v>0</v>
      </c>
      <c r="AO63" s="135"/>
      <c r="AP63" s="135"/>
      <c r="AQ63" s="138" t="s">
        <v>90</v>
      </c>
      <c r="AR63" s="139"/>
      <c r="AS63" s="140">
        <v>0</v>
      </c>
      <c r="AT63" s="141">
        <f>ROUND(SUM(AV63:AW63),2)</f>
        <v>0</v>
      </c>
      <c r="AU63" s="142">
        <f>'EL,MaR - Výměníková stani...'!P114</f>
        <v>0</v>
      </c>
      <c r="AV63" s="141">
        <f>'EL,MaR - Výměníková stani...'!J32</f>
        <v>0</v>
      </c>
      <c r="AW63" s="141">
        <f>'EL,MaR - Výměníková stani...'!J33</f>
        <v>0</v>
      </c>
      <c r="AX63" s="141">
        <f>'EL,MaR - Výměníková stani...'!J34</f>
        <v>0</v>
      </c>
      <c r="AY63" s="141">
        <f>'EL,MaR - Výměníková stani...'!J35</f>
        <v>0</v>
      </c>
      <c r="AZ63" s="141">
        <f>'EL,MaR - Výměníková stani...'!F32</f>
        <v>0</v>
      </c>
      <c r="BA63" s="141">
        <f>'EL,MaR - Výměníková stani...'!F33</f>
        <v>0</v>
      </c>
      <c r="BB63" s="141">
        <f>'EL,MaR - Výměníková stani...'!F34</f>
        <v>0</v>
      </c>
      <c r="BC63" s="141">
        <f>'EL,MaR - Výměníková stani...'!F35</f>
        <v>0</v>
      </c>
      <c r="BD63" s="143">
        <f>'EL,MaR - Výměníková stani...'!F36</f>
        <v>0</v>
      </c>
      <c r="BT63" s="144" t="s">
        <v>86</v>
      </c>
      <c r="BV63" s="144" t="s">
        <v>78</v>
      </c>
      <c r="BW63" s="144" t="s">
        <v>124</v>
      </c>
      <c r="BX63" s="144" t="s">
        <v>118</v>
      </c>
      <c r="CL63" s="144" t="s">
        <v>21</v>
      </c>
    </row>
    <row r="64" s="5" customFormat="1" ht="16.5" customHeight="1">
      <c r="A64" s="133" t="s">
        <v>87</v>
      </c>
      <c r="B64" s="120"/>
      <c r="C64" s="121"/>
      <c r="D64" s="122" t="s">
        <v>125</v>
      </c>
      <c r="E64" s="122"/>
      <c r="F64" s="122"/>
      <c r="G64" s="122"/>
      <c r="H64" s="122"/>
      <c r="I64" s="123"/>
      <c r="J64" s="122" t="s">
        <v>126</v>
      </c>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5">
        <f>'PS 03 - Interiér vstupníh...'!J27</f>
        <v>0</v>
      </c>
      <c r="AH64" s="123"/>
      <c r="AI64" s="123"/>
      <c r="AJ64" s="123"/>
      <c r="AK64" s="123"/>
      <c r="AL64" s="123"/>
      <c r="AM64" s="123"/>
      <c r="AN64" s="125">
        <f>SUM(AG64,AT64)</f>
        <v>0</v>
      </c>
      <c r="AO64" s="123"/>
      <c r="AP64" s="123"/>
      <c r="AQ64" s="126" t="s">
        <v>114</v>
      </c>
      <c r="AR64" s="127"/>
      <c r="AS64" s="128">
        <v>0</v>
      </c>
      <c r="AT64" s="129">
        <f>ROUND(SUM(AV64:AW64),2)</f>
        <v>0</v>
      </c>
      <c r="AU64" s="130">
        <f>'PS 03 - Interiér vstupníh...'!P78</f>
        <v>0</v>
      </c>
      <c r="AV64" s="129">
        <f>'PS 03 - Interiér vstupníh...'!J30</f>
        <v>0</v>
      </c>
      <c r="AW64" s="129">
        <f>'PS 03 - Interiér vstupníh...'!J31</f>
        <v>0</v>
      </c>
      <c r="AX64" s="129">
        <f>'PS 03 - Interiér vstupníh...'!J32</f>
        <v>0</v>
      </c>
      <c r="AY64" s="129">
        <f>'PS 03 - Interiér vstupníh...'!J33</f>
        <v>0</v>
      </c>
      <c r="AZ64" s="129">
        <f>'PS 03 - Interiér vstupníh...'!F30</f>
        <v>0</v>
      </c>
      <c r="BA64" s="129">
        <f>'PS 03 - Interiér vstupníh...'!F31</f>
        <v>0</v>
      </c>
      <c r="BB64" s="129">
        <f>'PS 03 - Interiér vstupníh...'!F32</f>
        <v>0</v>
      </c>
      <c r="BC64" s="129">
        <f>'PS 03 - Interiér vstupníh...'!F33</f>
        <v>0</v>
      </c>
      <c r="BD64" s="131">
        <f>'PS 03 - Interiér vstupníh...'!F34</f>
        <v>0</v>
      </c>
      <c r="BT64" s="132" t="s">
        <v>83</v>
      </c>
      <c r="BV64" s="132" t="s">
        <v>78</v>
      </c>
      <c r="BW64" s="132" t="s">
        <v>127</v>
      </c>
      <c r="BX64" s="132" t="s">
        <v>7</v>
      </c>
      <c r="CL64" s="132" t="s">
        <v>21</v>
      </c>
      <c r="CM64" s="132" t="s">
        <v>86</v>
      </c>
    </row>
    <row r="65" s="5" customFormat="1" ht="16.5" customHeight="1">
      <c r="A65" s="133" t="s">
        <v>87</v>
      </c>
      <c r="B65" s="120"/>
      <c r="C65" s="121"/>
      <c r="D65" s="122" t="s">
        <v>128</v>
      </c>
      <c r="E65" s="122"/>
      <c r="F65" s="122"/>
      <c r="G65" s="122"/>
      <c r="H65" s="122"/>
      <c r="I65" s="123"/>
      <c r="J65" s="122" t="s">
        <v>129</v>
      </c>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5">
        <f>'VON - Vedlejší a ostatní ...'!J27</f>
        <v>0</v>
      </c>
      <c r="AH65" s="123"/>
      <c r="AI65" s="123"/>
      <c r="AJ65" s="123"/>
      <c r="AK65" s="123"/>
      <c r="AL65" s="123"/>
      <c r="AM65" s="123"/>
      <c r="AN65" s="125">
        <f>SUM(AG65,AT65)</f>
        <v>0</v>
      </c>
      <c r="AO65" s="123"/>
      <c r="AP65" s="123"/>
      <c r="AQ65" s="126" t="s">
        <v>128</v>
      </c>
      <c r="AR65" s="127"/>
      <c r="AS65" s="128">
        <v>0</v>
      </c>
      <c r="AT65" s="129">
        <f>ROUND(SUM(AV65:AW65),2)</f>
        <v>0</v>
      </c>
      <c r="AU65" s="130">
        <f>'VON - Vedlejší a ostatní ...'!P79</f>
        <v>0</v>
      </c>
      <c r="AV65" s="129">
        <f>'VON - Vedlejší a ostatní ...'!J30</f>
        <v>0</v>
      </c>
      <c r="AW65" s="129">
        <f>'VON - Vedlejší a ostatní ...'!J31</f>
        <v>0</v>
      </c>
      <c r="AX65" s="129">
        <f>'VON - Vedlejší a ostatní ...'!J32</f>
        <v>0</v>
      </c>
      <c r="AY65" s="129">
        <f>'VON - Vedlejší a ostatní ...'!J33</f>
        <v>0</v>
      </c>
      <c r="AZ65" s="129">
        <f>'VON - Vedlejší a ostatní ...'!F30</f>
        <v>0</v>
      </c>
      <c r="BA65" s="129">
        <f>'VON - Vedlejší a ostatní ...'!F31</f>
        <v>0</v>
      </c>
      <c r="BB65" s="129">
        <f>'VON - Vedlejší a ostatní ...'!F32</f>
        <v>0</v>
      </c>
      <c r="BC65" s="129">
        <f>'VON - Vedlejší a ostatní ...'!F33</f>
        <v>0</v>
      </c>
      <c r="BD65" s="131">
        <f>'VON - Vedlejší a ostatní ...'!F34</f>
        <v>0</v>
      </c>
      <c r="BT65" s="132" t="s">
        <v>83</v>
      </c>
      <c r="BV65" s="132" t="s">
        <v>78</v>
      </c>
      <c r="BW65" s="132" t="s">
        <v>130</v>
      </c>
      <c r="BX65" s="132" t="s">
        <v>7</v>
      </c>
      <c r="CL65" s="132" t="s">
        <v>21</v>
      </c>
      <c r="CM65" s="132" t="s">
        <v>86</v>
      </c>
    </row>
    <row r="66" s="5" customFormat="1" ht="31.5" customHeight="1">
      <c r="A66" s="133" t="s">
        <v>87</v>
      </c>
      <c r="B66" s="120"/>
      <c r="C66" s="121"/>
      <c r="D66" s="122" t="s">
        <v>131</v>
      </c>
      <c r="E66" s="122"/>
      <c r="F66" s="122"/>
      <c r="G66" s="122"/>
      <c r="H66" s="122"/>
      <c r="I66" s="123"/>
      <c r="J66" s="122" t="s">
        <v>132</v>
      </c>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5">
        <f>'DSX23 - Doplnění specifik...'!J27</f>
        <v>0</v>
      </c>
      <c r="AH66" s="123"/>
      <c r="AI66" s="123"/>
      <c r="AJ66" s="123"/>
      <c r="AK66" s="123"/>
      <c r="AL66" s="123"/>
      <c r="AM66" s="123"/>
      <c r="AN66" s="125">
        <f>SUM(AG66,AT66)</f>
        <v>0</v>
      </c>
      <c r="AO66" s="123"/>
      <c r="AP66" s="123"/>
      <c r="AQ66" s="126" t="s">
        <v>133</v>
      </c>
      <c r="AR66" s="127"/>
      <c r="AS66" s="128">
        <v>0</v>
      </c>
      <c r="AT66" s="129">
        <f>ROUND(SUM(AV66:AW66),2)</f>
        <v>0</v>
      </c>
      <c r="AU66" s="130">
        <f>'DSX23 - Doplnění specifik...'!P78</f>
        <v>0</v>
      </c>
      <c r="AV66" s="129">
        <f>'DSX23 - Doplnění specifik...'!J30</f>
        <v>0</v>
      </c>
      <c r="AW66" s="129">
        <f>'DSX23 - Doplnění specifik...'!J31</f>
        <v>0</v>
      </c>
      <c r="AX66" s="129">
        <f>'DSX23 - Doplnění specifik...'!J32</f>
        <v>0</v>
      </c>
      <c r="AY66" s="129">
        <f>'DSX23 - Doplnění specifik...'!J33</f>
        <v>0</v>
      </c>
      <c r="AZ66" s="129">
        <f>'DSX23 - Doplnění specifik...'!F30</f>
        <v>0</v>
      </c>
      <c r="BA66" s="129">
        <f>'DSX23 - Doplnění specifik...'!F31</f>
        <v>0</v>
      </c>
      <c r="BB66" s="129">
        <f>'DSX23 - Doplnění specifik...'!F32</f>
        <v>0</v>
      </c>
      <c r="BC66" s="129">
        <f>'DSX23 - Doplnění specifik...'!F33</f>
        <v>0</v>
      </c>
      <c r="BD66" s="131">
        <f>'DSX23 - Doplnění specifik...'!F34</f>
        <v>0</v>
      </c>
      <c r="BT66" s="132" t="s">
        <v>83</v>
      </c>
      <c r="BV66" s="132" t="s">
        <v>78</v>
      </c>
      <c r="BW66" s="132" t="s">
        <v>134</v>
      </c>
      <c r="BX66" s="132" t="s">
        <v>7</v>
      </c>
      <c r="CL66" s="132" t="s">
        <v>21</v>
      </c>
      <c r="CM66" s="132" t="s">
        <v>86</v>
      </c>
    </row>
    <row r="67" s="5" customFormat="1" ht="31.5" customHeight="1">
      <c r="A67" s="133" t="s">
        <v>87</v>
      </c>
      <c r="B67" s="120"/>
      <c r="C67" s="121"/>
      <c r="D67" s="122" t="s">
        <v>135</v>
      </c>
      <c r="E67" s="122"/>
      <c r="F67" s="122"/>
      <c r="G67" s="122"/>
      <c r="H67" s="122"/>
      <c r="I67" s="123"/>
      <c r="J67" s="122" t="s">
        <v>136</v>
      </c>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5">
        <f>'DSI2 - Doplnění specifika...'!J27</f>
        <v>0</v>
      </c>
      <c r="AH67" s="123"/>
      <c r="AI67" s="123"/>
      <c r="AJ67" s="123"/>
      <c r="AK67" s="123"/>
      <c r="AL67" s="123"/>
      <c r="AM67" s="123"/>
      <c r="AN67" s="125">
        <f>SUM(AG67,AT67)</f>
        <v>0</v>
      </c>
      <c r="AO67" s="123"/>
      <c r="AP67" s="123"/>
      <c r="AQ67" s="126" t="s">
        <v>133</v>
      </c>
      <c r="AR67" s="127"/>
      <c r="AS67" s="145">
        <v>0</v>
      </c>
      <c r="AT67" s="146">
        <f>ROUND(SUM(AV67:AW67),2)</f>
        <v>0</v>
      </c>
      <c r="AU67" s="147">
        <f>'DSI2 - Doplnění specifika...'!P78</f>
        <v>0</v>
      </c>
      <c r="AV67" s="146">
        <f>'DSI2 - Doplnění specifika...'!J30</f>
        <v>0</v>
      </c>
      <c r="AW67" s="146">
        <f>'DSI2 - Doplnění specifika...'!J31</f>
        <v>0</v>
      </c>
      <c r="AX67" s="146">
        <f>'DSI2 - Doplnění specifika...'!J32</f>
        <v>0</v>
      </c>
      <c r="AY67" s="146">
        <f>'DSI2 - Doplnění specifika...'!J33</f>
        <v>0</v>
      </c>
      <c r="AZ67" s="146">
        <f>'DSI2 - Doplnění specifika...'!F30</f>
        <v>0</v>
      </c>
      <c r="BA67" s="146">
        <f>'DSI2 - Doplnění specifika...'!F31</f>
        <v>0</v>
      </c>
      <c r="BB67" s="146">
        <f>'DSI2 - Doplnění specifika...'!F32</f>
        <v>0</v>
      </c>
      <c r="BC67" s="146">
        <f>'DSI2 - Doplnění specifika...'!F33</f>
        <v>0</v>
      </c>
      <c r="BD67" s="148">
        <f>'DSI2 - Doplnění specifika...'!F34</f>
        <v>0</v>
      </c>
      <c r="BT67" s="132" t="s">
        <v>83</v>
      </c>
      <c r="BV67" s="132" t="s">
        <v>78</v>
      </c>
      <c r="BW67" s="132" t="s">
        <v>137</v>
      </c>
      <c r="BX67" s="132" t="s">
        <v>7</v>
      </c>
      <c r="CL67" s="132" t="s">
        <v>21</v>
      </c>
      <c r="CM67" s="132" t="s">
        <v>86</v>
      </c>
    </row>
    <row r="68" s="1" customFormat="1" ht="30" customHeight="1">
      <c r="B68" s="47"/>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3"/>
    </row>
    <row r="69" s="1" customFormat="1" ht="6.96" customHeight="1">
      <c r="B69" s="68"/>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73"/>
    </row>
  </sheetData>
  <sheetProtection sheet="1" formatColumns="0" formatRows="0" objects="1" scenarios="1" spinCount="100000" saltValue="z24oYn1ea8VIyzqzArcUQ9nsz4j6T899cNB5GZpYbLLKdwXYMd+HbuVs0J7Dxxs9Ji/7zEqAJ7HG7jXmhvgX2w==" hashValue="nQuyv7bYlhsboFbIyPgZtReNk44v6gqb6RhkCw3skx9OL8HGJtCF1CVvc86aJoMUmrUJSuBv3DOSidlDCY+m5Q==" algorithmName="SHA-512" password="CC35"/>
  <mergeCells count="101">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 ref="X32:AB32"/>
    <mergeCell ref="AK32:AO32"/>
    <mergeCell ref="L42:AO42"/>
    <mergeCell ref="AM44:AN44"/>
    <mergeCell ref="AM46:AP46"/>
    <mergeCell ref="AS46:AT48"/>
    <mergeCell ref="C49:G49"/>
    <mergeCell ref="I49:AF49"/>
    <mergeCell ref="AG49:AM49"/>
    <mergeCell ref="AN49:AP49"/>
    <mergeCell ref="AN52:AP52"/>
    <mergeCell ref="AG52:AM52"/>
    <mergeCell ref="D52:H52"/>
    <mergeCell ref="J52:AF52"/>
    <mergeCell ref="AN53:AP53"/>
    <mergeCell ref="AG53:AM53"/>
    <mergeCell ref="E53:I53"/>
    <mergeCell ref="K53:AF53"/>
    <mergeCell ref="AN54:AP54"/>
    <mergeCell ref="AG54:AM54"/>
    <mergeCell ref="E54:I54"/>
    <mergeCell ref="K54:AF54"/>
    <mergeCell ref="AN55:AP55"/>
    <mergeCell ref="AG55:AM55"/>
    <mergeCell ref="E55:I55"/>
    <mergeCell ref="K55:AF55"/>
    <mergeCell ref="AN56:AP56"/>
    <mergeCell ref="AG56:AM56"/>
    <mergeCell ref="E56:I56"/>
    <mergeCell ref="K56:AF56"/>
    <mergeCell ref="AN57:AP57"/>
    <mergeCell ref="AG57:AM57"/>
    <mergeCell ref="E57:I57"/>
    <mergeCell ref="K57:AF57"/>
    <mergeCell ref="AN58:AP58"/>
    <mergeCell ref="AG58:AM58"/>
    <mergeCell ref="E58:I58"/>
    <mergeCell ref="K58:AF58"/>
    <mergeCell ref="AN59:AP59"/>
    <mergeCell ref="AG59:AM59"/>
    <mergeCell ref="D59:H59"/>
    <mergeCell ref="J59:AF59"/>
    <mergeCell ref="AN60:AP60"/>
    <mergeCell ref="AG60:AM60"/>
    <mergeCell ref="D60:H60"/>
    <mergeCell ref="J60:AF60"/>
    <mergeCell ref="AN61:AP61"/>
    <mergeCell ref="AG61:AM61"/>
    <mergeCell ref="D61:H61"/>
    <mergeCell ref="J61:AF61"/>
    <mergeCell ref="AN62:AP62"/>
    <mergeCell ref="AG62:AM62"/>
    <mergeCell ref="E62:I62"/>
    <mergeCell ref="K62:AF62"/>
    <mergeCell ref="AN63:AP63"/>
    <mergeCell ref="AG63:AM63"/>
    <mergeCell ref="E63:I63"/>
    <mergeCell ref="K63:AF63"/>
    <mergeCell ref="AN64:AP64"/>
    <mergeCell ref="AG64:AM64"/>
    <mergeCell ref="D64:H64"/>
    <mergeCell ref="J64:AF64"/>
    <mergeCell ref="AN65:AP65"/>
    <mergeCell ref="AG65:AM65"/>
    <mergeCell ref="D65:H65"/>
    <mergeCell ref="J65:AF65"/>
    <mergeCell ref="AN66:AP66"/>
    <mergeCell ref="AG66:AM66"/>
    <mergeCell ref="D66:H66"/>
    <mergeCell ref="J66:AF66"/>
    <mergeCell ref="AN67:AP67"/>
    <mergeCell ref="AG67:AM67"/>
    <mergeCell ref="D67:H67"/>
    <mergeCell ref="J67:AF67"/>
    <mergeCell ref="AG51:AM51"/>
    <mergeCell ref="AN51:AP51"/>
    <mergeCell ref="AR2:BE2"/>
  </mergeCells>
  <hyperlinks>
    <hyperlink ref="K1:S1" location="C2" display="1) Rekapitulace stavby"/>
    <hyperlink ref="W1:AI1" location="C51" display="2) Rekapitulace objektů stavby a soupisů prací"/>
    <hyperlink ref="A53" location="'D.1.1.1 - Architektonicko...'!C2" display="/"/>
    <hyperlink ref="A54" location="'D.1.1.4.1 - Vytápění objektu'!C2" display="/"/>
    <hyperlink ref="A55" location="'D.1.1.4.2 - Zdravotně tec...'!C2" display="/"/>
    <hyperlink ref="A56" location="'D.1.1.4.3 - Vzduchotechnika'!C2" display="/"/>
    <hyperlink ref="A57" location="'D.1.1.4.4 - Silnoproudá e...'!C2" display="/"/>
    <hyperlink ref="A58" location="'D.1.1.4.5 - Elektronické ...'!C2" display="/"/>
    <hyperlink ref="A59" location="'IO 01 - Zpevněné plochy a...'!C2" display="/"/>
    <hyperlink ref="A60" location="'PS 01 - Výtahy'!C2" display="/"/>
    <hyperlink ref="A62" location="'STR - Výměníková stanice ...'!C2" display="/"/>
    <hyperlink ref="A63" location="'EL,MaR - Výměníková stani...'!C2" display="/"/>
    <hyperlink ref="A64" location="'PS 03 - Interiér vstupníh...'!C2" display="/"/>
    <hyperlink ref="A65" location="'VON - Vedlejší a ostatní ...'!C2" display="/"/>
    <hyperlink ref="A66" location="'DSX23 - Doplnění specifik...'!C2" display="/"/>
    <hyperlink ref="A67" location="'DSI2 - Doplnění specifika...'!C2" displa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121</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11006</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11007</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21</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ROUND(J93,2)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ROUND(SUM(BE93:BE319), 2)</f>
        <v>0</v>
      </c>
      <c r="G32" s="48"/>
      <c r="H32" s="48"/>
      <c r="I32" s="173">
        <v>0.20999999999999999</v>
      </c>
      <c r="J32" s="172">
        <f>ROUND(ROUND((SUM(BE93:BE319)), 2)*I32, 2)</f>
        <v>0</v>
      </c>
      <c r="K32" s="52"/>
    </row>
    <row r="33" s="1" customFormat="1" ht="14.4" customHeight="1">
      <c r="B33" s="47"/>
      <c r="C33" s="48"/>
      <c r="D33" s="48"/>
      <c r="E33" s="56" t="s">
        <v>48</v>
      </c>
      <c r="F33" s="172">
        <f>ROUND(SUM(BF93:BF319), 2)</f>
        <v>0</v>
      </c>
      <c r="G33" s="48"/>
      <c r="H33" s="48"/>
      <c r="I33" s="173">
        <v>0.14999999999999999</v>
      </c>
      <c r="J33" s="172">
        <f>ROUND(ROUND((SUM(BF93:BF319)), 2)*I33, 2)</f>
        <v>0</v>
      </c>
      <c r="K33" s="52"/>
    </row>
    <row r="34" hidden="1" s="1" customFormat="1" ht="14.4" customHeight="1">
      <c r="B34" s="47"/>
      <c r="C34" s="48"/>
      <c r="D34" s="48"/>
      <c r="E34" s="56" t="s">
        <v>49</v>
      </c>
      <c r="F34" s="172">
        <f>ROUND(SUM(BG93:BG319), 2)</f>
        <v>0</v>
      </c>
      <c r="G34" s="48"/>
      <c r="H34" s="48"/>
      <c r="I34" s="173">
        <v>0.20999999999999999</v>
      </c>
      <c r="J34" s="172">
        <v>0</v>
      </c>
      <c r="K34" s="52"/>
    </row>
    <row r="35" hidden="1" s="1" customFormat="1" ht="14.4" customHeight="1">
      <c r="B35" s="47"/>
      <c r="C35" s="48"/>
      <c r="D35" s="48"/>
      <c r="E35" s="56" t="s">
        <v>50</v>
      </c>
      <c r="F35" s="172">
        <f>ROUND(SUM(BH93:BH319), 2)</f>
        <v>0</v>
      </c>
      <c r="G35" s="48"/>
      <c r="H35" s="48"/>
      <c r="I35" s="173">
        <v>0.14999999999999999</v>
      </c>
      <c r="J35" s="172">
        <v>0</v>
      </c>
      <c r="K35" s="52"/>
    </row>
    <row r="36" hidden="1" s="1" customFormat="1" ht="14.4" customHeight="1">
      <c r="B36" s="47"/>
      <c r="C36" s="48"/>
      <c r="D36" s="48"/>
      <c r="E36" s="56" t="s">
        <v>51</v>
      </c>
      <c r="F36" s="172">
        <f>ROUND(SUM(BI93:BI319),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11006</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STR - Výměníková stanice C 057 - Část strojní</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J93</f>
        <v>0</v>
      </c>
      <c r="K60" s="52"/>
      <c r="AU60" s="25" t="s">
        <v>277</v>
      </c>
    </row>
    <row r="61" s="8" customFormat="1" ht="24.96" customHeight="1">
      <c r="B61" s="192"/>
      <c r="C61" s="193"/>
      <c r="D61" s="194" t="s">
        <v>308</v>
      </c>
      <c r="E61" s="195"/>
      <c r="F61" s="195"/>
      <c r="G61" s="195"/>
      <c r="H61" s="195"/>
      <c r="I61" s="196"/>
      <c r="J61" s="197">
        <f>J94</f>
        <v>0</v>
      </c>
      <c r="K61" s="198"/>
    </row>
    <row r="62" s="9" customFormat="1" ht="19.92" customHeight="1">
      <c r="B62" s="200"/>
      <c r="C62" s="201"/>
      <c r="D62" s="202" t="s">
        <v>317</v>
      </c>
      <c r="E62" s="203"/>
      <c r="F62" s="203"/>
      <c r="G62" s="203"/>
      <c r="H62" s="203"/>
      <c r="I62" s="204"/>
      <c r="J62" s="205">
        <f>J95</f>
        <v>0</v>
      </c>
      <c r="K62" s="206"/>
    </row>
    <row r="63" s="9" customFormat="1" ht="19.92" customHeight="1">
      <c r="B63" s="200"/>
      <c r="C63" s="201"/>
      <c r="D63" s="202" t="s">
        <v>4869</v>
      </c>
      <c r="E63" s="203"/>
      <c r="F63" s="203"/>
      <c r="G63" s="203"/>
      <c r="H63" s="203"/>
      <c r="I63" s="204"/>
      <c r="J63" s="205">
        <f>J161</f>
        <v>0</v>
      </c>
      <c r="K63" s="206"/>
    </row>
    <row r="64" s="9" customFormat="1" ht="19.92" customHeight="1">
      <c r="B64" s="200"/>
      <c r="C64" s="201"/>
      <c r="D64" s="202" t="s">
        <v>4065</v>
      </c>
      <c r="E64" s="203"/>
      <c r="F64" s="203"/>
      <c r="G64" s="203"/>
      <c r="H64" s="203"/>
      <c r="I64" s="204"/>
      <c r="J64" s="205">
        <f>J167</f>
        <v>0</v>
      </c>
      <c r="K64" s="206"/>
    </row>
    <row r="65" s="9" customFormat="1" ht="19.92" customHeight="1">
      <c r="B65" s="200"/>
      <c r="C65" s="201"/>
      <c r="D65" s="202" t="s">
        <v>4066</v>
      </c>
      <c r="E65" s="203"/>
      <c r="F65" s="203"/>
      <c r="G65" s="203"/>
      <c r="H65" s="203"/>
      <c r="I65" s="204"/>
      <c r="J65" s="205">
        <f>J188</f>
        <v>0</v>
      </c>
      <c r="K65" s="206"/>
    </row>
    <row r="66" s="9" customFormat="1" ht="19.92" customHeight="1">
      <c r="B66" s="200"/>
      <c r="C66" s="201"/>
      <c r="D66" s="202" t="s">
        <v>4067</v>
      </c>
      <c r="E66" s="203"/>
      <c r="F66" s="203"/>
      <c r="G66" s="203"/>
      <c r="H66" s="203"/>
      <c r="I66" s="204"/>
      <c r="J66" s="205">
        <f>J237</f>
        <v>0</v>
      </c>
      <c r="K66" s="206"/>
    </row>
    <row r="67" s="9" customFormat="1" ht="19.92" customHeight="1">
      <c r="B67" s="200"/>
      <c r="C67" s="201"/>
      <c r="D67" s="202" t="s">
        <v>4068</v>
      </c>
      <c r="E67" s="203"/>
      <c r="F67" s="203"/>
      <c r="G67" s="203"/>
      <c r="H67" s="203"/>
      <c r="I67" s="204"/>
      <c r="J67" s="205">
        <f>J289</f>
        <v>0</v>
      </c>
      <c r="K67" s="206"/>
    </row>
    <row r="68" s="9" customFormat="1" ht="19.92" customHeight="1">
      <c r="B68" s="200"/>
      <c r="C68" s="201"/>
      <c r="D68" s="202" t="s">
        <v>5891</v>
      </c>
      <c r="E68" s="203"/>
      <c r="F68" s="203"/>
      <c r="G68" s="203"/>
      <c r="H68" s="203"/>
      <c r="I68" s="204"/>
      <c r="J68" s="205">
        <f>J297</f>
        <v>0</v>
      </c>
      <c r="K68" s="206"/>
    </row>
    <row r="69" s="9" customFormat="1" ht="19.92" customHeight="1">
      <c r="B69" s="200"/>
      <c r="C69" s="201"/>
      <c r="D69" s="202" t="s">
        <v>334</v>
      </c>
      <c r="E69" s="203"/>
      <c r="F69" s="203"/>
      <c r="G69" s="203"/>
      <c r="H69" s="203"/>
      <c r="I69" s="204"/>
      <c r="J69" s="205">
        <f>J303</f>
        <v>0</v>
      </c>
      <c r="K69" s="206"/>
    </row>
    <row r="70" s="9" customFormat="1" ht="19.92" customHeight="1">
      <c r="B70" s="200"/>
      <c r="C70" s="201"/>
      <c r="D70" s="202" t="s">
        <v>349</v>
      </c>
      <c r="E70" s="203"/>
      <c r="F70" s="203"/>
      <c r="G70" s="203"/>
      <c r="H70" s="203"/>
      <c r="I70" s="204"/>
      <c r="J70" s="205">
        <f>J307</f>
        <v>0</v>
      </c>
      <c r="K70" s="206"/>
    </row>
    <row r="71" s="8" customFormat="1" ht="24.96" customHeight="1">
      <c r="B71" s="192"/>
      <c r="C71" s="193"/>
      <c r="D71" s="194" t="s">
        <v>11008</v>
      </c>
      <c r="E71" s="195"/>
      <c r="F71" s="195"/>
      <c r="G71" s="195"/>
      <c r="H71" s="195"/>
      <c r="I71" s="196"/>
      <c r="J71" s="197">
        <f>J317</f>
        <v>0</v>
      </c>
      <c r="K71" s="198"/>
    </row>
    <row r="72" s="1" customFormat="1" ht="21.84" customHeight="1">
      <c r="B72" s="47"/>
      <c r="C72" s="48"/>
      <c r="D72" s="48"/>
      <c r="E72" s="48"/>
      <c r="F72" s="48"/>
      <c r="G72" s="48"/>
      <c r="H72" s="48"/>
      <c r="I72" s="158"/>
      <c r="J72" s="48"/>
      <c r="K72" s="52"/>
    </row>
    <row r="73" s="1" customFormat="1" ht="6.96" customHeight="1">
      <c r="B73" s="68"/>
      <c r="C73" s="69"/>
      <c r="D73" s="69"/>
      <c r="E73" s="69"/>
      <c r="F73" s="69"/>
      <c r="G73" s="69"/>
      <c r="H73" s="69"/>
      <c r="I73" s="181"/>
      <c r="J73" s="69"/>
      <c r="K73" s="70"/>
    </row>
    <row r="77" s="1" customFormat="1" ht="6.96" customHeight="1">
      <c r="B77" s="71"/>
      <c r="C77" s="72"/>
      <c r="D77" s="72"/>
      <c r="E77" s="72"/>
      <c r="F77" s="72"/>
      <c r="G77" s="72"/>
      <c r="H77" s="72"/>
      <c r="I77" s="184"/>
      <c r="J77" s="72"/>
      <c r="K77" s="72"/>
      <c r="L77" s="73"/>
    </row>
    <row r="78" s="1" customFormat="1" ht="36.96" customHeight="1">
      <c r="B78" s="47"/>
      <c r="C78" s="74" t="s">
        <v>373</v>
      </c>
      <c r="D78" s="75"/>
      <c r="E78" s="75"/>
      <c r="F78" s="75"/>
      <c r="G78" s="75"/>
      <c r="H78" s="75"/>
      <c r="I78" s="208"/>
      <c r="J78" s="75"/>
      <c r="K78" s="75"/>
      <c r="L78" s="73"/>
    </row>
    <row r="79" s="1" customFormat="1" ht="6.96" customHeight="1">
      <c r="B79" s="47"/>
      <c r="C79" s="75"/>
      <c r="D79" s="75"/>
      <c r="E79" s="75"/>
      <c r="F79" s="75"/>
      <c r="G79" s="75"/>
      <c r="H79" s="75"/>
      <c r="I79" s="208"/>
      <c r="J79" s="75"/>
      <c r="K79" s="75"/>
      <c r="L79" s="73"/>
    </row>
    <row r="80" s="1" customFormat="1" ht="14.4" customHeight="1">
      <c r="B80" s="47"/>
      <c r="C80" s="77" t="s">
        <v>18</v>
      </c>
      <c r="D80" s="75"/>
      <c r="E80" s="75"/>
      <c r="F80" s="75"/>
      <c r="G80" s="75"/>
      <c r="H80" s="75"/>
      <c r="I80" s="208"/>
      <c r="J80" s="75"/>
      <c r="K80" s="75"/>
      <c r="L80" s="73"/>
    </row>
    <row r="81" s="1" customFormat="1" ht="16.5" customHeight="1">
      <c r="B81" s="47"/>
      <c r="C81" s="75"/>
      <c r="D81" s="75"/>
      <c r="E81" s="209" t="str">
        <f>E7</f>
        <v>Rekonstrukce internátu FVZ Hradec Králové - PD</v>
      </c>
      <c r="F81" s="77"/>
      <c r="G81" s="77"/>
      <c r="H81" s="77"/>
      <c r="I81" s="208"/>
      <c r="J81" s="75"/>
      <c r="K81" s="75"/>
      <c r="L81" s="73"/>
    </row>
    <row r="82">
      <c r="B82" s="29"/>
      <c r="C82" s="77" t="s">
        <v>158</v>
      </c>
      <c r="D82" s="210"/>
      <c r="E82" s="210"/>
      <c r="F82" s="210"/>
      <c r="G82" s="210"/>
      <c r="H82" s="210"/>
      <c r="I82" s="149"/>
      <c r="J82" s="210"/>
      <c r="K82" s="210"/>
      <c r="L82" s="211"/>
    </row>
    <row r="83" s="1" customFormat="1" ht="16.5" customHeight="1">
      <c r="B83" s="47"/>
      <c r="C83" s="75"/>
      <c r="D83" s="75"/>
      <c r="E83" s="209" t="s">
        <v>11006</v>
      </c>
      <c r="F83" s="75"/>
      <c r="G83" s="75"/>
      <c r="H83" s="75"/>
      <c r="I83" s="208"/>
      <c r="J83" s="75"/>
      <c r="K83" s="75"/>
      <c r="L83" s="73"/>
    </row>
    <row r="84" s="1" customFormat="1" ht="14.4" customHeight="1">
      <c r="B84" s="47"/>
      <c r="C84" s="77" t="s">
        <v>165</v>
      </c>
      <c r="D84" s="75"/>
      <c r="E84" s="75"/>
      <c r="F84" s="75"/>
      <c r="G84" s="75"/>
      <c r="H84" s="75"/>
      <c r="I84" s="208"/>
      <c r="J84" s="75"/>
      <c r="K84" s="75"/>
      <c r="L84" s="73"/>
    </row>
    <row r="85" s="1" customFormat="1" ht="17.25" customHeight="1">
      <c r="B85" s="47"/>
      <c r="C85" s="75"/>
      <c r="D85" s="75"/>
      <c r="E85" s="83" t="str">
        <f>E11</f>
        <v>STR - Výměníková stanice C 057 - Část strojní</v>
      </c>
      <c r="F85" s="75"/>
      <c r="G85" s="75"/>
      <c r="H85" s="75"/>
      <c r="I85" s="208"/>
      <c r="J85" s="75"/>
      <c r="K85" s="75"/>
      <c r="L85" s="73"/>
    </row>
    <row r="86" s="1" customFormat="1" ht="6.96" customHeight="1">
      <c r="B86" s="47"/>
      <c r="C86" s="75"/>
      <c r="D86" s="75"/>
      <c r="E86" s="75"/>
      <c r="F86" s="75"/>
      <c r="G86" s="75"/>
      <c r="H86" s="75"/>
      <c r="I86" s="208"/>
      <c r="J86" s="75"/>
      <c r="K86" s="75"/>
      <c r="L86" s="73"/>
    </row>
    <row r="87" s="1" customFormat="1" ht="18" customHeight="1">
      <c r="B87" s="47"/>
      <c r="C87" s="77" t="s">
        <v>23</v>
      </c>
      <c r="D87" s="75"/>
      <c r="E87" s="75"/>
      <c r="F87" s="212" t="str">
        <f>F14</f>
        <v>Hradec Králové parc. č. 1582, 1378</v>
      </c>
      <c r="G87" s="75"/>
      <c r="H87" s="75"/>
      <c r="I87" s="213" t="s">
        <v>25</v>
      </c>
      <c r="J87" s="86" t="str">
        <f>IF(J14="","",J14)</f>
        <v>2. 3. 2017</v>
      </c>
      <c r="K87" s="75"/>
      <c r="L87" s="73"/>
    </row>
    <row r="88" s="1" customFormat="1" ht="6.96" customHeight="1">
      <c r="B88" s="47"/>
      <c r="C88" s="75"/>
      <c r="D88" s="75"/>
      <c r="E88" s="75"/>
      <c r="F88" s="75"/>
      <c r="G88" s="75"/>
      <c r="H88" s="75"/>
      <c r="I88" s="208"/>
      <c r="J88" s="75"/>
      <c r="K88" s="75"/>
      <c r="L88" s="73"/>
    </row>
    <row r="89" s="1" customFormat="1">
      <c r="B89" s="47"/>
      <c r="C89" s="77" t="s">
        <v>27</v>
      </c>
      <c r="D89" s="75"/>
      <c r="E89" s="75"/>
      <c r="F89" s="212" t="str">
        <f>E17</f>
        <v>Armádní servisní, p.o. Podhrabská 1589/1 Praha 6</v>
      </c>
      <c r="G89" s="75"/>
      <c r="H89" s="75"/>
      <c r="I89" s="213" t="s">
        <v>35</v>
      </c>
      <c r="J89" s="212" t="str">
        <f>E23</f>
        <v>BKN,spol.s r.o.Vladislavova 29/I,566 01Vysoké Mýto</v>
      </c>
      <c r="K89" s="75"/>
      <c r="L89" s="73"/>
    </row>
    <row r="90" s="1" customFormat="1" ht="14.4" customHeight="1">
      <c r="B90" s="47"/>
      <c r="C90" s="77" t="s">
        <v>33</v>
      </c>
      <c r="D90" s="75"/>
      <c r="E90" s="75"/>
      <c r="F90" s="212" t="str">
        <f>IF(E20="","",E20)</f>
        <v/>
      </c>
      <c r="G90" s="75"/>
      <c r="H90" s="75"/>
      <c r="I90" s="208"/>
      <c r="J90" s="75"/>
      <c r="K90" s="75"/>
      <c r="L90" s="73"/>
    </row>
    <row r="91" s="1" customFormat="1" ht="10.32" customHeight="1">
      <c r="B91" s="47"/>
      <c r="C91" s="75"/>
      <c r="D91" s="75"/>
      <c r="E91" s="75"/>
      <c r="F91" s="75"/>
      <c r="G91" s="75"/>
      <c r="H91" s="75"/>
      <c r="I91" s="208"/>
      <c r="J91" s="75"/>
      <c r="K91" s="75"/>
      <c r="L91" s="73"/>
    </row>
    <row r="92" s="10" customFormat="1" ht="29.28" customHeight="1">
      <c r="B92" s="214"/>
      <c r="C92" s="215" t="s">
        <v>395</v>
      </c>
      <c r="D92" s="216" t="s">
        <v>61</v>
      </c>
      <c r="E92" s="216" t="s">
        <v>57</v>
      </c>
      <c r="F92" s="216" t="s">
        <v>396</v>
      </c>
      <c r="G92" s="216" t="s">
        <v>397</v>
      </c>
      <c r="H92" s="216" t="s">
        <v>398</v>
      </c>
      <c r="I92" s="217" t="s">
        <v>399</v>
      </c>
      <c r="J92" s="216" t="s">
        <v>271</v>
      </c>
      <c r="K92" s="218" t="s">
        <v>400</v>
      </c>
      <c r="L92" s="219"/>
      <c r="M92" s="103" t="s">
        <v>401</v>
      </c>
      <c r="N92" s="104" t="s">
        <v>46</v>
      </c>
      <c r="O92" s="104" t="s">
        <v>402</v>
      </c>
      <c r="P92" s="104" t="s">
        <v>403</v>
      </c>
      <c r="Q92" s="104" t="s">
        <v>404</v>
      </c>
      <c r="R92" s="104" t="s">
        <v>405</v>
      </c>
      <c r="S92" s="104" t="s">
        <v>406</v>
      </c>
      <c r="T92" s="105" t="s">
        <v>407</v>
      </c>
    </row>
    <row r="93" s="1" customFormat="1" ht="29.28" customHeight="1">
      <c r="B93" s="47"/>
      <c r="C93" s="109" t="s">
        <v>276</v>
      </c>
      <c r="D93" s="75"/>
      <c r="E93" s="75"/>
      <c r="F93" s="75"/>
      <c r="G93" s="75"/>
      <c r="H93" s="75"/>
      <c r="I93" s="208"/>
      <c r="J93" s="220">
        <f>BK93</f>
        <v>0</v>
      </c>
      <c r="K93" s="75"/>
      <c r="L93" s="73"/>
      <c r="M93" s="106"/>
      <c r="N93" s="107"/>
      <c r="O93" s="107"/>
      <c r="P93" s="221">
        <f>P94+P317</f>
        <v>0</v>
      </c>
      <c r="Q93" s="107"/>
      <c r="R93" s="221">
        <f>R94+R317</f>
        <v>0</v>
      </c>
      <c r="S93" s="107"/>
      <c r="T93" s="222">
        <f>T94+T317</f>
        <v>0</v>
      </c>
      <c r="AT93" s="25" t="s">
        <v>75</v>
      </c>
      <c r="AU93" s="25" t="s">
        <v>277</v>
      </c>
      <c r="BK93" s="223">
        <f>BK94+BK317</f>
        <v>0</v>
      </c>
    </row>
    <row r="94" s="11" customFormat="1" ht="37.44" customHeight="1">
      <c r="B94" s="224"/>
      <c r="C94" s="225"/>
      <c r="D94" s="226" t="s">
        <v>75</v>
      </c>
      <c r="E94" s="227" t="s">
        <v>1776</v>
      </c>
      <c r="F94" s="227" t="s">
        <v>1777</v>
      </c>
      <c r="G94" s="225"/>
      <c r="H94" s="225"/>
      <c r="I94" s="228"/>
      <c r="J94" s="229">
        <f>BK94</f>
        <v>0</v>
      </c>
      <c r="K94" s="225"/>
      <c r="L94" s="230"/>
      <c r="M94" s="231"/>
      <c r="N94" s="232"/>
      <c r="O94" s="232"/>
      <c r="P94" s="233">
        <f>P95+P161+P167+P188+P237+P289+P297+P303+P307</f>
        <v>0</v>
      </c>
      <c r="Q94" s="232"/>
      <c r="R94" s="233">
        <f>R95+R161+R167+R188+R237+R289+R297+R303+R307</f>
        <v>0</v>
      </c>
      <c r="S94" s="232"/>
      <c r="T94" s="234">
        <f>T95+T161+T167+T188+T237+T289+T297+T303+T307</f>
        <v>0</v>
      </c>
      <c r="AR94" s="235" t="s">
        <v>83</v>
      </c>
      <c r="AT94" s="236" t="s">
        <v>75</v>
      </c>
      <c r="AU94" s="236" t="s">
        <v>76</v>
      </c>
      <c r="AY94" s="235" t="s">
        <v>414</v>
      </c>
      <c r="BK94" s="237">
        <f>BK95+BK161+BK167+BK188+BK237+BK289+BK297+BK303+BK307</f>
        <v>0</v>
      </c>
    </row>
    <row r="95" s="11" customFormat="1" ht="19.92" customHeight="1">
      <c r="B95" s="224"/>
      <c r="C95" s="225"/>
      <c r="D95" s="226" t="s">
        <v>75</v>
      </c>
      <c r="E95" s="238" t="s">
        <v>1918</v>
      </c>
      <c r="F95" s="238" t="s">
        <v>1919</v>
      </c>
      <c r="G95" s="225"/>
      <c r="H95" s="225"/>
      <c r="I95" s="228"/>
      <c r="J95" s="239">
        <f>BK95</f>
        <v>0</v>
      </c>
      <c r="K95" s="225"/>
      <c r="L95" s="230"/>
      <c r="M95" s="231"/>
      <c r="N95" s="232"/>
      <c r="O95" s="232"/>
      <c r="P95" s="233">
        <f>SUM(P96:P160)</f>
        <v>0</v>
      </c>
      <c r="Q95" s="232"/>
      <c r="R95" s="233">
        <f>SUM(R96:R160)</f>
        <v>0</v>
      </c>
      <c r="S95" s="232"/>
      <c r="T95" s="234">
        <f>SUM(T96:T160)</f>
        <v>0</v>
      </c>
      <c r="AR95" s="235" t="s">
        <v>83</v>
      </c>
      <c r="AT95" s="236" t="s">
        <v>75</v>
      </c>
      <c r="AU95" s="236" t="s">
        <v>83</v>
      </c>
      <c r="AY95" s="235" t="s">
        <v>414</v>
      </c>
      <c r="BK95" s="237">
        <f>SUM(BK96:BK160)</f>
        <v>0</v>
      </c>
    </row>
    <row r="96" s="1" customFormat="1" ht="16.5" customHeight="1">
      <c r="B96" s="47"/>
      <c r="C96" s="240" t="s">
        <v>83</v>
      </c>
      <c r="D96" s="240" t="s">
        <v>418</v>
      </c>
      <c r="E96" s="241" t="s">
        <v>11009</v>
      </c>
      <c r="F96" s="242" t="s">
        <v>11010</v>
      </c>
      <c r="G96" s="243" t="s">
        <v>192</v>
      </c>
      <c r="H96" s="244">
        <v>12</v>
      </c>
      <c r="I96" s="245"/>
      <c r="J96" s="246">
        <f>ROUND(I96*H96,2)</f>
        <v>0</v>
      </c>
      <c r="K96" s="242" t="s">
        <v>21</v>
      </c>
      <c r="L96" s="73"/>
      <c r="M96" s="247" t="s">
        <v>21</v>
      </c>
      <c r="N96" s="248" t="s">
        <v>47</v>
      </c>
      <c r="O96" s="48"/>
      <c r="P96" s="249">
        <f>O96*H96</f>
        <v>0</v>
      </c>
      <c r="Q96" s="249">
        <v>0</v>
      </c>
      <c r="R96" s="249">
        <f>Q96*H96</f>
        <v>0</v>
      </c>
      <c r="S96" s="249">
        <v>0</v>
      </c>
      <c r="T96" s="250">
        <f>S96*H96</f>
        <v>0</v>
      </c>
      <c r="AR96" s="25" t="s">
        <v>422</v>
      </c>
      <c r="AT96" s="25" t="s">
        <v>418</v>
      </c>
      <c r="AU96" s="25" t="s">
        <v>86</v>
      </c>
      <c r="AY96" s="25" t="s">
        <v>414</v>
      </c>
      <c r="BE96" s="251">
        <f>IF(N96="základní",J96,0)</f>
        <v>0</v>
      </c>
      <c r="BF96" s="251">
        <f>IF(N96="snížená",J96,0)</f>
        <v>0</v>
      </c>
      <c r="BG96" s="251">
        <f>IF(N96="zákl. přenesená",J96,0)</f>
        <v>0</v>
      </c>
      <c r="BH96" s="251">
        <f>IF(N96="sníž. přenesená",J96,0)</f>
        <v>0</v>
      </c>
      <c r="BI96" s="251">
        <f>IF(N96="nulová",J96,0)</f>
        <v>0</v>
      </c>
      <c r="BJ96" s="25" t="s">
        <v>83</v>
      </c>
      <c r="BK96" s="251">
        <f>ROUND(I96*H96,2)</f>
        <v>0</v>
      </c>
      <c r="BL96" s="25" t="s">
        <v>422</v>
      </c>
      <c r="BM96" s="25" t="s">
        <v>11011</v>
      </c>
    </row>
    <row r="97" s="13" customFormat="1">
      <c r="B97" s="265"/>
      <c r="C97" s="266"/>
      <c r="D97" s="252" t="s">
        <v>428</v>
      </c>
      <c r="E97" s="267" t="s">
        <v>21</v>
      </c>
      <c r="F97" s="268" t="s">
        <v>11012</v>
      </c>
      <c r="G97" s="266"/>
      <c r="H97" s="269">
        <v>12</v>
      </c>
      <c r="I97" s="270"/>
      <c r="J97" s="266"/>
      <c r="K97" s="266"/>
      <c r="L97" s="271"/>
      <c r="M97" s="272"/>
      <c r="N97" s="273"/>
      <c r="O97" s="273"/>
      <c r="P97" s="273"/>
      <c r="Q97" s="273"/>
      <c r="R97" s="273"/>
      <c r="S97" s="273"/>
      <c r="T97" s="274"/>
      <c r="AT97" s="275" t="s">
        <v>428</v>
      </c>
      <c r="AU97" s="275" t="s">
        <v>86</v>
      </c>
      <c r="AV97" s="13" t="s">
        <v>86</v>
      </c>
      <c r="AW97" s="13" t="s">
        <v>39</v>
      </c>
      <c r="AX97" s="13" t="s">
        <v>83</v>
      </c>
      <c r="AY97" s="275" t="s">
        <v>414</v>
      </c>
    </row>
    <row r="98" s="1" customFormat="1" ht="16.5" customHeight="1">
      <c r="B98" s="47"/>
      <c r="C98" s="240" t="s">
        <v>86</v>
      </c>
      <c r="D98" s="240" t="s">
        <v>418</v>
      </c>
      <c r="E98" s="241" t="s">
        <v>11013</v>
      </c>
      <c r="F98" s="242" t="s">
        <v>11014</v>
      </c>
      <c r="G98" s="243" t="s">
        <v>192</v>
      </c>
      <c r="H98" s="244">
        <v>12</v>
      </c>
      <c r="I98" s="245"/>
      <c r="J98" s="246">
        <f>ROUND(I98*H98,2)</f>
        <v>0</v>
      </c>
      <c r="K98" s="242" t="s">
        <v>21</v>
      </c>
      <c r="L98" s="73"/>
      <c r="M98" s="247" t="s">
        <v>21</v>
      </c>
      <c r="N98" s="248" t="s">
        <v>47</v>
      </c>
      <c r="O98" s="48"/>
      <c r="P98" s="249">
        <f>O98*H98</f>
        <v>0</v>
      </c>
      <c r="Q98" s="249">
        <v>0</v>
      </c>
      <c r="R98" s="249">
        <f>Q98*H98</f>
        <v>0</v>
      </c>
      <c r="S98" s="249">
        <v>0</v>
      </c>
      <c r="T98" s="250">
        <f>S98*H98</f>
        <v>0</v>
      </c>
      <c r="AR98" s="25" t="s">
        <v>422</v>
      </c>
      <c r="AT98" s="25" t="s">
        <v>418</v>
      </c>
      <c r="AU98" s="25" t="s">
        <v>86</v>
      </c>
      <c r="AY98" s="25" t="s">
        <v>414</v>
      </c>
      <c r="BE98" s="251">
        <f>IF(N98="základní",J98,0)</f>
        <v>0</v>
      </c>
      <c r="BF98" s="251">
        <f>IF(N98="snížená",J98,0)</f>
        <v>0</v>
      </c>
      <c r="BG98" s="251">
        <f>IF(N98="zákl. přenesená",J98,0)</f>
        <v>0</v>
      </c>
      <c r="BH98" s="251">
        <f>IF(N98="sníž. přenesená",J98,0)</f>
        <v>0</v>
      </c>
      <c r="BI98" s="251">
        <f>IF(N98="nulová",J98,0)</f>
        <v>0</v>
      </c>
      <c r="BJ98" s="25" t="s">
        <v>83</v>
      </c>
      <c r="BK98" s="251">
        <f>ROUND(I98*H98,2)</f>
        <v>0</v>
      </c>
      <c r="BL98" s="25" t="s">
        <v>422</v>
      </c>
      <c r="BM98" s="25" t="s">
        <v>11015</v>
      </c>
    </row>
    <row r="99" s="1" customFormat="1">
      <c r="B99" s="47"/>
      <c r="C99" s="75"/>
      <c r="D99" s="252" t="s">
        <v>1810</v>
      </c>
      <c r="E99" s="75"/>
      <c r="F99" s="253" t="s">
        <v>11016</v>
      </c>
      <c r="G99" s="75"/>
      <c r="H99" s="75"/>
      <c r="I99" s="208"/>
      <c r="J99" s="75"/>
      <c r="K99" s="75"/>
      <c r="L99" s="73"/>
      <c r="M99" s="254"/>
      <c r="N99" s="48"/>
      <c r="O99" s="48"/>
      <c r="P99" s="48"/>
      <c r="Q99" s="48"/>
      <c r="R99" s="48"/>
      <c r="S99" s="48"/>
      <c r="T99" s="96"/>
      <c r="AT99" s="25" t="s">
        <v>1810</v>
      </c>
      <c r="AU99" s="25" t="s">
        <v>86</v>
      </c>
    </row>
    <row r="100" s="13" customFormat="1">
      <c r="B100" s="265"/>
      <c r="C100" s="266"/>
      <c r="D100" s="252" t="s">
        <v>428</v>
      </c>
      <c r="E100" s="267" t="s">
        <v>21</v>
      </c>
      <c r="F100" s="268" t="s">
        <v>11012</v>
      </c>
      <c r="G100" s="266"/>
      <c r="H100" s="269">
        <v>12</v>
      </c>
      <c r="I100" s="270"/>
      <c r="J100" s="266"/>
      <c r="K100" s="266"/>
      <c r="L100" s="271"/>
      <c r="M100" s="272"/>
      <c r="N100" s="273"/>
      <c r="O100" s="273"/>
      <c r="P100" s="273"/>
      <c r="Q100" s="273"/>
      <c r="R100" s="273"/>
      <c r="S100" s="273"/>
      <c r="T100" s="274"/>
      <c r="AT100" s="275" t="s">
        <v>428</v>
      </c>
      <c r="AU100" s="275" t="s">
        <v>86</v>
      </c>
      <c r="AV100" s="13" t="s">
        <v>86</v>
      </c>
      <c r="AW100" s="13" t="s">
        <v>39</v>
      </c>
      <c r="AX100" s="13" t="s">
        <v>83</v>
      </c>
      <c r="AY100" s="275" t="s">
        <v>414</v>
      </c>
    </row>
    <row r="101" s="1" customFormat="1" ht="16.5" customHeight="1">
      <c r="B101" s="47"/>
      <c r="C101" s="240" t="s">
        <v>394</v>
      </c>
      <c r="D101" s="240" t="s">
        <v>418</v>
      </c>
      <c r="E101" s="241" t="s">
        <v>11017</v>
      </c>
      <c r="F101" s="242" t="s">
        <v>11018</v>
      </c>
      <c r="G101" s="243" t="s">
        <v>145</v>
      </c>
      <c r="H101" s="244">
        <v>263</v>
      </c>
      <c r="I101" s="245"/>
      <c r="J101" s="246">
        <f>ROUND(I101*H101,2)</f>
        <v>0</v>
      </c>
      <c r="K101" s="242" t="s">
        <v>21</v>
      </c>
      <c r="L101" s="73"/>
      <c r="M101" s="247" t="s">
        <v>21</v>
      </c>
      <c r="N101" s="248" t="s">
        <v>47</v>
      </c>
      <c r="O101" s="48"/>
      <c r="P101" s="249">
        <f>O101*H101</f>
        <v>0</v>
      </c>
      <c r="Q101" s="249">
        <v>0</v>
      </c>
      <c r="R101" s="249">
        <f>Q101*H101</f>
        <v>0</v>
      </c>
      <c r="S101" s="249">
        <v>0</v>
      </c>
      <c r="T101" s="250">
        <f>S101*H101</f>
        <v>0</v>
      </c>
      <c r="AR101" s="25" t="s">
        <v>422</v>
      </c>
      <c r="AT101" s="25" t="s">
        <v>418</v>
      </c>
      <c r="AU101" s="25" t="s">
        <v>86</v>
      </c>
      <c r="AY101" s="25" t="s">
        <v>414</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422</v>
      </c>
      <c r="BM101" s="25" t="s">
        <v>11019</v>
      </c>
    </row>
    <row r="102" s="13" customFormat="1">
      <c r="B102" s="265"/>
      <c r="C102" s="266"/>
      <c r="D102" s="252" t="s">
        <v>428</v>
      </c>
      <c r="E102" s="267" t="s">
        <v>21</v>
      </c>
      <c r="F102" s="268" t="s">
        <v>11020</v>
      </c>
      <c r="G102" s="266"/>
      <c r="H102" s="269">
        <v>263</v>
      </c>
      <c r="I102" s="270"/>
      <c r="J102" s="266"/>
      <c r="K102" s="266"/>
      <c r="L102" s="271"/>
      <c r="M102" s="272"/>
      <c r="N102" s="273"/>
      <c r="O102" s="273"/>
      <c r="P102" s="273"/>
      <c r="Q102" s="273"/>
      <c r="R102" s="273"/>
      <c r="S102" s="273"/>
      <c r="T102" s="274"/>
      <c r="AT102" s="275" t="s">
        <v>428</v>
      </c>
      <c r="AU102" s="275" t="s">
        <v>86</v>
      </c>
      <c r="AV102" s="13" t="s">
        <v>86</v>
      </c>
      <c r="AW102" s="13" t="s">
        <v>39</v>
      </c>
      <c r="AX102" s="13" t="s">
        <v>83</v>
      </c>
      <c r="AY102" s="275" t="s">
        <v>414</v>
      </c>
    </row>
    <row r="103" s="1" customFormat="1" ht="16.5" customHeight="1">
      <c r="B103" s="47"/>
      <c r="C103" s="240" t="s">
        <v>422</v>
      </c>
      <c r="D103" s="240" t="s">
        <v>418</v>
      </c>
      <c r="E103" s="241" t="s">
        <v>11021</v>
      </c>
      <c r="F103" s="242" t="s">
        <v>11022</v>
      </c>
      <c r="G103" s="243" t="s">
        <v>145</v>
      </c>
      <c r="H103" s="244">
        <v>16</v>
      </c>
      <c r="I103" s="245"/>
      <c r="J103" s="246">
        <f>ROUND(I103*H103,2)</f>
        <v>0</v>
      </c>
      <c r="K103" s="242" t="s">
        <v>21</v>
      </c>
      <c r="L103" s="73"/>
      <c r="M103" s="247" t="s">
        <v>21</v>
      </c>
      <c r="N103" s="248" t="s">
        <v>47</v>
      </c>
      <c r="O103" s="48"/>
      <c r="P103" s="249">
        <f>O103*H103</f>
        <v>0</v>
      </c>
      <c r="Q103" s="249">
        <v>0</v>
      </c>
      <c r="R103" s="249">
        <f>Q103*H103</f>
        <v>0</v>
      </c>
      <c r="S103" s="249">
        <v>0</v>
      </c>
      <c r="T103" s="250">
        <f>S103*H103</f>
        <v>0</v>
      </c>
      <c r="AR103" s="25" t="s">
        <v>422</v>
      </c>
      <c r="AT103" s="25" t="s">
        <v>418</v>
      </c>
      <c r="AU103" s="25" t="s">
        <v>86</v>
      </c>
      <c r="AY103" s="25" t="s">
        <v>414</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422</v>
      </c>
      <c r="BM103" s="25" t="s">
        <v>11023</v>
      </c>
    </row>
    <row r="104" s="1" customFormat="1">
      <c r="B104" s="47"/>
      <c r="C104" s="75"/>
      <c r="D104" s="252" t="s">
        <v>1810</v>
      </c>
      <c r="E104" s="75"/>
      <c r="F104" s="253" t="s">
        <v>11016</v>
      </c>
      <c r="G104" s="75"/>
      <c r="H104" s="75"/>
      <c r="I104" s="208"/>
      <c r="J104" s="75"/>
      <c r="K104" s="75"/>
      <c r="L104" s="73"/>
      <c r="M104" s="254"/>
      <c r="N104" s="48"/>
      <c r="O104" s="48"/>
      <c r="P104" s="48"/>
      <c r="Q104" s="48"/>
      <c r="R104" s="48"/>
      <c r="S104" s="48"/>
      <c r="T104" s="96"/>
      <c r="AT104" s="25" t="s">
        <v>1810</v>
      </c>
      <c r="AU104" s="25" t="s">
        <v>86</v>
      </c>
    </row>
    <row r="105" s="13" customFormat="1">
      <c r="B105" s="265"/>
      <c r="C105" s="266"/>
      <c r="D105" s="252" t="s">
        <v>428</v>
      </c>
      <c r="E105" s="267" t="s">
        <v>21</v>
      </c>
      <c r="F105" s="268" t="s">
        <v>11024</v>
      </c>
      <c r="G105" s="266"/>
      <c r="H105" s="269">
        <v>16</v>
      </c>
      <c r="I105" s="270"/>
      <c r="J105" s="266"/>
      <c r="K105" s="266"/>
      <c r="L105" s="271"/>
      <c r="M105" s="272"/>
      <c r="N105" s="273"/>
      <c r="O105" s="273"/>
      <c r="P105" s="273"/>
      <c r="Q105" s="273"/>
      <c r="R105" s="273"/>
      <c r="S105" s="273"/>
      <c r="T105" s="274"/>
      <c r="AT105" s="275" t="s">
        <v>428</v>
      </c>
      <c r="AU105" s="275" t="s">
        <v>86</v>
      </c>
      <c r="AV105" s="13" t="s">
        <v>86</v>
      </c>
      <c r="AW105" s="13" t="s">
        <v>39</v>
      </c>
      <c r="AX105" s="13" t="s">
        <v>83</v>
      </c>
      <c r="AY105" s="275" t="s">
        <v>414</v>
      </c>
    </row>
    <row r="106" s="1" customFormat="1" ht="16.5" customHeight="1">
      <c r="B106" s="47"/>
      <c r="C106" s="240" t="s">
        <v>498</v>
      </c>
      <c r="D106" s="240" t="s">
        <v>418</v>
      </c>
      <c r="E106" s="241" t="s">
        <v>11025</v>
      </c>
      <c r="F106" s="242" t="s">
        <v>11026</v>
      </c>
      <c r="G106" s="243" t="s">
        <v>145</v>
      </c>
      <c r="H106" s="244">
        <v>42</v>
      </c>
      <c r="I106" s="245"/>
      <c r="J106" s="246">
        <f>ROUND(I106*H106,2)</f>
        <v>0</v>
      </c>
      <c r="K106" s="242" t="s">
        <v>21</v>
      </c>
      <c r="L106" s="73"/>
      <c r="M106" s="247" t="s">
        <v>21</v>
      </c>
      <c r="N106" s="248" t="s">
        <v>47</v>
      </c>
      <c r="O106" s="48"/>
      <c r="P106" s="249">
        <f>O106*H106</f>
        <v>0</v>
      </c>
      <c r="Q106" s="249">
        <v>0</v>
      </c>
      <c r="R106" s="249">
        <f>Q106*H106</f>
        <v>0</v>
      </c>
      <c r="S106" s="249">
        <v>0</v>
      </c>
      <c r="T106" s="250">
        <f>S106*H106</f>
        <v>0</v>
      </c>
      <c r="AR106" s="25" t="s">
        <v>422</v>
      </c>
      <c r="AT106" s="25" t="s">
        <v>418</v>
      </c>
      <c r="AU106" s="25" t="s">
        <v>86</v>
      </c>
      <c r="AY106" s="25" t="s">
        <v>414</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422</v>
      </c>
      <c r="BM106" s="25" t="s">
        <v>11027</v>
      </c>
    </row>
    <row r="107" s="1" customFormat="1">
      <c r="B107" s="47"/>
      <c r="C107" s="75"/>
      <c r="D107" s="252" t="s">
        <v>1810</v>
      </c>
      <c r="E107" s="75"/>
      <c r="F107" s="253" t="s">
        <v>11016</v>
      </c>
      <c r="G107" s="75"/>
      <c r="H107" s="75"/>
      <c r="I107" s="208"/>
      <c r="J107" s="75"/>
      <c r="K107" s="75"/>
      <c r="L107" s="73"/>
      <c r="M107" s="254"/>
      <c r="N107" s="48"/>
      <c r="O107" s="48"/>
      <c r="P107" s="48"/>
      <c r="Q107" s="48"/>
      <c r="R107" s="48"/>
      <c r="S107" s="48"/>
      <c r="T107" s="96"/>
      <c r="AT107" s="25" t="s">
        <v>1810</v>
      </c>
      <c r="AU107" s="25" t="s">
        <v>86</v>
      </c>
    </row>
    <row r="108" s="13" customFormat="1">
      <c r="B108" s="265"/>
      <c r="C108" s="266"/>
      <c r="D108" s="252" t="s">
        <v>428</v>
      </c>
      <c r="E108" s="267" t="s">
        <v>21</v>
      </c>
      <c r="F108" s="268" t="s">
        <v>11028</v>
      </c>
      <c r="G108" s="266"/>
      <c r="H108" s="269">
        <v>42</v>
      </c>
      <c r="I108" s="270"/>
      <c r="J108" s="266"/>
      <c r="K108" s="266"/>
      <c r="L108" s="271"/>
      <c r="M108" s="272"/>
      <c r="N108" s="273"/>
      <c r="O108" s="273"/>
      <c r="P108" s="273"/>
      <c r="Q108" s="273"/>
      <c r="R108" s="273"/>
      <c r="S108" s="273"/>
      <c r="T108" s="274"/>
      <c r="AT108" s="275" t="s">
        <v>428</v>
      </c>
      <c r="AU108" s="275" t="s">
        <v>86</v>
      </c>
      <c r="AV108" s="13" t="s">
        <v>86</v>
      </c>
      <c r="AW108" s="13" t="s">
        <v>39</v>
      </c>
      <c r="AX108" s="13" t="s">
        <v>83</v>
      </c>
      <c r="AY108" s="275" t="s">
        <v>414</v>
      </c>
    </row>
    <row r="109" s="1" customFormat="1" ht="16.5" customHeight="1">
      <c r="B109" s="47"/>
      <c r="C109" s="240" t="s">
        <v>509</v>
      </c>
      <c r="D109" s="240" t="s">
        <v>418</v>
      </c>
      <c r="E109" s="241" t="s">
        <v>11029</v>
      </c>
      <c r="F109" s="242" t="s">
        <v>11030</v>
      </c>
      <c r="G109" s="243" t="s">
        <v>145</v>
      </c>
      <c r="H109" s="244">
        <v>20</v>
      </c>
      <c r="I109" s="245"/>
      <c r="J109" s="246">
        <f>ROUND(I109*H109,2)</f>
        <v>0</v>
      </c>
      <c r="K109" s="242" t="s">
        <v>21</v>
      </c>
      <c r="L109" s="73"/>
      <c r="M109" s="247" t="s">
        <v>21</v>
      </c>
      <c r="N109" s="248" t="s">
        <v>47</v>
      </c>
      <c r="O109" s="48"/>
      <c r="P109" s="249">
        <f>O109*H109</f>
        <v>0</v>
      </c>
      <c r="Q109" s="249">
        <v>0</v>
      </c>
      <c r="R109" s="249">
        <f>Q109*H109</f>
        <v>0</v>
      </c>
      <c r="S109" s="249">
        <v>0</v>
      </c>
      <c r="T109" s="250">
        <f>S109*H109</f>
        <v>0</v>
      </c>
      <c r="AR109" s="25" t="s">
        <v>422</v>
      </c>
      <c r="AT109" s="25" t="s">
        <v>418</v>
      </c>
      <c r="AU109" s="25" t="s">
        <v>86</v>
      </c>
      <c r="AY109" s="25" t="s">
        <v>414</v>
      </c>
      <c r="BE109" s="251">
        <f>IF(N109="základní",J109,0)</f>
        <v>0</v>
      </c>
      <c r="BF109" s="251">
        <f>IF(N109="snížená",J109,0)</f>
        <v>0</v>
      </c>
      <c r="BG109" s="251">
        <f>IF(N109="zákl. přenesená",J109,0)</f>
        <v>0</v>
      </c>
      <c r="BH109" s="251">
        <f>IF(N109="sníž. přenesená",J109,0)</f>
        <v>0</v>
      </c>
      <c r="BI109" s="251">
        <f>IF(N109="nulová",J109,0)</f>
        <v>0</v>
      </c>
      <c r="BJ109" s="25" t="s">
        <v>83</v>
      </c>
      <c r="BK109" s="251">
        <f>ROUND(I109*H109,2)</f>
        <v>0</v>
      </c>
      <c r="BL109" s="25" t="s">
        <v>422</v>
      </c>
      <c r="BM109" s="25" t="s">
        <v>11031</v>
      </c>
    </row>
    <row r="110" s="1" customFormat="1">
      <c r="B110" s="47"/>
      <c r="C110" s="75"/>
      <c r="D110" s="252" t="s">
        <v>1810</v>
      </c>
      <c r="E110" s="75"/>
      <c r="F110" s="253" t="s">
        <v>11016</v>
      </c>
      <c r="G110" s="75"/>
      <c r="H110" s="75"/>
      <c r="I110" s="208"/>
      <c r="J110" s="75"/>
      <c r="K110" s="75"/>
      <c r="L110" s="73"/>
      <c r="M110" s="254"/>
      <c r="N110" s="48"/>
      <c r="O110" s="48"/>
      <c r="P110" s="48"/>
      <c r="Q110" s="48"/>
      <c r="R110" s="48"/>
      <c r="S110" s="48"/>
      <c r="T110" s="96"/>
      <c r="AT110" s="25" t="s">
        <v>1810</v>
      </c>
      <c r="AU110" s="25" t="s">
        <v>86</v>
      </c>
    </row>
    <row r="111" s="13" customFormat="1">
      <c r="B111" s="265"/>
      <c r="C111" s="266"/>
      <c r="D111" s="252" t="s">
        <v>428</v>
      </c>
      <c r="E111" s="267" t="s">
        <v>21</v>
      </c>
      <c r="F111" s="268" t="s">
        <v>11032</v>
      </c>
      <c r="G111" s="266"/>
      <c r="H111" s="269">
        <v>20</v>
      </c>
      <c r="I111" s="270"/>
      <c r="J111" s="266"/>
      <c r="K111" s="266"/>
      <c r="L111" s="271"/>
      <c r="M111" s="272"/>
      <c r="N111" s="273"/>
      <c r="O111" s="273"/>
      <c r="P111" s="273"/>
      <c r="Q111" s="273"/>
      <c r="R111" s="273"/>
      <c r="S111" s="273"/>
      <c r="T111" s="274"/>
      <c r="AT111" s="275" t="s">
        <v>428</v>
      </c>
      <c r="AU111" s="275" t="s">
        <v>86</v>
      </c>
      <c r="AV111" s="13" t="s">
        <v>86</v>
      </c>
      <c r="AW111" s="13" t="s">
        <v>39</v>
      </c>
      <c r="AX111" s="13" t="s">
        <v>83</v>
      </c>
      <c r="AY111" s="275" t="s">
        <v>414</v>
      </c>
    </row>
    <row r="112" s="1" customFormat="1" ht="16.5" customHeight="1">
      <c r="B112" s="47"/>
      <c r="C112" s="240" t="s">
        <v>530</v>
      </c>
      <c r="D112" s="240" t="s">
        <v>418</v>
      </c>
      <c r="E112" s="241" t="s">
        <v>11033</v>
      </c>
      <c r="F112" s="242" t="s">
        <v>11034</v>
      </c>
      <c r="G112" s="243" t="s">
        <v>145</v>
      </c>
      <c r="H112" s="244">
        <v>20</v>
      </c>
      <c r="I112" s="245"/>
      <c r="J112" s="246">
        <f>ROUND(I112*H112,2)</f>
        <v>0</v>
      </c>
      <c r="K112" s="242" t="s">
        <v>21</v>
      </c>
      <c r="L112" s="73"/>
      <c r="M112" s="247" t="s">
        <v>21</v>
      </c>
      <c r="N112" s="248" t="s">
        <v>47</v>
      </c>
      <c r="O112" s="48"/>
      <c r="P112" s="249">
        <f>O112*H112</f>
        <v>0</v>
      </c>
      <c r="Q112" s="249">
        <v>0</v>
      </c>
      <c r="R112" s="249">
        <f>Q112*H112</f>
        <v>0</v>
      </c>
      <c r="S112" s="249">
        <v>0</v>
      </c>
      <c r="T112" s="250">
        <f>S112*H112</f>
        <v>0</v>
      </c>
      <c r="AR112" s="25" t="s">
        <v>422</v>
      </c>
      <c r="AT112" s="25" t="s">
        <v>418</v>
      </c>
      <c r="AU112" s="25" t="s">
        <v>86</v>
      </c>
      <c r="AY112" s="25" t="s">
        <v>414</v>
      </c>
      <c r="BE112" s="251">
        <f>IF(N112="základní",J112,0)</f>
        <v>0</v>
      </c>
      <c r="BF112" s="251">
        <f>IF(N112="snížená",J112,0)</f>
        <v>0</v>
      </c>
      <c r="BG112" s="251">
        <f>IF(N112="zákl. přenesená",J112,0)</f>
        <v>0</v>
      </c>
      <c r="BH112" s="251">
        <f>IF(N112="sníž. přenesená",J112,0)</f>
        <v>0</v>
      </c>
      <c r="BI112" s="251">
        <f>IF(N112="nulová",J112,0)</f>
        <v>0</v>
      </c>
      <c r="BJ112" s="25" t="s">
        <v>83</v>
      </c>
      <c r="BK112" s="251">
        <f>ROUND(I112*H112,2)</f>
        <v>0</v>
      </c>
      <c r="BL112" s="25" t="s">
        <v>422</v>
      </c>
      <c r="BM112" s="25" t="s">
        <v>11035</v>
      </c>
    </row>
    <row r="113" s="1" customFormat="1">
      <c r="B113" s="47"/>
      <c r="C113" s="75"/>
      <c r="D113" s="252" t="s">
        <v>1810</v>
      </c>
      <c r="E113" s="75"/>
      <c r="F113" s="253" t="s">
        <v>11016</v>
      </c>
      <c r="G113" s="75"/>
      <c r="H113" s="75"/>
      <c r="I113" s="208"/>
      <c r="J113" s="75"/>
      <c r="K113" s="75"/>
      <c r="L113" s="73"/>
      <c r="M113" s="254"/>
      <c r="N113" s="48"/>
      <c r="O113" s="48"/>
      <c r="P113" s="48"/>
      <c r="Q113" s="48"/>
      <c r="R113" s="48"/>
      <c r="S113" s="48"/>
      <c r="T113" s="96"/>
      <c r="AT113" s="25" t="s">
        <v>1810</v>
      </c>
      <c r="AU113" s="25" t="s">
        <v>86</v>
      </c>
    </row>
    <row r="114" s="13" customFormat="1">
      <c r="B114" s="265"/>
      <c r="C114" s="266"/>
      <c r="D114" s="252" t="s">
        <v>428</v>
      </c>
      <c r="E114" s="267" t="s">
        <v>21</v>
      </c>
      <c r="F114" s="268" t="s">
        <v>11032</v>
      </c>
      <c r="G114" s="266"/>
      <c r="H114" s="269">
        <v>20</v>
      </c>
      <c r="I114" s="270"/>
      <c r="J114" s="266"/>
      <c r="K114" s="266"/>
      <c r="L114" s="271"/>
      <c r="M114" s="272"/>
      <c r="N114" s="273"/>
      <c r="O114" s="273"/>
      <c r="P114" s="273"/>
      <c r="Q114" s="273"/>
      <c r="R114" s="273"/>
      <c r="S114" s="273"/>
      <c r="T114" s="274"/>
      <c r="AT114" s="275" t="s">
        <v>428</v>
      </c>
      <c r="AU114" s="275" t="s">
        <v>86</v>
      </c>
      <c r="AV114" s="13" t="s">
        <v>86</v>
      </c>
      <c r="AW114" s="13" t="s">
        <v>39</v>
      </c>
      <c r="AX114" s="13" t="s">
        <v>83</v>
      </c>
      <c r="AY114" s="275" t="s">
        <v>414</v>
      </c>
    </row>
    <row r="115" s="1" customFormat="1" ht="16.5" customHeight="1">
      <c r="B115" s="47"/>
      <c r="C115" s="240" t="s">
        <v>542</v>
      </c>
      <c r="D115" s="240" t="s">
        <v>418</v>
      </c>
      <c r="E115" s="241" t="s">
        <v>11036</v>
      </c>
      <c r="F115" s="242" t="s">
        <v>11037</v>
      </c>
      <c r="G115" s="243" t="s">
        <v>145</v>
      </c>
      <c r="H115" s="244">
        <v>76</v>
      </c>
      <c r="I115" s="245"/>
      <c r="J115" s="246">
        <f>ROUND(I115*H115,2)</f>
        <v>0</v>
      </c>
      <c r="K115" s="242" t="s">
        <v>21</v>
      </c>
      <c r="L115" s="73"/>
      <c r="M115" s="247" t="s">
        <v>21</v>
      </c>
      <c r="N115" s="248" t="s">
        <v>47</v>
      </c>
      <c r="O115" s="48"/>
      <c r="P115" s="249">
        <f>O115*H115</f>
        <v>0</v>
      </c>
      <c r="Q115" s="249">
        <v>0</v>
      </c>
      <c r="R115" s="249">
        <f>Q115*H115</f>
        <v>0</v>
      </c>
      <c r="S115" s="249">
        <v>0</v>
      </c>
      <c r="T115" s="250">
        <f>S115*H115</f>
        <v>0</v>
      </c>
      <c r="AR115" s="25" t="s">
        <v>422</v>
      </c>
      <c r="AT115" s="25" t="s">
        <v>418</v>
      </c>
      <c r="AU115" s="25" t="s">
        <v>86</v>
      </c>
      <c r="AY115" s="25" t="s">
        <v>414</v>
      </c>
      <c r="BE115" s="251">
        <f>IF(N115="základní",J115,0)</f>
        <v>0</v>
      </c>
      <c r="BF115" s="251">
        <f>IF(N115="snížená",J115,0)</f>
        <v>0</v>
      </c>
      <c r="BG115" s="251">
        <f>IF(N115="zákl. přenesená",J115,0)</f>
        <v>0</v>
      </c>
      <c r="BH115" s="251">
        <f>IF(N115="sníž. přenesená",J115,0)</f>
        <v>0</v>
      </c>
      <c r="BI115" s="251">
        <f>IF(N115="nulová",J115,0)</f>
        <v>0</v>
      </c>
      <c r="BJ115" s="25" t="s">
        <v>83</v>
      </c>
      <c r="BK115" s="251">
        <f>ROUND(I115*H115,2)</f>
        <v>0</v>
      </c>
      <c r="BL115" s="25" t="s">
        <v>422</v>
      </c>
      <c r="BM115" s="25" t="s">
        <v>11038</v>
      </c>
    </row>
    <row r="116" s="1" customFormat="1">
      <c r="B116" s="47"/>
      <c r="C116" s="75"/>
      <c r="D116" s="252" t="s">
        <v>1810</v>
      </c>
      <c r="E116" s="75"/>
      <c r="F116" s="253" t="s">
        <v>11016</v>
      </c>
      <c r="G116" s="75"/>
      <c r="H116" s="75"/>
      <c r="I116" s="208"/>
      <c r="J116" s="75"/>
      <c r="K116" s="75"/>
      <c r="L116" s="73"/>
      <c r="M116" s="254"/>
      <c r="N116" s="48"/>
      <c r="O116" s="48"/>
      <c r="P116" s="48"/>
      <c r="Q116" s="48"/>
      <c r="R116" s="48"/>
      <c r="S116" s="48"/>
      <c r="T116" s="96"/>
      <c r="AT116" s="25" t="s">
        <v>1810</v>
      </c>
      <c r="AU116" s="25" t="s">
        <v>86</v>
      </c>
    </row>
    <row r="117" s="13" customFormat="1">
      <c r="B117" s="265"/>
      <c r="C117" s="266"/>
      <c r="D117" s="252" t="s">
        <v>428</v>
      </c>
      <c r="E117" s="267" t="s">
        <v>21</v>
      </c>
      <c r="F117" s="268" t="s">
        <v>11039</v>
      </c>
      <c r="G117" s="266"/>
      <c r="H117" s="269">
        <v>76</v>
      </c>
      <c r="I117" s="270"/>
      <c r="J117" s="266"/>
      <c r="K117" s="266"/>
      <c r="L117" s="271"/>
      <c r="M117" s="272"/>
      <c r="N117" s="273"/>
      <c r="O117" s="273"/>
      <c r="P117" s="273"/>
      <c r="Q117" s="273"/>
      <c r="R117" s="273"/>
      <c r="S117" s="273"/>
      <c r="T117" s="274"/>
      <c r="AT117" s="275" t="s">
        <v>428</v>
      </c>
      <c r="AU117" s="275" t="s">
        <v>86</v>
      </c>
      <c r="AV117" s="13" t="s">
        <v>86</v>
      </c>
      <c r="AW117" s="13" t="s">
        <v>39</v>
      </c>
      <c r="AX117" s="13" t="s">
        <v>83</v>
      </c>
      <c r="AY117" s="275" t="s">
        <v>414</v>
      </c>
    </row>
    <row r="118" s="1" customFormat="1" ht="16.5" customHeight="1">
      <c r="B118" s="47"/>
      <c r="C118" s="240" t="s">
        <v>606</v>
      </c>
      <c r="D118" s="240" t="s">
        <v>418</v>
      </c>
      <c r="E118" s="241" t="s">
        <v>11040</v>
      </c>
      <c r="F118" s="242" t="s">
        <v>11041</v>
      </c>
      <c r="G118" s="243" t="s">
        <v>145</v>
      </c>
      <c r="H118" s="244">
        <v>32</v>
      </c>
      <c r="I118" s="245"/>
      <c r="J118" s="246">
        <f>ROUND(I118*H118,2)</f>
        <v>0</v>
      </c>
      <c r="K118" s="242" t="s">
        <v>21</v>
      </c>
      <c r="L118" s="73"/>
      <c r="M118" s="247" t="s">
        <v>21</v>
      </c>
      <c r="N118" s="248" t="s">
        <v>47</v>
      </c>
      <c r="O118" s="48"/>
      <c r="P118" s="249">
        <f>O118*H118</f>
        <v>0</v>
      </c>
      <c r="Q118" s="249">
        <v>0</v>
      </c>
      <c r="R118" s="249">
        <f>Q118*H118</f>
        <v>0</v>
      </c>
      <c r="S118" s="249">
        <v>0</v>
      </c>
      <c r="T118" s="250">
        <f>S118*H118</f>
        <v>0</v>
      </c>
      <c r="AR118" s="25" t="s">
        <v>422</v>
      </c>
      <c r="AT118" s="25" t="s">
        <v>418</v>
      </c>
      <c r="AU118" s="25" t="s">
        <v>86</v>
      </c>
      <c r="AY118" s="25" t="s">
        <v>414</v>
      </c>
      <c r="BE118" s="251">
        <f>IF(N118="základní",J118,0)</f>
        <v>0</v>
      </c>
      <c r="BF118" s="251">
        <f>IF(N118="snížená",J118,0)</f>
        <v>0</v>
      </c>
      <c r="BG118" s="251">
        <f>IF(N118="zákl. přenesená",J118,0)</f>
        <v>0</v>
      </c>
      <c r="BH118" s="251">
        <f>IF(N118="sníž. přenesená",J118,0)</f>
        <v>0</v>
      </c>
      <c r="BI118" s="251">
        <f>IF(N118="nulová",J118,0)</f>
        <v>0</v>
      </c>
      <c r="BJ118" s="25" t="s">
        <v>83</v>
      </c>
      <c r="BK118" s="251">
        <f>ROUND(I118*H118,2)</f>
        <v>0</v>
      </c>
      <c r="BL118" s="25" t="s">
        <v>422</v>
      </c>
      <c r="BM118" s="25" t="s">
        <v>11042</v>
      </c>
    </row>
    <row r="119" s="1" customFormat="1">
      <c r="B119" s="47"/>
      <c r="C119" s="75"/>
      <c r="D119" s="252" t="s">
        <v>1810</v>
      </c>
      <c r="E119" s="75"/>
      <c r="F119" s="253" t="s">
        <v>11016</v>
      </c>
      <c r="G119" s="75"/>
      <c r="H119" s="75"/>
      <c r="I119" s="208"/>
      <c r="J119" s="75"/>
      <c r="K119" s="75"/>
      <c r="L119" s="73"/>
      <c r="M119" s="254"/>
      <c r="N119" s="48"/>
      <c r="O119" s="48"/>
      <c r="P119" s="48"/>
      <c r="Q119" s="48"/>
      <c r="R119" s="48"/>
      <c r="S119" s="48"/>
      <c r="T119" s="96"/>
      <c r="AT119" s="25" t="s">
        <v>1810</v>
      </c>
      <c r="AU119" s="25" t="s">
        <v>86</v>
      </c>
    </row>
    <row r="120" s="13" customFormat="1">
      <c r="B120" s="265"/>
      <c r="C120" s="266"/>
      <c r="D120" s="252" t="s">
        <v>428</v>
      </c>
      <c r="E120" s="267" t="s">
        <v>21</v>
      </c>
      <c r="F120" s="268" t="s">
        <v>11043</v>
      </c>
      <c r="G120" s="266"/>
      <c r="H120" s="269">
        <v>32</v>
      </c>
      <c r="I120" s="270"/>
      <c r="J120" s="266"/>
      <c r="K120" s="266"/>
      <c r="L120" s="271"/>
      <c r="M120" s="272"/>
      <c r="N120" s="273"/>
      <c r="O120" s="273"/>
      <c r="P120" s="273"/>
      <c r="Q120" s="273"/>
      <c r="R120" s="273"/>
      <c r="S120" s="273"/>
      <c r="T120" s="274"/>
      <c r="AT120" s="275" t="s">
        <v>428</v>
      </c>
      <c r="AU120" s="275" t="s">
        <v>86</v>
      </c>
      <c r="AV120" s="13" t="s">
        <v>86</v>
      </c>
      <c r="AW120" s="13" t="s">
        <v>39</v>
      </c>
      <c r="AX120" s="13" t="s">
        <v>83</v>
      </c>
      <c r="AY120" s="275" t="s">
        <v>414</v>
      </c>
    </row>
    <row r="121" s="1" customFormat="1" ht="16.5" customHeight="1">
      <c r="B121" s="47"/>
      <c r="C121" s="240" t="s">
        <v>628</v>
      </c>
      <c r="D121" s="240" t="s">
        <v>418</v>
      </c>
      <c r="E121" s="241" t="s">
        <v>11044</v>
      </c>
      <c r="F121" s="242" t="s">
        <v>11045</v>
      </c>
      <c r="G121" s="243" t="s">
        <v>145</v>
      </c>
      <c r="H121" s="244">
        <v>3</v>
      </c>
      <c r="I121" s="245"/>
      <c r="J121" s="246">
        <f>ROUND(I121*H121,2)</f>
        <v>0</v>
      </c>
      <c r="K121" s="242" t="s">
        <v>21</v>
      </c>
      <c r="L121" s="73"/>
      <c r="M121" s="247" t="s">
        <v>21</v>
      </c>
      <c r="N121" s="248" t="s">
        <v>47</v>
      </c>
      <c r="O121" s="48"/>
      <c r="P121" s="249">
        <f>O121*H121</f>
        <v>0</v>
      </c>
      <c r="Q121" s="249">
        <v>0</v>
      </c>
      <c r="R121" s="249">
        <f>Q121*H121</f>
        <v>0</v>
      </c>
      <c r="S121" s="249">
        <v>0</v>
      </c>
      <c r="T121" s="250">
        <f>S121*H121</f>
        <v>0</v>
      </c>
      <c r="AR121" s="25" t="s">
        <v>422</v>
      </c>
      <c r="AT121" s="25" t="s">
        <v>418</v>
      </c>
      <c r="AU121" s="25" t="s">
        <v>86</v>
      </c>
      <c r="AY121" s="25" t="s">
        <v>414</v>
      </c>
      <c r="BE121" s="251">
        <f>IF(N121="základní",J121,0)</f>
        <v>0</v>
      </c>
      <c r="BF121" s="251">
        <f>IF(N121="snížená",J121,0)</f>
        <v>0</v>
      </c>
      <c r="BG121" s="251">
        <f>IF(N121="zákl. přenesená",J121,0)</f>
        <v>0</v>
      </c>
      <c r="BH121" s="251">
        <f>IF(N121="sníž. přenesená",J121,0)</f>
        <v>0</v>
      </c>
      <c r="BI121" s="251">
        <f>IF(N121="nulová",J121,0)</f>
        <v>0</v>
      </c>
      <c r="BJ121" s="25" t="s">
        <v>83</v>
      </c>
      <c r="BK121" s="251">
        <f>ROUND(I121*H121,2)</f>
        <v>0</v>
      </c>
      <c r="BL121" s="25" t="s">
        <v>422</v>
      </c>
      <c r="BM121" s="25" t="s">
        <v>11046</v>
      </c>
    </row>
    <row r="122" s="1" customFormat="1">
      <c r="B122" s="47"/>
      <c r="C122" s="75"/>
      <c r="D122" s="252" t="s">
        <v>1810</v>
      </c>
      <c r="E122" s="75"/>
      <c r="F122" s="253" t="s">
        <v>11016</v>
      </c>
      <c r="G122" s="75"/>
      <c r="H122" s="75"/>
      <c r="I122" s="208"/>
      <c r="J122" s="75"/>
      <c r="K122" s="75"/>
      <c r="L122" s="73"/>
      <c r="M122" s="254"/>
      <c r="N122" s="48"/>
      <c r="O122" s="48"/>
      <c r="P122" s="48"/>
      <c r="Q122" s="48"/>
      <c r="R122" s="48"/>
      <c r="S122" s="48"/>
      <c r="T122" s="96"/>
      <c r="AT122" s="25" t="s">
        <v>1810</v>
      </c>
      <c r="AU122" s="25" t="s">
        <v>86</v>
      </c>
    </row>
    <row r="123" s="13" customFormat="1">
      <c r="B123" s="265"/>
      <c r="C123" s="266"/>
      <c r="D123" s="252" t="s">
        <v>428</v>
      </c>
      <c r="E123" s="267" t="s">
        <v>21</v>
      </c>
      <c r="F123" s="268" t="s">
        <v>11047</v>
      </c>
      <c r="G123" s="266"/>
      <c r="H123" s="269">
        <v>3</v>
      </c>
      <c r="I123" s="270"/>
      <c r="J123" s="266"/>
      <c r="K123" s="266"/>
      <c r="L123" s="271"/>
      <c r="M123" s="272"/>
      <c r="N123" s="273"/>
      <c r="O123" s="273"/>
      <c r="P123" s="273"/>
      <c r="Q123" s="273"/>
      <c r="R123" s="273"/>
      <c r="S123" s="273"/>
      <c r="T123" s="274"/>
      <c r="AT123" s="275" t="s">
        <v>428</v>
      </c>
      <c r="AU123" s="275" t="s">
        <v>86</v>
      </c>
      <c r="AV123" s="13" t="s">
        <v>86</v>
      </c>
      <c r="AW123" s="13" t="s">
        <v>39</v>
      </c>
      <c r="AX123" s="13" t="s">
        <v>83</v>
      </c>
      <c r="AY123" s="275" t="s">
        <v>414</v>
      </c>
    </row>
    <row r="124" s="1" customFormat="1" ht="16.5" customHeight="1">
      <c r="B124" s="47"/>
      <c r="C124" s="240" t="s">
        <v>639</v>
      </c>
      <c r="D124" s="240" t="s">
        <v>418</v>
      </c>
      <c r="E124" s="241" t="s">
        <v>11048</v>
      </c>
      <c r="F124" s="242" t="s">
        <v>11049</v>
      </c>
      <c r="G124" s="243" t="s">
        <v>145</v>
      </c>
      <c r="H124" s="244">
        <v>15</v>
      </c>
      <c r="I124" s="245"/>
      <c r="J124" s="246">
        <f>ROUND(I124*H124,2)</f>
        <v>0</v>
      </c>
      <c r="K124" s="242" t="s">
        <v>21</v>
      </c>
      <c r="L124" s="73"/>
      <c r="M124" s="247" t="s">
        <v>21</v>
      </c>
      <c r="N124" s="248" t="s">
        <v>47</v>
      </c>
      <c r="O124" s="48"/>
      <c r="P124" s="249">
        <f>O124*H124</f>
        <v>0</v>
      </c>
      <c r="Q124" s="249">
        <v>0</v>
      </c>
      <c r="R124" s="249">
        <f>Q124*H124</f>
        <v>0</v>
      </c>
      <c r="S124" s="249">
        <v>0</v>
      </c>
      <c r="T124" s="250">
        <f>S124*H124</f>
        <v>0</v>
      </c>
      <c r="AR124" s="25" t="s">
        <v>422</v>
      </c>
      <c r="AT124" s="25" t="s">
        <v>418</v>
      </c>
      <c r="AU124" s="25" t="s">
        <v>86</v>
      </c>
      <c r="AY124" s="25" t="s">
        <v>414</v>
      </c>
      <c r="BE124" s="251">
        <f>IF(N124="základní",J124,0)</f>
        <v>0</v>
      </c>
      <c r="BF124" s="251">
        <f>IF(N124="snížená",J124,0)</f>
        <v>0</v>
      </c>
      <c r="BG124" s="251">
        <f>IF(N124="zákl. přenesená",J124,0)</f>
        <v>0</v>
      </c>
      <c r="BH124" s="251">
        <f>IF(N124="sníž. přenesená",J124,0)</f>
        <v>0</v>
      </c>
      <c r="BI124" s="251">
        <f>IF(N124="nulová",J124,0)</f>
        <v>0</v>
      </c>
      <c r="BJ124" s="25" t="s">
        <v>83</v>
      </c>
      <c r="BK124" s="251">
        <f>ROUND(I124*H124,2)</f>
        <v>0</v>
      </c>
      <c r="BL124" s="25" t="s">
        <v>422</v>
      </c>
      <c r="BM124" s="25" t="s">
        <v>11050</v>
      </c>
    </row>
    <row r="125" s="1" customFormat="1">
      <c r="B125" s="47"/>
      <c r="C125" s="75"/>
      <c r="D125" s="252" t="s">
        <v>1810</v>
      </c>
      <c r="E125" s="75"/>
      <c r="F125" s="253" t="s">
        <v>11016</v>
      </c>
      <c r="G125" s="75"/>
      <c r="H125" s="75"/>
      <c r="I125" s="208"/>
      <c r="J125" s="75"/>
      <c r="K125" s="75"/>
      <c r="L125" s="73"/>
      <c r="M125" s="254"/>
      <c r="N125" s="48"/>
      <c r="O125" s="48"/>
      <c r="P125" s="48"/>
      <c r="Q125" s="48"/>
      <c r="R125" s="48"/>
      <c r="S125" s="48"/>
      <c r="T125" s="96"/>
      <c r="AT125" s="25" t="s">
        <v>1810</v>
      </c>
      <c r="AU125" s="25" t="s">
        <v>86</v>
      </c>
    </row>
    <row r="126" s="13" customFormat="1">
      <c r="B126" s="265"/>
      <c r="C126" s="266"/>
      <c r="D126" s="252" t="s">
        <v>428</v>
      </c>
      <c r="E126" s="267" t="s">
        <v>21</v>
      </c>
      <c r="F126" s="268" t="s">
        <v>11051</v>
      </c>
      <c r="G126" s="266"/>
      <c r="H126" s="269">
        <v>15</v>
      </c>
      <c r="I126" s="270"/>
      <c r="J126" s="266"/>
      <c r="K126" s="266"/>
      <c r="L126" s="271"/>
      <c r="M126" s="272"/>
      <c r="N126" s="273"/>
      <c r="O126" s="273"/>
      <c r="P126" s="273"/>
      <c r="Q126" s="273"/>
      <c r="R126" s="273"/>
      <c r="S126" s="273"/>
      <c r="T126" s="274"/>
      <c r="AT126" s="275" t="s">
        <v>428</v>
      </c>
      <c r="AU126" s="275" t="s">
        <v>86</v>
      </c>
      <c r="AV126" s="13" t="s">
        <v>86</v>
      </c>
      <c r="AW126" s="13" t="s">
        <v>39</v>
      </c>
      <c r="AX126" s="13" t="s">
        <v>83</v>
      </c>
      <c r="AY126" s="275" t="s">
        <v>414</v>
      </c>
    </row>
    <row r="127" s="1" customFormat="1" ht="16.5" customHeight="1">
      <c r="B127" s="47"/>
      <c r="C127" s="240" t="s">
        <v>659</v>
      </c>
      <c r="D127" s="240" t="s">
        <v>418</v>
      </c>
      <c r="E127" s="241" t="s">
        <v>11052</v>
      </c>
      <c r="F127" s="242" t="s">
        <v>11053</v>
      </c>
      <c r="G127" s="243" t="s">
        <v>145</v>
      </c>
      <c r="H127" s="244">
        <v>39</v>
      </c>
      <c r="I127" s="245"/>
      <c r="J127" s="246">
        <f>ROUND(I127*H127,2)</f>
        <v>0</v>
      </c>
      <c r="K127" s="242" t="s">
        <v>21</v>
      </c>
      <c r="L127" s="73"/>
      <c r="M127" s="247" t="s">
        <v>21</v>
      </c>
      <c r="N127" s="248" t="s">
        <v>47</v>
      </c>
      <c r="O127" s="48"/>
      <c r="P127" s="249">
        <f>O127*H127</f>
        <v>0</v>
      </c>
      <c r="Q127" s="249">
        <v>0</v>
      </c>
      <c r="R127" s="249">
        <f>Q127*H127</f>
        <v>0</v>
      </c>
      <c r="S127" s="249">
        <v>0</v>
      </c>
      <c r="T127" s="250">
        <f>S127*H127</f>
        <v>0</v>
      </c>
      <c r="AR127" s="25" t="s">
        <v>422</v>
      </c>
      <c r="AT127" s="25" t="s">
        <v>418</v>
      </c>
      <c r="AU127" s="25" t="s">
        <v>86</v>
      </c>
      <c r="AY127" s="25" t="s">
        <v>414</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422</v>
      </c>
      <c r="BM127" s="25" t="s">
        <v>11054</v>
      </c>
    </row>
    <row r="128" s="1" customFormat="1">
      <c r="B128" s="47"/>
      <c r="C128" s="75"/>
      <c r="D128" s="252" t="s">
        <v>1810</v>
      </c>
      <c r="E128" s="75"/>
      <c r="F128" s="253" t="s">
        <v>11016</v>
      </c>
      <c r="G128" s="75"/>
      <c r="H128" s="75"/>
      <c r="I128" s="208"/>
      <c r="J128" s="75"/>
      <c r="K128" s="75"/>
      <c r="L128" s="73"/>
      <c r="M128" s="254"/>
      <c r="N128" s="48"/>
      <c r="O128" s="48"/>
      <c r="P128" s="48"/>
      <c r="Q128" s="48"/>
      <c r="R128" s="48"/>
      <c r="S128" s="48"/>
      <c r="T128" s="96"/>
      <c r="AT128" s="25" t="s">
        <v>1810</v>
      </c>
      <c r="AU128" s="25" t="s">
        <v>86</v>
      </c>
    </row>
    <row r="129" s="13" customFormat="1">
      <c r="B129" s="265"/>
      <c r="C129" s="266"/>
      <c r="D129" s="252" t="s">
        <v>428</v>
      </c>
      <c r="E129" s="267" t="s">
        <v>21</v>
      </c>
      <c r="F129" s="268" t="s">
        <v>11055</v>
      </c>
      <c r="G129" s="266"/>
      <c r="H129" s="269">
        <v>39</v>
      </c>
      <c r="I129" s="270"/>
      <c r="J129" s="266"/>
      <c r="K129" s="266"/>
      <c r="L129" s="271"/>
      <c r="M129" s="272"/>
      <c r="N129" s="273"/>
      <c r="O129" s="273"/>
      <c r="P129" s="273"/>
      <c r="Q129" s="273"/>
      <c r="R129" s="273"/>
      <c r="S129" s="273"/>
      <c r="T129" s="274"/>
      <c r="AT129" s="275" t="s">
        <v>428</v>
      </c>
      <c r="AU129" s="275" t="s">
        <v>86</v>
      </c>
      <c r="AV129" s="13" t="s">
        <v>86</v>
      </c>
      <c r="AW129" s="13" t="s">
        <v>39</v>
      </c>
      <c r="AX129" s="13" t="s">
        <v>83</v>
      </c>
      <c r="AY129" s="275" t="s">
        <v>414</v>
      </c>
    </row>
    <row r="130" s="1" customFormat="1" ht="16.5" customHeight="1">
      <c r="B130" s="47"/>
      <c r="C130" s="240" t="s">
        <v>669</v>
      </c>
      <c r="D130" s="240" t="s">
        <v>418</v>
      </c>
      <c r="E130" s="241" t="s">
        <v>11056</v>
      </c>
      <c r="F130" s="242" t="s">
        <v>11057</v>
      </c>
      <c r="G130" s="243" t="s">
        <v>678</v>
      </c>
      <c r="H130" s="244">
        <v>1</v>
      </c>
      <c r="I130" s="245"/>
      <c r="J130" s="246">
        <f>ROUND(I130*H130,2)</f>
        <v>0</v>
      </c>
      <c r="K130" s="242" t="s">
        <v>21</v>
      </c>
      <c r="L130" s="73"/>
      <c r="M130" s="247" t="s">
        <v>21</v>
      </c>
      <c r="N130" s="248" t="s">
        <v>47</v>
      </c>
      <c r="O130" s="48"/>
      <c r="P130" s="249">
        <f>O130*H130</f>
        <v>0</v>
      </c>
      <c r="Q130" s="249">
        <v>0</v>
      </c>
      <c r="R130" s="249">
        <f>Q130*H130</f>
        <v>0</v>
      </c>
      <c r="S130" s="249">
        <v>0</v>
      </c>
      <c r="T130" s="250">
        <f>S130*H130</f>
        <v>0</v>
      </c>
      <c r="AR130" s="25" t="s">
        <v>422</v>
      </c>
      <c r="AT130" s="25" t="s">
        <v>418</v>
      </c>
      <c r="AU130" s="25" t="s">
        <v>86</v>
      </c>
      <c r="AY130" s="25" t="s">
        <v>414</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422</v>
      </c>
      <c r="BM130" s="25" t="s">
        <v>11058</v>
      </c>
    </row>
    <row r="131" s="1" customFormat="1">
      <c r="B131" s="47"/>
      <c r="C131" s="75"/>
      <c r="D131" s="252" t="s">
        <v>1810</v>
      </c>
      <c r="E131" s="75"/>
      <c r="F131" s="253" t="s">
        <v>11059</v>
      </c>
      <c r="G131" s="75"/>
      <c r="H131" s="75"/>
      <c r="I131" s="208"/>
      <c r="J131" s="75"/>
      <c r="K131" s="75"/>
      <c r="L131" s="73"/>
      <c r="M131" s="254"/>
      <c r="N131" s="48"/>
      <c r="O131" s="48"/>
      <c r="P131" s="48"/>
      <c r="Q131" s="48"/>
      <c r="R131" s="48"/>
      <c r="S131" s="48"/>
      <c r="T131" s="96"/>
      <c r="AT131" s="25" t="s">
        <v>1810</v>
      </c>
      <c r="AU131" s="25" t="s">
        <v>86</v>
      </c>
    </row>
    <row r="132" s="13" customFormat="1">
      <c r="B132" s="265"/>
      <c r="C132" s="266"/>
      <c r="D132" s="252" t="s">
        <v>428</v>
      </c>
      <c r="E132" s="267" t="s">
        <v>21</v>
      </c>
      <c r="F132" s="268" t="s">
        <v>11060</v>
      </c>
      <c r="G132" s="266"/>
      <c r="H132" s="269">
        <v>1</v>
      </c>
      <c r="I132" s="270"/>
      <c r="J132" s="266"/>
      <c r="K132" s="266"/>
      <c r="L132" s="271"/>
      <c r="M132" s="272"/>
      <c r="N132" s="273"/>
      <c r="O132" s="273"/>
      <c r="P132" s="273"/>
      <c r="Q132" s="273"/>
      <c r="R132" s="273"/>
      <c r="S132" s="273"/>
      <c r="T132" s="274"/>
      <c r="AT132" s="275" t="s">
        <v>428</v>
      </c>
      <c r="AU132" s="275" t="s">
        <v>86</v>
      </c>
      <c r="AV132" s="13" t="s">
        <v>86</v>
      </c>
      <c r="AW132" s="13" t="s">
        <v>39</v>
      </c>
      <c r="AX132" s="13" t="s">
        <v>83</v>
      </c>
      <c r="AY132" s="275" t="s">
        <v>414</v>
      </c>
    </row>
    <row r="133" s="1" customFormat="1" ht="16.5" customHeight="1">
      <c r="B133" s="47"/>
      <c r="C133" s="240" t="s">
        <v>675</v>
      </c>
      <c r="D133" s="240" t="s">
        <v>418</v>
      </c>
      <c r="E133" s="241" t="s">
        <v>11061</v>
      </c>
      <c r="F133" s="242" t="s">
        <v>11062</v>
      </c>
      <c r="G133" s="243" t="s">
        <v>678</v>
      </c>
      <c r="H133" s="244">
        <v>2</v>
      </c>
      <c r="I133" s="245"/>
      <c r="J133" s="246">
        <f>ROUND(I133*H133,2)</f>
        <v>0</v>
      </c>
      <c r="K133" s="242" t="s">
        <v>21</v>
      </c>
      <c r="L133" s="73"/>
      <c r="M133" s="247" t="s">
        <v>21</v>
      </c>
      <c r="N133" s="248" t="s">
        <v>47</v>
      </c>
      <c r="O133" s="48"/>
      <c r="P133" s="249">
        <f>O133*H133</f>
        <v>0</v>
      </c>
      <c r="Q133" s="249">
        <v>0</v>
      </c>
      <c r="R133" s="249">
        <f>Q133*H133</f>
        <v>0</v>
      </c>
      <c r="S133" s="249">
        <v>0</v>
      </c>
      <c r="T133" s="250">
        <f>S133*H133</f>
        <v>0</v>
      </c>
      <c r="AR133" s="25" t="s">
        <v>422</v>
      </c>
      <c r="AT133" s="25" t="s">
        <v>418</v>
      </c>
      <c r="AU133" s="25" t="s">
        <v>86</v>
      </c>
      <c r="AY133" s="25" t="s">
        <v>414</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422</v>
      </c>
      <c r="BM133" s="25" t="s">
        <v>11063</v>
      </c>
    </row>
    <row r="134" s="1" customFormat="1">
      <c r="B134" s="47"/>
      <c r="C134" s="75"/>
      <c r="D134" s="252" t="s">
        <v>1810</v>
      </c>
      <c r="E134" s="75"/>
      <c r="F134" s="253" t="s">
        <v>11059</v>
      </c>
      <c r="G134" s="75"/>
      <c r="H134" s="75"/>
      <c r="I134" s="208"/>
      <c r="J134" s="75"/>
      <c r="K134" s="75"/>
      <c r="L134" s="73"/>
      <c r="M134" s="254"/>
      <c r="N134" s="48"/>
      <c r="O134" s="48"/>
      <c r="P134" s="48"/>
      <c r="Q134" s="48"/>
      <c r="R134" s="48"/>
      <c r="S134" s="48"/>
      <c r="T134" s="96"/>
      <c r="AT134" s="25" t="s">
        <v>1810</v>
      </c>
      <c r="AU134" s="25" t="s">
        <v>86</v>
      </c>
    </row>
    <row r="135" s="13" customFormat="1">
      <c r="B135" s="265"/>
      <c r="C135" s="266"/>
      <c r="D135" s="252" t="s">
        <v>428</v>
      </c>
      <c r="E135" s="267" t="s">
        <v>21</v>
      </c>
      <c r="F135" s="268" t="s">
        <v>11064</v>
      </c>
      <c r="G135" s="266"/>
      <c r="H135" s="269">
        <v>2</v>
      </c>
      <c r="I135" s="270"/>
      <c r="J135" s="266"/>
      <c r="K135" s="266"/>
      <c r="L135" s="271"/>
      <c r="M135" s="272"/>
      <c r="N135" s="273"/>
      <c r="O135" s="273"/>
      <c r="P135" s="273"/>
      <c r="Q135" s="273"/>
      <c r="R135" s="273"/>
      <c r="S135" s="273"/>
      <c r="T135" s="274"/>
      <c r="AT135" s="275" t="s">
        <v>428</v>
      </c>
      <c r="AU135" s="275" t="s">
        <v>86</v>
      </c>
      <c r="AV135" s="13" t="s">
        <v>86</v>
      </c>
      <c r="AW135" s="13" t="s">
        <v>39</v>
      </c>
      <c r="AX135" s="13" t="s">
        <v>83</v>
      </c>
      <c r="AY135" s="275" t="s">
        <v>414</v>
      </c>
    </row>
    <row r="136" s="1" customFormat="1" ht="16.5" customHeight="1">
      <c r="B136" s="47"/>
      <c r="C136" s="240" t="s">
        <v>10</v>
      </c>
      <c r="D136" s="240" t="s">
        <v>418</v>
      </c>
      <c r="E136" s="241" t="s">
        <v>11065</v>
      </c>
      <c r="F136" s="242" t="s">
        <v>11066</v>
      </c>
      <c r="G136" s="243" t="s">
        <v>678</v>
      </c>
      <c r="H136" s="244">
        <v>1</v>
      </c>
      <c r="I136" s="245"/>
      <c r="J136" s="246">
        <f>ROUND(I136*H136,2)</f>
        <v>0</v>
      </c>
      <c r="K136" s="242" t="s">
        <v>21</v>
      </c>
      <c r="L136" s="73"/>
      <c r="M136" s="247" t="s">
        <v>21</v>
      </c>
      <c r="N136" s="248" t="s">
        <v>47</v>
      </c>
      <c r="O136" s="48"/>
      <c r="P136" s="249">
        <f>O136*H136</f>
        <v>0</v>
      </c>
      <c r="Q136" s="249">
        <v>0</v>
      </c>
      <c r="R136" s="249">
        <f>Q136*H136</f>
        <v>0</v>
      </c>
      <c r="S136" s="249">
        <v>0</v>
      </c>
      <c r="T136" s="250">
        <f>S136*H136</f>
        <v>0</v>
      </c>
      <c r="AR136" s="25" t="s">
        <v>422</v>
      </c>
      <c r="AT136" s="25" t="s">
        <v>418</v>
      </c>
      <c r="AU136" s="25" t="s">
        <v>86</v>
      </c>
      <c r="AY136" s="25" t="s">
        <v>414</v>
      </c>
      <c r="BE136" s="251">
        <f>IF(N136="základní",J136,0)</f>
        <v>0</v>
      </c>
      <c r="BF136" s="251">
        <f>IF(N136="snížená",J136,0)</f>
        <v>0</v>
      </c>
      <c r="BG136" s="251">
        <f>IF(N136="zákl. přenesená",J136,0)</f>
        <v>0</v>
      </c>
      <c r="BH136" s="251">
        <f>IF(N136="sníž. přenesená",J136,0)</f>
        <v>0</v>
      </c>
      <c r="BI136" s="251">
        <f>IF(N136="nulová",J136,0)</f>
        <v>0</v>
      </c>
      <c r="BJ136" s="25" t="s">
        <v>83</v>
      </c>
      <c r="BK136" s="251">
        <f>ROUND(I136*H136,2)</f>
        <v>0</v>
      </c>
      <c r="BL136" s="25" t="s">
        <v>422</v>
      </c>
      <c r="BM136" s="25" t="s">
        <v>11067</v>
      </c>
    </row>
    <row r="137" s="1" customFormat="1">
      <c r="B137" s="47"/>
      <c r="C137" s="75"/>
      <c r="D137" s="252" t="s">
        <v>1810</v>
      </c>
      <c r="E137" s="75"/>
      <c r="F137" s="253" t="s">
        <v>11059</v>
      </c>
      <c r="G137" s="75"/>
      <c r="H137" s="75"/>
      <c r="I137" s="208"/>
      <c r="J137" s="75"/>
      <c r="K137" s="75"/>
      <c r="L137" s="73"/>
      <c r="M137" s="254"/>
      <c r="N137" s="48"/>
      <c r="O137" s="48"/>
      <c r="P137" s="48"/>
      <c r="Q137" s="48"/>
      <c r="R137" s="48"/>
      <c r="S137" s="48"/>
      <c r="T137" s="96"/>
      <c r="AT137" s="25" t="s">
        <v>1810</v>
      </c>
      <c r="AU137" s="25" t="s">
        <v>86</v>
      </c>
    </row>
    <row r="138" s="13" customFormat="1">
      <c r="B138" s="265"/>
      <c r="C138" s="266"/>
      <c r="D138" s="252" t="s">
        <v>428</v>
      </c>
      <c r="E138" s="267" t="s">
        <v>21</v>
      </c>
      <c r="F138" s="268" t="s">
        <v>11060</v>
      </c>
      <c r="G138" s="266"/>
      <c r="H138" s="269">
        <v>1</v>
      </c>
      <c r="I138" s="270"/>
      <c r="J138" s="266"/>
      <c r="K138" s="266"/>
      <c r="L138" s="271"/>
      <c r="M138" s="272"/>
      <c r="N138" s="273"/>
      <c r="O138" s="273"/>
      <c r="P138" s="273"/>
      <c r="Q138" s="273"/>
      <c r="R138" s="273"/>
      <c r="S138" s="273"/>
      <c r="T138" s="274"/>
      <c r="AT138" s="275" t="s">
        <v>428</v>
      </c>
      <c r="AU138" s="275" t="s">
        <v>86</v>
      </c>
      <c r="AV138" s="13" t="s">
        <v>86</v>
      </c>
      <c r="AW138" s="13" t="s">
        <v>39</v>
      </c>
      <c r="AX138" s="13" t="s">
        <v>83</v>
      </c>
      <c r="AY138" s="275" t="s">
        <v>414</v>
      </c>
    </row>
    <row r="139" s="1" customFormat="1" ht="16.5" customHeight="1">
      <c r="B139" s="47"/>
      <c r="C139" s="240" t="s">
        <v>690</v>
      </c>
      <c r="D139" s="240" t="s">
        <v>418</v>
      </c>
      <c r="E139" s="241" t="s">
        <v>11068</v>
      </c>
      <c r="F139" s="242" t="s">
        <v>11069</v>
      </c>
      <c r="G139" s="243" t="s">
        <v>678</v>
      </c>
      <c r="H139" s="244">
        <v>1</v>
      </c>
      <c r="I139" s="245"/>
      <c r="J139" s="246">
        <f>ROUND(I139*H139,2)</f>
        <v>0</v>
      </c>
      <c r="K139" s="242" t="s">
        <v>21</v>
      </c>
      <c r="L139" s="73"/>
      <c r="M139" s="247" t="s">
        <v>21</v>
      </c>
      <c r="N139" s="248" t="s">
        <v>47</v>
      </c>
      <c r="O139" s="48"/>
      <c r="P139" s="249">
        <f>O139*H139</f>
        <v>0</v>
      </c>
      <c r="Q139" s="249">
        <v>0</v>
      </c>
      <c r="R139" s="249">
        <f>Q139*H139</f>
        <v>0</v>
      </c>
      <c r="S139" s="249">
        <v>0</v>
      </c>
      <c r="T139" s="250">
        <f>S139*H139</f>
        <v>0</v>
      </c>
      <c r="AR139" s="25" t="s">
        <v>422</v>
      </c>
      <c r="AT139" s="25" t="s">
        <v>418</v>
      </c>
      <c r="AU139" s="25" t="s">
        <v>86</v>
      </c>
      <c r="AY139" s="25" t="s">
        <v>414</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422</v>
      </c>
      <c r="BM139" s="25" t="s">
        <v>11070</v>
      </c>
    </row>
    <row r="140" s="1" customFormat="1">
      <c r="B140" s="47"/>
      <c r="C140" s="75"/>
      <c r="D140" s="252" t="s">
        <v>1810</v>
      </c>
      <c r="E140" s="75"/>
      <c r="F140" s="253" t="s">
        <v>11059</v>
      </c>
      <c r="G140" s="75"/>
      <c r="H140" s="75"/>
      <c r="I140" s="208"/>
      <c r="J140" s="75"/>
      <c r="K140" s="75"/>
      <c r="L140" s="73"/>
      <c r="M140" s="254"/>
      <c r="N140" s="48"/>
      <c r="O140" s="48"/>
      <c r="P140" s="48"/>
      <c r="Q140" s="48"/>
      <c r="R140" s="48"/>
      <c r="S140" s="48"/>
      <c r="T140" s="96"/>
      <c r="AT140" s="25" t="s">
        <v>1810</v>
      </c>
      <c r="AU140" s="25" t="s">
        <v>86</v>
      </c>
    </row>
    <row r="141" s="13" customFormat="1">
      <c r="B141" s="265"/>
      <c r="C141" s="266"/>
      <c r="D141" s="252" t="s">
        <v>428</v>
      </c>
      <c r="E141" s="267" t="s">
        <v>21</v>
      </c>
      <c r="F141" s="268" t="s">
        <v>11060</v>
      </c>
      <c r="G141" s="266"/>
      <c r="H141" s="269">
        <v>1</v>
      </c>
      <c r="I141" s="270"/>
      <c r="J141" s="266"/>
      <c r="K141" s="266"/>
      <c r="L141" s="271"/>
      <c r="M141" s="272"/>
      <c r="N141" s="273"/>
      <c r="O141" s="273"/>
      <c r="P141" s="273"/>
      <c r="Q141" s="273"/>
      <c r="R141" s="273"/>
      <c r="S141" s="273"/>
      <c r="T141" s="274"/>
      <c r="AT141" s="275" t="s">
        <v>428</v>
      </c>
      <c r="AU141" s="275" t="s">
        <v>86</v>
      </c>
      <c r="AV141" s="13" t="s">
        <v>86</v>
      </c>
      <c r="AW141" s="13" t="s">
        <v>39</v>
      </c>
      <c r="AX141" s="13" t="s">
        <v>83</v>
      </c>
      <c r="AY141" s="275" t="s">
        <v>414</v>
      </c>
    </row>
    <row r="142" s="1" customFormat="1" ht="16.5" customHeight="1">
      <c r="B142" s="47"/>
      <c r="C142" s="240" t="s">
        <v>697</v>
      </c>
      <c r="D142" s="240" t="s">
        <v>418</v>
      </c>
      <c r="E142" s="241" t="s">
        <v>11071</v>
      </c>
      <c r="F142" s="242" t="s">
        <v>11072</v>
      </c>
      <c r="G142" s="243" t="s">
        <v>678</v>
      </c>
      <c r="H142" s="244">
        <v>2</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422</v>
      </c>
      <c r="AT142" s="25" t="s">
        <v>418</v>
      </c>
      <c r="AU142" s="25" t="s">
        <v>86</v>
      </c>
      <c r="AY142" s="25" t="s">
        <v>414</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422</v>
      </c>
      <c r="BM142" s="25" t="s">
        <v>11073</v>
      </c>
    </row>
    <row r="143" s="1" customFormat="1">
      <c r="B143" s="47"/>
      <c r="C143" s="75"/>
      <c r="D143" s="252" t="s">
        <v>1810</v>
      </c>
      <c r="E143" s="75"/>
      <c r="F143" s="253" t="s">
        <v>11059</v>
      </c>
      <c r="G143" s="75"/>
      <c r="H143" s="75"/>
      <c r="I143" s="208"/>
      <c r="J143" s="75"/>
      <c r="K143" s="75"/>
      <c r="L143" s="73"/>
      <c r="M143" s="254"/>
      <c r="N143" s="48"/>
      <c r="O143" s="48"/>
      <c r="P143" s="48"/>
      <c r="Q143" s="48"/>
      <c r="R143" s="48"/>
      <c r="S143" s="48"/>
      <c r="T143" s="96"/>
      <c r="AT143" s="25" t="s">
        <v>1810</v>
      </c>
      <c r="AU143" s="25" t="s">
        <v>86</v>
      </c>
    </row>
    <row r="144" s="13" customFormat="1">
      <c r="B144" s="265"/>
      <c r="C144" s="266"/>
      <c r="D144" s="252" t="s">
        <v>428</v>
      </c>
      <c r="E144" s="267" t="s">
        <v>21</v>
      </c>
      <c r="F144" s="268" t="s">
        <v>11064</v>
      </c>
      <c r="G144" s="266"/>
      <c r="H144" s="269">
        <v>2</v>
      </c>
      <c r="I144" s="270"/>
      <c r="J144" s="266"/>
      <c r="K144" s="266"/>
      <c r="L144" s="271"/>
      <c r="M144" s="272"/>
      <c r="N144" s="273"/>
      <c r="O144" s="273"/>
      <c r="P144" s="273"/>
      <c r="Q144" s="273"/>
      <c r="R144" s="273"/>
      <c r="S144" s="273"/>
      <c r="T144" s="274"/>
      <c r="AT144" s="275" t="s">
        <v>428</v>
      </c>
      <c r="AU144" s="275" t="s">
        <v>86</v>
      </c>
      <c r="AV144" s="13" t="s">
        <v>86</v>
      </c>
      <c r="AW144" s="13" t="s">
        <v>39</v>
      </c>
      <c r="AX144" s="13" t="s">
        <v>83</v>
      </c>
      <c r="AY144" s="275" t="s">
        <v>414</v>
      </c>
    </row>
    <row r="145" s="1" customFormat="1" ht="16.5" customHeight="1">
      <c r="B145" s="47"/>
      <c r="C145" s="240" t="s">
        <v>701</v>
      </c>
      <c r="D145" s="240" t="s">
        <v>418</v>
      </c>
      <c r="E145" s="241" t="s">
        <v>11074</v>
      </c>
      <c r="F145" s="242" t="s">
        <v>11075</v>
      </c>
      <c r="G145" s="243" t="s">
        <v>678</v>
      </c>
      <c r="H145" s="244">
        <v>3</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422</v>
      </c>
      <c r="AT145" s="25" t="s">
        <v>418</v>
      </c>
      <c r="AU145" s="25" t="s">
        <v>86</v>
      </c>
      <c r="AY145" s="25" t="s">
        <v>414</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422</v>
      </c>
      <c r="BM145" s="25" t="s">
        <v>11076</v>
      </c>
    </row>
    <row r="146" s="1" customFormat="1">
      <c r="B146" s="47"/>
      <c r="C146" s="75"/>
      <c r="D146" s="252" t="s">
        <v>1810</v>
      </c>
      <c r="E146" s="75"/>
      <c r="F146" s="253" t="s">
        <v>11059</v>
      </c>
      <c r="G146" s="75"/>
      <c r="H146" s="75"/>
      <c r="I146" s="208"/>
      <c r="J146" s="75"/>
      <c r="K146" s="75"/>
      <c r="L146" s="73"/>
      <c r="M146" s="254"/>
      <c r="N146" s="48"/>
      <c r="O146" s="48"/>
      <c r="P146" s="48"/>
      <c r="Q146" s="48"/>
      <c r="R146" s="48"/>
      <c r="S146" s="48"/>
      <c r="T146" s="96"/>
      <c r="AT146" s="25" t="s">
        <v>1810</v>
      </c>
      <c r="AU146" s="25" t="s">
        <v>86</v>
      </c>
    </row>
    <row r="147" s="13" customFormat="1">
      <c r="B147" s="265"/>
      <c r="C147" s="266"/>
      <c r="D147" s="252" t="s">
        <v>428</v>
      </c>
      <c r="E147" s="267" t="s">
        <v>21</v>
      </c>
      <c r="F147" s="268" t="s">
        <v>11077</v>
      </c>
      <c r="G147" s="266"/>
      <c r="H147" s="269">
        <v>3</v>
      </c>
      <c r="I147" s="270"/>
      <c r="J147" s="266"/>
      <c r="K147" s="266"/>
      <c r="L147" s="271"/>
      <c r="M147" s="272"/>
      <c r="N147" s="273"/>
      <c r="O147" s="273"/>
      <c r="P147" s="273"/>
      <c r="Q147" s="273"/>
      <c r="R147" s="273"/>
      <c r="S147" s="273"/>
      <c r="T147" s="274"/>
      <c r="AT147" s="275" t="s">
        <v>428</v>
      </c>
      <c r="AU147" s="275" t="s">
        <v>86</v>
      </c>
      <c r="AV147" s="13" t="s">
        <v>86</v>
      </c>
      <c r="AW147" s="13" t="s">
        <v>39</v>
      </c>
      <c r="AX147" s="13" t="s">
        <v>83</v>
      </c>
      <c r="AY147" s="275" t="s">
        <v>414</v>
      </c>
    </row>
    <row r="148" s="1" customFormat="1" ht="16.5" customHeight="1">
      <c r="B148" s="47"/>
      <c r="C148" s="240" t="s">
        <v>708</v>
      </c>
      <c r="D148" s="240" t="s">
        <v>418</v>
      </c>
      <c r="E148" s="241" t="s">
        <v>11078</v>
      </c>
      <c r="F148" s="242" t="s">
        <v>11079</v>
      </c>
      <c r="G148" s="243" t="s">
        <v>678</v>
      </c>
      <c r="H148" s="244">
        <v>4</v>
      </c>
      <c r="I148" s="245"/>
      <c r="J148" s="246">
        <f>ROUND(I148*H148,2)</f>
        <v>0</v>
      </c>
      <c r="K148" s="242" t="s">
        <v>21</v>
      </c>
      <c r="L148" s="73"/>
      <c r="M148" s="247" t="s">
        <v>21</v>
      </c>
      <c r="N148" s="248" t="s">
        <v>47</v>
      </c>
      <c r="O148" s="48"/>
      <c r="P148" s="249">
        <f>O148*H148</f>
        <v>0</v>
      </c>
      <c r="Q148" s="249">
        <v>0</v>
      </c>
      <c r="R148" s="249">
        <f>Q148*H148</f>
        <v>0</v>
      </c>
      <c r="S148" s="249">
        <v>0</v>
      </c>
      <c r="T148" s="250">
        <f>S148*H148</f>
        <v>0</v>
      </c>
      <c r="AR148" s="25" t="s">
        <v>422</v>
      </c>
      <c r="AT148" s="25" t="s">
        <v>418</v>
      </c>
      <c r="AU148" s="25" t="s">
        <v>86</v>
      </c>
      <c r="AY148" s="25" t="s">
        <v>414</v>
      </c>
      <c r="BE148" s="251">
        <f>IF(N148="základní",J148,0)</f>
        <v>0</v>
      </c>
      <c r="BF148" s="251">
        <f>IF(N148="snížená",J148,0)</f>
        <v>0</v>
      </c>
      <c r="BG148" s="251">
        <f>IF(N148="zákl. přenesená",J148,0)</f>
        <v>0</v>
      </c>
      <c r="BH148" s="251">
        <f>IF(N148="sníž. přenesená",J148,0)</f>
        <v>0</v>
      </c>
      <c r="BI148" s="251">
        <f>IF(N148="nulová",J148,0)</f>
        <v>0</v>
      </c>
      <c r="BJ148" s="25" t="s">
        <v>83</v>
      </c>
      <c r="BK148" s="251">
        <f>ROUND(I148*H148,2)</f>
        <v>0</v>
      </c>
      <c r="BL148" s="25" t="s">
        <v>422</v>
      </c>
      <c r="BM148" s="25" t="s">
        <v>11080</v>
      </c>
    </row>
    <row r="149" s="1" customFormat="1">
      <c r="B149" s="47"/>
      <c r="C149" s="75"/>
      <c r="D149" s="252" t="s">
        <v>1810</v>
      </c>
      <c r="E149" s="75"/>
      <c r="F149" s="253" t="s">
        <v>11059</v>
      </c>
      <c r="G149" s="75"/>
      <c r="H149" s="75"/>
      <c r="I149" s="208"/>
      <c r="J149" s="75"/>
      <c r="K149" s="75"/>
      <c r="L149" s="73"/>
      <c r="M149" s="254"/>
      <c r="N149" s="48"/>
      <c r="O149" s="48"/>
      <c r="P149" s="48"/>
      <c r="Q149" s="48"/>
      <c r="R149" s="48"/>
      <c r="S149" s="48"/>
      <c r="T149" s="96"/>
      <c r="AT149" s="25" t="s">
        <v>1810</v>
      </c>
      <c r="AU149" s="25" t="s">
        <v>86</v>
      </c>
    </row>
    <row r="150" s="13" customFormat="1">
      <c r="B150" s="265"/>
      <c r="C150" s="266"/>
      <c r="D150" s="252" t="s">
        <v>428</v>
      </c>
      <c r="E150" s="267" t="s">
        <v>21</v>
      </c>
      <c r="F150" s="268" t="s">
        <v>11081</v>
      </c>
      <c r="G150" s="266"/>
      <c r="H150" s="269">
        <v>4</v>
      </c>
      <c r="I150" s="270"/>
      <c r="J150" s="266"/>
      <c r="K150" s="266"/>
      <c r="L150" s="271"/>
      <c r="M150" s="272"/>
      <c r="N150" s="273"/>
      <c r="O150" s="273"/>
      <c r="P150" s="273"/>
      <c r="Q150" s="273"/>
      <c r="R150" s="273"/>
      <c r="S150" s="273"/>
      <c r="T150" s="274"/>
      <c r="AT150" s="275" t="s">
        <v>428</v>
      </c>
      <c r="AU150" s="275" t="s">
        <v>86</v>
      </c>
      <c r="AV150" s="13" t="s">
        <v>86</v>
      </c>
      <c r="AW150" s="13" t="s">
        <v>39</v>
      </c>
      <c r="AX150" s="13" t="s">
        <v>83</v>
      </c>
      <c r="AY150" s="275" t="s">
        <v>414</v>
      </c>
    </row>
    <row r="151" s="1" customFormat="1" ht="16.5" customHeight="1">
      <c r="B151" s="47"/>
      <c r="C151" s="240" t="s">
        <v>715</v>
      </c>
      <c r="D151" s="240" t="s">
        <v>418</v>
      </c>
      <c r="E151" s="241" t="s">
        <v>11082</v>
      </c>
      <c r="F151" s="242" t="s">
        <v>11083</v>
      </c>
      <c r="G151" s="243" t="s">
        <v>678</v>
      </c>
      <c r="H151" s="244">
        <v>9</v>
      </c>
      <c r="I151" s="245"/>
      <c r="J151" s="246">
        <f>ROUND(I151*H151,2)</f>
        <v>0</v>
      </c>
      <c r="K151" s="242" t="s">
        <v>21</v>
      </c>
      <c r="L151" s="73"/>
      <c r="M151" s="247" t="s">
        <v>21</v>
      </c>
      <c r="N151" s="248" t="s">
        <v>47</v>
      </c>
      <c r="O151" s="48"/>
      <c r="P151" s="249">
        <f>O151*H151</f>
        <v>0</v>
      </c>
      <c r="Q151" s="249">
        <v>0</v>
      </c>
      <c r="R151" s="249">
        <f>Q151*H151</f>
        <v>0</v>
      </c>
      <c r="S151" s="249">
        <v>0</v>
      </c>
      <c r="T151" s="250">
        <f>S151*H151</f>
        <v>0</v>
      </c>
      <c r="AR151" s="25" t="s">
        <v>422</v>
      </c>
      <c r="AT151" s="25" t="s">
        <v>418</v>
      </c>
      <c r="AU151" s="25" t="s">
        <v>86</v>
      </c>
      <c r="AY151" s="25" t="s">
        <v>414</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422</v>
      </c>
      <c r="BM151" s="25" t="s">
        <v>11084</v>
      </c>
    </row>
    <row r="152" s="1" customFormat="1">
      <c r="B152" s="47"/>
      <c r="C152" s="75"/>
      <c r="D152" s="252" t="s">
        <v>1810</v>
      </c>
      <c r="E152" s="75"/>
      <c r="F152" s="253" t="s">
        <v>11059</v>
      </c>
      <c r="G152" s="75"/>
      <c r="H152" s="75"/>
      <c r="I152" s="208"/>
      <c r="J152" s="75"/>
      <c r="K152" s="75"/>
      <c r="L152" s="73"/>
      <c r="M152" s="254"/>
      <c r="N152" s="48"/>
      <c r="O152" s="48"/>
      <c r="P152" s="48"/>
      <c r="Q152" s="48"/>
      <c r="R152" s="48"/>
      <c r="S152" s="48"/>
      <c r="T152" s="96"/>
      <c r="AT152" s="25" t="s">
        <v>1810</v>
      </c>
      <c r="AU152" s="25" t="s">
        <v>86</v>
      </c>
    </row>
    <row r="153" s="13" customFormat="1">
      <c r="B153" s="265"/>
      <c r="C153" s="266"/>
      <c r="D153" s="252" t="s">
        <v>428</v>
      </c>
      <c r="E153" s="267" t="s">
        <v>21</v>
      </c>
      <c r="F153" s="268" t="s">
        <v>11085</v>
      </c>
      <c r="G153" s="266"/>
      <c r="H153" s="269">
        <v>9</v>
      </c>
      <c r="I153" s="270"/>
      <c r="J153" s="266"/>
      <c r="K153" s="266"/>
      <c r="L153" s="271"/>
      <c r="M153" s="272"/>
      <c r="N153" s="273"/>
      <c r="O153" s="273"/>
      <c r="P153" s="273"/>
      <c r="Q153" s="273"/>
      <c r="R153" s="273"/>
      <c r="S153" s="273"/>
      <c r="T153" s="274"/>
      <c r="AT153" s="275" t="s">
        <v>428</v>
      </c>
      <c r="AU153" s="275" t="s">
        <v>86</v>
      </c>
      <c r="AV153" s="13" t="s">
        <v>86</v>
      </c>
      <c r="AW153" s="13" t="s">
        <v>39</v>
      </c>
      <c r="AX153" s="13" t="s">
        <v>83</v>
      </c>
      <c r="AY153" s="275" t="s">
        <v>414</v>
      </c>
    </row>
    <row r="154" s="1" customFormat="1" ht="16.5" customHeight="1">
      <c r="B154" s="47"/>
      <c r="C154" s="240" t="s">
        <v>9</v>
      </c>
      <c r="D154" s="240" t="s">
        <v>418</v>
      </c>
      <c r="E154" s="241" t="s">
        <v>11086</v>
      </c>
      <c r="F154" s="242" t="s">
        <v>11087</v>
      </c>
      <c r="G154" s="243" t="s">
        <v>678</v>
      </c>
      <c r="H154" s="244">
        <v>1</v>
      </c>
      <c r="I154" s="245"/>
      <c r="J154" s="246">
        <f>ROUND(I154*H154,2)</f>
        <v>0</v>
      </c>
      <c r="K154" s="242" t="s">
        <v>21</v>
      </c>
      <c r="L154" s="73"/>
      <c r="M154" s="247" t="s">
        <v>21</v>
      </c>
      <c r="N154" s="248" t="s">
        <v>47</v>
      </c>
      <c r="O154" s="48"/>
      <c r="P154" s="249">
        <f>O154*H154</f>
        <v>0</v>
      </c>
      <c r="Q154" s="249">
        <v>0</v>
      </c>
      <c r="R154" s="249">
        <f>Q154*H154</f>
        <v>0</v>
      </c>
      <c r="S154" s="249">
        <v>0</v>
      </c>
      <c r="T154" s="250">
        <f>S154*H154</f>
        <v>0</v>
      </c>
      <c r="AR154" s="25" t="s">
        <v>422</v>
      </c>
      <c r="AT154" s="25" t="s">
        <v>418</v>
      </c>
      <c r="AU154" s="25" t="s">
        <v>86</v>
      </c>
      <c r="AY154" s="25" t="s">
        <v>414</v>
      </c>
      <c r="BE154" s="251">
        <f>IF(N154="základní",J154,0)</f>
        <v>0</v>
      </c>
      <c r="BF154" s="251">
        <f>IF(N154="snížená",J154,0)</f>
        <v>0</v>
      </c>
      <c r="BG154" s="251">
        <f>IF(N154="zákl. přenesená",J154,0)</f>
        <v>0</v>
      </c>
      <c r="BH154" s="251">
        <f>IF(N154="sníž. přenesená",J154,0)</f>
        <v>0</v>
      </c>
      <c r="BI154" s="251">
        <f>IF(N154="nulová",J154,0)</f>
        <v>0</v>
      </c>
      <c r="BJ154" s="25" t="s">
        <v>83</v>
      </c>
      <c r="BK154" s="251">
        <f>ROUND(I154*H154,2)</f>
        <v>0</v>
      </c>
      <c r="BL154" s="25" t="s">
        <v>422</v>
      </c>
      <c r="BM154" s="25" t="s">
        <v>11088</v>
      </c>
    </row>
    <row r="155" s="1" customFormat="1">
      <c r="B155" s="47"/>
      <c r="C155" s="75"/>
      <c r="D155" s="252" t="s">
        <v>1810</v>
      </c>
      <c r="E155" s="75"/>
      <c r="F155" s="253" t="s">
        <v>11059</v>
      </c>
      <c r="G155" s="75"/>
      <c r="H155" s="75"/>
      <c r="I155" s="208"/>
      <c r="J155" s="75"/>
      <c r="K155" s="75"/>
      <c r="L155" s="73"/>
      <c r="M155" s="254"/>
      <c r="N155" s="48"/>
      <c r="O155" s="48"/>
      <c r="P155" s="48"/>
      <c r="Q155" s="48"/>
      <c r="R155" s="48"/>
      <c r="S155" s="48"/>
      <c r="T155" s="96"/>
      <c r="AT155" s="25" t="s">
        <v>1810</v>
      </c>
      <c r="AU155" s="25" t="s">
        <v>86</v>
      </c>
    </row>
    <row r="156" s="13" customFormat="1">
      <c r="B156" s="265"/>
      <c r="C156" s="266"/>
      <c r="D156" s="252" t="s">
        <v>428</v>
      </c>
      <c r="E156" s="267" t="s">
        <v>21</v>
      </c>
      <c r="F156" s="268" t="s">
        <v>11060</v>
      </c>
      <c r="G156" s="266"/>
      <c r="H156" s="269">
        <v>1</v>
      </c>
      <c r="I156" s="270"/>
      <c r="J156" s="266"/>
      <c r="K156" s="266"/>
      <c r="L156" s="271"/>
      <c r="M156" s="272"/>
      <c r="N156" s="273"/>
      <c r="O156" s="273"/>
      <c r="P156" s="273"/>
      <c r="Q156" s="273"/>
      <c r="R156" s="273"/>
      <c r="S156" s="273"/>
      <c r="T156" s="274"/>
      <c r="AT156" s="275" t="s">
        <v>428</v>
      </c>
      <c r="AU156" s="275" t="s">
        <v>86</v>
      </c>
      <c r="AV156" s="13" t="s">
        <v>86</v>
      </c>
      <c r="AW156" s="13" t="s">
        <v>39</v>
      </c>
      <c r="AX156" s="13" t="s">
        <v>83</v>
      </c>
      <c r="AY156" s="275" t="s">
        <v>414</v>
      </c>
    </row>
    <row r="157" s="1" customFormat="1" ht="16.5" customHeight="1">
      <c r="B157" s="47"/>
      <c r="C157" s="240" t="s">
        <v>726</v>
      </c>
      <c r="D157" s="240" t="s">
        <v>418</v>
      </c>
      <c r="E157" s="241" t="s">
        <v>11089</v>
      </c>
      <c r="F157" s="242" t="s">
        <v>11090</v>
      </c>
      <c r="G157" s="243" t="s">
        <v>678</v>
      </c>
      <c r="H157" s="244">
        <v>4</v>
      </c>
      <c r="I157" s="245"/>
      <c r="J157" s="246">
        <f>ROUND(I157*H157,2)</f>
        <v>0</v>
      </c>
      <c r="K157" s="242" t="s">
        <v>21</v>
      </c>
      <c r="L157" s="73"/>
      <c r="M157" s="247" t="s">
        <v>21</v>
      </c>
      <c r="N157" s="248" t="s">
        <v>47</v>
      </c>
      <c r="O157" s="48"/>
      <c r="P157" s="249">
        <f>O157*H157</f>
        <v>0</v>
      </c>
      <c r="Q157" s="249">
        <v>0</v>
      </c>
      <c r="R157" s="249">
        <f>Q157*H157</f>
        <v>0</v>
      </c>
      <c r="S157" s="249">
        <v>0</v>
      </c>
      <c r="T157" s="250">
        <f>S157*H157</f>
        <v>0</v>
      </c>
      <c r="AR157" s="25" t="s">
        <v>422</v>
      </c>
      <c r="AT157" s="25" t="s">
        <v>418</v>
      </c>
      <c r="AU157" s="25" t="s">
        <v>86</v>
      </c>
      <c r="AY157" s="25" t="s">
        <v>414</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422</v>
      </c>
      <c r="BM157" s="25" t="s">
        <v>11091</v>
      </c>
    </row>
    <row r="158" s="1" customFormat="1">
      <c r="B158" s="47"/>
      <c r="C158" s="75"/>
      <c r="D158" s="252" t="s">
        <v>1810</v>
      </c>
      <c r="E158" s="75"/>
      <c r="F158" s="253" t="s">
        <v>11059</v>
      </c>
      <c r="G158" s="75"/>
      <c r="H158" s="75"/>
      <c r="I158" s="208"/>
      <c r="J158" s="75"/>
      <c r="K158" s="75"/>
      <c r="L158" s="73"/>
      <c r="M158" s="254"/>
      <c r="N158" s="48"/>
      <c r="O158" s="48"/>
      <c r="P158" s="48"/>
      <c r="Q158" s="48"/>
      <c r="R158" s="48"/>
      <c r="S158" s="48"/>
      <c r="T158" s="96"/>
      <c r="AT158" s="25" t="s">
        <v>1810</v>
      </c>
      <c r="AU158" s="25" t="s">
        <v>86</v>
      </c>
    </row>
    <row r="159" s="13" customFormat="1">
      <c r="B159" s="265"/>
      <c r="C159" s="266"/>
      <c r="D159" s="252" t="s">
        <v>428</v>
      </c>
      <c r="E159" s="267" t="s">
        <v>21</v>
      </c>
      <c r="F159" s="268" t="s">
        <v>11081</v>
      </c>
      <c r="G159" s="266"/>
      <c r="H159" s="269">
        <v>4</v>
      </c>
      <c r="I159" s="270"/>
      <c r="J159" s="266"/>
      <c r="K159" s="266"/>
      <c r="L159" s="271"/>
      <c r="M159" s="272"/>
      <c r="N159" s="273"/>
      <c r="O159" s="273"/>
      <c r="P159" s="273"/>
      <c r="Q159" s="273"/>
      <c r="R159" s="273"/>
      <c r="S159" s="273"/>
      <c r="T159" s="274"/>
      <c r="AT159" s="275" t="s">
        <v>428</v>
      </c>
      <c r="AU159" s="275" t="s">
        <v>86</v>
      </c>
      <c r="AV159" s="13" t="s">
        <v>86</v>
      </c>
      <c r="AW159" s="13" t="s">
        <v>39</v>
      </c>
      <c r="AX159" s="13" t="s">
        <v>83</v>
      </c>
      <c r="AY159" s="275" t="s">
        <v>414</v>
      </c>
    </row>
    <row r="160" s="1" customFormat="1" ht="16.5" customHeight="1">
      <c r="B160" s="47"/>
      <c r="C160" s="240" t="s">
        <v>740</v>
      </c>
      <c r="D160" s="240" t="s">
        <v>418</v>
      </c>
      <c r="E160" s="241" t="s">
        <v>11092</v>
      </c>
      <c r="F160" s="242" t="s">
        <v>11093</v>
      </c>
      <c r="G160" s="243" t="s">
        <v>1911</v>
      </c>
      <c r="H160" s="308"/>
      <c r="I160" s="245"/>
      <c r="J160" s="246">
        <f>ROUND(I160*H160,2)</f>
        <v>0</v>
      </c>
      <c r="K160" s="242" t="s">
        <v>21</v>
      </c>
      <c r="L160" s="73"/>
      <c r="M160" s="247" t="s">
        <v>21</v>
      </c>
      <c r="N160" s="248" t="s">
        <v>47</v>
      </c>
      <c r="O160" s="48"/>
      <c r="P160" s="249">
        <f>O160*H160</f>
        <v>0</v>
      </c>
      <c r="Q160" s="249">
        <v>0</v>
      </c>
      <c r="R160" s="249">
        <f>Q160*H160</f>
        <v>0</v>
      </c>
      <c r="S160" s="249">
        <v>0</v>
      </c>
      <c r="T160" s="250">
        <f>S160*H160</f>
        <v>0</v>
      </c>
      <c r="AR160" s="25" t="s">
        <v>422</v>
      </c>
      <c r="AT160" s="25" t="s">
        <v>418</v>
      </c>
      <c r="AU160" s="25" t="s">
        <v>86</v>
      </c>
      <c r="AY160" s="25" t="s">
        <v>414</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422</v>
      </c>
      <c r="BM160" s="25" t="s">
        <v>11094</v>
      </c>
    </row>
    <row r="161" s="11" customFormat="1" ht="29.88" customHeight="1">
      <c r="B161" s="224"/>
      <c r="C161" s="225"/>
      <c r="D161" s="226" t="s">
        <v>75</v>
      </c>
      <c r="E161" s="238" t="s">
        <v>5108</v>
      </c>
      <c r="F161" s="238" t="s">
        <v>5109</v>
      </c>
      <c r="G161" s="225"/>
      <c r="H161" s="225"/>
      <c r="I161" s="228"/>
      <c r="J161" s="239">
        <f>BK161</f>
        <v>0</v>
      </c>
      <c r="K161" s="225"/>
      <c r="L161" s="230"/>
      <c r="M161" s="231"/>
      <c r="N161" s="232"/>
      <c r="O161" s="232"/>
      <c r="P161" s="233">
        <f>SUM(P162:P166)</f>
        <v>0</v>
      </c>
      <c r="Q161" s="232"/>
      <c r="R161" s="233">
        <f>SUM(R162:R166)</f>
        <v>0</v>
      </c>
      <c r="S161" s="232"/>
      <c r="T161" s="234">
        <f>SUM(T162:T166)</f>
        <v>0</v>
      </c>
      <c r="AR161" s="235" t="s">
        <v>83</v>
      </c>
      <c r="AT161" s="236" t="s">
        <v>75</v>
      </c>
      <c r="AU161" s="236" t="s">
        <v>83</v>
      </c>
      <c r="AY161" s="235" t="s">
        <v>414</v>
      </c>
      <c r="BK161" s="237">
        <f>SUM(BK162:BK166)</f>
        <v>0</v>
      </c>
    </row>
    <row r="162" s="1" customFormat="1" ht="16.5" customHeight="1">
      <c r="B162" s="47"/>
      <c r="C162" s="240" t="s">
        <v>744</v>
      </c>
      <c r="D162" s="240" t="s">
        <v>418</v>
      </c>
      <c r="E162" s="241" t="s">
        <v>5179</v>
      </c>
      <c r="F162" s="242" t="s">
        <v>11095</v>
      </c>
      <c r="G162" s="243" t="s">
        <v>145</v>
      </c>
      <c r="H162" s="244">
        <v>20</v>
      </c>
      <c r="I162" s="245"/>
      <c r="J162" s="246">
        <f>ROUND(I162*H162,2)</f>
        <v>0</v>
      </c>
      <c r="K162" s="242" t="s">
        <v>21</v>
      </c>
      <c r="L162" s="73"/>
      <c r="M162" s="247" t="s">
        <v>21</v>
      </c>
      <c r="N162" s="248" t="s">
        <v>47</v>
      </c>
      <c r="O162" s="48"/>
      <c r="P162" s="249">
        <f>O162*H162</f>
        <v>0</v>
      </c>
      <c r="Q162" s="249">
        <v>0</v>
      </c>
      <c r="R162" s="249">
        <f>Q162*H162</f>
        <v>0</v>
      </c>
      <c r="S162" s="249">
        <v>0</v>
      </c>
      <c r="T162" s="250">
        <f>S162*H162</f>
        <v>0</v>
      </c>
      <c r="AR162" s="25" t="s">
        <v>422</v>
      </c>
      <c r="AT162" s="25" t="s">
        <v>418</v>
      </c>
      <c r="AU162" s="25" t="s">
        <v>86</v>
      </c>
      <c r="AY162" s="25" t="s">
        <v>414</v>
      </c>
      <c r="BE162" s="251">
        <f>IF(N162="základní",J162,0)</f>
        <v>0</v>
      </c>
      <c r="BF162" s="251">
        <f>IF(N162="snížená",J162,0)</f>
        <v>0</v>
      </c>
      <c r="BG162" s="251">
        <f>IF(N162="zákl. přenesená",J162,0)</f>
        <v>0</v>
      </c>
      <c r="BH162" s="251">
        <f>IF(N162="sníž. přenesená",J162,0)</f>
        <v>0</v>
      </c>
      <c r="BI162" s="251">
        <f>IF(N162="nulová",J162,0)</f>
        <v>0</v>
      </c>
      <c r="BJ162" s="25" t="s">
        <v>83</v>
      </c>
      <c r="BK162" s="251">
        <f>ROUND(I162*H162,2)</f>
        <v>0</v>
      </c>
      <c r="BL162" s="25" t="s">
        <v>422</v>
      </c>
      <c r="BM162" s="25" t="s">
        <v>11096</v>
      </c>
    </row>
    <row r="163" s="1" customFormat="1">
      <c r="B163" s="47"/>
      <c r="C163" s="75"/>
      <c r="D163" s="252" t="s">
        <v>1810</v>
      </c>
      <c r="E163" s="75"/>
      <c r="F163" s="253" t="s">
        <v>11016</v>
      </c>
      <c r="G163" s="75"/>
      <c r="H163" s="75"/>
      <c r="I163" s="208"/>
      <c r="J163" s="75"/>
      <c r="K163" s="75"/>
      <c r="L163" s="73"/>
      <c r="M163" s="254"/>
      <c r="N163" s="48"/>
      <c r="O163" s="48"/>
      <c r="P163" s="48"/>
      <c r="Q163" s="48"/>
      <c r="R163" s="48"/>
      <c r="S163" s="48"/>
      <c r="T163" s="96"/>
      <c r="AT163" s="25" t="s">
        <v>1810</v>
      </c>
      <c r="AU163" s="25" t="s">
        <v>86</v>
      </c>
    </row>
    <row r="164" s="13" customFormat="1">
      <c r="B164" s="265"/>
      <c r="C164" s="266"/>
      <c r="D164" s="252" t="s">
        <v>428</v>
      </c>
      <c r="E164" s="267" t="s">
        <v>21</v>
      </c>
      <c r="F164" s="268" t="s">
        <v>11032</v>
      </c>
      <c r="G164" s="266"/>
      <c r="H164" s="269">
        <v>20</v>
      </c>
      <c r="I164" s="270"/>
      <c r="J164" s="266"/>
      <c r="K164" s="266"/>
      <c r="L164" s="271"/>
      <c r="M164" s="272"/>
      <c r="N164" s="273"/>
      <c r="O164" s="273"/>
      <c r="P164" s="273"/>
      <c r="Q164" s="273"/>
      <c r="R164" s="273"/>
      <c r="S164" s="273"/>
      <c r="T164" s="274"/>
      <c r="AT164" s="275" t="s">
        <v>428</v>
      </c>
      <c r="AU164" s="275" t="s">
        <v>86</v>
      </c>
      <c r="AV164" s="13" t="s">
        <v>86</v>
      </c>
      <c r="AW164" s="13" t="s">
        <v>39</v>
      </c>
      <c r="AX164" s="13" t="s">
        <v>83</v>
      </c>
      <c r="AY164" s="275" t="s">
        <v>414</v>
      </c>
    </row>
    <row r="165" s="1" customFormat="1" ht="16.5" customHeight="1">
      <c r="B165" s="47"/>
      <c r="C165" s="240" t="s">
        <v>751</v>
      </c>
      <c r="D165" s="240" t="s">
        <v>418</v>
      </c>
      <c r="E165" s="241" t="s">
        <v>5261</v>
      </c>
      <c r="F165" s="242" t="s">
        <v>11097</v>
      </c>
      <c r="G165" s="243" t="s">
        <v>145</v>
      </c>
      <c r="H165" s="244">
        <v>20</v>
      </c>
      <c r="I165" s="245"/>
      <c r="J165" s="246">
        <f>ROUND(I165*H165,2)</f>
        <v>0</v>
      </c>
      <c r="K165" s="242" t="s">
        <v>21</v>
      </c>
      <c r="L165" s="73"/>
      <c r="M165" s="247" t="s">
        <v>21</v>
      </c>
      <c r="N165" s="248" t="s">
        <v>47</v>
      </c>
      <c r="O165" s="48"/>
      <c r="P165" s="249">
        <f>O165*H165</f>
        <v>0</v>
      </c>
      <c r="Q165" s="249">
        <v>0</v>
      </c>
      <c r="R165" s="249">
        <f>Q165*H165</f>
        <v>0</v>
      </c>
      <c r="S165" s="249">
        <v>0</v>
      </c>
      <c r="T165" s="250">
        <f>S165*H165</f>
        <v>0</v>
      </c>
      <c r="AR165" s="25" t="s">
        <v>422</v>
      </c>
      <c r="AT165" s="25" t="s">
        <v>418</v>
      </c>
      <c r="AU165" s="25" t="s">
        <v>86</v>
      </c>
      <c r="AY165" s="25" t="s">
        <v>414</v>
      </c>
      <c r="BE165" s="251">
        <f>IF(N165="základní",J165,0)</f>
        <v>0</v>
      </c>
      <c r="BF165" s="251">
        <f>IF(N165="snížená",J165,0)</f>
        <v>0</v>
      </c>
      <c r="BG165" s="251">
        <f>IF(N165="zákl. přenesená",J165,0)</f>
        <v>0</v>
      </c>
      <c r="BH165" s="251">
        <f>IF(N165="sníž. přenesená",J165,0)</f>
        <v>0</v>
      </c>
      <c r="BI165" s="251">
        <f>IF(N165="nulová",J165,0)</f>
        <v>0</v>
      </c>
      <c r="BJ165" s="25" t="s">
        <v>83</v>
      </c>
      <c r="BK165" s="251">
        <f>ROUND(I165*H165,2)</f>
        <v>0</v>
      </c>
      <c r="BL165" s="25" t="s">
        <v>422</v>
      </c>
      <c r="BM165" s="25" t="s">
        <v>11098</v>
      </c>
    </row>
    <row r="166" s="1" customFormat="1" ht="16.5" customHeight="1">
      <c r="B166" s="47"/>
      <c r="C166" s="240" t="s">
        <v>787</v>
      </c>
      <c r="D166" s="240" t="s">
        <v>418</v>
      </c>
      <c r="E166" s="241" t="s">
        <v>11099</v>
      </c>
      <c r="F166" s="242" t="s">
        <v>11100</v>
      </c>
      <c r="G166" s="243" t="s">
        <v>1911</v>
      </c>
      <c r="H166" s="308"/>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422</v>
      </c>
      <c r="AT166" s="25" t="s">
        <v>418</v>
      </c>
      <c r="AU166" s="25" t="s">
        <v>86</v>
      </c>
      <c r="AY166" s="25" t="s">
        <v>414</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422</v>
      </c>
      <c r="BM166" s="25" t="s">
        <v>11101</v>
      </c>
    </row>
    <row r="167" s="11" customFormat="1" ht="29.88" customHeight="1">
      <c r="B167" s="224"/>
      <c r="C167" s="225"/>
      <c r="D167" s="226" t="s">
        <v>75</v>
      </c>
      <c r="E167" s="238" t="s">
        <v>4174</v>
      </c>
      <c r="F167" s="238" t="s">
        <v>4175</v>
      </c>
      <c r="G167" s="225"/>
      <c r="H167" s="225"/>
      <c r="I167" s="228"/>
      <c r="J167" s="239">
        <f>BK167</f>
        <v>0</v>
      </c>
      <c r="K167" s="225"/>
      <c r="L167" s="230"/>
      <c r="M167" s="231"/>
      <c r="N167" s="232"/>
      <c r="O167" s="232"/>
      <c r="P167" s="233">
        <f>SUM(P168:P187)</f>
        <v>0</v>
      </c>
      <c r="Q167" s="232"/>
      <c r="R167" s="233">
        <f>SUM(R168:R187)</f>
        <v>0</v>
      </c>
      <c r="S167" s="232"/>
      <c r="T167" s="234">
        <f>SUM(T168:T187)</f>
        <v>0</v>
      </c>
      <c r="AR167" s="235" t="s">
        <v>83</v>
      </c>
      <c r="AT167" s="236" t="s">
        <v>75</v>
      </c>
      <c r="AU167" s="236" t="s">
        <v>83</v>
      </c>
      <c r="AY167" s="235" t="s">
        <v>414</v>
      </c>
      <c r="BK167" s="237">
        <f>SUM(BK168:BK187)</f>
        <v>0</v>
      </c>
    </row>
    <row r="168" s="1" customFormat="1" ht="25.5" customHeight="1">
      <c r="B168" s="47"/>
      <c r="C168" s="240" t="s">
        <v>795</v>
      </c>
      <c r="D168" s="240" t="s">
        <v>418</v>
      </c>
      <c r="E168" s="241" t="s">
        <v>11102</v>
      </c>
      <c r="F168" s="242" t="s">
        <v>11103</v>
      </c>
      <c r="G168" s="243" t="s">
        <v>678</v>
      </c>
      <c r="H168" s="244">
        <v>3</v>
      </c>
      <c r="I168" s="245"/>
      <c r="J168" s="246">
        <f>ROUND(I168*H168,2)</f>
        <v>0</v>
      </c>
      <c r="K168" s="242" t="s">
        <v>21</v>
      </c>
      <c r="L168" s="73"/>
      <c r="M168" s="247" t="s">
        <v>21</v>
      </c>
      <c r="N168" s="248" t="s">
        <v>47</v>
      </c>
      <c r="O168" s="48"/>
      <c r="P168" s="249">
        <f>O168*H168</f>
        <v>0</v>
      </c>
      <c r="Q168" s="249">
        <v>0</v>
      </c>
      <c r="R168" s="249">
        <f>Q168*H168</f>
        <v>0</v>
      </c>
      <c r="S168" s="249">
        <v>0</v>
      </c>
      <c r="T168" s="250">
        <f>S168*H168</f>
        <v>0</v>
      </c>
      <c r="AR168" s="25" t="s">
        <v>422</v>
      </c>
      <c r="AT168" s="25" t="s">
        <v>418</v>
      </c>
      <c r="AU168" s="25" t="s">
        <v>86</v>
      </c>
      <c r="AY168" s="25" t="s">
        <v>414</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422</v>
      </c>
      <c r="BM168" s="25" t="s">
        <v>11104</v>
      </c>
    </row>
    <row r="169" s="1" customFormat="1">
      <c r="B169" s="47"/>
      <c r="C169" s="75"/>
      <c r="D169" s="252" t="s">
        <v>1810</v>
      </c>
      <c r="E169" s="75"/>
      <c r="F169" s="253" t="s">
        <v>11059</v>
      </c>
      <c r="G169" s="75"/>
      <c r="H169" s="75"/>
      <c r="I169" s="208"/>
      <c r="J169" s="75"/>
      <c r="K169" s="75"/>
      <c r="L169" s="73"/>
      <c r="M169" s="254"/>
      <c r="N169" s="48"/>
      <c r="O169" s="48"/>
      <c r="P169" s="48"/>
      <c r="Q169" s="48"/>
      <c r="R169" s="48"/>
      <c r="S169" s="48"/>
      <c r="T169" s="96"/>
      <c r="AT169" s="25" t="s">
        <v>1810</v>
      </c>
      <c r="AU169" s="25" t="s">
        <v>86</v>
      </c>
    </row>
    <row r="170" s="13" customFormat="1">
      <c r="B170" s="265"/>
      <c r="C170" s="266"/>
      <c r="D170" s="252" t="s">
        <v>428</v>
      </c>
      <c r="E170" s="267" t="s">
        <v>21</v>
      </c>
      <c r="F170" s="268" t="s">
        <v>11105</v>
      </c>
      <c r="G170" s="266"/>
      <c r="H170" s="269">
        <v>3</v>
      </c>
      <c r="I170" s="270"/>
      <c r="J170" s="266"/>
      <c r="K170" s="266"/>
      <c r="L170" s="271"/>
      <c r="M170" s="272"/>
      <c r="N170" s="273"/>
      <c r="O170" s="273"/>
      <c r="P170" s="273"/>
      <c r="Q170" s="273"/>
      <c r="R170" s="273"/>
      <c r="S170" s="273"/>
      <c r="T170" s="274"/>
      <c r="AT170" s="275" t="s">
        <v>428</v>
      </c>
      <c r="AU170" s="275" t="s">
        <v>86</v>
      </c>
      <c r="AV170" s="13" t="s">
        <v>86</v>
      </c>
      <c r="AW170" s="13" t="s">
        <v>39</v>
      </c>
      <c r="AX170" s="13" t="s">
        <v>83</v>
      </c>
      <c r="AY170" s="275" t="s">
        <v>414</v>
      </c>
    </row>
    <row r="171" s="1" customFormat="1" ht="25.5" customHeight="1">
      <c r="B171" s="47"/>
      <c r="C171" s="240" t="s">
        <v>799</v>
      </c>
      <c r="D171" s="240" t="s">
        <v>418</v>
      </c>
      <c r="E171" s="241" t="s">
        <v>11106</v>
      </c>
      <c r="F171" s="242" t="s">
        <v>11107</v>
      </c>
      <c r="G171" s="243" t="s">
        <v>3412</v>
      </c>
      <c r="H171" s="244">
        <v>3</v>
      </c>
      <c r="I171" s="245"/>
      <c r="J171" s="246">
        <f>ROUND(I171*H171,2)</f>
        <v>0</v>
      </c>
      <c r="K171" s="242" t="s">
        <v>21</v>
      </c>
      <c r="L171" s="73"/>
      <c r="M171" s="247" t="s">
        <v>21</v>
      </c>
      <c r="N171" s="248" t="s">
        <v>47</v>
      </c>
      <c r="O171" s="48"/>
      <c r="P171" s="249">
        <f>O171*H171</f>
        <v>0</v>
      </c>
      <c r="Q171" s="249">
        <v>0</v>
      </c>
      <c r="R171" s="249">
        <f>Q171*H171</f>
        <v>0</v>
      </c>
      <c r="S171" s="249">
        <v>0</v>
      </c>
      <c r="T171" s="250">
        <f>S171*H171</f>
        <v>0</v>
      </c>
      <c r="AR171" s="25" t="s">
        <v>422</v>
      </c>
      <c r="AT171" s="25" t="s">
        <v>418</v>
      </c>
      <c r="AU171" s="25" t="s">
        <v>86</v>
      </c>
      <c r="AY171" s="25" t="s">
        <v>414</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422</v>
      </c>
      <c r="BM171" s="25" t="s">
        <v>11108</v>
      </c>
    </row>
    <row r="172" s="1" customFormat="1" ht="25.5" customHeight="1">
      <c r="B172" s="47"/>
      <c r="C172" s="240" t="s">
        <v>803</v>
      </c>
      <c r="D172" s="240" t="s">
        <v>418</v>
      </c>
      <c r="E172" s="241" t="s">
        <v>11109</v>
      </c>
      <c r="F172" s="242" t="s">
        <v>11110</v>
      </c>
      <c r="G172" s="243" t="s">
        <v>678</v>
      </c>
      <c r="H172" s="244">
        <v>1</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422</v>
      </c>
      <c r="AT172" s="25" t="s">
        <v>418</v>
      </c>
      <c r="AU172" s="25" t="s">
        <v>86</v>
      </c>
      <c r="AY172" s="25" t="s">
        <v>414</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422</v>
      </c>
      <c r="BM172" s="25" t="s">
        <v>11111</v>
      </c>
    </row>
    <row r="173" s="1" customFormat="1">
      <c r="B173" s="47"/>
      <c r="C173" s="75"/>
      <c r="D173" s="252" t="s">
        <v>1810</v>
      </c>
      <c r="E173" s="75"/>
      <c r="F173" s="253" t="s">
        <v>11059</v>
      </c>
      <c r="G173" s="75"/>
      <c r="H173" s="75"/>
      <c r="I173" s="208"/>
      <c r="J173" s="75"/>
      <c r="K173" s="75"/>
      <c r="L173" s="73"/>
      <c r="M173" s="254"/>
      <c r="N173" s="48"/>
      <c r="O173" s="48"/>
      <c r="P173" s="48"/>
      <c r="Q173" s="48"/>
      <c r="R173" s="48"/>
      <c r="S173" s="48"/>
      <c r="T173" s="96"/>
      <c r="AT173" s="25" t="s">
        <v>1810</v>
      </c>
      <c r="AU173" s="25" t="s">
        <v>86</v>
      </c>
    </row>
    <row r="174" s="13" customFormat="1">
      <c r="B174" s="265"/>
      <c r="C174" s="266"/>
      <c r="D174" s="252" t="s">
        <v>428</v>
      </c>
      <c r="E174" s="267" t="s">
        <v>21</v>
      </c>
      <c r="F174" s="268" t="s">
        <v>11112</v>
      </c>
      <c r="G174" s="266"/>
      <c r="H174" s="269">
        <v>1</v>
      </c>
      <c r="I174" s="270"/>
      <c r="J174" s="266"/>
      <c r="K174" s="266"/>
      <c r="L174" s="271"/>
      <c r="M174" s="272"/>
      <c r="N174" s="273"/>
      <c r="O174" s="273"/>
      <c r="P174" s="273"/>
      <c r="Q174" s="273"/>
      <c r="R174" s="273"/>
      <c r="S174" s="273"/>
      <c r="T174" s="274"/>
      <c r="AT174" s="275" t="s">
        <v>428</v>
      </c>
      <c r="AU174" s="275" t="s">
        <v>86</v>
      </c>
      <c r="AV174" s="13" t="s">
        <v>86</v>
      </c>
      <c r="AW174" s="13" t="s">
        <v>39</v>
      </c>
      <c r="AX174" s="13" t="s">
        <v>83</v>
      </c>
      <c r="AY174" s="275" t="s">
        <v>414</v>
      </c>
    </row>
    <row r="175" s="1" customFormat="1" ht="16.5" customHeight="1">
      <c r="B175" s="47"/>
      <c r="C175" s="240" t="s">
        <v>808</v>
      </c>
      <c r="D175" s="240" t="s">
        <v>418</v>
      </c>
      <c r="E175" s="241" t="s">
        <v>11113</v>
      </c>
      <c r="F175" s="242" t="s">
        <v>11114</v>
      </c>
      <c r="G175" s="243" t="s">
        <v>3412</v>
      </c>
      <c r="H175" s="244">
        <v>1</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422</v>
      </c>
      <c r="AT175" s="25" t="s">
        <v>418</v>
      </c>
      <c r="AU175" s="25" t="s">
        <v>86</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422</v>
      </c>
      <c r="BM175" s="25" t="s">
        <v>11115</v>
      </c>
    </row>
    <row r="176" s="1" customFormat="1" ht="25.5" customHeight="1">
      <c r="B176" s="47"/>
      <c r="C176" s="240" t="s">
        <v>814</v>
      </c>
      <c r="D176" s="240" t="s">
        <v>418</v>
      </c>
      <c r="E176" s="241" t="s">
        <v>11116</v>
      </c>
      <c r="F176" s="242" t="s">
        <v>11117</v>
      </c>
      <c r="G176" s="243" t="s">
        <v>11118</v>
      </c>
      <c r="H176" s="244">
        <v>1</v>
      </c>
      <c r="I176" s="245"/>
      <c r="J176" s="246">
        <f>ROUND(I176*H176,2)</f>
        <v>0</v>
      </c>
      <c r="K176" s="242" t="s">
        <v>21</v>
      </c>
      <c r="L176" s="73"/>
      <c r="M176" s="247" t="s">
        <v>21</v>
      </c>
      <c r="N176" s="248" t="s">
        <v>47</v>
      </c>
      <c r="O176" s="48"/>
      <c r="P176" s="249">
        <f>O176*H176</f>
        <v>0</v>
      </c>
      <c r="Q176" s="249">
        <v>0</v>
      </c>
      <c r="R176" s="249">
        <f>Q176*H176</f>
        <v>0</v>
      </c>
      <c r="S176" s="249">
        <v>0</v>
      </c>
      <c r="T176" s="250">
        <f>S176*H176</f>
        <v>0</v>
      </c>
      <c r="AR176" s="25" t="s">
        <v>422</v>
      </c>
      <c r="AT176" s="25" t="s">
        <v>418</v>
      </c>
      <c r="AU176" s="25" t="s">
        <v>86</v>
      </c>
      <c r="AY176" s="25" t="s">
        <v>414</v>
      </c>
      <c r="BE176" s="251">
        <f>IF(N176="základní",J176,0)</f>
        <v>0</v>
      </c>
      <c r="BF176" s="251">
        <f>IF(N176="snížená",J176,0)</f>
        <v>0</v>
      </c>
      <c r="BG176" s="251">
        <f>IF(N176="zákl. přenesená",J176,0)</f>
        <v>0</v>
      </c>
      <c r="BH176" s="251">
        <f>IF(N176="sníž. přenesená",J176,0)</f>
        <v>0</v>
      </c>
      <c r="BI176" s="251">
        <f>IF(N176="nulová",J176,0)</f>
        <v>0</v>
      </c>
      <c r="BJ176" s="25" t="s">
        <v>83</v>
      </c>
      <c r="BK176" s="251">
        <f>ROUND(I176*H176,2)</f>
        <v>0</v>
      </c>
      <c r="BL176" s="25" t="s">
        <v>422</v>
      </c>
      <c r="BM176" s="25" t="s">
        <v>11119</v>
      </c>
    </row>
    <row r="177" s="1" customFormat="1">
      <c r="B177" s="47"/>
      <c r="C177" s="75"/>
      <c r="D177" s="252" t="s">
        <v>1810</v>
      </c>
      <c r="E177" s="75"/>
      <c r="F177" s="253" t="s">
        <v>11059</v>
      </c>
      <c r="G177" s="75"/>
      <c r="H177" s="75"/>
      <c r="I177" s="208"/>
      <c r="J177" s="75"/>
      <c r="K177" s="75"/>
      <c r="L177" s="73"/>
      <c r="M177" s="254"/>
      <c r="N177" s="48"/>
      <c r="O177" s="48"/>
      <c r="P177" s="48"/>
      <c r="Q177" s="48"/>
      <c r="R177" s="48"/>
      <c r="S177" s="48"/>
      <c r="T177" s="96"/>
      <c r="AT177" s="25" t="s">
        <v>1810</v>
      </c>
      <c r="AU177" s="25" t="s">
        <v>86</v>
      </c>
    </row>
    <row r="178" s="13" customFormat="1">
      <c r="B178" s="265"/>
      <c r="C178" s="266"/>
      <c r="D178" s="252" t="s">
        <v>428</v>
      </c>
      <c r="E178" s="267" t="s">
        <v>21</v>
      </c>
      <c r="F178" s="268" t="s">
        <v>11112</v>
      </c>
      <c r="G178" s="266"/>
      <c r="H178" s="269">
        <v>1</v>
      </c>
      <c r="I178" s="270"/>
      <c r="J178" s="266"/>
      <c r="K178" s="266"/>
      <c r="L178" s="271"/>
      <c r="M178" s="272"/>
      <c r="N178" s="273"/>
      <c r="O178" s="273"/>
      <c r="P178" s="273"/>
      <c r="Q178" s="273"/>
      <c r="R178" s="273"/>
      <c r="S178" s="273"/>
      <c r="T178" s="274"/>
      <c r="AT178" s="275" t="s">
        <v>428</v>
      </c>
      <c r="AU178" s="275" t="s">
        <v>86</v>
      </c>
      <c r="AV178" s="13" t="s">
        <v>86</v>
      </c>
      <c r="AW178" s="13" t="s">
        <v>39</v>
      </c>
      <c r="AX178" s="13" t="s">
        <v>83</v>
      </c>
      <c r="AY178" s="275" t="s">
        <v>414</v>
      </c>
    </row>
    <row r="179" s="1" customFormat="1" ht="16.5" customHeight="1">
      <c r="B179" s="47"/>
      <c r="C179" s="240" t="s">
        <v>818</v>
      </c>
      <c r="D179" s="240" t="s">
        <v>418</v>
      </c>
      <c r="E179" s="241" t="s">
        <v>11120</v>
      </c>
      <c r="F179" s="242" t="s">
        <v>11121</v>
      </c>
      <c r="G179" s="243" t="s">
        <v>3412</v>
      </c>
      <c r="H179" s="244">
        <v>1</v>
      </c>
      <c r="I179" s="245"/>
      <c r="J179" s="246">
        <f>ROUND(I179*H179,2)</f>
        <v>0</v>
      </c>
      <c r="K179" s="242" t="s">
        <v>21</v>
      </c>
      <c r="L179" s="73"/>
      <c r="M179" s="247" t="s">
        <v>21</v>
      </c>
      <c r="N179" s="248" t="s">
        <v>47</v>
      </c>
      <c r="O179" s="48"/>
      <c r="P179" s="249">
        <f>O179*H179</f>
        <v>0</v>
      </c>
      <c r="Q179" s="249">
        <v>0</v>
      </c>
      <c r="R179" s="249">
        <f>Q179*H179</f>
        <v>0</v>
      </c>
      <c r="S179" s="249">
        <v>0</v>
      </c>
      <c r="T179" s="250">
        <f>S179*H179</f>
        <v>0</v>
      </c>
      <c r="AR179" s="25" t="s">
        <v>422</v>
      </c>
      <c r="AT179" s="25" t="s">
        <v>418</v>
      </c>
      <c r="AU179" s="25" t="s">
        <v>86</v>
      </c>
      <c r="AY179" s="25" t="s">
        <v>414</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422</v>
      </c>
      <c r="BM179" s="25" t="s">
        <v>11122</v>
      </c>
    </row>
    <row r="180" s="1" customFormat="1" ht="25.5" customHeight="1">
      <c r="B180" s="47"/>
      <c r="C180" s="240" t="s">
        <v>830</v>
      </c>
      <c r="D180" s="240" t="s">
        <v>418</v>
      </c>
      <c r="E180" s="241" t="s">
        <v>11123</v>
      </c>
      <c r="F180" s="242" t="s">
        <v>11124</v>
      </c>
      <c r="G180" s="243" t="s">
        <v>3412</v>
      </c>
      <c r="H180" s="244">
        <v>1</v>
      </c>
      <c r="I180" s="245"/>
      <c r="J180" s="246">
        <f>ROUND(I180*H180,2)</f>
        <v>0</v>
      </c>
      <c r="K180" s="242" t="s">
        <v>21</v>
      </c>
      <c r="L180" s="73"/>
      <c r="M180" s="247" t="s">
        <v>21</v>
      </c>
      <c r="N180" s="248" t="s">
        <v>47</v>
      </c>
      <c r="O180" s="48"/>
      <c r="P180" s="249">
        <f>O180*H180</f>
        <v>0</v>
      </c>
      <c r="Q180" s="249">
        <v>0</v>
      </c>
      <c r="R180" s="249">
        <f>Q180*H180</f>
        <v>0</v>
      </c>
      <c r="S180" s="249">
        <v>0</v>
      </c>
      <c r="T180" s="250">
        <f>S180*H180</f>
        <v>0</v>
      </c>
      <c r="AR180" s="25" t="s">
        <v>422</v>
      </c>
      <c r="AT180" s="25" t="s">
        <v>418</v>
      </c>
      <c r="AU180" s="25" t="s">
        <v>86</v>
      </c>
      <c r="AY180" s="25" t="s">
        <v>414</v>
      </c>
      <c r="BE180" s="251">
        <f>IF(N180="základní",J180,0)</f>
        <v>0</v>
      </c>
      <c r="BF180" s="251">
        <f>IF(N180="snížená",J180,0)</f>
        <v>0</v>
      </c>
      <c r="BG180" s="251">
        <f>IF(N180="zákl. přenesená",J180,0)</f>
        <v>0</v>
      </c>
      <c r="BH180" s="251">
        <f>IF(N180="sníž. přenesená",J180,0)</f>
        <v>0</v>
      </c>
      <c r="BI180" s="251">
        <f>IF(N180="nulová",J180,0)</f>
        <v>0</v>
      </c>
      <c r="BJ180" s="25" t="s">
        <v>83</v>
      </c>
      <c r="BK180" s="251">
        <f>ROUND(I180*H180,2)</f>
        <v>0</v>
      </c>
      <c r="BL180" s="25" t="s">
        <v>422</v>
      </c>
      <c r="BM180" s="25" t="s">
        <v>11125</v>
      </c>
    </row>
    <row r="181" s="1" customFormat="1">
      <c r="B181" s="47"/>
      <c r="C181" s="75"/>
      <c r="D181" s="252" t="s">
        <v>1810</v>
      </c>
      <c r="E181" s="75"/>
      <c r="F181" s="253" t="s">
        <v>11059</v>
      </c>
      <c r="G181" s="75"/>
      <c r="H181" s="75"/>
      <c r="I181" s="208"/>
      <c r="J181" s="75"/>
      <c r="K181" s="75"/>
      <c r="L181" s="73"/>
      <c r="M181" s="254"/>
      <c r="N181" s="48"/>
      <c r="O181" s="48"/>
      <c r="P181" s="48"/>
      <c r="Q181" s="48"/>
      <c r="R181" s="48"/>
      <c r="S181" s="48"/>
      <c r="T181" s="96"/>
      <c r="AT181" s="25" t="s">
        <v>1810</v>
      </c>
      <c r="AU181" s="25" t="s">
        <v>86</v>
      </c>
    </row>
    <row r="182" s="13" customFormat="1">
      <c r="B182" s="265"/>
      <c r="C182" s="266"/>
      <c r="D182" s="252" t="s">
        <v>428</v>
      </c>
      <c r="E182" s="267" t="s">
        <v>21</v>
      </c>
      <c r="F182" s="268" t="s">
        <v>11112</v>
      </c>
      <c r="G182" s="266"/>
      <c r="H182" s="269">
        <v>1</v>
      </c>
      <c r="I182" s="270"/>
      <c r="J182" s="266"/>
      <c r="K182" s="266"/>
      <c r="L182" s="271"/>
      <c r="M182" s="272"/>
      <c r="N182" s="273"/>
      <c r="O182" s="273"/>
      <c r="P182" s="273"/>
      <c r="Q182" s="273"/>
      <c r="R182" s="273"/>
      <c r="S182" s="273"/>
      <c r="T182" s="274"/>
      <c r="AT182" s="275" t="s">
        <v>428</v>
      </c>
      <c r="AU182" s="275" t="s">
        <v>86</v>
      </c>
      <c r="AV182" s="13" t="s">
        <v>86</v>
      </c>
      <c r="AW182" s="13" t="s">
        <v>39</v>
      </c>
      <c r="AX182" s="13" t="s">
        <v>83</v>
      </c>
      <c r="AY182" s="275" t="s">
        <v>414</v>
      </c>
    </row>
    <row r="183" s="1" customFormat="1" ht="16.5" customHeight="1">
      <c r="B183" s="47"/>
      <c r="C183" s="240" t="s">
        <v>840</v>
      </c>
      <c r="D183" s="240" t="s">
        <v>418</v>
      </c>
      <c r="E183" s="241" t="s">
        <v>11126</v>
      </c>
      <c r="F183" s="242" t="s">
        <v>11127</v>
      </c>
      <c r="G183" s="243" t="s">
        <v>3412</v>
      </c>
      <c r="H183" s="244">
        <v>1</v>
      </c>
      <c r="I183" s="245"/>
      <c r="J183" s="246">
        <f>ROUND(I183*H183,2)</f>
        <v>0</v>
      </c>
      <c r="K183" s="242" t="s">
        <v>21</v>
      </c>
      <c r="L183" s="73"/>
      <c r="M183" s="247" t="s">
        <v>21</v>
      </c>
      <c r="N183" s="248" t="s">
        <v>47</v>
      </c>
      <c r="O183" s="48"/>
      <c r="P183" s="249">
        <f>O183*H183</f>
        <v>0</v>
      </c>
      <c r="Q183" s="249">
        <v>0</v>
      </c>
      <c r="R183" s="249">
        <f>Q183*H183</f>
        <v>0</v>
      </c>
      <c r="S183" s="249">
        <v>0</v>
      </c>
      <c r="T183" s="250">
        <f>S183*H183</f>
        <v>0</v>
      </c>
      <c r="AR183" s="25" t="s">
        <v>422</v>
      </c>
      <c r="AT183" s="25" t="s">
        <v>418</v>
      </c>
      <c r="AU183" s="25" t="s">
        <v>86</v>
      </c>
      <c r="AY183" s="25" t="s">
        <v>414</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422</v>
      </c>
      <c r="BM183" s="25" t="s">
        <v>11128</v>
      </c>
    </row>
    <row r="184" s="1" customFormat="1" ht="25.5" customHeight="1">
      <c r="B184" s="47"/>
      <c r="C184" s="240" t="s">
        <v>846</v>
      </c>
      <c r="D184" s="240" t="s">
        <v>418</v>
      </c>
      <c r="E184" s="241" t="s">
        <v>11129</v>
      </c>
      <c r="F184" s="242" t="s">
        <v>11130</v>
      </c>
      <c r="G184" s="243" t="s">
        <v>3412</v>
      </c>
      <c r="H184" s="244">
        <v>1</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422</v>
      </c>
      <c r="AT184" s="25" t="s">
        <v>418</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422</v>
      </c>
      <c r="BM184" s="25" t="s">
        <v>11131</v>
      </c>
    </row>
    <row r="185" s="1" customFormat="1">
      <c r="B185" s="47"/>
      <c r="C185" s="75"/>
      <c r="D185" s="252" t="s">
        <v>1810</v>
      </c>
      <c r="E185" s="75"/>
      <c r="F185" s="253" t="s">
        <v>11059</v>
      </c>
      <c r="G185" s="75"/>
      <c r="H185" s="75"/>
      <c r="I185" s="208"/>
      <c r="J185" s="75"/>
      <c r="K185" s="75"/>
      <c r="L185" s="73"/>
      <c r="M185" s="254"/>
      <c r="N185" s="48"/>
      <c r="O185" s="48"/>
      <c r="P185" s="48"/>
      <c r="Q185" s="48"/>
      <c r="R185" s="48"/>
      <c r="S185" s="48"/>
      <c r="T185" s="96"/>
      <c r="AT185" s="25" t="s">
        <v>1810</v>
      </c>
      <c r="AU185" s="25" t="s">
        <v>86</v>
      </c>
    </row>
    <row r="186" s="13" customFormat="1">
      <c r="B186" s="265"/>
      <c r="C186" s="266"/>
      <c r="D186" s="252" t="s">
        <v>428</v>
      </c>
      <c r="E186" s="267" t="s">
        <v>21</v>
      </c>
      <c r="F186" s="268" t="s">
        <v>11112</v>
      </c>
      <c r="G186" s="266"/>
      <c r="H186" s="269">
        <v>1</v>
      </c>
      <c r="I186" s="270"/>
      <c r="J186" s="266"/>
      <c r="K186" s="266"/>
      <c r="L186" s="271"/>
      <c r="M186" s="272"/>
      <c r="N186" s="273"/>
      <c r="O186" s="273"/>
      <c r="P186" s="273"/>
      <c r="Q186" s="273"/>
      <c r="R186" s="273"/>
      <c r="S186" s="273"/>
      <c r="T186" s="274"/>
      <c r="AT186" s="275" t="s">
        <v>428</v>
      </c>
      <c r="AU186" s="275" t="s">
        <v>86</v>
      </c>
      <c r="AV186" s="13" t="s">
        <v>86</v>
      </c>
      <c r="AW186" s="13" t="s">
        <v>39</v>
      </c>
      <c r="AX186" s="13" t="s">
        <v>83</v>
      </c>
      <c r="AY186" s="275" t="s">
        <v>414</v>
      </c>
    </row>
    <row r="187" s="1" customFormat="1" ht="16.5" customHeight="1">
      <c r="B187" s="47"/>
      <c r="C187" s="240" t="s">
        <v>852</v>
      </c>
      <c r="D187" s="240" t="s">
        <v>418</v>
      </c>
      <c r="E187" s="241" t="s">
        <v>11132</v>
      </c>
      <c r="F187" s="242" t="s">
        <v>11133</v>
      </c>
      <c r="G187" s="243" t="s">
        <v>1911</v>
      </c>
      <c r="H187" s="308"/>
      <c r="I187" s="245"/>
      <c r="J187" s="246">
        <f>ROUND(I187*H187,2)</f>
        <v>0</v>
      </c>
      <c r="K187" s="242" t="s">
        <v>21</v>
      </c>
      <c r="L187" s="73"/>
      <c r="M187" s="247" t="s">
        <v>21</v>
      </c>
      <c r="N187" s="248" t="s">
        <v>47</v>
      </c>
      <c r="O187" s="48"/>
      <c r="P187" s="249">
        <f>O187*H187</f>
        <v>0</v>
      </c>
      <c r="Q187" s="249">
        <v>0</v>
      </c>
      <c r="R187" s="249">
        <f>Q187*H187</f>
        <v>0</v>
      </c>
      <c r="S187" s="249">
        <v>0</v>
      </c>
      <c r="T187" s="250">
        <f>S187*H187</f>
        <v>0</v>
      </c>
      <c r="AR187" s="25" t="s">
        <v>422</v>
      </c>
      <c r="AT187" s="25" t="s">
        <v>418</v>
      </c>
      <c r="AU187" s="25" t="s">
        <v>86</v>
      </c>
      <c r="AY187" s="25" t="s">
        <v>414</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422</v>
      </c>
      <c r="BM187" s="25" t="s">
        <v>11134</v>
      </c>
    </row>
    <row r="188" s="11" customFormat="1" ht="29.88" customHeight="1">
      <c r="B188" s="224"/>
      <c r="C188" s="225"/>
      <c r="D188" s="226" t="s">
        <v>75</v>
      </c>
      <c r="E188" s="238" t="s">
        <v>4247</v>
      </c>
      <c r="F188" s="238" t="s">
        <v>4248</v>
      </c>
      <c r="G188" s="225"/>
      <c r="H188" s="225"/>
      <c r="I188" s="228"/>
      <c r="J188" s="239">
        <f>BK188</f>
        <v>0</v>
      </c>
      <c r="K188" s="225"/>
      <c r="L188" s="230"/>
      <c r="M188" s="231"/>
      <c r="N188" s="232"/>
      <c r="O188" s="232"/>
      <c r="P188" s="233">
        <f>SUM(P189:P236)</f>
        <v>0</v>
      </c>
      <c r="Q188" s="232"/>
      <c r="R188" s="233">
        <f>SUM(R189:R236)</f>
        <v>0</v>
      </c>
      <c r="S188" s="232"/>
      <c r="T188" s="234">
        <f>SUM(T189:T236)</f>
        <v>0</v>
      </c>
      <c r="AR188" s="235" t="s">
        <v>83</v>
      </c>
      <c r="AT188" s="236" t="s">
        <v>75</v>
      </c>
      <c r="AU188" s="236" t="s">
        <v>83</v>
      </c>
      <c r="AY188" s="235" t="s">
        <v>414</v>
      </c>
      <c r="BK188" s="237">
        <f>SUM(BK189:BK236)</f>
        <v>0</v>
      </c>
    </row>
    <row r="189" s="1" customFormat="1" ht="16.5" customHeight="1">
      <c r="B189" s="47"/>
      <c r="C189" s="240" t="s">
        <v>858</v>
      </c>
      <c r="D189" s="240" t="s">
        <v>418</v>
      </c>
      <c r="E189" s="241" t="s">
        <v>11135</v>
      </c>
      <c r="F189" s="242" t="s">
        <v>11136</v>
      </c>
      <c r="G189" s="243" t="s">
        <v>145</v>
      </c>
      <c r="H189" s="244">
        <v>22</v>
      </c>
      <c r="I189" s="245"/>
      <c r="J189" s="246">
        <f>ROUND(I189*H189,2)</f>
        <v>0</v>
      </c>
      <c r="K189" s="242" t="s">
        <v>21</v>
      </c>
      <c r="L189" s="73"/>
      <c r="M189" s="247" t="s">
        <v>21</v>
      </c>
      <c r="N189" s="248" t="s">
        <v>47</v>
      </c>
      <c r="O189" s="48"/>
      <c r="P189" s="249">
        <f>O189*H189</f>
        <v>0</v>
      </c>
      <c r="Q189" s="249">
        <v>0</v>
      </c>
      <c r="R189" s="249">
        <f>Q189*H189</f>
        <v>0</v>
      </c>
      <c r="S189" s="249">
        <v>0</v>
      </c>
      <c r="T189" s="250">
        <f>S189*H189</f>
        <v>0</v>
      </c>
      <c r="AR189" s="25" t="s">
        <v>422</v>
      </c>
      <c r="AT189" s="25" t="s">
        <v>418</v>
      </c>
      <c r="AU189" s="25" t="s">
        <v>86</v>
      </c>
      <c r="AY189" s="25" t="s">
        <v>414</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422</v>
      </c>
      <c r="BM189" s="25" t="s">
        <v>11137</v>
      </c>
    </row>
    <row r="190" s="1" customFormat="1">
      <c r="B190" s="47"/>
      <c r="C190" s="75"/>
      <c r="D190" s="252" t="s">
        <v>1810</v>
      </c>
      <c r="E190" s="75"/>
      <c r="F190" s="253" t="s">
        <v>11016</v>
      </c>
      <c r="G190" s="75"/>
      <c r="H190" s="75"/>
      <c r="I190" s="208"/>
      <c r="J190" s="75"/>
      <c r="K190" s="75"/>
      <c r="L190" s="73"/>
      <c r="M190" s="254"/>
      <c r="N190" s="48"/>
      <c r="O190" s="48"/>
      <c r="P190" s="48"/>
      <c r="Q190" s="48"/>
      <c r="R190" s="48"/>
      <c r="S190" s="48"/>
      <c r="T190" s="96"/>
      <c r="AT190" s="25" t="s">
        <v>1810</v>
      </c>
      <c r="AU190" s="25" t="s">
        <v>86</v>
      </c>
    </row>
    <row r="191" s="13" customFormat="1">
      <c r="B191" s="265"/>
      <c r="C191" s="266"/>
      <c r="D191" s="252" t="s">
        <v>428</v>
      </c>
      <c r="E191" s="267" t="s">
        <v>21</v>
      </c>
      <c r="F191" s="268" t="s">
        <v>11138</v>
      </c>
      <c r="G191" s="266"/>
      <c r="H191" s="269">
        <v>22</v>
      </c>
      <c r="I191" s="270"/>
      <c r="J191" s="266"/>
      <c r="K191" s="266"/>
      <c r="L191" s="271"/>
      <c r="M191" s="272"/>
      <c r="N191" s="273"/>
      <c r="O191" s="273"/>
      <c r="P191" s="273"/>
      <c r="Q191" s="273"/>
      <c r="R191" s="273"/>
      <c r="S191" s="273"/>
      <c r="T191" s="274"/>
      <c r="AT191" s="275" t="s">
        <v>428</v>
      </c>
      <c r="AU191" s="275" t="s">
        <v>86</v>
      </c>
      <c r="AV191" s="13" t="s">
        <v>86</v>
      </c>
      <c r="AW191" s="13" t="s">
        <v>39</v>
      </c>
      <c r="AX191" s="13" t="s">
        <v>83</v>
      </c>
      <c r="AY191" s="275" t="s">
        <v>414</v>
      </c>
    </row>
    <row r="192" s="1" customFormat="1" ht="16.5" customHeight="1">
      <c r="B192" s="47"/>
      <c r="C192" s="240" t="s">
        <v>865</v>
      </c>
      <c r="D192" s="240" t="s">
        <v>418</v>
      </c>
      <c r="E192" s="241" t="s">
        <v>11139</v>
      </c>
      <c r="F192" s="242" t="s">
        <v>11140</v>
      </c>
      <c r="G192" s="243" t="s">
        <v>145</v>
      </c>
      <c r="H192" s="244">
        <v>17</v>
      </c>
      <c r="I192" s="245"/>
      <c r="J192" s="246">
        <f>ROUND(I192*H192,2)</f>
        <v>0</v>
      </c>
      <c r="K192" s="242" t="s">
        <v>21</v>
      </c>
      <c r="L192" s="73"/>
      <c r="M192" s="247" t="s">
        <v>21</v>
      </c>
      <c r="N192" s="248" t="s">
        <v>47</v>
      </c>
      <c r="O192" s="48"/>
      <c r="P192" s="249">
        <f>O192*H192</f>
        <v>0</v>
      </c>
      <c r="Q192" s="249">
        <v>0</v>
      </c>
      <c r="R192" s="249">
        <f>Q192*H192</f>
        <v>0</v>
      </c>
      <c r="S192" s="249">
        <v>0</v>
      </c>
      <c r="T192" s="250">
        <f>S192*H192</f>
        <v>0</v>
      </c>
      <c r="AR192" s="25" t="s">
        <v>422</v>
      </c>
      <c r="AT192" s="25" t="s">
        <v>418</v>
      </c>
      <c r="AU192" s="25" t="s">
        <v>86</v>
      </c>
      <c r="AY192" s="25" t="s">
        <v>414</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422</v>
      </c>
      <c r="BM192" s="25" t="s">
        <v>11141</v>
      </c>
    </row>
    <row r="193" s="1" customFormat="1">
      <c r="B193" s="47"/>
      <c r="C193" s="75"/>
      <c r="D193" s="252" t="s">
        <v>1810</v>
      </c>
      <c r="E193" s="75"/>
      <c r="F193" s="253" t="s">
        <v>11016</v>
      </c>
      <c r="G193" s="75"/>
      <c r="H193" s="75"/>
      <c r="I193" s="208"/>
      <c r="J193" s="75"/>
      <c r="K193" s="75"/>
      <c r="L193" s="73"/>
      <c r="M193" s="254"/>
      <c r="N193" s="48"/>
      <c r="O193" s="48"/>
      <c r="P193" s="48"/>
      <c r="Q193" s="48"/>
      <c r="R193" s="48"/>
      <c r="S193" s="48"/>
      <c r="T193" s="96"/>
      <c r="AT193" s="25" t="s">
        <v>1810</v>
      </c>
      <c r="AU193" s="25" t="s">
        <v>86</v>
      </c>
    </row>
    <row r="194" s="13" customFormat="1">
      <c r="B194" s="265"/>
      <c r="C194" s="266"/>
      <c r="D194" s="252" t="s">
        <v>428</v>
      </c>
      <c r="E194" s="267" t="s">
        <v>21</v>
      </c>
      <c r="F194" s="268" t="s">
        <v>11142</v>
      </c>
      <c r="G194" s="266"/>
      <c r="H194" s="269">
        <v>17</v>
      </c>
      <c r="I194" s="270"/>
      <c r="J194" s="266"/>
      <c r="K194" s="266"/>
      <c r="L194" s="271"/>
      <c r="M194" s="272"/>
      <c r="N194" s="273"/>
      <c r="O194" s="273"/>
      <c r="P194" s="273"/>
      <c r="Q194" s="273"/>
      <c r="R194" s="273"/>
      <c r="S194" s="273"/>
      <c r="T194" s="274"/>
      <c r="AT194" s="275" t="s">
        <v>428</v>
      </c>
      <c r="AU194" s="275" t="s">
        <v>86</v>
      </c>
      <c r="AV194" s="13" t="s">
        <v>86</v>
      </c>
      <c r="AW194" s="13" t="s">
        <v>39</v>
      </c>
      <c r="AX194" s="13" t="s">
        <v>83</v>
      </c>
      <c r="AY194" s="275" t="s">
        <v>414</v>
      </c>
    </row>
    <row r="195" s="1" customFormat="1" ht="16.5" customHeight="1">
      <c r="B195" s="47"/>
      <c r="C195" s="240" t="s">
        <v>870</v>
      </c>
      <c r="D195" s="240" t="s">
        <v>418</v>
      </c>
      <c r="E195" s="241" t="s">
        <v>11143</v>
      </c>
      <c r="F195" s="242" t="s">
        <v>11144</v>
      </c>
      <c r="G195" s="243" t="s">
        <v>145</v>
      </c>
      <c r="H195" s="244">
        <v>16</v>
      </c>
      <c r="I195" s="245"/>
      <c r="J195" s="246">
        <f>ROUND(I195*H195,2)</f>
        <v>0</v>
      </c>
      <c r="K195" s="242" t="s">
        <v>21</v>
      </c>
      <c r="L195" s="73"/>
      <c r="M195" s="247" t="s">
        <v>21</v>
      </c>
      <c r="N195" s="248" t="s">
        <v>47</v>
      </c>
      <c r="O195" s="48"/>
      <c r="P195" s="249">
        <f>O195*H195</f>
        <v>0</v>
      </c>
      <c r="Q195" s="249">
        <v>0</v>
      </c>
      <c r="R195" s="249">
        <f>Q195*H195</f>
        <v>0</v>
      </c>
      <c r="S195" s="249">
        <v>0</v>
      </c>
      <c r="T195" s="250">
        <f>S195*H195</f>
        <v>0</v>
      </c>
      <c r="AR195" s="25" t="s">
        <v>422</v>
      </c>
      <c r="AT195" s="25" t="s">
        <v>418</v>
      </c>
      <c r="AU195" s="25" t="s">
        <v>86</v>
      </c>
      <c r="AY195" s="25" t="s">
        <v>414</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422</v>
      </c>
      <c r="BM195" s="25" t="s">
        <v>11145</v>
      </c>
    </row>
    <row r="196" s="1" customFormat="1">
      <c r="B196" s="47"/>
      <c r="C196" s="75"/>
      <c r="D196" s="252" t="s">
        <v>1810</v>
      </c>
      <c r="E196" s="75"/>
      <c r="F196" s="253" t="s">
        <v>11016</v>
      </c>
      <c r="G196" s="75"/>
      <c r="H196" s="75"/>
      <c r="I196" s="208"/>
      <c r="J196" s="75"/>
      <c r="K196" s="75"/>
      <c r="L196" s="73"/>
      <c r="M196" s="254"/>
      <c r="N196" s="48"/>
      <c r="O196" s="48"/>
      <c r="P196" s="48"/>
      <c r="Q196" s="48"/>
      <c r="R196" s="48"/>
      <c r="S196" s="48"/>
      <c r="T196" s="96"/>
      <c r="AT196" s="25" t="s">
        <v>1810</v>
      </c>
      <c r="AU196" s="25" t="s">
        <v>86</v>
      </c>
    </row>
    <row r="197" s="13" customFormat="1">
      <c r="B197" s="265"/>
      <c r="C197" s="266"/>
      <c r="D197" s="252" t="s">
        <v>428</v>
      </c>
      <c r="E197" s="267" t="s">
        <v>21</v>
      </c>
      <c r="F197" s="268" t="s">
        <v>11024</v>
      </c>
      <c r="G197" s="266"/>
      <c r="H197" s="269">
        <v>16</v>
      </c>
      <c r="I197" s="270"/>
      <c r="J197" s="266"/>
      <c r="K197" s="266"/>
      <c r="L197" s="271"/>
      <c r="M197" s="272"/>
      <c r="N197" s="273"/>
      <c r="O197" s="273"/>
      <c r="P197" s="273"/>
      <c r="Q197" s="273"/>
      <c r="R197" s="273"/>
      <c r="S197" s="273"/>
      <c r="T197" s="274"/>
      <c r="AT197" s="275" t="s">
        <v>428</v>
      </c>
      <c r="AU197" s="275" t="s">
        <v>86</v>
      </c>
      <c r="AV197" s="13" t="s">
        <v>86</v>
      </c>
      <c r="AW197" s="13" t="s">
        <v>39</v>
      </c>
      <c r="AX197" s="13" t="s">
        <v>83</v>
      </c>
      <c r="AY197" s="275" t="s">
        <v>414</v>
      </c>
    </row>
    <row r="198" s="1" customFormat="1" ht="16.5" customHeight="1">
      <c r="B198" s="47"/>
      <c r="C198" s="240" t="s">
        <v>891</v>
      </c>
      <c r="D198" s="240" t="s">
        <v>418</v>
      </c>
      <c r="E198" s="241" t="s">
        <v>11146</v>
      </c>
      <c r="F198" s="242" t="s">
        <v>11147</v>
      </c>
      <c r="G198" s="243" t="s">
        <v>145</v>
      </c>
      <c r="H198" s="244">
        <v>2</v>
      </c>
      <c r="I198" s="245"/>
      <c r="J198" s="246">
        <f>ROUND(I198*H198,2)</f>
        <v>0</v>
      </c>
      <c r="K198" s="242" t="s">
        <v>21</v>
      </c>
      <c r="L198" s="73"/>
      <c r="M198" s="247" t="s">
        <v>21</v>
      </c>
      <c r="N198" s="248" t="s">
        <v>47</v>
      </c>
      <c r="O198" s="48"/>
      <c r="P198" s="249">
        <f>O198*H198</f>
        <v>0</v>
      </c>
      <c r="Q198" s="249">
        <v>0</v>
      </c>
      <c r="R198" s="249">
        <f>Q198*H198</f>
        <v>0</v>
      </c>
      <c r="S198" s="249">
        <v>0</v>
      </c>
      <c r="T198" s="250">
        <f>S198*H198</f>
        <v>0</v>
      </c>
      <c r="AR198" s="25" t="s">
        <v>422</v>
      </c>
      <c r="AT198" s="25" t="s">
        <v>418</v>
      </c>
      <c r="AU198" s="25" t="s">
        <v>86</v>
      </c>
      <c r="AY198" s="25" t="s">
        <v>414</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422</v>
      </c>
      <c r="BM198" s="25" t="s">
        <v>11148</v>
      </c>
    </row>
    <row r="199" s="1" customFormat="1">
      <c r="B199" s="47"/>
      <c r="C199" s="75"/>
      <c r="D199" s="252" t="s">
        <v>1810</v>
      </c>
      <c r="E199" s="75"/>
      <c r="F199" s="253" t="s">
        <v>11016</v>
      </c>
      <c r="G199" s="75"/>
      <c r="H199" s="75"/>
      <c r="I199" s="208"/>
      <c r="J199" s="75"/>
      <c r="K199" s="75"/>
      <c r="L199" s="73"/>
      <c r="M199" s="254"/>
      <c r="N199" s="48"/>
      <c r="O199" s="48"/>
      <c r="P199" s="48"/>
      <c r="Q199" s="48"/>
      <c r="R199" s="48"/>
      <c r="S199" s="48"/>
      <c r="T199" s="96"/>
      <c r="AT199" s="25" t="s">
        <v>1810</v>
      </c>
      <c r="AU199" s="25" t="s">
        <v>86</v>
      </c>
    </row>
    <row r="200" s="13" customFormat="1">
      <c r="B200" s="265"/>
      <c r="C200" s="266"/>
      <c r="D200" s="252" t="s">
        <v>428</v>
      </c>
      <c r="E200" s="267" t="s">
        <v>21</v>
      </c>
      <c r="F200" s="268" t="s">
        <v>11149</v>
      </c>
      <c r="G200" s="266"/>
      <c r="H200" s="269">
        <v>2</v>
      </c>
      <c r="I200" s="270"/>
      <c r="J200" s="266"/>
      <c r="K200" s="266"/>
      <c r="L200" s="271"/>
      <c r="M200" s="272"/>
      <c r="N200" s="273"/>
      <c r="O200" s="273"/>
      <c r="P200" s="273"/>
      <c r="Q200" s="273"/>
      <c r="R200" s="273"/>
      <c r="S200" s="273"/>
      <c r="T200" s="274"/>
      <c r="AT200" s="275" t="s">
        <v>428</v>
      </c>
      <c r="AU200" s="275" t="s">
        <v>86</v>
      </c>
      <c r="AV200" s="13" t="s">
        <v>86</v>
      </c>
      <c r="AW200" s="13" t="s">
        <v>39</v>
      </c>
      <c r="AX200" s="13" t="s">
        <v>83</v>
      </c>
      <c r="AY200" s="275" t="s">
        <v>414</v>
      </c>
    </row>
    <row r="201" s="1" customFormat="1" ht="16.5" customHeight="1">
      <c r="B201" s="47"/>
      <c r="C201" s="240" t="s">
        <v>897</v>
      </c>
      <c r="D201" s="240" t="s">
        <v>418</v>
      </c>
      <c r="E201" s="241" t="s">
        <v>11150</v>
      </c>
      <c r="F201" s="242" t="s">
        <v>11151</v>
      </c>
      <c r="G201" s="243" t="s">
        <v>145</v>
      </c>
      <c r="H201" s="244">
        <v>42</v>
      </c>
      <c r="I201" s="245"/>
      <c r="J201" s="246">
        <f>ROUND(I201*H201,2)</f>
        <v>0</v>
      </c>
      <c r="K201" s="242" t="s">
        <v>21</v>
      </c>
      <c r="L201" s="73"/>
      <c r="M201" s="247" t="s">
        <v>21</v>
      </c>
      <c r="N201" s="248" t="s">
        <v>47</v>
      </c>
      <c r="O201" s="48"/>
      <c r="P201" s="249">
        <f>O201*H201</f>
        <v>0</v>
      </c>
      <c r="Q201" s="249">
        <v>0</v>
      </c>
      <c r="R201" s="249">
        <f>Q201*H201</f>
        <v>0</v>
      </c>
      <c r="S201" s="249">
        <v>0</v>
      </c>
      <c r="T201" s="250">
        <f>S201*H201</f>
        <v>0</v>
      </c>
      <c r="AR201" s="25" t="s">
        <v>422</v>
      </c>
      <c r="AT201" s="25" t="s">
        <v>418</v>
      </c>
      <c r="AU201" s="25" t="s">
        <v>86</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422</v>
      </c>
      <c r="BM201" s="25" t="s">
        <v>11152</v>
      </c>
    </row>
    <row r="202" s="1" customFormat="1">
      <c r="B202" s="47"/>
      <c r="C202" s="75"/>
      <c r="D202" s="252" t="s">
        <v>1810</v>
      </c>
      <c r="E202" s="75"/>
      <c r="F202" s="253" t="s">
        <v>11016</v>
      </c>
      <c r="G202" s="75"/>
      <c r="H202" s="75"/>
      <c r="I202" s="208"/>
      <c r="J202" s="75"/>
      <c r="K202" s="75"/>
      <c r="L202" s="73"/>
      <c r="M202" s="254"/>
      <c r="N202" s="48"/>
      <c r="O202" s="48"/>
      <c r="P202" s="48"/>
      <c r="Q202" s="48"/>
      <c r="R202" s="48"/>
      <c r="S202" s="48"/>
      <c r="T202" s="96"/>
      <c r="AT202" s="25" t="s">
        <v>1810</v>
      </c>
      <c r="AU202" s="25" t="s">
        <v>86</v>
      </c>
    </row>
    <row r="203" s="13" customFormat="1">
      <c r="B203" s="265"/>
      <c r="C203" s="266"/>
      <c r="D203" s="252" t="s">
        <v>428</v>
      </c>
      <c r="E203" s="267" t="s">
        <v>21</v>
      </c>
      <c r="F203" s="268" t="s">
        <v>11028</v>
      </c>
      <c r="G203" s="266"/>
      <c r="H203" s="269">
        <v>42</v>
      </c>
      <c r="I203" s="270"/>
      <c r="J203" s="266"/>
      <c r="K203" s="266"/>
      <c r="L203" s="271"/>
      <c r="M203" s="272"/>
      <c r="N203" s="273"/>
      <c r="O203" s="273"/>
      <c r="P203" s="273"/>
      <c r="Q203" s="273"/>
      <c r="R203" s="273"/>
      <c r="S203" s="273"/>
      <c r="T203" s="274"/>
      <c r="AT203" s="275" t="s">
        <v>428</v>
      </c>
      <c r="AU203" s="275" t="s">
        <v>86</v>
      </c>
      <c r="AV203" s="13" t="s">
        <v>86</v>
      </c>
      <c r="AW203" s="13" t="s">
        <v>39</v>
      </c>
      <c r="AX203" s="13" t="s">
        <v>83</v>
      </c>
      <c r="AY203" s="275" t="s">
        <v>414</v>
      </c>
    </row>
    <row r="204" s="1" customFormat="1" ht="16.5" customHeight="1">
      <c r="B204" s="47"/>
      <c r="C204" s="240" t="s">
        <v>912</v>
      </c>
      <c r="D204" s="240" t="s">
        <v>418</v>
      </c>
      <c r="E204" s="241" t="s">
        <v>11153</v>
      </c>
      <c r="F204" s="242" t="s">
        <v>11154</v>
      </c>
      <c r="G204" s="243" t="s">
        <v>145</v>
      </c>
      <c r="H204" s="244">
        <v>2</v>
      </c>
      <c r="I204" s="245"/>
      <c r="J204" s="246">
        <f>ROUND(I204*H204,2)</f>
        <v>0</v>
      </c>
      <c r="K204" s="242" t="s">
        <v>21</v>
      </c>
      <c r="L204" s="73"/>
      <c r="M204" s="247" t="s">
        <v>21</v>
      </c>
      <c r="N204" s="248" t="s">
        <v>47</v>
      </c>
      <c r="O204" s="48"/>
      <c r="P204" s="249">
        <f>O204*H204</f>
        <v>0</v>
      </c>
      <c r="Q204" s="249">
        <v>0</v>
      </c>
      <c r="R204" s="249">
        <f>Q204*H204</f>
        <v>0</v>
      </c>
      <c r="S204" s="249">
        <v>0</v>
      </c>
      <c r="T204" s="250">
        <f>S204*H204</f>
        <v>0</v>
      </c>
      <c r="AR204" s="25" t="s">
        <v>422</v>
      </c>
      <c r="AT204" s="25" t="s">
        <v>418</v>
      </c>
      <c r="AU204" s="25" t="s">
        <v>86</v>
      </c>
      <c r="AY204" s="25" t="s">
        <v>414</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422</v>
      </c>
      <c r="BM204" s="25" t="s">
        <v>11155</v>
      </c>
    </row>
    <row r="205" s="1" customFormat="1">
      <c r="B205" s="47"/>
      <c r="C205" s="75"/>
      <c r="D205" s="252" t="s">
        <v>1810</v>
      </c>
      <c r="E205" s="75"/>
      <c r="F205" s="253" t="s">
        <v>11016</v>
      </c>
      <c r="G205" s="75"/>
      <c r="H205" s="75"/>
      <c r="I205" s="208"/>
      <c r="J205" s="75"/>
      <c r="K205" s="75"/>
      <c r="L205" s="73"/>
      <c r="M205" s="254"/>
      <c r="N205" s="48"/>
      <c r="O205" s="48"/>
      <c r="P205" s="48"/>
      <c r="Q205" s="48"/>
      <c r="R205" s="48"/>
      <c r="S205" s="48"/>
      <c r="T205" s="96"/>
      <c r="AT205" s="25" t="s">
        <v>1810</v>
      </c>
      <c r="AU205" s="25" t="s">
        <v>86</v>
      </c>
    </row>
    <row r="206" s="13" customFormat="1">
      <c r="B206" s="265"/>
      <c r="C206" s="266"/>
      <c r="D206" s="252" t="s">
        <v>428</v>
      </c>
      <c r="E206" s="267" t="s">
        <v>21</v>
      </c>
      <c r="F206" s="268" t="s">
        <v>11149</v>
      </c>
      <c r="G206" s="266"/>
      <c r="H206" s="269">
        <v>2</v>
      </c>
      <c r="I206" s="270"/>
      <c r="J206" s="266"/>
      <c r="K206" s="266"/>
      <c r="L206" s="271"/>
      <c r="M206" s="272"/>
      <c r="N206" s="273"/>
      <c r="O206" s="273"/>
      <c r="P206" s="273"/>
      <c r="Q206" s="273"/>
      <c r="R206" s="273"/>
      <c r="S206" s="273"/>
      <c r="T206" s="274"/>
      <c r="AT206" s="275" t="s">
        <v>428</v>
      </c>
      <c r="AU206" s="275" t="s">
        <v>86</v>
      </c>
      <c r="AV206" s="13" t="s">
        <v>86</v>
      </c>
      <c r="AW206" s="13" t="s">
        <v>39</v>
      </c>
      <c r="AX206" s="13" t="s">
        <v>83</v>
      </c>
      <c r="AY206" s="275" t="s">
        <v>414</v>
      </c>
    </row>
    <row r="207" s="1" customFormat="1" ht="16.5" customHeight="1">
      <c r="B207" s="47"/>
      <c r="C207" s="240" t="s">
        <v>915</v>
      </c>
      <c r="D207" s="240" t="s">
        <v>418</v>
      </c>
      <c r="E207" s="241" t="s">
        <v>11156</v>
      </c>
      <c r="F207" s="242" t="s">
        <v>11157</v>
      </c>
      <c r="G207" s="243" t="s">
        <v>145</v>
      </c>
      <c r="H207" s="244">
        <v>72</v>
      </c>
      <c r="I207" s="245"/>
      <c r="J207" s="246">
        <f>ROUND(I207*H207,2)</f>
        <v>0</v>
      </c>
      <c r="K207" s="242" t="s">
        <v>21</v>
      </c>
      <c r="L207" s="73"/>
      <c r="M207" s="247" t="s">
        <v>21</v>
      </c>
      <c r="N207" s="248" t="s">
        <v>47</v>
      </c>
      <c r="O207" s="48"/>
      <c r="P207" s="249">
        <f>O207*H207</f>
        <v>0</v>
      </c>
      <c r="Q207" s="249">
        <v>0</v>
      </c>
      <c r="R207" s="249">
        <f>Q207*H207</f>
        <v>0</v>
      </c>
      <c r="S207" s="249">
        <v>0</v>
      </c>
      <c r="T207" s="250">
        <f>S207*H207</f>
        <v>0</v>
      </c>
      <c r="AR207" s="25" t="s">
        <v>422</v>
      </c>
      <c r="AT207" s="25" t="s">
        <v>418</v>
      </c>
      <c r="AU207" s="25" t="s">
        <v>86</v>
      </c>
      <c r="AY207" s="25" t="s">
        <v>414</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422</v>
      </c>
      <c r="BM207" s="25" t="s">
        <v>11158</v>
      </c>
    </row>
    <row r="208" s="1" customFormat="1">
      <c r="B208" s="47"/>
      <c r="C208" s="75"/>
      <c r="D208" s="252" t="s">
        <v>1810</v>
      </c>
      <c r="E208" s="75"/>
      <c r="F208" s="253" t="s">
        <v>11016</v>
      </c>
      <c r="G208" s="75"/>
      <c r="H208" s="75"/>
      <c r="I208" s="208"/>
      <c r="J208" s="75"/>
      <c r="K208" s="75"/>
      <c r="L208" s="73"/>
      <c r="M208" s="254"/>
      <c r="N208" s="48"/>
      <c r="O208" s="48"/>
      <c r="P208" s="48"/>
      <c r="Q208" s="48"/>
      <c r="R208" s="48"/>
      <c r="S208" s="48"/>
      <c r="T208" s="96"/>
      <c r="AT208" s="25" t="s">
        <v>1810</v>
      </c>
      <c r="AU208" s="25" t="s">
        <v>86</v>
      </c>
    </row>
    <row r="209" s="1" customFormat="1" ht="16.5" customHeight="1">
      <c r="B209" s="47"/>
      <c r="C209" s="240" t="s">
        <v>920</v>
      </c>
      <c r="D209" s="240" t="s">
        <v>418</v>
      </c>
      <c r="E209" s="241" t="s">
        <v>11159</v>
      </c>
      <c r="F209" s="242" t="s">
        <v>11160</v>
      </c>
      <c r="G209" s="243" t="s">
        <v>145</v>
      </c>
      <c r="H209" s="244">
        <v>28</v>
      </c>
      <c r="I209" s="245"/>
      <c r="J209" s="246">
        <f>ROUND(I209*H209,2)</f>
        <v>0</v>
      </c>
      <c r="K209" s="242" t="s">
        <v>21</v>
      </c>
      <c r="L209" s="73"/>
      <c r="M209" s="247" t="s">
        <v>21</v>
      </c>
      <c r="N209" s="248" t="s">
        <v>47</v>
      </c>
      <c r="O209" s="48"/>
      <c r="P209" s="249">
        <f>O209*H209</f>
        <v>0</v>
      </c>
      <c r="Q209" s="249">
        <v>0</v>
      </c>
      <c r="R209" s="249">
        <f>Q209*H209</f>
        <v>0</v>
      </c>
      <c r="S209" s="249">
        <v>0</v>
      </c>
      <c r="T209" s="250">
        <f>S209*H209</f>
        <v>0</v>
      </c>
      <c r="AR209" s="25" t="s">
        <v>422</v>
      </c>
      <c r="AT209" s="25" t="s">
        <v>418</v>
      </c>
      <c r="AU209" s="25" t="s">
        <v>86</v>
      </c>
      <c r="AY209" s="25" t="s">
        <v>414</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422</v>
      </c>
      <c r="BM209" s="25" t="s">
        <v>11161</v>
      </c>
    </row>
    <row r="210" s="1" customFormat="1">
      <c r="B210" s="47"/>
      <c r="C210" s="75"/>
      <c r="D210" s="252" t="s">
        <v>1810</v>
      </c>
      <c r="E210" s="75"/>
      <c r="F210" s="253" t="s">
        <v>11016</v>
      </c>
      <c r="G210" s="75"/>
      <c r="H210" s="75"/>
      <c r="I210" s="208"/>
      <c r="J210" s="75"/>
      <c r="K210" s="75"/>
      <c r="L210" s="73"/>
      <c r="M210" s="254"/>
      <c r="N210" s="48"/>
      <c r="O210" s="48"/>
      <c r="P210" s="48"/>
      <c r="Q210" s="48"/>
      <c r="R210" s="48"/>
      <c r="S210" s="48"/>
      <c r="T210" s="96"/>
      <c r="AT210" s="25" t="s">
        <v>1810</v>
      </c>
      <c r="AU210" s="25" t="s">
        <v>86</v>
      </c>
    </row>
    <row r="211" s="1" customFormat="1" ht="16.5" customHeight="1">
      <c r="B211" s="47"/>
      <c r="C211" s="240" t="s">
        <v>925</v>
      </c>
      <c r="D211" s="240" t="s">
        <v>418</v>
      </c>
      <c r="E211" s="241" t="s">
        <v>11162</v>
      </c>
      <c r="F211" s="242" t="s">
        <v>11163</v>
      </c>
      <c r="G211" s="243" t="s">
        <v>145</v>
      </c>
      <c r="H211" s="244">
        <v>15</v>
      </c>
      <c r="I211" s="245"/>
      <c r="J211" s="246">
        <f>ROUND(I211*H211,2)</f>
        <v>0</v>
      </c>
      <c r="K211" s="242" t="s">
        <v>21</v>
      </c>
      <c r="L211" s="73"/>
      <c r="M211" s="247" t="s">
        <v>21</v>
      </c>
      <c r="N211" s="248" t="s">
        <v>47</v>
      </c>
      <c r="O211" s="48"/>
      <c r="P211" s="249">
        <f>O211*H211</f>
        <v>0</v>
      </c>
      <c r="Q211" s="249">
        <v>0</v>
      </c>
      <c r="R211" s="249">
        <f>Q211*H211</f>
        <v>0</v>
      </c>
      <c r="S211" s="249">
        <v>0</v>
      </c>
      <c r="T211" s="250">
        <f>S211*H211</f>
        <v>0</v>
      </c>
      <c r="AR211" s="25" t="s">
        <v>422</v>
      </c>
      <c r="AT211" s="25" t="s">
        <v>418</v>
      </c>
      <c r="AU211" s="25" t="s">
        <v>86</v>
      </c>
      <c r="AY211" s="25" t="s">
        <v>414</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422</v>
      </c>
      <c r="BM211" s="25" t="s">
        <v>11164</v>
      </c>
    </row>
    <row r="212" s="1" customFormat="1">
      <c r="B212" s="47"/>
      <c r="C212" s="75"/>
      <c r="D212" s="252" t="s">
        <v>1810</v>
      </c>
      <c r="E212" s="75"/>
      <c r="F212" s="253" t="s">
        <v>11016</v>
      </c>
      <c r="G212" s="75"/>
      <c r="H212" s="75"/>
      <c r="I212" s="208"/>
      <c r="J212" s="75"/>
      <c r="K212" s="75"/>
      <c r="L212" s="73"/>
      <c r="M212" s="254"/>
      <c r="N212" s="48"/>
      <c r="O212" s="48"/>
      <c r="P212" s="48"/>
      <c r="Q212" s="48"/>
      <c r="R212" s="48"/>
      <c r="S212" s="48"/>
      <c r="T212" s="96"/>
      <c r="AT212" s="25" t="s">
        <v>1810</v>
      </c>
      <c r="AU212" s="25" t="s">
        <v>86</v>
      </c>
    </row>
    <row r="213" s="1" customFormat="1" ht="16.5" customHeight="1">
      <c r="B213" s="47"/>
      <c r="C213" s="240" t="s">
        <v>956</v>
      </c>
      <c r="D213" s="240" t="s">
        <v>418</v>
      </c>
      <c r="E213" s="241" t="s">
        <v>11165</v>
      </c>
      <c r="F213" s="242" t="s">
        <v>11166</v>
      </c>
      <c r="G213" s="243" t="s">
        <v>145</v>
      </c>
      <c r="H213" s="244">
        <v>39</v>
      </c>
      <c r="I213" s="245"/>
      <c r="J213" s="246">
        <f>ROUND(I213*H213,2)</f>
        <v>0</v>
      </c>
      <c r="K213" s="242" t="s">
        <v>21</v>
      </c>
      <c r="L213" s="73"/>
      <c r="M213" s="247" t="s">
        <v>21</v>
      </c>
      <c r="N213" s="248" t="s">
        <v>47</v>
      </c>
      <c r="O213" s="48"/>
      <c r="P213" s="249">
        <f>O213*H213</f>
        <v>0</v>
      </c>
      <c r="Q213" s="249">
        <v>0</v>
      </c>
      <c r="R213" s="249">
        <f>Q213*H213</f>
        <v>0</v>
      </c>
      <c r="S213" s="249">
        <v>0</v>
      </c>
      <c r="T213" s="250">
        <f>S213*H213</f>
        <v>0</v>
      </c>
      <c r="AR213" s="25" t="s">
        <v>422</v>
      </c>
      <c r="AT213" s="25" t="s">
        <v>418</v>
      </c>
      <c r="AU213" s="25" t="s">
        <v>86</v>
      </c>
      <c r="AY213" s="25" t="s">
        <v>414</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422</v>
      </c>
      <c r="BM213" s="25" t="s">
        <v>11167</v>
      </c>
    </row>
    <row r="214" s="1" customFormat="1">
      <c r="B214" s="47"/>
      <c r="C214" s="75"/>
      <c r="D214" s="252" t="s">
        <v>1810</v>
      </c>
      <c r="E214" s="75"/>
      <c r="F214" s="253" t="s">
        <v>11016</v>
      </c>
      <c r="G214" s="75"/>
      <c r="H214" s="75"/>
      <c r="I214" s="208"/>
      <c r="J214" s="75"/>
      <c r="K214" s="75"/>
      <c r="L214" s="73"/>
      <c r="M214" s="254"/>
      <c r="N214" s="48"/>
      <c r="O214" s="48"/>
      <c r="P214" s="48"/>
      <c r="Q214" s="48"/>
      <c r="R214" s="48"/>
      <c r="S214" s="48"/>
      <c r="T214" s="96"/>
      <c r="AT214" s="25" t="s">
        <v>1810</v>
      </c>
      <c r="AU214" s="25" t="s">
        <v>86</v>
      </c>
    </row>
    <row r="215" s="1" customFormat="1" ht="25.5" customHeight="1">
      <c r="B215" s="47"/>
      <c r="C215" s="240" t="s">
        <v>961</v>
      </c>
      <c r="D215" s="240" t="s">
        <v>418</v>
      </c>
      <c r="E215" s="241" t="s">
        <v>11168</v>
      </c>
      <c r="F215" s="242" t="s">
        <v>11169</v>
      </c>
      <c r="G215" s="243" t="s">
        <v>678</v>
      </c>
      <c r="H215" s="244">
        <v>4</v>
      </c>
      <c r="I215" s="245"/>
      <c r="J215" s="246">
        <f>ROUND(I215*H215,2)</f>
        <v>0</v>
      </c>
      <c r="K215" s="242" t="s">
        <v>21</v>
      </c>
      <c r="L215" s="73"/>
      <c r="M215" s="247" t="s">
        <v>21</v>
      </c>
      <c r="N215" s="248" t="s">
        <v>47</v>
      </c>
      <c r="O215" s="48"/>
      <c r="P215" s="249">
        <f>O215*H215</f>
        <v>0</v>
      </c>
      <c r="Q215" s="249">
        <v>0</v>
      </c>
      <c r="R215" s="249">
        <f>Q215*H215</f>
        <v>0</v>
      </c>
      <c r="S215" s="249">
        <v>0</v>
      </c>
      <c r="T215" s="250">
        <f>S215*H215</f>
        <v>0</v>
      </c>
      <c r="AR215" s="25" t="s">
        <v>422</v>
      </c>
      <c r="AT215" s="25" t="s">
        <v>418</v>
      </c>
      <c r="AU215" s="25" t="s">
        <v>86</v>
      </c>
      <c r="AY215" s="25" t="s">
        <v>414</v>
      </c>
      <c r="BE215" s="251">
        <f>IF(N215="základní",J215,0)</f>
        <v>0</v>
      </c>
      <c r="BF215" s="251">
        <f>IF(N215="snížená",J215,0)</f>
        <v>0</v>
      </c>
      <c r="BG215" s="251">
        <f>IF(N215="zákl. přenesená",J215,0)</f>
        <v>0</v>
      </c>
      <c r="BH215" s="251">
        <f>IF(N215="sníž. přenesená",J215,0)</f>
        <v>0</v>
      </c>
      <c r="BI215" s="251">
        <f>IF(N215="nulová",J215,0)</f>
        <v>0</v>
      </c>
      <c r="BJ215" s="25" t="s">
        <v>83</v>
      </c>
      <c r="BK215" s="251">
        <f>ROUND(I215*H215,2)</f>
        <v>0</v>
      </c>
      <c r="BL215" s="25" t="s">
        <v>422</v>
      </c>
      <c r="BM215" s="25" t="s">
        <v>11170</v>
      </c>
    </row>
    <row r="216" s="1" customFormat="1" ht="25.5" customHeight="1">
      <c r="B216" s="47"/>
      <c r="C216" s="240" t="s">
        <v>991</v>
      </c>
      <c r="D216" s="240" t="s">
        <v>418</v>
      </c>
      <c r="E216" s="241" t="s">
        <v>11171</v>
      </c>
      <c r="F216" s="242" t="s">
        <v>11172</v>
      </c>
      <c r="G216" s="243" t="s">
        <v>678</v>
      </c>
      <c r="H216" s="244">
        <v>2</v>
      </c>
      <c r="I216" s="245"/>
      <c r="J216" s="246">
        <f>ROUND(I216*H216,2)</f>
        <v>0</v>
      </c>
      <c r="K216" s="242" t="s">
        <v>21</v>
      </c>
      <c r="L216" s="73"/>
      <c r="M216" s="247" t="s">
        <v>21</v>
      </c>
      <c r="N216" s="248" t="s">
        <v>47</v>
      </c>
      <c r="O216" s="48"/>
      <c r="P216" s="249">
        <f>O216*H216</f>
        <v>0</v>
      </c>
      <c r="Q216" s="249">
        <v>0</v>
      </c>
      <c r="R216" s="249">
        <f>Q216*H216</f>
        <v>0</v>
      </c>
      <c r="S216" s="249">
        <v>0</v>
      </c>
      <c r="T216" s="250">
        <f>S216*H216</f>
        <v>0</v>
      </c>
      <c r="AR216" s="25" t="s">
        <v>422</v>
      </c>
      <c r="AT216" s="25" t="s">
        <v>418</v>
      </c>
      <c r="AU216" s="25" t="s">
        <v>86</v>
      </c>
      <c r="AY216" s="25" t="s">
        <v>414</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422</v>
      </c>
      <c r="BM216" s="25" t="s">
        <v>11173</v>
      </c>
    </row>
    <row r="217" s="1" customFormat="1" ht="25.5" customHeight="1">
      <c r="B217" s="47"/>
      <c r="C217" s="240" t="s">
        <v>995</v>
      </c>
      <c r="D217" s="240" t="s">
        <v>418</v>
      </c>
      <c r="E217" s="241" t="s">
        <v>11174</v>
      </c>
      <c r="F217" s="242" t="s">
        <v>11175</v>
      </c>
      <c r="G217" s="243" t="s">
        <v>678</v>
      </c>
      <c r="H217" s="244">
        <v>6</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422</v>
      </c>
      <c r="AT217" s="25" t="s">
        <v>418</v>
      </c>
      <c r="AU217" s="25" t="s">
        <v>86</v>
      </c>
      <c r="AY217" s="25" t="s">
        <v>414</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422</v>
      </c>
      <c r="BM217" s="25" t="s">
        <v>11176</v>
      </c>
    </row>
    <row r="218" s="1" customFormat="1" ht="25.5" customHeight="1">
      <c r="B218" s="47"/>
      <c r="C218" s="240" t="s">
        <v>1003</v>
      </c>
      <c r="D218" s="240" t="s">
        <v>418</v>
      </c>
      <c r="E218" s="241" t="s">
        <v>11177</v>
      </c>
      <c r="F218" s="242" t="s">
        <v>11178</v>
      </c>
      <c r="G218" s="243" t="s">
        <v>678</v>
      </c>
      <c r="H218" s="244">
        <v>2</v>
      </c>
      <c r="I218" s="245"/>
      <c r="J218" s="246">
        <f>ROUND(I218*H218,2)</f>
        <v>0</v>
      </c>
      <c r="K218" s="242" t="s">
        <v>21</v>
      </c>
      <c r="L218" s="73"/>
      <c r="M218" s="247" t="s">
        <v>21</v>
      </c>
      <c r="N218" s="248" t="s">
        <v>47</v>
      </c>
      <c r="O218" s="48"/>
      <c r="P218" s="249">
        <f>O218*H218</f>
        <v>0</v>
      </c>
      <c r="Q218" s="249">
        <v>0</v>
      </c>
      <c r="R218" s="249">
        <f>Q218*H218</f>
        <v>0</v>
      </c>
      <c r="S218" s="249">
        <v>0</v>
      </c>
      <c r="T218" s="250">
        <f>S218*H218</f>
        <v>0</v>
      </c>
      <c r="AR218" s="25" t="s">
        <v>422</v>
      </c>
      <c r="AT218" s="25" t="s">
        <v>418</v>
      </c>
      <c r="AU218" s="25" t="s">
        <v>86</v>
      </c>
      <c r="AY218" s="25" t="s">
        <v>414</v>
      </c>
      <c r="BE218" s="251">
        <f>IF(N218="základní",J218,0)</f>
        <v>0</v>
      </c>
      <c r="BF218" s="251">
        <f>IF(N218="snížená",J218,0)</f>
        <v>0</v>
      </c>
      <c r="BG218" s="251">
        <f>IF(N218="zákl. přenesená",J218,0)</f>
        <v>0</v>
      </c>
      <c r="BH218" s="251">
        <f>IF(N218="sníž. přenesená",J218,0)</f>
        <v>0</v>
      </c>
      <c r="BI218" s="251">
        <f>IF(N218="nulová",J218,0)</f>
        <v>0</v>
      </c>
      <c r="BJ218" s="25" t="s">
        <v>83</v>
      </c>
      <c r="BK218" s="251">
        <f>ROUND(I218*H218,2)</f>
        <v>0</v>
      </c>
      <c r="BL218" s="25" t="s">
        <v>422</v>
      </c>
      <c r="BM218" s="25" t="s">
        <v>11179</v>
      </c>
    </row>
    <row r="219" s="1" customFormat="1" ht="16.5" customHeight="1">
      <c r="B219" s="47"/>
      <c r="C219" s="240" t="s">
        <v>1010</v>
      </c>
      <c r="D219" s="240" t="s">
        <v>418</v>
      </c>
      <c r="E219" s="241" t="s">
        <v>4339</v>
      </c>
      <c r="F219" s="242" t="s">
        <v>11180</v>
      </c>
      <c r="G219" s="243" t="s">
        <v>678</v>
      </c>
      <c r="H219" s="244">
        <v>6</v>
      </c>
      <c r="I219" s="245"/>
      <c r="J219" s="246">
        <f>ROUND(I219*H219,2)</f>
        <v>0</v>
      </c>
      <c r="K219" s="242" t="s">
        <v>21</v>
      </c>
      <c r="L219" s="73"/>
      <c r="M219" s="247" t="s">
        <v>21</v>
      </c>
      <c r="N219" s="248" t="s">
        <v>47</v>
      </c>
      <c r="O219" s="48"/>
      <c r="P219" s="249">
        <f>O219*H219</f>
        <v>0</v>
      </c>
      <c r="Q219" s="249">
        <v>0</v>
      </c>
      <c r="R219" s="249">
        <f>Q219*H219</f>
        <v>0</v>
      </c>
      <c r="S219" s="249">
        <v>0</v>
      </c>
      <c r="T219" s="250">
        <f>S219*H219</f>
        <v>0</v>
      </c>
      <c r="AR219" s="25" t="s">
        <v>422</v>
      </c>
      <c r="AT219" s="25" t="s">
        <v>418</v>
      </c>
      <c r="AU219" s="25" t="s">
        <v>86</v>
      </c>
      <c r="AY219" s="25" t="s">
        <v>414</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422</v>
      </c>
      <c r="BM219" s="25" t="s">
        <v>11181</v>
      </c>
    </row>
    <row r="220" s="1" customFormat="1" ht="16.5" customHeight="1">
      <c r="B220" s="47"/>
      <c r="C220" s="240" t="s">
        <v>1016</v>
      </c>
      <c r="D220" s="240" t="s">
        <v>418</v>
      </c>
      <c r="E220" s="241" t="s">
        <v>11182</v>
      </c>
      <c r="F220" s="242" t="s">
        <v>11183</v>
      </c>
      <c r="G220" s="243" t="s">
        <v>145</v>
      </c>
      <c r="H220" s="244">
        <v>99</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422</v>
      </c>
      <c r="AT220" s="25" t="s">
        <v>418</v>
      </c>
      <c r="AU220" s="25" t="s">
        <v>86</v>
      </c>
      <c r="AY220" s="25" t="s">
        <v>414</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422</v>
      </c>
      <c r="BM220" s="25" t="s">
        <v>11184</v>
      </c>
    </row>
    <row r="221" s="1" customFormat="1" ht="16.5" customHeight="1">
      <c r="B221" s="47"/>
      <c r="C221" s="240" t="s">
        <v>1024</v>
      </c>
      <c r="D221" s="240" t="s">
        <v>418</v>
      </c>
      <c r="E221" s="241" t="s">
        <v>11185</v>
      </c>
      <c r="F221" s="242" t="s">
        <v>11186</v>
      </c>
      <c r="G221" s="243" t="s">
        <v>145</v>
      </c>
      <c r="H221" s="244">
        <v>2</v>
      </c>
      <c r="I221" s="245"/>
      <c r="J221" s="246">
        <f>ROUND(I221*H221,2)</f>
        <v>0</v>
      </c>
      <c r="K221" s="242" t="s">
        <v>21</v>
      </c>
      <c r="L221" s="73"/>
      <c r="M221" s="247" t="s">
        <v>21</v>
      </c>
      <c r="N221" s="248" t="s">
        <v>47</v>
      </c>
      <c r="O221" s="48"/>
      <c r="P221" s="249">
        <f>O221*H221</f>
        <v>0</v>
      </c>
      <c r="Q221" s="249">
        <v>0</v>
      </c>
      <c r="R221" s="249">
        <f>Q221*H221</f>
        <v>0</v>
      </c>
      <c r="S221" s="249">
        <v>0</v>
      </c>
      <c r="T221" s="250">
        <f>S221*H221</f>
        <v>0</v>
      </c>
      <c r="AR221" s="25" t="s">
        <v>422</v>
      </c>
      <c r="AT221" s="25" t="s">
        <v>418</v>
      </c>
      <c r="AU221" s="25" t="s">
        <v>86</v>
      </c>
      <c r="AY221" s="25" t="s">
        <v>414</v>
      </c>
      <c r="BE221" s="251">
        <f>IF(N221="základní",J221,0)</f>
        <v>0</v>
      </c>
      <c r="BF221" s="251">
        <f>IF(N221="snížená",J221,0)</f>
        <v>0</v>
      </c>
      <c r="BG221" s="251">
        <f>IF(N221="zákl. přenesená",J221,0)</f>
        <v>0</v>
      </c>
      <c r="BH221" s="251">
        <f>IF(N221="sníž. přenesená",J221,0)</f>
        <v>0</v>
      </c>
      <c r="BI221" s="251">
        <f>IF(N221="nulová",J221,0)</f>
        <v>0</v>
      </c>
      <c r="BJ221" s="25" t="s">
        <v>83</v>
      </c>
      <c r="BK221" s="251">
        <f>ROUND(I221*H221,2)</f>
        <v>0</v>
      </c>
      <c r="BL221" s="25" t="s">
        <v>422</v>
      </c>
      <c r="BM221" s="25" t="s">
        <v>11187</v>
      </c>
    </row>
    <row r="222" s="1" customFormat="1" ht="16.5" customHeight="1">
      <c r="B222" s="47"/>
      <c r="C222" s="240" t="s">
        <v>1028</v>
      </c>
      <c r="D222" s="240" t="s">
        <v>418</v>
      </c>
      <c r="E222" s="241" t="s">
        <v>4349</v>
      </c>
      <c r="F222" s="242" t="s">
        <v>11188</v>
      </c>
      <c r="G222" s="243" t="s">
        <v>145</v>
      </c>
      <c r="H222" s="244">
        <v>72</v>
      </c>
      <c r="I222" s="245"/>
      <c r="J222" s="246">
        <f>ROUND(I222*H222,2)</f>
        <v>0</v>
      </c>
      <c r="K222" s="242" t="s">
        <v>21</v>
      </c>
      <c r="L222" s="73"/>
      <c r="M222" s="247" t="s">
        <v>21</v>
      </c>
      <c r="N222" s="248" t="s">
        <v>47</v>
      </c>
      <c r="O222" s="48"/>
      <c r="P222" s="249">
        <f>O222*H222</f>
        <v>0</v>
      </c>
      <c r="Q222" s="249">
        <v>0</v>
      </c>
      <c r="R222" s="249">
        <f>Q222*H222</f>
        <v>0</v>
      </c>
      <c r="S222" s="249">
        <v>0</v>
      </c>
      <c r="T222" s="250">
        <f>S222*H222</f>
        <v>0</v>
      </c>
      <c r="AR222" s="25" t="s">
        <v>422</v>
      </c>
      <c r="AT222" s="25" t="s">
        <v>418</v>
      </c>
      <c r="AU222" s="25" t="s">
        <v>86</v>
      </c>
      <c r="AY222" s="25" t="s">
        <v>414</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422</v>
      </c>
      <c r="BM222" s="25" t="s">
        <v>11189</v>
      </c>
    </row>
    <row r="223" s="1" customFormat="1" ht="16.5" customHeight="1">
      <c r="B223" s="47"/>
      <c r="C223" s="240" t="s">
        <v>1032</v>
      </c>
      <c r="D223" s="240" t="s">
        <v>418</v>
      </c>
      <c r="E223" s="241" t="s">
        <v>4353</v>
      </c>
      <c r="F223" s="242" t="s">
        <v>11190</v>
      </c>
      <c r="G223" s="243" t="s">
        <v>145</v>
      </c>
      <c r="H223" s="244">
        <v>28</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422</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422</v>
      </c>
      <c r="BM223" s="25" t="s">
        <v>11191</v>
      </c>
    </row>
    <row r="224" s="1" customFormat="1" ht="16.5" customHeight="1">
      <c r="B224" s="47"/>
      <c r="C224" s="240" t="s">
        <v>1036</v>
      </c>
      <c r="D224" s="240" t="s">
        <v>418</v>
      </c>
      <c r="E224" s="241" t="s">
        <v>11192</v>
      </c>
      <c r="F224" s="242" t="s">
        <v>11193</v>
      </c>
      <c r="G224" s="243" t="s">
        <v>145</v>
      </c>
      <c r="H224" s="244">
        <v>54</v>
      </c>
      <c r="I224" s="245"/>
      <c r="J224" s="246">
        <f>ROUND(I224*H224,2)</f>
        <v>0</v>
      </c>
      <c r="K224" s="242" t="s">
        <v>21</v>
      </c>
      <c r="L224" s="73"/>
      <c r="M224" s="247" t="s">
        <v>21</v>
      </c>
      <c r="N224" s="248" t="s">
        <v>47</v>
      </c>
      <c r="O224" s="48"/>
      <c r="P224" s="249">
        <f>O224*H224</f>
        <v>0</v>
      </c>
      <c r="Q224" s="249">
        <v>0</v>
      </c>
      <c r="R224" s="249">
        <f>Q224*H224</f>
        <v>0</v>
      </c>
      <c r="S224" s="249">
        <v>0</v>
      </c>
      <c r="T224" s="250">
        <f>S224*H224</f>
        <v>0</v>
      </c>
      <c r="AR224" s="25" t="s">
        <v>422</v>
      </c>
      <c r="AT224" s="25" t="s">
        <v>418</v>
      </c>
      <c r="AU224" s="25" t="s">
        <v>86</v>
      </c>
      <c r="AY224" s="25" t="s">
        <v>414</v>
      </c>
      <c r="BE224" s="251">
        <f>IF(N224="základní",J224,0)</f>
        <v>0</v>
      </c>
      <c r="BF224" s="251">
        <f>IF(N224="snížená",J224,0)</f>
        <v>0</v>
      </c>
      <c r="BG224" s="251">
        <f>IF(N224="zákl. přenesená",J224,0)</f>
        <v>0</v>
      </c>
      <c r="BH224" s="251">
        <f>IF(N224="sníž. přenesená",J224,0)</f>
        <v>0</v>
      </c>
      <c r="BI224" s="251">
        <f>IF(N224="nulová",J224,0)</f>
        <v>0</v>
      </c>
      <c r="BJ224" s="25" t="s">
        <v>83</v>
      </c>
      <c r="BK224" s="251">
        <f>ROUND(I224*H224,2)</f>
        <v>0</v>
      </c>
      <c r="BL224" s="25" t="s">
        <v>422</v>
      </c>
      <c r="BM224" s="25" t="s">
        <v>11194</v>
      </c>
    </row>
    <row r="225" s="1" customFormat="1" ht="16.5" customHeight="1">
      <c r="B225" s="47"/>
      <c r="C225" s="240" t="s">
        <v>1056</v>
      </c>
      <c r="D225" s="240" t="s">
        <v>418</v>
      </c>
      <c r="E225" s="241" t="s">
        <v>11195</v>
      </c>
      <c r="F225" s="242" t="s">
        <v>11196</v>
      </c>
      <c r="G225" s="243" t="s">
        <v>4042</v>
      </c>
      <c r="H225" s="244">
        <v>30</v>
      </c>
      <c r="I225" s="245"/>
      <c r="J225" s="246">
        <f>ROUND(I225*H225,2)</f>
        <v>0</v>
      </c>
      <c r="K225" s="242" t="s">
        <v>21</v>
      </c>
      <c r="L225" s="73"/>
      <c r="M225" s="247" t="s">
        <v>21</v>
      </c>
      <c r="N225" s="248" t="s">
        <v>47</v>
      </c>
      <c r="O225" s="48"/>
      <c r="P225" s="249">
        <f>O225*H225</f>
        <v>0</v>
      </c>
      <c r="Q225" s="249">
        <v>0</v>
      </c>
      <c r="R225" s="249">
        <f>Q225*H225</f>
        <v>0</v>
      </c>
      <c r="S225" s="249">
        <v>0</v>
      </c>
      <c r="T225" s="250">
        <f>S225*H225</f>
        <v>0</v>
      </c>
      <c r="AR225" s="25" t="s">
        <v>422</v>
      </c>
      <c r="AT225" s="25" t="s">
        <v>418</v>
      </c>
      <c r="AU225" s="25" t="s">
        <v>86</v>
      </c>
      <c r="AY225" s="25" t="s">
        <v>414</v>
      </c>
      <c r="BE225" s="251">
        <f>IF(N225="základní",J225,0)</f>
        <v>0</v>
      </c>
      <c r="BF225" s="251">
        <f>IF(N225="snížená",J225,0)</f>
        <v>0</v>
      </c>
      <c r="BG225" s="251">
        <f>IF(N225="zákl. přenesená",J225,0)</f>
        <v>0</v>
      </c>
      <c r="BH225" s="251">
        <f>IF(N225="sníž. přenesená",J225,0)</f>
        <v>0</v>
      </c>
      <c r="BI225" s="251">
        <f>IF(N225="nulová",J225,0)</f>
        <v>0</v>
      </c>
      <c r="BJ225" s="25" t="s">
        <v>83</v>
      </c>
      <c r="BK225" s="251">
        <f>ROUND(I225*H225,2)</f>
        <v>0</v>
      </c>
      <c r="BL225" s="25" t="s">
        <v>422</v>
      </c>
      <c r="BM225" s="25" t="s">
        <v>11197</v>
      </c>
    </row>
    <row r="226" s="1" customFormat="1" ht="16.5" customHeight="1">
      <c r="B226" s="47"/>
      <c r="C226" s="240" t="s">
        <v>340</v>
      </c>
      <c r="D226" s="240" t="s">
        <v>418</v>
      </c>
      <c r="E226" s="241" t="s">
        <v>11198</v>
      </c>
      <c r="F226" s="242" t="s">
        <v>11199</v>
      </c>
      <c r="G226" s="243" t="s">
        <v>4042</v>
      </c>
      <c r="H226" s="244">
        <v>24</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422</v>
      </c>
      <c r="AT226" s="25" t="s">
        <v>418</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422</v>
      </c>
      <c r="BM226" s="25" t="s">
        <v>11200</v>
      </c>
    </row>
    <row r="227" s="1" customFormat="1" ht="16.5" customHeight="1">
      <c r="B227" s="47"/>
      <c r="C227" s="240" t="s">
        <v>1067</v>
      </c>
      <c r="D227" s="240" t="s">
        <v>418</v>
      </c>
      <c r="E227" s="241" t="s">
        <v>11201</v>
      </c>
      <c r="F227" s="242" t="s">
        <v>11202</v>
      </c>
      <c r="G227" s="243" t="s">
        <v>145</v>
      </c>
      <c r="H227" s="244">
        <v>3</v>
      </c>
      <c r="I227" s="245"/>
      <c r="J227" s="246">
        <f>ROUND(I227*H227,2)</f>
        <v>0</v>
      </c>
      <c r="K227" s="242" t="s">
        <v>21</v>
      </c>
      <c r="L227" s="73"/>
      <c r="M227" s="247" t="s">
        <v>21</v>
      </c>
      <c r="N227" s="248" t="s">
        <v>47</v>
      </c>
      <c r="O227" s="48"/>
      <c r="P227" s="249">
        <f>O227*H227</f>
        <v>0</v>
      </c>
      <c r="Q227" s="249">
        <v>0</v>
      </c>
      <c r="R227" s="249">
        <f>Q227*H227</f>
        <v>0</v>
      </c>
      <c r="S227" s="249">
        <v>0</v>
      </c>
      <c r="T227" s="250">
        <f>S227*H227</f>
        <v>0</v>
      </c>
      <c r="AR227" s="25" t="s">
        <v>422</v>
      </c>
      <c r="AT227" s="25" t="s">
        <v>418</v>
      </c>
      <c r="AU227" s="25" t="s">
        <v>86</v>
      </c>
      <c r="AY227" s="25" t="s">
        <v>414</v>
      </c>
      <c r="BE227" s="251">
        <f>IF(N227="základní",J227,0)</f>
        <v>0</v>
      </c>
      <c r="BF227" s="251">
        <f>IF(N227="snížená",J227,0)</f>
        <v>0</v>
      </c>
      <c r="BG227" s="251">
        <f>IF(N227="zákl. přenesená",J227,0)</f>
        <v>0</v>
      </c>
      <c r="BH227" s="251">
        <f>IF(N227="sníž. přenesená",J227,0)</f>
        <v>0</v>
      </c>
      <c r="BI227" s="251">
        <f>IF(N227="nulová",J227,0)</f>
        <v>0</v>
      </c>
      <c r="BJ227" s="25" t="s">
        <v>83</v>
      </c>
      <c r="BK227" s="251">
        <f>ROUND(I227*H227,2)</f>
        <v>0</v>
      </c>
      <c r="BL227" s="25" t="s">
        <v>422</v>
      </c>
      <c r="BM227" s="25" t="s">
        <v>11203</v>
      </c>
    </row>
    <row r="228" s="1" customFormat="1" ht="16.5" customHeight="1">
      <c r="B228" s="47"/>
      <c r="C228" s="240" t="s">
        <v>1078</v>
      </c>
      <c r="D228" s="240" t="s">
        <v>418</v>
      </c>
      <c r="E228" s="241" t="s">
        <v>11204</v>
      </c>
      <c r="F228" s="242" t="s">
        <v>11205</v>
      </c>
      <c r="G228" s="243" t="s">
        <v>145</v>
      </c>
      <c r="H228" s="244">
        <v>3</v>
      </c>
      <c r="I228" s="245"/>
      <c r="J228" s="246">
        <f>ROUND(I228*H228,2)</f>
        <v>0</v>
      </c>
      <c r="K228" s="242" t="s">
        <v>21</v>
      </c>
      <c r="L228" s="73"/>
      <c r="M228" s="247" t="s">
        <v>21</v>
      </c>
      <c r="N228" s="248" t="s">
        <v>47</v>
      </c>
      <c r="O228" s="48"/>
      <c r="P228" s="249">
        <f>O228*H228</f>
        <v>0</v>
      </c>
      <c r="Q228" s="249">
        <v>0</v>
      </c>
      <c r="R228" s="249">
        <f>Q228*H228</f>
        <v>0</v>
      </c>
      <c r="S228" s="249">
        <v>0</v>
      </c>
      <c r="T228" s="250">
        <f>S228*H228</f>
        <v>0</v>
      </c>
      <c r="AR228" s="25" t="s">
        <v>422</v>
      </c>
      <c r="AT228" s="25" t="s">
        <v>418</v>
      </c>
      <c r="AU228" s="25" t="s">
        <v>86</v>
      </c>
      <c r="AY228" s="25" t="s">
        <v>414</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422</v>
      </c>
      <c r="BM228" s="25" t="s">
        <v>11206</v>
      </c>
    </row>
    <row r="229" s="1" customFormat="1">
      <c r="B229" s="47"/>
      <c r="C229" s="75"/>
      <c r="D229" s="252" t="s">
        <v>1810</v>
      </c>
      <c r="E229" s="75"/>
      <c r="F229" s="253" t="s">
        <v>11016</v>
      </c>
      <c r="G229" s="75"/>
      <c r="H229" s="75"/>
      <c r="I229" s="208"/>
      <c r="J229" s="75"/>
      <c r="K229" s="75"/>
      <c r="L229" s="73"/>
      <c r="M229" s="254"/>
      <c r="N229" s="48"/>
      <c r="O229" s="48"/>
      <c r="P229" s="48"/>
      <c r="Q229" s="48"/>
      <c r="R229" s="48"/>
      <c r="S229" s="48"/>
      <c r="T229" s="96"/>
      <c r="AT229" s="25" t="s">
        <v>1810</v>
      </c>
      <c r="AU229" s="25" t="s">
        <v>86</v>
      </c>
    </row>
    <row r="230" s="1" customFormat="1" ht="16.5" customHeight="1">
      <c r="B230" s="47"/>
      <c r="C230" s="240" t="s">
        <v>1086</v>
      </c>
      <c r="D230" s="240" t="s">
        <v>418</v>
      </c>
      <c r="E230" s="241" t="s">
        <v>11207</v>
      </c>
      <c r="F230" s="242" t="s">
        <v>11208</v>
      </c>
      <c r="G230" s="243" t="s">
        <v>145</v>
      </c>
      <c r="H230" s="244">
        <v>4</v>
      </c>
      <c r="I230" s="245"/>
      <c r="J230" s="246">
        <f>ROUND(I230*H230,2)</f>
        <v>0</v>
      </c>
      <c r="K230" s="242" t="s">
        <v>21</v>
      </c>
      <c r="L230" s="73"/>
      <c r="M230" s="247" t="s">
        <v>21</v>
      </c>
      <c r="N230" s="248" t="s">
        <v>47</v>
      </c>
      <c r="O230" s="48"/>
      <c r="P230" s="249">
        <f>O230*H230</f>
        <v>0</v>
      </c>
      <c r="Q230" s="249">
        <v>0</v>
      </c>
      <c r="R230" s="249">
        <f>Q230*H230</f>
        <v>0</v>
      </c>
      <c r="S230" s="249">
        <v>0</v>
      </c>
      <c r="T230" s="250">
        <f>S230*H230</f>
        <v>0</v>
      </c>
      <c r="AR230" s="25" t="s">
        <v>422</v>
      </c>
      <c r="AT230" s="25" t="s">
        <v>418</v>
      </c>
      <c r="AU230" s="25" t="s">
        <v>86</v>
      </c>
      <c r="AY230" s="25" t="s">
        <v>414</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422</v>
      </c>
      <c r="BM230" s="25" t="s">
        <v>11209</v>
      </c>
    </row>
    <row r="231" s="1" customFormat="1" ht="16.5" customHeight="1">
      <c r="B231" s="47"/>
      <c r="C231" s="240" t="s">
        <v>1097</v>
      </c>
      <c r="D231" s="240" t="s">
        <v>418</v>
      </c>
      <c r="E231" s="241" t="s">
        <v>11210</v>
      </c>
      <c r="F231" s="242" t="s">
        <v>11211</v>
      </c>
      <c r="G231" s="243" t="s">
        <v>145</v>
      </c>
      <c r="H231" s="244">
        <v>4</v>
      </c>
      <c r="I231" s="245"/>
      <c r="J231" s="246">
        <f>ROUND(I231*H231,2)</f>
        <v>0</v>
      </c>
      <c r="K231" s="242" t="s">
        <v>21</v>
      </c>
      <c r="L231" s="73"/>
      <c r="M231" s="247" t="s">
        <v>21</v>
      </c>
      <c r="N231" s="248" t="s">
        <v>47</v>
      </c>
      <c r="O231" s="48"/>
      <c r="P231" s="249">
        <f>O231*H231</f>
        <v>0</v>
      </c>
      <c r="Q231" s="249">
        <v>0</v>
      </c>
      <c r="R231" s="249">
        <f>Q231*H231</f>
        <v>0</v>
      </c>
      <c r="S231" s="249">
        <v>0</v>
      </c>
      <c r="T231" s="250">
        <f>S231*H231</f>
        <v>0</v>
      </c>
      <c r="AR231" s="25" t="s">
        <v>422</v>
      </c>
      <c r="AT231" s="25" t="s">
        <v>418</v>
      </c>
      <c r="AU231" s="25" t="s">
        <v>86</v>
      </c>
      <c r="AY231" s="25" t="s">
        <v>414</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422</v>
      </c>
      <c r="BM231" s="25" t="s">
        <v>11212</v>
      </c>
    </row>
    <row r="232" s="1" customFormat="1">
      <c r="B232" s="47"/>
      <c r="C232" s="75"/>
      <c r="D232" s="252" t="s">
        <v>1810</v>
      </c>
      <c r="E232" s="75"/>
      <c r="F232" s="253" t="s">
        <v>11016</v>
      </c>
      <c r="G232" s="75"/>
      <c r="H232" s="75"/>
      <c r="I232" s="208"/>
      <c r="J232" s="75"/>
      <c r="K232" s="75"/>
      <c r="L232" s="73"/>
      <c r="M232" s="254"/>
      <c r="N232" s="48"/>
      <c r="O232" s="48"/>
      <c r="P232" s="48"/>
      <c r="Q232" s="48"/>
      <c r="R232" s="48"/>
      <c r="S232" s="48"/>
      <c r="T232" s="96"/>
      <c r="AT232" s="25" t="s">
        <v>1810</v>
      </c>
      <c r="AU232" s="25" t="s">
        <v>86</v>
      </c>
    </row>
    <row r="233" s="1" customFormat="1" ht="16.5" customHeight="1">
      <c r="B233" s="47"/>
      <c r="C233" s="240" t="s">
        <v>1111</v>
      </c>
      <c r="D233" s="240" t="s">
        <v>418</v>
      </c>
      <c r="E233" s="241" t="s">
        <v>11213</v>
      </c>
      <c r="F233" s="242" t="s">
        <v>11214</v>
      </c>
      <c r="G233" s="243" t="s">
        <v>145</v>
      </c>
      <c r="H233" s="244">
        <v>8</v>
      </c>
      <c r="I233" s="245"/>
      <c r="J233" s="246">
        <f>ROUND(I233*H233,2)</f>
        <v>0</v>
      </c>
      <c r="K233" s="242" t="s">
        <v>21</v>
      </c>
      <c r="L233" s="73"/>
      <c r="M233" s="247" t="s">
        <v>21</v>
      </c>
      <c r="N233" s="248" t="s">
        <v>47</v>
      </c>
      <c r="O233" s="48"/>
      <c r="P233" s="249">
        <f>O233*H233</f>
        <v>0</v>
      </c>
      <c r="Q233" s="249">
        <v>0</v>
      </c>
      <c r="R233" s="249">
        <f>Q233*H233</f>
        <v>0</v>
      </c>
      <c r="S233" s="249">
        <v>0</v>
      </c>
      <c r="T233" s="250">
        <f>S233*H233</f>
        <v>0</v>
      </c>
      <c r="AR233" s="25" t="s">
        <v>422</v>
      </c>
      <c r="AT233" s="25" t="s">
        <v>418</v>
      </c>
      <c r="AU233" s="25" t="s">
        <v>86</v>
      </c>
      <c r="AY233" s="25" t="s">
        <v>414</v>
      </c>
      <c r="BE233" s="251">
        <f>IF(N233="základní",J233,0)</f>
        <v>0</v>
      </c>
      <c r="BF233" s="251">
        <f>IF(N233="snížená",J233,0)</f>
        <v>0</v>
      </c>
      <c r="BG233" s="251">
        <f>IF(N233="zákl. přenesená",J233,0)</f>
        <v>0</v>
      </c>
      <c r="BH233" s="251">
        <f>IF(N233="sníž. přenesená",J233,0)</f>
        <v>0</v>
      </c>
      <c r="BI233" s="251">
        <f>IF(N233="nulová",J233,0)</f>
        <v>0</v>
      </c>
      <c r="BJ233" s="25" t="s">
        <v>83</v>
      </c>
      <c r="BK233" s="251">
        <f>ROUND(I233*H233,2)</f>
        <v>0</v>
      </c>
      <c r="BL233" s="25" t="s">
        <v>422</v>
      </c>
      <c r="BM233" s="25" t="s">
        <v>11215</v>
      </c>
    </row>
    <row r="234" s="1" customFormat="1" ht="16.5" customHeight="1">
      <c r="B234" s="47"/>
      <c r="C234" s="240" t="s">
        <v>1115</v>
      </c>
      <c r="D234" s="240" t="s">
        <v>418</v>
      </c>
      <c r="E234" s="241" t="s">
        <v>11216</v>
      </c>
      <c r="F234" s="242" t="s">
        <v>11217</v>
      </c>
      <c r="G234" s="243" t="s">
        <v>145</v>
      </c>
      <c r="H234" s="244">
        <v>8</v>
      </c>
      <c r="I234" s="245"/>
      <c r="J234" s="246">
        <f>ROUND(I234*H234,2)</f>
        <v>0</v>
      </c>
      <c r="K234" s="242" t="s">
        <v>21</v>
      </c>
      <c r="L234" s="73"/>
      <c r="M234" s="247" t="s">
        <v>21</v>
      </c>
      <c r="N234" s="248" t="s">
        <v>47</v>
      </c>
      <c r="O234" s="48"/>
      <c r="P234" s="249">
        <f>O234*H234</f>
        <v>0</v>
      </c>
      <c r="Q234" s="249">
        <v>0</v>
      </c>
      <c r="R234" s="249">
        <f>Q234*H234</f>
        <v>0</v>
      </c>
      <c r="S234" s="249">
        <v>0</v>
      </c>
      <c r="T234" s="250">
        <f>S234*H234</f>
        <v>0</v>
      </c>
      <c r="AR234" s="25" t="s">
        <v>422</v>
      </c>
      <c r="AT234" s="25" t="s">
        <v>418</v>
      </c>
      <c r="AU234" s="25" t="s">
        <v>86</v>
      </c>
      <c r="AY234" s="25" t="s">
        <v>414</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422</v>
      </c>
      <c r="BM234" s="25" t="s">
        <v>11218</v>
      </c>
    </row>
    <row r="235" s="1" customFormat="1">
      <c r="B235" s="47"/>
      <c r="C235" s="75"/>
      <c r="D235" s="252" t="s">
        <v>1810</v>
      </c>
      <c r="E235" s="75"/>
      <c r="F235" s="253" t="s">
        <v>11016</v>
      </c>
      <c r="G235" s="75"/>
      <c r="H235" s="75"/>
      <c r="I235" s="208"/>
      <c r="J235" s="75"/>
      <c r="K235" s="75"/>
      <c r="L235" s="73"/>
      <c r="M235" s="254"/>
      <c r="N235" s="48"/>
      <c r="O235" s="48"/>
      <c r="P235" s="48"/>
      <c r="Q235" s="48"/>
      <c r="R235" s="48"/>
      <c r="S235" s="48"/>
      <c r="T235" s="96"/>
      <c r="AT235" s="25" t="s">
        <v>1810</v>
      </c>
      <c r="AU235" s="25" t="s">
        <v>86</v>
      </c>
    </row>
    <row r="236" s="1" customFormat="1" ht="16.5" customHeight="1">
      <c r="B236" s="47"/>
      <c r="C236" s="240" t="s">
        <v>1126</v>
      </c>
      <c r="D236" s="240" t="s">
        <v>418</v>
      </c>
      <c r="E236" s="241" t="s">
        <v>11219</v>
      </c>
      <c r="F236" s="242" t="s">
        <v>11220</v>
      </c>
      <c r="G236" s="243" t="s">
        <v>1911</v>
      </c>
      <c r="H236" s="308"/>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422</v>
      </c>
      <c r="AT236" s="25" t="s">
        <v>418</v>
      </c>
      <c r="AU236" s="25" t="s">
        <v>86</v>
      </c>
      <c r="AY236" s="25" t="s">
        <v>414</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422</v>
      </c>
      <c r="BM236" s="25" t="s">
        <v>11221</v>
      </c>
    </row>
    <row r="237" s="11" customFormat="1" ht="29.88" customHeight="1">
      <c r="B237" s="224"/>
      <c r="C237" s="225"/>
      <c r="D237" s="226" t="s">
        <v>75</v>
      </c>
      <c r="E237" s="238" t="s">
        <v>4428</v>
      </c>
      <c r="F237" s="238" t="s">
        <v>4429</v>
      </c>
      <c r="G237" s="225"/>
      <c r="H237" s="225"/>
      <c r="I237" s="228"/>
      <c r="J237" s="239">
        <f>BK237</f>
        <v>0</v>
      </c>
      <c r="K237" s="225"/>
      <c r="L237" s="230"/>
      <c r="M237" s="231"/>
      <c r="N237" s="232"/>
      <c r="O237" s="232"/>
      <c r="P237" s="233">
        <f>SUM(P238:P288)</f>
        <v>0</v>
      </c>
      <c r="Q237" s="232"/>
      <c r="R237" s="233">
        <f>SUM(R238:R288)</f>
        <v>0</v>
      </c>
      <c r="S237" s="232"/>
      <c r="T237" s="234">
        <f>SUM(T238:T288)</f>
        <v>0</v>
      </c>
      <c r="AR237" s="235" t="s">
        <v>86</v>
      </c>
      <c r="AT237" s="236" t="s">
        <v>75</v>
      </c>
      <c r="AU237" s="236" t="s">
        <v>83</v>
      </c>
      <c r="AY237" s="235" t="s">
        <v>414</v>
      </c>
      <c r="BK237" s="237">
        <f>SUM(BK238:BK288)</f>
        <v>0</v>
      </c>
    </row>
    <row r="238" s="1" customFormat="1" ht="25.5" customHeight="1">
      <c r="B238" s="47"/>
      <c r="C238" s="240" t="s">
        <v>1136</v>
      </c>
      <c r="D238" s="240" t="s">
        <v>418</v>
      </c>
      <c r="E238" s="241" t="s">
        <v>11222</v>
      </c>
      <c r="F238" s="242" t="s">
        <v>11223</v>
      </c>
      <c r="G238" s="243" t="s">
        <v>3412</v>
      </c>
      <c r="H238" s="244">
        <v>2</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690</v>
      </c>
      <c r="AT238" s="25" t="s">
        <v>418</v>
      </c>
      <c r="AU238" s="25" t="s">
        <v>86</v>
      </c>
      <c r="AY238" s="25" t="s">
        <v>414</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690</v>
      </c>
      <c r="BM238" s="25" t="s">
        <v>11224</v>
      </c>
    </row>
    <row r="239" s="1" customFormat="1">
      <c r="B239" s="47"/>
      <c r="C239" s="75"/>
      <c r="D239" s="252" t="s">
        <v>1810</v>
      </c>
      <c r="E239" s="75"/>
      <c r="F239" s="253" t="s">
        <v>11059</v>
      </c>
      <c r="G239" s="75"/>
      <c r="H239" s="75"/>
      <c r="I239" s="208"/>
      <c r="J239" s="75"/>
      <c r="K239" s="75"/>
      <c r="L239" s="73"/>
      <c r="M239" s="254"/>
      <c r="N239" s="48"/>
      <c r="O239" s="48"/>
      <c r="P239" s="48"/>
      <c r="Q239" s="48"/>
      <c r="R239" s="48"/>
      <c r="S239" s="48"/>
      <c r="T239" s="96"/>
      <c r="AT239" s="25" t="s">
        <v>1810</v>
      </c>
      <c r="AU239" s="25" t="s">
        <v>86</v>
      </c>
    </row>
    <row r="240" s="1" customFormat="1" ht="16.5" customHeight="1">
      <c r="B240" s="47"/>
      <c r="C240" s="240" t="s">
        <v>1141</v>
      </c>
      <c r="D240" s="240" t="s">
        <v>418</v>
      </c>
      <c r="E240" s="241" t="s">
        <v>11225</v>
      </c>
      <c r="F240" s="242" t="s">
        <v>11226</v>
      </c>
      <c r="G240" s="243" t="s">
        <v>3412</v>
      </c>
      <c r="H240" s="244">
        <v>1</v>
      </c>
      <c r="I240" s="245"/>
      <c r="J240" s="246">
        <f>ROUND(I240*H240,2)</f>
        <v>0</v>
      </c>
      <c r="K240" s="242" t="s">
        <v>21</v>
      </c>
      <c r="L240" s="73"/>
      <c r="M240" s="247" t="s">
        <v>21</v>
      </c>
      <c r="N240" s="248" t="s">
        <v>47</v>
      </c>
      <c r="O240" s="48"/>
      <c r="P240" s="249">
        <f>O240*H240</f>
        <v>0</v>
      </c>
      <c r="Q240" s="249">
        <v>0</v>
      </c>
      <c r="R240" s="249">
        <f>Q240*H240</f>
        <v>0</v>
      </c>
      <c r="S240" s="249">
        <v>0</v>
      </c>
      <c r="T240" s="250">
        <f>S240*H240</f>
        <v>0</v>
      </c>
      <c r="AR240" s="25" t="s">
        <v>690</v>
      </c>
      <c r="AT240" s="25" t="s">
        <v>418</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690</v>
      </c>
      <c r="BM240" s="25" t="s">
        <v>11227</v>
      </c>
    </row>
    <row r="241" s="1" customFormat="1">
      <c r="B241" s="47"/>
      <c r="C241" s="75"/>
      <c r="D241" s="252" t="s">
        <v>1810</v>
      </c>
      <c r="E241" s="75"/>
      <c r="F241" s="253" t="s">
        <v>11059</v>
      </c>
      <c r="G241" s="75"/>
      <c r="H241" s="75"/>
      <c r="I241" s="208"/>
      <c r="J241" s="75"/>
      <c r="K241" s="75"/>
      <c r="L241" s="73"/>
      <c r="M241" s="254"/>
      <c r="N241" s="48"/>
      <c r="O241" s="48"/>
      <c r="P241" s="48"/>
      <c r="Q241" s="48"/>
      <c r="R241" s="48"/>
      <c r="S241" s="48"/>
      <c r="T241" s="96"/>
      <c r="AT241" s="25" t="s">
        <v>1810</v>
      </c>
      <c r="AU241" s="25" t="s">
        <v>86</v>
      </c>
    </row>
    <row r="242" s="1" customFormat="1" ht="16.5" customHeight="1">
      <c r="B242" s="47"/>
      <c r="C242" s="240" t="s">
        <v>1148</v>
      </c>
      <c r="D242" s="240" t="s">
        <v>418</v>
      </c>
      <c r="E242" s="241" t="s">
        <v>11228</v>
      </c>
      <c r="F242" s="242" t="s">
        <v>11229</v>
      </c>
      <c r="G242" s="243" t="s">
        <v>3412</v>
      </c>
      <c r="H242" s="244">
        <v>2</v>
      </c>
      <c r="I242" s="245"/>
      <c r="J242" s="246">
        <f>ROUND(I242*H242,2)</f>
        <v>0</v>
      </c>
      <c r="K242" s="242" t="s">
        <v>21</v>
      </c>
      <c r="L242" s="73"/>
      <c r="M242" s="247" t="s">
        <v>21</v>
      </c>
      <c r="N242" s="248" t="s">
        <v>47</v>
      </c>
      <c r="O242" s="48"/>
      <c r="P242" s="249">
        <f>O242*H242</f>
        <v>0</v>
      </c>
      <c r="Q242" s="249">
        <v>0</v>
      </c>
      <c r="R242" s="249">
        <f>Q242*H242</f>
        <v>0</v>
      </c>
      <c r="S242" s="249">
        <v>0</v>
      </c>
      <c r="T242" s="250">
        <f>S242*H242</f>
        <v>0</v>
      </c>
      <c r="AR242" s="25" t="s">
        <v>690</v>
      </c>
      <c r="AT242" s="25" t="s">
        <v>418</v>
      </c>
      <c r="AU242" s="25" t="s">
        <v>86</v>
      </c>
      <c r="AY242" s="25" t="s">
        <v>414</v>
      </c>
      <c r="BE242" s="251">
        <f>IF(N242="základní",J242,0)</f>
        <v>0</v>
      </c>
      <c r="BF242" s="251">
        <f>IF(N242="snížená",J242,0)</f>
        <v>0</v>
      </c>
      <c r="BG242" s="251">
        <f>IF(N242="zákl. přenesená",J242,0)</f>
        <v>0</v>
      </c>
      <c r="BH242" s="251">
        <f>IF(N242="sníž. přenesená",J242,0)</f>
        <v>0</v>
      </c>
      <c r="BI242" s="251">
        <f>IF(N242="nulová",J242,0)</f>
        <v>0</v>
      </c>
      <c r="BJ242" s="25" t="s">
        <v>83</v>
      </c>
      <c r="BK242" s="251">
        <f>ROUND(I242*H242,2)</f>
        <v>0</v>
      </c>
      <c r="BL242" s="25" t="s">
        <v>690</v>
      </c>
      <c r="BM242" s="25" t="s">
        <v>11230</v>
      </c>
    </row>
    <row r="243" s="1" customFormat="1" ht="16.5" customHeight="1">
      <c r="B243" s="47"/>
      <c r="C243" s="240" t="s">
        <v>1154</v>
      </c>
      <c r="D243" s="240" t="s">
        <v>418</v>
      </c>
      <c r="E243" s="241" t="s">
        <v>4433</v>
      </c>
      <c r="F243" s="242" t="s">
        <v>11231</v>
      </c>
      <c r="G243" s="243" t="s">
        <v>3412</v>
      </c>
      <c r="H243" s="244">
        <v>2</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690</v>
      </c>
      <c r="AT243" s="25" t="s">
        <v>418</v>
      </c>
      <c r="AU243" s="25" t="s">
        <v>86</v>
      </c>
      <c r="AY243" s="25" t="s">
        <v>414</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690</v>
      </c>
      <c r="BM243" s="25" t="s">
        <v>11232</v>
      </c>
    </row>
    <row r="244" s="1" customFormat="1" ht="16.5" customHeight="1">
      <c r="B244" s="47"/>
      <c r="C244" s="240" t="s">
        <v>1158</v>
      </c>
      <c r="D244" s="240" t="s">
        <v>418</v>
      </c>
      <c r="E244" s="241" t="s">
        <v>4437</v>
      </c>
      <c r="F244" s="242" t="s">
        <v>11233</v>
      </c>
      <c r="G244" s="243" t="s">
        <v>3412</v>
      </c>
      <c r="H244" s="244">
        <v>4</v>
      </c>
      <c r="I244" s="245"/>
      <c r="J244" s="246">
        <f>ROUND(I244*H244,2)</f>
        <v>0</v>
      </c>
      <c r="K244" s="242" t="s">
        <v>21</v>
      </c>
      <c r="L244" s="73"/>
      <c r="M244" s="247" t="s">
        <v>21</v>
      </c>
      <c r="N244" s="248" t="s">
        <v>47</v>
      </c>
      <c r="O244" s="48"/>
      <c r="P244" s="249">
        <f>O244*H244</f>
        <v>0</v>
      </c>
      <c r="Q244" s="249">
        <v>0</v>
      </c>
      <c r="R244" s="249">
        <f>Q244*H244</f>
        <v>0</v>
      </c>
      <c r="S244" s="249">
        <v>0</v>
      </c>
      <c r="T244" s="250">
        <f>S244*H244</f>
        <v>0</v>
      </c>
      <c r="AR244" s="25" t="s">
        <v>690</v>
      </c>
      <c r="AT244" s="25" t="s">
        <v>418</v>
      </c>
      <c r="AU244" s="25" t="s">
        <v>86</v>
      </c>
      <c r="AY244" s="25" t="s">
        <v>414</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690</v>
      </c>
      <c r="BM244" s="25" t="s">
        <v>11234</v>
      </c>
    </row>
    <row r="245" s="1" customFormat="1" ht="16.5" customHeight="1">
      <c r="B245" s="47"/>
      <c r="C245" s="240" t="s">
        <v>1165</v>
      </c>
      <c r="D245" s="240" t="s">
        <v>418</v>
      </c>
      <c r="E245" s="241" t="s">
        <v>11235</v>
      </c>
      <c r="F245" s="242" t="s">
        <v>11236</v>
      </c>
      <c r="G245" s="243" t="s">
        <v>3412</v>
      </c>
      <c r="H245" s="244">
        <v>9</v>
      </c>
      <c r="I245" s="245"/>
      <c r="J245" s="246">
        <f>ROUND(I245*H245,2)</f>
        <v>0</v>
      </c>
      <c r="K245" s="242" t="s">
        <v>21</v>
      </c>
      <c r="L245" s="73"/>
      <c r="M245" s="247" t="s">
        <v>21</v>
      </c>
      <c r="N245" s="248" t="s">
        <v>47</v>
      </c>
      <c r="O245" s="48"/>
      <c r="P245" s="249">
        <f>O245*H245</f>
        <v>0</v>
      </c>
      <c r="Q245" s="249">
        <v>0</v>
      </c>
      <c r="R245" s="249">
        <f>Q245*H245</f>
        <v>0</v>
      </c>
      <c r="S245" s="249">
        <v>0</v>
      </c>
      <c r="T245" s="250">
        <f>S245*H245</f>
        <v>0</v>
      </c>
      <c r="AR245" s="25" t="s">
        <v>690</v>
      </c>
      <c r="AT245" s="25" t="s">
        <v>418</v>
      </c>
      <c r="AU245" s="25" t="s">
        <v>86</v>
      </c>
      <c r="AY245" s="25" t="s">
        <v>414</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690</v>
      </c>
      <c r="BM245" s="25" t="s">
        <v>11237</v>
      </c>
    </row>
    <row r="246" s="1" customFormat="1" ht="16.5" customHeight="1">
      <c r="B246" s="47"/>
      <c r="C246" s="240" t="s">
        <v>1169</v>
      </c>
      <c r="D246" s="240" t="s">
        <v>418</v>
      </c>
      <c r="E246" s="241" t="s">
        <v>11238</v>
      </c>
      <c r="F246" s="242" t="s">
        <v>11239</v>
      </c>
      <c r="G246" s="243" t="s">
        <v>3412</v>
      </c>
      <c r="H246" s="244">
        <v>1</v>
      </c>
      <c r="I246" s="245"/>
      <c r="J246" s="246">
        <f>ROUND(I246*H246,2)</f>
        <v>0</v>
      </c>
      <c r="K246" s="242" t="s">
        <v>21</v>
      </c>
      <c r="L246" s="73"/>
      <c r="M246" s="247" t="s">
        <v>21</v>
      </c>
      <c r="N246" s="248" t="s">
        <v>47</v>
      </c>
      <c r="O246" s="48"/>
      <c r="P246" s="249">
        <f>O246*H246</f>
        <v>0</v>
      </c>
      <c r="Q246" s="249">
        <v>0</v>
      </c>
      <c r="R246" s="249">
        <f>Q246*H246</f>
        <v>0</v>
      </c>
      <c r="S246" s="249">
        <v>0</v>
      </c>
      <c r="T246" s="250">
        <f>S246*H246</f>
        <v>0</v>
      </c>
      <c r="AR246" s="25" t="s">
        <v>690</v>
      </c>
      <c r="AT246" s="25" t="s">
        <v>418</v>
      </c>
      <c r="AU246" s="25" t="s">
        <v>86</v>
      </c>
      <c r="AY246" s="25" t="s">
        <v>414</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690</v>
      </c>
      <c r="BM246" s="25" t="s">
        <v>11240</v>
      </c>
    </row>
    <row r="247" s="1" customFormat="1" ht="16.5" customHeight="1">
      <c r="B247" s="47"/>
      <c r="C247" s="240" t="s">
        <v>1174</v>
      </c>
      <c r="D247" s="240" t="s">
        <v>418</v>
      </c>
      <c r="E247" s="241" t="s">
        <v>11241</v>
      </c>
      <c r="F247" s="242" t="s">
        <v>11242</v>
      </c>
      <c r="G247" s="243" t="s">
        <v>3412</v>
      </c>
      <c r="H247" s="244">
        <v>1</v>
      </c>
      <c r="I247" s="245"/>
      <c r="J247" s="246">
        <f>ROUND(I247*H247,2)</f>
        <v>0</v>
      </c>
      <c r="K247" s="242" t="s">
        <v>21</v>
      </c>
      <c r="L247" s="73"/>
      <c r="M247" s="247" t="s">
        <v>21</v>
      </c>
      <c r="N247" s="248" t="s">
        <v>47</v>
      </c>
      <c r="O247" s="48"/>
      <c r="P247" s="249">
        <f>O247*H247</f>
        <v>0</v>
      </c>
      <c r="Q247" s="249">
        <v>0</v>
      </c>
      <c r="R247" s="249">
        <f>Q247*H247</f>
        <v>0</v>
      </c>
      <c r="S247" s="249">
        <v>0</v>
      </c>
      <c r="T247" s="250">
        <f>S247*H247</f>
        <v>0</v>
      </c>
      <c r="AR247" s="25" t="s">
        <v>690</v>
      </c>
      <c r="AT247" s="25" t="s">
        <v>418</v>
      </c>
      <c r="AU247" s="25" t="s">
        <v>86</v>
      </c>
      <c r="AY247" s="25" t="s">
        <v>414</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690</v>
      </c>
      <c r="BM247" s="25" t="s">
        <v>11243</v>
      </c>
    </row>
    <row r="248" s="1" customFormat="1" ht="16.5" customHeight="1">
      <c r="B248" s="47"/>
      <c r="C248" s="240" t="s">
        <v>1179</v>
      </c>
      <c r="D248" s="240" t="s">
        <v>418</v>
      </c>
      <c r="E248" s="241" t="s">
        <v>4459</v>
      </c>
      <c r="F248" s="242" t="s">
        <v>11244</v>
      </c>
      <c r="G248" s="243" t="s">
        <v>678</v>
      </c>
      <c r="H248" s="244">
        <v>3</v>
      </c>
      <c r="I248" s="245"/>
      <c r="J248" s="246">
        <f>ROUND(I248*H248,2)</f>
        <v>0</v>
      </c>
      <c r="K248" s="242" t="s">
        <v>21</v>
      </c>
      <c r="L248" s="73"/>
      <c r="M248" s="247" t="s">
        <v>21</v>
      </c>
      <c r="N248" s="248" t="s">
        <v>47</v>
      </c>
      <c r="O248" s="48"/>
      <c r="P248" s="249">
        <f>O248*H248</f>
        <v>0</v>
      </c>
      <c r="Q248" s="249">
        <v>0</v>
      </c>
      <c r="R248" s="249">
        <f>Q248*H248</f>
        <v>0</v>
      </c>
      <c r="S248" s="249">
        <v>0</v>
      </c>
      <c r="T248" s="250">
        <f>S248*H248</f>
        <v>0</v>
      </c>
      <c r="AR248" s="25" t="s">
        <v>690</v>
      </c>
      <c r="AT248" s="25" t="s">
        <v>418</v>
      </c>
      <c r="AU248" s="25" t="s">
        <v>86</v>
      </c>
      <c r="AY248" s="25" t="s">
        <v>414</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690</v>
      </c>
      <c r="BM248" s="25" t="s">
        <v>11245</v>
      </c>
    </row>
    <row r="249" s="1" customFormat="1">
      <c r="B249" s="47"/>
      <c r="C249" s="75"/>
      <c r="D249" s="252" t="s">
        <v>1810</v>
      </c>
      <c r="E249" s="75"/>
      <c r="F249" s="253" t="s">
        <v>11059</v>
      </c>
      <c r="G249" s="75"/>
      <c r="H249" s="75"/>
      <c r="I249" s="208"/>
      <c r="J249" s="75"/>
      <c r="K249" s="75"/>
      <c r="L249" s="73"/>
      <c r="M249" s="254"/>
      <c r="N249" s="48"/>
      <c r="O249" s="48"/>
      <c r="P249" s="48"/>
      <c r="Q249" s="48"/>
      <c r="R249" s="48"/>
      <c r="S249" s="48"/>
      <c r="T249" s="96"/>
      <c r="AT249" s="25" t="s">
        <v>1810</v>
      </c>
      <c r="AU249" s="25" t="s">
        <v>86</v>
      </c>
    </row>
    <row r="250" s="1" customFormat="1" ht="16.5" customHeight="1">
      <c r="B250" s="47"/>
      <c r="C250" s="240" t="s">
        <v>458</v>
      </c>
      <c r="D250" s="240" t="s">
        <v>418</v>
      </c>
      <c r="E250" s="241" t="s">
        <v>11246</v>
      </c>
      <c r="F250" s="242" t="s">
        <v>11247</v>
      </c>
      <c r="G250" s="243" t="s">
        <v>678</v>
      </c>
      <c r="H250" s="244">
        <v>7</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690</v>
      </c>
      <c r="AT250" s="25" t="s">
        <v>418</v>
      </c>
      <c r="AU250" s="25" t="s">
        <v>86</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690</v>
      </c>
      <c r="BM250" s="25" t="s">
        <v>11248</v>
      </c>
    </row>
    <row r="251" s="1" customFormat="1">
      <c r="B251" s="47"/>
      <c r="C251" s="75"/>
      <c r="D251" s="252" t="s">
        <v>1810</v>
      </c>
      <c r="E251" s="75"/>
      <c r="F251" s="253" t="s">
        <v>11059</v>
      </c>
      <c r="G251" s="75"/>
      <c r="H251" s="75"/>
      <c r="I251" s="208"/>
      <c r="J251" s="75"/>
      <c r="K251" s="75"/>
      <c r="L251" s="73"/>
      <c r="M251" s="254"/>
      <c r="N251" s="48"/>
      <c r="O251" s="48"/>
      <c r="P251" s="48"/>
      <c r="Q251" s="48"/>
      <c r="R251" s="48"/>
      <c r="S251" s="48"/>
      <c r="T251" s="96"/>
      <c r="AT251" s="25" t="s">
        <v>1810</v>
      </c>
      <c r="AU251" s="25" t="s">
        <v>86</v>
      </c>
    </row>
    <row r="252" s="1" customFormat="1" ht="25.5" customHeight="1">
      <c r="B252" s="47"/>
      <c r="C252" s="240" t="s">
        <v>1191</v>
      </c>
      <c r="D252" s="240" t="s">
        <v>418</v>
      </c>
      <c r="E252" s="241" t="s">
        <v>11249</v>
      </c>
      <c r="F252" s="242" t="s">
        <v>11250</v>
      </c>
      <c r="G252" s="243" t="s">
        <v>678</v>
      </c>
      <c r="H252" s="244">
        <v>3</v>
      </c>
      <c r="I252" s="245"/>
      <c r="J252" s="246">
        <f>ROUND(I252*H252,2)</f>
        <v>0</v>
      </c>
      <c r="K252" s="242" t="s">
        <v>21</v>
      </c>
      <c r="L252" s="73"/>
      <c r="M252" s="247" t="s">
        <v>21</v>
      </c>
      <c r="N252" s="248" t="s">
        <v>47</v>
      </c>
      <c r="O252" s="48"/>
      <c r="P252" s="249">
        <f>O252*H252</f>
        <v>0</v>
      </c>
      <c r="Q252" s="249">
        <v>0</v>
      </c>
      <c r="R252" s="249">
        <f>Q252*H252</f>
        <v>0</v>
      </c>
      <c r="S252" s="249">
        <v>0</v>
      </c>
      <c r="T252" s="250">
        <f>S252*H252</f>
        <v>0</v>
      </c>
      <c r="AR252" s="25" t="s">
        <v>690</v>
      </c>
      <c r="AT252" s="25" t="s">
        <v>418</v>
      </c>
      <c r="AU252" s="25" t="s">
        <v>86</v>
      </c>
      <c r="AY252" s="25" t="s">
        <v>414</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690</v>
      </c>
      <c r="BM252" s="25" t="s">
        <v>11251</v>
      </c>
    </row>
    <row r="253" s="1" customFormat="1">
      <c r="B253" s="47"/>
      <c r="C253" s="75"/>
      <c r="D253" s="252" t="s">
        <v>1810</v>
      </c>
      <c r="E253" s="75"/>
      <c r="F253" s="253" t="s">
        <v>11252</v>
      </c>
      <c r="G253" s="75"/>
      <c r="H253" s="75"/>
      <c r="I253" s="208"/>
      <c r="J253" s="75"/>
      <c r="K253" s="75"/>
      <c r="L253" s="73"/>
      <c r="M253" s="254"/>
      <c r="N253" s="48"/>
      <c r="O253" s="48"/>
      <c r="P253" s="48"/>
      <c r="Q253" s="48"/>
      <c r="R253" s="48"/>
      <c r="S253" s="48"/>
      <c r="T253" s="96"/>
      <c r="AT253" s="25" t="s">
        <v>1810</v>
      </c>
      <c r="AU253" s="25" t="s">
        <v>86</v>
      </c>
    </row>
    <row r="254" s="1" customFormat="1" ht="16.5" customHeight="1">
      <c r="B254" s="47"/>
      <c r="C254" s="240" t="s">
        <v>1199</v>
      </c>
      <c r="D254" s="240" t="s">
        <v>418</v>
      </c>
      <c r="E254" s="241" t="s">
        <v>11253</v>
      </c>
      <c r="F254" s="242" t="s">
        <v>11254</v>
      </c>
      <c r="G254" s="243" t="s">
        <v>678</v>
      </c>
      <c r="H254" s="244">
        <v>3</v>
      </c>
      <c r="I254" s="245"/>
      <c r="J254" s="246">
        <f>ROUND(I254*H254,2)</f>
        <v>0</v>
      </c>
      <c r="K254" s="242" t="s">
        <v>21</v>
      </c>
      <c r="L254" s="73"/>
      <c r="M254" s="247" t="s">
        <v>21</v>
      </c>
      <c r="N254" s="248" t="s">
        <v>47</v>
      </c>
      <c r="O254" s="48"/>
      <c r="P254" s="249">
        <f>O254*H254</f>
        <v>0</v>
      </c>
      <c r="Q254" s="249">
        <v>0</v>
      </c>
      <c r="R254" s="249">
        <f>Q254*H254</f>
        <v>0</v>
      </c>
      <c r="S254" s="249">
        <v>0</v>
      </c>
      <c r="T254" s="250">
        <f>S254*H254</f>
        <v>0</v>
      </c>
      <c r="AR254" s="25" t="s">
        <v>690</v>
      </c>
      <c r="AT254" s="25" t="s">
        <v>418</v>
      </c>
      <c r="AU254" s="25" t="s">
        <v>86</v>
      </c>
      <c r="AY254" s="25" t="s">
        <v>414</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690</v>
      </c>
      <c r="BM254" s="25" t="s">
        <v>11255</v>
      </c>
    </row>
    <row r="255" s="1" customFormat="1">
      <c r="B255" s="47"/>
      <c r="C255" s="75"/>
      <c r="D255" s="252" t="s">
        <v>1810</v>
      </c>
      <c r="E255" s="75"/>
      <c r="F255" s="253" t="s">
        <v>11252</v>
      </c>
      <c r="G255" s="75"/>
      <c r="H255" s="75"/>
      <c r="I255" s="208"/>
      <c r="J255" s="75"/>
      <c r="K255" s="75"/>
      <c r="L255" s="73"/>
      <c r="M255" s="254"/>
      <c r="N255" s="48"/>
      <c r="O255" s="48"/>
      <c r="P255" s="48"/>
      <c r="Q255" s="48"/>
      <c r="R255" s="48"/>
      <c r="S255" s="48"/>
      <c r="T255" s="96"/>
      <c r="AT255" s="25" t="s">
        <v>1810</v>
      </c>
      <c r="AU255" s="25" t="s">
        <v>86</v>
      </c>
    </row>
    <row r="256" s="1" customFormat="1" ht="16.5" customHeight="1">
      <c r="B256" s="47"/>
      <c r="C256" s="240" t="s">
        <v>1204</v>
      </c>
      <c r="D256" s="240" t="s">
        <v>418</v>
      </c>
      <c r="E256" s="241" t="s">
        <v>4478</v>
      </c>
      <c r="F256" s="242" t="s">
        <v>4479</v>
      </c>
      <c r="G256" s="243" t="s">
        <v>678</v>
      </c>
      <c r="H256" s="244">
        <v>17</v>
      </c>
      <c r="I256" s="245"/>
      <c r="J256" s="246">
        <f>ROUND(I256*H256,2)</f>
        <v>0</v>
      </c>
      <c r="K256" s="242" t="s">
        <v>21</v>
      </c>
      <c r="L256" s="73"/>
      <c r="M256" s="247" t="s">
        <v>21</v>
      </c>
      <c r="N256" s="248" t="s">
        <v>47</v>
      </c>
      <c r="O256" s="48"/>
      <c r="P256" s="249">
        <f>O256*H256</f>
        <v>0</v>
      </c>
      <c r="Q256" s="249">
        <v>0</v>
      </c>
      <c r="R256" s="249">
        <f>Q256*H256</f>
        <v>0</v>
      </c>
      <c r="S256" s="249">
        <v>0</v>
      </c>
      <c r="T256" s="250">
        <f>S256*H256</f>
        <v>0</v>
      </c>
      <c r="AR256" s="25" t="s">
        <v>690</v>
      </c>
      <c r="AT256" s="25" t="s">
        <v>418</v>
      </c>
      <c r="AU256" s="25" t="s">
        <v>86</v>
      </c>
      <c r="AY256" s="25" t="s">
        <v>414</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690</v>
      </c>
      <c r="BM256" s="25" t="s">
        <v>11256</v>
      </c>
    </row>
    <row r="257" s="1" customFormat="1">
      <c r="B257" s="47"/>
      <c r="C257" s="75"/>
      <c r="D257" s="252" t="s">
        <v>1810</v>
      </c>
      <c r="E257" s="75"/>
      <c r="F257" s="253" t="s">
        <v>11059</v>
      </c>
      <c r="G257" s="75"/>
      <c r="H257" s="75"/>
      <c r="I257" s="208"/>
      <c r="J257" s="75"/>
      <c r="K257" s="75"/>
      <c r="L257" s="73"/>
      <c r="M257" s="254"/>
      <c r="N257" s="48"/>
      <c r="O257" s="48"/>
      <c r="P257" s="48"/>
      <c r="Q257" s="48"/>
      <c r="R257" s="48"/>
      <c r="S257" s="48"/>
      <c r="T257" s="96"/>
      <c r="AT257" s="25" t="s">
        <v>1810</v>
      </c>
      <c r="AU257" s="25" t="s">
        <v>86</v>
      </c>
    </row>
    <row r="258" s="1" customFormat="1" ht="16.5" customHeight="1">
      <c r="B258" s="47"/>
      <c r="C258" s="240" t="s">
        <v>1210</v>
      </c>
      <c r="D258" s="240" t="s">
        <v>418</v>
      </c>
      <c r="E258" s="241" t="s">
        <v>11257</v>
      </c>
      <c r="F258" s="242" t="s">
        <v>11258</v>
      </c>
      <c r="G258" s="243" t="s">
        <v>678</v>
      </c>
      <c r="H258" s="244">
        <v>2</v>
      </c>
      <c r="I258" s="245"/>
      <c r="J258" s="246">
        <f>ROUND(I258*H258,2)</f>
        <v>0</v>
      </c>
      <c r="K258" s="242" t="s">
        <v>21</v>
      </c>
      <c r="L258" s="73"/>
      <c r="M258" s="247" t="s">
        <v>21</v>
      </c>
      <c r="N258" s="248" t="s">
        <v>47</v>
      </c>
      <c r="O258" s="48"/>
      <c r="P258" s="249">
        <f>O258*H258</f>
        <v>0</v>
      </c>
      <c r="Q258" s="249">
        <v>0</v>
      </c>
      <c r="R258" s="249">
        <f>Q258*H258</f>
        <v>0</v>
      </c>
      <c r="S258" s="249">
        <v>0</v>
      </c>
      <c r="T258" s="250">
        <f>S258*H258</f>
        <v>0</v>
      </c>
      <c r="AR258" s="25" t="s">
        <v>690</v>
      </c>
      <c r="AT258" s="25" t="s">
        <v>418</v>
      </c>
      <c r="AU258" s="25" t="s">
        <v>86</v>
      </c>
      <c r="AY258" s="25" t="s">
        <v>414</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690</v>
      </c>
      <c r="BM258" s="25" t="s">
        <v>11259</v>
      </c>
    </row>
    <row r="259" s="1" customFormat="1">
      <c r="B259" s="47"/>
      <c r="C259" s="75"/>
      <c r="D259" s="252" t="s">
        <v>1810</v>
      </c>
      <c r="E259" s="75"/>
      <c r="F259" s="253" t="s">
        <v>11059</v>
      </c>
      <c r="G259" s="75"/>
      <c r="H259" s="75"/>
      <c r="I259" s="208"/>
      <c r="J259" s="75"/>
      <c r="K259" s="75"/>
      <c r="L259" s="73"/>
      <c r="M259" s="254"/>
      <c r="N259" s="48"/>
      <c r="O259" s="48"/>
      <c r="P259" s="48"/>
      <c r="Q259" s="48"/>
      <c r="R259" s="48"/>
      <c r="S259" s="48"/>
      <c r="T259" s="96"/>
      <c r="AT259" s="25" t="s">
        <v>1810</v>
      </c>
      <c r="AU259" s="25" t="s">
        <v>86</v>
      </c>
    </row>
    <row r="260" s="1" customFormat="1" ht="16.5" customHeight="1">
      <c r="B260" s="47"/>
      <c r="C260" s="240" t="s">
        <v>1215</v>
      </c>
      <c r="D260" s="240" t="s">
        <v>418</v>
      </c>
      <c r="E260" s="241" t="s">
        <v>4490</v>
      </c>
      <c r="F260" s="242" t="s">
        <v>4491</v>
      </c>
      <c r="G260" s="243" t="s">
        <v>678</v>
      </c>
      <c r="H260" s="244">
        <v>4</v>
      </c>
      <c r="I260" s="245"/>
      <c r="J260" s="246">
        <f>ROUND(I260*H260,2)</f>
        <v>0</v>
      </c>
      <c r="K260" s="242" t="s">
        <v>21</v>
      </c>
      <c r="L260" s="73"/>
      <c r="M260" s="247" t="s">
        <v>21</v>
      </c>
      <c r="N260" s="248" t="s">
        <v>47</v>
      </c>
      <c r="O260" s="48"/>
      <c r="P260" s="249">
        <f>O260*H260</f>
        <v>0</v>
      </c>
      <c r="Q260" s="249">
        <v>0</v>
      </c>
      <c r="R260" s="249">
        <f>Q260*H260</f>
        <v>0</v>
      </c>
      <c r="S260" s="249">
        <v>0</v>
      </c>
      <c r="T260" s="250">
        <f>S260*H260</f>
        <v>0</v>
      </c>
      <c r="AR260" s="25" t="s">
        <v>690</v>
      </c>
      <c r="AT260" s="25" t="s">
        <v>418</v>
      </c>
      <c r="AU260" s="25" t="s">
        <v>86</v>
      </c>
      <c r="AY260" s="25" t="s">
        <v>414</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690</v>
      </c>
      <c r="BM260" s="25" t="s">
        <v>11260</v>
      </c>
    </row>
    <row r="261" s="1" customFormat="1">
      <c r="B261" s="47"/>
      <c r="C261" s="75"/>
      <c r="D261" s="252" t="s">
        <v>1810</v>
      </c>
      <c r="E261" s="75"/>
      <c r="F261" s="253" t="s">
        <v>11059</v>
      </c>
      <c r="G261" s="75"/>
      <c r="H261" s="75"/>
      <c r="I261" s="208"/>
      <c r="J261" s="75"/>
      <c r="K261" s="75"/>
      <c r="L261" s="73"/>
      <c r="M261" s="254"/>
      <c r="N261" s="48"/>
      <c r="O261" s="48"/>
      <c r="P261" s="48"/>
      <c r="Q261" s="48"/>
      <c r="R261" s="48"/>
      <c r="S261" s="48"/>
      <c r="T261" s="96"/>
      <c r="AT261" s="25" t="s">
        <v>1810</v>
      </c>
      <c r="AU261" s="25" t="s">
        <v>86</v>
      </c>
    </row>
    <row r="262" s="1" customFormat="1" ht="25.5" customHeight="1">
      <c r="B262" s="47"/>
      <c r="C262" s="240" t="s">
        <v>1220</v>
      </c>
      <c r="D262" s="240" t="s">
        <v>418</v>
      </c>
      <c r="E262" s="241" t="s">
        <v>11261</v>
      </c>
      <c r="F262" s="242" t="s">
        <v>11262</v>
      </c>
      <c r="G262" s="243" t="s">
        <v>678</v>
      </c>
      <c r="H262" s="244">
        <v>8</v>
      </c>
      <c r="I262" s="245"/>
      <c r="J262" s="246">
        <f>ROUND(I262*H262,2)</f>
        <v>0</v>
      </c>
      <c r="K262" s="242" t="s">
        <v>21</v>
      </c>
      <c r="L262" s="73"/>
      <c r="M262" s="247" t="s">
        <v>21</v>
      </c>
      <c r="N262" s="248" t="s">
        <v>47</v>
      </c>
      <c r="O262" s="48"/>
      <c r="P262" s="249">
        <f>O262*H262</f>
        <v>0</v>
      </c>
      <c r="Q262" s="249">
        <v>0</v>
      </c>
      <c r="R262" s="249">
        <f>Q262*H262</f>
        <v>0</v>
      </c>
      <c r="S262" s="249">
        <v>0</v>
      </c>
      <c r="T262" s="250">
        <f>S262*H262</f>
        <v>0</v>
      </c>
      <c r="AR262" s="25" t="s">
        <v>690</v>
      </c>
      <c r="AT262" s="25" t="s">
        <v>418</v>
      </c>
      <c r="AU262" s="25" t="s">
        <v>86</v>
      </c>
      <c r="AY262" s="25" t="s">
        <v>414</v>
      </c>
      <c r="BE262" s="251">
        <f>IF(N262="základní",J262,0)</f>
        <v>0</v>
      </c>
      <c r="BF262" s="251">
        <f>IF(N262="snížená",J262,0)</f>
        <v>0</v>
      </c>
      <c r="BG262" s="251">
        <f>IF(N262="zákl. přenesená",J262,0)</f>
        <v>0</v>
      </c>
      <c r="BH262" s="251">
        <f>IF(N262="sníž. přenesená",J262,0)</f>
        <v>0</v>
      </c>
      <c r="BI262" s="251">
        <f>IF(N262="nulová",J262,0)</f>
        <v>0</v>
      </c>
      <c r="BJ262" s="25" t="s">
        <v>83</v>
      </c>
      <c r="BK262" s="251">
        <f>ROUND(I262*H262,2)</f>
        <v>0</v>
      </c>
      <c r="BL262" s="25" t="s">
        <v>690</v>
      </c>
      <c r="BM262" s="25" t="s">
        <v>11263</v>
      </c>
    </row>
    <row r="263" s="1" customFormat="1">
      <c r="B263" s="47"/>
      <c r="C263" s="75"/>
      <c r="D263" s="252" t="s">
        <v>1810</v>
      </c>
      <c r="E263" s="75"/>
      <c r="F263" s="253" t="s">
        <v>11059</v>
      </c>
      <c r="G263" s="75"/>
      <c r="H263" s="75"/>
      <c r="I263" s="208"/>
      <c r="J263" s="75"/>
      <c r="K263" s="75"/>
      <c r="L263" s="73"/>
      <c r="M263" s="254"/>
      <c r="N263" s="48"/>
      <c r="O263" s="48"/>
      <c r="P263" s="48"/>
      <c r="Q263" s="48"/>
      <c r="R263" s="48"/>
      <c r="S263" s="48"/>
      <c r="T263" s="96"/>
      <c r="AT263" s="25" t="s">
        <v>1810</v>
      </c>
      <c r="AU263" s="25" t="s">
        <v>86</v>
      </c>
    </row>
    <row r="264" s="1" customFormat="1" ht="16.5" customHeight="1">
      <c r="B264" s="47"/>
      <c r="C264" s="240" t="s">
        <v>1224</v>
      </c>
      <c r="D264" s="240" t="s">
        <v>418</v>
      </c>
      <c r="E264" s="241" t="s">
        <v>11264</v>
      </c>
      <c r="F264" s="242" t="s">
        <v>11265</v>
      </c>
      <c r="G264" s="243" t="s">
        <v>678</v>
      </c>
      <c r="H264" s="244">
        <v>8</v>
      </c>
      <c r="I264" s="245"/>
      <c r="J264" s="246">
        <f>ROUND(I264*H264,2)</f>
        <v>0</v>
      </c>
      <c r="K264" s="242" t="s">
        <v>21</v>
      </c>
      <c r="L264" s="73"/>
      <c r="M264" s="247" t="s">
        <v>21</v>
      </c>
      <c r="N264" s="248" t="s">
        <v>47</v>
      </c>
      <c r="O264" s="48"/>
      <c r="P264" s="249">
        <f>O264*H264</f>
        <v>0</v>
      </c>
      <c r="Q264" s="249">
        <v>0</v>
      </c>
      <c r="R264" s="249">
        <f>Q264*H264</f>
        <v>0</v>
      </c>
      <c r="S264" s="249">
        <v>0</v>
      </c>
      <c r="T264" s="250">
        <f>S264*H264</f>
        <v>0</v>
      </c>
      <c r="AR264" s="25" t="s">
        <v>690</v>
      </c>
      <c r="AT264" s="25" t="s">
        <v>418</v>
      </c>
      <c r="AU264" s="25" t="s">
        <v>86</v>
      </c>
      <c r="AY264" s="25" t="s">
        <v>414</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690</v>
      </c>
      <c r="BM264" s="25" t="s">
        <v>11266</v>
      </c>
    </row>
    <row r="265" s="1" customFormat="1" ht="25.5" customHeight="1">
      <c r="B265" s="47"/>
      <c r="C265" s="240" t="s">
        <v>1228</v>
      </c>
      <c r="D265" s="240" t="s">
        <v>418</v>
      </c>
      <c r="E265" s="241" t="s">
        <v>11267</v>
      </c>
      <c r="F265" s="242" t="s">
        <v>11268</v>
      </c>
      <c r="G265" s="243" t="s">
        <v>678</v>
      </c>
      <c r="H265" s="244">
        <v>10</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690</v>
      </c>
      <c r="AT265" s="25" t="s">
        <v>418</v>
      </c>
      <c r="AU265" s="25" t="s">
        <v>86</v>
      </c>
      <c r="AY265" s="25" t="s">
        <v>414</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690</v>
      </c>
      <c r="BM265" s="25" t="s">
        <v>11269</v>
      </c>
    </row>
    <row r="266" s="1" customFormat="1">
      <c r="B266" s="47"/>
      <c r="C266" s="75"/>
      <c r="D266" s="252" t="s">
        <v>1810</v>
      </c>
      <c r="E266" s="75"/>
      <c r="F266" s="253" t="s">
        <v>11059</v>
      </c>
      <c r="G266" s="75"/>
      <c r="H266" s="75"/>
      <c r="I266" s="208"/>
      <c r="J266" s="75"/>
      <c r="K266" s="75"/>
      <c r="L266" s="73"/>
      <c r="M266" s="254"/>
      <c r="N266" s="48"/>
      <c r="O266" s="48"/>
      <c r="P266" s="48"/>
      <c r="Q266" s="48"/>
      <c r="R266" s="48"/>
      <c r="S266" s="48"/>
      <c r="T266" s="96"/>
      <c r="AT266" s="25" t="s">
        <v>1810</v>
      </c>
      <c r="AU266" s="25" t="s">
        <v>86</v>
      </c>
    </row>
    <row r="267" s="1" customFormat="1" ht="16.5" customHeight="1">
      <c r="B267" s="47"/>
      <c r="C267" s="240" t="s">
        <v>1233</v>
      </c>
      <c r="D267" s="240" t="s">
        <v>418</v>
      </c>
      <c r="E267" s="241" t="s">
        <v>11270</v>
      </c>
      <c r="F267" s="242" t="s">
        <v>11271</v>
      </c>
      <c r="G267" s="243" t="s">
        <v>678</v>
      </c>
      <c r="H267" s="244">
        <v>3</v>
      </c>
      <c r="I267" s="245"/>
      <c r="J267" s="246">
        <f>ROUND(I267*H267,2)</f>
        <v>0</v>
      </c>
      <c r="K267" s="242" t="s">
        <v>21</v>
      </c>
      <c r="L267" s="73"/>
      <c r="M267" s="247" t="s">
        <v>21</v>
      </c>
      <c r="N267" s="248" t="s">
        <v>47</v>
      </c>
      <c r="O267" s="48"/>
      <c r="P267" s="249">
        <f>O267*H267</f>
        <v>0</v>
      </c>
      <c r="Q267" s="249">
        <v>0</v>
      </c>
      <c r="R267" s="249">
        <f>Q267*H267</f>
        <v>0</v>
      </c>
      <c r="S267" s="249">
        <v>0</v>
      </c>
      <c r="T267" s="250">
        <f>S267*H267</f>
        <v>0</v>
      </c>
      <c r="AR267" s="25" t="s">
        <v>690</v>
      </c>
      <c r="AT267" s="25" t="s">
        <v>418</v>
      </c>
      <c r="AU267" s="25" t="s">
        <v>86</v>
      </c>
      <c r="AY267" s="25" t="s">
        <v>414</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690</v>
      </c>
      <c r="BM267" s="25" t="s">
        <v>11272</v>
      </c>
    </row>
    <row r="268" s="1" customFormat="1">
      <c r="B268" s="47"/>
      <c r="C268" s="75"/>
      <c r="D268" s="252" t="s">
        <v>1810</v>
      </c>
      <c r="E268" s="75"/>
      <c r="F268" s="253" t="s">
        <v>11059</v>
      </c>
      <c r="G268" s="75"/>
      <c r="H268" s="75"/>
      <c r="I268" s="208"/>
      <c r="J268" s="75"/>
      <c r="K268" s="75"/>
      <c r="L268" s="73"/>
      <c r="M268" s="254"/>
      <c r="N268" s="48"/>
      <c r="O268" s="48"/>
      <c r="P268" s="48"/>
      <c r="Q268" s="48"/>
      <c r="R268" s="48"/>
      <c r="S268" s="48"/>
      <c r="T268" s="96"/>
      <c r="AT268" s="25" t="s">
        <v>1810</v>
      </c>
      <c r="AU268" s="25" t="s">
        <v>86</v>
      </c>
    </row>
    <row r="269" s="1" customFormat="1" ht="16.5" customHeight="1">
      <c r="B269" s="47"/>
      <c r="C269" s="240" t="s">
        <v>1237</v>
      </c>
      <c r="D269" s="240" t="s">
        <v>418</v>
      </c>
      <c r="E269" s="241" t="s">
        <v>11273</v>
      </c>
      <c r="F269" s="242" t="s">
        <v>11274</v>
      </c>
      <c r="G269" s="243" t="s">
        <v>678</v>
      </c>
      <c r="H269" s="244">
        <v>17</v>
      </c>
      <c r="I269" s="245"/>
      <c r="J269" s="246">
        <f>ROUND(I269*H269,2)</f>
        <v>0</v>
      </c>
      <c r="K269" s="242" t="s">
        <v>21</v>
      </c>
      <c r="L269" s="73"/>
      <c r="M269" s="247" t="s">
        <v>21</v>
      </c>
      <c r="N269" s="248" t="s">
        <v>47</v>
      </c>
      <c r="O269" s="48"/>
      <c r="P269" s="249">
        <f>O269*H269</f>
        <v>0</v>
      </c>
      <c r="Q269" s="249">
        <v>0</v>
      </c>
      <c r="R269" s="249">
        <f>Q269*H269</f>
        <v>0</v>
      </c>
      <c r="S269" s="249">
        <v>0</v>
      </c>
      <c r="T269" s="250">
        <f>S269*H269</f>
        <v>0</v>
      </c>
      <c r="AR269" s="25" t="s">
        <v>690</v>
      </c>
      <c r="AT269" s="25" t="s">
        <v>418</v>
      </c>
      <c r="AU269" s="25" t="s">
        <v>86</v>
      </c>
      <c r="AY269" s="25" t="s">
        <v>414</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690</v>
      </c>
      <c r="BM269" s="25" t="s">
        <v>11275</v>
      </c>
    </row>
    <row r="270" s="1" customFormat="1">
      <c r="B270" s="47"/>
      <c r="C270" s="75"/>
      <c r="D270" s="252" t="s">
        <v>1810</v>
      </c>
      <c r="E270" s="75"/>
      <c r="F270" s="253" t="s">
        <v>11059</v>
      </c>
      <c r="G270" s="75"/>
      <c r="H270" s="75"/>
      <c r="I270" s="208"/>
      <c r="J270" s="75"/>
      <c r="K270" s="75"/>
      <c r="L270" s="73"/>
      <c r="M270" s="254"/>
      <c r="N270" s="48"/>
      <c r="O270" s="48"/>
      <c r="P270" s="48"/>
      <c r="Q270" s="48"/>
      <c r="R270" s="48"/>
      <c r="S270" s="48"/>
      <c r="T270" s="96"/>
      <c r="AT270" s="25" t="s">
        <v>1810</v>
      </c>
      <c r="AU270" s="25" t="s">
        <v>86</v>
      </c>
    </row>
    <row r="271" s="1" customFormat="1" ht="16.5" customHeight="1">
      <c r="B271" s="47"/>
      <c r="C271" s="240" t="s">
        <v>1241</v>
      </c>
      <c r="D271" s="240" t="s">
        <v>418</v>
      </c>
      <c r="E271" s="241" t="s">
        <v>11276</v>
      </c>
      <c r="F271" s="242" t="s">
        <v>11277</v>
      </c>
      <c r="G271" s="243" t="s">
        <v>678</v>
      </c>
      <c r="H271" s="244">
        <v>2</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690</v>
      </c>
      <c r="AT271" s="25" t="s">
        <v>418</v>
      </c>
      <c r="AU271" s="25" t="s">
        <v>86</v>
      </c>
      <c r="AY271" s="25" t="s">
        <v>414</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690</v>
      </c>
      <c r="BM271" s="25" t="s">
        <v>11278</v>
      </c>
    </row>
    <row r="272" s="1" customFormat="1">
      <c r="B272" s="47"/>
      <c r="C272" s="75"/>
      <c r="D272" s="252" t="s">
        <v>1810</v>
      </c>
      <c r="E272" s="75"/>
      <c r="F272" s="253" t="s">
        <v>11059</v>
      </c>
      <c r="G272" s="75"/>
      <c r="H272" s="75"/>
      <c r="I272" s="208"/>
      <c r="J272" s="75"/>
      <c r="K272" s="75"/>
      <c r="L272" s="73"/>
      <c r="M272" s="254"/>
      <c r="N272" s="48"/>
      <c r="O272" s="48"/>
      <c r="P272" s="48"/>
      <c r="Q272" s="48"/>
      <c r="R272" s="48"/>
      <c r="S272" s="48"/>
      <c r="T272" s="96"/>
      <c r="AT272" s="25" t="s">
        <v>1810</v>
      </c>
      <c r="AU272" s="25" t="s">
        <v>86</v>
      </c>
    </row>
    <row r="273" s="1" customFormat="1" ht="16.5" customHeight="1">
      <c r="B273" s="47"/>
      <c r="C273" s="240" t="s">
        <v>1248</v>
      </c>
      <c r="D273" s="240" t="s">
        <v>418</v>
      </c>
      <c r="E273" s="241" t="s">
        <v>11279</v>
      </c>
      <c r="F273" s="242" t="s">
        <v>11280</v>
      </c>
      <c r="G273" s="243" t="s">
        <v>678</v>
      </c>
      <c r="H273" s="244">
        <v>4</v>
      </c>
      <c r="I273" s="245"/>
      <c r="J273" s="246">
        <f>ROUND(I273*H273,2)</f>
        <v>0</v>
      </c>
      <c r="K273" s="242" t="s">
        <v>21</v>
      </c>
      <c r="L273" s="73"/>
      <c r="M273" s="247" t="s">
        <v>21</v>
      </c>
      <c r="N273" s="248" t="s">
        <v>47</v>
      </c>
      <c r="O273" s="48"/>
      <c r="P273" s="249">
        <f>O273*H273</f>
        <v>0</v>
      </c>
      <c r="Q273" s="249">
        <v>0</v>
      </c>
      <c r="R273" s="249">
        <f>Q273*H273</f>
        <v>0</v>
      </c>
      <c r="S273" s="249">
        <v>0</v>
      </c>
      <c r="T273" s="250">
        <f>S273*H273</f>
        <v>0</v>
      </c>
      <c r="AR273" s="25" t="s">
        <v>690</v>
      </c>
      <c r="AT273" s="25" t="s">
        <v>418</v>
      </c>
      <c r="AU273" s="25" t="s">
        <v>86</v>
      </c>
      <c r="AY273" s="25" t="s">
        <v>414</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690</v>
      </c>
      <c r="BM273" s="25" t="s">
        <v>11281</v>
      </c>
    </row>
    <row r="274" s="1" customFormat="1">
      <c r="B274" s="47"/>
      <c r="C274" s="75"/>
      <c r="D274" s="252" t="s">
        <v>1810</v>
      </c>
      <c r="E274" s="75"/>
      <c r="F274" s="253" t="s">
        <v>11059</v>
      </c>
      <c r="G274" s="75"/>
      <c r="H274" s="75"/>
      <c r="I274" s="208"/>
      <c r="J274" s="75"/>
      <c r="K274" s="75"/>
      <c r="L274" s="73"/>
      <c r="M274" s="254"/>
      <c r="N274" s="48"/>
      <c r="O274" s="48"/>
      <c r="P274" s="48"/>
      <c r="Q274" s="48"/>
      <c r="R274" s="48"/>
      <c r="S274" s="48"/>
      <c r="T274" s="96"/>
      <c r="AT274" s="25" t="s">
        <v>1810</v>
      </c>
      <c r="AU274" s="25" t="s">
        <v>86</v>
      </c>
    </row>
    <row r="275" s="1" customFormat="1" ht="16.5" customHeight="1">
      <c r="B275" s="47"/>
      <c r="C275" s="240" t="s">
        <v>1255</v>
      </c>
      <c r="D275" s="240" t="s">
        <v>418</v>
      </c>
      <c r="E275" s="241" t="s">
        <v>11282</v>
      </c>
      <c r="F275" s="242" t="s">
        <v>11283</v>
      </c>
      <c r="G275" s="243" t="s">
        <v>678</v>
      </c>
      <c r="H275" s="244">
        <v>6</v>
      </c>
      <c r="I275" s="245"/>
      <c r="J275" s="246">
        <f>ROUND(I275*H275,2)</f>
        <v>0</v>
      </c>
      <c r="K275" s="242" t="s">
        <v>21</v>
      </c>
      <c r="L275" s="73"/>
      <c r="M275" s="247" t="s">
        <v>21</v>
      </c>
      <c r="N275" s="248" t="s">
        <v>47</v>
      </c>
      <c r="O275" s="48"/>
      <c r="P275" s="249">
        <f>O275*H275</f>
        <v>0</v>
      </c>
      <c r="Q275" s="249">
        <v>0</v>
      </c>
      <c r="R275" s="249">
        <f>Q275*H275</f>
        <v>0</v>
      </c>
      <c r="S275" s="249">
        <v>0</v>
      </c>
      <c r="T275" s="250">
        <f>S275*H275</f>
        <v>0</v>
      </c>
      <c r="AR275" s="25" t="s">
        <v>690</v>
      </c>
      <c r="AT275" s="25" t="s">
        <v>418</v>
      </c>
      <c r="AU275" s="25" t="s">
        <v>86</v>
      </c>
      <c r="AY275" s="25" t="s">
        <v>414</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690</v>
      </c>
      <c r="BM275" s="25" t="s">
        <v>11284</v>
      </c>
    </row>
    <row r="276" s="1" customFormat="1">
      <c r="B276" s="47"/>
      <c r="C276" s="75"/>
      <c r="D276" s="252" t="s">
        <v>1810</v>
      </c>
      <c r="E276" s="75"/>
      <c r="F276" s="253" t="s">
        <v>11059</v>
      </c>
      <c r="G276" s="75"/>
      <c r="H276" s="75"/>
      <c r="I276" s="208"/>
      <c r="J276" s="75"/>
      <c r="K276" s="75"/>
      <c r="L276" s="73"/>
      <c r="M276" s="254"/>
      <c r="N276" s="48"/>
      <c r="O276" s="48"/>
      <c r="P276" s="48"/>
      <c r="Q276" s="48"/>
      <c r="R276" s="48"/>
      <c r="S276" s="48"/>
      <c r="T276" s="96"/>
      <c r="AT276" s="25" t="s">
        <v>1810</v>
      </c>
      <c r="AU276" s="25" t="s">
        <v>86</v>
      </c>
    </row>
    <row r="277" s="1" customFormat="1" ht="16.5" customHeight="1">
      <c r="B277" s="47"/>
      <c r="C277" s="240" t="s">
        <v>1261</v>
      </c>
      <c r="D277" s="240" t="s">
        <v>418</v>
      </c>
      <c r="E277" s="241" t="s">
        <v>11285</v>
      </c>
      <c r="F277" s="242" t="s">
        <v>11286</v>
      </c>
      <c r="G277" s="243" t="s">
        <v>678</v>
      </c>
      <c r="H277" s="244">
        <v>3</v>
      </c>
      <c r="I277" s="245"/>
      <c r="J277" s="246">
        <f>ROUND(I277*H277,2)</f>
        <v>0</v>
      </c>
      <c r="K277" s="242" t="s">
        <v>21</v>
      </c>
      <c r="L277" s="73"/>
      <c r="M277" s="247" t="s">
        <v>21</v>
      </c>
      <c r="N277" s="248" t="s">
        <v>47</v>
      </c>
      <c r="O277" s="48"/>
      <c r="P277" s="249">
        <f>O277*H277</f>
        <v>0</v>
      </c>
      <c r="Q277" s="249">
        <v>0</v>
      </c>
      <c r="R277" s="249">
        <f>Q277*H277</f>
        <v>0</v>
      </c>
      <c r="S277" s="249">
        <v>0</v>
      </c>
      <c r="T277" s="250">
        <f>S277*H277</f>
        <v>0</v>
      </c>
      <c r="AR277" s="25" t="s">
        <v>690</v>
      </c>
      <c r="AT277" s="25" t="s">
        <v>418</v>
      </c>
      <c r="AU277" s="25" t="s">
        <v>86</v>
      </c>
      <c r="AY277" s="25" t="s">
        <v>414</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690</v>
      </c>
      <c r="BM277" s="25" t="s">
        <v>11287</v>
      </c>
    </row>
    <row r="278" s="1" customFormat="1">
      <c r="B278" s="47"/>
      <c r="C278" s="75"/>
      <c r="D278" s="252" t="s">
        <v>1810</v>
      </c>
      <c r="E278" s="75"/>
      <c r="F278" s="253" t="s">
        <v>11059</v>
      </c>
      <c r="G278" s="75"/>
      <c r="H278" s="75"/>
      <c r="I278" s="208"/>
      <c r="J278" s="75"/>
      <c r="K278" s="75"/>
      <c r="L278" s="73"/>
      <c r="M278" s="254"/>
      <c r="N278" s="48"/>
      <c r="O278" s="48"/>
      <c r="P278" s="48"/>
      <c r="Q278" s="48"/>
      <c r="R278" s="48"/>
      <c r="S278" s="48"/>
      <c r="T278" s="96"/>
      <c r="AT278" s="25" t="s">
        <v>1810</v>
      </c>
      <c r="AU278" s="25" t="s">
        <v>86</v>
      </c>
    </row>
    <row r="279" s="1" customFormat="1" ht="16.5" customHeight="1">
      <c r="B279" s="47"/>
      <c r="C279" s="240" t="s">
        <v>1247</v>
      </c>
      <c r="D279" s="240" t="s">
        <v>418</v>
      </c>
      <c r="E279" s="241" t="s">
        <v>11288</v>
      </c>
      <c r="F279" s="242" t="s">
        <v>11289</v>
      </c>
      <c r="G279" s="243" t="s">
        <v>678</v>
      </c>
      <c r="H279" s="244">
        <v>1</v>
      </c>
      <c r="I279" s="245"/>
      <c r="J279" s="246">
        <f>ROUND(I279*H279,2)</f>
        <v>0</v>
      </c>
      <c r="K279" s="242" t="s">
        <v>21</v>
      </c>
      <c r="L279" s="73"/>
      <c r="M279" s="247" t="s">
        <v>21</v>
      </c>
      <c r="N279" s="248" t="s">
        <v>47</v>
      </c>
      <c r="O279" s="48"/>
      <c r="P279" s="249">
        <f>O279*H279</f>
        <v>0</v>
      </c>
      <c r="Q279" s="249">
        <v>0</v>
      </c>
      <c r="R279" s="249">
        <f>Q279*H279</f>
        <v>0</v>
      </c>
      <c r="S279" s="249">
        <v>0</v>
      </c>
      <c r="T279" s="250">
        <f>S279*H279</f>
        <v>0</v>
      </c>
      <c r="AR279" s="25" t="s">
        <v>690</v>
      </c>
      <c r="AT279" s="25" t="s">
        <v>418</v>
      </c>
      <c r="AU279" s="25" t="s">
        <v>86</v>
      </c>
      <c r="AY279" s="25" t="s">
        <v>414</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690</v>
      </c>
      <c r="BM279" s="25" t="s">
        <v>11290</v>
      </c>
    </row>
    <row r="280" s="1" customFormat="1">
      <c r="B280" s="47"/>
      <c r="C280" s="75"/>
      <c r="D280" s="252" t="s">
        <v>1810</v>
      </c>
      <c r="E280" s="75"/>
      <c r="F280" s="253" t="s">
        <v>11059</v>
      </c>
      <c r="G280" s="75"/>
      <c r="H280" s="75"/>
      <c r="I280" s="208"/>
      <c r="J280" s="75"/>
      <c r="K280" s="75"/>
      <c r="L280" s="73"/>
      <c r="M280" s="254"/>
      <c r="N280" s="48"/>
      <c r="O280" s="48"/>
      <c r="P280" s="48"/>
      <c r="Q280" s="48"/>
      <c r="R280" s="48"/>
      <c r="S280" s="48"/>
      <c r="T280" s="96"/>
      <c r="AT280" s="25" t="s">
        <v>1810</v>
      </c>
      <c r="AU280" s="25" t="s">
        <v>86</v>
      </c>
    </row>
    <row r="281" s="1" customFormat="1" ht="16.5" customHeight="1">
      <c r="B281" s="47"/>
      <c r="C281" s="240" t="s">
        <v>1272</v>
      </c>
      <c r="D281" s="240" t="s">
        <v>418</v>
      </c>
      <c r="E281" s="241" t="s">
        <v>11291</v>
      </c>
      <c r="F281" s="242" t="s">
        <v>11292</v>
      </c>
      <c r="G281" s="243" t="s">
        <v>678</v>
      </c>
      <c r="H281" s="244">
        <v>6</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690</v>
      </c>
      <c r="AT281" s="25" t="s">
        <v>418</v>
      </c>
      <c r="AU281" s="25" t="s">
        <v>86</v>
      </c>
      <c r="AY281" s="25" t="s">
        <v>414</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690</v>
      </c>
      <c r="BM281" s="25" t="s">
        <v>11293</v>
      </c>
    </row>
    <row r="282" s="1" customFormat="1" ht="16.5" customHeight="1">
      <c r="B282" s="47"/>
      <c r="C282" s="240" t="s">
        <v>1277</v>
      </c>
      <c r="D282" s="240" t="s">
        <v>418</v>
      </c>
      <c r="E282" s="241" t="s">
        <v>11294</v>
      </c>
      <c r="F282" s="242" t="s">
        <v>11295</v>
      </c>
      <c r="G282" s="243" t="s">
        <v>678</v>
      </c>
      <c r="H282" s="244">
        <v>2</v>
      </c>
      <c r="I282" s="245"/>
      <c r="J282" s="246">
        <f>ROUND(I282*H282,2)</f>
        <v>0</v>
      </c>
      <c r="K282" s="242" t="s">
        <v>21</v>
      </c>
      <c r="L282" s="73"/>
      <c r="M282" s="247" t="s">
        <v>21</v>
      </c>
      <c r="N282" s="248" t="s">
        <v>47</v>
      </c>
      <c r="O282" s="48"/>
      <c r="P282" s="249">
        <f>O282*H282</f>
        <v>0</v>
      </c>
      <c r="Q282" s="249">
        <v>0</v>
      </c>
      <c r="R282" s="249">
        <f>Q282*H282</f>
        <v>0</v>
      </c>
      <c r="S282" s="249">
        <v>0</v>
      </c>
      <c r="T282" s="250">
        <f>S282*H282</f>
        <v>0</v>
      </c>
      <c r="AR282" s="25" t="s">
        <v>690</v>
      </c>
      <c r="AT282" s="25" t="s">
        <v>418</v>
      </c>
      <c r="AU282" s="25" t="s">
        <v>86</v>
      </c>
      <c r="AY282" s="25" t="s">
        <v>414</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690</v>
      </c>
      <c r="BM282" s="25" t="s">
        <v>11296</v>
      </c>
    </row>
    <row r="283" s="1" customFormat="1" ht="16.5" customHeight="1">
      <c r="B283" s="47"/>
      <c r="C283" s="240" t="s">
        <v>1358</v>
      </c>
      <c r="D283" s="240" t="s">
        <v>418</v>
      </c>
      <c r="E283" s="241" t="s">
        <v>11297</v>
      </c>
      <c r="F283" s="242" t="s">
        <v>11298</v>
      </c>
      <c r="G283" s="243" t="s">
        <v>678</v>
      </c>
      <c r="H283" s="244">
        <v>4</v>
      </c>
      <c r="I283" s="245"/>
      <c r="J283" s="246">
        <f>ROUND(I283*H283,2)</f>
        <v>0</v>
      </c>
      <c r="K283" s="242" t="s">
        <v>21</v>
      </c>
      <c r="L283" s="73"/>
      <c r="M283" s="247" t="s">
        <v>21</v>
      </c>
      <c r="N283" s="248" t="s">
        <v>47</v>
      </c>
      <c r="O283" s="48"/>
      <c r="P283" s="249">
        <f>O283*H283</f>
        <v>0</v>
      </c>
      <c r="Q283" s="249">
        <v>0</v>
      </c>
      <c r="R283" s="249">
        <f>Q283*H283</f>
        <v>0</v>
      </c>
      <c r="S283" s="249">
        <v>0</v>
      </c>
      <c r="T283" s="250">
        <f>S283*H283</f>
        <v>0</v>
      </c>
      <c r="AR283" s="25" t="s">
        <v>690</v>
      </c>
      <c r="AT283" s="25" t="s">
        <v>418</v>
      </c>
      <c r="AU283" s="25" t="s">
        <v>86</v>
      </c>
      <c r="AY283" s="25" t="s">
        <v>414</v>
      </c>
      <c r="BE283" s="251">
        <f>IF(N283="základní",J283,0)</f>
        <v>0</v>
      </c>
      <c r="BF283" s="251">
        <f>IF(N283="snížená",J283,0)</f>
        <v>0</v>
      </c>
      <c r="BG283" s="251">
        <f>IF(N283="zákl. přenesená",J283,0)</f>
        <v>0</v>
      </c>
      <c r="BH283" s="251">
        <f>IF(N283="sníž. přenesená",J283,0)</f>
        <v>0</v>
      </c>
      <c r="BI283" s="251">
        <f>IF(N283="nulová",J283,0)</f>
        <v>0</v>
      </c>
      <c r="BJ283" s="25" t="s">
        <v>83</v>
      </c>
      <c r="BK283" s="251">
        <f>ROUND(I283*H283,2)</f>
        <v>0</v>
      </c>
      <c r="BL283" s="25" t="s">
        <v>690</v>
      </c>
      <c r="BM283" s="25" t="s">
        <v>11299</v>
      </c>
    </row>
    <row r="284" s="1" customFormat="1" ht="16.5" customHeight="1">
      <c r="B284" s="47"/>
      <c r="C284" s="240" t="s">
        <v>1364</v>
      </c>
      <c r="D284" s="240" t="s">
        <v>418</v>
      </c>
      <c r="E284" s="241" t="s">
        <v>11300</v>
      </c>
      <c r="F284" s="242" t="s">
        <v>11301</v>
      </c>
      <c r="G284" s="243" t="s">
        <v>678</v>
      </c>
      <c r="H284" s="244">
        <v>6</v>
      </c>
      <c r="I284" s="245"/>
      <c r="J284" s="246">
        <f>ROUND(I284*H284,2)</f>
        <v>0</v>
      </c>
      <c r="K284" s="242" t="s">
        <v>21</v>
      </c>
      <c r="L284" s="73"/>
      <c r="M284" s="247" t="s">
        <v>21</v>
      </c>
      <c r="N284" s="248" t="s">
        <v>47</v>
      </c>
      <c r="O284" s="48"/>
      <c r="P284" s="249">
        <f>O284*H284</f>
        <v>0</v>
      </c>
      <c r="Q284" s="249">
        <v>0</v>
      </c>
      <c r="R284" s="249">
        <f>Q284*H284</f>
        <v>0</v>
      </c>
      <c r="S284" s="249">
        <v>0</v>
      </c>
      <c r="T284" s="250">
        <f>S284*H284</f>
        <v>0</v>
      </c>
      <c r="AR284" s="25" t="s">
        <v>690</v>
      </c>
      <c r="AT284" s="25" t="s">
        <v>418</v>
      </c>
      <c r="AU284" s="25" t="s">
        <v>86</v>
      </c>
      <c r="AY284" s="25" t="s">
        <v>414</v>
      </c>
      <c r="BE284" s="251">
        <f>IF(N284="základní",J284,0)</f>
        <v>0</v>
      </c>
      <c r="BF284" s="251">
        <f>IF(N284="snížená",J284,0)</f>
        <v>0</v>
      </c>
      <c r="BG284" s="251">
        <f>IF(N284="zákl. přenesená",J284,0)</f>
        <v>0</v>
      </c>
      <c r="BH284" s="251">
        <f>IF(N284="sníž. přenesená",J284,0)</f>
        <v>0</v>
      </c>
      <c r="BI284" s="251">
        <f>IF(N284="nulová",J284,0)</f>
        <v>0</v>
      </c>
      <c r="BJ284" s="25" t="s">
        <v>83</v>
      </c>
      <c r="BK284" s="251">
        <f>ROUND(I284*H284,2)</f>
        <v>0</v>
      </c>
      <c r="BL284" s="25" t="s">
        <v>690</v>
      </c>
      <c r="BM284" s="25" t="s">
        <v>11302</v>
      </c>
    </row>
    <row r="285" s="1" customFormat="1">
      <c r="B285" s="47"/>
      <c r="C285" s="75"/>
      <c r="D285" s="252" t="s">
        <v>1810</v>
      </c>
      <c r="E285" s="75"/>
      <c r="F285" s="253" t="s">
        <v>11059</v>
      </c>
      <c r="G285" s="75"/>
      <c r="H285" s="75"/>
      <c r="I285" s="208"/>
      <c r="J285" s="75"/>
      <c r="K285" s="75"/>
      <c r="L285" s="73"/>
      <c r="M285" s="254"/>
      <c r="N285" s="48"/>
      <c r="O285" s="48"/>
      <c r="P285" s="48"/>
      <c r="Q285" s="48"/>
      <c r="R285" s="48"/>
      <c r="S285" s="48"/>
      <c r="T285" s="96"/>
      <c r="AT285" s="25" t="s">
        <v>1810</v>
      </c>
      <c r="AU285" s="25" t="s">
        <v>86</v>
      </c>
    </row>
    <row r="286" s="1" customFormat="1" ht="16.5" customHeight="1">
      <c r="B286" s="47"/>
      <c r="C286" s="240" t="s">
        <v>387</v>
      </c>
      <c r="D286" s="240" t="s">
        <v>418</v>
      </c>
      <c r="E286" s="241" t="s">
        <v>11303</v>
      </c>
      <c r="F286" s="242" t="s">
        <v>11304</v>
      </c>
      <c r="G286" s="243" t="s">
        <v>678</v>
      </c>
      <c r="H286" s="244">
        <v>4</v>
      </c>
      <c r="I286" s="245"/>
      <c r="J286" s="246">
        <f>ROUND(I286*H286,2)</f>
        <v>0</v>
      </c>
      <c r="K286" s="242" t="s">
        <v>21</v>
      </c>
      <c r="L286" s="73"/>
      <c r="M286" s="247" t="s">
        <v>21</v>
      </c>
      <c r="N286" s="248" t="s">
        <v>47</v>
      </c>
      <c r="O286" s="48"/>
      <c r="P286" s="249">
        <f>O286*H286</f>
        <v>0</v>
      </c>
      <c r="Q286" s="249">
        <v>0</v>
      </c>
      <c r="R286" s="249">
        <f>Q286*H286</f>
        <v>0</v>
      </c>
      <c r="S286" s="249">
        <v>0</v>
      </c>
      <c r="T286" s="250">
        <f>S286*H286</f>
        <v>0</v>
      </c>
      <c r="AR286" s="25" t="s">
        <v>690</v>
      </c>
      <c r="AT286" s="25" t="s">
        <v>418</v>
      </c>
      <c r="AU286" s="25" t="s">
        <v>86</v>
      </c>
      <c r="AY286" s="25" t="s">
        <v>414</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690</v>
      </c>
      <c r="BM286" s="25" t="s">
        <v>11305</v>
      </c>
    </row>
    <row r="287" s="1" customFormat="1">
      <c r="B287" s="47"/>
      <c r="C287" s="75"/>
      <c r="D287" s="252" t="s">
        <v>1810</v>
      </c>
      <c r="E287" s="75"/>
      <c r="F287" s="253" t="s">
        <v>11059</v>
      </c>
      <c r="G287" s="75"/>
      <c r="H287" s="75"/>
      <c r="I287" s="208"/>
      <c r="J287" s="75"/>
      <c r="K287" s="75"/>
      <c r="L287" s="73"/>
      <c r="M287" s="254"/>
      <c r="N287" s="48"/>
      <c r="O287" s="48"/>
      <c r="P287" s="48"/>
      <c r="Q287" s="48"/>
      <c r="R287" s="48"/>
      <c r="S287" s="48"/>
      <c r="T287" s="96"/>
      <c r="AT287" s="25" t="s">
        <v>1810</v>
      </c>
      <c r="AU287" s="25" t="s">
        <v>86</v>
      </c>
    </row>
    <row r="288" s="1" customFormat="1" ht="16.5" customHeight="1">
      <c r="B288" s="47"/>
      <c r="C288" s="240" t="s">
        <v>1385</v>
      </c>
      <c r="D288" s="240" t="s">
        <v>418</v>
      </c>
      <c r="E288" s="241" t="s">
        <v>11306</v>
      </c>
      <c r="F288" s="242" t="s">
        <v>11307</v>
      </c>
      <c r="G288" s="243" t="s">
        <v>1911</v>
      </c>
      <c r="H288" s="308"/>
      <c r="I288" s="245"/>
      <c r="J288" s="246">
        <f>ROUND(I288*H288,2)</f>
        <v>0</v>
      </c>
      <c r="K288" s="242" t="s">
        <v>21</v>
      </c>
      <c r="L288" s="73"/>
      <c r="M288" s="247" t="s">
        <v>21</v>
      </c>
      <c r="N288" s="248" t="s">
        <v>47</v>
      </c>
      <c r="O288" s="48"/>
      <c r="P288" s="249">
        <f>O288*H288</f>
        <v>0</v>
      </c>
      <c r="Q288" s="249">
        <v>0</v>
      </c>
      <c r="R288" s="249">
        <f>Q288*H288</f>
        <v>0</v>
      </c>
      <c r="S288" s="249">
        <v>0</v>
      </c>
      <c r="T288" s="250">
        <f>S288*H288</f>
        <v>0</v>
      </c>
      <c r="AR288" s="25" t="s">
        <v>690</v>
      </c>
      <c r="AT288" s="25" t="s">
        <v>418</v>
      </c>
      <c r="AU288" s="25" t="s">
        <v>86</v>
      </c>
      <c r="AY288" s="25" t="s">
        <v>414</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690</v>
      </c>
      <c r="BM288" s="25" t="s">
        <v>11308</v>
      </c>
    </row>
    <row r="289" s="11" customFormat="1" ht="29.88" customHeight="1">
      <c r="B289" s="224"/>
      <c r="C289" s="225"/>
      <c r="D289" s="226" t="s">
        <v>75</v>
      </c>
      <c r="E289" s="238" t="s">
        <v>4577</v>
      </c>
      <c r="F289" s="238" t="s">
        <v>4578</v>
      </c>
      <c r="G289" s="225"/>
      <c r="H289" s="225"/>
      <c r="I289" s="228"/>
      <c r="J289" s="239">
        <f>BK289</f>
        <v>0</v>
      </c>
      <c r="K289" s="225"/>
      <c r="L289" s="230"/>
      <c r="M289" s="231"/>
      <c r="N289" s="232"/>
      <c r="O289" s="232"/>
      <c r="P289" s="233">
        <f>SUM(P290:P296)</f>
        <v>0</v>
      </c>
      <c r="Q289" s="232"/>
      <c r="R289" s="233">
        <f>SUM(R290:R296)</f>
        <v>0</v>
      </c>
      <c r="S289" s="232"/>
      <c r="T289" s="234">
        <f>SUM(T290:T296)</f>
        <v>0</v>
      </c>
      <c r="AR289" s="235" t="s">
        <v>86</v>
      </c>
      <c r="AT289" s="236" t="s">
        <v>75</v>
      </c>
      <c r="AU289" s="236" t="s">
        <v>83</v>
      </c>
      <c r="AY289" s="235" t="s">
        <v>414</v>
      </c>
      <c r="BK289" s="237">
        <f>SUM(BK290:BK296)</f>
        <v>0</v>
      </c>
    </row>
    <row r="290" s="1" customFormat="1" ht="16.5" customHeight="1">
      <c r="B290" s="47"/>
      <c r="C290" s="240" t="s">
        <v>1389</v>
      </c>
      <c r="D290" s="240" t="s">
        <v>418</v>
      </c>
      <c r="E290" s="241" t="s">
        <v>4601</v>
      </c>
      <c r="F290" s="242" t="s">
        <v>11309</v>
      </c>
      <c r="G290" s="243" t="s">
        <v>678</v>
      </c>
      <c r="H290" s="244">
        <v>1</v>
      </c>
      <c r="I290" s="245"/>
      <c r="J290" s="246">
        <f>ROUND(I290*H290,2)</f>
        <v>0</v>
      </c>
      <c r="K290" s="242" t="s">
        <v>21</v>
      </c>
      <c r="L290" s="73"/>
      <c r="M290" s="247" t="s">
        <v>21</v>
      </c>
      <c r="N290" s="248" t="s">
        <v>47</v>
      </c>
      <c r="O290" s="48"/>
      <c r="P290" s="249">
        <f>O290*H290</f>
        <v>0</v>
      </c>
      <c r="Q290" s="249">
        <v>0</v>
      </c>
      <c r="R290" s="249">
        <f>Q290*H290</f>
        <v>0</v>
      </c>
      <c r="S290" s="249">
        <v>0</v>
      </c>
      <c r="T290" s="250">
        <f>S290*H290</f>
        <v>0</v>
      </c>
      <c r="AR290" s="25" t="s">
        <v>690</v>
      </c>
      <c r="AT290" s="25" t="s">
        <v>418</v>
      </c>
      <c r="AU290" s="25" t="s">
        <v>86</v>
      </c>
      <c r="AY290" s="25" t="s">
        <v>414</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690</v>
      </c>
      <c r="BM290" s="25" t="s">
        <v>11310</v>
      </c>
    </row>
    <row r="291" s="1" customFormat="1">
      <c r="B291" s="47"/>
      <c r="C291" s="75"/>
      <c r="D291" s="252" t="s">
        <v>1810</v>
      </c>
      <c r="E291" s="75"/>
      <c r="F291" s="253" t="s">
        <v>11252</v>
      </c>
      <c r="G291" s="75"/>
      <c r="H291" s="75"/>
      <c r="I291" s="208"/>
      <c r="J291" s="75"/>
      <c r="K291" s="75"/>
      <c r="L291" s="73"/>
      <c r="M291" s="254"/>
      <c r="N291" s="48"/>
      <c r="O291" s="48"/>
      <c r="P291" s="48"/>
      <c r="Q291" s="48"/>
      <c r="R291" s="48"/>
      <c r="S291" s="48"/>
      <c r="T291" s="96"/>
      <c r="AT291" s="25" t="s">
        <v>1810</v>
      </c>
      <c r="AU291" s="25" t="s">
        <v>86</v>
      </c>
    </row>
    <row r="292" s="1" customFormat="1" ht="16.5" customHeight="1">
      <c r="B292" s="47"/>
      <c r="C292" s="240" t="s">
        <v>1393</v>
      </c>
      <c r="D292" s="240" t="s">
        <v>418</v>
      </c>
      <c r="E292" s="241" t="s">
        <v>4631</v>
      </c>
      <c r="F292" s="242" t="s">
        <v>11311</v>
      </c>
      <c r="G292" s="243" t="s">
        <v>678</v>
      </c>
      <c r="H292" s="244">
        <v>1</v>
      </c>
      <c r="I292" s="245"/>
      <c r="J292" s="246">
        <f>ROUND(I292*H292,2)</f>
        <v>0</v>
      </c>
      <c r="K292" s="242" t="s">
        <v>21</v>
      </c>
      <c r="L292" s="73"/>
      <c r="M292" s="247" t="s">
        <v>21</v>
      </c>
      <c r="N292" s="248" t="s">
        <v>47</v>
      </c>
      <c r="O292" s="48"/>
      <c r="P292" s="249">
        <f>O292*H292</f>
        <v>0</v>
      </c>
      <c r="Q292" s="249">
        <v>0</v>
      </c>
      <c r="R292" s="249">
        <f>Q292*H292</f>
        <v>0</v>
      </c>
      <c r="S292" s="249">
        <v>0</v>
      </c>
      <c r="T292" s="250">
        <f>S292*H292</f>
        <v>0</v>
      </c>
      <c r="AR292" s="25" t="s">
        <v>690</v>
      </c>
      <c r="AT292" s="25" t="s">
        <v>418</v>
      </c>
      <c r="AU292" s="25" t="s">
        <v>86</v>
      </c>
      <c r="AY292" s="25" t="s">
        <v>414</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690</v>
      </c>
      <c r="BM292" s="25" t="s">
        <v>11312</v>
      </c>
    </row>
    <row r="293" s="1" customFormat="1">
      <c r="B293" s="47"/>
      <c r="C293" s="75"/>
      <c r="D293" s="252" t="s">
        <v>1810</v>
      </c>
      <c r="E293" s="75"/>
      <c r="F293" s="253" t="s">
        <v>11252</v>
      </c>
      <c r="G293" s="75"/>
      <c r="H293" s="75"/>
      <c r="I293" s="208"/>
      <c r="J293" s="75"/>
      <c r="K293" s="75"/>
      <c r="L293" s="73"/>
      <c r="M293" s="254"/>
      <c r="N293" s="48"/>
      <c r="O293" s="48"/>
      <c r="P293" s="48"/>
      <c r="Q293" s="48"/>
      <c r="R293" s="48"/>
      <c r="S293" s="48"/>
      <c r="T293" s="96"/>
      <c r="AT293" s="25" t="s">
        <v>1810</v>
      </c>
      <c r="AU293" s="25" t="s">
        <v>86</v>
      </c>
    </row>
    <row r="294" s="1" customFormat="1" ht="16.5" customHeight="1">
      <c r="B294" s="47"/>
      <c r="C294" s="240" t="s">
        <v>1397</v>
      </c>
      <c r="D294" s="240" t="s">
        <v>418</v>
      </c>
      <c r="E294" s="241" t="s">
        <v>11313</v>
      </c>
      <c r="F294" s="242" t="s">
        <v>11314</v>
      </c>
      <c r="G294" s="243" t="s">
        <v>678</v>
      </c>
      <c r="H294" s="244">
        <v>1</v>
      </c>
      <c r="I294" s="245"/>
      <c r="J294" s="246">
        <f>ROUND(I294*H294,2)</f>
        <v>0</v>
      </c>
      <c r="K294" s="242" t="s">
        <v>21</v>
      </c>
      <c r="L294" s="73"/>
      <c r="M294" s="247" t="s">
        <v>21</v>
      </c>
      <c r="N294" s="248" t="s">
        <v>47</v>
      </c>
      <c r="O294" s="48"/>
      <c r="P294" s="249">
        <f>O294*H294</f>
        <v>0</v>
      </c>
      <c r="Q294" s="249">
        <v>0</v>
      </c>
      <c r="R294" s="249">
        <f>Q294*H294</f>
        <v>0</v>
      </c>
      <c r="S294" s="249">
        <v>0</v>
      </c>
      <c r="T294" s="250">
        <f>S294*H294</f>
        <v>0</v>
      </c>
      <c r="AR294" s="25" t="s">
        <v>690</v>
      </c>
      <c r="AT294" s="25" t="s">
        <v>418</v>
      </c>
      <c r="AU294" s="25" t="s">
        <v>86</v>
      </c>
      <c r="AY294" s="25" t="s">
        <v>414</v>
      </c>
      <c r="BE294" s="251">
        <f>IF(N294="základní",J294,0)</f>
        <v>0</v>
      </c>
      <c r="BF294" s="251">
        <f>IF(N294="snížená",J294,0)</f>
        <v>0</v>
      </c>
      <c r="BG294" s="251">
        <f>IF(N294="zákl. přenesená",J294,0)</f>
        <v>0</v>
      </c>
      <c r="BH294" s="251">
        <f>IF(N294="sníž. přenesená",J294,0)</f>
        <v>0</v>
      </c>
      <c r="BI294" s="251">
        <f>IF(N294="nulová",J294,0)</f>
        <v>0</v>
      </c>
      <c r="BJ294" s="25" t="s">
        <v>83</v>
      </c>
      <c r="BK294" s="251">
        <f>ROUND(I294*H294,2)</f>
        <v>0</v>
      </c>
      <c r="BL294" s="25" t="s">
        <v>690</v>
      </c>
      <c r="BM294" s="25" t="s">
        <v>11315</v>
      </c>
    </row>
    <row r="295" s="1" customFormat="1">
      <c r="B295" s="47"/>
      <c r="C295" s="75"/>
      <c r="D295" s="252" t="s">
        <v>1810</v>
      </c>
      <c r="E295" s="75"/>
      <c r="F295" s="253" t="s">
        <v>11252</v>
      </c>
      <c r="G295" s="75"/>
      <c r="H295" s="75"/>
      <c r="I295" s="208"/>
      <c r="J295" s="75"/>
      <c r="K295" s="75"/>
      <c r="L295" s="73"/>
      <c r="M295" s="254"/>
      <c r="N295" s="48"/>
      <c r="O295" s="48"/>
      <c r="P295" s="48"/>
      <c r="Q295" s="48"/>
      <c r="R295" s="48"/>
      <c r="S295" s="48"/>
      <c r="T295" s="96"/>
      <c r="AT295" s="25" t="s">
        <v>1810</v>
      </c>
      <c r="AU295" s="25" t="s">
        <v>86</v>
      </c>
    </row>
    <row r="296" s="1" customFormat="1" ht="16.5" customHeight="1">
      <c r="B296" s="47"/>
      <c r="C296" s="240" t="s">
        <v>1401</v>
      </c>
      <c r="D296" s="240" t="s">
        <v>418</v>
      </c>
      <c r="E296" s="241" t="s">
        <v>11316</v>
      </c>
      <c r="F296" s="242" t="s">
        <v>11317</v>
      </c>
      <c r="G296" s="243" t="s">
        <v>1911</v>
      </c>
      <c r="H296" s="308"/>
      <c r="I296" s="245"/>
      <c r="J296" s="246">
        <f>ROUND(I296*H296,2)</f>
        <v>0</v>
      </c>
      <c r="K296" s="242" t="s">
        <v>21</v>
      </c>
      <c r="L296" s="73"/>
      <c r="M296" s="247" t="s">
        <v>21</v>
      </c>
      <c r="N296" s="248" t="s">
        <v>47</v>
      </c>
      <c r="O296" s="48"/>
      <c r="P296" s="249">
        <f>O296*H296</f>
        <v>0</v>
      </c>
      <c r="Q296" s="249">
        <v>0</v>
      </c>
      <c r="R296" s="249">
        <f>Q296*H296</f>
        <v>0</v>
      </c>
      <c r="S296" s="249">
        <v>0</v>
      </c>
      <c r="T296" s="250">
        <f>S296*H296</f>
        <v>0</v>
      </c>
      <c r="AR296" s="25" t="s">
        <v>690</v>
      </c>
      <c r="AT296" s="25" t="s">
        <v>418</v>
      </c>
      <c r="AU296" s="25" t="s">
        <v>86</v>
      </c>
      <c r="AY296" s="25" t="s">
        <v>414</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690</v>
      </c>
      <c r="BM296" s="25" t="s">
        <v>11318</v>
      </c>
    </row>
    <row r="297" s="11" customFormat="1" ht="29.88" customHeight="1">
      <c r="B297" s="224"/>
      <c r="C297" s="225"/>
      <c r="D297" s="226" t="s">
        <v>75</v>
      </c>
      <c r="E297" s="238" t="s">
        <v>6783</v>
      </c>
      <c r="F297" s="238" t="s">
        <v>99</v>
      </c>
      <c r="G297" s="225"/>
      <c r="H297" s="225"/>
      <c r="I297" s="228"/>
      <c r="J297" s="239">
        <f>BK297</f>
        <v>0</v>
      </c>
      <c r="K297" s="225"/>
      <c r="L297" s="230"/>
      <c r="M297" s="231"/>
      <c r="N297" s="232"/>
      <c r="O297" s="232"/>
      <c r="P297" s="233">
        <f>SUM(P298:P302)</f>
        <v>0</v>
      </c>
      <c r="Q297" s="232"/>
      <c r="R297" s="233">
        <f>SUM(R298:R302)</f>
        <v>0</v>
      </c>
      <c r="S297" s="232"/>
      <c r="T297" s="234">
        <f>SUM(T298:T302)</f>
        <v>0</v>
      </c>
      <c r="AR297" s="235" t="s">
        <v>86</v>
      </c>
      <c r="AT297" s="236" t="s">
        <v>75</v>
      </c>
      <c r="AU297" s="236" t="s">
        <v>83</v>
      </c>
      <c r="AY297" s="235" t="s">
        <v>414</v>
      </c>
      <c r="BK297" s="237">
        <f>SUM(BK298:BK302)</f>
        <v>0</v>
      </c>
    </row>
    <row r="298" s="1" customFormat="1" ht="16.5" customHeight="1">
      <c r="B298" s="47"/>
      <c r="C298" s="240" t="s">
        <v>1405</v>
      </c>
      <c r="D298" s="240" t="s">
        <v>418</v>
      </c>
      <c r="E298" s="241" t="s">
        <v>11319</v>
      </c>
      <c r="F298" s="242" t="s">
        <v>11320</v>
      </c>
      <c r="G298" s="243" t="s">
        <v>678</v>
      </c>
      <c r="H298" s="244">
        <v>1</v>
      </c>
      <c r="I298" s="245"/>
      <c r="J298" s="246">
        <f>ROUND(I298*H298,2)</f>
        <v>0</v>
      </c>
      <c r="K298" s="242" t="s">
        <v>21</v>
      </c>
      <c r="L298" s="73"/>
      <c r="M298" s="247" t="s">
        <v>21</v>
      </c>
      <c r="N298" s="248" t="s">
        <v>47</v>
      </c>
      <c r="O298" s="48"/>
      <c r="P298" s="249">
        <f>O298*H298</f>
        <v>0</v>
      </c>
      <c r="Q298" s="249">
        <v>0</v>
      </c>
      <c r="R298" s="249">
        <f>Q298*H298</f>
        <v>0</v>
      </c>
      <c r="S298" s="249">
        <v>0</v>
      </c>
      <c r="T298" s="250">
        <f>S298*H298</f>
        <v>0</v>
      </c>
      <c r="AR298" s="25" t="s">
        <v>690</v>
      </c>
      <c r="AT298" s="25" t="s">
        <v>418</v>
      </c>
      <c r="AU298" s="25" t="s">
        <v>86</v>
      </c>
      <c r="AY298" s="25" t="s">
        <v>414</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690</v>
      </c>
      <c r="BM298" s="25" t="s">
        <v>11321</v>
      </c>
    </row>
    <row r="299" s="1" customFormat="1" ht="25.5" customHeight="1">
      <c r="B299" s="47"/>
      <c r="C299" s="240" t="s">
        <v>1409</v>
      </c>
      <c r="D299" s="240" t="s">
        <v>418</v>
      </c>
      <c r="E299" s="241" t="s">
        <v>11322</v>
      </c>
      <c r="F299" s="242" t="s">
        <v>11323</v>
      </c>
      <c r="G299" s="243" t="s">
        <v>678</v>
      </c>
      <c r="H299" s="244">
        <v>1</v>
      </c>
      <c r="I299" s="245"/>
      <c r="J299" s="246">
        <f>ROUND(I299*H299,2)</f>
        <v>0</v>
      </c>
      <c r="K299" s="242" t="s">
        <v>21</v>
      </c>
      <c r="L299" s="73"/>
      <c r="M299" s="247" t="s">
        <v>21</v>
      </c>
      <c r="N299" s="248" t="s">
        <v>47</v>
      </c>
      <c r="O299" s="48"/>
      <c r="P299" s="249">
        <f>O299*H299</f>
        <v>0</v>
      </c>
      <c r="Q299" s="249">
        <v>0</v>
      </c>
      <c r="R299" s="249">
        <f>Q299*H299</f>
        <v>0</v>
      </c>
      <c r="S299" s="249">
        <v>0</v>
      </c>
      <c r="T299" s="250">
        <f>S299*H299</f>
        <v>0</v>
      </c>
      <c r="AR299" s="25" t="s">
        <v>690</v>
      </c>
      <c r="AT299" s="25" t="s">
        <v>418</v>
      </c>
      <c r="AU299" s="25" t="s">
        <v>86</v>
      </c>
      <c r="AY299" s="25" t="s">
        <v>414</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690</v>
      </c>
      <c r="BM299" s="25" t="s">
        <v>11324</v>
      </c>
    </row>
    <row r="300" s="1" customFormat="1">
      <c r="B300" s="47"/>
      <c r="C300" s="75"/>
      <c r="D300" s="252" t="s">
        <v>1810</v>
      </c>
      <c r="E300" s="75"/>
      <c r="F300" s="253" t="s">
        <v>11059</v>
      </c>
      <c r="G300" s="75"/>
      <c r="H300" s="75"/>
      <c r="I300" s="208"/>
      <c r="J300" s="75"/>
      <c r="K300" s="75"/>
      <c r="L300" s="73"/>
      <c r="M300" s="254"/>
      <c r="N300" s="48"/>
      <c r="O300" s="48"/>
      <c r="P300" s="48"/>
      <c r="Q300" s="48"/>
      <c r="R300" s="48"/>
      <c r="S300" s="48"/>
      <c r="T300" s="96"/>
      <c r="AT300" s="25" t="s">
        <v>1810</v>
      </c>
      <c r="AU300" s="25" t="s">
        <v>86</v>
      </c>
    </row>
    <row r="301" s="1" customFormat="1" ht="16.5" customHeight="1">
      <c r="B301" s="47"/>
      <c r="C301" s="240" t="s">
        <v>1415</v>
      </c>
      <c r="D301" s="240" t="s">
        <v>418</v>
      </c>
      <c r="E301" s="241" t="s">
        <v>11325</v>
      </c>
      <c r="F301" s="242" t="s">
        <v>11326</v>
      </c>
      <c r="G301" s="243" t="s">
        <v>678</v>
      </c>
      <c r="H301" s="244">
        <v>2</v>
      </c>
      <c r="I301" s="245"/>
      <c r="J301" s="246">
        <f>ROUND(I301*H301,2)</f>
        <v>0</v>
      </c>
      <c r="K301" s="242" t="s">
        <v>21</v>
      </c>
      <c r="L301" s="73"/>
      <c r="M301" s="247" t="s">
        <v>21</v>
      </c>
      <c r="N301" s="248" t="s">
        <v>47</v>
      </c>
      <c r="O301" s="48"/>
      <c r="P301" s="249">
        <f>O301*H301</f>
        <v>0</v>
      </c>
      <c r="Q301" s="249">
        <v>0</v>
      </c>
      <c r="R301" s="249">
        <f>Q301*H301</f>
        <v>0</v>
      </c>
      <c r="S301" s="249">
        <v>0</v>
      </c>
      <c r="T301" s="250">
        <f>S301*H301</f>
        <v>0</v>
      </c>
      <c r="AR301" s="25" t="s">
        <v>690</v>
      </c>
      <c r="AT301" s="25" t="s">
        <v>418</v>
      </c>
      <c r="AU301" s="25" t="s">
        <v>86</v>
      </c>
      <c r="AY301" s="25" t="s">
        <v>414</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690</v>
      </c>
      <c r="BM301" s="25" t="s">
        <v>11327</v>
      </c>
    </row>
    <row r="302" s="1" customFormat="1" ht="16.5" customHeight="1">
      <c r="B302" s="47"/>
      <c r="C302" s="240" t="s">
        <v>1419</v>
      </c>
      <c r="D302" s="240" t="s">
        <v>418</v>
      </c>
      <c r="E302" s="241" t="s">
        <v>11328</v>
      </c>
      <c r="F302" s="242" t="s">
        <v>11329</v>
      </c>
      <c r="G302" s="243" t="s">
        <v>1911</v>
      </c>
      <c r="H302" s="308"/>
      <c r="I302" s="245"/>
      <c r="J302" s="246">
        <f>ROUND(I302*H302,2)</f>
        <v>0</v>
      </c>
      <c r="K302" s="242" t="s">
        <v>21</v>
      </c>
      <c r="L302" s="73"/>
      <c r="M302" s="247" t="s">
        <v>21</v>
      </c>
      <c r="N302" s="248" t="s">
        <v>47</v>
      </c>
      <c r="O302" s="48"/>
      <c r="P302" s="249">
        <f>O302*H302</f>
        <v>0</v>
      </c>
      <c r="Q302" s="249">
        <v>0</v>
      </c>
      <c r="R302" s="249">
        <f>Q302*H302</f>
        <v>0</v>
      </c>
      <c r="S302" s="249">
        <v>0</v>
      </c>
      <c r="T302" s="250">
        <f>S302*H302</f>
        <v>0</v>
      </c>
      <c r="AR302" s="25" t="s">
        <v>690</v>
      </c>
      <c r="AT302" s="25" t="s">
        <v>418</v>
      </c>
      <c r="AU302" s="25" t="s">
        <v>86</v>
      </c>
      <c r="AY302" s="25" t="s">
        <v>414</v>
      </c>
      <c r="BE302" s="251">
        <f>IF(N302="základní",J302,0)</f>
        <v>0</v>
      </c>
      <c r="BF302" s="251">
        <f>IF(N302="snížená",J302,0)</f>
        <v>0</v>
      </c>
      <c r="BG302" s="251">
        <f>IF(N302="zákl. přenesená",J302,0)</f>
        <v>0</v>
      </c>
      <c r="BH302" s="251">
        <f>IF(N302="sníž. přenesená",J302,0)</f>
        <v>0</v>
      </c>
      <c r="BI302" s="251">
        <f>IF(N302="nulová",J302,0)</f>
        <v>0</v>
      </c>
      <c r="BJ302" s="25" t="s">
        <v>83</v>
      </c>
      <c r="BK302" s="251">
        <f>ROUND(I302*H302,2)</f>
        <v>0</v>
      </c>
      <c r="BL302" s="25" t="s">
        <v>690</v>
      </c>
      <c r="BM302" s="25" t="s">
        <v>11330</v>
      </c>
    </row>
    <row r="303" s="11" customFormat="1" ht="29.88" customHeight="1">
      <c r="B303" s="224"/>
      <c r="C303" s="225"/>
      <c r="D303" s="226" t="s">
        <v>75</v>
      </c>
      <c r="E303" s="238" t="s">
        <v>3175</v>
      </c>
      <c r="F303" s="238" t="s">
        <v>3176</v>
      </c>
      <c r="G303" s="225"/>
      <c r="H303" s="225"/>
      <c r="I303" s="228"/>
      <c r="J303" s="239">
        <f>BK303</f>
        <v>0</v>
      </c>
      <c r="K303" s="225"/>
      <c r="L303" s="230"/>
      <c r="M303" s="231"/>
      <c r="N303" s="232"/>
      <c r="O303" s="232"/>
      <c r="P303" s="233">
        <f>SUM(P304:P306)</f>
        <v>0</v>
      </c>
      <c r="Q303" s="232"/>
      <c r="R303" s="233">
        <f>SUM(R304:R306)</f>
        <v>0</v>
      </c>
      <c r="S303" s="232"/>
      <c r="T303" s="234">
        <f>SUM(T304:T306)</f>
        <v>0</v>
      </c>
      <c r="AR303" s="235" t="s">
        <v>86</v>
      </c>
      <c r="AT303" s="236" t="s">
        <v>75</v>
      </c>
      <c r="AU303" s="236" t="s">
        <v>83</v>
      </c>
      <c r="AY303" s="235" t="s">
        <v>414</v>
      </c>
      <c r="BK303" s="237">
        <f>SUM(BK304:BK306)</f>
        <v>0</v>
      </c>
    </row>
    <row r="304" s="1" customFormat="1" ht="16.5" customHeight="1">
      <c r="B304" s="47"/>
      <c r="C304" s="240" t="s">
        <v>1425</v>
      </c>
      <c r="D304" s="240" t="s">
        <v>418</v>
      </c>
      <c r="E304" s="241" t="s">
        <v>11331</v>
      </c>
      <c r="F304" s="242" t="s">
        <v>4840</v>
      </c>
      <c r="G304" s="243" t="s">
        <v>609</v>
      </c>
      <c r="H304" s="244">
        <v>275</v>
      </c>
      <c r="I304" s="245"/>
      <c r="J304" s="246">
        <f>ROUND(I304*H304,2)</f>
        <v>0</v>
      </c>
      <c r="K304" s="242" t="s">
        <v>21</v>
      </c>
      <c r="L304" s="73"/>
      <c r="M304" s="247" t="s">
        <v>21</v>
      </c>
      <c r="N304" s="248" t="s">
        <v>47</v>
      </c>
      <c r="O304" s="48"/>
      <c r="P304" s="249">
        <f>O304*H304</f>
        <v>0</v>
      </c>
      <c r="Q304" s="249">
        <v>0</v>
      </c>
      <c r="R304" s="249">
        <f>Q304*H304</f>
        <v>0</v>
      </c>
      <c r="S304" s="249">
        <v>0</v>
      </c>
      <c r="T304" s="250">
        <f>S304*H304</f>
        <v>0</v>
      </c>
      <c r="AR304" s="25" t="s">
        <v>690</v>
      </c>
      <c r="AT304" s="25" t="s">
        <v>418</v>
      </c>
      <c r="AU304" s="25" t="s">
        <v>86</v>
      </c>
      <c r="AY304" s="25" t="s">
        <v>414</v>
      </c>
      <c r="BE304" s="251">
        <f>IF(N304="základní",J304,0)</f>
        <v>0</v>
      </c>
      <c r="BF304" s="251">
        <f>IF(N304="snížená",J304,0)</f>
        <v>0</v>
      </c>
      <c r="BG304" s="251">
        <f>IF(N304="zákl. přenesená",J304,0)</f>
        <v>0</v>
      </c>
      <c r="BH304" s="251">
        <f>IF(N304="sníž. přenesená",J304,0)</f>
        <v>0</v>
      </c>
      <c r="BI304" s="251">
        <f>IF(N304="nulová",J304,0)</f>
        <v>0</v>
      </c>
      <c r="BJ304" s="25" t="s">
        <v>83</v>
      </c>
      <c r="BK304" s="251">
        <f>ROUND(I304*H304,2)</f>
        <v>0</v>
      </c>
      <c r="BL304" s="25" t="s">
        <v>690</v>
      </c>
      <c r="BM304" s="25" t="s">
        <v>11332</v>
      </c>
    </row>
    <row r="305" s="1" customFormat="1" ht="25.5" customHeight="1">
      <c r="B305" s="47"/>
      <c r="C305" s="240" t="s">
        <v>1429</v>
      </c>
      <c r="D305" s="240" t="s">
        <v>418</v>
      </c>
      <c r="E305" s="241" t="s">
        <v>11333</v>
      </c>
      <c r="F305" s="242" t="s">
        <v>11334</v>
      </c>
      <c r="G305" s="243" t="s">
        <v>609</v>
      </c>
      <c r="H305" s="244">
        <v>275</v>
      </c>
      <c r="I305" s="245"/>
      <c r="J305" s="246">
        <f>ROUND(I305*H305,2)</f>
        <v>0</v>
      </c>
      <c r="K305" s="242" t="s">
        <v>21</v>
      </c>
      <c r="L305" s="73"/>
      <c r="M305" s="247" t="s">
        <v>21</v>
      </c>
      <c r="N305" s="248" t="s">
        <v>47</v>
      </c>
      <c r="O305" s="48"/>
      <c r="P305" s="249">
        <f>O305*H305</f>
        <v>0</v>
      </c>
      <c r="Q305" s="249">
        <v>0</v>
      </c>
      <c r="R305" s="249">
        <f>Q305*H305</f>
        <v>0</v>
      </c>
      <c r="S305" s="249">
        <v>0</v>
      </c>
      <c r="T305" s="250">
        <f>S305*H305</f>
        <v>0</v>
      </c>
      <c r="AR305" s="25" t="s">
        <v>690</v>
      </c>
      <c r="AT305" s="25" t="s">
        <v>418</v>
      </c>
      <c r="AU305" s="25" t="s">
        <v>86</v>
      </c>
      <c r="AY305" s="25" t="s">
        <v>414</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690</v>
      </c>
      <c r="BM305" s="25" t="s">
        <v>11335</v>
      </c>
    </row>
    <row r="306" s="1" customFormat="1" ht="16.5" customHeight="1">
      <c r="B306" s="47"/>
      <c r="C306" s="240" t="s">
        <v>1446</v>
      </c>
      <c r="D306" s="240" t="s">
        <v>418</v>
      </c>
      <c r="E306" s="241" t="s">
        <v>11336</v>
      </c>
      <c r="F306" s="242" t="s">
        <v>11337</v>
      </c>
      <c r="G306" s="243" t="s">
        <v>1911</v>
      </c>
      <c r="H306" s="308"/>
      <c r="I306" s="245"/>
      <c r="J306" s="246">
        <f>ROUND(I306*H306,2)</f>
        <v>0</v>
      </c>
      <c r="K306" s="242" t="s">
        <v>21</v>
      </c>
      <c r="L306" s="73"/>
      <c r="M306" s="247" t="s">
        <v>21</v>
      </c>
      <c r="N306" s="248" t="s">
        <v>47</v>
      </c>
      <c r="O306" s="48"/>
      <c r="P306" s="249">
        <f>O306*H306</f>
        <v>0</v>
      </c>
      <c r="Q306" s="249">
        <v>0</v>
      </c>
      <c r="R306" s="249">
        <f>Q306*H306</f>
        <v>0</v>
      </c>
      <c r="S306" s="249">
        <v>0</v>
      </c>
      <c r="T306" s="250">
        <f>S306*H306</f>
        <v>0</v>
      </c>
      <c r="AR306" s="25" t="s">
        <v>690</v>
      </c>
      <c r="AT306" s="25" t="s">
        <v>418</v>
      </c>
      <c r="AU306" s="25" t="s">
        <v>86</v>
      </c>
      <c r="AY306" s="25" t="s">
        <v>414</v>
      </c>
      <c r="BE306" s="251">
        <f>IF(N306="základní",J306,0)</f>
        <v>0</v>
      </c>
      <c r="BF306" s="251">
        <f>IF(N306="snížená",J306,0)</f>
        <v>0</v>
      </c>
      <c r="BG306" s="251">
        <f>IF(N306="zákl. přenesená",J306,0)</f>
        <v>0</v>
      </c>
      <c r="BH306" s="251">
        <f>IF(N306="sníž. přenesená",J306,0)</f>
        <v>0</v>
      </c>
      <c r="BI306" s="251">
        <f>IF(N306="nulová",J306,0)</f>
        <v>0</v>
      </c>
      <c r="BJ306" s="25" t="s">
        <v>83</v>
      </c>
      <c r="BK306" s="251">
        <f>ROUND(I306*H306,2)</f>
        <v>0</v>
      </c>
      <c r="BL306" s="25" t="s">
        <v>690</v>
      </c>
      <c r="BM306" s="25" t="s">
        <v>11338</v>
      </c>
    </row>
    <row r="307" s="11" customFormat="1" ht="29.88" customHeight="1">
      <c r="B307" s="224"/>
      <c r="C307" s="225"/>
      <c r="D307" s="226" t="s">
        <v>75</v>
      </c>
      <c r="E307" s="238" t="s">
        <v>3944</v>
      </c>
      <c r="F307" s="238" t="s">
        <v>3945</v>
      </c>
      <c r="G307" s="225"/>
      <c r="H307" s="225"/>
      <c r="I307" s="228"/>
      <c r="J307" s="239">
        <f>BK307</f>
        <v>0</v>
      </c>
      <c r="K307" s="225"/>
      <c r="L307" s="230"/>
      <c r="M307" s="231"/>
      <c r="N307" s="232"/>
      <c r="O307" s="232"/>
      <c r="P307" s="233">
        <f>SUM(P308:P316)</f>
        <v>0</v>
      </c>
      <c r="Q307" s="232"/>
      <c r="R307" s="233">
        <f>SUM(R308:R316)</f>
        <v>0</v>
      </c>
      <c r="S307" s="232"/>
      <c r="T307" s="234">
        <f>SUM(T308:T316)</f>
        <v>0</v>
      </c>
      <c r="AR307" s="235" t="s">
        <v>86</v>
      </c>
      <c r="AT307" s="236" t="s">
        <v>75</v>
      </c>
      <c r="AU307" s="236" t="s">
        <v>83</v>
      </c>
      <c r="AY307" s="235" t="s">
        <v>414</v>
      </c>
      <c r="BK307" s="237">
        <f>SUM(BK308:BK316)</f>
        <v>0</v>
      </c>
    </row>
    <row r="308" s="1" customFormat="1" ht="25.5" customHeight="1">
      <c r="B308" s="47"/>
      <c r="C308" s="240" t="s">
        <v>1457</v>
      </c>
      <c r="D308" s="240" t="s">
        <v>418</v>
      </c>
      <c r="E308" s="241" t="s">
        <v>11339</v>
      </c>
      <c r="F308" s="242" t="s">
        <v>11340</v>
      </c>
      <c r="G308" s="243" t="s">
        <v>192</v>
      </c>
      <c r="H308" s="244">
        <v>12</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690</v>
      </c>
      <c r="AT308" s="25" t="s">
        <v>418</v>
      </c>
      <c r="AU308" s="25" t="s">
        <v>86</v>
      </c>
      <c r="AY308" s="25" t="s">
        <v>414</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690</v>
      </c>
      <c r="BM308" s="25" t="s">
        <v>11341</v>
      </c>
    </row>
    <row r="309" s="1" customFormat="1" ht="16.5" customHeight="1">
      <c r="B309" s="47"/>
      <c r="C309" s="240" t="s">
        <v>1463</v>
      </c>
      <c r="D309" s="240" t="s">
        <v>418</v>
      </c>
      <c r="E309" s="241" t="s">
        <v>11342</v>
      </c>
      <c r="F309" s="242" t="s">
        <v>11343</v>
      </c>
      <c r="G309" s="243" t="s">
        <v>192</v>
      </c>
      <c r="H309" s="244">
        <v>4</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690</v>
      </c>
      <c r="AT309" s="25" t="s">
        <v>418</v>
      </c>
      <c r="AU309" s="25" t="s">
        <v>86</v>
      </c>
      <c r="AY309" s="25" t="s">
        <v>414</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690</v>
      </c>
      <c r="BM309" s="25" t="s">
        <v>11344</v>
      </c>
    </row>
    <row r="310" s="1" customFormat="1" ht="16.5" customHeight="1">
      <c r="B310" s="47"/>
      <c r="C310" s="240" t="s">
        <v>1470</v>
      </c>
      <c r="D310" s="240" t="s">
        <v>418</v>
      </c>
      <c r="E310" s="241" t="s">
        <v>11345</v>
      </c>
      <c r="F310" s="242" t="s">
        <v>11346</v>
      </c>
      <c r="G310" s="243" t="s">
        <v>678</v>
      </c>
      <c r="H310" s="244">
        <v>3</v>
      </c>
      <c r="I310" s="245"/>
      <c r="J310" s="246">
        <f>ROUND(I310*H310,2)</f>
        <v>0</v>
      </c>
      <c r="K310" s="242" t="s">
        <v>21</v>
      </c>
      <c r="L310" s="73"/>
      <c r="M310" s="247" t="s">
        <v>21</v>
      </c>
      <c r="N310" s="248" t="s">
        <v>47</v>
      </c>
      <c r="O310" s="48"/>
      <c r="P310" s="249">
        <f>O310*H310</f>
        <v>0</v>
      </c>
      <c r="Q310" s="249">
        <v>0</v>
      </c>
      <c r="R310" s="249">
        <f>Q310*H310</f>
        <v>0</v>
      </c>
      <c r="S310" s="249">
        <v>0</v>
      </c>
      <c r="T310" s="250">
        <f>S310*H310</f>
        <v>0</v>
      </c>
      <c r="AR310" s="25" t="s">
        <v>690</v>
      </c>
      <c r="AT310" s="25" t="s">
        <v>418</v>
      </c>
      <c r="AU310" s="25" t="s">
        <v>86</v>
      </c>
      <c r="AY310" s="25" t="s">
        <v>414</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690</v>
      </c>
      <c r="BM310" s="25" t="s">
        <v>11347</v>
      </c>
    </row>
    <row r="311" s="1" customFormat="1" ht="16.5" customHeight="1">
      <c r="B311" s="47"/>
      <c r="C311" s="240" t="s">
        <v>1478</v>
      </c>
      <c r="D311" s="240" t="s">
        <v>418</v>
      </c>
      <c r="E311" s="241" t="s">
        <v>11348</v>
      </c>
      <c r="F311" s="242" t="s">
        <v>11349</v>
      </c>
      <c r="G311" s="243" t="s">
        <v>678</v>
      </c>
      <c r="H311" s="244">
        <v>1</v>
      </c>
      <c r="I311" s="245"/>
      <c r="J311" s="246">
        <f>ROUND(I311*H311,2)</f>
        <v>0</v>
      </c>
      <c r="K311" s="242" t="s">
        <v>21</v>
      </c>
      <c r="L311" s="73"/>
      <c r="M311" s="247" t="s">
        <v>21</v>
      </c>
      <c r="N311" s="248" t="s">
        <v>47</v>
      </c>
      <c r="O311" s="48"/>
      <c r="P311" s="249">
        <f>O311*H311</f>
        <v>0</v>
      </c>
      <c r="Q311" s="249">
        <v>0</v>
      </c>
      <c r="R311" s="249">
        <f>Q311*H311</f>
        <v>0</v>
      </c>
      <c r="S311" s="249">
        <v>0</v>
      </c>
      <c r="T311" s="250">
        <f>S311*H311</f>
        <v>0</v>
      </c>
      <c r="AR311" s="25" t="s">
        <v>690</v>
      </c>
      <c r="AT311" s="25" t="s">
        <v>418</v>
      </c>
      <c r="AU311" s="25" t="s">
        <v>86</v>
      </c>
      <c r="AY311" s="25" t="s">
        <v>414</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690</v>
      </c>
      <c r="BM311" s="25" t="s">
        <v>11350</v>
      </c>
    </row>
    <row r="312" s="1" customFormat="1" ht="16.5" customHeight="1">
      <c r="B312" s="47"/>
      <c r="C312" s="240" t="s">
        <v>1482</v>
      </c>
      <c r="D312" s="240" t="s">
        <v>418</v>
      </c>
      <c r="E312" s="241" t="s">
        <v>11351</v>
      </c>
      <c r="F312" s="242" t="s">
        <v>11352</v>
      </c>
      <c r="G312" s="243" t="s">
        <v>145</v>
      </c>
      <c r="H312" s="244">
        <v>101</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690</v>
      </c>
      <c r="AT312" s="25" t="s">
        <v>418</v>
      </c>
      <c r="AU312" s="25" t="s">
        <v>86</v>
      </c>
      <c r="AY312" s="25" t="s">
        <v>414</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690</v>
      </c>
      <c r="BM312" s="25" t="s">
        <v>11353</v>
      </c>
    </row>
    <row r="313" s="1" customFormat="1" ht="16.5" customHeight="1">
      <c r="B313" s="47"/>
      <c r="C313" s="240" t="s">
        <v>1490</v>
      </c>
      <c r="D313" s="240" t="s">
        <v>418</v>
      </c>
      <c r="E313" s="241" t="s">
        <v>11354</v>
      </c>
      <c r="F313" s="242" t="s">
        <v>11355</v>
      </c>
      <c r="G313" s="243" t="s">
        <v>145</v>
      </c>
      <c r="H313" s="244">
        <v>100</v>
      </c>
      <c r="I313" s="245"/>
      <c r="J313" s="246">
        <f>ROUND(I313*H313,2)</f>
        <v>0</v>
      </c>
      <c r="K313" s="242" t="s">
        <v>21</v>
      </c>
      <c r="L313" s="73"/>
      <c r="M313" s="247" t="s">
        <v>21</v>
      </c>
      <c r="N313" s="248" t="s">
        <v>47</v>
      </c>
      <c r="O313" s="48"/>
      <c r="P313" s="249">
        <f>O313*H313</f>
        <v>0</v>
      </c>
      <c r="Q313" s="249">
        <v>0</v>
      </c>
      <c r="R313" s="249">
        <f>Q313*H313</f>
        <v>0</v>
      </c>
      <c r="S313" s="249">
        <v>0</v>
      </c>
      <c r="T313" s="250">
        <f>S313*H313</f>
        <v>0</v>
      </c>
      <c r="AR313" s="25" t="s">
        <v>690</v>
      </c>
      <c r="AT313" s="25" t="s">
        <v>418</v>
      </c>
      <c r="AU313" s="25" t="s">
        <v>86</v>
      </c>
      <c r="AY313" s="25" t="s">
        <v>414</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690</v>
      </c>
      <c r="BM313" s="25" t="s">
        <v>11356</v>
      </c>
    </row>
    <row r="314" s="1" customFormat="1" ht="16.5" customHeight="1">
      <c r="B314" s="47"/>
      <c r="C314" s="240" t="s">
        <v>1503</v>
      </c>
      <c r="D314" s="240" t="s">
        <v>418</v>
      </c>
      <c r="E314" s="241" t="s">
        <v>11357</v>
      </c>
      <c r="F314" s="242" t="s">
        <v>11358</v>
      </c>
      <c r="G314" s="243" t="s">
        <v>145</v>
      </c>
      <c r="H314" s="244">
        <v>15</v>
      </c>
      <c r="I314" s="245"/>
      <c r="J314" s="246">
        <f>ROUND(I314*H314,2)</f>
        <v>0</v>
      </c>
      <c r="K314" s="242" t="s">
        <v>21</v>
      </c>
      <c r="L314" s="73"/>
      <c r="M314" s="247" t="s">
        <v>21</v>
      </c>
      <c r="N314" s="248" t="s">
        <v>47</v>
      </c>
      <c r="O314" s="48"/>
      <c r="P314" s="249">
        <f>O314*H314</f>
        <v>0</v>
      </c>
      <c r="Q314" s="249">
        <v>0</v>
      </c>
      <c r="R314" s="249">
        <f>Q314*H314</f>
        <v>0</v>
      </c>
      <c r="S314" s="249">
        <v>0</v>
      </c>
      <c r="T314" s="250">
        <f>S314*H314</f>
        <v>0</v>
      </c>
      <c r="AR314" s="25" t="s">
        <v>690</v>
      </c>
      <c r="AT314" s="25" t="s">
        <v>418</v>
      </c>
      <c r="AU314" s="25" t="s">
        <v>86</v>
      </c>
      <c r="AY314" s="25" t="s">
        <v>414</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690</v>
      </c>
      <c r="BM314" s="25" t="s">
        <v>11359</v>
      </c>
    </row>
    <row r="315" s="1" customFormat="1" ht="16.5" customHeight="1">
      <c r="B315" s="47"/>
      <c r="C315" s="240" t="s">
        <v>1507</v>
      </c>
      <c r="D315" s="240" t="s">
        <v>418</v>
      </c>
      <c r="E315" s="241" t="s">
        <v>11360</v>
      </c>
      <c r="F315" s="242" t="s">
        <v>11361</v>
      </c>
      <c r="G315" s="243" t="s">
        <v>145</v>
      </c>
      <c r="H315" s="244">
        <v>39</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690</v>
      </c>
      <c r="AT315" s="25" t="s">
        <v>418</v>
      </c>
      <c r="AU315" s="25" t="s">
        <v>86</v>
      </c>
      <c r="AY315" s="25" t="s">
        <v>414</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690</v>
      </c>
      <c r="BM315" s="25" t="s">
        <v>11362</v>
      </c>
    </row>
    <row r="316" s="1" customFormat="1" ht="16.5" customHeight="1">
      <c r="B316" s="47"/>
      <c r="C316" s="240" t="s">
        <v>1519</v>
      </c>
      <c r="D316" s="240" t="s">
        <v>418</v>
      </c>
      <c r="E316" s="241" t="s">
        <v>11363</v>
      </c>
      <c r="F316" s="242" t="s">
        <v>11364</v>
      </c>
      <c r="G316" s="243" t="s">
        <v>145</v>
      </c>
      <c r="H316" s="244">
        <v>41</v>
      </c>
      <c r="I316" s="245"/>
      <c r="J316" s="246">
        <f>ROUND(I316*H316,2)</f>
        <v>0</v>
      </c>
      <c r="K316" s="242" t="s">
        <v>21</v>
      </c>
      <c r="L316" s="73"/>
      <c r="M316" s="247" t="s">
        <v>21</v>
      </c>
      <c r="N316" s="248" t="s">
        <v>47</v>
      </c>
      <c r="O316" s="48"/>
      <c r="P316" s="249">
        <f>O316*H316</f>
        <v>0</v>
      </c>
      <c r="Q316" s="249">
        <v>0</v>
      </c>
      <c r="R316" s="249">
        <f>Q316*H316</f>
        <v>0</v>
      </c>
      <c r="S316" s="249">
        <v>0</v>
      </c>
      <c r="T316" s="250">
        <f>S316*H316</f>
        <v>0</v>
      </c>
      <c r="AR316" s="25" t="s">
        <v>690</v>
      </c>
      <c r="AT316" s="25" t="s">
        <v>418</v>
      </c>
      <c r="AU316" s="25" t="s">
        <v>86</v>
      </c>
      <c r="AY316" s="25" t="s">
        <v>414</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690</v>
      </c>
      <c r="BM316" s="25" t="s">
        <v>11365</v>
      </c>
    </row>
    <row r="317" s="11" customFormat="1" ht="37.44" customHeight="1">
      <c r="B317" s="224"/>
      <c r="C317" s="225"/>
      <c r="D317" s="226" t="s">
        <v>75</v>
      </c>
      <c r="E317" s="227" t="s">
        <v>4038</v>
      </c>
      <c r="F317" s="227" t="s">
        <v>11366</v>
      </c>
      <c r="G317" s="225"/>
      <c r="H317" s="225"/>
      <c r="I317" s="228"/>
      <c r="J317" s="229">
        <f>BK317</f>
        <v>0</v>
      </c>
      <c r="K317" s="225"/>
      <c r="L317" s="230"/>
      <c r="M317" s="231"/>
      <c r="N317" s="232"/>
      <c r="O317" s="232"/>
      <c r="P317" s="233">
        <f>SUM(P318:P319)</f>
        <v>0</v>
      </c>
      <c r="Q317" s="232"/>
      <c r="R317" s="233">
        <f>SUM(R318:R319)</f>
        <v>0</v>
      </c>
      <c r="S317" s="232"/>
      <c r="T317" s="234">
        <f>SUM(T318:T319)</f>
        <v>0</v>
      </c>
      <c r="AR317" s="235" t="s">
        <v>422</v>
      </c>
      <c r="AT317" s="236" t="s">
        <v>75</v>
      </c>
      <c r="AU317" s="236" t="s">
        <v>76</v>
      </c>
      <c r="AY317" s="235" t="s">
        <v>414</v>
      </c>
      <c r="BK317" s="237">
        <f>SUM(BK318:BK319)</f>
        <v>0</v>
      </c>
    </row>
    <row r="318" s="1" customFormat="1" ht="25.5" customHeight="1">
      <c r="B318" s="47"/>
      <c r="C318" s="240" t="s">
        <v>1526</v>
      </c>
      <c r="D318" s="240" t="s">
        <v>418</v>
      </c>
      <c r="E318" s="241" t="s">
        <v>11367</v>
      </c>
      <c r="F318" s="242" t="s">
        <v>11368</v>
      </c>
      <c r="G318" s="243" t="s">
        <v>4042</v>
      </c>
      <c r="H318" s="244">
        <v>240</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11369</v>
      </c>
      <c r="AT318" s="25" t="s">
        <v>418</v>
      </c>
      <c r="AU318" s="25" t="s">
        <v>83</v>
      </c>
      <c r="AY318" s="25" t="s">
        <v>414</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11369</v>
      </c>
      <c r="BM318" s="25" t="s">
        <v>11370</v>
      </c>
    </row>
    <row r="319" s="1" customFormat="1" ht="16.5" customHeight="1">
      <c r="B319" s="47"/>
      <c r="C319" s="240" t="s">
        <v>1530</v>
      </c>
      <c r="D319" s="240" t="s">
        <v>418</v>
      </c>
      <c r="E319" s="241" t="s">
        <v>11371</v>
      </c>
      <c r="F319" s="242" t="s">
        <v>11372</v>
      </c>
      <c r="G319" s="243" t="s">
        <v>4042</v>
      </c>
      <c r="H319" s="244">
        <v>72</v>
      </c>
      <c r="I319" s="245"/>
      <c r="J319" s="246">
        <f>ROUND(I319*H319,2)</f>
        <v>0</v>
      </c>
      <c r="K319" s="242" t="s">
        <v>21</v>
      </c>
      <c r="L319" s="73"/>
      <c r="M319" s="247" t="s">
        <v>21</v>
      </c>
      <c r="N319" s="315" t="s">
        <v>47</v>
      </c>
      <c r="O319" s="316"/>
      <c r="P319" s="317">
        <f>O319*H319</f>
        <v>0</v>
      </c>
      <c r="Q319" s="317">
        <v>0</v>
      </c>
      <c r="R319" s="317">
        <f>Q319*H319</f>
        <v>0</v>
      </c>
      <c r="S319" s="317">
        <v>0</v>
      </c>
      <c r="T319" s="318">
        <f>S319*H319</f>
        <v>0</v>
      </c>
      <c r="AR319" s="25" t="s">
        <v>11369</v>
      </c>
      <c r="AT319" s="25" t="s">
        <v>418</v>
      </c>
      <c r="AU319" s="25" t="s">
        <v>83</v>
      </c>
      <c r="AY319" s="25" t="s">
        <v>414</v>
      </c>
      <c r="BE319" s="251">
        <f>IF(N319="základní",J319,0)</f>
        <v>0</v>
      </c>
      <c r="BF319" s="251">
        <f>IF(N319="snížená",J319,0)</f>
        <v>0</v>
      </c>
      <c r="BG319" s="251">
        <f>IF(N319="zákl. přenesená",J319,0)</f>
        <v>0</v>
      </c>
      <c r="BH319" s="251">
        <f>IF(N319="sníž. přenesená",J319,0)</f>
        <v>0</v>
      </c>
      <c r="BI319" s="251">
        <f>IF(N319="nulová",J319,0)</f>
        <v>0</v>
      </c>
      <c r="BJ319" s="25" t="s">
        <v>83</v>
      </c>
      <c r="BK319" s="251">
        <f>ROUND(I319*H319,2)</f>
        <v>0</v>
      </c>
      <c r="BL319" s="25" t="s">
        <v>11369</v>
      </c>
      <c r="BM319" s="25" t="s">
        <v>11373</v>
      </c>
    </row>
    <row r="320" s="1" customFormat="1" ht="6.96" customHeight="1">
      <c r="B320" s="68"/>
      <c r="C320" s="69"/>
      <c r="D320" s="69"/>
      <c r="E320" s="69"/>
      <c r="F320" s="69"/>
      <c r="G320" s="69"/>
      <c r="H320" s="69"/>
      <c r="I320" s="181"/>
      <c r="J320" s="69"/>
      <c r="K320" s="69"/>
      <c r="L320" s="73"/>
    </row>
  </sheetData>
  <sheetProtection sheet="1" autoFilter="0" formatColumns="0" formatRows="0" objects="1" scenarios="1" spinCount="100000" saltValue="1+IMuPF1ZEKvmWp74LrL/4wdXv/6sK4XuSg/NKxKCn6oMsAadWw0ARKcXDTnfqpJ+HFXt7SBSY1UXHVtCbE8dg==" hashValue="OSc/rW0zLYBWdD7sCT1NXkkf2HuVjPm2P9p8NIeNkMrxN9JHL+lUCcMdOzE1wsAkkL4lopNjPW/1DkPFC14HbA==" algorithmName="SHA-512" password="CC35"/>
  <autoFilter ref="C92:K319"/>
  <mergeCells count="13">
    <mergeCell ref="E7:H7"/>
    <mergeCell ref="E9:H9"/>
    <mergeCell ref="E11:H11"/>
    <mergeCell ref="E26:H26"/>
    <mergeCell ref="E47:H47"/>
    <mergeCell ref="E49:H49"/>
    <mergeCell ref="E51:H51"/>
    <mergeCell ref="J55:J56"/>
    <mergeCell ref="E81:H81"/>
    <mergeCell ref="E83:H83"/>
    <mergeCell ref="E85:H85"/>
    <mergeCell ref="G1:H1"/>
    <mergeCell ref="L2:V2"/>
  </mergeCells>
  <hyperlinks>
    <hyperlink ref="F1:G1" location="C2" display="1) Krycí list soupisu"/>
    <hyperlink ref="G1:H1" location="C58" display="2) Rekapitulace"/>
    <hyperlink ref="J1" location="C92"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124</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11006</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11374</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21</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ROUND(J114,2)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ROUND(SUM(BE114:BE278), 2)</f>
        <v>0</v>
      </c>
      <c r="G32" s="48"/>
      <c r="H32" s="48"/>
      <c r="I32" s="173">
        <v>0.20999999999999999</v>
      </c>
      <c r="J32" s="172">
        <f>ROUND(ROUND((SUM(BE114:BE278)), 2)*I32, 2)</f>
        <v>0</v>
      </c>
      <c r="K32" s="52"/>
    </row>
    <row r="33" s="1" customFormat="1" ht="14.4" customHeight="1">
      <c r="B33" s="47"/>
      <c r="C33" s="48"/>
      <c r="D33" s="48"/>
      <c r="E33" s="56" t="s">
        <v>48</v>
      </c>
      <c r="F33" s="172">
        <f>ROUND(SUM(BF114:BF278), 2)</f>
        <v>0</v>
      </c>
      <c r="G33" s="48"/>
      <c r="H33" s="48"/>
      <c r="I33" s="173">
        <v>0.14999999999999999</v>
      </c>
      <c r="J33" s="172">
        <f>ROUND(ROUND((SUM(BF114:BF278)), 2)*I33, 2)</f>
        <v>0</v>
      </c>
      <c r="K33" s="52"/>
    </row>
    <row r="34" hidden="1" s="1" customFormat="1" ht="14.4" customHeight="1">
      <c r="B34" s="47"/>
      <c r="C34" s="48"/>
      <c r="D34" s="48"/>
      <c r="E34" s="56" t="s">
        <v>49</v>
      </c>
      <c r="F34" s="172">
        <f>ROUND(SUM(BG114:BG278), 2)</f>
        <v>0</v>
      </c>
      <c r="G34" s="48"/>
      <c r="H34" s="48"/>
      <c r="I34" s="173">
        <v>0.20999999999999999</v>
      </c>
      <c r="J34" s="172">
        <v>0</v>
      </c>
      <c r="K34" s="52"/>
    </row>
    <row r="35" hidden="1" s="1" customFormat="1" ht="14.4" customHeight="1">
      <c r="B35" s="47"/>
      <c r="C35" s="48"/>
      <c r="D35" s="48"/>
      <c r="E35" s="56" t="s">
        <v>50</v>
      </c>
      <c r="F35" s="172">
        <f>ROUND(SUM(BH114:BH278), 2)</f>
        <v>0</v>
      </c>
      <c r="G35" s="48"/>
      <c r="H35" s="48"/>
      <c r="I35" s="173">
        <v>0.14999999999999999</v>
      </c>
      <c r="J35" s="172">
        <v>0</v>
      </c>
      <c r="K35" s="52"/>
    </row>
    <row r="36" hidden="1" s="1" customFormat="1" ht="14.4" customHeight="1">
      <c r="B36" s="47"/>
      <c r="C36" s="48"/>
      <c r="D36" s="48"/>
      <c r="E36" s="56" t="s">
        <v>51</v>
      </c>
      <c r="F36" s="172">
        <f>ROUND(SUM(BI114:BI278),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11006</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EL,MaR - Výměníková stanice C 057 - Část elektro, MaR</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J114</f>
        <v>0</v>
      </c>
      <c r="K60" s="52"/>
      <c r="AU60" s="25" t="s">
        <v>277</v>
      </c>
    </row>
    <row r="61" s="8" customFormat="1" ht="24.96" customHeight="1">
      <c r="B61" s="192"/>
      <c r="C61" s="193"/>
      <c r="D61" s="194" t="s">
        <v>11375</v>
      </c>
      <c r="E61" s="195"/>
      <c r="F61" s="195"/>
      <c r="G61" s="195"/>
      <c r="H61" s="195"/>
      <c r="I61" s="196"/>
      <c r="J61" s="197">
        <f>J115</f>
        <v>0</v>
      </c>
      <c r="K61" s="198"/>
    </row>
    <row r="62" s="9" customFormat="1" ht="19.92" customHeight="1">
      <c r="B62" s="200"/>
      <c r="C62" s="201"/>
      <c r="D62" s="202" t="s">
        <v>11376</v>
      </c>
      <c r="E62" s="203"/>
      <c r="F62" s="203"/>
      <c r="G62" s="203"/>
      <c r="H62" s="203"/>
      <c r="I62" s="204"/>
      <c r="J62" s="205">
        <f>J116</f>
        <v>0</v>
      </c>
      <c r="K62" s="206"/>
    </row>
    <row r="63" s="9" customFormat="1" ht="19.92" customHeight="1">
      <c r="B63" s="200"/>
      <c r="C63" s="201"/>
      <c r="D63" s="202" t="s">
        <v>11377</v>
      </c>
      <c r="E63" s="203"/>
      <c r="F63" s="203"/>
      <c r="G63" s="203"/>
      <c r="H63" s="203"/>
      <c r="I63" s="204"/>
      <c r="J63" s="205">
        <f>J152</f>
        <v>0</v>
      </c>
      <c r="K63" s="206"/>
    </row>
    <row r="64" s="9" customFormat="1" ht="19.92" customHeight="1">
      <c r="B64" s="200"/>
      <c r="C64" s="201"/>
      <c r="D64" s="202" t="s">
        <v>11378</v>
      </c>
      <c r="E64" s="203"/>
      <c r="F64" s="203"/>
      <c r="G64" s="203"/>
      <c r="H64" s="203"/>
      <c r="I64" s="204"/>
      <c r="J64" s="205">
        <f>J155</f>
        <v>0</v>
      </c>
      <c r="K64" s="206"/>
    </row>
    <row r="65" s="9" customFormat="1" ht="19.92" customHeight="1">
      <c r="B65" s="200"/>
      <c r="C65" s="201"/>
      <c r="D65" s="202" t="s">
        <v>11379</v>
      </c>
      <c r="E65" s="203"/>
      <c r="F65" s="203"/>
      <c r="G65" s="203"/>
      <c r="H65" s="203"/>
      <c r="I65" s="204"/>
      <c r="J65" s="205">
        <f>J157</f>
        <v>0</v>
      </c>
      <c r="K65" s="206"/>
    </row>
    <row r="66" s="9" customFormat="1" ht="19.92" customHeight="1">
      <c r="B66" s="200"/>
      <c r="C66" s="201"/>
      <c r="D66" s="202" t="s">
        <v>11380</v>
      </c>
      <c r="E66" s="203"/>
      <c r="F66" s="203"/>
      <c r="G66" s="203"/>
      <c r="H66" s="203"/>
      <c r="I66" s="204"/>
      <c r="J66" s="205">
        <f>J161</f>
        <v>0</v>
      </c>
      <c r="K66" s="206"/>
    </row>
    <row r="67" s="8" customFormat="1" ht="24.96" customHeight="1">
      <c r="B67" s="192"/>
      <c r="C67" s="193"/>
      <c r="D67" s="194" t="s">
        <v>11381</v>
      </c>
      <c r="E67" s="195"/>
      <c r="F67" s="195"/>
      <c r="G67" s="195"/>
      <c r="H67" s="195"/>
      <c r="I67" s="196"/>
      <c r="J67" s="197">
        <f>J165</f>
        <v>0</v>
      </c>
      <c r="K67" s="198"/>
    </row>
    <row r="68" s="9" customFormat="1" ht="19.92" customHeight="1">
      <c r="B68" s="200"/>
      <c r="C68" s="201"/>
      <c r="D68" s="202" t="s">
        <v>11382</v>
      </c>
      <c r="E68" s="203"/>
      <c r="F68" s="203"/>
      <c r="G68" s="203"/>
      <c r="H68" s="203"/>
      <c r="I68" s="204"/>
      <c r="J68" s="205">
        <f>J166</f>
        <v>0</v>
      </c>
      <c r="K68" s="206"/>
    </row>
    <row r="69" s="9" customFormat="1" ht="19.92" customHeight="1">
      <c r="B69" s="200"/>
      <c r="C69" s="201"/>
      <c r="D69" s="202" t="s">
        <v>11383</v>
      </c>
      <c r="E69" s="203"/>
      <c r="F69" s="203"/>
      <c r="G69" s="203"/>
      <c r="H69" s="203"/>
      <c r="I69" s="204"/>
      <c r="J69" s="205">
        <f>J174</f>
        <v>0</v>
      </c>
      <c r="K69" s="206"/>
    </row>
    <row r="70" s="9" customFormat="1" ht="19.92" customHeight="1">
      <c r="B70" s="200"/>
      <c r="C70" s="201"/>
      <c r="D70" s="202" t="s">
        <v>11384</v>
      </c>
      <c r="E70" s="203"/>
      <c r="F70" s="203"/>
      <c r="G70" s="203"/>
      <c r="H70" s="203"/>
      <c r="I70" s="204"/>
      <c r="J70" s="205">
        <f>J178</f>
        <v>0</v>
      </c>
      <c r="K70" s="206"/>
    </row>
    <row r="71" s="9" customFormat="1" ht="19.92" customHeight="1">
      <c r="B71" s="200"/>
      <c r="C71" s="201"/>
      <c r="D71" s="202" t="s">
        <v>11385</v>
      </c>
      <c r="E71" s="203"/>
      <c r="F71" s="203"/>
      <c r="G71" s="203"/>
      <c r="H71" s="203"/>
      <c r="I71" s="204"/>
      <c r="J71" s="205">
        <f>J181</f>
        <v>0</v>
      </c>
      <c r="K71" s="206"/>
    </row>
    <row r="72" s="9" customFormat="1" ht="19.92" customHeight="1">
      <c r="B72" s="200"/>
      <c r="C72" s="201"/>
      <c r="D72" s="202" t="s">
        <v>11386</v>
      </c>
      <c r="E72" s="203"/>
      <c r="F72" s="203"/>
      <c r="G72" s="203"/>
      <c r="H72" s="203"/>
      <c r="I72" s="204"/>
      <c r="J72" s="205">
        <f>J190</f>
        <v>0</v>
      </c>
      <c r="K72" s="206"/>
    </row>
    <row r="73" s="9" customFormat="1" ht="19.92" customHeight="1">
      <c r="B73" s="200"/>
      <c r="C73" s="201"/>
      <c r="D73" s="202" t="s">
        <v>11387</v>
      </c>
      <c r="E73" s="203"/>
      <c r="F73" s="203"/>
      <c r="G73" s="203"/>
      <c r="H73" s="203"/>
      <c r="I73" s="204"/>
      <c r="J73" s="205">
        <f>J192</f>
        <v>0</v>
      </c>
      <c r="K73" s="206"/>
    </row>
    <row r="74" s="8" customFormat="1" ht="24.96" customHeight="1">
      <c r="B74" s="192"/>
      <c r="C74" s="193"/>
      <c r="D74" s="194" t="s">
        <v>11388</v>
      </c>
      <c r="E74" s="195"/>
      <c r="F74" s="195"/>
      <c r="G74" s="195"/>
      <c r="H74" s="195"/>
      <c r="I74" s="196"/>
      <c r="J74" s="197">
        <f>J197</f>
        <v>0</v>
      </c>
      <c r="K74" s="198"/>
    </row>
    <row r="75" s="9" customFormat="1" ht="19.92" customHeight="1">
      <c r="B75" s="200"/>
      <c r="C75" s="201"/>
      <c r="D75" s="202" t="s">
        <v>11389</v>
      </c>
      <c r="E75" s="203"/>
      <c r="F75" s="203"/>
      <c r="G75" s="203"/>
      <c r="H75" s="203"/>
      <c r="I75" s="204"/>
      <c r="J75" s="205">
        <f>J198</f>
        <v>0</v>
      </c>
      <c r="K75" s="206"/>
    </row>
    <row r="76" s="8" customFormat="1" ht="24.96" customHeight="1">
      <c r="B76" s="192"/>
      <c r="C76" s="193"/>
      <c r="D76" s="194" t="s">
        <v>11390</v>
      </c>
      <c r="E76" s="195"/>
      <c r="F76" s="195"/>
      <c r="G76" s="195"/>
      <c r="H76" s="195"/>
      <c r="I76" s="196"/>
      <c r="J76" s="197">
        <f>J202</f>
        <v>0</v>
      </c>
      <c r="K76" s="198"/>
    </row>
    <row r="77" s="9" customFormat="1" ht="19.92" customHeight="1">
      <c r="B77" s="200"/>
      <c r="C77" s="201"/>
      <c r="D77" s="202" t="s">
        <v>11391</v>
      </c>
      <c r="E77" s="203"/>
      <c r="F77" s="203"/>
      <c r="G77" s="203"/>
      <c r="H77" s="203"/>
      <c r="I77" s="204"/>
      <c r="J77" s="205">
        <f>J203</f>
        <v>0</v>
      </c>
      <c r="K77" s="206"/>
    </row>
    <row r="78" s="8" customFormat="1" ht="24.96" customHeight="1">
      <c r="B78" s="192"/>
      <c r="C78" s="193"/>
      <c r="D78" s="194" t="s">
        <v>11392</v>
      </c>
      <c r="E78" s="195"/>
      <c r="F78" s="195"/>
      <c r="G78" s="195"/>
      <c r="H78" s="195"/>
      <c r="I78" s="196"/>
      <c r="J78" s="197">
        <f>J208</f>
        <v>0</v>
      </c>
      <c r="K78" s="198"/>
    </row>
    <row r="79" s="9" customFormat="1" ht="19.92" customHeight="1">
      <c r="B79" s="200"/>
      <c r="C79" s="201"/>
      <c r="D79" s="202" t="s">
        <v>11393</v>
      </c>
      <c r="E79" s="203"/>
      <c r="F79" s="203"/>
      <c r="G79" s="203"/>
      <c r="H79" s="203"/>
      <c r="I79" s="204"/>
      <c r="J79" s="205">
        <f>J209</f>
        <v>0</v>
      </c>
      <c r="K79" s="206"/>
    </row>
    <row r="80" s="9" customFormat="1" ht="19.92" customHeight="1">
      <c r="B80" s="200"/>
      <c r="C80" s="201"/>
      <c r="D80" s="202" t="s">
        <v>11394</v>
      </c>
      <c r="E80" s="203"/>
      <c r="F80" s="203"/>
      <c r="G80" s="203"/>
      <c r="H80" s="203"/>
      <c r="I80" s="204"/>
      <c r="J80" s="205">
        <f>J218</f>
        <v>0</v>
      </c>
      <c r="K80" s="206"/>
    </row>
    <row r="81" s="8" customFormat="1" ht="24.96" customHeight="1">
      <c r="B81" s="192"/>
      <c r="C81" s="193"/>
      <c r="D81" s="194" t="s">
        <v>11395</v>
      </c>
      <c r="E81" s="195"/>
      <c r="F81" s="195"/>
      <c r="G81" s="195"/>
      <c r="H81" s="195"/>
      <c r="I81" s="196"/>
      <c r="J81" s="197">
        <f>J221</f>
        <v>0</v>
      </c>
      <c r="K81" s="198"/>
    </row>
    <row r="82" s="9" customFormat="1" ht="19.92" customHeight="1">
      <c r="B82" s="200"/>
      <c r="C82" s="201"/>
      <c r="D82" s="202" t="s">
        <v>11396</v>
      </c>
      <c r="E82" s="203"/>
      <c r="F82" s="203"/>
      <c r="G82" s="203"/>
      <c r="H82" s="203"/>
      <c r="I82" s="204"/>
      <c r="J82" s="205">
        <f>J222</f>
        <v>0</v>
      </c>
      <c r="K82" s="206"/>
    </row>
    <row r="83" s="9" customFormat="1" ht="19.92" customHeight="1">
      <c r="B83" s="200"/>
      <c r="C83" s="201"/>
      <c r="D83" s="202" t="s">
        <v>11397</v>
      </c>
      <c r="E83" s="203"/>
      <c r="F83" s="203"/>
      <c r="G83" s="203"/>
      <c r="H83" s="203"/>
      <c r="I83" s="204"/>
      <c r="J83" s="205">
        <f>J225</f>
        <v>0</v>
      </c>
      <c r="K83" s="206"/>
    </row>
    <row r="84" s="9" customFormat="1" ht="19.92" customHeight="1">
      <c r="B84" s="200"/>
      <c r="C84" s="201"/>
      <c r="D84" s="202" t="s">
        <v>11398</v>
      </c>
      <c r="E84" s="203"/>
      <c r="F84" s="203"/>
      <c r="G84" s="203"/>
      <c r="H84" s="203"/>
      <c r="I84" s="204"/>
      <c r="J84" s="205">
        <f>J227</f>
        <v>0</v>
      </c>
      <c r="K84" s="206"/>
    </row>
    <row r="85" s="9" customFormat="1" ht="19.92" customHeight="1">
      <c r="B85" s="200"/>
      <c r="C85" s="201"/>
      <c r="D85" s="202" t="s">
        <v>11399</v>
      </c>
      <c r="E85" s="203"/>
      <c r="F85" s="203"/>
      <c r="G85" s="203"/>
      <c r="H85" s="203"/>
      <c r="I85" s="204"/>
      <c r="J85" s="205">
        <f>J242</f>
        <v>0</v>
      </c>
      <c r="K85" s="206"/>
    </row>
    <row r="86" s="9" customFormat="1" ht="19.92" customHeight="1">
      <c r="B86" s="200"/>
      <c r="C86" s="201"/>
      <c r="D86" s="202" t="s">
        <v>11400</v>
      </c>
      <c r="E86" s="203"/>
      <c r="F86" s="203"/>
      <c r="G86" s="203"/>
      <c r="H86" s="203"/>
      <c r="I86" s="204"/>
      <c r="J86" s="205">
        <f>J247</f>
        <v>0</v>
      </c>
      <c r="K86" s="206"/>
    </row>
    <row r="87" s="9" customFormat="1" ht="19.92" customHeight="1">
      <c r="B87" s="200"/>
      <c r="C87" s="201"/>
      <c r="D87" s="202" t="s">
        <v>11401</v>
      </c>
      <c r="E87" s="203"/>
      <c r="F87" s="203"/>
      <c r="G87" s="203"/>
      <c r="H87" s="203"/>
      <c r="I87" s="204"/>
      <c r="J87" s="205">
        <f>J256</f>
        <v>0</v>
      </c>
      <c r="K87" s="206"/>
    </row>
    <row r="88" s="9" customFormat="1" ht="19.92" customHeight="1">
      <c r="B88" s="200"/>
      <c r="C88" s="201"/>
      <c r="D88" s="202" t="s">
        <v>11402</v>
      </c>
      <c r="E88" s="203"/>
      <c r="F88" s="203"/>
      <c r="G88" s="203"/>
      <c r="H88" s="203"/>
      <c r="I88" s="204"/>
      <c r="J88" s="205">
        <f>J267</f>
        <v>0</v>
      </c>
      <c r="K88" s="206"/>
    </row>
    <row r="89" s="8" customFormat="1" ht="24.96" customHeight="1">
      <c r="B89" s="192"/>
      <c r="C89" s="193"/>
      <c r="D89" s="194" t="s">
        <v>11403</v>
      </c>
      <c r="E89" s="195"/>
      <c r="F89" s="195"/>
      <c r="G89" s="195"/>
      <c r="H89" s="195"/>
      <c r="I89" s="196"/>
      <c r="J89" s="197">
        <f>J271</f>
        <v>0</v>
      </c>
      <c r="K89" s="198"/>
    </row>
    <row r="90" s="9" customFormat="1" ht="19.92" customHeight="1">
      <c r="B90" s="200"/>
      <c r="C90" s="201"/>
      <c r="D90" s="202" t="s">
        <v>11404</v>
      </c>
      <c r="E90" s="203"/>
      <c r="F90" s="203"/>
      <c r="G90" s="203"/>
      <c r="H90" s="203"/>
      <c r="I90" s="204"/>
      <c r="J90" s="205">
        <f>J272</f>
        <v>0</v>
      </c>
      <c r="K90" s="206"/>
    </row>
    <row r="91" s="9" customFormat="1" ht="19.92" customHeight="1">
      <c r="B91" s="200"/>
      <c r="C91" s="201"/>
      <c r="D91" s="202" t="s">
        <v>11405</v>
      </c>
      <c r="E91" s="203"/>
      <c r="F91" s="203"/>
      <c r="G91" s="203"/>
      <c r="H91" s="203"/>
      <c r="I91" s="204"/>
      <c r="J91" s="205">
        <f>J275</f>
        <v>0</v>
      </c>
      <c r="K91" s="206"/>
    </row>
    <row r="92" s="9" customFormat="1" ht="19.92" customHeight="1">
      <c r="B92" s="200"/>
      <c r="C92" s="201"/>
      <c r="D92" s="202" t="s">
        <v>11406</v>
      </c>
      <c r="E92" s="203"/>
      <c r="F92" s="203"/>
      <c r="G92" s="203"/>
      <c r="H92" s="203"/>
      <c r="I92" s="204"/>
      <c r="J92" s="205">
        <f>J277</f>
        <v>0</v>
      </c>
      <c r="K92" s="206"/>
    </row>
    <row r="93" s="1" customFormat="1" ht="21.84" customHeight="1">
      <c r="B93" s="47"/>
      <c r="C93" s="48"/>
      <c r="D93" s="48"/>
      <c r="E93" s="48"/>
      <c r="F93" s="48"/>
      <c r="G93" s="48"/>
      <c r="H93" s="48"/>
      <c r="I93" s="158"/>
      <c r="J93" s="48"/>
      <c r="K93" s="52"/>
    </row>
    <row r="94" s="1" customFormat="1" ht="6.96" customHeight="1">
      <c r="B94" s="68"/>
      <c r="C94" s="69"/>
      <c r="D94" s="69"/>
      <c r="E94" s="69"/>
      <c r="F94" s="69"/>
      <c r="G94" s="69"/>
      <c r="H94" s="69"/>
      <c r="I94" s="181"/>
      <c r="J94" s="69"/>
      <c r="K94" s="70"/>
    </row>
    <row r="98" s="1" customFormat="1" ht="6.96" customHeight="1">
      <c r="B98" s="71"/>
      <c r="C98" s="72"/>
      <c r="D98" s="72"/>
      <c r="E98" s="72"/>
      <c r="F98" s="72"/>
      <c r="G98" s="72"/>
      <c r="H98" s="72"/>
      <c r="I98" s="184"/>
      <c r="J98" s="72"/>
      <c r="K98" s="72"/>
      <c r="L98" s="73"/>
    </row>
    <row r="99" s="1" customFormat="1" ht="36.96" customHeight="1">
      <c r="B99" s="47"/>
      <c r="C99" s="74" t="s">
        <v>373</v>
      </c>
      <c r="D99" s="75"/>
      <c r="E99" s="75"/>
      <c r="F99" s="75"/>
      <c r="G99" s="75"/>
      <c r="H99" s="75"/>
      <c r="I99" s="208"/>
      <c r="J99" s="75"/>
      <c r="K99" s="75"/>
      <c r="L99" s="73"/>
    </row>
    <row r="100" s="1" customFormat="1" ht="6.96" customHeight="1">
      <c r="B100" s="47"/>
      <c r="C100" s="75"/>
      <c r="D100" s="75"/>
      <c r="E100" s="75"/>
      <c r="F100" s="75"/>
      <c r="G100" s="75"/>
      <c r="H100" s="75"/>
      <c r="I100" s="208"/>
      <c r="J100" s="75"/>
      <c r="K100" s="75"/>
      <c r="L100" s="73"/>
    </row>
    <row r="101" s="1" customFormat="1" ht="14.4" customHeight="1">
      <c r="B101" s="47"/>
      <c r="C101" s="77" t="s">
        <v>18</v>
      </c>
      <c r="D101" s="75"/>
      <c r="E101" s="75"/>
      <c r="F101" s="75"/>
      <c r="G101" s="75"/>
      <c r="H101" s="75"/>
      <c r="I101" s="208"/>
      <c r="J101" s="75"/>
      <c r="K101" s="75"/>
      <c r="L101" s="73"/>
    </row>
    <row r="102" s="1" customFormat="1" ht="16.5" customHeight="1">
      <c r="B102" s="47"/>
      <c r="C102" s="75"/>
      <c r="D102" s="75"/>
      <c r="E102" s="209" t="str">
        <f>E7</f>
        <v>Rekonstrukce internátu FVZ Hradec Králové - PD</v>
      </c>
      <c r="F102" s="77"/>
      <c r="G102" s="77"/>
      <c r="H102" s="77"/>
      <c r="I102" s="208"/>
      <c r="J102" s="75"/>
      <c r="K102" s="75"/>
      <c r="L102" s="73"/>
    </row>
    <row r="103">
      <c r="B103" s="29"/>
      <c r="C103" s="77" t="s">
        <v>158</v>
      </c>
      <c r="D103" s="210"/>
      <c r="E103" s="210"/>
      <c r="F103" s="210"/>
      <c r="G103" s="210"/>
      <c r="H103" s="210"/>
      <c r="I103" s="149"/>
      <c r="J103" s="210"/>
      <c r="K103" s="210"/>
      <c r="L103" s="211"/>
    </row>
    <row r="104" s="1" customFormat="1" ht="16.5" customHeight="1">
      <c r="B104" s="47"/>
      <c r="C104" s="75"/>
      <c r="D104" s="75"/>
      <c r="E104" s="209" t="s">
        <v>11006</v>
      </c>
      <c r="F104" s="75"/>
      <c r="G104" s="75"/>
      <c r="H104" s="75"/>
      <c r="I104" s="208"/>
      <c r="J104" s="75"/>
      <c r="K104" s="75"/>
      <c r="L104" s="73"/>
    </row>
    <row r="105" s="1" customFormat="1" ht="14.4" customHeight="1">
      <c r="B105" s="47"/>
      <c r="C105" s="77" t="s">
        <v>165</v>
      </c>
      <c r="D105" s="75"/>
      <c r="E105" s="75"/>
      <c r="F105" s="75"/>
      <c r="G105" s="75"/>
      <c r="H105" s="75"/>
      <c r="I105" s="208"/>
      <c r="J105" s="75"/>
      <c r="K105" s="75"/>
      <c r="L105" s="73"/>
    </row>
    <row r="106" s="1" customFormat="1" ht="17.25" customHeight="1">
      <c r="B106" s="47"/>
      <c r="C106" s="75"/>
      <c r="D106" s="75"/>
      <c r="E106" s="83" t="str">
        <f>E11</f>
        <v>EL,MaR - Výměníková stanice C 057 - Část elektro, MaR</v>
      </c>
      <c r="F106" s="75"/>
      <c r="G106" s="75"/>
      <c r="H106" s="75"/>
      <c r="I106" s="208"/>
      <c r="J106" s="75"/>
      <c r="K106" s="75"/>
      <c r="L106" s="73"/>
    </row>
    <row r="107" s="1" customFormat="1" ht="6.96" customHeight="1">
      <c r="B107" s="47"/>
      <c r="C107" s="75"/>
      <c r="D107" s="75"/>
      <c r="E107" s="75"/>
      <c r="F107" s="75"/>
      <c r="G107" s="75"/>
      <c r="H107" s="75"/>
      <c r="I107" s="208"/>
      <c r="J107" s="75"/>
      <c r="K107" s="75"/>
      <c r="L107" s="73"/>
    </row>
    <row r="108" s="1" customFormat="1" ht="18" customHeight="1">
      <c r="B108" s="47"/>
      <c r="C108" s="77" t="s">
        <v>23</v>
      </c>
      <c r="D108" s="75"/>
      <c r="E108" s="75"/>
      <c r="F108" s="212" t="str">
        <f>F14</f>
        <v>Hradec Králové parc. č. 1582, 1378</v>
      </c>
      <c r="G108" s="75"/>
      <c r="H108" s="75"/>
      <c r="I108" s="213" t="s">
        <v>25</v>
      </c>
      <c r="J108" s="86" t="str">
        <f>IF(J14="","",J14)</f>
        <v>2. 3. 2017</v>
      </c>
      <c r="K108" s="75"/>
      <c r="L108" s="73"/>
    </row>
    <row r="109" s="1" customFormat="1" ht="6.96" customHeight="1">
      <c r="B109" s="47"/>
      <c r="C109" s="75"/>
      <c r="D109" s="75"/>
      <c r="E109" s="75"/>
      <c r="F109" s="75"/>
      <c r="G109" s="75"/>
      <c r="H109" s="75"/>
      <c r="I109" s="208"/>
      <c r="J109" s="75"/>
      <c r="K109" s="75"/>
      <c r="L109" s="73"/>
    </row>
    <row r="110" s="1" customFormat="1">
      <c r="B110" s="47"/>
      <c r="C110" s="77" t="s">
        <v>27</v>
      </c>
      <c r="D110" s="75"/>
      <c r="E110" s="75"/>
      <c r="F110" s="212" t="str">
        <f>E17</f>
        <v>Armádní servisní, p.o. Podhrabská 1589/1 Praha 6</v>
      </c>
      <c r="G110" s="75"/>
      <c r="H110" s="75"/>
      <c r="I110" s="213" t="s">
        <v>35</v>
      </c>
      <c r="J110" s="212" t="str">
        <f>E23</f>
        <v>BKN,spol.s r.o.Vladislavova 29/I,566 01Vysoké Mýto</v>
      </c>
      <c r="K110" s="75"/>
      <c r="L110" s="73"/>
    </row>
    <row r="111" s="1" customFormat="1" ht="14.4" customHeight="1">
      <c r="B111" s="47"/>
      <c r="C111" s="77" t="s">
        <v>33</v>
      </c>
      <c r="D111" s="75"/>
      <c r="E111" s="75"/>
      <c r="F111" s="212" t="str">
        <f>IF(E20="","",E20)</f>
        <v/>
      </c>
      <c r="G111" s="75"/>
      <c r="H111" s="75"/>
      <c r="I111" s="208"/>
      <c r="J111" s="75"/>
      <c r="K111" s="75"/>
      <c r="L111" s="73"/>
    </row>
    <row r="112" s="1" customFormat="1" ht="10.32" customHeight="1">
      <c r="B112" s="47"/>
      <c r="C112" s="75"/>
      <c r="D112" s="75"/>
      <c r="E112" s="75"/>
      <c r="F112" s="75"/>
      <c r="G112" s="75"/>
      <c r="H112" s="75"/>
      <c r="I112" s="208"/>
      <c r="J112" s="75"/>
      <c r="K112" s="75"/>
      <c r="L112" s="73"/>
    </row>
    <row r="113" s="10" customFormat="1" ht="29.28" customHeight="1">
      <c r="B113" s="214"/>
      <c r="C113" s="215" t="s">
        <v>395</v>
      </c>
      <c r="D113" s="216" t="s">
        <v>61</v>
      </c>
      <c r="E113" s="216" t="s">
        <v>57</v>
      </c>
      <c r="F113" s="216" t="s">
        <v>396</v>
      </c>
      <c r="G113" s="216" t="s">
        <v>397</v>
      </c>
      <c r="H113" s="216" t="s">
        <v>398</v>
      </c>
      <c r="I113" s="217" t="s">
        <v>399</v>
      </c>
      <c r="J113" s="216" t="s">
        <v>271</v>
      </c>
      <c r="K113" s="218" t="s">
        <v>400</v>
      </c>
      <c r="L113" s="219"/>
      <c r="M113" s="103" t="s">
        <v>401</v>
      </c>
      <c r="N113" s="104" t="s">
        <v>46</v>
      </c>
      <c r="O113" s="104" t="s">
        <v>402</v>
      </c>
      <c r="P113" s="104" t="s">
        <v>403</v>
      </c>
      <c r="Q113" s="104" t="s">
        <v>404</v>
      </c>
      <c r="R113" s="104" t="s">
        <v>405</v>
      </c>
      <c r="S113" s="104" t="s">
        <v>406</v>
      </c>
      <c r="T113" s="105" t="s">
        <v>407</v>
      </c>
    </row>
    <row r="114" s="1" customFormat="1" ht="29.28" customHeight="1">
      <c r="B114" s="47"/>
      <c r="C114" s="109" t="s">
        <v>276</v>
      </c>
      <c r="D114" s="75"/>
      <c r="E114" s="75"/>
      <c r="F114" s="75"/>
      <c r="G114" s="75"/>
      <c r="H114" s="75"/>
      <c r="I114" s="208"/>
      <c r="J114" s="220">
        <f>BK114</f>
        <v>0</v>
      </c>
      <c r="K114" s="75"/>
      <c r="L114" s="73"/>
      <c r="M114" s="106"/>
      <c r="N114" s="107"/>
      <c r="O114" s="107"/>
      <c r="P114" s="221">
        <f>P115+P165+P197+P202+P208+P221+P271</f>
        <v>0</v>
      </c>
      <c r="Q114" s="107"/>
      <c r="R114" s="221">
        <f>R115+R165+R197+R202+R208+R221+R271</f>
        <v>0</v>
      </c>
      <c r="S114" s="107"/>
      <c r="T114" s="222">
        <f>T115+T165+T197+T202+T208+T221+T271</f>
        <v>0</v>
      </c>
      <c r="AT114" s="25" t="s">
        <v>75</v>
      </c>
      <c r="AU114" s="25" t="s">
        <v>277</v>
      </c>
      <c r="BK114" s="223">
        <f>BK115+BK165+BK197+BK202+BK208+BK221+BK271</f>
        <v>0</v>
      </c>
    </row>
    <row r="115" s="11" customFormat="1" ht="37.44" customHeight="1">
      <c r="B115" s="224"/>
      <c r="C115" s="225"/>
      <c r="D115" s="226" t="s">
        <v>75</v>
      </c>
      <c r="E115" s="227" t="s">
        <v>11407</v>
      </c>
      <c r="F115" s="227" t="s">
        <v>11408</v>
      </c>
      <c r="G115" s="225"/>
      <c r="H115" s="225"/>
      <c r="I115" s="228"/>
      <c r="J115" s="229">
        <f>BK115</f>
        <v>0</v>
      </c>
      <c r="K115" s="225"/>
      <c r="L115" s="230"/>
      <c r="M115" s="231"/>
      <c r="N115" s="232"/>
      <c r="O115" s="232"/>
      <c r="P115" s="233">
        <f>P116+P152+P155+P157+P161</f>
        <v>0</v>
      </c>
      <c r="Q115" s="232"/>
      <c r="R115" s="233">
        <f>R116+R152+R155+R157+R161</f>
        <v>0</v>
      </c>
      <c r="S115" s="232"/>
      <c r="T115" s="234">
        <f>T116+T152+T155+T157+T161</f>
        <v>0</v>
      </c>
      <c r="AR115" s="235" t="s">
        <v>83</v>
      </c>
      <c r="AT115" s="236" t="s">
        <v>75</v>
      </c>
      <c r="AU115" s="236" t="s">
        <v>76</v>
      </c>
      <c r="AY115" s="235" t="s">
        <v>414</v>
      </c>
      <c r="BK115" s="237">
        <f>BK116+BK152+BK155+BK157+BK161</f>
        <v>0</v>
      </c>
    </row>
    <row r="116" s="11" customFormat="1" ht="19.92" customHeight="1">
      <c r="B116" s="224"/>
      <c r="C116" s="225"/>
      <c r="D116" s="226" t="s">
        <v>75</v>
      </c>
      <c r="E116" s="238" t="s">
        <v>11409</v>
      </c>
      <c r="F116" s="238" t="s">
        <v>11410</v>
      </c>
      <c r="G116" s="225"/>
      <c r="H116" s="225"/>
      <c r="I116" s="228"/>
      <c r="J116" s="239">
        <f>BK116</f>
        <v>0</v>
      </c>
      <c r="K116" s="225"/>
      <c r="L116" s="230"/>
      <c r="M116" s="231"/>
      <c r="N116" s="232"/>
      <c r="O116" s="232"/>
      <c r="P116" s="233">
        <f>SUM(P117:P151)</f>
        <v>0</v>
      </c>
      <c r="Q116" s="232"/>
      <c r="R116" s="233">
        <f>SUM(R117:R151)</f>
        <v>0</v>
      </c>
      <c r="S116" s="232"/>
      <c r="T116" s="234">
        <f>SUM(T117:T151)</f>
        <v>0</v>
      </c>
      <c r="AR116" s="235" t="s">
        <v>83</v>
      </c>
      <c r="AT116" s="236" t="s">
        <v>75</v>
      </c>
      <c r="AU116" s="236" t="s">
        <v>83</v>
      </c>
      <c r="AY116" s="235" t="s">
        <v>414</v>
      </c>
      <c r="BK116" s="237">
        <f>SUM(BK117:BK151)</f>
        <v>0</v>
      </c>
    </row>
    <row r="117" s="1" customFormat="1" ht="16.5" customHeight="1">
      <c r="B117" s="47"/>
      <c r="C117" s="240" t="s">
        <v>83</v>
      </c>
      <c r="D117" s="240" t="s">
        <v>418</v>
      </c>
      <c r="E117" s="241" t="s">
        <v>11411</v>
      </c>
      <c r="F117" s="242" t="s">
        <v>11412</v>
      </c>
      <c r="G117" s="243" t="s">
        <v>4084</v>
      </c>
      <c r="H117" s="244">
        <v>1</v>
      </c>
      <c r="I117" s="245"/>
      <c r="J117" s="246">
        <f>ROUND(I117*H117,2)</f>
        <v>0</v>
      </c>
      <c r="K117" s="242" t="s">
        <v>21</v>
      </c>
      <c r="L117" s="73"/>
      <c r="M117" s="247" t="s">
        <v>21</v>
      </c>
      <c r="N117" s="248" t="s">
        <v>47</v>
      </c>
      <c r="O117" s="48"/>
      <c r="P117" s="249">
        <f>O117*H117</f>
        <v>0</v>
      </c>
      <c r="Q117" s="249">
        <v>0</v>
      </c>
      <c r="R117" s="249">
        <f>Q117*H117</f>
        <v>0</v>
      </c>
      <c r="S117" s="249">
        <v>0</v>
      </c>
      <c r="T117" s="250">
        <f>S117*H117</f>
        <v>0</v>
      </c>
      <c r="AR117" s="25" t="s">
        <v>422</v>
      </c>
      <c r="AT117" s="25" t="s">
        <v>418</v>
      </c>
      <c r="AU117" s="25" t="s">
        <v>86</v>
      </c>
      <c r="AY117" s="25" t="s">
        <v>414</v>
      </c>
      <c r="BE117" s="251">
        <f>IF(N117="základní",J117,0)</f>
        <v>0</v>
      </c>
      <c r="BF117" s="251">
        <f>IF(N117="snížená",J117,0)</f>
        <v>0</v>
      </c>
      <c r="BG117" s="251">
        <f>IF(N117="zákl. přenesená",J117,0)</f>
        <v>0</v>
      </c>
      <c r="BH117" s="251">
        <f>IF(N117="sníž. přenesená",J117,0)</f>
        <v>0</v>
      </c>
      <c r="BI117" s="251">
        <f>IF(N117="nulová",J117,0)</f>
        <v>0</v>
      </c>
      <c r="BJ117" s="25" t="s">
        <v>83</v>
      </c>
      <c r="BK117" s="251">
        <f>ROUND(I117*H117,2)</f>
        <v>0</v>
      </c>
      <c r="BL117" s="25" t="s">
        <v>422</v>
      </c>
      <c r="BM117" s="25" t="s">
        <v>11413</v>
      </c>
    </row>
    <row r="118" s="1" customFormat="1" ht="16.5" customHeight="1">
      <c r="B118" s="47"/>
      <c r="C118" s="240" t="s">
        <v>86</v>
      </c>
      <c r="D118" s="240" t="s">
        <v>418</v>
      </c>
      <c r="E118" s="241" t="s">
        <v>11414</v>
      </c>
      <c r="F118" s="242" t="s">
        <v>11415</v>
      </c>
      <c r="G118" s="243" t="s">
        <v>4084</v>
      </c>
      <c r="H118" s="244">
        <v>5</v>
      </c>
      <c r="I118" s="245"/>
      <c r="J118" s="246">
        <f>ROUND(I118*H118,2)</f>
        <v>0</v>
      </c>
      <c r="K118" s="242" t="s">
        <v>21</v>
      </c>
      <c r="L118" s="73"/>
      <c r="M118" s="247" t="s">
        <v>21</v>
      </c>
      <c r="N118" s="248" t="s">
        <v>47</v>
      </c>
      <c r="O118" s="48"/>
      <c r="P118" s="249">
        <f>O118*H118</f>
        <v>0</v>
      </c>
      <c r="Q118" s="249">
        <v>0</v>
      </c>
      <c r="R118" s="249">
        <f>Q118*H118</f>
        <v>0</v>
      </c>
      <c r="S118" s="249">
        <v>0</v>
      </c>
      <c r="T118" s="250">
        <f>S118*H118</f>
        <v>0</v>
      </c>
      <c r="AR118" s="25" t="s">
        <v>422</v>
      </c>
      <c r="AT118" s="25" t="s">
        <v>418</v>
      </c>
      <c r="AU118" s="25" t="s">
        <v>86</v>
      </c>
      <c r="AY118" s="25" t="s">
        <v>414</v>
      </c>
      <c r="BE118" s="251">
        <f>IF(N118="základní",J118,0)</f>
        <v>0</v>
      </c>
      <c r="BF118" s="251">
        <f>IF(N118="snížená",J118,0)</f>
        <v>0</v>
      </c>
      <c r="BG118" s="251">
        <f>IF(N118="zákl. přenesená",J118,0)</f>
        <v>0</v>
      </c>
      <c r="BH118" s="251">
        <f>IF(N118="sníž. přenesená",J118,0)</f>
        <v>0</v>
      </c>
      <c r="BI118" s="251">
        <f>IF(N118="nulová",J118,0)</f>
        <v>0</v>
      </c>
      <c r="BJ118" s="25" t="s">
        <v>83</v>
      </c>
      <c r="BK118" s="251">
        <f>ROUND(I118*H118,2)</f>
        <v>0</v>
      </c>
      <c r="BL118" s="25" t="s">
        <v>422</v>
      </c>
      <c r="BM118" s="25" t="s">
        <v>11416</v>
      </c>
    </row>
    <row r="119" s="1" customFormat="1" ht="16.5" customHeight="1">
      <c r="B119" s="47"/>
      <c r="C119" s="240" t="s">
        <v>394</v>
      </c>
      <c r="D119" s="240" t="s">
        <v>418</v>
      </c>
      <c r="E119" s="241" t="s">
        <v>11417</v>
      </c>
      <c r="F119" s="242" t="s">
        <v>11418</v>
      </c>
      <c r="G119" s="243" t="s">
        <v>4084</v>
      </c>
      <c r="H119" s="244">
        <v>1</v>
      </c>
      <c r="I119" s="245"/>
      <c r="J119" s="246">
        <f>ROUND(I119*H119,2)</f>
        <v>0</v>
      </c>
      <c r="K119" s="242" t="s">
        <v>21</v>
      </c>
      <c r="L119" s="73"/>
      <c r="M119" s="247" t="s">
        <v>21</v>
      </c>
      <c r="N119" s="248" t="s">
        <v>47</v>
      </c>
      <c r="O119" s="48"/>
      <c r="P119" s="249">
        <f>O119*H119</f>
        <v>0</v>
      </c>
      <c r="Q119" s="249">
        <v>0</v>
      </c>
      <c r="R119" s="249">
        <f>Q119*H119</f>
        <v>0</v>
      </c>
      <c r="S119" s="249">
        <v>0</v>
      </c>
      <c r="T119" s="250">
        <f>S119*H119</f>
        <v>0</v>
      </c>
      <c r="AR119" s="25" t="s">
        <v>422</v>
      </c>
      <c r="AT119" s="25" t="s">
        <v>418</v>
      </c>
      <c r="AU119" s="25" t="s">
        <v>86</v>
      </c>
      <c r="AY119" s="25" t="s">
        <v>414</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422</v>
      </c>
      <c r="BM119" s="25" t="s">
        <v>11419</v>
      </c>
    </row>
    <row r="120" s="1" customFormat="1" ht="16.5" customHeight="1">
      <c r="B120" s="47"/>
      <c r="C120" s="240" t="s">
        <v>422</v>
      </c>
      <c r="D120" s="240" t="s">
        <v>418</v>
      </c>
      <c r="E120" s="241" t="s">
        <v>11420</v>
      </c>
      <c r="F120" s="242" t="s">
        <v>11421</v>
      </c>
      <c r="G120" s="243" t="s">
        <v>4084</v>
      </c>
      <c r="H120" s="244">
        <v>8</v>
      </c>
      <c r="I120" s="245"/>
      <c r="J120" s="246">
        <f>ROUND(I120*H120,2)</f>
        <v>0</v>
      </c>
      <c r="K120" s="242" t="s">
        <v>21</v>
      </c>
      <c r="L120" s="73"/>
      <c r="M120" s="247" t="s">
        <v>21</v>
      </c>
      <c r="N120" s="248" t="s">
        <v>47</v>
      </c>
      <c r="O120" s="48"/>
      <c r="P120" s="249">
        <f>O120*H120</f>
        <v>0</v>
      </c>
      <c r="Q120" s="249">
        <v>0</v>
      </c>
      <c r="R120" s="249">
        <f>Q120*H120</f>
        <v>0</v>
      </c>
      <c r="S120" s="249">
        <v>0</v>
      </c>
      <c r="T120" s="250">
        <f>S120*H120</f>
        <v>0</v>
      </c>
      <c r="AR120" s="25" t="s">
        <v>422</v>
      </c>
      <c r="AT120" s="25" t="s">
        <v>418</v>
      </c>
      <c r="AU120" s="25" t="s">
        <v>86</v>
      </c>
      <c r="AY120" s="25" t="s">
        <v>414</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422</v>
      </c>
      <c r="BM120" s="25" t="s">
        <v>11422</v>
      </c>
    </row>
    <row r="121" s="1" customFormat="1" ht="16.5" customHeight="1">
      <c r="B121" s="47"/>
      <c r="C121" s="240" t="s">
        <v>498</v>
      </c>
      <c r="D121" s="240" t="s">
        <v>418</v>
      </c>
      <c r="E121" s="241" t="s">
        <v>11423</v>
      </c>
      <c r="F121" s="242" t="s">
        <v>11424</v>
      </c>
      <c r="G121" s="243" t="s">
        <v>4084</v>
      </c>
      <c r="H121" s="244">
        <v>5</v>
      </c>
      <c r="I121" s="245"/>
      <c r="J121" s="246">
        <f>ROUND(I121*H121,2)</f>
        <v>0</v>
      </c>
      <c r="K121" s="242" t="s">
        <v>21</v>
      </c>
      <c r="L121" s="73"/>
      <c r="M121" s="247" t="s">
        <v>21</v>
      </c>
      <c r="N121" s="248" t="s">
        <v>47</v>
      </c>
      <c r="O121" s="48"/>
      <c r="P121" s="249">
        <f>O121*H121</f>
        <v>0</v>
      </c>
      <c r="Q121" s="249">
        <v>0</v>
      </c>
      <c r="R121" s="249">
        <f>Q121*H121</f>
        <v>0</v>
      </c>
      <c r="S121" s="249">
        <v>0</v>
      </c>
      <c r="T121" s="250">
        <f>S121*H121</f>
        <v>0</v>
      </c>
      <c r="AR121" s="25" t="s">
        <v>422</v>
      </c>
      <c r="AT121" s="25" t="s">
        <v>418</v>
      </c>
      <c r="AU121" s="25" t="s">
        <v>86</v>
      </c>
      <c r="AY121" s="25" t="s">
        <v>414</v>
      </c>
      <c r="BE121" s="251">
        <f>IF(N121="základní",J121,0)</f>
        <v>0</v>
      </c>
      <c r="BF121" s="251">
        <f>IF(N121="snížená",J121,0)</f>
        <v>0</v>
      </c>
      <c r="BG121" s="251">
        <f>IF(N121="zákl. přenesená",J121,0)</f>
        <v>0</v>
      </c>
      <c r="BH121" s="251">
        <f>IF(N121="sníž. přenesená",J121,0)</f>
        <v>0</v>
      </c>
      <c r="BI121" s="251">
        <f>IF(N121="nulová",J121,0)</f>
        <v>0</v>
      </c>
      <c r="BJ121" s="25" t="s">
        <v>83</v>
      </c>
      <c r="BK121" s="251">
        <f>ROUND(I121*H121,2)</f>
        <v>0</v>
      </c>
      <c r="BL121" s="25" t="s">
        <v>422</v>
      </c>
      <c r="BM121" s="25" t="s">
        <v>11425</v>
      </c>
    </row>
    <row r="122" s="1" customFormat="1" ht="16.5" customHeight="1">
      <c r="B122" s="47"/>
      <c r="C122" s="240" t="s">
        <v>509</v>
      </c>
      <c r="D122" s="240" t="s">
        <v>418</v>
      </c>
      <c r="E122" s="241" t="s">
        <v>11426</v>
      </c>
      <c r="F122" s="242" t="s">
        <v>11427</v>
      </c>
      <c r="G122" s="243" t="s">
        <v>4084</v>
      </c>
      <c r="H122" s="244">
        <v>2</v>
      </c>
      <c r="I122" s="245"/>
      <c r="J122" s="246">
        <f>ROUND(I122*H122,2)</f>
        <v>0</v>
      </c>
      <c r="K122" s="242" t="s">
        <v>21</v>
      </c>
      <c r="L122" s="73"/>
      <c r="M122" s="247" t="s">
        <v>21</v>
      </c>
      <c r="N122" s="248" t="s">
        <v>47</v>
      </c>
      <c r="O122" s="48"/>
      <c r="P122" s="249">
        <f>O122*H122</f>
        <v>0</v>
      </c>
      <c r="Q122" s="249">
        <v>0</v>
      </c>
      <c r="R122" s="249">
        <f>Q122*H122</f>
        <v>0</v>
      </c>
      <c r="S122" s="249">
        <v>0</v>
      </c>
      <c r="T122" s="250">
        <f>S122*H122</f>
        <v>0</v>
      </c>
      <c r="AR122" s="25" t="s">
        <v>422</v>
      </c>
      <c r="AT122" s="25" t="s">
        <v>418</v>
      </c>
      <c r="AU122" s="25" t="s">
        <v>86</v>
      </c>
      <c r="AY122" s="25" t="s">
        <v>414</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422</v>
      </c>
      <c r="BM122" s="25" t="s">
        <v>11428</v>
      </c>
    </row>
    <row r="123" s="1" customFormat="1" ht="16.5" customHeight="1">
      <c r="B123" s="47"/>
      <c r="C123" s="240" t="s">
        <v>530</v>
      </c>
      <c r="D123" s="240" t="s">
        <v>418</v>
      </c>
      <c r="E123" s="241" t="s">
        <v>11429</v>
      </c>
      <c r="F123" s="242" t="s">
        <v>11430</v>
      </c>
      <c r="G123" s="243" t="s">
        <v>4084</v>
      </c>
      <c r="H123" s="244">
        <v>2</v>
      </c>
      <c r="I123" s="245"/>
      <c r="J123" s="246">
        <f>ROUND(I123*H123,2)</f>
        <v>0</v>
      </c>
      <c r="K123" s="242" t="s">
        <v>21</v>
      </c>
      <c r="L123" s="73"/>
      <c r="M123" s="247" t="s">
        <v>21</v>
      </c>
      <c r="N123" s="248" t="s">
        <v>47</v>
      </c>
      <c r="O123" s="48"/>
      <c r="P123" s="249">
        <f>O123*H123</f>
        <v>0</v>
      </c>
      <c r="Q123" s="249">
        <v>0</v>
      </c>
      <c r="R123" s="249">
        <f>Q123*H123</f>
        <v>0</v>
      </c>
      <c r="S123" s="249">
        <v>0</v>
      </c>
      <c r="T123" s="250">
        <f>S123*H123</f>
        <v>0</v>
      </c>
      <c r="AR123" s="25" t="s">
        <v>422</v>
      </c>
      <c r="AT123" s="25" t="s">
        <v>418</v>
      </c>
      <c r="AU123" s="25" t="s">
        <v>86</v>
      </c>
      <c r="AY123" s="25" t="s">
        <v>414</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422</v>
      </c>
      <c r="BM123" s="25" t="s">
        <v>11431</v>
      </c>
    </row>
    <row r="124" s="1" customFormat="1" ht="16.5" customHeight="1">
      <c r="B124" s="47"/>
      <c r="C124" s="240" t="s">
        <v>542</v>
      </c>
      <c r="D124" s="240" t="s">
        <v>418</v>
      </c>
      <c r="E124" s="241" t="s">
        <v>11432</v>
      </c>
      <c r="F124" s="242" t="s">
        <v>11433</v>
      </c>
      <c r="G124" s="243" t="s">
        <v>4084</v>
      </c>
      <c r="H124" s="244">
        <v>8</v>
      </c>
      <c r="I124" s="245"/>
      <c r="J124" s="246">
        <f>ROUND(I124*H124,2)</f>
        <v>0</v>
      </c>
      <c r="K124" s="242" t="s">
        <v>21</v>
      </c>
      <c r="L124" s="73"/>
      <c r="M124" s="247" t="s">
        <v>21</v>
      </c>
      <c r="N124" s="248" t="s">
        <v>47</v>
      </c>
      <c r="O124" s="48"/>
      <c r="P124" s="249">
        <f>O124*H124</f>
        <v>0</v>
      </c>
      <c r="Q124" s="249">
        <v>0</v>
      </c>
      <c r="R124" s="249">
        <f>Q124*H124</f>
        <v>0</v>
      </c>
      <c r="S124" s="249">
        <v>0</v>
      </c>
      <c r="T124" s="250">
        <f>S124*H124</f>
        <v>0</v>
      </c>
      <c r="AR124" s="25" t="s">
        <v>422</v>
      </c>
      <c r="AT124" s="25" t="s">
        <v>418</v>
      </c>
      <c r="AU124" s="25" t="s">
        <v>86</v>
      </c>
      <c r="AY124" s="25" t="s">
        <v>414</v>
      </c>
      <c r="BE124" s="251">
        <f>IF(N124="základní",J124,0)</f>
        <v>0</v>
      </c>
      <c r="BF124" s="251">
        <f>IF(N124="snížená",J124,0)</f>
        <v>0</v>
      </c>
      <c r="BG124" s="251">
        <f>IF(N124="zákl. přenesená",J124,0)</f>
        <v>0</v>
      </c>
      <c r="BH124" s="251">
        <f>IF(N124="sníž. přenesená",J124,0)</f>
        <v>0</v>
      </c>
      <c r="BI124" s="251">
        <f>IF(N124="nulová",J124,0)</f>
        <v>0</v>
      </c>
      <c r="BJ124" s="25" t="s">
        <v>83</v>
      </c>
      <c r="BK124" s="251">
        <f>ROUND(I124*H124,2)</f>
        <v>0</v>
      </c>
      <c r="BL124" s="25" t="s">
        <v>422</v>
      </c>
      <c r="BM124" s="25" t="s">
        <v>11434</v>
      </c>
    </row>
    <row r="125" s="1" customFormat="1" ht="16.5" customHeight="1">
      <c r="B125" s="47"/>
      <c r="C125" s="240" t="s">
        <v>606</v>
      </c>
      <c r="D125" s="240" t="s">
        <v>418</v>
      </c>
      <c r="E125" s="241" t="s">
        <v>11435</v>
      </c>
      <c r="F125" s="242" t="s">
        <v>11436</v>
      </c>
      <c r="G125" s="243" t="s">
        <v>4084</v>
      </c>
      <c r="H125" s="244">
        <v>2</v>
      </c>
      <c r="I125" s="245"/>
      <c r="J125" s="246">
        <f>ROUND(I125*H125,2)</f>
        <v>0</v>
      </c>
      <c r="K125" s="242" t="s">
        <v>21</v>
      </c>
      <c r="L125" s="73"/>
      <c r="M125" s="247" t="s">
        <v>21</v>
      </c>
      <c r="N125" s="248" t="s">
        <v>47</v>
      </c>
      <c r="O125" s="48"/>
      <c r="P125" s="249">
        <f>O125*H125</f>
        <v>0</v>
      </c>
      <c r="Q125" s="249">
        <v>0</v>
      </c>
      <c r="R125" s="249">
        <f>Q125*H125</f>
        <v>0</v>
      </c>
      <c r="S125" s="249">
        <v>0</v>
      </c>
      <c r="T125" s="250">
        <f>S125*H125</f>
        <v>0</v>
      </c>
      <c r="AR125" s="25" t="s">
        <v>422</v>
      </c>
      <c r="AT125" s="25" t="s">
        <v>418</v>
      </c>
      <c r="AU125" s="25" t="s">
        <v>86</v>
      </c>
      <c r="AY125" s="25" t="s">
        <v>414</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422</v>
      </c>
      <c r="BM125" s="25" t="s">
        <v>11437</v>
      </c>
    </row>
    <row r="126" s="1" customFormat="1" ht="16.5" customHeight="1">
      <c r="B126" s="47"/>
      <c r="C126" s="240" t="s">
        <v>628</v>
      </c>
      <c r="D126" s="240" t="s">
        <v>418</v>
      </c>
      <c r="E126" s="241" t="s">
        <v>11438</v>
      </c>
      <c r="F126" s="242" t="s">
        <v>11439</v>
      </c>
      <c r="G126" s="243" t="s">
        <v>4084</v>
      </c>
      <c r="H126" s="244">
        <v>17</v>
      </c>
      <c r="I126" s="245"/>
      <c r="J126" s="246">
        <f>ROUND(I126*H126,2)</f>
        <v>0</v>
      </c>
      <c r="K126" s="242" t="s">
        <v>21</v>
      </c>
      <c r="L126" s="73"/>
      <c r="M126" s="247" t="s">
        <v>21</v>
      </c>
      <c r="N126" s="248" t="s">
        <v>47</v>
      </c>
      <c r="O126" s="48"/>
      <c r="P126" s="249">
        <f>O126*H126</f>
        <v>0</v>
      </c>
      <c r="Q126" s="249">
        <v>0</v>
      </c>
      <c r="R126" s="249">
        <f>Q126*H126</f>
        <v>0</v>
      </c>
      <c r="S126" s="249">
        <v>0</v>
      </c>
      <c r="T126" s="250">
        <f>S126*H126</f>
        <v>0</v>
      </c>
      <c r="AR126" s="25" t="s">
        <v>422</v>
      </c>
      <c r="AT126" s="25" t="s">
        <v>418</v>
      </c>
      <c r="AU126" s="25" t="s">
        <v>86</v>
      </c>
      <c r="AY126" s="25" t="s">
        <v>414</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422</v>
      </c>
      <c r="BM126" s="25" t="s">
        <v>11440</v>
      </c>
    </row>
    <row r="127" s="1" customFormat="1" ht="16.5" customHeight="1">
      <c r="B127" s="47"/>
      <c r="C127" s="240" t="s">
        <v>639</v>
      </c>
      <c r="D127" s="240" t="s">
        <v>418</v>
      </c>
      <c r="E127" s="241" t="s">
        <v>11441</v>
      </c>
      <c r="F127" s="242" t="s">
        <v>11442</v>
      </c>
      <c r="G127" s="243" t="s">
        <v>4084</v>
      </c>
      <c r="H127" s="244">
        <v>17</v>
      </c>
      <c r="I127" s="245"/>
      <c r="J127" s="246">
        <f>ROUND(I127*H127,2)</f>
        <v>0</v>
      </c>
      <c r="K127" s="242" t="s">
        <v>21</v>
      </c>
      <c r="L127" s="73"/>
      <c r="M127" s="247" t="s">
        <v>21</v>
      </c>
      <c r="N127" s="248" t="s">
        <v>47</v>
      </c>
      <c r="O127" s="48"/>
      <c r="P127" s="249">
        <f>O127*H127</f>
        <v>0</v>
      </c>
      <c r="Q127" s="249">
        <v>0</v>
      </c>
      <c r="R127" s="249">
        <f>Q127*H127</f>
        <v>0</v>
      </c>
      <c r="S127" s="249">
        <v>0</v>
      </c>
      <c r="T127" s="250">
        <f>S127*H127</f>
        <v>0</v>
      </c>
      <c r="AR127" s="25" t="s">
        <v>422</v>
      </c>
      <c r="AT127" s="25" t="s">
        <v>418</v>
      </c>
      <c r="AU127" s="25" t="s">
        <v>86</v>
      </c>
      <c r="AY127" s="25" t="s">
        <v>414</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422</v>
      </c>
      <c r="BM127" s="25" t="s">
        <v>11443</v>
      </c>
    </row>
    <row r="128" s="1" customFormat="1" ht="16.5" customHeight="1">
      <c r="B128" s="47"/>
      <c r="C128" s="240" t="s">
        <v>659</v>
      </c>
      <c r="D128" s="240" t="s">
        <v>418</v>
      </c>
      <c r="E128" s="241" t="s">
        <v>11444</v>
      </c>
      <c r="F128" s="242" t="s">
        <v>11445</v>
      </c>
      <c r="G128" s="243" t="s">
        <v>4084</v>
      </c>
      <c r="H128" s="244">
        <v>1</v>
      </c>
      <c r="I128" s="245"/>
      <c r="J128" s="246">
        <f>ROUND(I128*H128,2)</f>
        <v>0</v>
      </c>
      <c r="K128" s="242" t="s">
        <v>21</v>
      </c>
      <c r="L128" s="73"/>
      <c r="M128" s="247" t="s">
        <v>21</v>
      </c>
      <c r="N128" s="248" t="s">
        <v>47</v>
      </c>
      <c r="O128" s="48"/>
      <c r="P128" s="249">
        <f>O128*H128</f>
        <v>0</v>
      </c>
      <c r="Q128" s="249">
        <v>0</v>
      </c>
      <c r="R128" s="249">
        <f>Q128*H128</f>
        <v>0</v>
      </c>
      <c r="S128" s="249">
        <v>0</v>
      </c>
      <c r="T128" s="250">
        <f>S128*H128</f>
        <v>0</v>
      </c>
      <c r="AR128" s="25" t="s">
        <v>422</v>
      </c>
      <c r="AT128" s="25" t="s">
        <v>418</v>
      </c>
      <c r="AU128" s="25" t="s">
        <v>86</v>
      </c>
      <c r="AY128" s="25" t="s">
        <v>414</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422</v>
      </c>
      <c r="BM128" s="25" t="s">
        <v>11446</v>
      </c>
    </row>
    <row r="129" s="1" customFormat="1" ht="16.5" customHeight="1">
      <c r="B129" s="47"/>
      <c r="C129" s="240" t="s">
        <v>669</v>
      </c>
      <c r="D129" s="240" t="s">
        <v>418</v>
      </c>
      <c r="E129" s="241" t="s">
        <v>11447</v>
      </c>
      <c r="F129" s="242" t="s">
        <v>11448</v>
      </c>
      <c r="G129" s="243" t="s">
        <v>4084</v>
      </c>
      <c r="H129" s="244">
        <v>8</v>
      </c>
      <c r="I129" s="245"/>
      <c r="J129" s="246">
        <f>ROUND(I129*H129,2)</f>
        <v>0</v>
      </c>
      <c r="K129" s="242" t="s">
        <v>21</v>
      </c>
      <c r="L129" s="73"/>
      <c r="M129" s="247" t="s">
        <v>21</v>
      </c>
      <c r="N129" s="248" t="s">
        <v>47</v>
      </c>
      <c r="O129" s="48"/>
      <c r="P129" s="249">
        <f>O129*H129</f>
        <v>0</v>
      </c>
      <c r="Q129" s="249">
        <v>0</v>
      </c>
      <c r="R129" s="249">
        <f>Q129*H129</f>
        <v>0</v>
      </c>
      <c r="S129" s="249">
        <v>0</v>
      </c>
      <c r="T129" s="250">
        <f>S129*H129</f>
        <v>0</v>
      </c>
      <c r="AR129" s="25" t="s">
        <v>422</v>
      </c>
      <c r="AT129" s="25" t="s">
        <v>418</v>
      </c>
      <c r="AU129" s="25" t="s">
        <v>86</v>
      </c>
      <c r="AY129" s="25" t="s">
        <v>414</v>
      </c>
      <c r="BE129" s="251">
        <f>IF(N129="základní",J129,0)</f>
        <v>0</v>
      </c>
      <c r="BF129" s="251">
        <f>IF(N129="snížená",J129,0)</f>
        <v>0</v>
      </c>
      <c r="BG129" s="251">
        <f>IF(N129="zákl. přenesená",J129,0)</f>
        <v>0</v>
      </c>
      <c r="BH129" s="251">
        <f>IF(N129="sníž. přenesená",J129,0)</f>
        <v>0</v>
      </c>
      <c r="BI129" s="251">
        <f>IF(N129="nulová",J129,0)</f>
        <v>0</v>
      </c>
      <c r="BJ129" s="25" t="s">
        <v>83</v>
      </c>
      <c r="BK129" s="251">
        <f>ROUND(I129*H129,2)</f>
        <v>0</v>
      </c>
      <c r="BL129" s="25" t="s">
        <v>422</v>
      </c>
      <c r="BM129" s="25" t="s">
        <v>11449</v>
      </c>
    </row>
    <row r="130" s="1" customFormat="1" ht="16.5" customHeight="1">
      <c r="B130" s="47"/>
      <c r="C130" s="240" t="s">
        <v>675</v>
      </c>
      <c r="D130" s="240" t="s">
        <v>418</v>
      </c>
      <c r="E130" s="241" t="s">
        <v>11450</v>
      </c>
      <c r="F130" s="242" t="s">
        <v>11451</v>
      </c>
      <c r="G130" s="243" t="s">
        <v>4084</v>
      </c>
      <c r="H130" s="244">
        <v>1</v>
      </c>
      <c r="I130" s="245"/>
      <c r="J130" s="246">
        <f>ROUND(I130*H130,2)</f>
        <v>0</v>
      </c>
      <c r="K130" s="242" t="s">
        <v>21</v>
      </c>
      <c r="L130" s="73"/>
      <c r="M130" s="247" t="s">
        <v>21</v>
      </c>
      <c r="N130" s="248" t="s">
        <v>47</v>
      </c>
      <c r="O130" s="48"/>
      <c r="P130" s="249">
        <f>O130*H130</f>
        <v>0</v>
      </c>
      <c r="Q130" s="249">
        <v>0</v>
      </c>
      <c r="R130" s="249">
        <f>Q130*H130</f>
        <v>0</v>
      </c>
      <c r="S130" s="249">
        <v>0</v>
      </c>
      <c r="T130" s="250">
        <f>S130*H130</f>
        <v>0</v>
      </c>
      <c r="AR130" s="25" t="s">
        <v>422</v>
      </c>
      <c r="AT130" s="25" t="s">
        <v>418</v>
      </c>
      <c r="AU130" s="25" t="s">
        <v>86</v>
      </c>
      <c r="AY130" s="25" t="s">
        <v>414</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422</v>
      </c>
      <c r="BM130" s="25" t="s">
        <v>11452</v>
      </c>
    </row>
    <row r="131" s="1" customFormat="1" ht="16.5" customHeight="1">
      <c r="B131" s="47"/>
      <c r="C131" s="240" t="s">
        <v>10</v>
      </c>
      <c r="D131" s="240" t="s">
        <v>418</v>
      </c>
      <c r="E131" s="241" t="s">
        <v>11453</v>
      </c>
      <c r="F131" s="242" t="s">
        <v>11454</v>
      </c>
      <c r="G131" s="243" t="s">
        <v>4084</v>
      </c>
      <c r="H131" s="244">
        <v>2</v>
      </c>
      <c r="I131" s="245"/>
      <c r="J131" s="246">
        <f>ROUND(I131*H131,2)</f>
        <v>0</v>
      </c>
      <c r="K131" s="242" t="s">
        <v>21</v>
      </c>
      <c r="L131" s="73"/>
      <c r="M131" s="247" t="s">
        <v>21</v>
      </c>
      <c r="N131" s="248" t="s">
        <v>47</v>
      </c>
      <c r="O131" s="48"/>
      <c r="P131" s="249">
        <f>O131*H131</f>
        <v>0</v>
      </c>
      <c r="Q131" s="249">
        <v>0</v>
      </c>
      <c r="R131" s="249">
        <f>Q131*H131</f>
        <v>0</v>
      </c>
      <c r="S131" s="249">
        <v>0</v>
      </c>
      <c r="T131" s="250">
        <f>S131*H131</f>
        <v>0</v>
      </c>
      <c r="AR131" s="25" t="s">
        <v>422</v>
      </c>
      <c r="AT131" s="25" t="s">
        <v>418</v>
      </c>
      <c r="AU131" s="25" t="s">
        <v>86</v>
      </c>
      <c r="AY131" s="25" t="s">
        <v>414</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422</v>
      </c>
      <c r="BM131" s="25" t="s">
        <v>11455</v>
      </c>
    </row>
    <row r="132" s="1" customFormat="1" ht="16.5" customHeight="1">
      <c r="B132" s="47"/>
      <c r="C132" s="240" t="s">
        <v>690</v>
      </c>
      <c r="D132" s="240" t="s">
        <v>418</v>
      </c>
      <c r="E132" s="241" t="s">
        <v>11456</v>
      </c>
      <c r="F132" s="242" t="s">
        <v>11457</v>
      </c>
      <c r="G132" s="243" t="s">
        <v>4084</v>
      </c>
      <c r="H132" s="244">
        <v>2</v>
      </c>
      <c r="I132" s="245"/>
      <c r="J132" s="246">
        <f>ROUND(I132*H132,2)</f>
        <v>0</v>
      </c>
      <c r="K132" s="242" t="s">
        <v>21</v>
      </c>
      <c r="L132" s="73"/>
      <c r="M132" s="247" t="s">
        <v>21</v>
      </c>
      <c r="N132" s="248" t="s">
        <v>47</v>
      </c>
      <c r="O132" s="48"/>
      <c r="P132" s="249">
        <f>O132*H132</f>
        <v>0</v>
      </c>
      <c r="Q132" s="249">
        <v>0</v>
      </c>
      <c r="R132" s="249">
        <f>Q132*H132</f>
        <v>0</v>
      </c>
      <c r="S132" s="249">
        <v>0</v>
      </c>
      <c r="T132" s="250">
        <f>S132*H132</f>
        <v>0</v>
      </c>
      <c r="AR132" s="25" t="s">
        <v>422</v>
      </c>
      <c r="AT132" s="25" t="s">
        <v>418</v>
      </c>
      <c r="AU132" s="25" t="s">
        <v>86</v>
      </c>
      <c r="AY132" s="25" t="s">
        <v>414</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422</v>
      </c>
      <c r="BM132" s="25" t="s">
        <v>11458</v>
      </c>
    </row>
    <row r="133" s="1" customFormat="1" ht="16.5" customHeight="1">
      <c r="B133" s="47"/>
      <c r="C133" s="240" t="s">
        <v>697</v>
      </c>
      <c r="D133" s="240" t="s">
        <v>418</v>
      </c>
      <c r="E133" s="241" t="s">
        <v>11459</v>
      </c>
      <c r="F133" s="242" t="s">
        <v>11460</v>
      </c>
      <c r="G133" s="243" t="s">
        <v>4084</v>
      </c>
      <c r="H133" s="244">
        <v>1</v>
      </c>
      <c r="I133" s="245"/>
      <c r="J133" s="246">
        <f>ROUND(I133*H133,2)</f>
        <v>0</v>
      </c>
      <c r="K133" s="242" t="s">
        <v>21</v>
      </c>
      <c r="L133" s="73"/>
      <c r="M133" s="247" t="s">
        <v>21</v>
      </c>
      <c r="N133" s="248" t="s">
        <v>47</v>
      </c>
      <c r="O133" s="48"/>
      <c r="P133" s="249">
        <f>O133*H133</f>
        <v>0</v>
      </c>
      <c r="Q133" s="249">
        <v>0</v>
      </c>
      <c r="R133" s="249">
        <f>Q133*H133</f>
        <v>0</v>
      </c>
      <c r="S133" s="249">
        <v>0</v>
      </c>
      <c r="T133" s="250">
        <f>S133*H133</f>
        <v>0</v>
      </c>
      <c r="AR133" s="25" t="s">
        <v>422</v>
      </c>
      <c r="AT133" s="25" t="s">
        <v>418</v>
      </c>
      <c r="AU133" s="25" t="s">
        <v>86</v>
      </c>
      <c r="AY133" s="25" t="s">
        <v>414</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422</v>
      </c>
      <c r="BM133" s="25" t="s">
        <v>11461</v>
      </c>
    </row>
    <row r="134" s="1" customFormat="1" ht="16.5" customHeight="1">
      <c r="B134" s="47"/>
      <c r="C134" s="240" t="s">
        <v>701</v>
      </c>
      <c r="D134" s="240" t="s">
        <v>418</v>
      </c>
      <c r="E134" s="241" t="s">
        <v>11462</v>
      </c>
      <c r="F134" s="242" t="s">
        <v>11463</v>
      </c>
      <c r="G134" s="243" t="s">
        <v>4084</v>
      </c>
      <c r="H134" s="244">
        <v>1</v>
      </c>
      <c r="I134" s="245"/>
      <c r="J134" s="246">
        <f>ROUND(I134*H134,2)</f>
        <v>0</v>
      </c>
      <c r="K134" s="242" t="s">
        <v>21</v>
      </c>
      <c r="L134" s="73"/>
      <c r="M134" s="247" t="s">
        <v>21</v>
      </c>
      <c r="N134" s="248" t="s">
        <v>47</v>
      </c>
      <c r="O134" s="48"/>
      <c r="P134" s="249">
        <f>O134*H134</f>
        <v>0</v>
      </c>
      <c r="Q134" s="249">
        <v>0</v>
      </c>
      <c r="R134" s="249">
        <f>Q134*H134</f>
        <v>0</v>
      </c>
      <c r="S134" s="249">
        <v>0</v>
      </c>
      <c r="T134" s="250">
        <f>S134*H134</f>
        <v>0</v>
      </c>
      <c r="AR134" s="25" t="s">
        <v>422</v>
      </c>
      <c r="AT134" s="25" t="s">
        <v>418</v>
      </c>
      <c r="AU134" s="25" t="s">
        <v>86</v>
      </c>
      <c r="AY134" s="25" t="s">
        <v>414</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422</v>
      </c>
      <c r="BM134" s="25" t="s">
        <v>11464</v>
      </c>
    </row>
    <row r="135" s="1" customFormat="1" ht="16.5" customHeight="1">
      <c r="B135" s="47"/>
      <c r="C135" s="240" t="s">
        <v>708</v>
      </c>
      <c r="D135" s="240" t="s">
        <v>418</v>
      </c>
      <c r="E135" s="241" t="s">
        <v>11465</v>
      </c>
      <c r="F135" s="242" t="s">
        <v>11466</v>
      </c>
      <c r="G135" s="243" t="s">
        <v>4084</v>
      </c>
      <c r="H135" s="244">
        <v>1</v>
      </c>
      <c r="I135" s="245"/>
      <c r="J135" s="246">
        <f>ROUND(I135*H135,2)</f>
        <v>0</v>
      </c>
      <c r="K135" s="242" t="s">
        <v>21</v>
      </c>
      <c r="L135" s="73"/>
      <c r="M135" s="247" t="s">
        <v>21</v>
      </c>
      <c r="N135" s="248" t="s">
        <v>47</v>
      </c>
      <c r="O135" s="48"/>
      <c r="P135" s="249">
        <f>O135*H135</f>
        <v>0</v>
      </c>
      <c r="Q135" s="249">
        <v>0</v>
      </c>
      <c r="R135" s="249">
        <f>Q135*H135</f>
        <v>0</v>
      </c>
      <c r="S135" s="249">
        <v>0</v>
      </c>
      <c r="T135" s="250">
        <f>S135*H135</f>
        <v>0</v>
      </c>
      <c r="AR135" s="25" t="s">
        <v>422</v>
      </c>
      <c r="AT135" s="25" t="s">
        <v>418</v>
      </c>
      <c r="AU135" s="25" t="s">
        <v>86</v>
      </c>
      <c r="AY135" s="25" t="s">
        <v>414</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422</v>
      </c>
      <c r="BM135" s="25" t="s">
        <v>11467</v>
      </c>
    </row>
    <row r="136" s="1" customFormat="1" ht="16.5" customHeight="1">
      <c r="B136" s="47"/>
      <c r="C136" s="240" t="s">
        <v>715</v>
      </c>
      <c r="D136" s="240" t="s">
        <v>418</v>
      </c>
      <c r="E136" s="241" t="s">
        <v>11468</v>
      </c>
      <c r="F136" s="242" t="s">
        <v>11469</v>
      </c>
      <c r="G136" s="243" t="s">
        <v>4084</v>
      </c>
      <c r="H136" s="244">
        <v>30</v>
      </c>
      <c r="I136" s="245"/>
      <c r="J136" s="246">
        <f>ROUND(I136*H136,2)</f>
        <v>0</v>
      </c>
      <c r="K136" s="242" t="s">
        <v>21</v>
      </c>
      <c r="L136" s="73"/>
      <c r="M136" s="247" t="s">
        <v>21</v>
      </c>
      <c r="N136" s="248" t="s">
        <v>47</v>
      </c>
      <c r="O136" s="48"/>
      <c r="P136" s="249">
        <f>O136*H136</f>
        <v>0</v>
      </c>
      <c r="Q136" s="249">
        <v>0</v>
      </c>
      <c r="R136" s="249">
        <f>Q136*H136</f>
        <v>0</v>
      </c>
      <c r="S136" s="249">
        <v>0</v>
      </c>
      <c r="T136" s="250">
        <f>S136*H136</f>
        <v>0</v>
      </c>
      <c r="AR136" s="25" t="s">
        <v>422</v>
      </c>
      <c r="AT136" s="25" t="s">
        <v>418</v>
      </c>
      <c r="AU136" s="25" t="s">
        <v>86</v>
      </c>
      <c r="AY136" s="25" t="s">
        <v>414</v>
      </c>
      <c r="BE136" s="251">
        <f>IF(N136="základní",J136,0)</f>
        <v>0</v>
      </c>
      <c r="BF136" s="251">
        <f>IF(N136="snížená",J136,0)</f>
        <v>0</v>
      </c>
      <c r="BG136" s="251">
        <f>IF(N136="zákl. přenesená",J136,0)</f>
        <v>0</v>
      </c>
      <c r="BH136" s="251">
        <f>IF(N136="sníž. přenesená",J136,0)</f>
        <v>0</v>
      </c>
      <c r="BI136" s="251">
        <f>IF(N136="nulová",J136,0)</f>
        <v>0</v>
      </c>
      <c r="BJ136" s="25" t="s">
        <v>83</v>
      </c>
      <c r="BK136" s="251">
        <f>ROUND(I136*H136,2)</f>
        <v>0</v>
      </c>
      <c r="BL136" s="25" t="s">
        <v>422</v>
      </c>
      <c r="BM136" s="25" t="s">
        <v>11470</v>
      </c>
    </row>
    <row r="137" s="1" customFormat="1" ht="16.5" customHeight="1">
      <c r="B137" s="47"/>
      <c r="C137" s="240" t="s">
        <v>9</v>
      </c>
      <c r="D137" s="240" t="s">
        <v>418</v>
      </c>
      <c r="E137" s="241" t="s">
        <v>11471</v>
      </c>
      <c r="F137" s="242" t="s">
        <v>11472</v>
      </c>
      <c r="G137" s="243" t="s">
        <v>4084</v>
      </c>
      <c r="H137" s="244">
        <v>17</v>
      </c>
      <c r="I137" s="245"/>
      <c r="J137" s="246">
        <f>ROUND(I137*H137,2)</f>
        <v>0</v>
      </c>
      <c r="K137" s="242" t="s">
        <v>21</v>
      </c>
      <c r="L137" s="73"/>
      <c r="M137" s="247" t="s">
        <v>21</v>
      </c>
      <c r="N137" s="248" t="s">
        <v>47</v>
      </c>
      <c r="O137" s="48"/>
      <c r="P137" s="249">
        <f>O137*H137</f>
        <v>0</v>
      </c>
      <c r="Q137" s="249">
        <v>0</v>
      </c>
      <c r="R137" s="249">
        <f>Q137*H137</f>
        <v>0</v>
      </c>
      <c r="S137" s="249">
        <v>0</v>
      </c>
      <c r="T137" s="250">
        <f>S137*H137</f>
        <v>0</v>
      </c>
      <c r="AR137" s="25" t="s">
        <v>422</v>
      </c>
      <c r="AT137" s="25" t="s">
        <v>418</v>
      </c>
      <c r="AU137" s="25" t="s">
        <v>86</v>
      </c>
      <c r="AY137" s="25" t="s">
        <v>414</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422</v>
      </c>
      <c r="BM137" s="25" t="s">
        <v>11473</v>
      </c>
    </row>
    <row r="138" s="1" customFormat="1" ht="16.5" customHeight="1">
      <c r="B138" s="47"/>
      <c r="C138" s="240" t="s">
        <v>726</v>
      </c>
      <c r="D138" s="240" t="s">
        <v>418</v>
      </c>
      <c r="E138" s="241" t="s">
        <v>11474</v>
      </c>
      <c r="F138" s="242" t="s">
        <v>11475</v>
      </c>
      <c r="G138" s="243" t="s">
        <v>4084</v>
      </c>
      <c r="H138" s="244">
        <v>5</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422</v>
      </c>
      <c r="AT138" s="25" t="s">
        <v>418</v>
      </c>
      <c r="AU138" s="25" t="s">
        <v>86</v>
      </c>
      <c r="AY138" s="25" t="s">
        <v>414</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422</v>
      </c>
      <c r="BM138" s="25" t="s">
        <v>11476</v>
      </c>
    </row>
    <row r="139" s="1" customFormat="1" ht="16.5" customHeight="1">
      <c r="B139" s="47"/>
      <c r="C139" s="240" t="s">
        <v>740</v>
      </c>
      <c r="D139" s="240" t="s">
        <v>418</v>
      </c>
      <c r="E139" s="241" t="s">
        <v>11477</v>
      </c>
      <c r="F139" s="242" t="s">
        <v>11478</v>
      </c>
      <c r="G139" s="243" t="s">
        <v>4084</v>
      </c>
      <c r="H139" s="244">
        <v>3</v>
      </c>
      <c r="I139" s="245"/>
      <c r="J139" s="246">
        <f>ROUND(I139*H139,2)</f>
        <v>0</v>
      </c>
      <c r="K139" s="242" t="s">
        <v>21</v>
      </c>
      <c r="L139" s="73"/>
      <c r="M139" s="247" t="s">
        <v>21</v>
      </c>
      <c r="N139" s="248" t="s">
        <v>47</v>
      </c>
      <c r="O139" s="48"/>
      <c r="P139" s="249">
        <f>O139*H139</f>
        <v>0</v>
      </c>
      <c r="Q139" s="249">
        <v>0</v>
      </c>
      <c r="R139" s="249">
        <f>Q139*H139</f>
        <v>0</v>
      </c>
      <c r="S139" s="249">
        <v>0</v>
      </c>
      <c r="T139" s="250">
        <f>S139*H139</f>
        <v>0</v>
      </c>
      <c r="AR139" s="25" t="s">
        <v>422</v>
      </c>
      <c r="AT139" s="25" t="s">
        <v>418</v>
      </c>
      <c r="AU139" s="25" t="s">
        <v>86</v>
      </c>
      <c r="AY139" s="25" t="s">
        <v>414</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422</v>
      </c>
      <c r="BM139" s="25" t="s">
        <v>11479</v>
      </c>
    </row>
    <row r="140" s="1" customFormat="1" ht="16.5" customHeight="1">
      <c r="B140" s="47"/>
      <c r="C140" s="240" t="s">
        <v>744</v>
      </c>
      <c r="D140" s="240" t="s">
        <v>418</v>
      </c>
      <c r="E140" s="241" t="s">
        <v>11480</v>
      </c>
      <c r="F140" s="242" t="s">
        <v>11481</v>
      </c>
      <c r="G140" s="243" t="s">
        <v>4084</v>
      </c>
      <c r="H140" s="244">
        <v>2</v>
      </c>
      <c r="I140" s="245"/>
      <c r="J140" s="246">
        <f>ROUND(I140*H140,2)</f>
        <v>0</v>
      </c>
      <c r="K140" s="242" t="s">
        <v>21</v>
      </c>
      <c r="L140" s="73"/>
      <c r="M140" s="247" t="s">
        <v>21</v>
      </c>
      <c r="N140" s="248" t="s">
        <v>47</v>
      </c>
      <c r="O140" s="48"/>
      <c r="P140" s="249">
        <f>O140*H140</f>
        <v>0</v>
      </c>
      <c r="Q140" s="249">
        <v>0</v>
      </c>
      <c r="R140" s="249">
        <f>Q140*H140</f>
        <v>0</v>
      </c>
      <c r="S140" s="249">
        <v>0</v>
      </c>
      <c r="T140" s="250">
        <f>S140*H140</f>
        <v>0</v>
      </c>
      <c r="AR140" s="25" t="s">
        <v>422</v>
      </c>
      <c r="AT140" s="25" t="s">
        <v>418</v>
      </c>
      <c r="AU140" s="25" t="s">
        <v>86</v>
      </c>
      <c r="AY140" s="25" t="s">
        <v>414</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422</v>
      </c>
      <c r="BM140" s="25" t="s">
        <v>11482</v>
      </c>
    </row>
    <row r="141" s="1" customFormat="1" ht="16.5" customHeight="1">
      <c r="B141" s="47"/>
      <c r="C141" s="240" t="s">
        <v>751</v>
      </c>
      <c r="D141" s="240" t="s">
        <v>418</v>
      </c>
      <c r="E141" s="241" t="s">
        <v>11483</v>
      </c>
      <c r="F141" s="242" t="s">
        <v>11484</v>
      </c>
      <c r="G141" s="243" t="s">
        <v>4084</v>
      </c>
      <c r="H141" s="244">
        <v>1</v>
      </c>
      <c r="I141" s="245"/>
      <c r="J141" s="246">
        <f>ROUND(I141*H141,2)</f>
        <v>0</v>
      </c>
      <c r="K141" s="242" t="s">
        <v>21</v>
      </c>
      <c r="L141" s="73"/>
      <c r="M141" s="247" t="s">
        <v>21</v>
      </c>
      <c r="N141" s="248" t="s">
        <v>47</v>
      </c>
      <c r="O141" s="48"/>
      <c r="P141" s="249">
        <f>O141*H141</f>
        <v>0</v>
      </c>
      <c r="Q141" s="249">
        <v>0</v>
      </c>
      <c r="R141" s="249">
        <f>Q141*H141</f>
        <v>0</v>
      </c>
      <c r="S141" s="249">
        <v>0</v>
      </c>
      <c r="T141" s="250">
        <f>S141*H141</f>
        <v>0</v>
      </c>
      <c r="AR141" s="25" t="s">
        <v>422</v>
      </c>
      <c r="AT141" s="25" t="s">
        <v>418</v>
      </c>
      <c r="AU141" s="25" t="s">
        <v>86</v>
      </c>
      <c r="AY141" s="25" t="s">
        <v>414</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422</v>
      </c>
      <c r="BM141" s="25" t="s">
        <v>11485</v>
      </c>
    </row>
    <row r="142" s="1" customFormat="1" ht="16.5" customHeight="1">
      <c r="B142" s="47"/>
      <c r="C142" s="240" t="s">
        <v>787</v>
      </c>
      <c r="D142" s="240" t="s">
        <v>418</v>
      </c>
      <c r="E142" s="241" t="s">
        <v>11486</v>
      </c>
      <c r="F142" s="242" t="s">
        <v>11487</v>
      </c>
      <c r="G142" s="243" t="s">
        <v>4084</v>
      </c>
      <c r="H142" s="244">
        <v>5</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422</v>
      </c>
      <c r="AT142" s="25" t="s">
        <v>418</v>
      </c>
      <c r="AU142" s="25" t="s">
        <v>86</v>
      </c>
      <c r="AY142" s="25" t="s">
        <v>414</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422</v>
      </c>
      <c r="BM142" s="25" t="s">
        <v>11488</v>
      </c>
    </row>
    <row r="143" s="1" customFormat="1" ht="16.5" customHeight="1">
      <c r="B143" s="47"/>
      <c r="C143" s="240" t="s">
        <v>795</v>
      </c>
      <c r="D143" s="240" t="s">
        <v>418</v>
      </c>
      <c r="E143" s="241" t="s">
        <v>11489</v>
      </c>
      <c r="F143" s="242" t="s">
        <v>11490</v>
      </c>
      <c r="G143" s="243" t="s">
        <v>4084</v>
      </c>
      <c r="H143" s="244">
        <v>20</v>
      </c>
      <c r="I143" s="245"/>
      <c r="J143" s="246">
        <f>ROUND(I143*H143,2)</f>
        <v>0</v>
      </c>
      <c r="K143" s="242" t="s">
        <v>21</v>
      </c>
      <c r="L143" s="73"/>
      <c r="M143" s="247" t="s">
        <v>21</v>
      </c>
      <c r="N143" s="248" t="s">
        <v>47</v>
      </c>
      <c r="O143" s="48"/>
      <c r="P143" s="249">
        <f>O143*H143</f>
        <v>0</v>
      </c>
      <c r="Q143" s="249">
        <v>0</v>
      </c>
      <c r="R143" s="249">
        <f>Q143*H143</f>
        <v>0</v>
      </c>
      <c r="S143" s="249">
        <v>0</v>
      </c>
      <c r="T143" s="250">
        <f>S143*H143</f>
        <v>0</v>
      </c>
      <c r="AR143" s="25" t="s">
        <v>422</v>
      </c>
      <c r="AT143" s="25" t="s">
        <v>418</v>
      </c>
      <c r="AU143" s="25" t="s">
        <v>86</v>
      </c>
      <c r="AY143" s="25" t="s">
        <v>414</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422</v>
      </c>
      <c r="BM143" s="25" t="s">
        <v>11491</v>
      </c>
    </row>
    <row r="144" s="1" customFormat="1" ht="16.5" customHeight="1">
      <c r="B144" s="47"/>
      <c r="C144" s="240" t="s">
        <v>799</v>
      </c>
      <c r="D144" s="240" t="s">
        <v>418</v>
      </c>
      <c r="E144" s="241" t="s">
        <v>11492</v>
      </c>
      <c r="F144" s="242" t="s">
        <v>11493</v>
      </c>
      <c r="G144" s="243" t="s">
        <v>4084</v>
      </c>
      <c r="H144" s="244">
        <v>150</v>
      </c>
      <c r="I144" s="245"/>
      <c r="J144" s="246">
        <f>ROUND(I144*H144,2)</f>
        <v>0</v>
      </c>
      <c r="K144" s="242" t="s">
        <v>21</v>
      </c>
      <c r="L144" s="73"/>
      <c r="M144" s="247" t="s">
        <v>21</v>
      </c>
      <c r="N144" s="248" t="s">
        <v>47</v>
      </c>
      <c r="O144" s="48"/>
      <c r="P144" s="249">
        <f>O144*H144</f>
        <v>0</v>
      </c>
      <c r="Q144" s="249">
        <v>0</v>
      </c>
      <c r="R144" s="249">
        <f>Q144*H144</f>
        <v>0</v>
      </c>
      <c r="S144" s="249">
        <v>0</v>
      </c>
      <c r="T144" s="250">
        <f>S144*H144</f>
        <v>0</v>
      </c>
      <c r="AR144" s="25" t="s">
        <v>422</v>
      </c>
      <c r="AT144" s="25" t="s">
        <v>418</v>
      </c>
      <c r="AU144" s="25" t="s">
        <v>86</v>
      </c>
      <c r="AY144" s="25" t="s">
        <v>414</v>
      </c>
      <c r="BE144" s="251">
        <f>IF(N144="základní",J144,0)</f>
        <v>0</v>
      </c>
      <c r="BF144" s="251">
        <f>IF(N144="snížená",J144,0)</f>
        <v>0</v>
      </c>
      <c r="BG144" s="251">
        <f>IF(N144="zákl. přenesená",J144,0)</f>
        <v>0</v>
      </c>
      <c r="BH144" s="251">
        <f>IF(N144="sníž. přenesená",J144,0)</f>
        <v>0</v>
      </c>
      <c r="BI144" s="251">
        <f>IF(N144="nulová",J144,0)</f>
        <v>0</v>
      </c>
      <c r="BJ144" s="25" t="s">
        <v>83</v>
      </c>
      <c r="BK144" s="251">
        <f>ROUND(I144*H144,2)</f>
        <v>0</v>
      </c>
      <c r="BL144" s="25" t="s">
        <v>422</v>
      </c>
      <c r="BM144" s="25" t="s">
        <v>11494</v>
      </c>
    </row>
    <row r="145" s="1" customFormat="1" ht="16.5" customHeight="1">
      <c r="B145" s="47"/>
      <c r="C145" s="240" t="s">
        <v>803</v>
      </c>
      <c r="D145" s="240" t="s">
        <v>418</v>
      </c>
      <c r="E145" s="241" t="s">
        <v>11495</v>
      </c>
      <c r="F145" s="242" t="s">
        <v>11496</v>
      </c>
      <c r="G145" s="243" t="s">
        <v>4084</v>
      </c>
      <c r="H145" s="244">
        <v>10</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422</v>
      </c>
      <c r="AT145" s="25" t="s">
        <v>418</v>
      </c>
      <c r="AU145" s="25" t="s">
        <v>86</v>
      </c>
      <c r="AY145" s="25" t="s">
        <v>414</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422</v>
      </c>
      <c r="BM145" s="25" t="s">
        <v>11497</v>
      </c>
    </row>
    <row r="146" s="1" customFormat="1" ht="16.5" customHeight="1">
      <c r="B146" s="47"/>
      <c r="C146" s="240" t="s">
        <v>808</v>
      </c>
      <c r="D146" s="240" t="s">
        <v>418</v>
      </c>
      <c r="E146" s="241" t="s">
        <v>11498</v>
      </c>
      <c r="F146" s="242" t="s">
        <v>11499</v>
      </c>
      <c r="G146" s="243" t="s">
        <v>4084</v>
      </c>
      <c r="H146" s="244">
        <v>20</v>
      </c>
      <c r="I146" s="245"/>
      <c r="J146" s="246">
        <f>ROUND(I146*H146,2)</f>
        <v>0</v>
      </c>
      <c r="K146" s="242" t="s">
        <v>21</v>
      </c>
      <c r="L146" s="73"/>
      <c r="M146" s="247" t="s">
        <v>21</v>
      </c>
      <c r="N146" s="248" t="s">
        <v>47</v>
      </c>
      <c r="O146" s="48"/>
      <c r="P146" s="249">
        <f>O146*H146</f>
        <v>0</v>
      </c>
      <c r="Q146" s="249">
        <v>0</v>
      </c>
      <c r="R146" s="249">
        <f>Q146*H146</f>
        <v>0</v>
      </c>
      <c r="S146" s="249">
        <v>0</v>
      </c>
      <c r="T146" s="250">
        <f>S146*H146</f>
        <v>0</v>
      </c>
      <c r="AR146" s="25" t="s">
        <v>422</v>
      </c>
      <c r="AT146" s="25" t="s">
        <v>418</v>
      </c>
      <c r="AU146" s="25" t="s">
        <v>86</v>
      </c>
      <c r="AY146" s="25" t="s">
        <v>414</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422</v>
      </c>
      <c r="BM146" s="25" t="s">
        <v>11500</v>
      </c>
    </row>
    <row r="147" s="1" customFormat="1" ht="16.5" customHeight="1">
      <c r="B147" s="47"/>
      <c r="C147" s="240" t="s">
        <v>814</v>
      </c>
      <c r="D147" s="240" t="s">
        <v>418</v>
      </c>
      <c r="E147" s="241" t="s">
        <v>11501</v>
      </c>
      <c r="F147" s="242" t="s">
        <v>11502</v>
      </c>
      <c r="G147" s="243" t="s">
        <v>4084</v>
      </c>
      <c r="H147" s="244">
        <v>1</v>
      </c>
      <c r="I147" s="245"/>
      <c r="J147" s="246">
        <f>ROUND(I147*H147,2)</f>
        <v>0</v>
      </c>
      <c r="K147" s="242" t="s">
        <v>21</v>
      </c>
      <c r="L147" s="73"/>
      <c r="M147" s="247" t="s">
        <v>21</v>
      </c>
      <c r="N147" s="248" t="s">
        <v>47</v>
      </c>
      <c r="O147" s="48"/>
      <c r="P147" s="249">
        <f>O147*H147</f>
        <v>0</v>
      </c>
      <c r="Q147" s="249">
        <v>0</v>
      </c>
      <c r="R147" s="249">
        <f>Q147*H147</f>
        <v>0</v>
      </c>
      <c r="S147" s="249">
        <v>0</v>
      </c>
      <c r="T147" s="250">
        <f>S147*H147</f>
        <v>0</v>
      </c>
      <c r="AR147" s="25" t="s">
        <v>422</v>
      </c>
      <c r="AT147" s="25" t="s">
        <v>418</v>
      </c>
      <c r="AU147" s="25" t="s">
        <v>86</v>
      </c>
      <c r="AY147" s="25" t="s">
        <v>414</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422</v>
      </c>
      <c r="BM147" s="25" t="s">
        <v>11503</v>
      </c>
    </row>
    <row r="148" s="1" customFormat="1" ht="16.5" customHeight="1">
      <c r="B148" s="47"/>
      <c r="C148" s="240" t="s">
        <v>818</v>
      </c>
      <c r="D148" s="240" t="s">
        <v>418</v>
      </c>
      <c r="E148" s="241" t="s">
        <v>11504</v>
      </c>
      <c r="F148" s="242" t="s">
        <v>11505</v>
      </c>
      <c r="G148" s="243" t="s">
        <v>4084</v>
      </c>
      <c r="H148" s="244">
        <v>1</v>
      </c>
      <c r="I148" s="245"/>
      <c r="J148" s="246">
        <f>ROUND(I148*H148,2)</f>
        <v>0</v>
      </c>
      <c r="K148" s="242" t="s">
        <v>21</v>
      </c>
      <c r="L148" s="73"/>
      <c r="M148" s="247" t="s">
        <v>21</v>
      </c>
      <c r="N148" s="248" t="s">
        <v>47</v>
      </c>
      <c r="O148" s="48"/>
      <c r="P148" s="249">
        <f>O148*H148</f>
        <v>0</v>
      </c>
      <c r="Q148" s="249">
        <v>0</v>
      </c>
      <c r="R148" s="249">
        <f>Q148*H148</f>
        <v>0</v>
      </c>
      <c r="S148" s="249">
        <v>0</v>
      </c>
      <c r="T148" s="250">
        <f>S148*H148</f>
        <v>0</v>
      </c>
      <c r="AR148" s="25" t="s">
        <v>422</v>
      </c>
      <c r="AT148" s="25" t="s">
        <v>418</v>
      </c>
      <c r="AU148" s="25" t="s">
        <v>86</v>
      </c>
      <c r="AY148" s="25" t="s">
        <v>414</v>
      </c>
      <c r="BE148" s="251">
        <f>IF(N148="základní",J148,0)</f>
        <v>0</v>
      </c>
      <c r="BF148" s="251">
        <f>IF(N148="snížená",J148,0)</f>
        <v>0</v>
      </c>
      <c r="BG148" s="251">
        <f>IF(N148="zákl. přenesená",J148,0)</f>
        <v>0</v>
      </c>
      <c r="BH148" s="251">
        <f>IF(N148="sníž. přenesená",J148,0)</f>
        <v>0</v>
      </c>
      <c r="BI148" s="251">
        <f>IF(N148="nulová",J148,0)</f>
        <v>0</v>
      </c>
      <c r="BJ148" s="25" t="s">
        <v>83</v>
      </c>
      <c r="BK148" s="251">
        <f>ROUND(I148*H148,2)</f>
        <v>0</v>
      </c>
      <c r="BL148" s="25" t="s">
        <v>422</v>
      </c>
      <c r="BM148" s="25" t="s">
        <v>11506</v>
      </c>
    </row>
    <row r="149" s="1" customFormat="1" ht="16.5" customHeight="1">
      <c r="B149" s="47"/>
      <c r="C149" s="240" t="s">
        <v>830</v>
      </c>
      <c r="D149" s="240" t="s">
        <v>418</v>
      </c>
      <c r="E149" s="241" t="s">
        <v>11507</v>
      </c>
      <c r="F149" s="242" t="s">
        <v>11508</v>
      </c>
      <c r="G149" s="243" t="s">
        <v>4084</v>
      </c>
      <c r="H149" s="244">
        <v>1</v>
      </c>
      <c r="I149" s="245"/>
      <c r="J149" s="246">
        <f>ROUND(I149*H149,2)</f>
        <v>0</v>
      </c>
      <c r="K149" s="242" t="s">
        <v>21</v>
      </c>
      <c r="L149" s="73"/>
      <c r="M149" s="247" t="s">
        <v>21</v>
      </c>
      <c r="N149" s="248" t="s">
        <v>47</v>
      </c>
      <c r="O149" s="48"/>
      <c r="P149" s="249">
        <f>O149*H149</f>
        <v>0</v>
      </c>
      <c r="Q149" s="249">
        <v>0</v>
      </c>
      <c r="R149" s="249">
        <f>Q149*H149</f>
        <v>0</v>
      </c>
      <c r="S149" s="249">
        <v>0</v>
      </c>
      <c r="T149" s="250">
        <f>S149*H149</f>
        <v>0</v>
      </c>
      <c r="AR149" s="25" t="s">
        <v>422</v>
      </c>
      <c r="AT149" s="25" t="s">
        <v>418</v>
      </c>
      <c r="AU149" s="25" t="s">
        <v>86</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422</v>
      </c>
      <c r="BM149" s="25" t="s">
        <v>11509</v>
      </c>
    </row>
    <row r="150" s="1" customFormat="1" ht="16.5" customHeight="1">
      <c r="B150" s="47"/>
      <c r="C150" s="240" t="s">
        <v>840</v>
      </c>
      <c r="D150" s="240" t="s">
        <v>418</v>
      </c>
      <c r="E150" s="241" t="s">
        <v>11510</v>
      </c>
      <c r="F150" s="242" t="s">
        <v>11511</v>
      </c>
      <c r="G150" s="243" t="s">
        <v>4084</v>
      </c>
      <c r="H150" s="244">
        <v>1</v>
      </c>
      <c r="I150" s="245"/>
      <c r="J150" s="246">
        <f>ROUND(I150*H150,2)</f>
        <v>0</v>
      </c>
      <c r="K150" s="242" t="s">
        <v>21</v>
      </c>
      <c r="L150" s="73"/>
      <c r="M150" s="247" t="s">
        <v>21</v>
      </c>
      <c r="N150" s="248" t="s">
        <v>47</v>
      </c>
      <c r="O150" s="48"/>
      <c r="P150" s="249">
        <f>O150*H150</f>
        <v>0</v>
      </c>
      <c r="Q150" s="249">
        <v>0</v>
      </c>
      <c r="R150" s="249">
        <f>Q150*H150</f>
        <v>0</v>
      </c>
      <c r="S150" s="249">
        <v>0</v>
      </c>
      <c r="T150" s="250">
        <f>S150*H150</f>
        <v>0</v>
      </c>
      <c r="AR150" s="25" t="s">
        <v>422</v>
      </c>
      <c r="AT150" s="25" t="s">
        <v>418</v>
      </c>
      <c r="AU150" s="25" t="s">
        <v>86</v>
      </c>
      <c r="AY150" s="25" t="s">
        <v>414</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422</v>
      </c>
      <c r="BM150" s="25" t="s">
        <v>11512</v>
      </c>
    </row>
    <row r="151" s="1" customFormat="1" ht="16.5" customHeight="1">
      <c r="B151" s="47"/>
      <c r="C151" s="240" t="s">
        <v>846</v>
      </c>
      <c r="D151" s="240" t="s">
        <v>418</v>
      </c>
      <c r="E151" s="241" t="s">
        <v>11513</v>
      </c>
      <c r="F151" s="242" t="s">
        <v>11514</v>
      </c>
      <c r="G151" s="243" t="s">
        <v>4084</v>
      </c>
      <c r="H151" s="244">
        <v>1</v>
      </c>
      <c r="I151" s="245"/>
      <c r="J151" s="246">
        <f>ROUND(I151*H151,2)</f>
        <v>0</v>
      </c>
      <c r="K151" s="242" t="s">
        <v>21</v>
      </c>
      <c r="L151" s="73"/>
      <c r="M151" s="247" t="s">
        <v>21</v>
      </c>
      <c r="N151" s="248" t="s">
        <v>47</v>
      </c>
      <c r="O151" s="48"/>
      <c r="P151" s="249">
        <f>O151*H151</f>
        <v>0</v>
      </c>
      <c r="Q151" s="249">
        <v>0</v>
      </c>
      <c r="R151" s="249">
        <f>Q151*H151</f>
        <v>0</v>
      </c>
      <c r="S151" s="249">
        <v>0</v>
      </c>
      <c r="T151" s="250">
        <f>S151*H151</f>
        <v>0</v>
      </c>
      <c r="AR151" s="25" t="s">
        <v>422</v>
      </c>
      <c r="AT151" s="25" t="s">
        <v>418</v>
      </c>
      <c r="AU151" s="25" t="s">
        <v>86</v>
      </c>
      <c r="AY151" s="25" t="s">
        <v>414</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422</v>
      </c>
      <c r="BM151" s="25" t="s">
        <v>11515</v>
      </c>
    </row>
    <row r="152" s="11" customFormat="1" ht="29.88" customHeight="1">
      <c r="B152" s="224"/>
      <c r="C152" s="225"/>
      <c r="D152" s="226" t="s">
        <v>75</v>
      </c>
      <c r="E152" s="238" t="s">
        <v>11516</v>
      </c>
      <c r="F152" s="238" t="s">
        <v>11517</v>
      </c>
      <c r="G152" s="225"/>
      <c r="H152" s="225"/>
      <c r="I152" s="228"/>
      <c r="J152" s="239">
        <f>BK152</f>
        <v>0</v>
      </c>
      <c r="K152" s="225"/>
      <c r="L152" s="230"/>
      <c r="M152" s="231"/>
      <c r="N152" s="232"/>
      <c r="O152" s="232"/>
      <c r="P152" s="233">
        <f>SUM(P153:P154)</f>
        <v>0</v>
      </c>
      <c r="Q152" s="232"/>
      <c r="R152" s="233">
        <f>SUM(R153:R154)</f>
        <v>0</v>
      </c>
      <c r="S152" s="232"/>
      <c r="T152" s="234">
        <f>SUM(T153:T154)</f>
        <v>0</v>
      </c>
      <c r="AR152" s="235" t="s">
        <v>83</v>
      </c>
      <c r="AT152" s="236" t="s">
        <v>75</v>
      </c>
      <c r="AU152" s="236" t="s">
        <v>83</v>
      </c>
      <c r="AY152" s="235" t="s">
        <v>414</v>
      </c>
      <c r="BK152" s="237">
        <f>SUM(BK153:BK154)</f>
        <v>0</v>
      </c>
    </row>
    <row r="153" s="1" customFormat="1" ht="16.5" customHeight="1">
      <c r="B153" s="47"/>
      <c r="C153" s="240" t="s">
        <v>852</v>
      </c>
      <c r="D153" s="240" t="s">
        <v>418</v>
      </c>
      <c r="E153" s="241" t="s">
        <v>11518</v>
      </c>
      <c r="F153" s="242" t="s">
        <v>11519</v>
      </c>
      <c r="G153" s="243" t="s">
        <v>4084</v>
      </c>
      <c r="H153" s="244">
        <v>2</v>
      </c>
      <c r="I153" s="245"/>
      <c r="J153" s="246">
        <f>ROUND(I153*H153,2)</f>
        <v>0</v>
      </c>
      <c r="K153" s="242" t="s">
        <v>21</v>
      </c>
      <c r="L153" s="73"/>
      <c r="M153" s="247" t="s">
        <v>21</v>
      </c>
      <c r="N153" s="248" t="s">
        <v>47</v>
      </c>
      <c r="O153" s="48"/>
      <c r="P153" s="249">
        <f>O153*H153</f>
        <v>0</v>
      </c>
      <c r="Q153" s="249">
        <v>0</v>
      </c>
      <c r="R153" s="249">
        <f>Q153*H153</f>
        <v>0</v>
      </c>
      <c r="S153" s="249">
        <v>0</v>
      </c>
      <c r="T153" s="250">
        <f>S153*H153</f>
        <v>0</v>
      </c>
      <c r="AR153" s="25" t="s">
        <v>422</v>
      </c>
      <c r="AT153" s="25" t="s">
        <v>418</v>
      </c>
      <c r="AU153" s="25" t="s">
        <v>86</v>
      </c>
      <c r="AY153" s="25" t="s">
        <v>414</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422</v>
      </c>
      <c r="BM153" s="25" t="s">
        <v>11520</v>
      </c>
    </row>
    <row r="154" s="1" customFormat="1">
      <c r="B154" s="47"/>
      <c r="C154" s="75"/>
      <c r="D154" s="252" t="s">
        <v>1810</v>
      </c>
      <c r="E154" s="75"/>
      <c r="F154" s="253" t="s">
        <v>11521</v>
      </c>
      <c r="G154" s="75"/>
      <c r="H154" s="75"/>
      <c r="I154" s="208"/>
      <c r="J154" s="75"/>
      <c r="K154" s="75"/>
      <c r="L154" s="73"/>
      <c r="M154" s="254"/>
      <c r="N154" s="48"/>
      <c r="O154" s="48"/>
      <c r="P154" s="48"/>
      <c r="Q154" s="48"/>
      <c r="R154" s="48"/>
      <c r="S154" s="48"/>
      <c r="T154" s="96"/>
      <c r="AT154" s="25" t="s">
        <v>1810</v>
      </c>
      <c r="AU154" s="25" t="s">
        <v>86</v>
      </c>
    </row>
    <row r="155" s="11" customFormat="1" ht="29.88" customHeight="1">
      <c r="B155" s="224"/>
      <c r="C155" s="225"/>
      <c r="D155" s="226" t="s">
        <v>75</v>
      </c>
      <c r="E155" s="238" t="s">
        <v>11522</v>
      </c>
      <c r="F155" s="238" t="s">
        <v>11523</v>
      </c>
      <c r="G155" s="225"/>
      <c r="H155" s="225"/>
      <c r="I155" s="228"/>
      <c r="J155" s="239">
        <f>BK155</f>
        <v>0</v>
      </c>
      <c r="K155" s="225"/>
      <c r="L155" s="230"/>
      <c r="M155" s="231"/>
      <c r="N155" s="232"/>
      <c r="O155" s="232"/>
      <c r="P155" s="233">
        <f>P156</f>
        <v>0</v>
      </c>
      <c r="Q155" s="232"/>
      <c r="R155" s="233">
        <f>R156</f>
        <v>0</v>
      </c>
      <c r="S155" s="232"/>
      <c r="T155" s="234">
        <f>T156</f>
        <v>0</v>
      </c>
      <c r="AR155" s="235" t="s">
        <v>83</v>
      </c>
      <c r="AT155" s="236" t="s">
        <v>75</v>
      </c>
      <c r="AU155" s="236" t="s">
        <v>83</v>
      </c>
      <c r="AY155" s="235" t="s">
        <v>414</v>
      </c>
      <c r="BK155" s="237">
        <f>BK156</f>
        <v>0</v>
      </c>
    </row>
    <row r="156" s="1" customFormat="1" ht="16.5" customHeight="1">
      <c r="B156" s="47"/>
      <c r="C156" s="240" t="s">
        <v>858</v>
      </c>
      <c r="D156" s="240" t="s">
        <v>418</v>
      </c>
      <c r="E156" s="241" t="s">
        <v>11524</v>
      </c>
      <c r="F156" s="242" t="s">
        <v>11525</v>
      </c>
      <c r="G156" s="243" t="s">
        <v>4084</v>
      </c>
      <c r="H156" s="244">
        <v>70</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422</v>
      </c>
      <c r="AT156" s="25" t="s">
        <v>418</v>
      </c>
      <c r="AU156" s="25" t="s">
        <v>86</v>
      </c>
      <c r="AY156" s="25" t="s">
        <v>414</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422</v>
      </c>
      <c r="BM156" s="25" t="s">
        <v>11526</v>
      </c>
    </row>
    <row r="157" s="11" customFormat="1" ht="29.88" customHeight="1">
      <c r="B157" s="224"/>
      <c r="C157" s="225"/>
      <c r="D157" s="226" t="s">
        <v>75</v>
      </c>
      <c r="E157" s="238" t="s">
        <v>11527</v>
      </c>
      <c r="F157" s="238" t="s">
        <v>11528</v>
      </c>
      <c r="G157" s="225"/>
      <c r="H157" s="225"/>
      <c r="I157" s="228"/>
      <c r="J157" s="239">
        <f>BK157</f>
        <v>0</v>
      </c>
      <c r="K157" s="225"/>
      <c r="L157" s="230"/>
      <c r="M157" s="231"/>
      <c r="N157" s="232"/>
      <c r="O157" s="232"/>
      <c r="P157" s="233">
        <f>SUM(P158:P160)</f>
        <v>0</v>
      </c>
      <c r="Q157" s="232"/>
      <c r="R157" s="233">
        <f>SUM(R158:R160)</f>
        <v>0</v>
      </c>
      <c r="S157" s="232"/>
      <c r="T157" s="234">
        <f>SUM(T158:T160)</f>
        <v>0</v>
      </c>
      <c r="AR157" s="235" t="s">
        <v>83</v>
      </c>
      <c r="AT157" s="236" t="s">
        <v>75</v>
      </c>
      <c r="AU157" s="236" t="s">
        <v>83</v>
      </c>
      <c r="AY157" s="235" t="s">
        <v>414</v>
      </c>
      <c r="BK157" s="237">
        <f>SUM(BK158:BK160)</f>
        <v>0</v>
      </c>
    </row>
    <row r="158" s="1" customFormat="1" ht="25.5" customHeight="1">
      <c r="B158" s="47"/>
      <c r="C158" s="240" t="s">
        <v>865</v>
      </c>
      <c r="D158" s="240" t="s">
        <v>418</v>
      </c>
      <c r="E158" s="241" t="s">
        <v>11529</v>
      </c>
      <c r="F158" s="242" t="s">
        <v>11530</v>
      </c>
      <c r="G158" s="243" t="s">
        <v>4084</v>
      </c>
      <c r="H158" s="244">
        <v>1</v>
      </c>
      <c r="I158" s="245"/>
      <c r="J158" s="246">
        <f>ROUND(I158*H158,2)</f>
        <v>0</v>
      </c>
      <c r="K158" s="242" t="s">
        <v>21</v>
      </c>
      <c r="L158" s="73"/>
      <c r="M158" s="247" t="s">
        <v>21</v>
      </c>
      <c r="N158" s="248" t="s">
        <v>47</v>
      </c>
      <c r="O158" s="48"/>
      <c r="P158" s="249">
        <f>O158*H158</f>
        <v>0</v>
      </c>
      <c r="Q158" s="249">
        <v>0</v>
      </c>
      <c r="R158" s="249">
        <f>Q158*H158</f>
        <v>0</v>
      </c>
      <c r="S158" s="249">
        <v>0</v>
      </c>
      <c r="T158" s="250">
        <f>S158*H158</f>
        <v>0</v>
      </c>
      <c r="AR158" s="25" t="s">
        <v>422</v>
      </c>
      <c r="AT158" s="25" t="s">
        <v>418</v>
      </c>
      <c r="AU158" s="25" t="s">
        <v>86</v>
      </c>
      <c r="AY158" s="25" t="s">
        <v>414</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422</v>
      </c>
      <c r="BM158" s="25" t="s">
        <v>11531</v>
      </c>
    </row>
    <row r="159" s="1" customFormat="1" ht="25.5" customHeight="1">
      <c r="B159" s="47"/>
      <c r="C159" s="240" t="s">
        <v>870</v>
      </c>
      <c r="D159" s="240" t="s">
        <v>418</v>
      </c>
      <c r="E159" s="241" t="s">
        <v>11532</v>
      </c>
      <c r="F159" s="242" t="s">
        <v>11533</v>
      </c>
      <c r="G159" s="243" t="s">
        <v>4084</v>
      </c>
      <c r="H159" s="244">
        <v>1</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422</v>
      </c>
      <c r="AT159" s="25" t="s">
        <v>418</v>
      </c>
      <c r="AU159" s="25" t="s">
        <v>86</v>
      </c>
      <c r="AY159" s="25" t="s">
        <v>414</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422</v>
      </c>
      <c r="BM159" s="25" t="s">
        <v>11534</v>
      </c>
    </row>
    <row r="160" s="1" customFormat="1" ht="16.5" customHeight="1">
      <c r="B160" s="47"/>
      <c r="C160" s="240" t="s">
        <v>891</v>
      </c>
      <c r="D160" s="240" t="s">
        <v>418</v>
      </c>
      <c r="E160" s="241" t="s">
        <v>11535</v>
      </c>
      <c r="F160" s="242" t="s">
        <v>11536</v>
      </c>
      <c r="G160" s="243" t="s">
        <v>4084</v>
      </c>
      <c r="H160" s="244">
        <v>1</v>
      </c>
      <c r="I160" s="245"/>
      <c r="J160" s="246">
        <f>ROUND(I160*H160,2)</f>
        <v>0</v>
      </c>
      <c r="K160" s="242" t="s">
        <v>21</v>
      </c>
      <c r="L160" s="73"/>
      <c r="M160" s="247" t="s">
        <v>21</v>
      </c>
      <c r="N160" s="248" t="s">
        <v>47</v>
      </c>
      <c r="O160" s="48"/>
      <c r="P160" s="249">
        <f>O160*H160</f>
        <v>0</v>
      </c>
      <c r="Q160" s="249">
        <v>0</v>
      </c>
      <c r="R160" s="249">
        <f>Q160*H160</f>
        <v>0</v>
      </c>
      <c r="S160" s="249">
        <v>0</v>
      </c>
      <c r="T160" s="250">
        <f>S160*H160</f>
        <v>0</v>
      </c>
      <c r="AR160" s="25" t="s">
        <v>422</v>
      </c>
      <c r="AT160" s="25" t="s">
        <v>418</v>
      </c>
      <c r="AU160" s="25" t="s">
        <v>86</v>
      </c>
      <c r="AY160" s="25" t="s">
        <v>414</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422</v>
      </c>
      <c r="BM160" s="25" t="s">
        <v>11537</v>
      </c>
    </row>
    <row r="161" s="11" customFormat="1" ht="29.88" customHeight="1">
      <c r="B161" s="224"/>
      <c r="C161" s="225"/>
      <c r="D161" s="226" t="s">
        <v>75</v>
      </c>
      <c r="E161" s="238" t="s">
        <v>11538</v>
      </c>
      <c r="F161" s="238" t="s">
        <v>11539</v>
      </c>
      <c r="G161" s="225"/>
      <c r="H161" s="225"/>
      <c r="I161" s="228"/>
      <c r="J161" s="239">
        <f>BK161</f>
        <v>0</v>
      </c>
      <c r="K161" s="225"/>
      <c r="L161" s="230"/>
      <c r="M161" s="231"/>
      <c r="N161" s="232"/>
      <c r="O161" s="232"/>
      <c r="P161" s="233">
        <f>SUM(P162:P164)</f>
        <v>0</v>
      </c>
      <c r="Q161" s="232"/>
      <c r="R161" s="233">
        <f>SUM(R162:R164)</f>
        <v>0</v>
      </c>
      <c r="S161" s="232"/>
      <c r="T161" s="234">
        <f>SUM(T162:T164)</f>
        <v>0</v>
      </c>
      <c r="AR161" s="235" t="s">
        <v>83</v>
      </c>
      <c r="AT161" s="236" t="s">
        <v>75</v>
      </c>
      <c r="AU161" s="236" t="s">
        <v>83</v>
      </c>
      <c r="AY161" s="235" t="s">
        <v>414</v>
      </c>
      <c r="BK161" s="237">
        <f>SUM(BK162:BK164)</f>
        <v>0</v>
      </c>
    </row>
    <row r="162" s="1" customFormat="1" ht="16.5" customHeight="1">
      <c r="B162" s="47"/>
      <c r="C162" s="240" t="s">
        <v>897</v>
      </c>
      <c r="D162" s="240" t="s">
        <v>418</v>
      </c>
      <c r="E162" s="241" t="s">
        <v>11540</v>
      </c>
      <c r="F162" s="242" t="s">
        <v>11541</v>
      </c>
      <c r="G162" s="243" t="s">
        <v>5598</v>
      </c>
      <c r="H162" s="244">
        <v>1</v>
      </c>
      <c r="I162" s="245"/>
      <c r="J162" s="246">
        <f>ROUND(I162*H162,2)</f>
        <v>0</v>
      </c>
      <c r="K162" s="242" t="s">
        <v>21</v>
      </c>
      <c r="L162" s="73"/>
      <c r="M162" s="247" t="s">
        <v>21</v>
      </c>
      <c r="N162" s="248" t="s">
        <v>47</v>
      </c>
      <c r="O162" s="48"/>
      <c r="P162" s="249">
        <f>O162*H162</f>
        <v>0</v>
      </c>
      <c r="Q162" s="249">
        <v>0</v>
      </c>
      <c r="R162" s="249">
        <f>Q162*H162</f>
        <v>0</v>
      </c>
      <c r="S162" s="249">
        <v>0</v>
      </c>
      <c r="T162" s="250">
        <f>S162*H162</f>
        <v>0</v>
      </c>
      <c r="AR162" s="25" t="s">
        <v>422</v>
      </c>
      <c r="AT162" s="25" t="s">
        <v>418</v>
      </c>
      <c r="AU162" s="25" t="s">
        <v>86</v>
      </c>
      <c r="AY162" s="25" t="s">
        <v>414</v>
      </c>
      <c r="BE162" s="251">
        <f>IF(N162="základní",J162,0)</f>
        <v>0</v>
      </c>
      <c r="BF162" s="251">
        <f>IF(N162="snížená",J162,0)</f>
        <v>0</v>
      </c>
      <c r="BG162" s="251">
        <f>IF(N162="zákl. přenesená",J162,0)</f>
        <v>0</v>
      </c>
      <c r="BH162" s="251">
        <f>IF(N162="sníž. přenesená",J162,0)</f>
        <v>0</v>
      </c>
      <c r="BI162" s="251">
        <f>IF(N162="nulová",J162,0)</f>
        <v>0</v>
      </c>
      <c r="BJ162" s="25" t="s">
        <v>83</v>
      </c>
      <c r="BK162" s="251">
        <f>ROUND(I162*H162,2)</f>
        <v>0</v>
      </c>
      <c r="BL162" s="25" t="s">
        <v>422</v>
      </c>
      <c r="BM162" s="25" t="s">
        <v>11542</v>
      </c>
    </row>
    <row r="163" s="1" customFormat="1" ht="16.5" customHeight="1">
      <c r="B163" s="47"/>
      <c r="C163" s="240" t="s">
        <v>912</v>
      </c>
      <c r="D163" s="240" t="s">
        <v>418</v>
      </c>
      <c r="E163" s="241" t="s">
        <v>11543</v>
      </c>
      <c r="F163" s="242" t="s">
        <v>11544</v>
      </c>
      <c r="G163" s="243" t="s">
        <v>5598</v>
      </c>
      <c r="H163" s="244">
        <v>1</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422</v>
      </c>
      <c r="AT163" s="25" t="s">
        <v>418</v>
      </c>
      <c r="AU163" s="25" t="s">
        <v>86</v>
      </c>
      <c r="AY163" s="25" t="s">
        <v>414</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422</v>
      </c>
      <c r="BM163" s="25" t="s">
        <v>11545</v>
      </c>
    </row>
    <row r="164" s="1" customFormat="1" ht="16.5" customHeight="1">
      <c r="B164" s="47"/>
      <c r="C164" s="240" t="s">
        <v>915</v>
      </c>
      <c r="D164" s="240" t="s">
        <v>418</v>
      </c>
      <c r="E164" s="241" t="s">
        <v>11546</v>
      </c>
      <c r="F164" s="242" t="s">
        <v>11547</v>
      </c>
      <c r="G164" s="243" t="s">
        <v>5598</v>
      </c>
      <c r="H164" s="244">
        <v>1</v>
      </c>
      <c r="I164" s="245"/>
      <c r="J164" s="246">
        <f>ROUND(I164*H164,2)</f>
        <v>0</v>
      </c>
      <c r="K164" s="242" t="s">
        <v>21</v>
      </c>
      <c r="L164" s="73"/>
      <c r="M164" s="247" t="s">
        <v>21</v>
      </c>
      <c r="N164" s="248" t="s">
        <v>47</v>
      </c>
      <c r="O164" s="48"/>
      <c r="P164" s="249">
        <f>O164*H164</f>
        <v>0</v>
      </c>
      <c r="Q164" s="249">
        <v>0</v>
      </c>
      <c r="R164" s="249">
        <f>Q164*H164</f>
        <v>0</v>
      </c>
      <c r="S164" s="249">
        <v>0</v>
      </c>
      <c r="T164" s="250">
        <f>S164*H164</f>
        <v>0</v>
      </c>
      <c r="AR164" s="25" t="s">
        <v>422</v>
      </c>
      <c r="AT164" s="25" t="s">
        <v>418</v>
      </c>
      <c r="AU164" s="25" t="s">
        <v>86</v>
      </c>
      <c r="AY164" s="25" t="s">
        <v>414</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422</v>
      </c>
      <c r="BM164" s="25" t="s">
        <v>11548</v>
      </c>
    </row>
    <row r="165" s="11" customFormat="1" ht="37.44" customHeight="1">
      <c r="B165" s="224"/>
      <c r="C165" s="225"/>
      <c r="D165" s="226" t="s">
        <v>75</v>
      </c>
      <c r="E165" s="227" t="s">
        <v>11549</v>
      </c>
      <c r="F165" s="227" t="s">
        <v>11550</v>
      </c>
      <c r="G165" s="225"/>
      <c r="H165" s="225"/>
      <c r="I165" s="228"/>
      <c r="J165" s="229">
        <f>BK165</f>
        <v>0</v>
      </c>
      <c r="K165" s="225"/>
      <c r="L165" s="230"/>
      <c r="M165" s="231"/>
      <c r="N165" s="232"/>
      <c r="O165" s="232"/>
      <c r="P165" s="233">
        <f>P166+P174+P178+P181+P190+P192</f>
        <v>0</v>
      </c>
      <c r="Q165" s="232"/>
      <c r="R165" s="233">
        <f>R166+R174+R178+R181+R190+R192</f>
        <v>0</v>
      </c>
      <c r="S165" s="232"/>
      <c r="T165" s="234">
        <f>T166+T174+T178+T181+T190+T192</f>
        <v>0</v>
      </c>
      <c r="AR165" s="235" t="s">
        <v>83</v>
      </c>
      <c r="AT165" s="236" t="s">
        <v>75</v>
      </c>
      <c r="AU165" s="236" t="s">
        <v>76</v>
      </c>
      <c r="AY165" s="235" t="s">
        <v>414</v>
      </c>
      <c r="BK165" s="237">
        <f>BK166+BK174+BK178+BK181+BK190+BK192</f>
        <v>0</v>
      </c>
    </row>
    <row r="166" s="11" customFormat="1" ht="19.92" customHeight="1">
      <c r="B166" s="224"/>
      <c r="C166" s="225"/>
      <c r="D166" s="226" t="s">
        <v>75</v>
      </c>
      <c r="E166" s="238" t="s">
        <v>11551</v>
      </c>
      <c r="F166" s="238" t="s">
        <v>11552</v>
      </c>
      <c r="G166" s="225"/>
      <c r="H166" s="225"/>
      <c r="I166" s="228"/>
      <c r="J166" s="239">
        <f>BK166</f>
        <v>0</v>
      </c>
      <c r="K166" s="225"/>
      <c r="L166" s="230"/>
      <c r="M166" s="231"/>
      <c r="N166" s="232"/>
      <c r="O166" s="232"/>
      <c r="P166" s="233">
        <f>SUM(P167:P173)</f>
        <v>0</v>
      </c>
      <c r="Q166" s="232"/>
      <c r="R166" s="233">
        <f>SUM(R167:R173)</f>
        <v>0</v>
      </c>
      <c r="S166" s="232"/>
      <c r="T166" s="234">
        <f>SUM(T167:T173)</f>
        <v>0</v>
      </c>
      <c r="AR166" s="235" t="s">
        <v>83</v>
      </c>
      <c r="AT166" s="236" t="s">
        <v>75</v>
      </c>
      <c r="AU166" s="236" t="s">
        <v>83</v>
      </c>
      <c r="AY166" s="235" t="s">
        <v>414</v>
      </c>
      <c r="BK166" s="237">
        <f>SUM(BK167:BK173)</f>
        <v>0</v>
      </c>
    </row>
    <row r="167" s="1" customFormat="1" ht="25.5" customHeight="1">
      <c r="B167" s="47"/>
      <c r="C167" s="240" t="s">
        <v>920</v>
      </c>
      <c r="D167" s="240" t="s">
        <v>418</v>
      </c>
      <c r="E167" s="241" t="s">
        <v>11553</v>
      </c>
      <c r="F167" s="242" t="s">
        <v>11554</v>
      </c>
      <c r="G167" s="243" t="s">
        <v>4084</v>
      </c>
      <c r="H167" s="244">
        <v>5</v>
      </c>
      <c r="I167" s="245"/>
      <c r="J167" s="246">
        <f>ROUND(I167*H167,2)</f>
        <v>0</v>
      </c>
      <c r="K167" s="242" t="s">
        <v>21</v>
      </c>
      <c r="L167" s="73"/>
      <c r="M167" s="247" t="s">
        <v>21</v>
      </c>
      <c r="N167" s="248" t="s">
        <v>47</v>
      </c>
      <c r="O167" s="48"/>
      <c r="P167" s="249">
        <f>O167*H167</f>
        <v>0</v>
      </c>
      <c r="Q167" s="249">
        <v>0</v>
      </c>
      <c r="R167" s="249">
        <f>Q167*H167</f>
        <v>0</v>
      </c>
      <c r="S167" s="249">
        <v>0</v>
      </c>
      <c r="T167" s="250">
        <f>S167*H167</f>
        <v>0</v>
      </c>
      <c r="AR167" s="25" t="s">
        <v>422</v>
      </c>
      <c r="AT167" s="25" t="s">
        <v>418</v>
      </c>
      <c r="AU167" s="25" t="s">
        <v>86</v>
      </c>
      <c r="AY167" s="25" t="s">
        <v>414</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422</v>
      </c>
      <c r="BM167" s="25" t="s">
        <v>11555</v>
      </c>
    </row>
    <row r="168" s="1" customFormat="1">
      <c r="B168" s="47"/>
      <c r="C168" s="75"/>
      <c r="D168" s="252" t="s">
        <v>1810</v>
      </c>
      <c r="E168" s="75"/>
      <c r="F168" s="253" t="s">
        <v>11556</v>
      </c>
      <c r="G168" s="75"/>
      <c r="H168" s="75"/>
      <c r="I168" s="208"/>
      <c r="J168" s="75"/>
      <c r="K168" s="75"/>
      <c r="L168" s="73"/>
      <c r="M168" s="254"/>
      <c r="N168" s="48"/>
      <c r="O168" s="48"/>
      <c r="P168" s="48"/>
      <c r="Q168" s="48"/>
      <c r="R168" s="48"/>
      <c r="S168" s="48"/>
      <c r="T168" s="96"/>
      <c r="AT168" s="25" t="s">
        <v>1810</v>
      </c>
      <c r="AU168" s="25" t="s">
        <v>86</v>
      </c>
    </row>
    <row r="169" s="1" customFormat="1" ht="16.5" customHeight="1">
      <c r="B169" s="47"/>
      <c r="C169" s="240" t="s">
        <v>925</v>
      </c>
      <c r="D169" s="240" t="s">
        <v>418</v>
      </c>
      <c r="E169" s="241" t="s">
        <v>11557</v>
      </c>
      <c r="F169" s="242" t="s">
        <v>11558</v>
      </c>
      <c r="G169" s="243" t="s">
        <v>4084</v>
      </c>
      <c r="H169" s="244">
        <v>5</v>
      </c>
      <c r="I169" s="245"/>
      <c r="J169" s="246">
        <f>ROUND(I169*H169,2)</f>
        <v>0</v>
      </c>
      <c r="K169" s="242" t="s">
        <v>21</v>
      </c>
      <c r="L169" s="73"/>
      <c r="M169" s="247" t="s">
        <v>21</v>
      </c>
      <c r="N169" s="248" t="s">
        <v>47</v>
      </c>
      <c r="O169" s="48"/>
      <c r="P169" s="249">
        <f>O169*H169</f>
        <v>0</v>
      </c>
      <c r="Q169" s="249">
        <v>0</v>
      </c>
      <c r="R169" s="249">
        <f>Q169*H169</f>
        <v>0</v>
      </c>
      <c r="S169" s="249">
        <v>0</v>
      </c>
      <c r="T169" s="250">
        <f>S169*H169</f>
        <v>0</v>
      </c>
      <c r="AR169" s="25" t="s">
        <v>422</v>
      </c>
      <c r="AT169" s="25" t="s">
        <v>418</v>
      </c>
      <c r="AU169" s="25" t="s">
        <v>86</v>
      </c>
      <c r="AY169" s="25" t="s">
        <v>414</v>
      </c>
      <c r="BE169" s="251">
        <f>IF(N169="základní",J169,0)</f>
        <v>0</v>
      </c>
      <c r="BF169" s="251">
        <f>IF(N169="snížená",J169,0)</f>
        <v>0</v>
      </c>
      <c r="BG169" s="251">
        <f>IF(N169="zákl. přenesená",J169,0)</f>
        <v>0</v>
      </c>
      <c r="BH169" s="251">
        <f>IF(N169="sníž. přenesená",J169,0)</f>
        <v>0</v>
      </c>
      <c r="BI169" s="251">
        <f>IF(N169="nulová",J169,0)</f>
        <v>0</v>
      </c>
      <c r="BJ169" s="25" t="s">
        <v>83</v>
      </c>
      <c r="BK169" s="251">
        <f>ROUND(I169*H169,2)</f>
        <v>0</v>
      </c>
      <c r="BL169" s="25" t="s">
        <v>422</v>
      </c>
      <c r="BM169" s="25" t="s">
        <v>11559</v>
      </c>
    </row>
    <row r="170" s="1" customFormat="1" ht="25.5" customHeight="1">
      <c r="B170" s="47"/>
      <c r="C170" s="240" t="s">
        <v>956</v>
      </c>
      <c r="D170" s="240" t="s">
        <v>418</v>
      </c>
      <c r="E170" s="241" t="s">
        <v>11560</v>
      </c>
      <c r="F170" s="242" t="s">
        <v>11561</v>
      </c>
      <c r="G170" s="243" t="s">
        <v>4084</v>
      </c>
      <c r="H170" s="244">
        <v>1</v>
      </c>
      <c r="I170" s="245"/>
      <c r="J170" s="246">
        <f>ROUND(I170*H170,2)</f>
        <v>0</v>
      </c>
      <c r="K170" s="242" t="s">
        <v>21</v>
      </c>
      <c r="L170" s="73"/>
      <c r="M170" s="247" t="s">
        <v>21</v>
      </c>
      <c r="N170" s="248" t="s">
        <v>47</v>
      </c>
      <c r="O170" s="48"/>
      <c r="P170" s="249">
        <f>O170*H170</f>
        <v>0</v>
      </c>
      <c r="Q170" s="249">
        <v>0</v>
      </c>
      <c r="R170" s="249">
        <f>Q170*H170</f>
        <v>0</v>
      </c>
      <c r="S170" s="249">
        <v>0</v>
      </c>
      <c r="T170" s="250">
        <f>S170*H170</f>
        <v>0</v>
      </c>
      <c r="AR170" s="25" t="s">
        <v>422</v>
      </c>
      <c r="AT170" s="25" t="s">
        <v>418</v>
      </c>
      <c r="AU170" s="25" t="s">
        <v>86</v>
      </c>
      <c r="AY170" s="25" t="s">
        <v>414</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422</v>
      </c>
      <c r="BM170" s="25" t="s">
        <v>11562</v>
      </c>
    </row>
    <row r="171" s="1" customFormat="1">
      <c r="B171" s="47"/>
      <c r="C171" s="75"/>
      <c r="D171" s="252" t="s">
        <v>1810</v>
      </c>
      <c r="E171" s="75"/>
      <c r="F171" s="253" t="s">
        <v>11556</v>
      </c>
      <c r="G171" s="75"/>
      <c r="H171" s="75"/>
      <c r="I171" s="208"/>
      <c r="J171" s="75"/>
      <c r="K171" s="75"/>
      <c r="L171" s="73"/>
      <c r="M171" s="254"/>
      <c r="N171" s="48"/>
      <c r="O171" s="48"/>
      <c r="P171" s="48"/>
      <c r="Q171" s="48"/>
      <c r="R171" s="48"/>
      <c r="S171" s="48"/>
      <c r="T171" s="96"/>
      <c r="AT171" s="25" t="s">
        <v>1810</v>
      </c>
      <c r="AU171" s="25" t="s">
        <v>86</v>
      </c>
    </row>
    <row r="172" s="1" customFormat="1" ht="16.5" customHeight="1">
      <c r="B172" s="47"/>
      <c r="C172" s="240" t="s">
        <v>961</v>
      </c>
      <c r="D172" s="240" t="s">
        <v>418</v>
      </c>
      <c r="E172" s="241" t="s">
        <v>11563</v>
      </c>
      <c r="F172" s="242" t="s">
        <v>11564</v>
      </c>
      <c r="G172" s="243" t="s">
        <v>4084</v>
      </c>
      <c r="H172" s="244">
        <v>2</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422</v>
      </c>
      <c r="AT172" s="25" t="s">
        <v>418</v>
      </c>
      <c r="AU172" s="25" t="s">
        <v>86</v>
      </c>
      <c r="AY172" s="25" t="s">
        <v>414</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422</v>
      </c>
      <c r="BM172" s="25" t="s">
        <v>11565</v>
      </c>
    </row>
    <row r="173" s="1" customFormat="1">
      <c r="B173" s="47"/>
      <c r="C173" s="75"/>
      <c r="D173" s="252" t="s">
        <v>1810</v>
      </c>
      <c r="E173" s="75"/>
      <c r="F173" s="253" t="s">
        <v>11556</v>
      </c>
      <c r="G173" s="75"/>
      <c r="H173" s="75"/>
      <c r="I173" s="208"/>
      <c r="J173" s="75"/>
      <c r="K173" s="75"/>
      <c r="L173" s="73"/>
      <c r="M173" s="254"/>
      <c r="N173" s="48"/>
      <c r="O173" s="48"/>
      <c r="P173" s="48"/>
      <c r="Q173" s="48"/>
      <c r="R173" s="48"/>
      <c r="S173" s="48"/>
      <c r="T173" s="96"/>
      <c r="AT173" s="25" t="s">
        <v>1810</v>
      </c>
      <c r="AU173" s="25" t="s">
        <v>86</v>
      </c>
    </row>
    <row r="174" s="11" customFormat="1" ht="29.88" customHeight="1">
      <c r="B174" s="224"/>
      <c r="C174" s="225"/>
      <c r="D174" s="226" t="s">
        <v>75</v>
      </c>
      <c r="E174" s="238" t="s">
        <v>11566</v>
      </c>
      <c r="F174" s="238" t="s">
        <v>11567</v>
      </c>
      <c r="G174" s="225"/>
      <c r="H174" s="225"/>
      <c r="I174" s="228"/>
      <c r="J174" s="239">
        <f>BK174</f>
        <v>0</v>
      </c>
      <c r="K174" s="225"/>
      <c r="L174" s="230"/>
      <c r="M174" s="231"/>
      <c r="N174" s="232"/>
      <c r="O174" s="232"/>
      <c r="P174" s="233">
        <f>SUM(P175:P177)</f>
        <v>0</v>
      </c>
      <c r="Q174" s="232"/>
      <c r="R174" s="233">
        <f>SUM(R175:R177)</f>
        <v>0</v>
      </c>
      <c r="S174" s="232"/>
      <c r="T174" s="234">
        <f>SUM(T175:T177)</f>
        <v>0</v>
      </c>
      <c r="AR174" s="235" t="s">
        <v>83</v>
      </c>
      <c r="AT174" s="236" t="s">
        <v>75</v>
      </c>
      <c r="AU174" s="236" t="s">
        <v>83</v>
      </c>
      <c r="AY174" s="235" t="s">
        <v>414</v>
      </c>
      <c r="BK174" s="237">
        <f>SUM(BK175:BK177)</f>
        <v>0</v>
      </c>
    </row>
    <row r="175" s="1" customFormat="1" ht="16.5" customHeight="1">
      <c r="B175" s="47"/>
      <c r="C175" s="240" t="s">
        <v>991</v>
      </c>
      <c r="D175" s="240" t="s">
        <v>418</v>
      </c>
      <c r="E175" s="241" t="s">
        <v>11568</v>
      </c>
      <c r="F175" s="242" t="s">
        <v>11569</v>
      </c>
      <c r="G175" s="243" t="s">
        <v>4084</v>
      </c>
      <c r="H175" s="244">
        <v>4</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422</v>
      </c>
      <c r="AT175" s="25" t="s">
        <v>418</v>
      </c>
      <c r="AU175" s="25" t="s">
        <v>86</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422</v>
      </c>
      <c r="BM175" s="25" t="s">
        <v>11570</v>
      </c>
    </row>
    <row r="176" s="1" customFormat="1">
      <c r="B176" s="47"/>
      <c r="C176" s="75"/>
      <c r="D176" s="252" t="s">
        <v>1810</v>
      </c>
      <c r="E176" s="75"/>
      <c r="F176" s="253" t="s">
        <v>11556</v>
      </c>
      <c r="G176" s="75"/>
      <c r="H176" s="75"/>
      <c r="I176" s="208"/>
      <c r="J176" s="75"/>
      <c r="K176" s="75"/>
      <c r="L176" s="73"/>
      <c r="M176" s="254"/>
      <c r="N176" s="48"/>
      <c r="O176" s="48"/>
      <c r="P176" s="48"/>
      <c r="Q176" s="48"/>
      <c r="R176" s="48"/>
      <c r="S176" s="48"/>
      <c r="T176" s="96"/>
      <c r="AT176" s="25" t="s">
        <v>1810</v>
      </c>
      <c r="AU176" s="25" t="s">
        <v>86</v>
      </c>
    </row>
    <row r="177" s="1" customFormat="1" ht="25.5" customHeight="1">
      <c r="B177" s="47"/>
      <c r="C177" s="240" t="s">
        <v>995</v>
      </c>
      <c r="D177" s="240" t="s">
        <v>418</v>
      </c>
      <c r="E177" s="241" t="s">
        <v>11571</v>
      </c>
      <c r="F177" s="242" t="s">
        <v>11572</v>
      </c>
      <c r="G177" s="243" t="s">
        <v>4084</v>
      </c>
      <c r="H177" s="244">
        <v>4</v>
      </c>
      <c r="I177" s="245"/>
      <c r="J177" s="246">
        <f>ROUND(I177*H177,2)</f>
        <v>0</v>
      </c>
      <c r="K177" s="242" t="s">
        <v>21</v>
      </c>
      <c r="L177" s="73"/>
      <c r="M177" s="247" t="s">
        <v>21</v>
      </c>
      <c r="N177" s="248" t="s">
        <v>47</v>
      </c>
      <c r="O177" s="48"/>
      <c r="P177" s="249">
        <f>O177*H177</f>
        <v>0</v>
      </c>
      <c r="Q177" s="249">
        <v>0</v>
      </c>
      <c r="R177" s="249">
        <f>Q177*H177</f>
        <v>0</v>
      </c>
      <c r="S177" s="249">
        <v>0</v>
      </c>
      <c r="T177" s="250">
        <f>S177*H177</f>
        <v>0</v>
      </c>
      <c r="AR177" s="25" t="s">
        <v>422</v>
      </c>
      <c r="AT177" s="25" t="s">
        <v>418</v>
      </c>
      <c r="AU177" s="25" t="s">
        <v>86</v>
      </c>
      <c r="AY177" s="25" t="s">
        <v>414</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422</v>
      </c>
      <c r="BM177" s="25" t="s">
        <v>11573</v>
      </c>
    </row>
    <row r="178" s="11" customFormat="1" ht="29.88" customHeight="1">
      <c r="B178" s="224"/>
      <c r="C178" s="225"/>
      <c r="D178" s="226" t="s">
        <v>75</v>
      </c>
      <c r="E178" s="238" t="s">
        <v>11574</v>
      </c>
      <c r="F178" s="238" t="s">
        <v>11575</v>
      </c>
      <c r="G178" s="225"/>
      <c r="H178" s="225"/>
      <c r="I178" s="228"/>
      <c r="J178" s="239">
        <f>BK178</f>
        <v>0</v>
      </c>
      <c r="K178" s="225"/>
      <c r="L178" s="230"/>
      <c r="M178" s="231"/>
      <c r="N178" s="232"/>
      <c r="O178" s="232"/>
      <c r="P178" s="233">
        <f>SUM(P179:P180)</f>
        <v>0</v>
      </c>
      <c r="Q178" s="232"/>
      <c r="R178" s="233">
        <f>SUM(R179:R180)</f>
        <v>0</v>
      </c>
      <c r="S178" s="232"/>
      <c r="T178" s="234">
        <f>SUM(T179:T180)</f>
        <v>0</v>
      </c>
      <c r="AR178" s="235" t="s">
        <v>83</v>
      </c>
      <c r="AT178" s="236" t="s">
        <v>75</v>
      </c>
      <c r="AU178" s="236" t="s">
        <v>83</v>
      </c>
      <c r="AY178" s="235" t="s">
        <v>414</v>
      </c>
      <c r="BK178" s="237">
        <f>SUM(BK179:BK180)</f>
        <v>0</v>
      </c>
    </row>
    <row r="179" s="1" customFormat="1" ht="25.5" customHeight="1">
      <c r="B179" s="47"/>
      <c r="C179" s="240" t="s">
        <v>1003</v>
      </c>
      <c r="D179" s="240" t="s">
        <v>418</v>
      </c>
      <c r="E179" s="241" t="s">
        <v>11576</v>
      </c>
      <c r="F179" s="242" t="s">
        <v>11577</v>
      </c>
      <c r="G179" s="243" t="s">
        <v>4084</v>
      </c>
      <c r="H179" s="244">
        <v>1</v>
      </c>
      <c r="I179" s="245"/>
      <c r="J179" s="246">
        <f>ROUND(I179*H179,2)</f>
        <v>0</v>
      </c>
      <c r="K179" s="242" t="s">
        <v>21</v>
      </c>
      <c r="L179" s="73"/>
      <c r="M179" s="247" t="s">
        <v>21</v>
      </c>
      <c r="N179" s="248" t="s">
        <v>47</v>
      </c>
      <c r="O179" s="48"/>
      <c r="P179" s="249">
        <f>O179*H179</f>
        <v>0</v>
      </c>
      <c r="Q179" s="249">
        <v>0</v>
      </c>
      <c r="R179" s="249">
        <f>Q179*H179</f>
        <v>0</v>
      </c>
      <c r="S179" s="249">
        <v>0</v>
      </c>
      <c r="T179" s="250">
        <f>S179*H179</f>
        <v>0</v>
      </c>
      <c r="AR179" s="25" t="s">
        <v>422</v>
      </c>
      <c r="AT179" s="25" t="s">
        <v>418</v>
      </c>
      <c r="AU179" s="25" t="s">
        <v>86</v>
      </c>
      <c r="AY179" s="25" t="s">
        <v>414</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422</v>
      </c>
      <c r="BM179" s="25" t="s">
        <v>11578</v>
      </c>
    </row>
    <row r="180" s="1" customFormat="1">
      <c r="B180" s="47"/>
      <c r="C180" s="75"/>
      <c r="D180" s="252" t="s">
        <v>1810</v>
      </c>
      <c r="E180" s="75"/>
      <c r="F180" s="253" t="s">
        <v>11556</v>
      </c>
      <c r="G180" s="75"/>
      <c r="H180" s="75"/>
      <c r="I180" s="208"/>
      <c r="J180" s="75"/>
      <c r="K180" s="75"/>
      <c r="L180" s="73"/>
      <c r="M180" s="254"/>
      <c r="N180" s="48"/>
      <c r="O180" s="48"/>
      <c r="P180" s="48"/>
      <c r="Q180" s="48"/>
      <c r="R180" s="48"/>
      <c r="S180" s="48"/>
      <c r="T180" s="96"/>
      <c r="AT180" s="25" t="s">
        <v>1810</v>
      </c>
      <c r="AU180" s="25" t="s">
        <v>86</v>
      </c>
    </row>
    <row r="181" s="11" customFormat="1" ht="29.88" customHeight="1">
      <c r="B181" s="224"/>
      <c r="C181" s="225"/>
      <c r="D181" s="226" t="s">
        <v>75</v>
      </c>
      <c r="E181" s="238" t="s">
        <v>11579</v>
      </c>
      <c r="F181" s="238" t="s">
        <v>11580</v>
      </c>
      <c r="G181" s="225"/>
      <c r="H181" s="225"/>
      <c r="I181" s="228"/>
      <c r="J181" s="239">
        <f>BK181</f>
        <v>0</v>
      </c>
      <c r="K181" s="225"/>
      <c r="L181" s="230"/>
      <c r="M181" s="231"/>
      <c r="N181" s="232"/>
      <c r="O181" s="232"/>
      <c r="P181" s="233">
        <f>SUM(P182:P189)</f>
        <v>0</v>
      </c>
      <c r="Q181" s="232"/>
      <c r="R181" s="233">
        <f>SUM(R182:R189)</f>
        <v>0</v>
      </c>
      <c r="S181" s="232"/>
      <c r="T181" s="234">
        <f>SUM(T182:T189)</f>
        <v>0</v>
      </c>
      <c r="AR181" s="235" t="s">
        <v>83</v>
      </c>
      <c r="AT181" s="236" t="s">
        <v>75</v>
      </c>
      <c r="AU181" s="236" t="s">
        <v>83</v>
      </c>
      <c r="AY181" s="235" t="s">
        <v>414</v>
      </c>
      <c r="BK181" s="237">
        <f>SUM(BK182:BK189)</f>
        <v>0</v>
      </c>
    </row>
    <row r="182" s="1" customFormat="1" ht="16.5" customHeight="1">
      <c r="B182" s="47"/>
      <c r="C182" s="240" t="s">
        <v>1010</v>
      </c>
      <c r="D182" s="240" t="s">
        <v>418</v>
      </c>
      <c r="E182" s="241" t="s">
        <v>11459</v>
      </c>
      <c r="F182" s="242" t="s">
        <v>11460</v>
      </c>
      <c r="G182" s="243" t="s">
        <v>4084</v>
      </c>
      <c r="H182" s="244">
        <v>1</v>
      </c>
      <c r="I182" s="245"/>
      <c r="J182" s="246">
        <f>ROUND(I182*H182,2)</f>
        <v>0</v>
      </c>
      <c r="K182" s="242" t="s">
        <v>21</v>
      </c>
      <c r="L182" s="73"/>
      <c r="M182" s="247" t="s">
        <v>21</v>
      </c>
      <c r="N182" s="248" t="s">
        <v>47</v>
      </c>
      <c r="O182" s="48"/>
      <c r="P182" s="249">
        <f>O182*H182</f>
        <v>0</v>
      </c>
      <c r="Q182" s="249">
        <v>0</v>
      </c>
      <c r="R182" s="249">
        <f>Q182*H182</f>
        <v>0</v>
      </c>
      <c r="S182" s="249">
        <v>0</v>
      </c>
      <c r="T182" s="250">
        <f>S182*H182</f>
        <v>0</v>
      </c>
      <c r="AR182" s="25" t="s">
        <v>422</v>
      </c>
      <c r="AT182" s="25" t="s">
        <v>418</v>
      </c>
      <c r="AU182" s="25" t="s">
        <v>86</v>
      </c>
      <c r="AY182" s="25" t="s">
        <v>414</v>
      </c>
      <c r="BE182" s="251">
        <f>IF(N182="základní",J182,0)</f>
        <v>0</v>
      </c>
      <c r="BF182" s="251">
        <f>IF(N182="snížená",J182,0)</f>
        <v>0</v>
      </c>
      <c r="BG182" s="251">
        <f>IF(N182="zákl. přenesená",J182,0)</f>
        <v>0</v>
      </c>
      <c r="BH182" s="251">
        <f>IF(N182="sníž. přenesená",J182,0)</f>
        <v>0</v>
      </c>
      <c r="BI182" s="251">
        <f>IF(N182="nulová",J182,0)</f>
        <v>0</v>
      </c>
      <c r="BJ182" s="25" t="s">
        <v>83</v>
      </c>
      <c r="BK182" s="251">
        <f>ROUND(I182*H182,2)</f>
        <v>0</v>
      </c>
      <c r="BL182" s="25" t="s">
        <v>422</v>
      </c>
      <c r="BM182" s="25" t="s">
        <v>11581</v>
      </c>
    </row>
    <row r="183" s="1" customFormat="1">
      <c r="B183" s="47"/>
      <c r="C183" s="75"/>
      <c r="D183" s="252" t="s">
        <v>1810</v>
      </c>
      <c r="E183" s="75"/>
      <c r="F183" s="253" t="s">
        <v>11556</v>
      </c>
      <c r="G183" s="75"/>
      <c r="H183" s="75"/>
      <c r="I183" s="208"/>
      <c r="J183" s="75"/>
      <c r="K183" s="75"/>
      <c r="L183" s="73"/>
      <c r="M183" s="254"/>
      <c r="N183" s="48"/>
      <c r="O183" s="48"/>
      <c r="P183" s="48"/>
      <c r="Q183" s="48"/>
      <c r="R183" s="48"/>
      <c r="S183" s="48"/>
      <c r="T183" s="96"/>
      <c r="AT183" s="25" t="s">
        <v>1810</v>
      </c>
      <c r="AU183" s="25" t="s">
        <v>86</v>
      </c>
    </row>
    <row r="184" s="1" customFormat="1" ht="16.5" customHeight="1">
      <c r="B184" s="47"/>
      <c r="C184" s="240" t="s">
        <v>1016</v>
      </c>
      <c r="D184" s="240" t="s">
        <v>418</v>
      </c>
      <c r="E184" s="241" t="s">
        <v>11582</v>
      </c>
      <c r="F184" s="242" t="s">
        <v>11583</v>
      </c>
      <c r="G184" s="243" t="s">
        <v>4084</v>
      </c>
      <c r="H184" s="244">
        <v>1</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422</v>
      </c>
      <c r="AT184" s="25" t="s">
        <v>418</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422</v>
      </c>
      <c r="BM184" s="25" t="s">
        <v>11584</v>
      </c>
    </row>
    <row r="185" s="1" customFormat="1">
      <c r="B185" s="47"/>
      <c r="C185" s="75"/>
      <c r="D185" s="252" t="s">
        <v>1810</v>
      </c>
      <c r="E185" s="75"/>
      <c r="F185" s="253" t="s">
        <v>11556</v>
      </c>
      <c r="G185" s="75"/>
      <c r="H185" s="75"/>
      <c r="I185" s="208"/>
      <c r="J185" s="75"/>
      <c r="K185" s="75"/>
      <c r="L185" s="73"/>
      <c r="M185" s="254"/>
      <c r="N185" s="48"/>
      <c r="O185" s="48"/>
      <c r="P185" s="48"/>
      <c r="Q185" s="48"/>
      <c r="R185" s="48"/>
      <c r="S185" s="48"/>
      <c r="T185" s="96"/>
      <c r="AT185" s="25" t="s">
        <v>1810</v>
      </c>
      <c r="AU185" s="25" t="s">
        <v>86</v>
      </c>
    </row>
    <row r="186" s="1" customFormat="1" ht="16.5" customHeight="1">
      <c r="B186" s="47"/>
      <c r="C186" s="240" t="s">
        <v>1024</v>
      </c>
      <c r="D186" s="240" t="s">
        <v>418</v>
      </c>
      <c r="E186" s="241" t="s">
        <v>11585</v>
      </c>
      <c r="F186" s="242" t="s">
        <v>11586</v>
      </c>
      <c r="G186" s="243" t="s">
        <v>4084</v>
      </c>
      <c r="H186" s="244">
        <v>1</v>
      </c>
      <c r="I186" s="245"/>
      <c r="J186" s="246">
        <f>ROUND(I186*H186,2)</f>
        <v>0</v>
      </c>
      <c r="K186" s="242" t="s">
        <v>21</v>
      </c>
      <c r="L186" s="73"/>
      <c r="M186" s="247" t="s">
        <v>21</v>
      </c>
      <c r="N186" s="248" t="s">
        <v>47</v>
      </c>
      <c r="O186" s="48"/>
      <c r="P186" s="249">
        <f>O186*H186</f>
        <v>0</v>
      </c>
      <c r="Q186" s="249">
        <v>0</v>
      </c>
      <c r="R186" s="249">
        <f>Q186*H186</f>
        <v>0</v>
      </c>
      <c r="S186" s="249">
        <v>0</v>
      </c>
      <c r="T186" s="250">
        <f>S186*H186</f>
        <v>0</v>
      </c>
      <c r="AR186" s="25" t="s">
        <v>422</v>
      </c>
      <c r="AT186" s="25" t="s">
        <v>418</v>
      </c>
      <c r="AU186" s="25" t="s">
        <v>86</v>
      </c>
      <c r="AY186" s="25" t="s">
        <v>414</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422</v>
      </c>
      <c r="BM186" s="25" t="s">
        <v>11587</v>
      </c>
    </row>
    <row r="187" s="1" customFormat="1">
      <c r="B187" s="47"/>
      <c r="C187" s="75"/>
      <c r="D187" s="252" t="s">
        <v>1810</v>
      </c>
      <c r="E187" s="75"/>
      <c r="F187" s="253" t="s">
        <v>11556</v>
      </c>
      <c r="G187" s="75"/>
      <c r="H187" s="75"/>
      <c r="I187" s="208"/>
      <c r="J187" s="75"/>
      <c r="K187" s="75"/>
      <c r="L187" s="73"/>
      <c r="M187" s="254"/>
      <c r="N187" s="48"/>
      <c r="O187" s="48"/>
      <c r="P187" s="48"/>
      <c r="Q187" s="48"/>
      <c r="R187" s="48"/>
      <c r="S187" s="48"/>
      <c r="T187" s="96"/>
      <c r="AT187" s="25" t="s">
        <v>1810</v>
      </c>
      <c r="AU187" s="25" t="s">
        <v>86</v>
      </c>
    </row>
    <row r="188" s="1" customFormat="1" ht="16.5" customHeight="1">
      <c r="B188" s="47"/>
      <c r="C188" s="240" t="s">
        <v>1028</v>
      </c>
      <c r="D188" s="240" t="s">
        <v>418</v>
      </c>
      <c r="E188" s="241" t="s">
        <v>11588</v>
      </c>
      <c r="F188" s="242" t="s">
        <v>11589</v>
      </c>
      <c r="G188" s="243" t="s">
        <v>4084</v>
      </c>
      <c r="H188" s="244">
        <v>1</v>
      </c>
      <c r="I188" s="245"/>
      <c r="J188" s="246">
        <f>ROUND(I188*H188,2)</f>
        <v>0</v>
      </c>
      <c r="K188" s="242" t="s">
        <v>21</v>
      </c>
      <c r="L188" s="73"/>
      <c r="M188" s="247" t="s">
        <v>21</v>
      </c>
      <c r="N188" s="248" t="s">
        <v>47</v>
      </c>
      <c r="O188" s="48"/>
      <c r="P188" s="249">
        <f>O188*H188</f>
        <v>0</v>
      </c>
      <c r="Q188" s="249">
        <v>0</v>
      </c>
      <c r="R188" s="249">
        <f>Q188*H188</f>
        <v>0</v>
      </c>
      <c r="S188" s="249">
        <v>0</v>
      </c>
      <c r="T188" s="250">
        <f>S188*H188</f>
        <v>0</v>
      </c>
      <c r="AR188" s="25" t="s">
        <v>422</v>
      </c>
      <c r="AT188" s="25" t="s">
        <v>418</v>
      </c>
      <c r="AU188" s="25" t="s">
        <v>86</v>
      </c>
      <c r="AY188" s="25" t="s">
        <v>414</v>
      </c>
      <c r="BE188" s="251">
        <f>IF(N188="základní",J188,0)</f>
        <v>0</v>
      </c>
      <c r="BF188" s="251">
        <f>IF(N188="snížená",J188,0)</f>
        <v>0</v>
      </c>
      <c r="BG188" s="251">
        <f>IF(N188="zákl. přenesená",J188,0)</f>
        <v>0</v>
      </c>
      <c r="BH188" s="251">
        <f>IF(N188="sníž. přenesená",J188,0)</f>
        <v>0</v>
      </c>
      <c r="BI188" s="251">
        <f>IF(N188="nulová",J188,0)</f>
        <v>0</v>
      </c>
      <c r="BJ188" s="25" t="s">
        <v>83</v>
      </c>
      <c r="BK188" s="251">
        <f>ROUND(I188*H188,2)</f>
        <v>0</v>
      </c>
      <c r="BL188" s="25" t="s">
        <v>422</v>
      </c>
      <c r="BM188" s="25" t="s">
        <v>11590</v>
      </c>
    </row>
    <row r="189" s="1" customFormat="1">
      <c r="B189" s="47"/>
      <c r="C189" s="75"/>
      <c r="D189" s="252" t="s">
        <v>1810</v>
      </c>
      <c r="E189" s="75"/>
      <c r="F189" s="253" t="s">
        <v>11556</v>
      </c>
      <c r="G189" s="75"/>
      <c r="H189" s="75"/>
      <c r="I189" s="208"/>
      <c r="J189" s="75"/>
      <c r="K189" s="75"/>
      <c r="L189" s="73"/>
      <c r="M189" s="254"/>
      <c r="N189" s="48"/>
      <c r="O189" s="48"/>
      <c r="P189" s="48"/>
      <c r="Q189" s="48"/>
      <c r="R189" s="48"/>
      <c r="S189" s="48"/>
      <c r="T189" s="96"/>
      <c r="AT189" s="25" t="s">
        <v>1810</v>
      </c>
      <c r="AU189" s="25" t="s">
        <v>86</v>
      </c>
    </row>
    <row r="190" s="11" customFormat="1" ht="29.88" customHeight="1">
      <c r="B190" s="224"/>
      <c r="C190" s="225"/>
      <c r="D190" s="226" t="s">
        <v>75</v>
      </c>
      <c r="E190" s="238" t="s">
        <v>11591</v>
      </c>
      <c r="F190" s="238" t="s">
        <v>11592</v>
      </c>
      <c r="G190" s="225"/>
      <c r="H190" s="225"/>
      <c r="I190" s="228"/>
      <c r="J190" s="239">
        <f>BK190</f>
        <v>0</v>
      </c>
      <c r="K190" s="225"/>
      <c r="L190" s="230"/>
      <c r="M190" s="231"/>
      <c r="N190" s="232"/>
      <c r="O190" s="232"/>
      <c r="P190" s="233">
        <f>P191</f>
        <v>0</v>
      </c>
      <c r="Q190" s="232"/>
      <c r="R190" s="233">
        <f>R191</f>
        <v>0</v>
      </c>
      <c r="S190" s="232"/>
      <c r="T190" s="234">
        <f>T191</f>
        <v>0</v>
      </c>
      <c r="AR190" s="235" t="s">
        <v>83</v>
      </c>
      <c r="AT190" s="236" t="s">
        <v>75</v>
      </c>
      <c r="AU190" s="236" t="s">
        <v>83</v>
      </c>
      <c r="AY190" s="235" t="s">
        <v>414</v>
      </c>
      <c r="BK190" s="237">
        <f>BK191</f>
        <v>0</v>
      </c>
    </row>
    <row r="191" s="1" customFormat="1" ht="25.5" customHeight="1">
      <c r="B191" s="47"/>
      <c r="C191" s="240" t="s">
        <v>1032</v>
      </c>
      <c r="D191" s="240" t="s">
        <v>418</v>
      </c>
      <c r="E191" s="241" t="s">
        <v>11593</v>
      </c>
      <c r="F191" s="242" t="s">
        <v>11594</v>
      </c>
      <c r="G191" s="243" t="s">
        <v>4084</v>
      </c>
      <c r="H191" s="244">
        <v>3</v>
      </c>
      <c r="I191" s="245"/>
      <c r="J191" s="246">
        <f>ROUND(I191*H191,2)</f>
        <v>0</v>
      </c>
      <c r="K191" s="242" t="s">
        <v>21</v>
      </c>
      <c r="L191" s="73"/>
      <c r="M191" s="247" t="s">
        <v>21</v>
      </c>
      <c r="N191" s="248" t="s">
        <v>47</v>
      </c>
      <c r="O191" s="48"/>
      <c r="P191" s="249">
        <f>O191*H191</f>
        <v>0</v>
      </c>
      <c r="Q191" s="249">
        <v>0</v>
      </c>
      <c r="R191" s="249">
        <f>Q191*H191</f>
        <v>0</v>
      </c>
      <c r="S191" s="249">
        <v>0</v>
      </c>
      <c r="T191" s="250">
        <f>S191*H191</f>
        <v>0</v>
      </c>
      <c r="AR191" s="25" t="s">
        <v>422</v>
      </c>
      <c r="AT191" s="25" t="s">
        <v>418</v>
      </c>
      <c r="AU191" s="25" t="s">
        <v>86</v>
      </c>
      <c r="AY191" s="25" t="s">
        <v>414</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422</v>
      </c>
      <c r="BM191" s="25" t="s">
        <v>11595</v>
      </c>
    </row>
    <row r="192" s="11" customFormat="1" ht="29.88" customHeight="1">
      <c r="B192" s="224"/>
      <c r="C192" s="225"/>
      <c r="D192" s="226" t="s">
        <v>75</v>
      </c>
      <c r="E192" s="238" t="s">
        <v>11596</v>
      </c>
      <c r="F192" s="238" t="s">
        <v>11597</v>
      </c>
      <c r="G192" s="225"/>
      <c r="H192" s="225"/>
      <c r="I192" s="228"/>
      <c r="J192" s="239">
        <f>BK192</f>
        <v>0</v>
      </c>
      <c r="K192" s="225"/>
      <c r="L192" s="230"/>
      <c r="M192" s="231"/>
      <c r="N192" s="232"/>
      <c r="O192" s="232"/>
      <c r="P192" s="233">
        <f>SUM(P193:P196)</f>
        <v>0</v>
      </c>
      <c r="Q192" s="232"/>
      <c r="R192" s="233">
        <f>SUM(R193:R196)</f>
        <v>0</v>
      </c>
      <c r="S192" s="232"/>
      <c r="T192" s="234">
        <f>SUM(T193:T196)</f>
        <v>0</v>
      </c>
      <c r="AR192" s="235" t="s">
        <v>83</v>
      </c>
      <c r="AT192" s="236" t="s">
        <v>75</v>
      </c>
      <c r="AU192" s="236" t="s">
        <v>83</v>
      </c>
      <c r="AY192" s="235" t="s">
        <v>414</v>
      </c>
      <c r="BK192" s="237">
        <f>SUM(BK193:BK196)</f>
        <v>0</v>
      </c>
    </row>
    <row r="193" s="1" customFormat="1" ht="25.5" customHeight="1">
      <c r="B193" s="47"/>
      <c r="C193" s="240" t="s">
        <v>1036</v>
      </c>
      <c r="D193" s="240" t="s">
        <v>418</v>
      </c>
      <c r="E193" s="241" t="s">
        <v>11598</v>
      </c>
      <c r="F193" s="242" t="s">
        <v>11599</v>
      </c>
      <c r="G193" s="243" t="s">
        <v>4084</v>
      </c>
      <c r="H193" s="244">
        <v>2</v>
      </c>
      <c r="I193" s="245"/>
      <c r="J193" s="246">
        <f>ROUND(I193*H193,2)</f>
        <v>0</v>
      </c>
      <c r="K193" s="242" t="s">
        <v>21</v>
      </c>
      <c r="L193" s="73"/>
      <c r="M193" s="247" t="s">
        <v>21</v>
      </c>
      <c r="N193" s="248" t="s">
        <v>47</v>
      </c>
      <c r="O193" s="48"/>
      <c r="P193" s="249">
        <f>O193*H193</f>
        <v>0</v>
      </c>
      <c r="Q193" s="249">
        <v>0</v>
      </c>
      <c r="R193" s="249">
        <f>Q193*H193</f>
        <v>0</v>
      </c>
      <c r="S193" s="249">
        <v>0</v>
      </c>
      <c r="T193" s="250">
        <f>S193*H193</f>
        <v>0</v>
      </c>
      <c r="AR193" s="25" t="s">
        <v>422</v>
      </c>
      <c r="AT193" s="25" t="s">
        <v>418</v>
      </c>
      <c r="AU193" s="25" t="s">
        <v>86</v>
      </c>
      <c r="AY193" s="25" t="s">
        <v>414</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422</v>
      </c>
      <c r="BM193" s="25" t="s">
        <v>11600</v>
      </c>
    </row>
    <row r="194" s="1" customFormat="1" ht="25.5" customHeight="1">
      <c r="B194" s="47"/>
      <c r="C194" s="240" t="s">
        <v>1056</v>
      </c>
      <c r="D194" s="240" t="s">
        <v>418</v>
      </c>
      <c r="E194" s="241" t="s">
        <v>11601</v>
      </c>
      <c r="F194" s="242" t="s">
        <v>11602</v>
      </c>
      <c r="G194" s="243" t="s">
        <v>4084</v>
      </c>
      <c r="H194" s="244">
        <v>2</v>
      </c>
      <c r="I194" s="245"/>
      <c r="J194" s="246">
        <f>ROUND(I194*H194,2)</f>
        <v>0</v>
      </c>
      <c r="K194" s="242" t="s">
        <v>21</v>
      </c>
      <c r="L194" s="73"/>
      <c r="M194" s="247" t="s">
        <v>21</v>
      </c>
      <c r="N194" s="248" t="s">
        <v>47</v>
      </c>
      <c r="O194" s="48"/>
      <c r="P194" s="249">
        <f>O194*H194</f>
        <v>0</v>
      </c>
      <c r="Q194" s="249">
        <v>0</v>
      </c>
      <c r="R194" s="249">
        <f>Q194*H194</f>
        <v>0</v>
      </c>
      <c r="S194" s="249">
        <v>0</v>
      </c>
      <c r="T194" s="250">
        <f>S194*H194</f>
        <v>0</v>
      </c>
      <c r="AR194" s="25" t="s">
        <v>422</v>
      </c>
      <c r="AT194" s="25" t="s">
        <v>418</v>
      </c>
      <c r="AU194" s="25" t="s">
        <v>86</v>
      </c>
      <c r="AY194" s="25" t="s">
        <v>414</v>
      </c>
      <c r="BE194" s="251">
        <f>IF(N194="základní",J194,0)</f>
        <v>0</v>
      </c>
      <c r="BF194" s="251">
        <f>IF(N194="snížená",J194,0)</f>
        <v>0</v>
      </c>
      <c r="BG194" s="251">
        <f>IF(N194="zákl. přenesená",J194,0)</f>
        <v>0</v>
      </c>
      <c r="BH194" s="251">
        <f>IF(N194="sníž. přenesená",J194,0)</f>
        <v>0</v>
      </c>
      <c r="BI194" s="251">
        <f>IF(N194="nulová",J194,0)</f>
        <v>0</v>
      </c>
      <c r="BJ194" s="25" t="s">
        <v>83</v>
      </c>
      <c r="BK194" s="251">
        <f>ROUND(I194*H194,2)</f>
        <v>0</v>
      </c>
      <c r="BL194" s="25" t="s">
        <v>422</v>
      </c>
      <c r="BM194" s="25" t="s">
        <v>11603</v>
      </c>
    </row>
    <row r="195" s="1" customFormat="1" ht="38.25" customHeight="1">
      <c r="B195" s="47"/>
      <c r="C195" s="240" t="s">
        <v>340</v>
      </c>
      <c r="D195" s="240" t="s">
        <v>418</v>
      </c>
      <c r="E195" s="241" t="s">
        <v>11604</v>
      </c>
      <c r="F195" s="242" t="s">
        <v>11605</v>
      </c>
      <c r="G195" s="243" t="s">
        <v>4084</v>
      </c>
      <c r="H195" s="244">
        <v>1</v>
      </c>
      <c r="I195" s="245"/>
      <c r="J195" s="246">
        <f>ROUND(I195*H195,2)</f>
        <v>0</v>
      </c>
      <c r="K195" s="242" t="s">
        <v>21</v>
      </c>
      <c r="L195" s="73"/>
      <c r="M195" s="247" t="s">
        <v>21</v>
      </c>
      <c r="N195" s="248" t="s">
        <v>47</v>
      </c>
      <c r="O195" s="48"/>
      <c r="P195" s="249">
        <f>O195*H195</f>
        <v>0</v>
      </c>
      <c r="Q195" s="249">
        <v>0</v>
      </c>
      <c r="R195" s="249">
        <f>Q195*H195</f>
        <v>0</v>
      </c>
      <c r="S195" s="249">
        <v>0</v>
      </c>
      <c r="T195" s="250">
        <f>S195*H195</f>
        <v>0</v>
      </c>
      <c r="AR195" s="25" t="s">
        <v>422</v>
      </c>
      <c r="AT195" s="25" t="s">
        <v>418</v>
      </c>
      <c r="AU195" s="25" t="s">
        <v>86</v>
      </c>
      <c r="AY195" s="25" t="s">
        <v>414</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422</v>
      </c>
      <c r="BM195" s="25" t="s">
        <v>11606</v>
      </c>
    </row>
    <row r="196" s="1" customFormat="1" ht="16.5" customHeight="1">
      <c r="B196" s="47"/>
      <c r="C196" s="240" t="s">
        <v>1067</v>
      </c>
      <c r="D196" s="240" t="s">
        <v>418</v>
      </c>
      <c r="E196" s="241" t="s">
        <v>11607</v>
      </c>
      <c r="F196" s="242" t="s">
        <v>11608</v>
      </c>
      <c r="G196" s="243" t="s">
        <v>4084</v>
      </c>
      <c r="H196" s="244">
        <v>1</v>
      </c>
      <c r="I196" s="245"/>
      <c r="J196" s="246">
        <f>ROUND(I196*H196,2)</f>
        <v>0</v>
      </c>
      <c r="K196" s="242" t="s">
        <v>21</v>
      </c>
      <c r="L196" s="73"/>
      <c r="M196" s="247" t="s">
        <v>21</v>
      </c>
      <c r="N196" s="248" t="s">
        <v>47</v>
      </c>
      <c r="O196" s="48"/>
      <c r="P196" s="249">
        <f>O196*H196</f>
        <v>0</v>
      </c>
      <c r="Q196" s="249">
        <v>0</v>
      </c>
      <c r="R196" s="249">
        <f>Q196*H196</f>
        <v>0</v>
      </c>
      <c r="S196" s="249">
        <v>0</v>
      </c>
      <c r="T196" s="250">
        <f>S196*H196</f>
        <v>0</v>
      </c>
      <c r="AR196" s="25" t="s">
        <v>422</v>
      </c>
      <c r="AT196" s="25" t="s">
        <v>418</v>
      </c>
      <c r="AU196" s="25" t="s">
        <v>86</v>
      </c>
      <c r="AY196" s="25" t="s">
        <v>414</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422</v>
      </c>
      <c r="BM196" s="25" t="s">
        <v>11609</v>
      </c>
    </row>
    <row r="197" s="11" customFormat="1" ht="37.44" customHeight="1">
      <c r="B197" s="224"/>
      <c r="C197" s="225"/>
      <c r="D197" s="226" t="s">
        <v>75</v>
      </c>
      <c r="E197" s="227" t="s">
        <v>11610</v>
      </c>
      <c r="F197" s="227" t="s">
        <v>11611</v>
      </c>
      <c r="G197" s="225"/>
      <c r="H197" s="225"/>
      <c r="I197" s="228"/>
      <c r="J197" s="229">
        <f>BK197</f>
        <v>0</v>
      </c>
      <c r="K197" s="225"/>
      <c r="L197" s="230"/>
      <c r="M197" s="231"/>
      <c r="N197" s="232"/>
      <c r="O197" s="232"/>
      <c r="P197" s="233">
        <f>P198</f>
        <v>0</v>
      </c>
      <c r="Q197" s="232"/>
      <c r="R197" s="233">
        <f>R198</f>
        <v>0</v>
      </c>
      <c r="S197" s="232"/>
      <c r="T197" s="234">
        <f>T198</f>
        <v>0</v>
      </c>
      <c r="AR197" s="235" t="s">
        <v>83</v>
      </c>
      <c r="AT197" s="236" t="s">
        <v>75</v>
      </c>
      <c r="AU197" s="236" t="s">
        <v>76</v>
      </c>
      <c r="AY197" s="235" t="s">
        <v>414</v>
      </c>
      <c r="BK197" s="237">
        <f>BK198</f>
        <v>0</v>
      </c>
    </row>
    <row r="198" s="11" customFormat="1" ht="19.92" customHeight="1">
      <c r="B198" s="224"/>
      <c r="C198" s="225"/>
      <c r="D198" s="226" t="s">
        <v>75</v>
      </c>
      <c r="E198" s="238" t="s">
        <v>11612</v>
      </c>
      <c r="F198" s="238" t="s">
        <v>11613</v>
      </c>
      <c r="G198" s="225"/>
      <c r="H198" s="225"/>
      <c r="I198" s="228"/>
      <c r="J198" s="239">
        <f>BK198</f>
        <v>0</v>
      </c>
      <c r="K198" s="225"/>
      <c r="L198" s="230"/>
      <c r="M198" s="231"/>
      <c r="N198" s="232"/>
      <c r="O198" s="232"/>
      <c r="P198" s="233">
        <f>SUM(P199:P201)</f>
        <v>0</v>
      </c>
      <c r="Q198" s="232"/>
      <c r="R198" s="233">
        <f>SUM(R199:R201)</f>
        <v>0</v>
      </c>
      <c r="S198" s="232"/>
      <c r="T198" s="234">
        <f>SUM(T199:T201)</f>
        <v>0</v>
      </c>
      <c r="AR198" s="235" t="s">
        <v>83</v>
      </c>
      <c r="AT198" s="236" t="s">
        <v>75</v>
      </c>
      <c r="AU198" s="236" t="s">
        <v>83</v>
      </c>
      <c r="AY198" s="235" t="s">
        <v>414</v>
      </c>
      <c r="BK198" s="237">
        <f>SUM(BK199:BK201)</f>
        <v>0</v>
      </c>
    </row>
    <row r="199" s="1" customFormat="1" ht="16.5" customHeight="1">
      <c r="B199" s="47"/>
      <c r="C199" s="240" t="s">
        <v>1078</v>
      </c>
      <c r="D199" s="240" t="s">
        <v>418</v>
      </c>
      <c r="E199" s="241" t="s">
        <v>11614</v>
      </c>
      <c r="F199" s="242" t="s">
        <v>11615</v>
      </c>
      <c r="G199" s="243" t="s">
        <v>4042</v>
      </c>
      <c r="H199" s="244">
        <v>8</v>
      </c>
      <c r="I199" s="245"/>
      <c r="J199" s="246">
        <f>ROUND(I199*H199,2)</f>
        <v>0</v>
      </c>
      <c r="K199" s="242" t="s">
        <v>21</v>
      </c>
      <c r="L199" s="73"/>
      <c r="M199" s="247" t="s">
        <v>21</v>
      </c>
      <c r="N199" s="248" t="s">
        <v>47</v>
      </c>
      <c r="O199" s="48"/>
      <c r="P199" s="249">
        <f>O199*H199</f>
        <v>0</v>
      </c>
      <c r="Q199" s="249">
        <v>0</v>
      </c>
      <c r="R199" s="249">
        <f>Q199*H199</f>
        <v>0</v>
      </c>
      <c r="S199" s="249">
        <v>0</v>
      </c>
      <c r="T199" s="250">
        <f>S199*H199</f>
        <v>0</v>
      </c>
      <c r="AR199" s="25" t="s">
        <v>422</v>
      </c>
      <c r="AT199" s="25" t="s">
        <v>418</v>
      </c>
      <c r="AU199" s="25" t="s">
        <v>86</v>
      </c>
      <c r="AY199" s="25" t="s">
        <v>414</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422</v>
      </c>
      <c r="BM199" s="25" t="s">
        <v>11616</v>
      </c>
    </row>
    <row r="200" s="1" customFormat="1" ht="16.5" customHeight="1">
      <c r="B200" s="47"/>
      <c r="C200" s="240" t="s">
        <v>1086</v>
      </c>
      <c r="D200" s="240" t="s">
        <v>418</v>
      </c>
      <c r="E200" s="241" t="s">
        <v>11617</v>
      </c>
      <c r="F200" s="242" t="s">
        <v>11618</v>
      </c>
      <c r="G200" s="243" t="s">
        <v>4042</v>
      </c>
      <c r="H200" s="244">
        <v>16</v>
      </c>
      <c r="I200" s="245"/>
      <c r="J200" s="246">
        <f>ROUND(I200*H200,2)</f>
        <v>0</v>
      </c>
      <c r="K200" s="242" t="s">
        <v>21</v>
      </c>
      <c r="L200" s="73"/>
      <c r="M200" s="247" t="s">
        <v>21</v>
      </c>
      <c r="N200" s="248" t="s">
        <v>47</v>
      </c>
      <c r="O200" s="48"/>
      <c r="P200" s="249">
        <f>O200*H200</f>
        <v>0</v>
      </c>
      <c r="Q200" s="249">
        <v>0</v>
      </c>
      <c r="R200" s="249">
        <f>Q200*H200</f>
        <v>0</v>
      </c>
      <c r="S200" s="249">
        <v>0</v>
      </c>
      <c r="T200" s="250">
        <f>S200*H200</f>
        <v>0</v>
      </c>
      <c r="AR200" s="25" t="s">
        <v>422</v>
      </c>
      <c r="AT200" s="25" t="s">
        <v>418</v>
      </c>
      <c r="AU200" s="25" t="s">
        <v>86</v>
      </c>
      <c r="AY200" s="25" t="s">
        <v>414</v>
      </c>
      <c r="BE200" s="251">
        <f>IF(N200="základní",J200,0)</f>
        <v>0</v>
      </c>
      <c r="BF200" s="251">
        <f>IF(N200="snížená",J200,0)</f>
        <v>0</v>
      </c>
      <c r="BG200" s="251">
        <f>IF(N200="zákl. přenesená",J200,0)</f>
        <v>0</v>
      </c>
      <c r="BH200" s="251">
        <f>IF(N200="sníž. přenesená",J200,0)</f>
        <v>0</v>
      </c>
      <c r="BI200" s="251">
        <f>IF(N200="nulová",J200,0)</f>
        <v>0</v>
      </c>
      <c r="BJ200" s="25" t="s">
        <v>83</v>
      </c>
      <c r="BK200" s="251">
        <f>ROUND(I200*H200,2)</f>
        <v>0</v>
      </c>
      <c r="BL200" s="25" t="s">
        <v>422</v>
      </c>
      <c r="BM200" s="25" t="s">
        <v>11619</v>
      </c>
    </row>
    <row r="201" s="1" customFormat="1" ht="16.5" customHeight="1">
      <c r="B201" s="47"/>
      <c r="C201" s="240" t="s">
        <v>1097</v>
      </c>
      <c r="D201" s="240" t="s">
        <v>418</v>
      </c>
      <c r="E201" s="241" t="s">
        <v>11620</v>
      </c>
      <c r="F201" s="242" t="s">
        <v>11621</v>
      </c>
      <c r="G201" s="243" t="s">
        <v>4042</v>
      </c>
      <c r="H201" s="244">
        <v>8</v>
      </c>
      <c r="I201" s="245"/>
      <c r="J201" s="246">
        <f>ROUND(I201*H201,2)</f>
        <v>0</v>
      </c>
      <c r="K201" s="242" t="s">
        <v>21</v>
      </c>
      <c r="L201" s="73"/>
      <c r="M201" s="247" t="s">
        <v>21</v>
      </c>
      <c r="N201" s="248" t="s">
        <v>47</v>
      </c>
      <c r="O201" s="48"/>
      <c r="P201" s="249">
        <f>O201*H201</f>
        <v>0</v>
      </c>
      <c r="Q201" s="249">
        <v>0</v>
      </c>
      <c r="R201" s="249">
        <f>Q201*H201</f>
        <v>0</v>
      </c>
      <c r="S201" s="249">
        <v>0</v>
      </c>
      <c r="T201" s="250">
        <f>S201*H201</f>
        <v>0</v>
      </c>
      <c r="AR201" s="25" t="s">
        <v>422</v>
      </c>
      <c r="AT201" s="25" t="s">
        <v>418</v>
      </c>
      <c r="AU201" s="25" t="s">
        <v>86</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422</v>
      </c>
      <c r="BM201" s="25" t="s">
        <v>11622</v>
      </c>
    </row>
    <row r="202" s="11" customFormat="1" ht="37.44" customHeight="1">
      <c r="B202" s="224"/>
      <c r="C202" s="225"/>
      <c r="D202" s="226" t="s">
        <v>75</v>
      </c>
      <c r="E202" s="227" t="s">
        <v>11623</v>
      </c>
      <c r="F202" s="227" t="s">
        <v>11624</v>
      </c>
      <c r="G202" s="225"/>
      <c r="H202" s="225"/>
      <c r="I202" s="228"/>
      <c r="J202" s="229">
        <f>BK202</f>
        <v>0</v>
      </c>
      <c r="K202" s="225"/>
      <c r="L202" s="230"/>
      <c r="M202" s="231"/>
      <c r="N202" s="232"/>
      <c r="O202" s="232"/>
      <c r="P202" s="233">
        <f>P203</f>
        <v>0</v>
      </c>
      <c r="Q202" s="232"/>
      <c r="R202" s="233">
        <f>R203</f>
        <v>0</v>
      </c>
      <c r="S202" s="232"/>
      <c r="T202" s="234">
        <f>T203</f>
        <v>0</v>
      </c>
      <c r="AR202" s="235" t="s">
        <v>83</v>
      </c>
      <c r="AT202" s="236" t="s">
        <v>75</v>
      </c>
      <c r="AU202" s="236" t="s">
        <v>76</v>
      </c>
      <c r="AY202" s="235" t="s">
        <v>414</v>
      </c>
      <c r="BK202" s="237">
        <f>BK203</f>
        <v>0</v>
      </c>
    </row>
    <row r="203" s="11" customFormat="1" ht="19.92" customHeight="1">
      <c r="B203" s="224"/>
      <c r="C203" s="225"/>
      <c r="D203" s="226" t="s">
        <v>75</v>
      </c>
      <c r="E203" s="238" t="s">
        <v>11625</v>
      </c>
      <c r="F203" s="238" t="s">
        <v>11626</v>
      </c>
      <c r="G203" s="225"/>
      <c r="H203" s="225"/>
      <c r="I203" s="228"/>
      <c r="J203" s="239">
        <f>BK203</f>
        <v>0</v>
      </c>
      <c r="K203" s="225"/>
      <c r="L203" s="230"/>
      <c r="M203" s="231"/>
      <c r="N203" s="232"/>
      <c r="O203" s="232"/>
      <c r="P203" s="233">
        <f>SUM(P204:P207)</f>
        <v>0</v>
      </c>
      <c r="Q203" s="232"/>
      <c r="R203" s="233">
        <f>SUM(R204:R207)</f>
        <v>0</v>
      </c>
      <c r="S203" s="232"/>
      <c r="T203" s="234">
        <f>SUM(T204:T207)</f>
        <v>0</v>
      </c>
      <c r="AR203" s="235" t="s">
        <v>83</v>
      </c>
      <c r="AT203" s="236" t="s">
        <v>75</v>
      </c>
      <c r="AU203" s="236" t="s">
        <v>83</v>
      </c>
      <c r="AY203" s="235" t="s">
        <v>414</v>
      </c>
      <c r="BK203" s="237">
        <f>SUM(BK204:BK207)</f>
        <v>0</v>
      </c>
    </row>
    <row r="204" s="1" customFormat="1" ht="16.5" customHeight="1">
      <c r="B204" s="47"/>
      <c r="C204" s="240" t="s">
        <v>1111</v>
      </c>
      <c r="D204" s="240" t="s">
        <v>418</v>
      </c>
      <c r="E204" s="241" t="s">
        <v>11627</v>
      </c>
      <c r="F204" s="242" t="s">
        <v>11628</v>
      </c>
      <c r="G204" s="243" t="s">
        <v>145</v>
      </c>
      <c r="H204" s="244">
        <v>65</v>
      </c>
      <c r="I204" s="245"/>
      <c r="J204" s="246">
        <f>ROUND(I204*H204,2)</f>
        <v>0</v>
      </c>
      <c r="K204" s="242" t="s">
        <v>21</v>
      </c>
      <c r="L204" s="73"/>
      <c r="M204" s="247" t="s">
        <v>21</v>
      </c>
      <c r="N204" s="248" t="s">
        <v>47</v>
      </c>
      <c r="O204" s="48"/>
      <c r="P204" s="249">
        <f>O204*H204</f>
        <v>0</v>
      </c>
      <c r="Q204" s="249">
        <v>0</v>
      </c>
      <c r="R204" s="249">
        <f>Q204*H204</f>
        <v>0</v>
      </c>
      <c r="S204" s="249">
        <v>0</v>
      </c>
      <c r="T204" s="250">
        <f>S204*H204</f>
        <v>0</v>
      </c>
      <c r="AR204" s="25" t="s">
        <v>422</v>
      </c>
      <c r="AT204" s="25" t="s">
        <v>418</v>
      </c>
      <c r="AU204" s="25" t="s">
        <v>86</v>
      </c>
      <c r="AY204" s="25" t="s">
        <v>414</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422</v>
      </c>
      <c r="BM204" s="25" t="s">
        <v>11629</v>
      </c>
    </row>
    <row r="205" s="1" customFormat="1" ht="16.5" customHeight="1">
      <c r="B205" s="47"/>
      <c r="C205" s="240" t="s">
        <v>1115</v>
      </c>
      <c r="D205" s="240" t="s">
        <v>418</v>
      </c>
      <c r="E205" s="241" t="s">
        <v>11630</v>
      </c>
      <c r="F205" s="242" t="s">
        <v>11631</v>
      </c>
      <c r="G205" s="243" t="s">
        <v>145</v>
      </c>
      <c r="H205" s="244">
        <v>40</v>
      </c>
      <c r="I205" s="245"/>
      <c r="J205" s="246">
        <f>ROUND(I205*H205,2)</f>
        <v>0</v>
      </c>
      <c r="K205" s="242" t="s">
        <v>21</v>
      </c>
      <c r="L205" s="73"/>
      <c r="M205" s="247" t="s">
        <v>21</v>
      </c>
      <c r="N205" s="248" t="s">
        <v>47</v>
      </c>
      <c r="O205" s="48"/>
      <c r="P205" s="249">
        <f>O205*H205</f>
        <v>0</v>
      </c>
      <c r="Q205" s="249">
        <v>0</v>
      </c>
      <c r="R205" s="249">
        <f>Q205*H205</f>
        <v>0</v>
      </c>
      <c r="S205" s="249">
        <v>0</v>
      </c>
      <c r="T205" s="250">
        <f>S205*H205</f>
        <v>0</v>
      </c>
      <c r="AR205" s="25" t="s">
        <v>422</v>
      </c>
      <c r="AT205" s="25" t="s">
        <v>418</v>
      </c>
      <c r="AU205" s="25" t="s">
        <v>86</v>
      </c>
      <c r="AY205" s="25" t="s">
        <v>414</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422</v>
      </c>
      <c r="BM205" s="25" t="s">
        <v>11632</v>
      </c>
    </row>
    <row r="206" s="1" customFormat="1" ht="16.5" customHeight="1">
      <c r="B206" s="47"/>
      <c r="C206" s="240" t="s">
        <v>1126</v>
      </c>
      <c r="D206" s="240" t="s">
        <v>418</v>
      </c>
      <c r="E206" s="241" t="s">
        <v>11633</v>
      </c>
      <c r="F206" s="242" t="s">
        <v>11634</v>
      </c>
      <c r="G206" s="243" t="s">
        <v>4084</v>
      </c>
      <c r="H206" s="244">
        <v>1</v>
      </c>
      <c r="I206" s="245"/>
      <c r="J206" s="246">
        <f>ROUND(I206*H206,2)</f>
        <v>0</v>
      </c>
      <c r="K206" s="242" t="s">
        <v>21</v>
      </c>
      <c r="L206" s="73"/>
      <c r="M206" s="247" t="s">
        <v>21</v>
      </c>
      <c r="N206" s="248" t="s">
        <v>47</v>
      </c>
      <c r="O206" s="48"/>
      <c r="P206" s="249">
        <f>O206*H206</f>
        <v>0</v>
      </c>
      <c r="Q206" s="249">
        <v>0</v>
      </c>
      <c r="R206" s="249">
        <f>Q206*H206</f>
        <v>0</v>
      </c>
      <c r="S206" s="249">
        <v>0</v>
      </c>
      <c r="T206" s="250">
        <f>S206*H206</f>
        <v>0</v>
      </c>
      <c r="AR206" s="25" t="s">
        <v>422</v>
      </c>
      <c r="AT206" s="25" t="s">
        <v>418</v>
      </c>
      <c r="AU206" s="25" t="s">
        <v>86</v>
      </c>
      <c r="AY206" s="25" t="s">
        <v>414</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422</v>
      </c>
      <c r="BM206" s="25" t="s">
        <v>11635</v>
      </c>
    </row>
    <row r="207" s="1" customFormat="1" ht="16.5" customHeight="1">
      <c r="B207" s="47"/>
      <c r="C207" s="240" t="s">
        <v>1136</v>
      </c>
      <c r="D207" s="240" t="s">
        <v>418</v>
      </c>
      <c r="E207" s="241" t="s">
        <v>11636</v>
      </c>
      <c r="F207" s="242" t="s">
        <v>11637</v>
      </c>
      <c r="G207" s="243" t="s">
        <v>4084</v>
      </c>
      <c r="H207" s="244">
        <v>60</v>
      </c>
      <c r="I207" s="245"/>
      <c r="J207" s="246">
        <f>ROUND(I207*H207,2)</f>
        <v>0</v>
      </c>
      <c r="K207" s="242" t="s">
        <v>21</v>
      </c>
      <c r="L207" s="73"/>
      <c r="M207" s="247" t="s">
        <v>21</v>
      </c>
      <c r="N207" s="248" t="s">
        <v>47</v>
      </c>
      <c r="O207" s="48"/>
      <c r="P207" s="249">
        <f>O207*H207</f>
        <v>0</v>
      </c>
      <c r="Q207" s="249">
        <v>0</v>
      </c>
      <c r="R207" s="249">
        <f>Q207*H207</f>
        <v>0</v>
      </c>
      <c r="S207" s="249">
        <v>0</v>
      </c>
      <c r="T207" s="250">
        <f>S207*H207</f>
        <v>0</v>
      </c>
      <c r="AR207" s="25" t="s">
        <v>422</v>
      </c>
      <c r="AT207" s="25" t="s">
        <v>418</v>
      </c>
      <c r="AU207" s="25" t="s">
        <v>86</v>
      </c>
      <c r="AY207" s="25" t="s">
        <v>414</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422</v>
      </c>
      <c r="BM207" s="25" t="s">
        <v>11638</v>
      </c>
    </row>
    <row r="208" s="11" customFormat="1" ht="37.44" customHeight="1">
      <c r="B208" s="224"/>
      <c r="C208" s="225"/>
      <c r="D208" s="226" t="s">
        <v>75</v>
      </c>
      <c r="E208" s="227" t="s">
        <v>11639</v>
      </c>
      <c r="F208" s="227" t="s">
        <v>11640</v>
      </c>
      <c r="G208" s="225"/>
      <c r="H208" s="225"/>
      <c r="I208" s="228"/>
      <c r="J208" s="229">
        <f>BK208</f>
        <v>0</v>
      </c>
      <c r="K208" s="225"/>
      <c r="L208" s="230"/>
      <c r="M208" s="231"/>
      <c r="N208" s="232"/>
      <c r="O208" s="232"/>
      <c r="P208" s="233">
        <f>P209+P218</f>
        <v>0</v>
      </c>
      <c r="Q208" s="232"/>
      <c r="R208" s="233">
        <f>R209+R218</f>
        <v>0</v>
      </c>
      <c r="S208" s="232"/>
      <c r="T208" s="234">
        <f>T209+T218</f>
        <v>0</v>
      </c>
      <c r="AR208" s="235" t="s">
        <v>83</v>
      </c>
      <c r="AT208" s="236" t="s">
        <v>75</v>
      </c>
      <c r="AU208" s="236" t="s">
        <v>76</v>
      </c>
      <c r="AY208" s="235" t="s">
        <v>414</v>
      </c>
      <c r="BK208" s="237">
        <f>BK209+BK218</f>
        <v>0</v>
      </c>
    </row>
    <row r="209" s="11" customFormat="1" ht="19.92" customHeight="1">
      <c r="B209" s="224"/>
      <c r="C209" s="225"/>
      <c r="D209" s="226" t="s">
        <v>75</v>
      </c>
      <c r="E209" s="238" t="s">
        <v>11641</v>
      </c>
      <c r="F209" s="238" t="s">
        <v>11621</v>
      </c>
      <c r="G209" s="225"/>
      <c r="H209" s="225"/>
      <c r="I209" s="228"/>
      <c r="J209" s="239">
        <f>BK209</f>
        <v>0</v>
      </c>
      <c r="K209" s="225"/>
      <c r="L209" s="230"/>
      <c r="M209" s="231"/>
      <c r="N209" s="232"/>
      <c r="O209" s="232"/>
      <c r="P209" s="233">
        <f>SUM(P210:P217)</f>
        <v>0</v>
      </c>
      <c r="Q209" s="232"/>
      <c r="R209" s="233">
        <f>SUM(R210:R217)</f>
        <v>0</v>
      </c>
      <c r="S209" s="232"/>
      <c r="T209" s="234">
        <f>SUM(T210:T217)</f>
        <v>0</v>
      </c>
      <c r="AR209" s="235" t="s">
        <v>83</v>
      </c>
      <c r="AT209" s="236" t="s">
        <v>75</v>
      </c>
      <c r="AU209" s="236" t="s">
        <v>83</v>
      </c>
      <c r="AY209" s="235" t="s">
        <v>414</v>
      </c>
      <c r="BK209" s="237">
        <f>SUM(BK210:BK217)</f>
        <v>0</v>
      </c>
    </row>
    <row r="210" s="1" customFormat="1" ht="25.5" customHeight="1">
      <c r="B210" s="47"/>
      <c r="C210" s="240" t="s">
        <v>1141</v>
      </c>
      <c r="D210" s="240" t="s">
        <v>418</v>
      </c>
      <c r="E210" s="241" t="s">
        <v>11642</v>
      </c>
      <c r="F210" s="242" t="s">
        <v>11643</v>
      </c>
      <c r="G210" s="243" t="s">
        <v>4084</v>
      </c>
      <c r="H210" s="244">
        <v>18</v>
      </c>
      <c r="I210" s="245"/>
      <c r="J210" s="246">
        <f>ROUND(I210*H210,2)</f>
        <v>0</v>
      </c>
      <c r="K210" s="242" t="s">
        <v>21</v>
      </c>
      <c r="L210" s="73"/>
      <c r="M210" s="247" t="s">
        <v>21</v>
      </c>
      <c r="N210" s="248" t="s">
        <v>47</v>
      </c>
      <c r="O210" s="48"/>
      <c r="P210" s="249">
        <f>O210*H210</f>
        <v>0</v>
      </c>
      <c r="Q210" s="249">
        <v>0</v>
      </c>
      <c r="R210" s="249">
        <f>Q210*H210</f>
        <v>0</v>
      </c>
      <c r="S210" s="249">
        <v>0</v>
      </c>
      <c r="T210" s="250">
        <f>S210*H210</f>
        <v>0</v>
      </c>
      <c r="AR210" s="25" t="s">
        <v>422</v>
      </c>
      <c r="AT210" s="25" t="s">
        <v>418</v>
      </c>
      <c r="AU210" s="25" t="s">
        <v>86</v>
      </c>
      <c r="AY210" s="25" t="s">
        <v>414</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422</v>
      </c>
      <c r="BM210" s="25" t="s">
        <v>11644</v>
      </c>
    </row>
    <row r="211" s="1" customFormat="1">
      <c r="B211" s="47"/>
      <c r="C211" s="75"/>
      <c r="D211" s="252" t="s">
        <v>1810</v>
      </c>
      <c r="E211" s="75"/>
      <c r="F211" s="253" t="s">
        <v>11645</v>
      </c>
      <c r="G211" s="75"/>
      <c r="H211" s="75"/>
      <c r="I211" s="208"/>
      <c r="J211" s="75"/>
      <c r="K211" s="75"/>
      <c r="L211" s="73"/>
      <c r="M211" s="254"/>
      <c r="N211" s="48"/>
      <c r="O211" s="48"/>
      <c r="P211" s="48"/>
      <c r="Q211" s="48"/>
      <c r="R211" s="48"/>
      <c r="S211" s="48"/>
      <c r="T211" s="96"/>
      <c r="AT211" s="25" t="s">
        <v>1810</v>
      </c>
      <c r="AU211" s="25" t="s">
        <v>86</v>
      </c>
    </row>
    <row r="212" s="1" customFormat="1" ht="16.5" customHeight="1">
      <c r="B212" s="47"/>
      <c r="C212" s="240" t="s">
        <v>1148</v>
      </c>
      <c r="D212" s="240" t="s">
        <v>418</v>
      </c>
      <c r="E212" s="241" t="s">
        <v>11646</v>
      </c>
      <c r="F212" s="242" t="s">
        <v>11647</v>
      </c>
      <c r="G212" s="243" t="s">
        <v>4084</v>
      </c>
      <c r="H212" s="244">
        <v>36</v>
      </c>
      <c r="I212" s="245"/>
      <c r="J212" s="246">
        <f>ROUND(I212*H212,2)</f>
        <v>0</v>
      </c>
      <c r="K212" s="242" t="s">
        <v>21</v>
      </c>
      <c r="L212" s="73"/>
      <c r="M212" s="247" t="s">
        <v>21</v>
      </c>
      <c r="N212" s="248" t="s">
        <v>47</v>
      </c>
      <c r="O212" s="48"/>
      <c r="P212" s="249">
        <f>O212*H212</f>
        <v>0</v>
      </c>
      <c r="Q212" s="249">
        <v>0</v>
      </c>
      <c r="R212" s="249">
        <f>Q212*H212</f>
        <v>0</v>
      </c>
      <c r="S212" s="249">
        <v>0</v>
      </c>
      <c r="T212" s="250">
        <f>S212*H212</f>
        <v>0</v>
      </c>
      <c r="AR212" s="25" t="s">
        <v>422</v>
      </c>
      <c r="AT212" s="25" t="s">
        <v>418</v>
      </c>
      <c r="AU212" s="25" t="s">
        <v>86</v>
      </c>
      <c r="AY212" s="25" t="s">
        <v>414</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422</v>
      </c>
      <c r="BM212" s="25" t="s">
        <v>11648</v>
      </c>
    </row>
    <row r="213" s="1" customFormat="1">
      <c r="B213" s="47"/>
      <c r="C213" s="75"/>
      <c r="D213" s="252" t="s">
        <v>1810</v>
      </c>
      <c r="E213" s="75"/>
      <c r="F213" s="253" t="s">
        <v>11645</v>
      </c>
      <c r="G213" s="75"/>
      <c r="H213" s="75"/>
      <c r="I213" s="208"/>
      <c r="J213" s="75"/>
      <c r="K213" s="75"/>
      <c r="L213" s="73"/>
      <c r="M213" s="254"/>
      <c r="N213" s="48"/>
      <c r="O213" s="48"/>
      <c r="P213" s="48"/>
      <c r="Q213" s="48"/>
      <c r="R213" s="48"/>
      <c r="S213" s="48"/>
      <c r="T213" s="96"/>
      <c r="AT213" s="25" t="s">
        <v>1810</v>
      </c>
      <c r="AU213" s="25" t="s">
        <v>86</v>
      </c>
    </row>
    <row r="214" s="1" customFormat="1" ht="25.5" customHeight="1">
      <c r="B214" s="47"/>
      <c r="C214" s="240" t="s">
        <v>1154</v>
      </c>
      <c r="D214" s="240" t="s">
        <v>418</v>
      </c>
      <c r="E214" s="241" t="s">
        <v>11649</v>
      </c>
      <c r="F214" s="242" t="s">
        <v>11650</v>
      </c>
      <c r="G214" s="243" t="s">
        <v>4084</v>
      </c>
      <c r="H214" s="244">
        <v>3</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422</v>
      </c>
      <c r="AT214" s="25" t="s">
        <v>418</v>
      </c>
      <c r="AU214" s="25" t="s">
        <v>86</v>
      </c>
      <c r="AY214" s="25" t="s">
        <v>414</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422</v>
      </c>
      <c r="BM214" s="25" t="s">
        <v>11651</v>
      </c>
    </row>
    <row r="215" s="1" customFormat="1">
      <c r="B215" s="47"/>
      <c r="C215" s="75"/>
      <c r="D215" s="252" t="s">
        <v>1810</v>
      </c>
      <c r="E215" s="75"/>
      <c r="F215" s="253" t="s">
        <v>11645</v>
      </c>
      <c r="G215" s="75"/>
      <c r="H215" s="75"/>
      <c r="I215" s="208"/>
      <c r="J215" s="75"/>
      <c r="K215" s="75"/>
      <c r="L215" s="73"/>
      <c r="M215" s="254"/>
      <c r="N215" s="48"/>
      <c r="O215" s="48"/>
      <c r="P215" s="48"/>
      <c r="Q215" s="48"/>
      <c r="R215" s="48"/>
      <c r="S215" s="48"/>
      <c r="T215" s="96"/>
      <c r="AT215" s="25" t="s">
        <v>1810</v>
      </c>
      <c r="AU215" s="25" t="s">
        <v>86</v>
      </c>
    </row>
    <row r="216" s="1" customFormat="1" ht="16.5" customHeight="1">
      <c r="B216" s="47"/>
      <c r="C216" s="240" t="s">
        <v>1158</v>
      </c>
      <c r="D216" s="240" t="s">
        <v>418</v>
      </c>
      <c r="E216" s="241" t="s">
        <v>11652</v>
      </c>
      <c r="F216" s="242" t="s">
        <v>11653</v>
      </c>
      <c r="G216" s="243" t="s">
        <v>4084</v>
      </c>
      <c r="H216" s="244">
        <v>1</v>
      </c>
      <c r="I216" s="245"/>
      <c r="J216" s="246">
        <f>ROUND(I216*H216,2)</f>
        <v>0</v>
      </c>
      <c r="K216" s="242" t="s">
        <v>21</v>
      </c>
      <c r="L216" s="73"/>
      <c r="M216" s="247" t="s">
        <v>21</v>
      </c>
      <c r="N216" s="248" t="s">
        <v>47</v>
      </c>
      <c r="O216" s="48"/>
      <c r="P216" s="249">
        <f>O216*H216</f>
        <v>0</v>
      </c>
      <c r="Q216" s="249">
        <v>0</v>
      </c>
      <c r="R216" s="249">
        <f>Q216*H216</f>
        <v>0</v>
      </c>
      <c r="S216" s="249">
        <v>0</v>
      </c>
      <c r="T216" s="250">
        <f>S216*H216</f>
        <v>0</v>
      </c>
      <c r="AR216" s="25" t="s">
        <v>422</v>
      </c>
      <c r="AT216" s="25" t="s">
        <v>418</v>
      </c>
      <c r="AU216" s="25" t="s">
        <v>86</v>
      </c>
      <c r="AY216" s="25" t="s">
        <v>414</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422</v>
      </c>
      <c r="BM216" s="25" t="s">
        <v>11654</v>
      </c>
    </row>
    <row r="217" s="1" customFormat="1">
      <c r="B217" s="47"/>
      <c r="C217" s="75"/>
      <c r="D217" s="252" t="s">
        <v>1810</v>
      </c>
      <c r="E217" s="75"/>
      <c r="F217" s="253" t="s">
        <v>11645</v>
      </c>
      <c r="G217" s="75"/>
      <c r="H217" s="75"/>
      <c r="I217" s="208"/>
      <c r="J217" s="75"/>
      <c r="K217" s="75"/>
      <c r="L217" s="73"/>
      <c r="M217" s="254"/>
      <c r="N217" s="48"/>
      <c r="O217" s="48"/>
      <c r="P217" s="48"/>
      <c r="Q217" s="48"/>
      <c r="R217" s="48"/>
      <c r="S217" s="48"/>
      <c r="T217" s="96"/>
      <c r="AT217" s="25" t="s">
        <v>1810</v>
      </c>
      <c r="AU217" s="25" t="s">
        <v>86</v>
      </c>
    </row>
    <row r="218" s="11" customFormat="1" ht="29.88" customHeight="1">
      <c r="B218" s="224"/>
      <c r="C218" s="225"/>
      <c r="D218" s="226" t="s">
        <v>75</v>
      </c>
      <c r="E218" s="238" t="s">
        <v>11655</v>
      </c>
      <c r="F218" s="238" t="s">
        <v>11656</v>
      </c>
      <c r="G218" s="225"/>
      <c r="H218" s="225"/>
      <c r="I218" s="228"/>
      <c r="J218" s="239">
        <f>BK218</f>
        <v>0</v>
      </c>
      <c r="K218" s="225"/>
      <c r="L218" s="230"/>
      <c r="M218" s="231"/>
      <c r="N218" s="232"/>
      <c r="O218" s="232"/>
      <c r="P218" s="233">
        <f>SUM(P219:P220)</f>
        <v>0</v>
      </c>
      <c r="Q218" s="232"/>
      <c r="R218" s="233">
        <f>SUM(R219:R220)</f>
        <v>0</v>
      </c>
      <c r="S218" s="232"/>
      <c r="T218" s="234">
        <f>SUM(T219:T220)</f>
        <v>0</v>
      </c>
      <c r="AR218" s="235" t="s">
        <v>83</v>
      </c>
      <c r="AT218" s="236" t="s">
        <v>75</v>
      </c>
      <c r="AU218" s="236" t="s">
        <v>83</v>
      </c>
      <c r="AY218" s="235" t="s">
        <v>414</v>
      </c>
      <c r="BK218" s="237">
        <f>SUM(BK219:BK220)</f>
        <v>0</v>
      </c>
    </row>
    <row r="219" s="1" customFormat="1" ht="25.5" customHeight="1">
      <c r="B219" s="47"/>
      <c r="C219" s="240" t="s">
        <v>1165</v>
      </c>
      <c r="D219" s="240" t="s">
        <v>418</v>
      </c>
      <c r="E219" s="241" t="s">
        <v>11657</v>
      </c>
      <c r="F219" s="242" t="s">
        <v>11658</v>
      </c>
      <c r="G219" s="243" t="s">
        <v>4084</v>
      </c>
      <c r="H219" s="244">
        <v>2</v>
      </c>
      <c r="I219" s="245"/>
      <c r="J219" s="246">
        <f>ROUND(I219*H219,2)</f>
        <v>0</v>
      </c>
      <c r="K219" s="242" t="s">
        <v>21</v>
      </c>
      <c r="L219" s="73"/>
      <c r="M219" s="247" t="s">
        <v>21</v>
      </c>
      <c r="N219" s="248" t="s">
        <v>47</v>
      </c>
      <c r="O219" s="48"/>
      <c r="P219" s="249">
        <f>O219*H219</f>
        <v>0</v>
      </c>
      <c r="Q219" s="249">
        <v>0</v>
      </c>
      <c r="R219" s="249">
        <f>Q219*H219</f>
        <v>0</v>
      </c>
      <c r="S219" s="249">
        <v>0</v>
      </c>
      <c r="T219" s="250">
        <f>S219*H219</f>
        <v>0</v>
      </c>
      <c r="AR219" s="25" t="s">
        <v>422</v>
      </c>
      <c r="AT219" s="25" t="s">
        <v>418</v>
      </c>
      <c r="AU219" s="25" t="s">
        <v>86</v>
      </c>
      <c r="AY219" s="25" t="s">
        <v>414</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422</v>
      </c>
      <c r="BM219" s="25" t="s">
        <v>11659</v>
      </c>
    </row>
    <row r="220" s="1" customFormat="1">
      <c r="B220" s="47"/>
      <c r="C220" s="75"/>
      <c r="D220" s="252" t="s">
        <v>1810</v>
      </c>
      <c r="E220" s="75"/>
      <c r="F220" s="253" t="s">
        <v>11645</v>
      </c>
      <c r="G220" s="75"/>
      <c r="H220" s="75"/>
      <c r="I220" s="208"/>
      <c r="J220" s="75"/>
      <c r="K220" s="75"/>
      <c r="L220" s="73"/>
      <c r="M220" s="254"/>
      <c r="N220" s="48"/>
      <c r="O220" s="48"/>
      <c r="P220" s="48"/>
      <c r="Q220" s="48"/>
      <c r="R220" s="48"/>
      <c r="S220" s="48"/>
      <c r="T220" s="96"/>
      <c r="AT220" s="25" t="s">
        <v>1810</v>
      </c>
      <c r="AU220" s="25" t="s">
        <v>86</v>
      </c>
    </row>
    <row r="221" s="11" customFormat="1" ht="37.44" customHeight="1">
      <c r="B221" s="224"/>
      <c r="C221" s="225"/>
      <c r="D221" s="226" t="s">
        <v>75</v>
      </c>
      <c r="E221" s="227" t="s">
        <v>11660</v>
      </c>
      <c r="F221" s="227" t="s">
        <v>11661</v>
      </c>
      <c r="G221" s="225"/>
      <c r="H221" s="225"/>
      <c r="I221" s="228"/>
      <c r="J221" s="229">
        <f>BK221</f>
        <v>0</v>
      </c>
      <c r="K221" s="225"/>
      <c r="L221" s="230"/>
      <c r="M221" s="231"/>
      <c r="N221" s="232"/>
      <c r="O221" s="232"/>
      <c r="P221" s="233">
        <f>P222+P225+P227+P242+P247+P256+P267</f>
        <v>0</v>
      </c>
      <c r="Q221" s="232"/>
      <c r="R221" s="233">
        <f>R222+R225+R227+R242+R247+R256+R267</f>
        <v>0</v>
      </c>
      <c r="S221" s="232"/>
      <c r="T221" s="234">
        <f>T222+T225+T227+T242+T247+T256+T267</f>
        <v>0</v>
      </c>
      <c r="AR221" s="235" t="s">
        <v>83</v>
      </c>
      <c r="AT221" s="236" t="s">
        <v>75</v>
      </c>
      <c r="AU221" s="236" t="s">
        <v>76</v>
      </c>
      <c r="AY221" s="235" t="s">
        <v>414</v>
      </c>
      <c r="BK221" s="237">
        <f>BK222+BK225+BK227+BK242+BK247+BK256+BK267</f>
        <v>0</v>
      </c>
    </row>
    <row r="222" s="11" customFormat="1" ht="19.92" customHeight="1">
      <c r="B222" s="224"/>
      <c r="C222" s="225"/>
      <c r="D222" s="226" t="s">
        <v>75</v>
      </c>
      <c r="E222" s="238" t="s">
        <v>11662</v>
      </c>
      <c r="F222" s="238" t="s">
        <v>11663</v>
      </c>
      <c r="G222" s="225"/>
      <c r="H222" s="225"/>
      <c r="I222" s="228"/>
      <c r="J222" s="239">
        <f>BK222</f>
        <v>0</v>
      </c>
      <c r="K222" s="225"/>
      <c r="L222" s="230"/>
      <c r="M222" s="231"/>
      <c r="N222" s="232"/>
      <c r="O222" s="232"/>
      <c r="P222" s="233">
        <f>SUM(P223:P224)</f>
        <v>0</v>
      </c>
      <c r="Q222" s="232"/>
      <c r="R222" s="233">
        <f>SUM(R223:R224)</f>
        <v>0</v>
      </c>
      <c r="S222" s="232"/>
      <c r="T222" s="234">
        <f>SUM(T223:T224)</f>
        <v>0</v>
      </c>
      <c r="AR222" s="235" t="s">
        <v>83</v>
      </c>
      <c r="AT222" s="236" t="s">
        <v>75</v>
      </c>
      <c r="AU222" s="236" t="s">
        <v>83</v>
      </c>
      <c r="AY222" s="235" t="s">
        <v>414</v>
      </c>
      <c r="BK222" s="237">
        <f>SUM(BK223:BK224)</f>
        <v>0</v>
      </c>
    </row>
    <row r="223" s="1" customFormat="1" ht="16.5" customHeight="1">
      <c r="B223" s="47"/>
      <c r="C223" s="240" t="s">
        <v>1169</v>
      </c>
      <c r="D223" s="240" t="s">
        <v>418</v>
      </c>
      <c r="E223" s="241" t="s">
        <v>11664</v>
      </c>
      <c r="F223" s="242" t="s">
        <v>11665</v>
      </c>
      <c r="G223" s="243" t="s">
        <v>609</v>
      </c>
      <c r="H223" s="244">
        <v>25</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422</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422</v>
      </c>
      <c r="BM223" s="25" t="s">
        <v>11666</v>
      </c>
    </row>
    <row r="224" s="1" customFormat="1">
      <c r="B224" s="47"/>
      <c r="C224" s="75"/>
      <c r="D224" s="252" t="s">
        <v>1810</v>
      </c>
      <c r="E224" s="75"/>
      <c r="F224" s="253" t="s">
        <v>11667</v>
      </c>
      <c r="G224" s="75"/>
      <c r="H224" s="75"/>
      <c r="I224" s="208"/>
      <c r="J224" s="75"/>
      <c r="K224" s="75"/>
      <c r="L224" s="73"/>
      <c r="M224" s="254"/>
      <c r="N224" s="48"/>
      <c r="O224" s="48"/>
      <c r="P224" s="48"/>
      <c r="Q224" s="48"/>
      <c r="R224" s="48"/>
      <c r="S224" s="48"/>
      <c r="T224" s="96"/>
      <c r="AT224" s="25" t="s">
        <v>1810</v>
      </c>
      <c r="AU224" s="25" t="s">
        <v>86</v>
      </c>
    </row>
    <row r="225" s="11" customFormat="1" ht="29.88" customHeight="1">
      <c r="B225" s="224"/>
      <c r="C225" s="225"/>
      <c r="D225" s="226" t="s">
        <v>75</v>
      </c>
      <c r="E225" s="238" t="s">
        <v>11668</v>
      </c>
      <c r="F225" s="238" t="s">
        <v>11669</v>
      </c>
      <c r="G225" s="225"/>
      <c r="H225" s="225"/>
      <c r="I225" s="228"/>
      <c r="J225" s="239">
        <f>BK225</f>
        <v>0</v>
      </c>
      <c r="K225" s="225"/>
      <c r="L225" s="230"/>
      <c r="M225" s="231"/>
      <c r="N225" s="232"/>
      <c r="O225" s="232"/>
      <c r="P225" s="233">
        <f>P226</f>
        <v>0</v>
      </c>
      <c r="Q225" s="232"/>
      <c r="R225" s="233">
        <f>R226</f>
        <v>0</v>
      </c>
      <c r="S225" s="232"/>
      <c r="T225" s="234">
        <f>T226</f>
        <v>0</v>
      </c>
      <c r="AR225" s="235" t="s">
        <v>83</v>
      </c>
      <c r="AT225" s="236" t="s">
        <v>75</v>
      </c>
      <c r="AU225" s="236" t="s">
        <v>83</v>
      </c>
      <c r="AY225" s="235" t="s">
        <v>414</v>
      </c>
      <c r="BK225" s="237">
        <f>BK226</f>
        <v>0</v>
      </c>
    </row>
    <row r="226" s="1" customFormat="1" ht="16.5" customHeight="1">
      <c r="B226" s="47"/>
      <c r="C226" s="240" t="s">
        <v>1174</v>
      </c>
      <c r="D226" s="240" t="s">
        <v>418</v>
      </c>
      <c r="E226" s="241" t="s">
        <v>11670</v>
      </c>
      <c r="F226" s="242" t="s">
        <v>11671</v>
      </c>
      <c r="G226" s="243" t="s">
        <v>5598</v>
      </c>
      <c r="H226" s="244">
        <v>3</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422</v>
      </c>
      <c r="AT226" s="25" t="s">
        <v>418</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422</v>
      </c>
      <c r="BM226" s="25" t="s">
        <v>11672</v>
      </c>
    </row>
    <row r="227" s="11" customFormat="1" ht="29.88" customHeight="1">
      <c r="B227" s="224"/>
      <c r="C227" s="225"/>
      <c r="D227" s="226" t="s">
        <v>75</v>
      </c>
      <c r="E227" s="238" t="s">
        <v>11673</v>
      </c>
      <c r="F227" s="238" t="s">
        <v>11673</v>
      </c>
      <c r="G227" s="225"/>
      <c r="H227" s="225"/>
      <c r="I227" s="228"/>
      <c r="J227" s="239">
        <f>BK227</f>
        <v>0</v>
      </c>
      <c r="K227" s="225"/>
      <c r="L227" s="230"/>
      <c r="M227" s="231"/>
      <c r="N227" s="232"/>
      <c r="O227" s="232"/>
      <c r="P227" s="233">
        <f>SUM(P228:P241)</f>
        <v>0</v>
      </c>
      <c r="Q227" s="232"/>
      <c r="R227" s="233">
        <f>SUM(R228:R241)</f>
        <v>0</v>
      </c>
      <c r="S227" s="232"/>
      <c r="T227" s="234">
        <f>SUM(T228:T241)</f>
        <v>0</v>
      </c>
      <c r="AR227" s="235" t="s">
        <v>83</v>
      </c>
      <c r="AT227" s="236" t="s">
        <v>75</v>
      </c>
      <c r="AU227" s="236" t="s">
        <v>83</v>
      </c>
      <c r="AY227" s="235" t="s">
        <v>414</v>
      </c>
      <c r="BK227" s="237">
        <f>SUM(BK228:BK241)</f>
        <v>0</v>
      </c>
    </row>
    <row r="228" s="1" customFormat="1" ht="16.5" customHeight="1">
      <c r="B228" s="47"/>
      <c r="C228" s="240" t="s">
        <v>1179</v>
      </c>
      <c r="D228" s="240" t="s">
        <v>418</v>
      </c>
      <c r="E228" s="241" t="s">
        <v>11674</v>
      </c>
      <c r="F228" s="242" t="s">
        <v>11675</v>
      </c>
      <c r="G228" s="243" t="s">
        <v>145</v>
      </c>
      <c r="H228" s="244">
        <v>35</v>
      </c>
      <c r="I228" s="245"/>
      <c r="J228" s="246">
        <f>ROUND(I228*H228,2)</f>
        <v>0</v>
      </c>
      <c r="K228" s="242" t="s">
        <v>21</v>
      </c>
      <c r="L228" s="73"/>
      <c r="M228" s="247" t="s">
        <v>21</v>
      </c>
      <c r="N228" s="248" t="s">
        <v>47</v>
      </c>
      <c r="O228" s="48"/>
      <c r="P228" s="249">
        <f>O228*H228</f>
        <v>0</v>
      </c>
      <c r="Q228" s="249">
        <v>0</v>
      </c>
      <c r="R228" s="249">
        <f>Q228*H228</f>
        <v>0</v>
      </c>
      <c r="S228" s="249">
        <v>0</v>
      </c>
      <c r="T228" s="250">
        <f>S228*H228</f>
        <v>0</v>
      </c>
      <c r="AR228" s="25" t="s">
        <v>422</v>
      </c>
      <c r="AT228" s="25" t="s">
        <v>418</v>
      </c>
      <c r="AU228" s="25" t="s">
        <v>86</v>
      </c>
      <c r="AY228" s="25" t="s">
        <v>414</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422</v>
      </c>
      <c r="BM228" s="25" t="s">
        <v>11676</v>
      </c>
    </row>
    <row r="229" s="1" customFormat="1">
      <c r="B229" s="47"/>
      <c r="C229" s="75"/>
      <c r="D229" s="252" t="s">
        <v>1810</v>
      </c>
      <c r="E229" s="75"/>
      <c r="F229" s="253" t="s">
        <v>11677</v>
      </c>
      <c r="G229" s="75"/>
      <c r="H229" s="75"/>
      <c r="I229" s="208"/>
      <c r="J229" s="75"/>
      <c r="K229" s="75"/>
      <c r="L229" s="73"/>
      <c r="M229" s="254"/>
      <c r="N229" s="48"/>
      <c r="O229" s="48"/>
      <c r="P229" s="48"/>
      <c r="Q229" s="48"/>
      <c r="R229" s="48"/>
      <c r="S229" s="48"/>
      <c r="T229" s="96"/>
      <c r="AT229" s="25" t="s">
        <v>1810</v>
      </c>
      <c r="AU229" s="25" t="s">
        <v>86</v>
      </c>
    </row>
    <row r="230" s="1" customFormat="1" ht="16.5" customHeight="1">
      <c r="B230" s="47"/>
      <c r="C230" s="240" t="s">
        <v>458</v>
      </c>
      <c r="D230" s="240" t="s">
        <v>418</v>
      </c>
      <c r="E230" s="241" t="s">
        <v>11678</v>
      </c>
      <c r="F230" s="242" t="s">
        <v>11679</v>
      </c>
      <c r="G230" s="243" t="s">
        <v>4084</v>
      </c>
      <c r="H230" s="244">
        <v>1</v>
      </c>
      <c r="I230" s="245"/>
      <c r="J230" s="246">
        <f>ROUND(I230*H230,2)</f>
        <v>0</v>
      </c>
      <c r="K230" s="242" t="s">
        <v>21</v>
      </c>
      <c r="L230" s="73"/>
      <c r="M230" s="247" t="s">
        <v>21</v>
      </c>
      <c r="N230" s="248" t="s">
        <v>47</v>
      </c>
      <c r="O230" s="48"/>
      <c r="P230" s="249">
        <f>O230*H230</f>
        <v>0</v>
      </c>
      <c r="Q230" s="249">
        <v>0</v>
      </c>
      <c r="R230" s="249">
        <f>Q230*H230</f>
        <v>0</v>
      </c>
      <c r="S230" s="249">
        <v>0</v>
      </c>
      <c r="T230" s="250">
        <f>S230*H230</f>
        <v>0</v>
      </c>
      <c r="AR230" s="25" t="s">
        <v>422</v>
      </c>
      <c r="AT230" s="25" t="s">
        <v>418</v>
      </c>
      <c r="AU230" s="25" t="s">
        <v>86</v>
      </c>
      <c r="AY230" s="25" t="s">
        <v>414</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422</v>
      </c>
      <c r="BM230" s="25" t="s">
        <v>11680</v>
      </c>
    </row>
    <row r="231" s="1" customFormat="1">
      <c r="B231" s="47"/>
      <c r="C231" s="75"/>
      <c r="D231" s="252" t="s">
        <v>1810</v>
      </c>
      <c r="E231" s="75"/>
      <c r="F231" s="253" t="s">
        <v>11677</v>
      </c>
      <c r="G231" s="75"/>
      <c r="H231" s="75"/>
      <c r="I231" s="208"/>
      <c r="J231" s="75"/>
      <c r="K231" s="75"/>
      <c r="L231" s="73"/>
      <c r="M231" s="254"/>
      <c r="N231" s="48"/>
      <c r="O231" s="48"/>
      <c r="P231" s="48"/>
      <c r="Q231" s="48"/>
      <c r="R231" s="48"/>
      <c r="S231" s="48"/>
      <c r="T231" s="96"/>
      <c r="AT231" s="25" t="s">
        <v>1810</v>
      </c>
      <c r="AU231" s="25" t="s">
        <v>86</v>
      </c>
    </row>
    <row r="232" s="1" customFormat="1" ht="16.5" customHeight="1">
      <c r="B232" s="47"/>
      <c r="C232" s="240" t="s">
        <v>1191</v>
      </c>
      <c r="D232" s="240" t="s">
        <v>418</v>
      </c>
      <c r="E232" s="241" t="s">
        <v>11681</v>
      </c>
      <c r="F232" s="242" t="s">
        <v>11682</v>
      </c>
      <c r="G232" s="243" t="s">
        <v>145</v>
      </c>
      <c r="H232" s="244">
        <v>50</v>
      </c>
      <c r="I232" s="245"/>
      <c r="J232" s="246">
        <f>ROUND(I232*H232,2)</f>
        <v>0</v>
      </c>
      <c r="K232" s="242" t="s">
        <v>21</v>
      </c>
      <c r="L232" s="73"/>
      <c r="M232" s="247" t="s">
        <v>21</v>
      </c>
      <c r="N232" s="248" t="s">
        <v>47</v>
      </c>
      <c r="O232" s="48"/>
      <c r="P232" s="249">
        <f>O232*H232</f>
        <v>0</v>
      </c>
      <c r="Q232" s="249">
        <v>0</v>
      </c>
      <c r="R232" s="249">
        <f>Q232*H232</f>
        <v>0</v>
      </c>
      <c r="S232" s="249">
        <v>0</v>
      </c>
      <c r="T232" s="250">
        <f>S232*H232</f>
        <v>0</v>
      </c>
      <c r="AR232" s="25" t="s">
        <v>422</v>
      </c>
      <c r="AT232" s="25" t="s">
        <v>418</v>
      </c>
      <c r="AU232" s="25" t="s">
        <v>86</v>
      </c>
      <c r="AY232" s="25" t="s">
        <v>414</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422</v>
      </c>
      <c r="BM232" s="25" t="s">
        <v>11683</v>
      </c>
    </row>
    <row r="233" s="1" customFormat="1">
      <c r="B233" s="47"/>
      <c r="C233" s="75"/>
      <c r="D233" s="252" t="s">
        <v>1810</v>
      </c>
      <c r="E233" s="75"/>
      <c r="F233" s="253" t="s">
        <v>11677</v>
      </c>
      <c r="G233" s="75"/>
      <c r="H233" s="75"/>
      <c r="I233" s="208"/>
      <c r="J233" s="75"/>
      <c r="K233" s="75"/>
      <c r="L233" s="73"/>
      <c r="M233" s="254"/>
      <c r="N233" s="48"/>
      <c r="O233" s="48"/>
      <c r="P233" s="48"/>
      <c r="Q233" s="48"/>
      <c r="R233" s="48"/>
      <c r="S233" s="48"/>
      <c r="T233" s="96"/>
      <c r="AT233" s="25" t="s">
        <v>1810</v>
      </c>
      <c r="AU233" s="25" t="s">
        <v>86</v>
      </c>
    </row>
    <row r="234" s="1" customFormat="1" ht="16.5" customHeight="1">
      <c r="B234" s="47"/>
      <c r="C234" s="240" t="s">
        <v>1199</v>
      </c>
      <c r="D234" s="240" t="s">
        <v>418</v>
      </c>
      <c r="E234" s="241" t="s">
        <v>11684</v>
      </c>
      <c r="F234" s="242" t="s">
        <v>11685</v>
      </c>
      <c r="G234" s="243" t="s">
        <v>4084</v>
      </c>
      <c r="H234" s="244">
        <v>1</v>
      </c>
      <c r="I234" s="245"/>
      <c r="J234" s="246">
        <f>ROUND(I234*H234,2)</f>
        <v>0</v>
      </c>
      <c r="K234" s="242" t="s">
        <v>21</v>
      </c>
      <c r="L234" s="73"/>
      <c r="M234" s="247" t="s">
        <v>21</v>
      </c>
      <c r="N234" s="248" t="s">
        <v>47</v>
      </c>
      <c r="O234" s="48"/>
      <c r="P234" s="249">
        <f>O234*H234</f>
        <v>0</v>
      </c>
      <c r="Q234" s="249">
        <v>0</v>
      </c>
      <c r="R234" s="249">
        <f>Q234*H234</f>
        <v>0</v>
      </c>
      <c r="S234" s="249">
        <v>0</v>
      </c>
      <c r="T234" s="250">
        <f>S234*H234</f>
        <v>0</v>
      </c>
      <c r="AR234" s="25" t="s">
        <v>422</v>
      </c>
      <c r="AT234" s="25" t="s">
        <v>418</v>
      </c>
      <c r="AU234" s="25" t="s">
        <v>86</v>
      </c>
      <c r="AY234" s="25" t="s">
        <v>414</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422</v>
      </c>
      <c r="BM234" s="25" t="s">
        <v>11686</v>
      </c>
    </row>
    <row r="235" s="1" customFormat="1">
      <c r="B235" s="47"/>
      <c r="C235" s="75"/>
      <c r="D235" s="252" t="s">
        <v>1810</v>
      </c>
      <c r="E235" s="75"/>
      <c r="F235" s="253" t="s">
        <v>11677</v>
      </c>
      <c r="G235" s="75"/>
      <c r="H235" s="75"/>
      <c r="I235" s="208"/>
      <c r="J235" s="75"/>
      <c r="K235" s="75"/>
      <c r="L235" s="73"/>
      <c r="M235" s="254"/>
      <c r="N235" s="48"/>
      <c r="O235" s="48"/>
      <c r="P235" s="48"/>
      <c r="Q235" s="48"/>
      <c r="R235" s="48"/>
      <c r="S235" s="48"/>
      <c r="T235" s="96"/>
      <c r="AT235" s="25" t="s">
        <v>1810</v>
      </c>
      <c r="AU235" s="25" t="s">
        <v>86</v>
      </c>
    </row>
    <row r="236" s="1" customFormat="1" ht="16.5" customHeight="1">
      <c r="B236" s="47"/>
      <c r="C236" s="240" t="s">
        <v>1204</v>
      </c>
      <c r="D236" s="240" t="s">
        <v>418</v>
      </c>
      <c r="E236" s="241" t="s">
        <v>11687</v>
      </c>
      <c r="F236" s="242" t="s">
        <v>11688</v>
      </c>
      <c r="G236" s="243" t="s">
        <v>4084</v>
      </c>
      <c r="H236" s="244">
        <v>1</v>
      </c>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422</v>
      </c>
      <c r="AT236" s="25" t="s">
        <v>418</v>
      </c>
      <c r="AU236" s="25" t="s">
        <v>86</v>
      </c>
      <c r="AY236" s="25" t="s">
        <v>414</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422</v>
      </c>
      <c r="BM236" s="25" t="s">
        <v>11689</v>
      </c>
    </row>
    <row r="237" s="1" customFormat="1">
      <c r="B237" s="47"/>
      <c r="C237" s="75"/>
      <c r="D237" s="252" t="s">
        <v>1810</v>
      </c>
      <c r="E237" s="75"/>
      <c r="F237" s="253" t="s">
        <v>11677</v>
      </c>
      <c r="G237" s="75"/>
      <c r="H237" s="75"/>
      <c r="I237" s="208"/>
      <c r="J237" s="75"/>
      <c r="K237" s="75"/>
      <c r="L237" s="73"/>
      <c r="M237" s="254"/>
      <c r="N237" s="48"/>
      <c r="O237" s="48"/>
      <c r="P237" s="48"/>
      <c r="Q237" s="48"/>
      <c r="R237" s="48"/>
      <c r="S237" s="48"/>
      <c r="T237" s="96"/>
      <c r="AT237" s="25" t="s">
        <v>1810</v>
      </c>
      <c r="AU237" s="25" t="s">
        <v>86</v>
      </c>
    </row>
    <row r="238" s="1" customFormat="1" ht="16.5" customHeight="1">
      <c r="B238" s="47"/>
      <c r="C238" s="240" t="s">
        <v>1210</v>
      </c>
      <c r="D238" s="240" t="s">
        <v>418</v>
      </c>
      <c r="E238" s="241" t="s">
        <v>11690</v>
      </c>
      <c r="F238" s="242" t="s">
        <v>11691</v>
      </c>
      <c r="G238" s="243" t="s">
        <v>145</v>
      </c>
      <c r="H238" s="244">
        <v>25</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422</v>
      </c>
      <c r="AT238" s="25" t="s">
        <v>418</v>
      </c>
      <c r="AU238" s="25" t="s">
        <v>86</v>
      </c>
      <c r="AY238" s="25" t="s">
        <v>414</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422</v>
      </c>
      <c r="BM238" s="25" t="s">
        <v>11692</v>
      </c>
    </row>
    <row r="239" s="1" customFormat="1">
      <c r="B239" s="47"/>
      <c r="C239" s="75"/>
      <c r="D239" s="252" t="s">
        <v>1810</v>
      </c>
      <c r="E239" s="75"/>
      <c r="F239" s="253" t="s">
        <v>11677</v>
      </c>
      <c r="G239" s="75"/>
      <c r="H239" s="75"/>
      <c r="I239" s="208"/>
      <c r="J239" s="75"/>
      <c r="K239" s="75"/>
      <c r="L239" s="73"/>
      <c r="M239" s="254"/>
      <c r="N239" s="48"/>
      <c r="O239" s="48"/>
      <c r="P239" s="48"/>
      <c r="Q239" s="48"/>
      <c r="R239" s="48"/>
      <c r="S239" s="48"/>
      <c r="T239" s="96"/>
      <c r="AT239" s="25" t="s">
        <v>1810</v>
      </c>
      <c r="AU239" s="25" t="s">
        <v>86</v>
      </c>
    </row>
    <row r="240" s="1" customFormat="1" ht="16.5" customHeight="1">
      <c r="B240" s="47"/>
      <c r="C240" s="240" t="s">
        <v>1215</v>
      </c>
      <c r="D240" s="240" t="s">
        <v>418</v>
      </c>
      <c r="E240" s="241" t="s">
        <v>11693</v>
      </c>
      <c r="F240" s="242" t="s">
        <v>11694</v>
      </c>
      <c r="G240" s="243" t="s">
        <v>4084</v>
      </c>
      <c r="H240" s="244">
        <v>2</v>
      </c>
      <c r="I240" s="245"/>
      <c r="J240" s="246">
        <f>ROUND(I240*H240,2)</f>
        <v>0</v>
      </c>
      <c r="K240" s="242" t="s">
        <v>21</v>
      </c>
      <c r="L240" s="73"/>
      <c r="M240" s="247" t="s">
        <v>21</v>
      </c>
      <c r="N240" s="248" t="s">
        <v>47</v>
      </c>
      <c r="O240" s="48"/>
      <c r="P240" s="249">
        <f>O240*H240</f>
        <v>0</v>
      </c>
      <c r="Q240" s="249">
        <v>0</v>
      </c>
      <c r="R240" s="249">
        <f>Q240*H240</f>
        <v>0</v>
      </c>
      <c r="S240" s="249">
        <v>0</v>
      </c>
      <c r="T240" s="250">
        <f>S240*H240</f>
        <v>0</v>
      </c>
      <c r="AR240" s="25" t="s">
        <v>422</v>
      </c>
      <c r="AT240" s="25" t="s">
        <v>418</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422</v>
      </c>
      <c r="BM240" s="25" t="s">
        <v>11695</v>
      </c>
    </row>
    <row r="241" s="1" customFormat="1">
      <c r="B241" s="47"/>
      <c r="C241" s="75"/>
      <c r="D241" s="252" t="s">
        <v>1810</v>
      </c>
      <c r="E241" s="75"/>
      <c r="F241" s="253" t="s">
        <v>11677</v>
      </c>
      <c r="G241" s="75"/>
      <c r="H241" s="75"/>
      <c r="I241" s="208"/>
      <c r="J241" s="75"/>
      <c r="K241" s="75"/>
      <c r="L241" s="73"/>
      <c r="M241" s="254"/>
      <c r="N241" s="48"/>
      <c r="O241" s="48"/>
      <c r="P241" s="48"/>
      <c r="Q241" s="48"/>
      <c r="R241" s="48"/>
      <c r="S241" s="48"/>
      <c r="T241" s="96"/>
      <c r="AT241" s="25" t="s">
        <v>1810</v>
      </c>
      <c r="AU241" s="25" t="s">
        <v>86</v>
      </c>
    </row>
    <row r="242" s="11" customFormat="1" ht="29.88" customHeight="1">
      <c r="B242" s="224"/>
      <c r="C242" s="225"/>
      <c r="D242" s="226" t="s">
        <v>75</v>
      </c>
      <c r="E242" s="238" t="s">
        <v>11696</v>
      </c>
      <c r="F242" s="238" t="s">
        <v>11697</v>
      </c>
      <c r="G242" s="225"/>
      <c r="H242" s="225"/>
      <c r="I242" s="228"/>
      <c r="J242" s="239">
        <f>BK242</f>
        <v>0</v>
      </c>
      <c r="K242" s="225"/>
      <c r="L242" s="230"/>
      <c r="M242" s="231"/>
      <c r="N242" s="232"/>
      <c r="O242" s="232"/>
      <c r="P242" s="233">
        <f>SUM(P243:P246)</f>
        <v>0</v>
      </c>
      <c r="Q242" s="232"/>
      <c r="R242" s="233">
        <f>SUM(R243:R246)</f>
        <v>0</v>
      </c>
      <c r="S242" s="232"/>
      <c r="T242" s="234">
        <f>SUM(T243:T246)</f>
        <v>0</v>
      </c>
      <c r="AR242" s="235" t="s">
        <v>83</v>
      </c>
      <c r="AT242" s="236" t="s">
        <v>75</v>
      </c>
      <c r="AU242" s="236" t="s">
        <v>83</v>
      </c>
      <c r="AY242" s="235" t="s">
        <v>414</v>
      </c>
      <c r="BK242" s="237">
        <f>SUM(BK243:BK246)</f>
        <v>0</v>
      </c>
    </row>
    <row r="243" s="1" customFormat="1" ht="16.5" customHeight="1">
      <c r="B243" s="47"/>
      <c r="C243" s="240" t="s">
        <v>1220</v>
      </c>
      <c r="D243" s="240" t="s">
        <v>418</v>
      </c>
      <c r="E243" s="241" t="s">
        <v>11698</v>
      </c>
      <c r="F243" s="242" t="s">
        <v>11699</v>
      </c>
      <c r="G243" s="243" t="s">
        <v>145</v>
      </c>
      <c r="H243" s="244">
        <v>35</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422</v>
      </c>
      <c r="AT243" s="25" t="s">
        <v>418</v>
      </c>
      <c r="AU243" s="25" t="s">
        <v>86</v>
      </c>
      <c r="AY243" s="25" t="s">
        <v>414</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422</v>
      </c>
      <c r="BM243" s="25" t="s">
        <v>11700</v>
      </c>
    </row>
    <row r="244" s="1" customFormat="1">
      <c r="B244" s="47"/>
      <c r="C244" s="75"/>
      <c r="D244" s="252" t="s">
        <v>1810</v>
      </c>
      <c r="E244" s="75"/>
      <c r="F244" s="253" t="s">
        <v>11677</v>
      </c>
      <c r="G244" s="75"/>
      <c r="H244" s="75"/>
      <c r="I244" s="208"/>
      <c r="J244" s="75"/>
      <c r="K244" s="75"/>
      <c r="L244" s="73"/>
      <c r="M244" s="254"/>
      <c r="N244" s="48"/>
      <c r="O244" s="48"/>
      <c r="P244" s="48"/>
      <c r="Q244" s="48"/>
      <c r="R244" s="48"/>
      <c r="S244" s="48"/>
      <c r="T244" s="96"/>
      <c r="AT244" s="25" t="s">
        <v>1810</v>
      </c>
      <c r="AU244" s="25" t="s">
        <v>86</v>
      </c>
    </row>
    <row r="245" s="1" customFormat="1" ht="16.5" customHeight="1">
      <c r="B245" s="47"/>
      <c r="C245" s="240" t="s">
        <v>1224</v>
      </c>
      <c r="D245" s="240" t="s">
        <v>418</v>
      </c>
      <c r="E245" s="241" t="s">
        <v>11701</v>
      </c>
      <c r="F245" s="242" t="s">
        <v>11702</v>
      </c>
      <c r="G245" s="243" t="s">
        <v>145</v>
      </c>
      <c r="H245" s="244">
        <v>92</v>
      </c>
      <c r="I245" s="245"/>
      <c r="J245" s="246">
        <f>ROUND(I245*H245,2)</f>
        <v>0</v>
      </c>
      <c r="K245" s="242" t="s">
        <v>21</v>
      </c>
      <c r="L245" s="73"/>
      <c r="M245" s="247" t="s">
        <v>21</v>
      </c>
      <c r="N245" s="248" t="s">
        <v>47</v>
      </c>
      <c r="O245" s="48"/>
      <c r="P245" s="249">
        <f>O245*H245</f>
        <v>0</v>
      </c>
      <c r="Q245" s="249">
        <v>0</v>
      </c>
      <c r="R245" s="249">
        <f>Q245*H245</f>
        <v>0</v>
      </c>
      <c r="S245" s="249">
        <v>0</v>
      </c>
      <c r="T245" s="250">
        <f>S245*H245</f>
        <v>0</v>
      </c>
      <c r="AR245" s="25" t="s">
        <v>422</v>
      </c>
      <c r="AT245" s="25" t="s">
        <v>418</v>
      </c>
      <c r="AU245" s="25" t="s">
        <v>86</v>
      </c>
      <c r="AY245" s="25" t="s">
        <v>414</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422</v>
      </c>
      <c r="BM245" s="25" t="s">
        <v>11703</v>
      </c>
    </row>
    <row r="246" s="1" customFormat="1">
      <c r="B246" s="47"/>
      <c r="C246" s="75"/>
      <c r="D246" s="252" t="s">
        <v>1810</v>
      </c>
      <c r="E246" s="75"/>
      <c r="F246" s="253" t="s">
        <v>11677</v>
      </c>
      <c r="G246" s="75"/>
      <c r="H246" s="75"/>
      <c r="I246" s="208"/>
      <c r="J246" s="75"/>
      <c r="K246" s="75"/>
      <c r="L246" s="73"/>
      <c r="M246" s="254"/>
      <c r="N246" s="48"/>
      <c r="O246" s="48"/>
      <c r="P246" s="48"/>
      <c r="Q246" s="48"/>
      <c r="R246" s="48"/>
      <c r="S246" s="48"/>
      <c r="T246" s="96"/>
      <c r="AT246" s="25" t="s">
        <v>1810</v>
      </c>
      <c r="AU246" s="25" t="s">
        <v>86</v>
      </c>
    </row>
    <row r="247" s="11" customFormat="1" ht="29.88" customHeight="1">
      <c r="B247" s="224"/>
      <c r="C247" s="225"/>
      <c r="D247" s="226" t="s">
        <v>75</v>
      </c>
      <c r="E247" s="238" t="s">
        <v>11704</v>
      </c>
      <c r="F247" s="238" t="s">
        <v>11705</v>
      </c>
      <c r="G247" s="225"/>
      <c r="H247" s="225"/>
      <c r="I247" s="228"/>
      <c r="J247" s="239">
        <f>BK247</f>
        <v>0</v>
      </c>
      <c r="K247" s="225"/>
      <c r="L247" s="230"/>
      <c r="M247" s="231"/>
      <c r="N247" s="232"/>
      <c r="O247" s="232"/>
      <c r="P247" s="233">
        <f>SUM(P248:P255)</f>
        <v>0</v>
      </c>
      <c r="Q247" s="232"/>
      <c r="R247" s="233">
        <f>SUM(R248:R255)</f>
        <v>0</v>
      </c>
      <c r="S247" s="232"/>
      <c r="T247" s="234">
        <f>SUM(T248:T255)</f>
        <v>0</v>
      </c>
      <c r="AR247" s="235" t="s">
        <v>83</v>
      </c>
      <c r="AT247" s="236" t="s">
        <v>75</v>
      </c>
      <c r="AU247" s="236" t="s">
        <v>83</v>
      </c>
      <c r="AY247" s="235" t="s">
        <v>414</v>
      </c>
      <c r="BK247" s="237">
        <f>SUM(BK248:BK255)</f>
        <v>0</v>
      </c>
    </row>
    <row r="248" s="1" customFormat="1" ht="16.5" customHeight="1">
      <c r="B248" s="47"/>
      <c r="C248" s="240" t="s">
        <v>1228</v>
      </c>
      <c r="D248" s="240" t="s">
        <v>418</v>
      </c>
      <c r="E248" s="241" t="s">
        <v>11706</v>
      </c>
      <c r="F248" s="242" t="s">
        <v>11707</v>
      </c>
      <c r="G248" s="243" t="s">
        <v>145</v>
      </c>
      <c r="H248" s="244">
        <v>436</v>
      </c>
      <c r="I248" s="245"/>
      <c r="J248" s="246">
        <f>ROUND(I248*H248,2)</f>
        <v>0</v>
      </c>
      <c r="K248" s="242" t="s">
        <v>21</v>
      </c>
      <c r="L248" s="73"/>
      <c r="M248" s="247" t="s">
        <v>21</v>
      </c>
      <c r="N248" s="248" t="s">
        <v>47</v>
      </c>
      <c r="O248" s="48"/>
      <c r="P248" s="249">
        <f>O248*H248</f>
        <v>0</v>
      </c>
      <c r="Q248" s="249">
        <v>0</v>
      </c>
      <c r="R248" s="249">
        <f>Q248*H248</f>
        <v>0</v>
      </c>
      <c r="S248" s="249">
        <v>0</v>
      </c>
      <c r="T248" s="250">
        <f>S248*H248</f>
        <v>0</v>
      </c>
      <c r="AR248" s="25" t="s">
        <v>422</v>
      </c>
      <c r="AT248" s="25" t="s">
        <v>418</v>
      </c>
      <c r="AU248" s="25" t="s">
        <v>86</v>
      </c>
      <c r="AY248" s="25" t="s">
        <v>414</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422</v>
      </c>
      <c r="BM248" s="25" t="s">
        <v>11708</v>
      </c>
    </row>
    <row r="249" s="1" customFormat="1">
      <c r="B249" s="47"/>
      <c r="C249" s="75"/>
      <c r="D249" s="252" t="s">
        <v>1810</v>
      </c>
      <c r="E249" s="75"/>
      <c r="F249" s="253" t="s">
        <v>11677</v>
      </c>
      <c r="G249" s="75"/>
      <c r="H249" s="75"/>
      <c r="I249" s="208"/>
      <c r="J249" s="75"/>
      <c r="K249" s="75"/>
      <c r="L249" s="73"/>
      <c r="M249" s="254"/>
      <c r="N249" s="48"/>
      <c r="O249" s="48"/>
      <c r="P249" s="48"/>
      <c r="Q249" s="48"/>
      <c r="R249" s="48"/>
      <c r="S249" s="48"/>
      <c r="T249" s="96"/>
      <c r="AT249" s="25" t="s">
        <v>1810</v>
      </c>
      <c r="AU249" s="25" t="s">
        <v>86</v>
      </c>
    </row>
    <row r="250" s="1" customFormat="1" ht="16.5" customHeight="1">
      <c r="B250" s="47"/>
      <c r="C250" s="240" t="s">
        <v>1233</v>
      </c>
      <c r="D250" s="240" t="s">
        <v>418</v>
      </c>
      <c r="E250" s="241" t="s">
        <v>11709</v>
      </c>
      <c r="F250" s="242" t="s">
        <v>11710</v>
      </c>
      <c r="G250" s="243" t="s">
        <v>145</v>
      </c>
      <c r="H250" s="244">
        <v>36</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422</v>
      </c>
      <c r="AT250" s="25" t="s">
        <v>418</v>
      </c>
      <c r="AU250" s="25" t="s">
        <v>86</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422</v>
      </c>
      <c r="BM250" s="25" t="s">
        <v>11711</v>
      </c>
    </row>
    <row r="251" s="1" customFormat="1">
      <c r="B251" s="47"/>
      <c r="C251" s="75"/>
      <c r="D251" s="252" t="s">
        <v>1810</v>
      </c>
      <c r="E251" s="75"/>
      <c r="F251" s="253" t="s">
        <v>11677</v>
      </c>
      <c r="G251" s="75"/>
      <c r="H251" s="75"/>
      <c r="I251" s="208"/>
      <c r="J251" s="75"/>
      <c r="K251" s="75"/>
      <c r="L251" s="73"/>
      <c r="M251" s="254"/>
      <c r="N251" s="48"/>
      <c r="O251" s="48"/>
      <c r="P251" s="48"/>
      <c r="Q251" s="48"/>
      <c r="R251" s="48"/>
      <c r="S251" s="48"/>
      <c r="T251" s="96"/>
      <c r="AT251" s="25" t="s">
        <v>1810</v>
      </c>
      <c r="AU251" s="25" t="s">
        <v>86</v>
      </c>
    </row>
    <row r="252" s="1" customFormat="1" ht="16.5" customHeight="1">
      <c r="B252" s="47"/>
      <c r="C252" s="240" t="s">
        <v>1237</v>
      </c>
      <c r="D252" s="240" t="s">
        <v>418</v>
      </c>
      <c r="E252" s="241" t="s">
        <v>11712</v>
      </c>
      <c r="F252" s="242" t="s">
        <v>11713</v>
      </c>
      <c r="G252" s="243" t="s">
        <v>145</v>
      </c>
      <c r="H252" s="244">
        <v>102</v>
      </c>
      <c r="I252" s="245"/>
      <c r="J252" s="246">
        <f>ROUND(I252*H252,2)</f>
        <v>0</v>
      </c>
      <c r="K252" s="242" t="s">
        <v>21</v>
      </c>
      <c r="L252" s="73"/>
      <c r="M252" s="247" t="s">
        <v>21</v>
      </c>
      <c r="N252" s="248" t="s">
        <v>47</v>
      </c>
      <c r="O252" s="48"/>
      <c r="P252" s="249">
        <f>O252*H252</f>
        <v>0</v>
      </c>
      <c r="Q252" s="249">
        <v>0</v>
      </c>
      <c r="R252" s="249">
        <f>Q252*H252</f>
        <v>0</v>
      </c>
      <c r="S252" s="249">
        <v>0</v>
      </c>
      <c r="T252" s="250">
        <f>S252*H252</f>
        <v>0</v>
      </c>
      <c r="AR252" s="25" t="s">
        <v>422</v>
      </c>
      <c r="AT252" s="25" t="s">
        <v>418</v>
      </c>
      <c r="AU252" s="25" t="s">
        <v>86</v>
      </c>
      <c r="AY252" s="25" t="s">
        <v>414</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422</v>
      </c>
      <c r="BM252" s="25" t="s">
        <v>11714</v>
      </c>
    </row>
    <row r="253" s="1" customFormat="1">
      <c r="B253" s="47"/>
      <c r="C253" s="75"/>
      <c r="D253" s="252" t="s">
        <v>1810</v>
      </c>
      <c r="E253" s="75"/>
      <c r="F253" s="253" t="s">
        <v>11677</v>
      </c>
      <c r="G253" s="75"/>
      <c r="H253" s="75"/>
      <c r="I253" s="208"/>
      <c r="J253" s="75"/>
      <c r="K253" s="75"/>
      <c r="L253" s="73"/>
      <c r="M253" s="254"/>
      <c r="N253" s="48"/>
      <c r="O253" s="48"/>
      <c r="P253" s="48"/>
      <c r="Q253" s="48"/>
      <c r="R253" s="48"/>
      <c r="S253" s="48"/>
      <c r="T253" s="96"/>
      <c r="AT253" s="25" t="s">
        <v>1810</v>
      </c>
      <c r="AU253" s="25" t="s">
        <v>86</v>
      </c>
    </row>
    <row r="254" s="1" customFormat="1" ht="16.5" customHeight="1">
      <c r="B254" s="47"/>
      <c r="C254" s="240" t="s">
        <v>1241</v>
      </c>
      <c r="D254" s="240" t="s">
        <v>418</v>
      </c>
      <c r="E254" s="241" t="s">
        <v>11715</v>
      </c>
      <c r="F254" s="242" t="s">
        <v>11716</v>
      </c>
      <c r="G254" s="243" t="s">
        <v>145</v>
      </c>
      <c r="H254" s="244">
        <v>69</v>
      </c>
      <c r="I254" s="245"/>
      <c r="J254" s="246">
        <f>ROUND(I254*H254,2)</f>
        <v>0</v>
      </c>
      <c r="K254" s="242" t="s">
        <v>21</v>
      </c>
      <c r="L254" s="73"/>
      <c r="M254" s="247" t="s">
        <v>21</v>
      </c>
      <c r="N254" s="248" t="s">
        <v>47</v>
      </c>
      <c r="O254" s="48"/>
      <c r="P254" s="249">
        <f>O254*H254</f>
        <v>0</v>
      </c>
      <c r="Q254" s="249">
        <v>0</v>
      </c>
      <c r="R254" s="249">
        <f>Q254*H254</f>
        <v>0</v>
      </c>
      <c r="S254" s="249">
        <v>0</v>
      </c>
      <c r="T254" s="250">
        <f>S254*H254</f>
        <v>0</v>
      </c>
      <c r="AR254" s="25" t="s">
        <v>422</v>
      </c>
      <c r="AT254" s="25" t="s">
        <v>418</v>
      </c>
      <c r="AU254" s="25" t="s">
        <v>86</v>
      </c>
      <c r="AY254" s="25" t="s">
        <v>414</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422</v>
      </c>
      <c r="BM254" s="25" t="s">
        <v>11717</v>
      </c>
    </row>
    <row r="255" s="1" customFormat="1">
      <c r="B255" s="47"/>
      <c r="C255" s="75"/>
      <c r="D255" s="252" t="s">
        <v>1810</v>
      </c>
      <c r="E255" s="75"/>
      <c r="F255" s="253" t="s">
        <v>11677</v>
      </c>
      <c r="G255" s="75"/>
      <c r="H255" s="75"/>
      <c r="I255" s="208"/>
      <c r="J255" s="75"/>
      <c r="K255" s="75"/>
      <c r="L255" s="73"/>
      <c r="M255" s="254"/>
      <c r="N255" s="48"/>
      <c r="O255" s="48"/>
      <c r="P255" s="48"/>
      <c r="Q255" s="48"/>
      <c r="R255" s="48"/>
      <c r="S255" s="48"/>
      <c r="T255" s="96"/>
      <c r="AT255" s="25" t="s">
        <v>1810</v>
      </c>
      <c r="AU255" s="25" t="s">
        <v>86</v>
      </c>
    </row>
    <row r="256" s="11" customFormat="1" ht="29.88" customHeight="1">
      <c r="B256" s="224"/>
      <c r="C256" s="225"/>
      <c r="D256" s="226" t="s">
        <v>75</v>
      </c>
      <c r="E256" s="238" t="s">
        <v>11718</v>
      </c>
      <c r="F256" s="238" t="s">
        <v>11719</v>
      </c>
      <c r="G256" s="225"/>
      <c r="H256" s="225"/>
      <c r="I256" s="228"/>
      <c r="J256" s="239">
        <f>BK256</f>
        <v>0</v>
      </c>
      <c r="K256" s="225"/>
      <c r="L256" s="230"/>
      <c r="M256" s="231"/>
      <c r="N256" s="232"/>
      <c r="O256" s="232"/>
      <c r="P256" s="233">
        <f>SUM(P257:P266)</f>
        <v>0</v>
      </c>
      <c r="Q256" s="232"/>
      <c r="R256" s="233">
        <f>SUM(R257:R266)</f>
        <v>0</v>
      </c>
      <c r="S256" s="232"/>
      <c r="T256" s="234">
        <f>SUM(T257:T266)</f>
        <v>0</v>
      </c>
      <c r="AR256" s="235" t="s">
        <v>83</v>
      </c>
      <c r="AT256" s="236" t="s">
        <v>75</v>
      </c>
      <c r="AU256" s="236" t="s">
        <v>83</v>
      </c>
      <c r="AY256" s="235" t="s">
        <v>414</v>
      </c>
      <c r="BK256" s="237">
        <f>SUM(BK257:BK266)</f>
        <v>0</v>
      </c>
    </row>
    <row r="257" s="1" customFormat="1" ht="16.5" customHeight="1">
      <c r="B257" s="47"/>
      <c r="C257" s="240" t="s">
        <v>1248</v>
      </c>
      <c r="D257" s="240" t="s">
        <v>418</v>
      </c>
      <c r="E257" s="241" t="s">
        <v>11720</v>
      </c>
      <c r="F257" s="242" t="s">
        <v>11721</v>
      </c>
      <c r="G257" s="243" t="s">
        <v>145</v>
      </c>
      <c r="H257" s="244">
        <v>20</v>
      </c>
      <c r="I257" s="245"/>
      <c r="J257" s="246">
        <f>ROUND(I257*H257,2)</f>
        <v>0</v>
      </c>
      <c r="K257" s="242" t="s">
        <v>21</v>
      </c>
      <c r="L257" s="73"/>
      <c r="M257" s="247" t="s">
        <v>21</v>
      </c>
      <c r="N257" s="248" t="s">
        <v>47</v>
      </c>
      <c r="O257" s="48"/>
      <c r="P257" s="249">
        <f>O257*H257</f>
        <v>0</v>
      </c>
      <c r="Q257" s="249">
        <v>0</v>
      </c>
      <c r="R257" s="249">
        <f>Q257*H257</f>
        <v>0</v>
      </c>
      <c r="S257" s="249">
        <v>0</v>
      </c>
      <c r="T257" s="250">
        <f>S257*H257</f>
        <v>0</v>
      </c>
      <c r="AR257" s="25" t="s">
        <v>422</v>
      </c>
      <c r="AT257" s="25" t="s">
        <v>418</v>
      </c>
      <c r="AU257" s="25" t="s">
        <v>86</v>
      </c>
      <c r="AY257" s="25" t="s">
        <v>414</v>
      </c>
      <c r="BE257" s="251">
        <f>IF(N257="základní",J257,0)</f>
        <v>0</v>
      </c>
      <c r="BF257" s="251">
        <f>IF(N257="snížená",J257,0)</f>
        <v>0</v>
      </c>
      <c r="BG257" s="251">
        <f>IF(N257="zákl. přenesená",J257,0)</f>
        <v>0</v>
      </c>
      <c r="BH257" s="251">
        <f>IF(N257="sníž. přenesená",J257,0)</f>
        <v>0</v>
      </c>
      <c r="BI257" s="251">
        <f>IF(N257="nulová",J257,0)</f>
        <v>0</v>
      </c>
      <c r="BJ257" s="25" t="s">
        <v>83</v>
      </c>
      <c r="BK257" s="251">
        <f>ROUND(I257*H257,2)</f>
        <v>0</v>
      </c>
      <c r="BL257" s="25" t="s">
        <v>422</v>
      </c>
      <c r="BM257" s="25" t="s">
        <v>11722</v>
      </c>
    </row>
    <row r="258" s="1" customFormat="1">
      <c r="B258" s="47"/>
      <c r="C258" s="75"/>
      <c r="D258" s="252" t="s">
        <v>1810</v>
      </c>
      <c r="E258" s="75"/>
      <c r="F258" s="253" t="s">
        <v>11677</v>
      </c>
      <c r="G258" s="75"/>
      <c r="H258" s="75"/>
      <c r="I258" s="208"/>
      <c r="J258" s="75"/>
      <c r="K258" s="75"/>
      <c r="L258" s="73"/>
      <c r="M258" s="254"/>
      <c r="N258" s="48"/>
      <c r="O258" s="48"/>
      <c r="P258" s="48"/>
      <c r="Q258" s="48"/>
      <c r="R258" s="48"/>
      <c r="S258" s="48"/>
      <c r="T258" s="96"/>
      <c r="AT258" s="25" t="s">
        <v>1810</v>
      </c>
      <c r="AU258" s="25" t="s">
        <v>86</v>
      </c>
    </row>
    <row r="259" s="1" customFormat="1" ht="16.5" customHeight="1">
      <c r="B259" s="47"/>
      <c r="C259" s="240" t="s">
        <v>1255</v>
      </c>
      <c r="D259" s="240" t="s">
        <v>418</v>
      </c>
      <c r="E259" s="241" t="s">
        <v>11723</v>
      </c>
      <c r="F259" s="242" t="s">
        <v>11724</v>
      </c>
      <c r="G259" s="243" t="s">
        <v>145</v>
      </c>
      <c r="H259" s="244">
        <v>848</v>
      </c>
      <c r="I259" s="245"/>
      <c r="J259" s="246">
        <f>ROUND(I259*H259,2)</f>
        <v>0</v>
      </c>
      <c r="K259" s="242" t="s">
        <v>21</v>
      </c>
      <c r="L259" s="73"/>
      <c r="M259" s="247" t="s">
        <v>21</v>
      </c>
      <c r="N259" s="248" t="s">
        <v>47</v>
      </c>
      <c r="O259" s="48"/>
      <c r="P259" s="249">
        <f>O259*H259</f>
        <v>0</v>
      </c>
      <c r="Q259" s="249">
        <v>0</v>
      </c>
      <c r="R259" s="249">
        <f>Q259*H259</f>
        <v>0</v>
      </c>
      <c r="S259" s="249">
        <v>0</v>
      </c>
      <c r="T259" s="250">
        <f>S259*H259</f>
        <v>0</v>
      </c>
      <c r="AR259" s="25" t="s">
        <v>422</v>
      </c>
      <c r="AT259" s="25" t="s">
        <v>418</v>
      </c>
      <c r="AU259" s="25" t="s">
        <v>86</v>
      </c>
      <c r="AY259" s="25" t="s">
        <v>414</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422</v>
      </c>
      <c r="BM259" s="25" t="s">
        <v>11725</v>
      </c>
    </row>
    <row r="260" s="1" customFormat="1">
      <c r="B260" s="47"/>
      <c r="C260" s="75"/>
      <c r="D260" s="252" t="s">
        <v>1810</v>
      </c>
      <c r="E260" s="75"/>
      <c r="F260" s="253" t="s">
        <v>11677</v>
      </c>
      <c r="G260" s="75"/>
      <c r="H260" s="75"/>
      <c r="I260" s="208"/>
      <c r="J260" s="75"/>
      <c r="K260" s="75"/>
      <c r="L260" s="73"/>
      <c r="M260" s="254"/>
      <c r="N260" s="48"/>
      <c r="O260" s="48"/>
      <c r="P260" s="48"/>
      <c r="Q260" s="48"/>
      <c r="R260" s="48"/>
      <c r="S260" s="48"/>
      <c r="T260" s="96"/>
      <c r="AT260" s="25" t="s">
        <v>1810</v>
      </c>
      <c r="AU260" s="25" t="s">
        <v>86</v>
      </c>
    </row>
    <row r="261" s="1" customFormat="1" ht="16.5" customHeight="1">
      <c r="B261" s="47"/>
      <c r="C261" s="240" t="s">
        <v>1261</v>
      </c>
      <c r="D261" s="240" t="s">
        <v>418</v>
      </c>
      <c r="E261" s="241" t="s">
        <v>11726</v>
      </c>
      <c r="F261" s="242" t="s">
        <v>11727</v>
      </c>
      <c r="G261" s="243" t="s">
        <v>145</v>
      </c>
      <c r="H261" s="244">
        <v>75</v>
      </c>
      <c r="I261" s="245"/>
      <c r="J261" s="246">
        <f>ROUND(I261*H261,2)</f>
        <v>0</v>
      </c>
      <c r="K261" s="242" t="s">
        <v>21</v>
      </c>
      <c r="L261" s="73"/>
      <c r="M261" s="247" t="s">
        <v>21</v>
      </c>
      <c r="N261" s="248" t="s">
        <v>47</v>
      </c>
      <c r="O261" s="48"/>
      <c r="P261" s="249">
        <f>O261*H261</f>
        <v>0</v>
      </c>
      <c r="Q261" s="249">
        <v>0</v>
      </c>
      <c r="R261" s="249">
        <f>Q261*H261</f>
        <v>0</v>
      </c>
      <c r="S261" s="249">
        <v>0</v>
      </c>
      <c r="T261" s="250">
        <f>S261*H261</f>
        <v>0</v>
      </c>
      <c r="AR261" s="25" t="s">
        <v>422</v>
      </c>
      <c r="AT261" s="25" t="s">
        <v>418</v>
      </c>
      <c r="AU261" s="25" t="s">
        <v>86</v>
      </c>
      <c r="AY261" s="25" t="s">
        <v>414</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422</v>
      </c>
      <c r="BM261" s="25" t="s">
        <v>11728</v>
      </c>
    </row>
    <row r="262" s="1" customFormat="1">
      <c r="B262" s="47"/>
      <c r="C262" s="75"/>
      <c r="D262" s="252" t="s">
        <v>1810</v>
      </c>
      <c r="E262" s="75"/>
      <c r="F262" s="253" t="s">
        <v>11677</v>
      </c>
      <c r="G262" s="75"/>
      <c r="H262" s="75"/>
      <c r="I262" s="208"/>
      <c r="J262" s="75"/>
      <c r="K262" s="75"/>
      <c r="L262" s="73"/>
      <c r="M262" s="254"/>
      <c r="N262" s="48"/>
      <c r="O262" s="48"/>
      <c r="P262" s="48"/>
      <c r="Q262" s="48"/>
      <c r="R262" s="48"/>
      <c r="S262" s="48"/>
      <c r="T262" s="96"/>
      <c r="AT262" s="25" t="s">
        <v>1810</v>
      </c>
      <c r="AU262" s="25" t="s">
        <v>86</v>
      </c>
    </row>
    <row r="263" s="1" customFormat="1" ht="16.5" customHeight="1">
      <c r="B263" s="47"/>
      <c r="C263" s="240" t="s">
        <v>1247</v>
      </c>
      <c r="D263" s="240" t="s">
        <v>418</v>
      </c>
      <c r="E263" s="241" t="s">
        <v>11729</v>
      </c>
      <c r="F263" s="242" t="s">
        <v>11730</v>
      </c>
      <c r="G263" s="243" t="s">
        <v>145</v>
      </c>
      <c r="H263" s="244">
        <v>54</v>
      </c>
      <c r="I263" s="245"/>
      <c r="J263" s="246">
        <f>ROUND(I263*H263,2)</f>
        <v>0</v>
      </c>
      <c r="K263" s="242" t="s">
        <v>21</v>
      </c>
      <c r="L263" s="73"/>
      <c r="M263" s="247" t="s">
        <v>21</v>
      </c>
      <c r="N263" s="248" t="s">
        <v>47</v>
      </c>
      <c r="O263" s="48"/>
      <c r="P263" s="249">
        <f>O263*H263</f>
        <v>0</v>
      </c>
      <c r="Q263" s="249">
        <v>0</v>
      </c>
      <c r="R263" s="249">
        <f>Q263*H263</f>
        <v>0</v>
      </c>
      <c r="S263" s="249">
        <v>0</v>
      </c>
      <c r="T263" s="250">
        <f>S263*H263</f>
        <v>0</v>
      </c>
      <c r="AR263" s="25" t="s">
        <v>422</v>
      </c>
      <c r="AT263" s="25" t="s">
        <v>418</v>
      </c>
      <c r="AU263" s="25" t="s">
        <v>86</v>
      </c>
      <c r="AY263" s="25" t="s">
        <v>414</v>
      </c>
      <c r="BE263" s="251">
        <f>IF(N263="základní",J263,0)</f>
        <v>0</v>
      </c>
      <c r="BF263" s="251">
        <f>IF(N263="snížená",J263,0)</f>
        <v>0</v>
      </c>
      <c r="BG263" s="251">
        <f>IF(N263="zákl. přenesená",J263,0)</f>
        <v>0</v>
      </c>
      <c r="BH263" s="251">
        <f>IF(N263="sníž. přenesená",J263,0)</f>
        <v>0</v>
      </c>
      <c r="BI263" s="251">
        <f>IF(N263="nulová",J263,0)</f>
        <v>0</v>
      </c>
      <c r="BJ263" s="25" t="s">
        <v>83</v>
      </c>
      <c r="BK263" s="251">
        <f>ROUND(I263*H263,2)</f>
        <v>0</v>
      </c>
      <c r="BL263" s="25" t="s">
        <v>422</v>
      </c>
      <c r="BM263" s="25" t="s">
        <v>11731</v>
      </c>
    </row>
    <row r="264" s="1" customFormat="1">
      <c r="B264" s="47"/>
      <c r="C264" s="75"/>
      <c r="D264" s="252" t="s">
        <v>1810</v>
      </c>
      <c r="E264" s="75"/>
      <c r="F264" s="253" t="s">
        <v>11677</v>
      </c>
      <c r="G264" s="75"/>
      <c r="H264" s="75"/>
      <c r="I264" s="208"/>
      <c r="J264" s="75"/>
      <c r="K264" s="75"/>
      <c r="L264" s="73"/>
      <c r="M264" s="254"/>
      <c r="N264" s="48"/>
      <c r="O264" s="48"/>
      <c r="P264" s="48"/>
      <c r="Q264" s="48"/>
      <c r="R264" s="48"/>
      <c r="S264" s="48"/>
      <c r="T264" s="96"/>
      <c r="AT264" s="25" t="s">
        <v>1810</v>
      </c>
      <c r="AU264" s="25" t="s">
        <v>86</v>
      </c>
    </row>
    <row r="265" s="1" customFormat="1" ht="16.5" customHeight="1">
      <c r="B265" s="47"/>
      <c r="C265" s="240" t="s">
        <v>1272</v>
      </c>
      <c r="D265" s="240" t="s">
        <v>418</v>
      </c>
      <c r="E265" s="241" t="s">
        <v>11732</v>
      </c>
      <c r="F265" s="242" t="s">
        <v>11733</v>
      </c>
      <c r="G265" s="243" t="s">
        <v>145</v>
      </c>
      <c r="H265" s="244">
        <v>75</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422</v>
      </c>
      <c r="AT265" s="25" t="s">
        <v>418</v>
      </c>
      <c r="AU265" s="25" t="s">
        <v>86</v>
      </c>
      <c r="AY265" s="25" t="s">
        <v>414</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422</v>
      </c>
      <c r="BM265" s="25" t="s">
        <v>11734</v>
      </c>
    </row>
    <row r="266" s="1" customFormat="1">
      <c r="B266" s="47"/>
      <c r="C266" s="75"/>
      <c r="D266" s="252" t="s">
        <v>1810</v>
      </c>
      <c r="E266" s="75"/>
      <c r="F266" s="253" t="s">
        <v>11677</v>
      </c>
      <c r="G266" s="75"/>
      <c r="H266" s="75"/>
      <c r="I266" s="208"/>
      <c r="J266" s="75"/>
      <c r="K266" s="75"/>
      <c r="L266" s="73"/>
      <c r="M266" s="254"/>
      <c r="N266" s="48"/>
      <c r="O266" s="48"/>
      <c r="P266" s="48"/>
      <c r="Q266" s="48"/>
      <c r="R266" s="48"/>
      <c r="S266" s="48"/>
      <c r="T266" s="96"/>
      <c r="AT266" s="25" t="s">
        <v>1810</v>
      </c>
      <c r="AU266" s="25" t="s">
        <v>86</v>
      </c>
    </row>
    <row r="267" s="11" customFormat="1" ht="29.88" customHeight="1">
      <c r="B267" s="224"/>
      <c r="C267" s="225"/>
      <c r="D267" s="226" t="s">
        <v>75</v>
      </c>
      <c r="E267" s="238" t="s">
        <v>11735</v>
      </c>
      <c r="F267" s="238" t="s">
        <v>11736</v>
      </c>
      <c r="G267" s="225"/>
      <c r="H267" s="225"/>
      <c r="I267" s="228"/>
      <c r="J267" s="239">
        <f>BK267</f>
        <v>0</v>
      </c>
      <c r="K267" s="225"/>
      <c r="L267" s="230"/>
      <c r="M267" s="231"/>
      <c r="N267" s="232"/>
      <c r="O267" s="232"/>
      <c r="P267" s="233">
        <f>SUM(P268:P270)</f>
        <v>0</v>
      </c>
      <c r="Q267" s="232"/>
      <c r="R267" s="233">
        <f>SUM(R268:R270)</f>
        <v>0</v>
      </c>
      <c r="S267" s="232"/>
      <c r="T267" s="234">
        <f>SUM(T268:T270)</f>
        <v>0</v>
      </c>
      <c r="AR267" s="235" t="s">
        <v>83</v>
      </c>
      <c r="AT267" s="236" t="s">
        <v>75</v>
      </c>
      <c r="AU267" s="236" t="s">
        <v>83</v>
      </c>
      <c r="AY267" s="235" t="s">
        <v>414</v>
      </c>
      <c r="BK267" s="237">
        <f>SUM(BK268:BK270)</f>
        <v>0</v>
      </c>
    </row>
    <row r="268" s="1" customFormat="1" ht="16.5" customHeight="1">
      <c r="B268" s="47"/>
      <c r="C268" s="240" t="s">
        <v>1277</v>
      </c>
      <c r="D268" s="240" t="s">
        <v>418</v>
      </c>
      <c r="E268" s="241" t="s">
        <v>11737</v>
      </c>
      <c r="F268" s="242" t="s">
        <v>11738</v>
      </c>
      <c r="G268" s="243" t="s">
        <v>192</v>
      </c>
      <c r="H268" s="244">
        <v>0.10000000000000001</v>
      </c>
      <c r="I268" s="245"/>
      <c r="J268" s="246">
        <f>ROUND(I268*H268,2)</f>
        <v>0</v>
      </c>
      <c r="K268" s="242" t="s">
        <v>21</v>
      </c>
      <c r="L268" s="73"/>
      <c r="M268" s="247" t="s">
        <v>21</v>
      </c>
      <c r="N268" s="248" t="s">
        <v>47</v>
      </c>
      <c r="O268" s="48"/>
      <c r="P268" s="249">
        <f>O268*H268</f>
        <v>0</v>
      </c>
      <c r="Q268" s="249">
        <v>0</v>
      </c>
      <c r="R268" s="249">
        <f>Q268*H268</f>
        <v>0</v>
      </c>
      <c r="S268" s="249">
        <v>0</v>
      </c>
      <c r="T268" s="250">
        <f>S268*H268</f>
        <v>0</v>
      </c>
      <c r="AR268" s="25" t="s">
        <v>422</v>
      </c>
      <c r="AT268" s="25" t="s">
        <v>418</v>
      </c>
      <c r="AU268" s="25" t="s">
        <v>86</v>
      </c>
      <c r="AY268" s="25" t="s">
        <v>414</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422</v>
      </c>
      <c r="BM268" s="25" t="s">
        <v>11739</v>
      </c>
    </row>
    <row r="269" s="1" customFormat="1" ht="16.5" customHeight="1">
      <c r="B269" s="47"/>
      <c r="C269" s="240" t="s">
        <v>1358</v>
      </c>
      <c r="D269" s="240" t="s">
        <v>418</v>
      </c>
      <c r="E269" s="241" t="s">
        <v>11740</v>
      </c>
      <c r="F269" s="242" t="s">
        <v>11741</v>
      </c>
      <c r="G269" s="243" t="s">
        <v>11118</v>
      </c>
      <c r="H269" s="244">
        <v>3</v>
      </c>
      <c r="I269" s="245"/>
      <c r="J269" s="246">
        <f>ROUND(I269*H269,2)</f>
        <v>0</v>
      </c>
      <c r="K269" s="242" t="s">
        <v>21</v>
      </c>
      <c r="L269" s="73"/>
      <c r="M269" s="247" t="s">
        <v>21</v>
      </c>
      <c r="N269" s="248" t="s">
        <v>47</v>
      </c>
      <c r="O269" s="48"/>
      <c r="P269" s="249">
        <f>O269*H269</f>
        <v>0</v>
      </c>
      <c r="Q269" s="249">
        <v>0</v>
      </c>
      <c r="R269" s="249">
        <f>Q269*H269</f>
        <v>0</v>
      </c>
      <c r="S269" s="249">
        <v>0</v>
      </c>
      <c r="T269" s="250">
        <f>S269*H269</f>
        <v>0</v>
      </c>
      <c r="AR269" s="25" t="s">
        <v>422</v>
      </c>
      <c r="AT269" s="25" t="s">
        <v>418</v>
      </c>
      <c r="AU269" s="25" t="s">
        <v>86</v>
      </c>
      <c r="AY269" s="25" t="s">
        <v>414</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422</v>
      </c>
      <c r="BM269" s="25" t="s">
        <v>11742</v>
      </c>
    </row>
    <row r="270" s="1" customFormat="1" ht="16.5" customHeight="1">
      <c r="B270" s="47"/>
      <c r="C270" s="240" t="s">
        <v>1364</v>
      </c>
      <c r="D270" s="240" t="s">
        <v>418</v>
      </c>
      <c r="E270" s="241" t="s">
        <v>11743</v>
      </c>
      <c r="F270" s="242" t="s">
        <v>11744</v>
      </c>
      <c r="G270" s="243" t="s">
        <v>11118</v>
      </c>
      <c r="H270" s="244">
        <v>3</v>
      </c>
      <c r="I270" s="245"/>
      <c r="J270" s="246">
        <f>ROUND(I270*H270,2)</f>
        <v>0</v>
      </c>
      <c r="K270" s="242" t="s">
        <v>21</v>
      </c>
      <c r="L270" s="73"/>
      <c r="M270" s="247" t="s">
        <v>21</v>
      </c>
      <c r="N270" s="248" t="s">
        <v>47</v>
      </c>
      <c r="O270" s="48"/>
      <c r="P270" s="249">
        <f>O270*H270</f>
        <v>0</v>
      </c>
      <c r="Q270" s="249">
        <v>0</v>
      </c>
      <c r="R270" s="249">
        <f>Q270*H270</f>
        <v>0</v>
      </c>
      <c r="S270" s="249">
        <v>0</v>
      </c>
      <c r="T270" s="250">
        <f>S270*H270</f>
        <v>0</v>
      </c>
      <c r="AR270" s="25" t="s">
        <v>422</v>
      </c>
      <c r="AT270" s="25" t="s">
        <v>418</v>
      </c>
      <c r="AU270" s="25" t="s">
        <v>86</v>
      </c>
      <c r="AY270" s="25" t="s">
        <v>414</v>
      </c>
      <c r="BE270" s="251">
        <f>IF(N270="základní",J270,0)</f>
        <v>0</v>
      </c>
      <c r="BF270" s="251">
        <f>IF(N270="snížená",J270,0)</f>
        <v>0</v>
      </c>
      <c r="BG270" s="251">
        <f>IF(N270="zákl. přenesená",J270,0)</f>
        <v>0</v>
      </c>
      <c r="BH270" s="251">
        <f>IF(N270="sníž. přenesená",J270,0)</f>
        <v>0</v>
      </c>
      <c r="BI270" s="251">
        <f>IF(N270="nulová",J270,0)</f>
        <v>0</v>
      </c>
      <c r="BJ270" s="25" t="s">
        <v>83</v>
      </c>
      <c r="BK270" s="251">
        <f>ROUND(I270*H270,2)</f>
        <v>0</v>
      </c>
      <c r="BL270" s="25" t="s">
        <v>422</v>
      </c>
      <c r="BM270" s="25" t="s">
        <v>11745</v>
      </c>
    </row>
    <row r="271" s="11" customFormat="1" ht="37.44" customHeight="1">
      <c r="B271" s="224"/>
      <c r="C271" s="225"/>
      <c r="D271" s="226" t="s">
        <v>75</v>
      </c>
      <c r="E271" s="227" t="s">
        <v>11746</v>
      </c>
      <c r="F271" s="227" t="s">
        <v>4038</v>
      </c>
      <c r="G271" s="225"/>
      <c r="H271" s="225"/>
      <c r="I271" s="228"/>
      <c r="J271" s="229">
        <f>BK271</f>
        <v>0</v>
      </c>
      <c r="K271" s="225"/>
      <c r="L271" s="230"/>
      <c r="M271" s="231"/>
      <c r="N271" s="232"/>
      <c r="O271" s="232"/>
      <c r="P271" s="233">
        <f>P272+P275+P277</f>
        <v>0</v>
      </c>
      <c r="Q271" s="232"/>
      <c r="R271" s="233">
        <f>R272+R275+R277</f>
        <v>0</v>
      </c>
      <c r="S271" s="232"/>
      <c r="T271" s="234">
        <f>T272+T275+T277</f>
        <v>0</v>
      </c>
      <c r="AR271" s="235" t="s">
        <v>83</v>
      </c>
      <c r="AT271" s="236" t="s">
        <v>75</v>
      </c>
      <c r="AU271" s="236" t="s">
        <v>76</v>
      </c>
      <c r="AY271" s="235" t="s">
        <v>414</v>
      </c>
      <c r="BK271" s="237">
        <f>BK272+BK275+BK277</f>
        <v>0</v>
      </c>
    </row>
    <row r="272" s="11" customFormat="1" ht="19.92" customHeight="1">
      <c r="B272" s="224"/>
      <c r="C272" s="225"/>
      <c r="D272" s="226" t="s">
        <v>75</v>
      </c>
      <c r="E272" s="238" t="s">
        <v>11747</v>
      </c>
      <c r="F272" s="238" t="s">
        <v>11748</v>
      </c>
      <c r="G272" s="225"/>
      <c r="H272" s="225"/>
      <c r="I272" s="228"/>
      <c r="J272" s="239">
        <f>BK272</f>
        <v>0</v>
      </c>
      <c r="K272" s="225"/>
      <c r="L272" s="230"/>
      <c r="M272" s="231"/>
      <c r="N272" s="232"/>
      <c r="O272" s="232"/>
      <c r="P272" s="233">
        <f>SUM(P273:P274)</f>
        <v>0</v>
      </c>
      <c r="Q272" s="232"/>
      <c r="R272" s="233">
        <f>SUM(R273:R274)</f>
        <v>0</v>
      </c>
      <c r="S272" s="232"/>
      <c r="T272" s="234">
        <f>SUM(T273:T274)</f>
        <v>0</v>
      </c>
      <c r="AR272" s="235" t="s">
        <v>83</v>
      </c>
      <c r="AT272" s="236" t="s">
        <v>75</v>
      </c>
      <c r="AU272" s="236" t="s">
        <v>83</v>
      </c>
      <c r="AY272" s="235" t="s">
        <v>414</v>
      </c>
      <c r="BK272" s="237">
        <f>SUM(BK273:BK274)</f>
        <v>0</v>
      </c>
    </row>
    <row r="273" s="1" customFormat="1" ht="16.5" customHeight="1">
      <c r="B273" s="47"/>
      <c r="C273" s="240" t="s">
        <v>387</v>
      </c>
      <c r="D273" s="240" t="s">
        <v>418</v>
      </c>
      <c r="E273" s="241" t="s">
        <v>11749</v>
      </c>
      <c r="F273" s="242" t="s">
        <v>11750</v>
      </c>
      <c r="G273" s="243" t="s">
        <v>11118</v>
      </c>
      <c r="H273" s="244">
        <v>1</v>
      </c>
      <c r="I273" s="245"/>
      <c r="J273" s="246">
        <f>ROUND(I273*H273,2)</f>
        <v>0</v>
      </c>
      <c r="K273" s="242" t="s">
        <v>21</v>
      </c>
      <c r="L273" s="73"/>
      <c r="M273" s="247" t="s">
        <v>21</v>
      </c>
      <c r="N273" s="248" t="s">
        <v>47</v>
      </c>
      <c r="O273" s="48"/>
      <c r="P273" s="249">
        <f>O273*H273</f>
        <v>0</v>
      </c>
      <c r="Q273" s="249">
        <v>0</v>
      </c>
      <c r="R273" s="249">
        <f>Q273*H273</f>
        <v>0</v>
      </c>
      <c r="S273" s="249">
        <v>0</v>
      </c>
      <c r="T273" s="250">
        <f>S273*H273</f>
        <v>0</v>
      </c>
      <c r="AR273" s="25" t="s">
        <v>422</v>
      </c>
      <c r="AT273" s="25" t="s">
        <v>418</v>
      </c>
      <c r="AU273" s="25" t="s">
        <v>86</v>
      </c>
      <c r="AY273" s="25" t="s">
        <v>414</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422</v>
      </c>
      <c r="BM273" s="25" t="s">
        <v>11751</v>
      </c>
    </row>
    <row r="274" s="1" customFormat="1" ht="16.5" customHeight="1">
      <c r="B274" s="47"/>
      <c r="C274" s="240" t="s">
        <v>1385</v>
      </c>
      <c r="D274" s="240" t="s">
        <v>418</v>
      </c>
      <c r="E274" s="241" t="s">
        <v>11752</v>
      </c>
      <c r="F274" s="242" t="s">
        <v>11753</v>
      </c>
      <c r="G274" s="243" t="s">
        <v>11118</v>
      </c>
      <c r="H274" s="244">
        <v>1</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422</v>
      </c>
      <c r="AT274" s="25" t="s">
        <v>418</v>
      </c>
      <c r="AU274" s="25" t="s">
        <v>86</v>
      </c>
      <c r="AY274" s="25" t="s">
        <v>414</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422</v>
      </c>
      <c r="BM274" s="25" t="s">
        <v>11754</v>
      </c>
    </row>
    <row r="275" s="11" customFormat="1" ht="29.88" customHeight="1">
      <c r="B275" s="224"/>
      <c r="C275" s="225"/>
      <c r="D275" s="226" t="s">
        <v>75</v>
      </c>
      <c r="E275" s="238" t="s">
        <v>11755</v>
      </c>
      <c r="F275" s="238" t="s">
        <v>11756</v>
      </c>
      <c r="G275" s="225"/>
      <c r="H275" s="225"/>
      <c r="I275" s="228"/>
      <c r="J275" s="239">
        <f>BK275</f>
        <v>0</v>
      </c>
      <c r="K275" s="225"/>
      <c r="L275" s="230"/>
      <c r="M275" s="231"/>
      <c r="N275" s="232"/>
      <c r="O275" s="232"/>
      <c r="P275" s="233">
        <f>P276</f>
        <v>0</v>
      </c>
      <c r="Q275" s="232"/>
      <c r="R275" s="233">
        <f>R276</f>
        <v>0</v>
      </c>
      <c r="S275" s="232"/>
      <c r="T275" s="234">
        <f>T276</f>
        <v>0</v>
      </c>
      <c r="AR275" s="235" t="s">
        <v>83</v>
      </c>
      <c r="AT275" s="236" t="s">
        <v>75</v>
      </c>
      <c r="AU275" s="236" t="s">
        <v>83</v>
      </c>
      <c r="AY275" s="235" t="s">
        <v>414</v>
      </c>
      <c r="BK275" s="237">
        <f>BK276</f>
        <v>0</v>
      </c>
    </row>
    <row r="276" s="1" customFormat="1" ht="16.5" customHeight="1">
      <c r="B276" s="47"/>
      <c r="C276" s="240" t="s">
        <v>1389</v>
      </c>
      <c r="D276" s="240" t="s">
        <v>418</v>
      </c>
      <c r="E276" s="241" t="s">
        <v>11757</v>
      </c>
      <c r="F276" s="242" t="s">
        <v>11758</v>
      </c>
      <c r="G276" s="243" t="s">
        <v>11118</v>
      </c>
      <c r="H276" s="244">
        <v>1</v>
      </c>
      <c r="I276" s="245"/>
      <c r="J276" s="246">
        <f>ROUND(I276*H276,2)</f>
        <v>0</v>
      </c>
      <c r="K276" s="242" t="s">
        <v>21</v>
      </c>
      <c r="L276" s="73"/>
      <c r="M276" s="247" t="s">
        <v>21</v>
      </c>
      <c r="N276" s="248" t="s">
        <v>47</v>
      </c>
      <c r="O276" s="48"/>
      <c r="P276" s="249">
        <f>O276*H276</f>
        <v>0</v>
      </c>
      <c r="Q276" s="249">
        <v>0</v>
      </c>
      <c r="R276" s="249">
        <f>Q276*H276</f>
        <v>0</v>
      </c>
      <c r="S276" s="249">
        <v>0</v>
      </c>
      <c r="T276" s="250">
        <f>S276*H276</f>
        <v>0</v>
      </c>
      <c r="AR276" s="25" t="s">
        <v>422</v>
      </c>
      <c r="AT276" s="25" t="s">
        <v>418</v>
      </c>
      <c r="AU276" s="25" t="s">
        <v>86</v>
      </c>
      <c r="AY276" s="25" t="s">
        <v>414</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422</v>
      </c>
      <c r="BM276" s="25" t="s">
        <v>11759</v>
      </c>
    </row>
    <row r="277" s="11" customFormat="1" ht="29.88" customHeight="1">
      <c r="B277" s="224"/>
      <c r="C277" s="225"/>
      <c r="D277" s="226" t="s">
        <v>75</v>
      </c>
      <c r="E277" s="238" t="s">
        <v>11760</v>
      </c>
      <c r="F277" s="238" t="s">
        <v>11761</v>
      </c>
      <c r="G277" s="225"/>
      <c r="H277" s="225"/>
      <c r="I277" s="228"/>
      <c r="J277" s="239">
        <f>BK277</f>
        <v>0</v>
      </c>
      <c r="K277" s="225"/>
      <c r="L277" s="230"/>
      <c r="M277" s="231"/>
      <c r="N277" s="232"/>
      <c r="O277" s="232"/>
      <c r="P277" s="233">
        <f>P278</f>
        <v>0</v>
      </c>
      <c r="Q277" s="232"/>
      <c r="R277" s="233">
        <f>R278</f>
        <v>0</v>
      </c>
      <c r="S277" s="232"/>
      <c r="T277" s="234">
        <f>T278</f>
        <v>0</v>
      </c>
      <c r="AR277" s="235" t="s">
        <v>83</v>
      </c>
      <c r="AT277" s="236" t="s">
        <v>75</v>
      </c>
      <c r="AU277" s="236" t="s">
        <v>83</v>
      </c>
      <c r="AY277" s="235" t="s">
        <v>414</v>
      </c>
      <c r="BK277" s="237">
        <f>BK278</f>
        <v>0</v>
      </c>
    </row>
    <row r="278" s="1" customFormat="1" ht="16.5" customHeight="1">
      <c r="B278" s="47"/>
      <c r="C278" s="240" t="s">
        <v>1393</v>
      </c>
      <c r="D278" s="240" t="s">
        <v>418</v>
      </c>
      <c r="E278" s="241" t="s">
        <v>11762</v>
      </c>
      <c r="F278" s="242" t="s">
        <v>11763</v>
      </c>
      <c r="G278" s="243" t="s">
        <v>11118</v>
      </c>
      <c r="H278" s="244">
        <v>1</v>
      </c>
      <c r="I278" s="245"/>
      <c r="J278" s="246">
        <f>ROUND(I278*H278,2)</f>
        <v>0</v>
      </c>
      <c r="K278" s="242" t="s">
        <v>21</v>
      </c>
      <c r="L278" s="73"/>
      <c r="M278" s="247" t="s">
        <v>21</v>
      </c>
      <c r="N278" s="315" t="s">
        <v>47</v>
      </c>
      <c r="O278" s="316"/>
      <c r="P278" s="317">
        <f>O278*H278</f>
        <v>0</v>
      </c>
      <c r="Q278" s="317">
        <v>0</v>
      </c>
      <c r="R278" s="317">
        <f>Q278*H278</f>
        <v>0</v>
      </c>
      <c r="S278" s="317">
        <v>0</v>
      </c>
      <c r="T278" s="318">
        <f>S278*H278</f>
        <v>0</v>
      </c>
      <c r="AR278" s="25" t="s">
        <v>422</v>
      </c>
      <c r="AT278" s="25" t="s">
        <v>418</v>
      </c>
      <c r="AU278" s="25" t="s">
        <v>86</v>
      </c>
      <c r="AY278" s="25" t="s">
        <v>414</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422</v>
      </c>
      <c r="BM278" s="25" t="s">
        <v>11764</v>
      </c>
    </row>
    <row r="279" s="1" customFormat="1" ht="6.96" customHeight="1">
      <c r="B279" s="68"/>
      <c r="C279" s="69"/>
      <c r="D279" s="69"/>
      <c r="E279" s="69"/>
      <c r="F279" s="69"/>
      <c r="G279" s="69"/>
      <c r="H279" s="69"/>
      <c r="I279" s="181"/>
      <c r="J279" s="69"/>
      <c r="K279" s="69"/>
      <c r="L279" s="73"/>
    </row>
  </sheetData>
  <sheetProtection sheet="1" autoFilter="0" formatColumns="0" formatRows="0" objects="1" scenarios="1" spinCount="100000" saltValue="atyh6IozcpQ3k+IT3tny1/sZSaLawFQqcUw+NZ3lkxbc0YUzEy4U3WiLEqL3zImxqWC4fMW/6wmUPl2gOHl/HA==" hashValue="9c1XLTXN62/cosh8cJX8rekRAaSSYhqNR1YefsMnYSJzvyNOAoGuUnwnjkML2KRm/wt6L40/j5jGlti1X58feg==" algorithmName="SHA-512" password="CC35"/>
  <autoFilter ref="C113:K278"/>
  <mergeCells count="13">
    <mergeCell ref="E7:H7"/>
    <mergeCell ref="E9:H9"/>
    <mergeCell ref="E11:H11"/>
    <mergeCell ref="E26:H26"/>
    <mergeCell ref="E47:H47"/>
    <mergeCell ref="E49:H49"/>
    <mergeCell ref="E51:H51"/>
    <mergeCell ref="J55:J56"/>
    <mergeCell ref="E102:H102"/>
    <mergeCell ref="E104:H104"/>
    <mergeCell ref="E106:H106"/>
    <mergeCell ref="G1:H1"/>
    <mergeCell ref="L2:V2"/>
  </mergeCells>
  <hyperlinks>
    <hyperlink ref="F1:G1" location="C2" display="1) Krycí list soupisu"/>
    <hyperlink ref="G1:H1" location="C58" display="2) Rekapitulace"/>
    <hyperlink ref="J1" location="C113"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127</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11765</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ROUND(SUM(BE78:BE91), 2)</f>
        <v>0</v>
      </c>
      <c r="G30" s="48"/>
      <c r="H30" s="48"/>
      <c r="I30" s="173">
        <v>0.20999999999999999</v>
      </c>
      <c r="J30" s="172">
        <f>ROUND(ROUND((SUM(BE78:BE91)), 2)*I30, 2)</f>
        <v>0</v>
      </c>
      <c r="K30" s="52"/>
    </row>
    <row r="31" s="1" customFormat="1" ht="14.4" customHeight="1">
      <c r="B31" s="47"/>
      <c r="C31" s="48"/>
      <c r="D31" s="48"/>
      <c r="E31" s="56" t="s">
        <v>48</v>
      </c>
      <c r="F31" s="172">
        <f>ROUND(SUM(BF78:BF91), 2)</f>
        <v>0</v>
      </c>
      <c r="G31" s="48"/>
      <c r="H31" s="48"/>
      <c r="I31" s="173">
        <v>0.14999999999999999</v>
      </c>
      <c r="J31" s="172">
        <f>ROUND(ROUND((SUM(BF78:BF91)), 2)*I31, 2)</f>
        <v>0</v>
      </c>
      <c r="K31" s="52"/>
    </row>
    <row r="32" hidden="1" s="1" customFormat="1" ht="14.4" customHeight="1">
      <c r="B32" s="47"/>
      <c r="C32" s="48"/>
      <c r="D32" s="48"/>
      <c r="E32" s="56" t="s">
        <v>49</v>
      </c>
      <c r="F32" s="172">
        <f>ROUND(SUM(BG78:BG91), 2)</f>
        <v>0</v>
      </c>
      <c r="G32" s="48"/>
      <c r="H32" s="48"/>
      <c r="I32" s="173">
        <v>0.20999999999999999</v>
      </c>
      <c r="J32" s="172">
        <v>0</v>
      </c>
      <c r="K32" s="52"/>
    </row>
    <row r="33" hidden="1" s="1" customFormat="1" ht="14.4" customHeight="1">
      <c r="B33" s="47"/>
      <c r="C33" s="48"/>
      <c r="D33" s="48"/>
      <c r="E33" s="56" t="s">
        <v>50</v>
      </c>
      <c r="F33" s="172">
        <f>ROUND(SUM(BH78:BH91), 2)</f>
        <v>0</v>
      </c>
      <c r="G33" s="48"/>
      <c r="H33" s="48"/>
      <c r="I33" s="173">
        <v>0.14999999999999999</v>
      </c>
      <c r="J33" s="172">
        <v>0</v>
      </c>
      <c r="K33" s="52"/>
    </row>
    <row r="34" hidden="1" s="1" customFormat="1" ht="14.4" customHeight="1">
      <c r="B34" s="47"/>
      <c r="C34" s="48"/>
      <c r="D34" s="48"/>
      <c r="E34" s="56" t="s">
        <v>51</v>
      </c>
      <c r="F34" s="172">
        <f>ROUND(SUM(BI78:BI91),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PS 03 - Interiér vstupního foyer a bufetu</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J78</f>
        <v>0</v>
      </c>
      <c r="K56" s="52"/>
      <c r="AU56" s="25" t="s">
        <v>277</v>
      </c>
    </row>
    <row r="57" s="8" customFormat="1" ht="24.96" customHeight="1">
      <c r="B57" s="192"/>
      <c r="C57" s="193"/>
      <c r="D57" s="194" t="s">
        <v>308</v>
      </c>
      <c r="E57" s="195"/>
      <c r="F57" s="195"/>
      <c r="G57" s="195"/>
      <c r="H57" s="195"/>
      <c r="I57" s="196"/>
      <c r="J57" s="197">
        <f>J79</f>
        <v>0</v>
      </c>
      <c r="K57" s="198"/>
    </row>
    <row r="58" s="9" customFormat="1" ht="19.92" customHeight="1">
      <c r="B58" s="200"/>
      <c r="C58" s="201"/>
      <c r="D58" s="202" t="s">
        <v>11766</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373</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158</v>
      </c>
      <c r="D69" s="75"/>
      <c r="E69" s="75"/>
      <c r="F69" s="75"/>
      <c r="G69" s="75"/>
      <c r="H69" s="75"/>
      <c r="I69" s="208"/>
      <c r="J69" s="75"/>
      <c r="K69" s="75"/>
      <c r="L69" s="73"/>
    </row>
    <row r="70" s="1" customFormat="1" ht="17.25" customHeight="1">
      <c r="B70" s="47"/>
      <c r="C70" s="75"/>
      <c r="D70" s="75"/>
      <c r="E70" s="83" t="str">
        <f>E9</f>
        <v>PS 03 - Interiér vstupního foyer a bufetu</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395</v>
      </c>
      <c r="D77" s="216" t="s">
        <v>61</v>
      </c>
      <c r="E77" s="216" t="s">
        <v>57</v>
      </c>
      <c r="F77" s="216" t="s">
        <v>396</v>
      </c>
      <c r="G77" s="216" t="s">
        <v>397</v>
      </c>
      <c r="H77" s="216" t="s">
        <v>398</v>
      </c>
      <c r="I77" s="217" t="s">
        <v>399</v>
      </c>
      <c r="J77" s="216" t="s">
        <v>271</v>
      </c>
      <c r="K77" s="218" t="s">
        <v>400</v>
      </c>
      <c r="L77" s="219"/>
      <c r="M77" s="103" t="s">
        <v>401</v>
      </c>
      <c r="N77" s="104" t="s">
        <v>46</v>
      </c>
      <c r="O77" s="104" t="s">
        <v>402</v>
      </c>
      <c r="P77" s="104" t="s">
        <v>403</v>
      </c>
      <c r="Q77" s="104" t="s">
        <v>404</v>
      </c>
      <c r="R77" s="104" t="s">
        <v>405</v>
      </c>
      <c r="S77" s="104" t="s">
        <v>406</v>
      </c>
      <c r="T77" s="105" t="s">
        <v>407</v>
      </c>
    </row>
    <row r="78" s="1" customFormat="1" ht="29.28" customHeight="1">
      <c r="B78" s="47"/>
      <c r="C78" s="109" t="s">
        <v>276</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277</v>
      </c>
      <c r="BK78" s="223">
        <f>BK79</f>
        <v>0</v>
      </c>
    </row>
    <row r="79" s="11" customFormat="1" ht="37.44" customHeight="1">
      <c r="B79" s="224"/>
      <c r="C79" s="225"/>
      <c r="D79" s="226" t="s">
        <v>75</v>
      </c>
      <c r="E79" s="227" t="s">
        <v>1776</v>
      </c>
      <c r="F79" s="227" t="s">
        <v>1777</v>
      </c>
      <c r="G79" s="225"/>
      <c r="H79" s="225"/>
      <c r="I79" s="228"/>
      <c r="J79" s="229">
        <f>BK79</f>
        <v>0</v>
      </c>
      <c r="K79" s="225"/>
      <c r="L79" s="230"/>
      <c r="M79" s="231"/>
      <c r="N79" s="232"/>
      <c r="O79" s="232"/>
      <c r="P79" s="233">
        <f>P80</f>
        <v>0</v>
      </c>
      <c r="Q79" s="232"/>
      <c r="R79" s="233">
        <f>R80</f>
        <v>0</v>
      </c>
      <c r="S79" s="232"/>
      <c r="T79" s="234">
        <f>T80</f>
        <v>0</v>
      </c>
      <c r="AR79" s="235" t="s">
        <v>86</v>
      </c>
      <c r="AT79" s="236" t="s">
        <v>75</v>
      </c>
      <c r="AU79" s="236" t="s">
        <v>76</v>
      </c>
      <c r="AY79" s="235" t="s">
        <v>414</v>
      </c>
      <c r="BK79" s="237">
        <f>BK80</f>
        <v>0</v>
      </c>
    </row>
    <row r="80" s="11" customFormat="1" ht="19.92" customHeight="1">
      <c r="B80" s="224"/>
      <c r="C80" s="225"/>
      <c r="D80" s="226" t="s">
        <v>75</v>
      </c>
      <c r="E80" s="238" t="s">
        <v>11767</v>
      </c>
      <c r="F80" s="238" t="s">
        <v>11768</v>
      </c>
      <c r="G80" s="225"/>
      <c r="H80" s="225"/>
      <c r="I80" s="228"/>
      <c r="J80" s="239">
        <f>BK80</f>
        <v>0</v>
      </c>
      <c r="K80" s="225"/>
      <c r="L80" s="230"/>
      <c r="M80" s="231"/>
      <c r="N80" s="232"/>
      <c r="O80" s="232"/>
      <c r="P80" s="233">
        <f>SUM(P81:P91)</f>
        <v>0</v>
      </c>
      <c r="Q80" s="232"/>
      <c r="R80" s="233">
        <f>SUM(R81:R91)</f>
        <v>0</v>
      </c>
      <c r="S80" s="232"/>
      <c r="T80" s="234">
        <f>SUM(T81:T91)</f>
        <v>0</v>
      </c>
      <c r="AR80" s="235" t="s">
        <v>86</v>
      </c>
      <c r="AT80" s="236" t="s">
        <v>75</v>
      </c>
      <c r="AU80" s="236" t="s">
        <v>83</v>
      </c>
      <c r="AY80" s="235" t="s">
        <v>414</v>
      </c>
      <c r="BK80" s="237">
        <f>SUM(BK81:BK91)</f>
        <v>0</v>
      </c>
    </row>
    <row r="81" s="1" customFormat="1" ht="140.25" customHeight="1">
      <c r="B81" s="47"/>
      <c r="C81" s="240" t="s">
        <v>83</v>
      </c>
      <c r="D81" s="240" t="s">
        <v>418</v>
      </c>
      <c r="E81" s="241" t="s">
        <v>11769</v>
      </c>
      <c r="F81" s="242" t="s">
        <v>11770</v>
      </c>
      <c r="G81" s="243" t="s">
        <v>4084</v>
      </c>
      <c r="H81" s="244">
        <v>1</v>
      </c>
      <c r="I81" s="245"/>
      <c r="J81" s="246">
        <f>ROUND(I81*H81,2)</f>
        <v>0</v>
      </c>
      <c r="K81" s="242" t="s">
        <v>21</v>
      </c>
      <c r="L81" s="73"/>
      <c r="M81" s="247" t="s">
        <v>21</v>
      </c>
      <c r="N81" s="248" t="s">
        <v>47</v>
      </c>
      <c r="O81" s="48"/>
      <c r="P81" s="249">
        <f>O81*H81</f>
        <v>0</v>
      </c>
      <c r="Q81" s="249">
        <v>0</v>
      </c>
      <c r="R81" s="249">
        <f>Q81*H81</f>
        <v>0</v>
      </c>
      <c r="S81" s="249">
        <v>0</v>
      </c>
      <c r="T81" s="250">
        <f>S81*H81</f>
        <v>0</v>
      </c>
      <c r="AR81" s="25" t="s">
        <v>690</v>
      </c>
      <c r="AT81" s="25" t="s">
        <v>418</v>
      </c>
      <c r="AU81" s="25" t="s">
        <v>86</v>
      </c>
      <c r="AY81" s="25" t="s">
        <v>414</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690</v>
      </c>
      <c r="BM81" s="25" t="s">
        <v>11771</v>
      </c>
    </row>
    <row r="82" s="1" customFormat="1" ht="102" customHeight="1">
      <c r="B82" s="47"/>
      <c r="C82" s="240" t="s">
        <v>86</v>
      </c>
      <c r="D82" s="240" t="s">
        <v>418</v>
      </c>
      <c r="E82" s="241" t="s">
        <v>11772</v>
      </c>
      <c r="F82" s="242" t="s">
        <v>11773</v>
      </c>
      <c r="G82" s="243" t="s">
        <v>4084</v>
      </c>
      <c r="H82" s="244">
        <v>1</v>
      </c>
      <c r="I82" s="245"/>
      <c r="J82" s="246">
        <f>ROUND(I82*H82,2)</f>
        <v>0</v>
      </c>
      <c r="K82" s="242" t="s">
        <v>21</v>
      </c>
      <c r="L82" s="73"/>
      <c r="M82" s="247" t="s">
        <v>21</v>
      </c>
      <c r="N82" s="248" t="s">
        <v>47</v>
      </c>
      <c r="O82" s="48"/>
      <c r="P82" s="249">
        <f>O82*H82</f>
        <v>0</v>
      </c>
      <c r="Q82" s="249">
        <v>0</v>
      </c>
      <c r="R82" s="249">
        <f>Q82*H82</f>
        <v>0</v>
      </c>
      <c r="S82" s="249">
        <v>0</v>
      </c>
      <c r="T82" s="250">
        <f>S82*H82</f>
        <v>0</v>
      </c>
      <c r="AR82" s="25" t="s">
        <v>690</v>
      </c>
      <c r="AT82" s="25" t="s">
        <v>418</v>
      </c>
      <c r="AU82" s="25" t="s">
        <v>86</v>
      </c>
      <c r="AY82" s="25" t="s">
        <v>414</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690</v>
      </c>
      <c r="BM82" s="25" t="s">
        <v>11774</v>
      </c>
    </row>
    <row r="83" s="1" customFormat="1" ht="51" customHeight="1">
      <c r="B83" s="47"/>
      <c r="C83" s="240" t="s">
        <v>394</v>
      </c>
      <c r="D83" s="240" t="s">
        <v>418</v>
      </c>
      <c r="E83" s="241" t="s">
        <v>11775</v>
      </c>
      <c r="F83" s="242" t="s">
        <v>11776</v>
      </c>
      <c r="G83" s="243" t="s">
        <v>192</v>
      </c>
      <c r="H83" s="244">
        <v>35</v>
      </c>
      <c r="I83" s="245"/>
      <c r="J83" s="246">
        <f>ROUND(I83*H83,2)</f>
        <v>0</v>
      </c>
      <c r="K83" s="242" t="s">
        <v>21</v>
      </c>
      <c r="L83" s="73"/>
      <c r="M83" s="247" t="s">
        <v>21</v>
      </c>
      <c r="N83" s="248" t="s">
        <v>47</v>
      </c>
      <c r="O83" s="48"/>
      <c r="P83" s="249">
        <f>O83*H83</f>
        <v>0</v>
      </c>
      <c r="Q83" s="249">
        <v>0</v>
      </c>
      <c r="R83" s="249">
        <f>Q83*H83</f>
        <v>0</v>
      </c>
      <c r="S83" s="249">
        <v>0</v>
      </c>
      <c r="T83" s="250">
        <f>S83*H83</f>
        <v>0</v>
      </c>
      <c r="AR83" s="25" t="s">
        <v>690</v>
      </c>
      <c r="AT83" s="25" t="s">
        <v>418</v>
      </c>
      <c r="AU83" s="25" t="s">
        <v>86</v>
      </c>
      <c r="AY83" s="25" t="s">
        <v>414</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690</v>
      </c>
      <c r="BM83" s="25" t="s">
        <v>11777</v>
      </c>
    </row>
    <row r="84" s="1" customFormat="1" ht="38.25" customHeight="1">
      <c r="B84" s="47"/>
      <c r="C84" s="240" t="s">
        <v>422</v>
      </c>
      <c r="D84" s="240" t="s">
        <v>418</v>
      </c>
      <c r="E84" s="241" t="s">
        <v>11778</v>
      </c>
      <c r="F84" s="242" t="s">
        <v>11779</v>
      </c>
      <c r="G84" s="243" t="s">
        <v>4084</v>
      </c>
      <c r="H84" s="244">
        <v>2</v>
      </c>
      <c r="I84" s="245"/>
      <c r="J84" s="246">
        <f>ROUND(I84*H84,2)</f>
        <v>0</v>
      </c>
      <c r="K84" s="242" t="s">
        <v>21</v>
      </c>
      <c r="L84" s="73"/>
      <c r="M84" s="247" t="s">
        <v>21</v>
      </c>
      <c r="N84" s="248" t="s">
        <v>47</v>
      </c>
      <c r="O84" s="48"/>
      <c r="P84" s="249">
        <f>O84*H84</f>
        <v>0</v>
      </c>
      <c r="Q84" s="249">
        <v>0</v>
      </c>
      <c r="R84" s="249">
        <f>Q84*H84</f>
        <v>0</v>
      </c>
      <c r="S84" s="249">
        <v>0</v>
      </c>
      <c r="T84" s="250">
        <f>S84*H84</f>
        <v>0</v>
      </c>
      <c r="AR84" s="25" t="s">
        <v>690</v>
      </c>
      <c r="AT84" s="25" t="s">
        <v>418</v>
      </c>
      <c r="AU84" s="25" t="s">
        <v>86</v>
      </c>
      <c r="AY84" s="25" t="s">
        <v>414</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690</v>
      </c>
      <c r="BM84" s="25" t="s">
        <v>11780</v>
      </c>
    </row>
    <row r="85" s="1" customFormat="1" ht="38.25" customHeight="1">
      <c r="B85" s="47"/>
      <c r="C85" s="240" t="s">
        <v>498</v>
      </c>
      <c r="D85" s="240" t="s">
        <v>418</v>
      </c>
      <c r="E85" s="241" t="s">
        <v>11781</v>
      </c>
      <c r="F85" s="242" t="s">
        <v>11782</v>
      </c>
      <c r="G85" s="243" t="s">
        <v>4084</v>
      </c>
      <c r="H85" s="244">
        <v>40</v>
      </c>
      <c r="I85" s="245"/>
      <c r="J85" s="246">
        <f>ROUND(I85*H85,2)</f>
        <v>0</v>
      </c>
      <c r="K85" s="242" t="s">
        <v>21</v>
      </c>
      <c r="L85" s="73"/>
      <c r="M85" s="247" t="s">
        <v>21</v>
      </c>
      <c r="N85" s="248" t="s">
        <v>47</v>
      </c>
      <c r="O85" s="48"/>
      <c r="P85" s="249">
        <f>O85*H85</f>
        <v>0</v>
      </c>
      <c r="Q85" s="249">
        <v>0</v>
      </c>
      <c r="R85" s="249">
        <f>Q85*H85</f>
        <v>0</v>
      </c>
      <c r="S85" s="249">
        <v>0</v>
      </c>
      <c r="T85" s="250">
        <f>S85*H85</f>
        <v>0</v>
      </c>
      <c r="AR85" s="25" t="s">
        <v>690</v>
      </c>
      <c r="AT85" s="25" t="s">
        <v>418</v>
      </c>
      <c r="AU85" s="25" t="s">
        <v>86</v>
      </c>
      <c r="AY85" s="25" t="s">
        <v>414</v>
      </c>
      <c r="BE85" s="251">
        <f>IF(N85="základní",J85,0)</f>
        <v>0</v>
      </c>
      <c r="BF85" s="251">
        <f>IF(N85="snížená",J85,0)</f>
        <v>0</v>
      </c>
      <c r="BG85" s="251">
        <f>IF(N85="zákl. přenesená",J85,0)</f>
        <v>0</v>
      </c>
      <c r="BH85" s="251">
        <f>IF(N85="sníž. přenesená",J85,0)</f>
        <v>0</v>
      </c>
      <c r="BI85" s="251">
        <f>IF(N85="nulová",J85,0)</f>
        <v>0</v>
      </c>
      <c r="BJ85" s="25" t="s">
        <v>83</v>
      </c>
      <c r="BK85" s="251">
        <f>ROUND(I85*H85,2)</f>
        <v>0</v>
      </c>
      <c r="BL85" s="25" t="s">
        <v>690</v>
      </c>
      <c r="BM85" s="25" t="s">
        <v>11783</v>
      </c>
    </row>
    <row r="86" s="1" customFormat="1" ht="38.25" customHeight="1">
      <c r="B86" s="47"/>
      <c r="C86" s="240" t="s">
        <v>509</v>
      </c>
      <c r="D86" s="240" t="s">
        <v>418</v>
      </c>
      <c r="E86" s="241" t="s">
        <v>11784</v>
      </c>
      <c r="F86" s="242" t="s">
        <v>11785</v>
      </c>
      <c r="G86" s="243" t="s">
        <v>4084</v>
      </c>
      <c r="H86" s="244">
        <v>10</v>
      </c>
      <c r="I86" s="245"/>
      <c r="J86" s="246">
        <f>ROUND(I86*H86,2)</f>
        <v>0</v>
      </c>
      <c r="K86" s="242" t="s">
        <v>21</v>
      </c>
      <c r="L86" s="73"/>
      <c r="M86" s="247" t="s">
        <v>21</v>
      </c>
      <c r="N86" s="248" t="s">
        <v>47</v>
      </c>
      <c r="O86" s="48"/>
      <c r="P86" s="249">
        <f>O86*H86</f>
        <v>0</v>
      </c>
      <c r="Q86" s="249">
        <v>0</v>
      </c>
      <c r="R86" s="249">
        <f>Q86*H86</f>
        <v>0</v>
      </c>
      <c r="S86" s="249">
        <v>0</v>
      </c>
      <c r="T86" s="250">
        <f>S86*H86</f>
        <v>0</v>
      </c>
      <c r="AR86" s="25" t="s">
        <v>690</v>
      </c>
      <c r="AT86" s="25" t="s">
        <v>418</v>
      </c>
      <c r="AU86" s="25" t="s">
        <v>86</v>
      </c>
      <c r="AY86" s="25" t="s">
        <v>414</v>
      </c>
      <c r="BE86" s="251">
        <f>IF(N86="základní",J86,0)</f>
        <v>0</v>
      </c>
      <c r="BF86" s="251">
        <f>IF(N86="snížená",J86,0)</f>
        <v>0</v>
      </c>
      <c r="BG86" s="251">
        <f>IF(N86="zákl. přenesená",J86,0)</f>
        <v>0</v>
      </c>
      <c r="BH86" s="251">
        <f>IF(N86="sníž. přenesená",J86,0)</f>
        <v>0</v>
      </c>
      <c r="BI86" s="251">
        <f>IF(N86="nulová",J86,0)</f>
        <v>0</v>
      </c>
      <c r="BJ86" s="25" t="s">
        <v>83</v>
      </c>
      <c r="BK86" s="251">
        <f>ROUND(I86*H86,2)</f>
        <v>0</v>
      </c>
      <c r="BL86" s="25" t="s">
        <v>690</v>
      </c>
      <c r="BM86" s="25" t="s">
        <v>11786</v>
      </c>
    </row>
    <row r="87" s="1" customFormat="1" ht="38.25" customHeight="1">
      <c r="B87" s="47"/>
      <c r="C87" s="240" t="s">
        <v>530</v>
      </c>
      <c r="D87" s="240" t="s">
        <v>418</v>
      </c>
      <c r="E87" s="241" t="s">
        <v>11787</v>
      </c>
      <c r="F87" s="242" t="s">
        <v>11788</v>
      </c>
      <c r="G87" s="243" t="s">
        <v>4084</v>
      </c>
      <c r="H87" s="244">
        <v>1</v>
      </c>
      <c r="I87" s="245"/>
      <c r="J87" s="246">
        <f>ROUND(I87*H87,2)</f>
        <v>0</v>
      </c>
      <c r="K87" s="242" t="s">
        <v>21</v>
      </c>
      <c r="L87" s="73"/>
      <c r="M87" s="247" t="s">
        <v>21</v>
      </c>
      <c r="N87" s="248" t="s">
        <v>47</v>
      </c>
      <c r="O87" s="48"/>
      <c r="P87" s="249">
        <f>O87*H87</f>
        <v>0</v>
      </c>
      <c r="Q87" s="249">
        <v>0</v>
      </c>
      <c r="R87" s="249">
        <f>Q87*H87</f>
        <v>0</v>
      </c>
      <c r="S87" s="249">
        <v>0</v>
      </c>
      <c r="T87" s="250">
        <f>S87*H87</f>
        <v>0</v>
      </c>
      <c r="AR87" s="25" t="s">
        <v>690</v>
      </c>
      <c r="AT87" s="25" t="s">
        <v>418</v>
      </c>
      <c r="AU87" s="25" t="s">
        <v>86</v>
      </c>
      <c r="AY87" s="25" t="s">
        <v>414</v>
      </c>
      <c r="BE87" s="251">
        <f>IF(N87="základní",J87,0)</f>
        <v>0</v>
      </c>
      <c r="BF87" s="251">
        <f>IF(N87="snížená",J87,0)</f>
        <v>0</v>
      </c>
      <c r="BG87" s="251">
        <f>IF(N87="zákl. přenesená",J87,0)</f>
        <v>0</v>
      </c>
      <c r="BH87" s="251">
        <f>IF(N87="sníž. přenesená",J87,0)</f>
        <v>0</v>
      </c>
      <c r="BI87" s="251">
        <f>IF(N87="nulová",J87,0)</f>
        <v>0</v>
      </c>
      <c r="BJ87" s="25" t="s">
        <v>83</v>
      </c>
      <c r="BK87" s="251">
        <f>ROUND(I87*H87,2)</f>
        <v>0</v>
      </c>
      <c r="BL87" s="25" t="s">
        <v>690</v>
      </c>
      <c r="BM87" s="25" t="s">
        <v>11789</v>
      </c>
    </row>
    <row r="88" s="1" customFormat="1" ht="38.25" customHeight="1">
      <c r="B88" s="47"/>
      <c r="C88" s="240" t="s">
        <v>542</v>
      </c>
      <c r="D88" s="240" t="s">
        <v>418</v>
      </c>
      <c r="E88" s="241" t="s">
        <v>11790</v>
      </c>
      <c r="F88" s="242" t="s">
        <v>11791</v>
      </c>
      <c r="G88" s="243" t="s">
        <v>4084</v>
      </c>
      <c r="H88" s="244">
        <v>2</v>
      </c>
      <c r="I88" s="245"/>
      <c r="J88" s="246">
        <f>ROUND(I88*H88,2)</f>
        <v>0</v>
      </c>
      <c r="K88" s="242" t="s">
        <v>21</v>
      </c>
      <c r="L88" s="73"/>
      <c r="M88" s="247" t="s">
        <v>21</v>
      </c>
      <c r="N88" s="248" t="s">
        <v>47</v>
      </c>
      <c r="O88" s="48"/>
      <c r="P88" s="249">
        <f>O88*H88</f>
        <v>0</v>
      </c>
      <c r="Q88" s="249">
        <v>0</v>
      </c>
      <c r="R88" s="249">
        <f>Q88*H88</f>
        <v>0</v>
      </c>
      <c r="S88" s="249">
        <v>0</v>
      </c>
      <c r="T88" s="250">
        <f>S88*H88</f>
        <v>0</v>
      </c>
      <c r="AR88" s="25" t="s">
        <v>690</v>
      </c>
      <c r="AT88" s="25" t="s">
        <v>418</v>
      </c>
      <c r="AU88" s="25" t="s">
        <v>86</v>
      </c>
      <c r="AY88" s="25" t="s">
        <v>414</v>
      </c>
      <c r="BE88" s="251">
        <f>IF(N88="základní",J88,0)</f>
        <v>0</v>
      </c>
      <c r="BF88" s="251">
        <f>IF(N88="snížená",J88,0)</f>
        <v>0</v>
      </c>
      <c r="BG88" s="251">
        <f>IF(N88="zákl. přenesená",J88,0)</f>
        <v>0</v>
      </c>
      <c r="BH88" s="251">
        <f>IF(N88="sníž. přenesená",J88,0)</f>
        <v>0</v>
      </c>
      <c r="BI88" s="251">
        <f>IF(N88="nulová",J88,0)</f>
        <v>0</v>
      </c>
      <c r="BJ88" s="25" t="s">
        <v>83</v>
      </c>
      <c r="BK88" s="251">
        <f>ROUND(I88*H88,2)</f>
        <v>0</v>
      </c>
      <c r="BL88" s="25" t="s">
        <v>690</v>
      </c>
      <c r="BM88" s="25" t="s">
        <v>11792</v>
      </c>
    </row>
    <row r="89" s="1" customFormat="1" ht="25.5" customHeight="1">
      <c r="B89" s="47"/>
      <c r="C89" s="240" t="s">
        <v>606</v>
      </c>
      <c r="D89" s="240" t="s">
        <v>418</v>
      </c>
      <c r="E89" s="241" t="s">
        <v>11793</v>
      </c>
      <c r="F89" s="242" t="s">
        <v>11794</v>
      </c>
      <c r="G89" s="243" t="s">
        <v>4084</v>
      </c>
      <c r="H89" s="244">
        <v>2</v>
      </c>
      <c r="I89" s="245"/>
      <c r="J89" s="246">
        <f>ROUND(I89*H89,2)</f>
        <v>0</v>
      </c>
      <c r="K89" s="242" t="s">
        <v>21</v>
      </c>
      <c r="L89" s="73"/>
      <c r="M89" s="247" t="s">
        <v>21</v>
      </c>
      <c r="N89" s="248" t="s">
        <v>47</v>
      </c>
      <c r="O89" s="48"/>
      <c r="P89" s="249">
        <f>O89*H89</f>
        <v>0</v>
      </c>
      <c r="Q89" s="249">
        <v>0</v>
      </c>
      <c r="R89" s="249">
        <f>Q89*H89</f>
        <v>0</v>
      </c>
      <c r="S89" s="249">
        <v>0</v>
      </c>
      <c r="T89" s="250">
        <f>S89*H89</f>
        <v>0</v>
      </c>
      <c r="AR89" s="25" t="s">
        <v>690</v>
      </c>
      <c r="AT89" s="25" t="s">
        <v>418</v>
      </c>
      <c r="AU89" s="25" t="s">
        <v>86</v>
      </c>
      <c r="AY89" s="25" t="s">
        <v>414</v>
      </c>
      <c r="BE89" s="251">
        <f>IF(N89="základní",J89,0)</f>
        <v>0</v>
      </c>
      <c r="BF89" s="251">
        <f>IF(N89="snížená",J89,0)</f>
        <v>0</v>
      </c>
      <c r="BG89" s="251">
        <f>IF(N89="zákl. přenesená",J89,0)</f>
        <v>0</v>
      </c>
      <c r="BH89" s="251">
        <f>IF(N89="sníž. přenesená",J89,0)</f>
        <v>0</v>
      </c>
      <c r="BI89" s="251">
        <f>IF(N89="nulová",J89,0)</f>
        <v>0</v>
      </c>
      <c r="BJ89" s="25" t="s">
        <v>83</v>
      </c>
      <c r="BK89" s="251">
        <f>ROUND(I89*H89,2)</f>
        <v>0</v>
      </c>
      <c r="BL89" s="25" t="s">
        <v>690</v>
      </c>
      <c r="BM89" s="25" t="s">
        <v>11795</v>
      </c>
    </row>
    <row r="90" s="1" customFormat="1" ht="38.25" customHeight="1">
      <c r="B90" s="47"/>
      <c r="C90" s="240" t="s">
        <v>628</v>
      </c>
      <c r="D90" s="240" t="s">
        <v>418</v>
      </c>
      <c r="E90" s="241" t="s">
        <v>11796</v>
      </c>
      <c r="F90" s="242" t="s">
        <v>11797</v>
      </c>
      <c r="G90" s="243" t="s">
        <v>4084</v>
      </c>
      <c r="H90" s="244">
        <v>2</v>
      </c>
      <c r="I90" s="245"/>
      <c r="J90" s="246">
        <f>ROUND(I90*H90,2)</f>
        <v>0</v>
      </c>
      <c r="K90" s="242" t="s">
        <v>21</v>
      </c>
      <c r="L90" s="73"/>
      <c r="M90" s="247" t="s">
        <v>21</v>
      </c>
      <c r="N90" s="248" t="s">
        <v>47</v>
      </c>
      <c r="O90" s="48"/>
      <c r="P90" s="249">
        <f>O90*H90</f>
        <v>0</v>
      </c>
      <c r="Q90" s="249">
        <v>0</v>
      </c>
      <c r="R90" s="249">
        <f>Q90*H90</f>
        <v>0</v>
      </c>
      <c r="S90" s="249">
        <v>0</v>
      </c>
      <c r="T90" s="250">
        <f>S90*H90</f>
        <v>0</v>
      </c>
      <c r="AR90" s="25" t="s">
        <v>690</v>
      </c>
      <c r="AT90" s="25" t="s">
        <v>418</v>
      </c>
      <c r="AU90" s="25" t="s">
        <v>86</v>
      </c>
      <c r="AY90" s="25" t="s">
        <v>414</v>
      </c>
      <c r="BE90" s="251">
        <f>IF(N90="základní",J90,0)</f>
        <v>0</v>
      </c>
      <c r="BF90" s="251">
        <f>IF(N90="snížená",J90,0)</f>
        <v>0</v>
      </c>
      <c r="BG90" s="251">
        <f>IF(N90="zákl. přenesená",J90,0)</f>
        <v>0</v>
      </c>
      <c r="BH90" s="251">
        <f>IF(N90="sníž. přenesená",J90,0)</f>
        <v>0</v>
      </c>
      <c r="BI90" s="251">
        <f>IF(N90="nulová",J90,0)</f>
        <v>0</v>
      </c>
      <c r="BJ90" s="25" t="s">
        <v>83</v>
      </c>
      <c r="BK90" s="251">
        <f>ROUND(I90*H90,2)</f>
        <v>0</v>
      </c>
      <c r="BL90" s="25" t="s">
        <v>690</v>
      </c>
      <c r="BM90" s="25" t="s">
        <v>11798</v>
      </c>
    </row>
    <row r="91" s="1" customFormat="1" ht="38.25" customHeight="1">
      <c r="B91" s="47"/>
      <c r="C91" s="240" t="s">
        <v>639</v>
      </c>
      <c r="D91" s="240" t="s">
        <v>418</v>
      </c>
      <c r="E91" s="241" t="s">
        <v>11799</v>
      </c>
      <c r="F91" s="242" t="s">
        <v>11800</v>
      </c>
      <c r="G91" s="243" t="s">
        <v>4084</v>
      </c>
      <c r="H91" s="244">
        <v>2</v>
      </c>
      <c r="I91" s="245"/>
      <c r="J91" s="246">
        <f>ROUND(I91*H91,2)</f>
        <v>0</v>
      </c>
      <c r="K91" s="242" t="s">
        <v>21</v>
      </c>
      <c r="L91" s="73"/>
      <c r="M91" s="247" t="s">
        <v>21</v>
      </c>
      <c r="N91" s="315" t="s">
        <v>47</v>
      </c>
      <c r="O91" s="316"/>
      <c r="P91" s="317">
        <f>O91*H91</f>
        <v>0</v>
      </c>
      <c r="Q91" s="317">
        <v>0</v>
      </c>
      <c r="R91" s="317">
        <f>Q91*H91</f>
        <v>0</v>
      </c>
      <c r="S91" s="317">
        <v>0</v>
      </c>
      <c r="T91" s="318">
        <f>S91*H91</f>
        <v>0</v>
      </c>
      <c r="AR91" s="25" t="s">
        <v>690</v>
      </c>
      <c r="AT91" s="25" t="s">
        <v>418</v>
      </c>
      <c r="AU91" s="25" t="s">
        <v>86</v>
      </c>
      <c r="AY91" s="25" t="s">
        <v>414</v>
      </c>
      <c r="BE91" s="251">
        <f>IF(N91="základní",J91,0)</f>
        <v>0</v>
      </c>
      <c r="BF91" s="251">
        <f>IF(N91="snížená",J91,0)</f>
        <v>0</v>
      </c>
      <c r="BG91" s="251">
        <f>IF(N91="zákl. přenesená",J91,0)</f>
        <v>0</v>
      </c>
      <c r="BH91" s="251">
        <f>IF(N91="sníž. přenesená",J91,0)</f>
        <v>0</v>
      </c>
      <c r="BI91" s="251">
        <f>IF(N91="nulová",J91,0)</f>
        <v>0</v>
      </c>
      <c r="BJ91" s="25" t="s">
        <v>83</v>
      </c>
      <c r="BK91" s="251">
        <f>ROUND(I91*H91,2)</f>
        <v>0</v>
      </c>
      <c r="BL91" s="25" t="s">
        <v>690</v>
      </c>
      <c r="BM91" s="25" t="s">
        <v>11801</v>
      </c>
    </row>
    <row r="92" s="1" customFormat="1" ht="6.96" customHeight="1">
      <c r="B92" s="68"/>
      <c r="C92" s="69"/>
      <c r="D92" s="69"/>
      <c r="E92" s="69"/>
      <c r="F92" s="69"/>
      <c r="G92" s="69"/>
      <c r="H92" s="69"/>
      <c r="I92" s="181"/>
      <c r="J92" s="69"/>
      <c r="K92" s="69"/>
      <c r="L92" s="73"/>
    </row>
  </sheetData>
  <sheetProtection sheet="1" autoFilter="0" formatColumns="0" formatRows="0" objects="1" scenarios="1" spinCount="100000" saltValue="d9F7z3VPAps4t3HVaVf/JM+22ULMQjw6Vyz8zSBIgt+TbclfTvxuA3L5UOF9Ekyn5BhnwWMPB6w6IH0Mg1as1Q==" hashValue="lKEzB75VWp0RwDUC365kjzrFgJylqGuNRrHUqfU8KKSYY5pVCtdTNcjv3clETTsMHsv4ATwpMfWktmz+d2caYg==" algorithmName="SHA-512" password="CC35"/>
  <autoFilter ref="C77:K91"/>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130</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11802</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ROUND(J79,2)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ROUND(SUM(BE79:BE101), 2)</f>
        <v>0</v>
      </c>
      <c r="G30" s="48"/>
      <c r="H30" s="48"/>
      <c r="I30" s="173">
        <v>0.20999999999999999</v>
      </c>
      <c r="J30" s="172">
        <f>ROUND(ROUND((SUM(BE79:BE101)), 2)*I30, 2)</f>
        <v>0</v>
      </c>
      <c r="K30" s="52"/>
    </row>
    <row r="31" s="1" customFormat="1" ht="14.4" customHeight="1">
      <c r="B31" s="47"/>
      <c r="C31" s="48"/>
      <c r="D31" s="48"/>
      <c r="E31" s="56" t="s">
        <v>48</v>
      </c>
      <c r="F31" s="172">
        <f>ROUND(SUM(BF79:BF101), 2)</f>
        <v>0</v>
      </c>
      <c r="G31" s="48"/>
      <c r="H31" s="48"/>
      <c r="I31" s="173">
        <v>0.14999999999999999</v>
      </c>
      <c r="J31" s="172">
        <f>ROUND(ROUND((SUM(BF79:BF101)), 2)*I31, 2)</f>
        <v>0</v>
      </c>
      <c r="K31" s="52"/>
    </row>
    <row r="32" hidden="1" s="1" customFormat="1" ht="14.4" customHeight="1">
      <c r="B32" s="47"/>
      <c r="C32" s="48"/>
      <c r="D32" s="48"/>
      <c r="E32" s="56" t="s">
        <v>49</v>
      </c>
      <c r="F32" s="172">
        <f>ROUND(SUM(BG79:BG101), 2)</f>
        <v>0</v>
      </c>
      <c r="G32" s="48"/>
      <c r="H32" s="48"/>
      <c r="I32" s="173">
        <v>0.20999999999999999</v>
      </c>
      <c r="J32" s="172">
        <v>0</v>
      </c>
      <c r="K32" s="52"/>
    </row>
    <row r="33" hidden="1" s="1" customFormat="1" ht="14.4" customHeight="1">
      <c r="B33" s="47"/>
      <c r="C33" s="48"/>
      <c r="D33" s="48"/>
      <c r="E33" s="56" t="s">
        <v>50</v>
      </c>
      <c r="F33" s="172">
        <f>ROUND(SUM(BH79:BH101), 2)</f>
        <v>0</v>
      </c>
      <c r="G33" s="48"/>
      <c r="H33" s="48"/>
      <c r="I33" s="173">
        <v>0.14999999999999999</v>
      </c>
      <c r="J33" s="172">
        <v>0</v>
      </c>
      <c r="K33" s="52"/>
    </row>
    <row r="34" hidden="1" s="1" customFormat="1" ht="14.4" customHeight="1">
      <c r="B34" s="47"/>
      <c r="C34" s="48"/>
      <c r="D34" s="48"/>
      <c r="E34" s="56" t="s">
        <v>51</v>
      </c>
      <c r="F34" s="172">
        <f>ROUND(SUM(BI79:BI101),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VON - Vedlejší a ostatní náklady</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J79</f>
        <v>0</v>
      </c>
      <c r="K56" s="52"/>
      <c r="AU56" s="25" t="s">
        <v>277</v>
      </c>
    </row>
    <row r="57" s="8" customFormat="1" ht="24.96" customHeight="1">
      <c r="B57" s="192"/>
      <c r="C57" s="193"/>
      <c r="D57" s="194" t="s">
        <v>11803</v>
      </c>
      <c r="E57" s="195"/>
      <c r="F57" s="195"/>
      <c r="G57" s="195"/>
      <c r="H57" s="195"/>
      <c r="I57" s="196"/>
      <c r="J57" s="197">
        <f>J80</f>
        <v>0</v>
      </c>
      <c r="K57" s="198"/>
    </row>
    <row r="58" s="9" customFormat="1" ht="19.92" customHeight="1">
      <c r="B58" s="200"/>
      <c r="C58" s="201"/>
      <c r="D58" s="202" t="s">
        <v>11804</v>
      </c>
      <c r="E58" s="203"/>
      <c r="F58" s="203"/>
      <c r="G58" s="203"/>
      <c r="H58" s="203"/>
      <c r="I58" s="204"/>
      <c r="J58" s="205">
        <f>J81</f>
        <v>0</v>
      </c>
      <c r="K58" s="206"/>
    </row>
    <row r="59" s="9" customFormat="1" ht="19.92" customHeight="1">
      <c r="B59" s="200"/>
      <c r="C59" s="201"/>
      <c r="D59" s="202" t="s">
        <v>11805</v>
      </c>
      <c r="E59" s="203"/>
      <c r="F59" s="203"/>
      <c r="G59" s="203"/>
      <c r="H59" s="203"/>
      <c r="I59" s="204"/>
      <c r="J59" s="205">
        <f>J97</f>
        <v>0</v>
      </c>
      <c r="K59" s="206"/>
    </row>
    <row r="60" s="1" customFormat="1" ht="21.84" customHeight="1">
      <c r="B60" s="47"/>
      <c r="C60" s="48"/>
      <c r="D60" s="48"/>
      <c r="E60" s="48"/>
      <c r="F60" s="48"/>
      <c r="G60" s="48"/>
      <c r="H60" s="48"/>
      <c r="I60" s="158"/>
      <c r="J60" s="48"/>
      <c r="K60" s="52"/>
    </row>
    <row r="61" s="1" customFormat="1" ht="6.96" customHeight="1">
      <c r="B61" s="68"/>
      <c r="C61" s="69"/>
      <c r="D61" s="69"/>
      <c r="E61" s="69"/>
      <c r="F61" s="69"/>
      <c r="G61" s="69"/>
      <c r="H61" s="69"/>
      <c r="I61" s="181"/>
      <c r="J61" s="69"/>
      <c r="K61" s="70"/>
    </row>
    <row r="65" s="1" customFormat="1" ht="6.96" customHeight="1">
      <c r="B65" s="71"/>
      <c r="C65" s="72"/>
      <c r="D65" s="72"/>
      <c r="E65" s="72"/>
      <c r="F65" s="72"/>
      <c r="G65" s="72"/>
      <c r="H65" s="72"/>
      <c r="I65" s="184"/>
      <c r="J65" s="72"/>
      <c r="K65" s="72"/>
      <c r="L65" s="73"/>
    </row>
    <row r="66" s="1" customFormat="1" ht="36.96" customHeight="1">
      <c r="B66" s="47"/>
      <c r="C66" s="74" t="s">
        <v>373</v>
      </c>
      <c r="D66" s="75"/>
      <c r="E66" s="75"/>
      <c r="F66" s="75"/>
      <c r="G66" s="75"/>
      <c r="H66" s="75"/>
      <c r="I66" s="208"/>
      <c r="J66" s="75"/>
      <c r="K66" s="75"/>
      <c r="L66" s="73"/>
    </row>
    <row r="67" s="1" customFormat="1" ht="6.96" customHeight="1">
      <c r="B67" s="47"/>
      <c r="C67" s="75"/>
      <c r="D67" s="75"/>
      <c r="E67" s="75"/>
      <c r="F67" s="75"/>
      <c r="G67" s="75"/>
      <c r="H67" s="75"/>
      <c r="I67" s="208"/>
      <c r="J67" s="75"/>
      <c r="K67" s="75"/>
      <c r="L67" s="73"/>
    </row>
    <row r="68" s="1" customFormat="1" ht="14.4" customHeight="1">
      <c r="B68" s="47"/>
      <c r="C68" s="77" t="s">
        <v>18</v>
      </c>
      <c r="D68" s="75"/>
      <c r="E68" s="75"/>
      <c r="F68" s="75"/>
      <c r="G68" s="75"/>
      <c r="H68" s="75"/>
      <c r="I68" s="208"/>
      <c r="J68" s="75"/>
      <c r="K68" s="75"/>
      <c r="L68" s="73"/>
    </row>
    <row r="69" s="1" customFormat="1" ht="16.5" customHeight="1">
      <c r="B69" s="47"/>
      <c r="C69" s="75"/>
      <c r="D69" s="75"/>
      <c r="E69" s="209" t="str">
        <f>E7</f>
        <v>Rekonstrukce internátu FVZ Hradec Králové - PD</v>
      </c>
      <c r="F69" s="77"/>
      <c r="G69" s="77"/>
      <c r="H69" s="77"/>
      <c r="I69" s="208"/>
      <c r="J69" s="75"/>
      <c r="K69" s="75"/>
      <c r="L69" s="73"/>
    </row>
    <row r="70" s="1" customFormat="1" ht="14.4" customHeight="1">
      <c r="B70" s="47"/>
      <c r="C70" s="77" t="s">
        <v>158</v>
      </c>
      <c r="D70" s="75"/>
      <c r="E70" s="75"/>
      <c r="F70" s="75"/>
      <c r="G70" s="75"/>
      <c r="H70" s="75"/>
      <c r="I70" s="208"/>
      <c r="J70" s="75"/>
      <c r="K70" s="75"/>
      <c r="L70" s="73"/>
    </row>
    <row r="71" s="1" customFormat="1" ht="17.25" customHeight="1">
      <c r="B71" s="47"/>
      <c r="C71" s="75"/>
      <c r="D71" s="75"/>
      <c r="E71" s="83" t="str">
        <f>E9</f>
        <v>VON - Vedlejší a ostatní náklady</v>
      </c>
      <c r="F71" s="75"/>
      <c r="G71" s="75"/>
      <c r="H71" s="75"/>
      <c r="I71" s="208"/>
      <c r="J71" s="75"/>
      <c r="K71" s="75"/>
      <c r="L71" s="73"/>
    </row>
    <row r="72" s="1" customFormat="1" ht="6.96" customHeight="1">
      <c r="B72" s="47"/>
      <c r="C72" s="75"/>
      <c r="D72" s="75"/>
      <c r="E72" s="75"/>
      <c r="F72" s="75"/>
      <c r="G72" s="75"/>
      <c r="H72" s="75"/>
      <c r="I72" s="208"/>
      <c r="J72" s="75"/>
      <c r="K72" s="75"/>
      <c r="L72" s="73"/>
    </row>
    <row r="73" s="1" customFormat="1" ht="18" customHeight="1">
      <c r="B73" s="47"/>
      <c r="C73" s="77" t="s">
        <v>23</v>
      </c>
      <c r="D73" s="75"/>
      <c r="E73" s="75"/>
      <c r="F73" s="212" t="str">
        <f>F12</f>
        <v>Hradec Králové parc. č. 1582, 1378</v>
      </c>
      <c r="G73" s="75"/>
      <c r="H73" s="75"/>
      <c r="I73" s="213" t="s">
        <v>25</v>
      </c>
      <c r="J73" s="86" t="str">
        <f>IF(J12="","",J12)</f>
        <v>2. 3. 2017</v>
      </c>
      <c r="K73" s="75"/>
      <c r="L73" s="73"/>
    </row>
    <row r="74" s="1" customFormat="1" ht="6.96" customHeight="1">
      <c r="B74" s="47"/>
      <c r="C74" s="75"/>
      <c r="D74" s="75"/>
      <c r="E74" s="75"/>
      <c r="F74" s="75"/>
      <c r="G74" s="75"/>
      <c r="H74" s="75"/>
      <c r="I74" s="208"/>
      <c r="J74" s="75"/>
      <c r="K74" s="75"/>
      <c r="L74" s="73"/>
    </row>
    <row r="75" s="1" customFormat="1">
      <c r="B75" s="47"/>
      <c r="C75" s="77" t="s">
        <v>27</v>
      </c>
      <c r="D75" s="75"/>
      <c r="E75" s="75"/>
      <c r="F75" s="212" t="str">
        <f>E15</f>
        <v>Armádní servisní, p.o. Podhrabská 1589/1 Praha 6</v>
      </c>
      <c r="G75" s="75"/>
      <c r="H75" s="75"/>
      <c r="I75" s="213" t="s">
        <v>35</v>
      </c>
      <c r="J75" s="212" t="str">
        <f>E21</f>
        <v>BKN,spol.s r.o.Vladislavova 29/I,566 01Vysoké Mýto</v>
      </c>
      <c r="K75" s="75"/>
      <c r="L75" s="73"/>
    </row>
    <row r="76" s="1" customFormat="1" ht="14.4" customHeight="1">
      <c r="B76" s="47"/>
      <c r="C76" s="77" t="s">
        <v>33</v>
      </c>
      <c r="D76" s="75"/>
      <c r="E76" s="75"/>
      <c r="F76" s="212" t="str">
        <f>IF(E18="","",E18)</f>
        <v/>
      </c>
      <c r="G76" s="75"/>
      <c r="H76" s="75"/>
      <c r="I76" s="208"/>
      <c r="J76" s="75"/>
      <c r="K76" s="75"/>
      <c r="L76" s="73"/>
    </row>
    <row r="77" s="1" customFormat="1" ht="10.32" customHeight="1">
      <c r="B77" s="47"/>
      <c r="C77" s="75"/>
      <c r="D77" s="75"/>
      <c r="E77" s="75"/>
      <c r="F77" s="75"/>
      <c r="G77" s="75"/>
      <c r="H77" s="75"/>
      <c r="I77" s="208"/>
      <c r="J77" s="75"/>
      <c r="K77" s="75"/>
      <c r="L77" s="73"/>
    </row>
    <row r="78" s="10" customFormat="1" ht="29.28" customHeight="1">
      <c r="B78" s="214"/>
      <c r="C78" s="215" t="s">
        <v>395</v>
      </c>
      <c r="D78" s="216" t="s">
        <v>61</v>
      </c>
      <c r="E78" s="216" t="s">
        <v>57</v>
      </c>
      <c r="F78" s="216" t="s">
        <v>396</v>
      </c>
      <c r="G78" s="216" t="s">
        <v>397</v>
      </c>
      <c r="H78" s="216" t="s">
        <v>398</v>
      </c>
      <c r="I78" s="217" t="s">
        <v>399</v>
      </c>
      <c r="J78" s="216" t="s">
        <v>271</v>
      </c>
      <c r="K78" s="218" t="s">
        <v>400</v>
      </c>
      <c r="L78" s="219"/>
      <c r="M78" s="103" t="s">
        <v>401</v>
      </c>
      <c r="N78" s="104" t="s">
        <v>46</v>
      </c>
      <c r="O78" s="104" t="s">
        <v>402</v>
      </c>
      <c r="P78" s="104" t="s">
        <v>403</v>
      </c>
      <c r="Q78" s="104" t="s">
        <v>404</v>
      </c>
      <c r="R78" s="104" t="s">
        <v>405</v>
      </c>
      <c r="S78" s="104" t="s">
        <v>406</v>
      </c>
      <c r="T78" s="105" t="s">
        <v>407</v>
      </c>
    </row>
    <row r="79" s="1" customFormat="1" ht="29.28" customHeight="1">
      <c r="B79" s="47"/>
      <c r="C79" s="109" t="s">
        <v>276</v>
      </c>
      <c r="D79" s="75"/>
      <c r="E79" s="75"/>
      <c r="F79" s="75"/>
      <c r="G79" s="75"/>
      <c r="H79" s="75"/>
      <c r="I79" s="208"/>
      <c r="J79" s="220">
        <f>BK79</f>
        <v>0</v>
      </c>
      <c r="K79" s="75"/>
      <c r="L79" s="73"/>
      <c r="M79" s="106"/>
      <c r="N79" s="107"/>
      <c r="O79" s="107"/>
      <c r="P79" s="221">
        <f>P80</f>
        <v>0</v>
      </c>
      <c r="Q79" s="107"/>
      <c r="R79" s="221">
        <f>R80</f>
        <v>0</v>
      </c>
      <c r="S79" s="107"/>
      <c r="T79" s="222">
        <f>T80</f>
        <v>0</v>
      </c>
      <c r="AT79" s="25" t="s">
        <v>75</v>
      </c>
      <c r="AU79" s="25" t="s">
        <v>277</v>
      </c>
      <c r="BK79" s="223">
        <f>BK80</f>
        <v>0</v>
      </c>
    </row>
    <row r="80" s="11" customFormat="1" ht="37.44" customHeight="1">
      <c r="B80" s="224"/>
      <c r="C80" s="225"/>
      <c r="D80" s="226" t="s">
        <v>75</v>
      </c>
      <c r="E80" s="227" t="s">
        <v>11806</v>
      </c>
      <c r="F80" s="227" t="s">
        <v>11807</v>
      </c>
      <c r="G80" s="225"/>
      <c r="H80" s="225"/>
      <c r="I80" s="228"/>
      <c r="J80" s="229">
        <f>BK80</f>
        <v>0</v>
      </c>
      <c r="K80" s="225"/>
      <c r="L80" s="230"/>
      <c r="M80" s="231"/>
      <c r="N80" s="232"/>
      <c r="O80" s="232"/>
      <c r="P80" s="233">
        <f>P81+P97</f>
        <v>0</v>
      </c>
      <c r="Q80" s="232"/>
      <c r="R80" s="233">
        <f>R81+R97</f>
        <v>0</v>
      </c>
      <c r="S80" s="232"/>
      <c r="T80" s="234">
        <f>T81+T97</f>
        <v>0</v>
      </c>
      <c r="AR80" s="235" t="s">
        <v>422</v>
      </c>
      <c r="AT80" s="236" t="s">
        <v>75</v>
      </c>
      <c r="AU80" s="236" t="s">
        <v>76</v>
      </c>
      <c r="AY80" s="235" t="s">
        <v>414</v>
      </c>
      <c r="BK80" s="237">
        <f>BK81+BK97</f>
        <v>0</v>
      </c>
    </row>
    <row r="81" s="11" customFormat="1" ht="19.92" customHeight="1">
      <c r="B81" s="224"/>
      <c r="C81" s="225"/>
      <c r="D81" s="226" t="s">
        <v>75</v>
      </c>
      <c r="E81" s="238" t="s">
        <v>11808</v>
      </c>
      <c r="F81" s="238" t="s">
        <v>11809</v>
      </c>
      <c r="G81" s="225"/>
      <c r="H81" s="225"/>
      <c r="I81" s="228"/>
      <c r="J81" s="239">
        <f>BK81</f>
        <v>0</v>
      </c>
      <c r="K81" s="225"/>
      <c r="L81" s="230"/>
      <c r="M81" s="231"/>
      <c r="N81" s="232"/>
      <c r="O81" s="232"/>
      <c r="P81" s="233">
        <f>SUM(P82:P96)</f>
        <v>0</v>
      </c>
      <c r="Q81" s="232"/>
      <c r="R81" s="233">
        <f>SUM(R82:R96)</f>
        <v>0</v>
      </c>
      <c r="S81" s="232"/>
      <c r="T81" s="234">
        <f>SUM(T82:T96)</f>
        <v>0</v>
      </c>
      <c r="AR81" s="235" t="s">
        <v>422</v>
      </c>
      <c r="AT81" s="236" t="s">
        <v>75</v>
      </c>
      <c r="AU81" s="236" t="s">
        <v>83</v>
      </c>
      <c r="AY81" s="235" t="s">
        <v>414</v>
      </c>
      <c r="BK81" s="237">
        <f>SUM(BK82:BK96)</f>
        <v>0</v>
      </c>
    </row>
    <row r="82" s="1" customFormat="1" ht="16.5" customHeight="1">
      <c r="B82" s="47"/>
      <c r="C82" s="240" t="s">
        <v>83</v>
      </c>
      <c r="D82" s="240" t="s">
        <v>418</v>
      </c>
      <c r="E82" s="241" t="s">
        <v>11810</v>
      </c>
      <c r="F82" s="242" t="s">
        <v>11811</v>
      </c>
      <c r="G82" s="243" t="s">
        <v>11812</v>
      </c>
      <c r="H82" s="244">
        <v>80</v>
      </c>
      <c r="I82" s="245"/>
      <c r="J82" s="246">
        <f>ROUND(I82*H82,2)</f>
        <v>0</v>
      </c>
      <c r="K82" s="242" t="s">
        <v>11813</v>
      </c>
      <c r="L82" s="73"/>
      <c r="M82" s="247" t="s">
        <v>21</v>
      </c>
      <c r="N82" s="248" t="s">
        <v>47</v>
      </c>
      <c r="O82" s="48"/>
      <c r="P82" s="249">
        <f>O82*H82</f>
        <v>0</v>
      </c>
      <c r="Q82" s="249">
        <v>0</v>
      </c>
      <c r="R82" s="249">
        <f>Q82*H82</f>
        <v>0</v>
      </c>
      <c r="S82" s="249">
        <v>0</v>
      </c>
      <c r="T82" s="250">
        <f>S82*H82</f>
        <v>0</v>
      </c>
      <c r="AR82" s="25" t="s">
        <v>11814</v>
      </c>
      <c r="AT82" s="25" t="s">
        <v>418</v>
      </c>
      <c r="AU82" s="25" t="s">
        <v>86</v>
      </c>
      <c r="AY82" s="25" t="s">
        <v>414</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11814</v>
      </c>
      <c r="BM82" s="25" t="s">
        <v>11815</v>
      </c>
    </row>
    <row r="83" s="1" customFormat="1" ht="16.5" customHeight="1">
      <c r="B83" s="47"/>
      <c r="C83" s="240" t="s">
        <v>86</v>
      </c>
      <c r="D83" s="240" t="s">
        <v>418</v>
      </c>
      <c r="E83" s="241" t="s">
        <v>11816</v>
      </c>
      <c r="F83" s="242" t="s">
        <v>11817</v>
      </c>
      <c r="G83" s="243" t="s">
        <v>678</v>
      </c>
      <c r="H83" s="244">
        <v>1</v>
      </c>
      <c r="I83" s="245"/>
      <c r="J83" s="246">
        <f>ROUND(I83*H83,2)</f>
        <v>0</v>
      </c>
      <c r="K83" s="242" t="s">
        <v>21</v>
      </c>
      <c r="L83" s="73"/>
      <c r="M83" s="247" t="s">
        <v>21</v>
      </c>
      <c r="N83" s="248" t="s">
        <v>47</v>
      </c>
      <c r="O83" s="48"/>
      <c r="P83" s="249">
        <f>O83*H83</f>
        <v>0</v>
      </c>
      <c r="Q83" s="249">
        <v>0</v>
      </c>
      <c r="R83" s="249">
        <f>Q83*H83</f>
        <v>0</v>
      </c>
      <c r="S83" s="249">
        <v>0</v>
      </c>
      <c r="T83" s="250">
        <f>S83*H83</f>
        <v>0</v>
      </c>
      <c r="AR83" s="25" t="s">
        <v>11814</v>
      </c>
      <c r="AT83" s="25" t="s">
        <v>418</v>
      </c>
      <c r="AU83" s="25" t="s">
        <v>86</v>
      </c>
      <c r="AY83" s="25" t="s">
        <v>414</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11814</v>
      </c>
      <c r="BM83" s="25" t="s">
        <v>11818</v>
      </c>
    </row>
    <row r="84" s="1" customFormat="1" ht="16.5" customHeight="1">
      <c r="B84" s="47"/>
      <c r="C84" s="240" t="s">
        <v>394</v>
      </c>
      <c r="D84" s="240" t="s">
        <v>418</v>
      </c>
      <c r="E84" s="241" t="s">
        <v>11819</v>
      </c>
      <c r="F84" s="242" t="s">
        <v>11820</v>
      </c>
      <c r="G84" s="243" t="s">
        <v>678</v>
      </c>
      <c r="H84" s="244">
        <v>3</v>
      </c>
      <c r="I84" s="245"/>
      <c r="J84" s="246">
        <f>ROUND(I84*H84,2)</f>
        <v>0</v>
      </c>
      <c r="K84" s="242" t="s">
        <v>21</v>
      </c>
      <c r="L84" s="73"/>
      <c r="M84" s="247" t="s">
        <v>21</v>
      </c>
      <c r="N84" s="248" t="s">
        <v>47</v>
      </c>
      <c r="O84" s="48"/>
      <c r="P84" s="249">
        <f>O84*H84</f>
        <v>0</v>
      </c>
      <c r="Q84" s="249">
        <v>0</v>
      </c>
      <c r="R84" s="249">
        <f>Q84*H84</f>
        <v>0</v>
      </c>
      <c r="S84" s="249">
        <v>0</v>
      </c>
      <c r="T84" s="250">
        <f>S84*H84</f>
        <v>0</v>
      </c>
      <c r="AR84" s="25" t="s">
        <v>11814</v>
      </c>
      <c r="AT84" s="25" t="s">
        <v>418</v>
      </c>
      <c r="AU84" s="25" t="s">
        <v>86</v>
      </c>
      <c r="AY84" s="25" t="s">
        <v>414</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11814</v>
      </c>
      <c r="BM84" s="25" t="s">
        <v>11821</v>
      </c>
    </row>
    <row r="85" s="1" customFormat="1" ht="16.5" customHeight="1">
      <c r="B85" s="47"/>
      <c r="C85" s="240" t="s">
        <v>422</v>
      </c>
      <c r="D85" s="240" t="s">
        <v>418</v>
      </c>
      <c r="E85" s="241" t="s">
        <v>11822</v>
      </c>
      <c r="F85" s="242" t="s">
        <v>11823</v>
      </c>
      <c r="G85" s="243" t="s">
        <v>678</v>
      </c>
      <c r="H85" s="244">
        <v>1</v>
      </c>
      <c r="I85" s="245"/>
      <c r="J85" s="246">
        <f>ROUND(I85*H85,2)</f>
        <v>0</v>
      </c>
      <c r="K85" s="242" t="s">
        <v>21</v>
      </c>
      <c r="L85" s="73"/>
      <c r="M85" s="247" t="s">
        <v>21</v>
      </c>
      <c r="N85" s="248" t="s">
        <v>47</v>
      </c>
      <c r="O85" s="48"/>
      <c r="P85" s="249">
        <f>O85*H85</f>
        <v>0</v>
      </c>
      <c r="Q85" s="249">
        <v>0</v>
      </c>
      <c r="R85" s="249">
        <f>Q85*H85</f>
        <v>0</v>
      </c>
      <c r="S85" s="249">
        <v>0</v>
      </c>
      <c r="T85" s="250">
        <f>S85*H85</f>
        <v>0</v>
      </c>
      <c r="AR85" s="25" t="s">
        <v>11814</v>
      </c>
      <c r="AT85" s="25" t="s">
        <v>418</v>
      </c>
      <c r="AU85" s="25" t="s">
        <v>86</v>
      </c>
      <c r="AY85" s="25" t="s">
        <v>414</v>
      </c>
      <c r="BE85" s="251">
        <f>IF(N85="základní",J85,0)</f>
        <v>0</v>
      </c>
      <c r="BF85" s="251">
        <f>IF(N85="snížená",J85,0)</f>
        <v>0</v>
      </c>
      <c r="BG85" s="251">
        <f>IF(N85="zákl. přenesená",J85,0)</f>
        <v>0</v>
      </c>
      <c r="BH85" s="251">
        <f>IF(N85="sníž. přenesená",J85,0)</f>
        <v>0</v>
      </c>
      <c r="BI85" s="251">
        <f>IF(N85="nulová",J85,0)</f>
        <v>0</v>
      </c>
      <c r="BJ85" s="25" t="s">
        <v>83</v>
      </c>
      <c r="BK85" s="251">
        <f>ROUND(I85*H85,2)</f>
        <v>0</v>
      </c>
      <c r="BL85" s="25" t="s">
        <v>11814</v>
      </c>
      <c r="BM85" s="25" t="s">
        <v>11824</v>
      </c>
    </row>
    <row r="86" s="1" customFormat="1" ht="16.5" customHeight="1">
      <c r="B86" s="47"/>
      <c r="C86" s="240" t="s">
        <v>498</v>
      </c>
      <c r="D86" s="240" t="s">
        <v>418</v>
      </c>
      <c r="E86" s="241" t="s">
        <v>11825</v>
      </c>
      <c r="F86" s="242" t="s">
        <v>11826</v>
      </c>
      <c r="G86" s="243" t="s">
        <v>678</v>
      </c>
      <c r="H86" s="244">
        <v>1</v>
      </c>
      <c r="I86" s="245"/>
      <c r="J86" s="246">
        <f>ROUND(I86*H86,2)</f>
        <v>0</v>
      </c>
      <c r="K86" s="242" t="s">
        <v>21</v>
      </c>
      <c r="L86" s="73"/>
      <c r="M86" s="247" t="s">
        <v>21</v>
      </c>
      <c r="N86" s="248" t="s">
        <v>47</v>
      </c>
      <c r="O86" s="48"/>
      <c r="P86" s="249">
        <f>O86*H86</f>
        <v>0</v>
      </c>
      <c r="Q86" s="249">
        <v>0</v>
      </c>
      <c r="R86" s="249">
        <f>Q86*H86</f>
        <v>0</v>
      </c>
      <c r="S86" s="249">
        <v>0</v>
      </c>
      <c r="T86" s="250">
        <f>S86*H86</f>
        <v>0</v>
      </c>
      <c r="AR86" s="25" t="s">
        <v>11814</v>
      </c>
      <c r="AT86" s="25" t="s">
        <v>418</v>
      </c>
      <c r="AU86" s="25" t="s">
        <v>86</v>
      </c>
      <c r="AY86" s="25" t="s">
        <v>414</v>
      </c>
      <c r="BE86" s="251">
        <f>IF(N86="základní",J86,0)</f>
        <v>0</v>
      </c>
      <c r="BF86" s="251">
        <f>IF(N86="snížená",J86,0)</f>
        <v>0</v>
      </c>
      <c r="BG86" s="251">
        <f>IF(N86="zákl. přenesená",J86,0)</f>
        <v>0</v>
      </c>
      <c r="BH86" s="251">
        <f>IF(N86="sníž. přenesená",J86,0)</f>
        <v>0</v>
      </c>
      <c r="BI86" s="251">
        <f>IF(N86="nulová",J86,0)</f>
        <v>0</v>
      </c>
      <c r="BJ86" s="25" t="s">
        <v>83</v>
      </c>
      <c r="BK86" s="251">
        <f>ROUND(I86*H86,2)</f>
        <v>0</v>
      </c>
      <c r="BL86" s="25" t="s">
        <v>11814</v>
      </c>
      <c r="BM86" s="25" t="s">
        <v>11827</v>
      </c>
    </row>
    <row r="87" s="1" customFormat="1">
      <c r="B87" s="47"/>
      <c r="C87" s="75"/>
      <c r="D87" s="252" t="s">
        <v>1810</v>
      </c>
      <c r="E87" s="75"/>
      <c r="F87" s="253" t="s">
        <v>11828</v>
      </c>
      <c r="G87" s="75"/>
      <c r="H87" s="75"/>
      <c r="I87" s="208"/>
      <c r="J87" s="75"/>
      <c r="K87" s="75"/>
      <c r="L87" s="73"/>
      <c r="M87" s="254"/>
      <c r="N87" s="48"/>
      <c r="O87" s="48"/>
      <c r="P87" s="48"/>
      <c r="Q87" s="48"/>
      <c r="R87" s="48"/>
      <c r="S87" s="48"/>
      <c r="T87" s="96"/>
      <c r="AT87" s="25" t="s">
        <v>1810</v>
      </c>
      <c r="AU87" s="25" t="s">
        <v>86</v>
      </c>
    </row>
    <row r="88" s="1" customFormat="1" ht="16.5" customHeight="1">
      <c r="B88" s="47"/>
      <c r="C88" s="240" t="s">
        <v>509</v>
      </c>
      <c r="D88" s="240" t="s">
        <v>418</v>
      </c>
      <c r="E88" s="241" t="s">
        <v>11829</v>
      </c>
      <c r="F88" s="242" t="s">
        <v>11830</v>
      </c>
      <c r="G88" s="243" t="s">
        <v>11812</v>
      </c>
      <c r="H88" s="244">
        <v>120</v>
      </c>
      <c r="I88" s="245"/>
      <c r="J88" s="246">
        <f>ROUND(I88*H88,2)</f>
        <v>0</v>
      </c>
      <c r="K88" s="242" t="s">
        <v>21</v>
      </c>
      <c r="L88" s="73"/>
      <c r="M88" s="247" t="s">
        <v>21</v>
      </c>
      <c r="N88" s="248" t="s">
        <v>47</v>
      </c>
      <c r="O88" s="48"/>
      <c r="P88" s="249">
        <f>O88*H88</f>
        <v>0</v>
      </c>
      <c r="Q88" s="249">
        <v>0</v>
      </c>
      <c r="R88" s="249">
        <f>Q88*H88</f>
        <v>0</v>
      </c>
      <c r="S88" s="249">
        <v>0</v>
      </c>
      <c r="T88" s="250">
        <f>S88*H88</f>
        <v>0</v>
      </c>
      <c r="AR88" s="25" t="s">
        <v>11814</v>
      </c>
      <c r="AT88" s="25" t="s">
        <v>418</v>
      </c>
      <c r="AU88" s="25" t="s">
        <v>86</v>
      </c>
      <c r="AY88" s="25" t="s">
        <v>414</v>
      </c>
      <c r="BE88" s="251">
        <f>IF(N88="základní",J88,0)</f>
        <v>0</v>
      </c>
      <c r="BF88" s="251">
        <f>IF(N88="snížená",J88,0)</f>
        <v>0</v>
      </c>
      <c r="BG88" s="251">
        <f>IF(N88="zákl. přenesená",J88,0)</f>
        <v>0</v>
      </c>
      <c r="BH88" s="251">
        <f>IF(N88="sníž. přenesená",J88,0)</f>
        <v>0</v>
      </c>
      <c r="BI88" s="251">
        <f>IF(N88="nulová",J88,0)</f>
        <v>0</v>
      </c>
      <c r="BJ88" s="25" t="s">
        <v>83</v>
      </c>
      <c r="BK88" s="251">
        <f>ROUND(I88*H88,2)</f>
        <v>0</v>
      </c>
      <c r="BL88" s="25" t="s">
        <v>11814</v>
      </c>
      <c r="BM88" s="25" t="s">
        <v>11831</v>
      </c>
    </row>
    <row r="89" s="1" customFormat="1">
      <c r="B89" s="47"/>
      <c r="C89" s="75"/>
      <c r="D89" s="252" t="s">
        <v>1810</v>
      </c>
      <c r="E89" s="75"/>
      <c r="F89" s="253" t="s">
        <v>11832</v>
      </c>
      <c r="G89" s="75"/>
      <c r="H89" s="75"/>
      <c r="I89" s="208"/>
      <c r="J89" s="75"/>
      <c r="K89" s="75"/>
      <c r="L89" s="73"/>
      <c r="M89" s="254"/>
      <c r="N89" s="48"/>
      <c r="O89" s="48"/>
      <c r="P89" s="48"/>
      <c r="Q89" s="48"/>
      <c r="R89" s="48"/>
      <c r="S89" s="48"/>
      <c r="T89" s="96"/>
      <c r="AT89" s="25" t="s">
        <v>1810</v>
      </c>
      <c r="AU89" s="25" t="s">
        <v>86</v>
      </c>
    </row>
    <row r="90" s="1" customFormat="1" ht="16.5" customHeight="1">
      <c r="B90" s="47"/>
      <c r="C90" s="240" t="s">
        <v>530</v>
      </c>
      <c r="D90" s="240" t="s">
        <v>418</v>
      </c>
      <c r="E90" s="241" t="s">
        <v>11833</v>
      </c>
      <c r="F90" s="242" t="s">
        <v>11834</v>
      </c>
      <c r="G90" s="243" t="s">
        <v>678</v>
      </c>
      <c r="H90" s="244">
        <v>1</v>
      </c>
      <c r="I90" s="245"/>
      <c r="J90" s="246">
        <f>ROUND(I90*H90,2)</f>
        <v>0</v>
      </c>
      <c r="K90" s="242" t="s">
        <v>21</v>
      </c>
      <c r="L90" s="73"/>
      <c r="M90" s="247" t="s">
        <v>21</v>
      </c>
      <c r="N90" s="248" t="s">
        <v>47</v>
      </c>
      <c r="O90" s="48"/>
      <c r="P90" s="249">
        <f>O90*H90</f>
        <v>0</v>
      </c>
      <c r="Q90" s="249">
        <v>0</v>
      </c>
      <c r="R90" s="249">
        <f>Q90*H90</f>
        <v>0</v>
      </c>
      <c r="S90" s="249">
        <v>0</v>
      </c>
      <c r="T90" s="250">
        <f>S90*H90</f>
        <v>0</v>
      </c>
      <c r="AR90" s="25" t="s">
        <v>11814</v>
      </c>
      <c r="AT90" s="25" t="s">
        <v>418</v>
      </c>
      <c r="AU90" s="25" t="s">
        <v>86</v>
      </c>
      <c r="AY90" s="25" t="s">
        <v>414</v>
      </c>
      <c r="BE90" s="251">
        <f>IF(N90="základní",J90,0)</f>
        <v>0</v>
      </c>
      <c r="BF90" s="251">
        <f>IF(N90="snížená",J90,0)</f>
        <v>0</v>
      </c>
      <c r="BG90" s="251">
        <f>IF(N90="zákl. přenesená",J90,0)</f>
        <v>0</v>
      </c>
      <c r="BH90" s="251">
        <f>IF(N90="sníž. přenesená",J90,0)</f>
        <v>0</v>
      </c>
      <c r="BI90" s="251">
        <f>IF(N90="nulová",J90,0)</f>
        <v>0</v>
      </c>
      <c r="BJ90" s="25" t="s">
        <v>83</v>
      </c>
      <c r="BK90" s="251">
        <f>ROUND(I90*H90,2)</f>
        <v>0</v>
      </c>
      <c r="BL90" s="25" t="s">
        <v>11814</v>
      </c>
      <c r="BM90" s="25" t="s">
        <v>11835</v>
      </c>
    </row>
    <row r="91" s="1" customFormat="1">
      <c r="B91" s="47"/>
      <c r="C91" s="75"/>
      <c r="D91" s="252" t="s">
        <v>1810</v>
      </c>
      <c r="E91" s="75"/>
      <c r="F91" s="253" t="s">
        <v>11836</v>
      </c>
      <c r="G91" s="75"/>
      <c r="H91" s="75"/>
      <c r="I91" s="208"/>
      <c r="J91" s="75"/>
      <c r="K91" s="75"/>
      <c r="L91" s="73"/>
      <c r="M91" s="254"/>
      <c r="N91" s="48"/>
      <c r="O91" s="48"/>
      <c r="P91" s="48"/>
      <c r="Q91" s="48"/>
      <c r="R91" s="48"/>
      <c r="S91" s="48"/>
      <c r="T91" s="96"/>
      <c r="AT91" s="25" t="s">
        <v>1810</v>
      </c>
      <c r="AU91" s="25" t="s">
        <v>86</v>
      </c>
    </row>
    <row r="92" s="1" customFormat="1" ht="16.5" customHeight="1">
      <c r="B92" s="47"/>
      <c r="C92" s="240" t="s">
        <v>542</v>
      </c>
      <c r="D92" s="240" t="s">
        <v>418</v>
      </c>
      <c r="E92" s="241" t="s">
        <v>11837</v>
      </c>
      <c r="F92" s="242" t="s">
        <v>11838</v>
      </c>
      <c r="G92" s="243" t="s">
        <v>678</v>
      </c>
      <c r="H92" s="244">
        <v>1</v>
      </c>
      <c r="I92" s="245"/>
      <c r="J92" s="246">
        <f>ROUND(I92*H92,2)</f>
        <v>0</v>
      </c>
      <c r="K92" s="242" t="s">
        <v>11813</v>
      </c>
      <c r="L92" s="73"/>
      <c r="M92" s="247" t="s">
        <v>21</v>
      </c>
      <c r="N92" s="248" t="s">
        <v>47</v>
      </c>
      <c r="O92" s="48"/>
      <c r="P92" s="249">
        <f>O92*H92</f>
        <v>0</v>
      </c>
      <c r="Q92" s="249">
        <v>0</v>
      </c>
      <c r="R92" s="249">
        <f>Q92*H92</f>
        <v>0</v>
      </c>
      <c r="S92" s="249">
        <v>0</v>
      </c>
      <c r="T92" s="250">
        <f>S92*H92</f>
        <v>0</v>
      </c>
      <c r="AR92" s="25" t="s">
        <v>11814</v>
      </c>
      <c r="AT92" s="25" t="s">
        <v>418</v>
      </c>
      <c r="AU92" s="25" t="s">
        <v>86</v>
      </c>
      <c r="AY92" s="25" t="s">
        <v>414</v>
      </c>
      <c r="BE92" s="251">
        <f>IF(N92="základní",J92,0)</f>
        <v>0</v>
      </c>
      <c r="BF92" s="251">
        <f>IF(N92="snížená",J92,0)</f>
        <v>0</v>
      </c>
      <c r="BG92" s="251">
        <f>IF(N92="zákl. přenesená",J92,0)</f>
        <v>0</v>
      </c>
      <c r="BH92" s="251">
        <f>IF(N92="sníž. přenesená",J92,0)</f>
        <v>0</v>
      </c>
      <c r="BI92" s="251">
        <f>IF(N92="nulová",J92,0)</f>
        <v>0</v>
      </c>
      <c r="BJ92" s="25" t="s">
        <v>83</v>
      </c>
      <c r="BK92" s="251">
        <f>ROUND(I92*H92,2)</f>
        <v>0</v>
      </c>
      <c r="BL92" s="25" t="s">
        <v>11814</v>
      </c>
      <c r="BM92" s="25" t="s">
        <v>11839</v>
      </c>
    </row>
    <row r="93" s="1" customFormat="1">
      <c r="B93" s="47"/>
      <c r="C93" s="75"/>
      <c r="D93" s="252" t="s">
        <v>1810</v>
      </c>
      <c r="E93" s="75"/>
      <c r="F93" s="253" t="s">
        <v>11840</v>
      </c>
      <c r="G93" s="75"/>
      <c r="H93" s="75"/>
      <c r="I93" s="208"/>
      <c r="J93" s="75"/>
      <c r="K93" s="75"/>
      <c r="L93" s="73"/>
      <c r="M93" s="254"/>
      <c r="N93" s="48"/>
      <c r="O93" s="48"/>
      <c r="P93" s="48"/>
      <c r="Q93" s="48"/>
      <c r="R93" s="48"/>
      <c r="S93" s="48"/>
      <c r="T93" s="96"/>
      <c r="AT93" s="25" t="s">
        <v>1810</v>
      </c>
      <c r="AU93" s="25" t="s">
        <v>86</v>
      </c>
    </row>
    <row r="94" s="1" customFormat="1" ht="25.5" customHeight="1">
      <c r="B94" s="47"/>
      <c r="C94" s="240" t="s">
        <v>606</v>
      </c>
      <c r="D94" s="240" t="s">
        <v>418</v>
      </c>
      <c r="E94" s="241" t="s">
        <v>11841</v>
      </c>
      <c r="F94" s="242" t="s">
        <v>11842</v>
      </c>
      <c r="G94" s="243" t="s">
        <v>678</v>
      </c>
      <c r="H94" s="244">
        <v>1</v>
      </c>
      <c r="I94" s="245"/>
      <c r="J94" s="246">
        <f>ROUND(I94*H94,2)</f>
        <v>0</v>
      </c>
      <c r="K94" s="242" t="s">
        <v>11813</v>
      </c>
      <c r="L94" s="73"/>
      <c r="M94" s="247" t="s">
        <v>21</v>
      </c>
      <c r="N94" s="248" t="s">
        <v>47</v>
      </c>
      <c r="O94" s="48"/>
      <c r="P94" s="249">
        <f>O94*H94</f>
        <v>0</v>
      </c>
      <c r="Q94" s="249">
        <v>0</v>
      </c>
      <c r="R94" s="249">
        <f>Q94*H94</f>
        <v>0</v>
      </c>
      <c r="S94" s="249">
        <v>0</v>
      </c>
      <c r="T94" s="250">
        <f>S94*H94</f>
        <v>0</v>
      </c>
      <c r="AR94" s="25" t="s">
        <v>11814</v>
      </c>
      <c r="AT94" s="25" t="s">
        <v>418</v>
      </c>
      <c r="AU94" s="25" t="s">
        <v>86</v>
      </c>
      <c r="AY94" s="25" t="s">
        <v>414</v>
      </c>
      <c r="BE94" s="251">
        <f>IF(N94="základní",J94,0)</f>
        <v>0</v>
      </c>
      <c r="BF94" s="251">
        <f>IF(N94="snížená",J94,0)</f>
        <v>0</v>
      </c>
      <c r="BG94" s="251">
        <f>IF(N94="zákl. přenesená",J94,0)</f>
        <v>0</v>
      </c>
      <c r="BH94" s="251">
        <f>IF(N94="sníž. přenesená",J94,0)</f>
        <v>0</v>
      </c>
      <c r="BI94" s="251">
        <f>IF(N94="nulová",J94,0)</f>
        <v>0</v>
      </c>
      <c r="BJ94" s="25" t="s">
        <v>83</v>
      </c>
      <c r="BK94" s="251">
        <f>ROUND(I94*H94,2)</f>
        <v>0</v>
      </c>
      <c r="BL94" s="25" t="s">
        <v>11814</v>
      </c>
      <c r="BM94" s="25" t="s">
        <v>11843</v>
      </c>
    </row>
    <row r="95" s="1" customFormat="1" ht="16.5" customHeight="1">
      <c r="B95" s="47"/>
      <c r="C95" s="240" t="s">
        <v>628</v>
      </c>
      <c r="D95" s="240" t="s">
        <v>418</v>
      </c>
      <c r="E95" s="241" t="s">
        <v>11844</v>
      </c>
      <c r="F95" s="242" t="s">
        <v>11845</v>
      </c>
      <c r="G95" s="243" t="s">
        <v>678</v>
      </c>
      <c r="H95" s="244">
        <v>1</v>
      </c>
      <c r="I95" s="245"/>
      <c r="J95" s="246">
        <f>ROUND(I95*H95,2)</f>
        <v>0</v>
      </c>
      <c r="K95" s="242" t="s">
        <v>21</v>
      </c>
      <c r="L95" s="73"/>
      <c r="M95" s="247" t="s">
        <v>21</v>
      </c>
      <c r="N95" s="248" t="s">
        <v>47</v>
      </c>
      <c r="O95" s="48"/>
      <c r="P95" s="249">
        <f>O95*H95</f>
        <v>0</v>
      </c>
      <c r="Q95" s="249">
        <v>0</v>
      </c>
      <c r="R95" s="249">
        <f>Q95*H95</f>
        <v>0</v>
      </c>
      <c r="S95" s="249">
        <v>0</v>
      </c>
      <c r="T95" s="250">
        <f>S95*H95</f>
        <v>0</v>
      </c>
      <c r="AR95" s="25" t="s">
        <v>11814</v>
      </c>
      <c r="AT95" s="25" t="s">
        <v>418</v>
      </c>
      <c r="AU95" s="25" t="s">
        <v>86</v>
      </c>
      <c r="AY95" s="25" t="s">
        <v>414</v>
      </c>
      <c r="BE95" s="251">
        <f>IF(N95="základní",J95,0)</f>
        <v>0</v>
      </c>
      <c r="BF95" s="251">
        <f>IF(N95="snížená",J95,0)</f>
        <v>0</v>
      </c>
      <c r="BG95" s="251">
        <f>IF(N95="zákl. přenesená",J95,0)</f>
        <v>0</v>
      </c>
      <c r="BH95" s="251">
        <f>IF(N95="sníž. přenesená",J95,0)</f>
        <v>0</v>
      </c>
      <c r="BI95" s="251">
        <f>IF(N95="nulová",J95,0)</f>
        <v>0</v>
      </c>
      <c r="BJ95" s="25" t="s">
        <v>83</v>
      </c>
      <c r="BK95" s="251">
        <f>ROUND(I95*H95,2)</f>
        <v>0</v>
      </c>
      <c r="BL95" s="25" t="s">
        <v>11814</v>
      </c>
      <c r="BM95" s="25" t="s">
        <v>11846</v>
      </c>
    </row>
    <row r="96" s="1" customFormat="1" ht="25.5" customHeight="1">
      <c r="B96" s="47"/>
      <c r="C96" s="240" t="s">
        <v>639</v>
      </c>
      <c r="D96" s="240" t="s">
        <v>418</v>
      </c>
      <c r="E96" s="241" t="s">
        <v>11847</v>
      </c>
      <c r="F96" s="242" t="s">
        <v>11848</v>
      </c>
      <c r="G96" s="243" t="s">
        <v>678</v>
      </c>
      <c r="H96" s="244">
        <v>1</v>
      </c>
      <c r="I96" s="245"/>
      <c r="J96" s="246">
        <f>ROUND(I96*H96,2)</f>
        <v>0</v>
      </c>
      <c r="K96" s="242" t="s">
        <v>21</v>
      </c>
      <c r="L96" s="73"/>
      <c r="M96" s="247" t="s">
        <v>21</v>
      </c>
      <c r="N96" s="248" t="s">
        <v>47</v>
      </c>
      <c r="O96" s="48"/>
      <c r="P96" s="249">
        <f>O96*H96</f>
        <v>0</v>
      </c>
      <c r="Q96" s="249">
        <v>0</v>
      </c>
      <c r="R96" s="249">
        <f>Q96*H96</f>
        <v>0</v>
      </c>
      <c r="S96" s="249">
        <v>0</v>
      </c>
      <c r="T96" s="250">
        <f>S96*H96</f>
        <v>0</v>
      </c>
      <c r="AR96" s="25" t="s">
        <v>11814</v>
      </c>
      <c r="AT96" s="25" t="s">
        <v>418</v>
      </c>
      <c r="AU96" s="25" t="s">
        <v>86</v>
      </c>
      <c r="AY96" s="25" t="s">
        <v>414</v>
      </c>
      <c r="BE96" s="251">
        <f>IF(N96="základní",J96,0)</f>
        <v>0</v>
      </c>
      <c r="BF96" s="251">
        <f>IF(N96="snížená",J96,0)</f>
        <v>0</v>
      </c>
      <c r="BG96" s="251">
        <f>IF(N96="zákl. přenesená",J96,0)</f>
        <v>0</v>
      </c>
      <c r="BH96" s="251">
        <f>IF(N96="sníž. přenesená",J96,0)</f>
        <v>0</v>
      </c>
      <c r="BI96" s="251">
        <f>IF(N96="nulová",J96,0)</f>
        <v>0</v>
      </c>
      <c r="BJ96" s="25" t="s">
        <v>83</v>
      </c>
      <c r="BK96" s="251">
        <f>ROUND(I96*H96,2)</f>
        <v>0</v>
      </c>
      <c r="BL96" s="25" t="s">
        <v>11814</v>
      </c>
      <c r="BM96" s="25" t="s">
        <v>11849</v>
      </c>
    </row>
    <row r="97" s="11" customFormat="1" ht="29.88" customHeight="1">
      <c r="B97" s="224"/>
      <c r="C97" s="225"/>
      <c r="D97" s="226" t="s">
        <v>75</v>
      </c>
      <c r="E97" s="238" t="s">
        <v>76</v>
      </c>
      <c r="F97" s="238" t="s">
        <v>11807</v>
      </c>
      <c r="G97" s="225"/>
      <c r="H97" s="225"/>
      <c r="I97" s="228"/>
      <c r="J97" s="239">
        <f>BK97</f>
        <v>0</v>
      </c>
      <c r="K97" s="225"/>
      <c r="L97" s="230"/>
      <c r="M97" s="231"/>
      <c r="N97" s="232"/>
      <c r="O97" s="232"/>
      <c r="P97" s="233">
        <f>SUM(P98:P101)</f>
        <v>0</v>
      </c>
      <c r="Q97" s="232"/>
      <c r="R97" s="233">
        <f>SUM(R98:R101)</f>
        <v>0</v>
      </c>
      <c r="S97" s="232"/>
      <c r="T97" s="234">
        <f>SUM(T98:T101)</f>
        <v>0</v>
      </c>
      <c r="AR97" s="235" t="s">
        <v>498</v>
      </c>
      <c r="AT97" s="236" t="s">
        <v>75</v>
      </c>
      <c r="AU97" s="236" t="s">
        <v>83</v>
      </c>
      <c r="AY97" s="235" t="s">
        <v>414</v>
      </c>
      <c r="BK97" s="237">
        <f>SUM(BK98:BK101)</f>
        <v>0</v>
      </c>
    </row>
    <row r="98" s="1" customFormat="1" ht="16.5" customHeight="1">
      <c r="B98" s="47"/>
      <c r="C98" s="240" t="s">
        <v>659</v>
      </c>
      <c r="D98" s="240" t="s">
        <v>418</v>
      </c>
      <c r="E98" s="241" t="s">
        <v>11850</v>
      </c>
      <c r="F98" s="242" t="s">
        <v>11851</v>
      </c>
      <c r="G98" s="243" t="s">
        <v>3412</v>
      </c>
      <c r="H98" s="244">
        <v>1</v>
      </c>
      <c r="I98" s="245"/>
      <c r="J98" s="246">
        <f>ROUND(I98*H98,2)</f>
        <v>0</v>
      </c>
      <c r="K98" s="242" t="s">
        <v>21</v>
      </c>
      <c r="L98" s="73"/>
      <c r="M98" s="247" t="s">
        <v>21</v>
      </c>
      <c r="N98" s="248" t="s">
        <v>47</v>
      </c>
      <c r="O98" s="48"/>
      <c r="P98" s="249">
        <f>O98*H98</f>
        <v>0</v>
      </c>
      <c r="Q98" s="249">
        <v>0</v>
      </c>
      <c r="R98" s="249">
        <f>Q98*H98</f>
        <v>0</v>
      </c>
      <c r="S98" s="249">
        <v>0</v>
      </c>
      <c r="T98" s="250">
        <f>S98*H98</f>
        <v>0</v>
      </c>
      <c r="AR98" s="25" t="s">
        <v>11814</v>
      </c>
      <c r="AT98" s="25" t="s">
        <v>418</v>
      </c>
      <c r="AU98" s="25" t="s">
        <v>86</v>
      </c>
      <c r="AY98" s="25" t="s">
        <v>414</v>
      </c>
      <c r="BE98" s="251">
        <f>IF(N98="základní",J98,0)</f>
        <v>0</v>
      </c>
      <c r="BF98" s="251">
        <f>IF(N98="snížená",J98,0)</f>
        <v>0</v>
      </c>
      <c r="BG98" s="251">
        <f>IF(N98="zákl. přenesená",J98,0)</f>
        <v>0</v>
      </c>
      <c r="BH98" s="251">
        <f>IF(N98="sníž. přenesená",J98,0)</f>
        <v>0</v>
      </c>
      <c r="BI98" s="251">
        <f>IF(N98="nulová",J98,0)</f>
        <v>0</v>
      </c>
      <c r="BJ98" s="25" t="s">
        <v>83</v>
      </c>
      <c r="BK98" s="251">
        <f>ROUND(I98*H98,2)</f>
        <v>0</v>
      </c>
      <c r="BL98" s="25" t="s">
        <v>11814</v>
      </c>
      <c r="BM98" s="25" t="s">
        <v>11852</v>
      </c>
    </row>
    <row r="99" s="1" customFormat="1">
      <c r="B99" s="47"/>
      <c r="C99" s="75"/>
      <c r="D99" s="252" t="s">
        <v>1810</v>
      </c>
      <c r="E99" s="75"/>
      <c r="F99" s="253" t="s">
        <v>11853</v>
      </c>
      <c r="G99" s="75"/>
      <c r="H99" s="75"/>
      <c r="I99" s="208"/>
      <c r="J99" s="75"/>
      <c r="K99" s="75"/>
      <c r="L99" s="73"/>
      <c r="M99" s="254"/>
      <c r="N99" s="48"/>
      <c r="O99" s="48"/>
      <c r="P99" s="48"/>
      <c r="Q99" s="48"/>
      <c r="R99" s="48"/>
      <c r="S99" s="48"/>
      <c r="T99" s="96"/>
      <c r="AT99" s="25" t="s">
        <v>1810</v>
      </c>
      <c r="AU99" s="25" t="s">
        <v>86</v>
      </c>
    </row>
    <row r="100" s="1" customFormat="1" ht="16.5" customHeight="1">
      <c r="B100" s="47"/>
      <c r="C100" s="240" t="s">
        <v>669</v>
      </c>
      <c r="D100" s="240" t="s">
        <v>418</v>
      </c>
      <c r="E100" s="241" t="s">
        <v>11854</v>
      </c>
      <c r="F100" s="242" t="s">
        <v>11855</v>
      </c>
      <c r="G100" s="243" t="s">
        <v>3412</v>
      </c>
      <c r="H100" s="244">
        <v>1</v>
      </c>
      <c r="I100" s="245"/>
      <c r="J100" s="246">
        <f>ROUND(I100*H100,2)</f>
        <v>0</v>
      </c>
      <c r="K100" s="242" t="s">
        <v>21</v>
      </c>
      <c r="L100" s="73"/>
      <c r="M100" s="247" t="s">
        <v>21</v>
      </c>
      <c r="N100" s="248" t="s">
        <v>47</v>
      </c>
      <c r="O100" s="48"/>
      <c r="P100" s="249">
        <f>O100*H100</f>
        <v>0</v>
      </c>
      <c r="Q100" s="249">
        <v>0</v>
      </c>
      <c r="R100" s="249">
        <f>Q100*H100</f>
        <v>0</v>
      </c>
      <c r="S100" s="249">
        <v>0</v>
      </c>
      <c r="T100" s="250">
        <f>S100*H100</f>
        <v>0</v>
      </c>
      <c r="AR100" s="25" t="s">
        <v>11814</v>
      </c>
      <c r="AT100" s="25" t="s">
        <v>418</v>
      </c>
      <c r="AU100" s="25" t="s">
        <v>86</v>
      </c>
      <c r="AY100" s="25" t="s">
        <v>414</v>
      </c>
      <c r="BE100" s="251">
        <f>IF(N100="základní",J100,0)</f>
        <v>0</v>
      </c>
      <c r="BF100" s="251">
        <f>IF(N100="snížená",J100,0)</f>
        <v>0</v>
      </c>
      <c r="BG100" s="251">
        <f>IF(N100="zákl. přenesená",J100,0)</f>
        <v>0</v>
      </c>
      <c r="BH100" s="251">
        <f>IF(N100="sníž. přenesená",J100,0)</f>
        <v>0</v>
      </c>
      <c r="BI100" s="251">
        <f>IF(N100="nulová",J100,0)</f>
        <v>0</v>
      </c>
      <c r="BJ100" s="25" t="s">
        <v>83</v>
      </c>
      <c r="BK100" s="251">
        <f>ROUND(I100*H100,2)</f>
        <v>0</v>
      </c>
      <c r="BL100" s="25" t="s">
        <v>11814</v>
      </c>
      <c r="BM100" s="25" t="s">
        <v>11856</v>
      </c>
    </row>
    <row r="101" s="1" customFormat="1">
      <c r="B101" s="47"/>
      <c r="C101" s="75"/>
      <c r="D101" s="252" t="s">
        <v>1810</v>
      </c>
      <c r="E101" s="75"/>
      <c r="F101" s="253" t="s">
        <v>11857</v>
      </c>
      <c r="G101" s="75"/>
      <c r="H101" s="75"/>
      <c r="I101" s="208"/>
      <c r="J101" s="75"/>
      <c r="K101" s="75"/>
      <c r="L101" s="73"/>
      <c r="M101" s="319"/>
      <c r="N101" s="316"/>
      <c r="O101" s="316"/>
      <c r="P101" s="316"/>
      <c r="Q101" s="316"/>
      <c r="R101" s="316"/>
      <c r="S101" s="316"/>
      <c r="T101" s="320"/>
      <c r="AT101" s="25" t="s">
        <v>1810</v>
      </c>
      <c r="AU101" s="25" t="s">
        <v>86</v>
      </c>
    </row>
    <row r="102" s="1" customFormat="1" ht="6.96" customHeight="1">
      <c r="B102" s="68"/>
      <c r="C102" s="69"/>
      <c r="D102" s="69"/>
      <c r="E102" s="69"/>
      <c r="F102" s="69"/>
      <c r="G102" s="69"/>
      <c r="H102" s="69"/>
      <c r="I102" s="181"/>
      <c r="J102" s="69"/>
      <c r="K102" s="69"/>
      <c r="L102" s="73"/>
    </row>
  </sheetData>
  <sheetProtection sheet="1" autoFilter="0" formatColumns="0" formatRows="0" objects="1" scenarios="1" spinCount="100000" saltValue="L2BOJr05ggttOvFdkOrKRKmu8DV4LlwDSJD9b0w4GeG8naizM9vG1OeY6oEoga2i1hcuXBqRnU8Bo98a8UOydA==" hashValue="GUT2MotyySGj3QjEn+0JsSZiFKt07hlH6ngXpdGW2eBUlVGtbKCBGjyG7jDYk1n13XgstRFF+hXVyK4jiJVwqA==" algorithmName="SHA-512" password="CC35"/>
  <autoFilter ref="C78:K101"/>
  <mergeCells count="10">
    <mergeCell ref="E7:H7"/>
    <mergeCell ref="E9:H9"/>
    <mergeCell ref="E24:H24"/>
    <mergeCell ref="E45:H45"/>
    <mergeCell ref="E47:H47"/>
    <mergeCell ref="J51:J52"/>
    <mergeCell ref="E69:H69"/>
    <mergeCell ref="E71:H71"/>
    <mergeCell ref="G1:H1"/>
    <mergeCell ref="L2:V2"/>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134</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11858</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ROUND(SUM(BE78:BE90), 2)</f>
        <v>0</v>
      </c>
      <c r="G30" s="48"/>
      <c r="H30" s="48"/>
      <c r="I30" s="173">
        <v>0.20999999999999999</v>
      </c>
      <c r="J30" s="172">
        <f>ROUND(ROUND((SUM(BE78:BE90)), 2)*I30, 2)</f>
        <v>0</v>
      </c>
      <c r="K30" s="52"/>
    </row>
    <row r="31" s="1" customFormat="1" ht="14.4" customHeight="1">
      <c r="B31" s="47"/>
      <c r="C31" s="48"/>
      <c r="D31" s="48"/>
      <c r="E31" s="56" t="s">
        <v>48</v>
      </c>
      <c r="F31" s="172">
        <f>ROUND(SUM(BF78:BF90), 2)</f>
        <v>0</v>
      </c>
      <c r="G31" s="48"/>
      <c r="H31" s="48"/>
      <c r="I31" s="173">
        <v>0.14999999999999999</v>
      </c>
      <c r="J31" s="172">
        <f>ROUND(ROUND((SUM(BF78:BF90)), 2)*I31, 2)</f>
        <v>0</v>
      </c>
      <c r="K31" s="52"/>
    </row>
    <row r="32" hidden="1" s="1" customFormat="1" ht="14.4" customHeight="1">
      <c r="B32" s="47"/>
      <c r="C32" s="48"/>
      <c r="D32" s="48"/>
      <c r="E32" s="56" t="s">
        <v>49</v>
      </c>
      <c r="F32" s="172">
        <f>ROUND(SUM(BG78:BG90), 2)</f>
        <v>0</v>
      </c>
      <c r="G32" s="48"/>
      <c r="H32" s="48"/>
      <c r="I32" s="173">
        <v>0.20999999999999999</v>
      </c>
      <c r="J32" s="172">
        <v>0</v>
      </c>
      <c r="K32" s="52"/>
    </row>
    <row r="33" hidden="1" s="1" customFormat="1" ht="14.4" customHeight="1">
      <c r="B33" s="47"/>
      <c r="C33" s="48"/>
      <c r="D33" s="48"/>
      <c r="E33" s="56" t="s">
        <v>50</v>
      </c>
      <c r="F33" s="172">
        <f>ROUND(SUM(BH78:BH90), 2)</f>
        <v>0</v>
      </c>
      <c r="G33" s="48"/>
      <c r="H33" s="48"/>
      <c r="I33" s="173">
        <v>0.14999999999999999</v>
      </c>
      <c r="J33" s="172">
        <v>0</v>
      </c>
      <c r="K33" s="52"/>
    </row>
    <row r="34" hidden="1" s="1" customFormat="1" ht="14.4" customHeight="1">
      <c r="B34" s="47"/>
      <c r="C34" s="48"/>
      <c r="D34" s="48"/>
      <c r="E34" s="56" t="s">
        <v>51</v>
      </c>
      <c r="F34" s="172">
        <f>ROUND(SUM(BI78:BI90),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DSX23 - Doplnění specifikace výrobku č. X23 z výpisu ostatních výrobků</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J78</f>
        <v>0</v>
      </c>
      <c r="K56" s="52"/>
      <c r="AU56" s="25" t="s">
        <v>277</v>
      </c>
    </row>
    <row r="57" s="8" customFormat="1" ht="24.96" customHeight="1">
      <c r="B57" s="192"/>
      <c r="C57" s="193"/>
      <c r="D57" s="194" t="s">
        <v>308</v>
      </c>
      <c r="E57" s="195"/>
      <c r="F57" s="195"/>
      <c r="G57" s="195"/>
      <c r="H57" s="195"/>
      <c r="I57" s="196"/>
      <c r="J57" s="197">
        <f>J79</f>
        <v>0</v>
      </c>
      <c r="K57" s="198"/>
    </row>
    <row r="58" s="9" customFormat="1" ht="19.92" customHeight="1">
      <c r="B58" s="200"/>
      <c r="C58" s="201"/>
      <c r="D58" s="202" t="s">
        <v>11859</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373</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158</v>
      </c>
      <c r="D69" s="75"/>
      <c r="E69" s="75"/>
      <c r="F69" s="75"/>
      <c r="G69" s="75"/>
      <c r="H69" s="75"/>
      <c r="I69" s="208"/>
      <c r="J69" s="75"/>
      <c r="K69" s="75"/>
      <c r="L69" s="73"/>
    </row>
    <row r="70" s="1" customFormat="1" ht="17.25" customHeight="1">
      <c r="B70" s="47"/>
      <c r="C70" s="75"/>
      <c r="D70" s="75"/>
      <c r="E70" s="83" t="str">
        <f>E9</f>
        <v>DSX23 - Doplnění specifikace výrobku č. X23 z výpisu ostatních výrobků</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395</v>
      </c>
      <c r="D77" s="216" t="s">
        <v>61</v>
      </c>
      <c r="E77" s="216" t="s">
        <v>57</v>
      </c>
      <c r="F77" s="216" t="s">
        <v>396</v>
      </c>
      <c r="G77" s="216" t="s">
        <v>397</v>
      </c>
      <c r="H77" s="216" t="s">
        <v>398</v>
      </c>
      <c r="I77" s="217" t="s">
        <v>399</v>
      </c>
      <c r="J77" s="216" t="s">
        <v>271</v>
      </c>
      <c r="K77" s="218" t="s">
        <v>400</v>
      </c>
      <c r="L77" s="219"/>
      <c r="M77" s="103" t="s">
        <v>401</v>
      </c>
      <c r="N77" s="104" t="s">
        <v>46</v>
      </c>
      <c r="O77" s="104" t="s">
        <v>402</v>
      </c>
      <c r="P77" s="104" t="s">
        <v>403</v>
      </c>
      <c r="Q77" s="104" t="s">
        <v>404</v>
      </c>
      <c r="R77" s="104" t="s">
        <v>405</v>
      </c>
      <c r="S77" s="104" t="s">
        <v>406</v>
      </c>
      <c r="T77" s="105" t="s">
        <v>407</v>
      </c>
    </row>
    <row r="78" s="1" customFormat="1" ht="29.28" customHeight="1">
      <c r="B78" s="47"/>
      <c r="C78" s="109" t="s">
        <v>276</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277</v>
      </c>
      <c r="BK78" s="223">
        <f>BK79</f>
        <v>0</v>
      </c>
    </row>
    <row r="79" s="11" customFormat="1" ht="37.44" customHeight="1">
      <c r="B79" s="224"/>
      <c r="C79" s="225"/>
      <c r="D79" s="226" t="s">
        <v>75</v>
      </c>
      <c r="E79" s="227" t="s">
        <v>1776</v>
      </c>
      <c r="F79" s="227" t="s">
        <v>1777</v>
      </c>
      <c r="G79" s="225"/>
      <c r="H79" s="225"/>
      <c r="I79" s="228"/>
      <c r="J79" s="229">
        <f>BK79</f>
        <v>0</v>
      </c>
      <c r="K79" s="225"/>
      <c r="L79" s="230"/>
      <c r="M79" s="231"/>
      <c r="N79" s="232"/>
      <c r="O79" s="232"/>
      <c r="P79" s="233">
        <f>P80</f>
        <v>0</v>
      </c>
      <c r="Q79" s="232"/>
      <c r="R79" s="233">
        <f>R80</f>
        <v>0</v>
      </c>
      <c r="S79" s="232"/>
      <c r="T79" s="234">
        <f>T80</f>
        <v>0</v>
      </c>
      <c r="AR79" s="235" t="s">
        <v>86</v>
      </c>
      <c r="AT79" s="236" t="s">
        <v>75</v>
      </c>
      <c r="AU79" s="236" t="s">
        <v>76</v>
      </c>
      <c r="AY79" s="235" t="s">
        <v>414</v>
      </c>
      <c r="BK79" s="237">
        <f>BK80</f>
        <v>0</v>
      </c>
    </row>
    <row r="80" s="11" customFormat="1" ht="19.92" customHeight="1">
      <c r="B80" s="224"/>
      <c r="C80" s="225"/>
      <c r="D80" s="226" t="s">
        <v>75</v>
      </c>
      <c r="E80" s="238" t="s">
        <v>11860</v>
      </c>
      <c r="F80" s="238" t="s">
        <v>11861</v>
      </c>
      <c r="G80" s="225"/>
      <c r="H80" s="225"/>
      <c r="I80" s="228"/>
      <c r="J80" s="239">
        <f>BK80</f>
        <v>0</v>
      </c>
      <c r="K80" s="225"/>
      <c r="L80" s="230"/>
      <c r="M80" s="231"/>
      <c r="N80" s="232"/>
      <c r="O80" s="232"/>
      <c r="P80" s="233">
        <f>SUM(P81:P90)</f>
        <v>0</v>
      </c>
      <c r="Q80" s="232"/>
      <c r="R80" s="233">
        <f>SUM(R81:R90)</f>
        <v>0</v>
      </c>
      <c r="S80" s="232"/>
      <c r="T80" s="234">
        <f>SUM(T81:T90)</f>
        <v>0</v>
      </c>
      <c r="AR80" s="235" t="s">
        <v>83</v>
      </c>
      <c r="AT80" s="236" t="s">
        <v>75</v>
      </c>
      <c r="AU80" s="236" t="s">
        <v>83</v>
      </c>
      <c r="AY80" s="235" t="s">
        <v>414</v>
      </c>
      <c r="BK80" s="237">
        <f>SUM(BK81:BK90)</f>
        <v>0</v>
      </c>
    </row>
    <row r="81" s="1" customFormat="1" ht="76.5" customHeight="1">
      <c r="B81" s="47"/>
      <c r="C81" s="298" t="s">
        <v>83</v>
      </c>
      <c r="D81" s="298" t="s">
        <v>841</v>
      </c>
      <c r="E81" s="299" t="s">
        <v>11862</v>
      </c>
      <c r="F81" s="300" t="s">
        <v>11863</v>
      </c>
      <c r="G81" s="301" t="s">
        <v>678</v>
      </c>
      <c r="H81" s="302">
        <v>0</v>
      </c>
      <c r="I81" s="303"/>
      <c r="J81" s="304">
        <f>ROUND(I81*H81,2)</f>
        <v>0</v>
      </c>
      <c r="K81" s="300" t="s">
        <v>21</v>
      </c>
      <c r="L81" s="305"/>
      <c r="M81" s="306" t="s">
        <v>21</v>
      </c>
      <c r="N81" s="307" t="s">
        <v>47</v>
      </c>
      <c r="O81" s="48"/>
      <c r="P81" s="249">
        <f>O81*H81</f>
        <v>0</v>
      </c>
      <c r="Q81" s="249">
        <v>0</v>
      </c>
      <c r="R81" s="249">
        <f>Q81*H81</f>
        <v>0</v>
      </c>
      <c r="S81" s="249">
        <v>0</v>
      </c>
      <c r="T81" s="250">
        <f>S81*H81</f>
        <v>0</v>
      </c>
      <c r="AR81" s="25" t="s">
        <v>818</v>
      </c>
      <c r="AT81" s="25" t="s">
        <v>841</v>
      </c>
      <c r="AU81" s="25" t="s">
        <v>86</v>
      </c>
      <c r="AY81" s="25" t="s">
        <v>414</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690</v>
      </c>
      <c r="BM81" s="25" t="s">
        <v>11864</v>
      </c>
    </row>
    <row r="82" s="1" customFormat="1" ht="63.75" customHeight="1">
      <c r="B82" s="47"/>
      <c r="C82" s="298" t="s">
        <v>86</v>
      </c>
      <c r="D82" s="298" t="s">
        <v>841</v>
      </c>
      <c r="E82" s="299" t="s">
        <v>11865</v>
      </c>
      <c r="F82" s="300" t="s">
        <v>11866</v>
      </c>
      <c r="G82" s="301" t="s">
        <v>678</v>
      </c>
      <c r="H82" s="302">
        <v>0</v>
      </c>
      <c r="I82" s="303"/>
      <c r="J82" s="304">
        <f>ROUND(I82*H82,2)</f>
        <v>0</v>
      </c>
      <c r="K82" s="300" t="s">
        <v>21</v>
      </c>
      <c r="L82" s="305"/>
      <c r="M82" s="306" t="s">
        <v>21</v>
      </c>
      <c r="N82" s="307" t="s">
        <v>47</v>
      </c>
      <c r="O82" s="48"/>
      <c r="P82" s="249">
        <f>O82*H82</f>
        <v>0</v>
      </c>
      <c r="Q82" s="249">
        <v>0</v>
      </c>
      <c r="R82" s="249">
        <f>Q82*H82</f>
        <v>0</v>
      </c>
      <c r="S82" s="249">
        <v>0</v>
      </c>
      <c r="T82" s="250">
        <f>S82*H82</f>
        <v>0</v>
      </c>
      <c r="AR82" s="25" t="s">
        <v>818</v>
      </c>
      <c r="AT82" s="25" t="s">
        <v>841</v>
      </c>
      <c r="AU82" s="25" t="s">
        <v>86</v>
      </c>
      <c r="AY82" s="25" t="s">
        <v>414</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690</v>
      </c>
      <c r="BM82" s="25" t="s">
        <v>11867</v>
      </c>
    </row>
    <row r="83" s="1" customFormat="1" ht="255" customHeight="1">
      <c r="B83" s="47"/>
      <c r="C83" s="298" t="s">
        <v>394</v>
      </c>
      <c r="D83" s="298" t="s">
        <v>841</v>
      </c>
      <c r="E83" s="299" t="s">
        <v>11868</v>
      </c>
      <c r="F83" s="300" t="s">
        <v>11869</v>
      </c>
      <c r="G83" s="301" t="s">
        <v>678</v>
      </c>
      <c r="H83" s="302">
        <v>0</v>
      </c>
      <c r="I83" s="303"/>
      <c r="J83" s="304">
        <f>ROUND(I83*H83,2)</f>
        <v>0</v>
      </c>
      <c r="K83" s="300" t="s">
        <v>21</v>
      </c>
      <c r="L83" s="305"/>
      <c r="M83" s="306" t="s">
        <v>21</v>
      </c>
      <c r="N83" s="307" t="s">
        <v>47</v>
      </c>
      <c r="O83" s="48"/>
      <c r="P83" s="249">
        <f>O83*H83</f>
        <v>0</v>
      </c>
      <c r="Q83" s="249">
        <v>0</v>
      </c>
      <c r="R83" s="249">
        <f>Q83*H83</f>
        <v>0</v>
      </c>
      <c r="S83" s="249">
        <v>0</v>
      </c>
      <c r="T83" s="250">
        <f>S83*H83</f>
        <v>0</v>
      </c>
      <c r="AR83" s="25" t="s">
        <v>818</v>
      </c>
      <c r="AT83" s="25" t="s">
        <v>841</v>
      </c>
      <c r="AU83" s="25" t="s">
        <v>86</v>
      </c>
      <c r="AY83" s="25" t="s">
        <v>414</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690</v>
      </c>
      <c r="BM83" s="25" t="s">
        <v>11870</v>
      </c>
    </row>
    <row r="84" s="1" customFormat="1" ht="344.25" customHeight="1">
      <c r="B84" s="47"/>
      <c r="C84" s="298" t="s">
        <v>422</v>
      </c>
      <c r="D84" s="298" t="s">
        <v>841</v>
      </c>
      <c r="E84" s="299" t="s">
        <v>11871</v>
      </c>
      <c r="F84" s="300" t="s">
        <v>11872</v>
      </c>
      <c r="G84" s="301" t="s">
        <v>678</v>
      </c>
      <c r="H84" s="302">
        <v>0</v>
      </c>
      <c r="I84" s="303"/>
      <c r="J84" s="304">
        <f>ROUND(I84*H84,2)</f>
        <v>0</v>
      </c>
      <c r="K84" s="300" t="s">
        <v>21</v>
      </c>
      <c r="L84" s="305"/>
      <c r="M84" s="306" t="s">
        <v>21</v>
      </c>
      <c r="N84" s="307" t="s">
        <v>47</v>
      </c>
      <c r="O84" s="48"/>
      <c r="P84" s="249">
        <f>O84*H84</f>
        <v>0</v>
      </c>
      <c r="Q84" s="249">
        <v>0</v>
      </c>
      <c r="R84" s="249">
        <f>Q84*H84</f>
        <v>0</v>
      </c>
      <c r="S84" s="249">
        <v>0</v>
      </c>
      <c r="T84" s="250">
        <f>S84*H84</f>
        <v>0</v>
      </c>
      <c r="AR84" s="25" t="s">
        <v>818</v>
      </c>
      <c r="AT84" s="25" t="s">
        <v>841</v>
      </c>
      <c r="AU84" s="25" t="s">
        <v>86</v>
      </c>
      <c r="AY84" s="25" t="s">
        <v>414</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690</v>
      </c>
      <c r="BM84" s="25" t="s">
        <v>11873</v>
      </c>
    </row>
    <row r="85" s="1" customFormat="1" ht="127.5" customHeight="1">
      <c r="B85" s="47"/>
      <c r="C85" s="298" t="s">
        <v>498</v>
      </c>
      <c r="D85" s="298" t="s">
        <v>841</v>
      </c>
      <c r="E85" s="299" t="s">
        <v>11874</v>
      </c>
      <c r="F85" s="300" t="s">
        <v>11875</v>
      </c>
      <c r="G85" s="301" t="s">
        <v>678</v>
      </c>
      <c r="H85" s="302">
        <v>0</v>
      </c>
      <c r="I85" s="303"/>
      <c r="J85" s="304">
        <f>ROUND(I85*H85,2)</f>
        <v>0</v>
      </c>
      <c r="K85" s="300" t="s">
        <v>21</v>
      </c>
      <c r="L85" s="305"/>
      <c r="M85" s="306" t="s">
        <v>21</v>
      </c>
      <c r="N85" s="307" t="s">
        <v>47</v>
      </c>
      <c r="O85" s="48"/>
      <c r="P85" s="249">
        <f>O85*H85</f>
        <v>0</v>
      </c>
      <c r="Q85" s="249">
        <v>0</v>
      </c>
      <c r="R85" s="249">
        <f>Q85*H85</f>
        <v>0</v>
      </c>
      <c r="S85" s="249">
        <v>0</v>
      </c>
      <c r="T85" s="250">
        <f>S85*H85</f>
        <v>0</v>
      </c>
      <c r="AR85" s="25" t="s">
        <v>818</v>
      </c>
      <c r="AT85" s="25" t="s">
        <v>841</v>
      </c>
      <c r="AU85" s="25" t="s">
        <v>86</v>
      </c>
      <c r="AY85" s="25" t="s">
        <v>414</v>
      </c>
      <c r="BE85" s="251">
        <f>IF(N85="základní",J85,0)</f>
        <v>0</v>
      </c>
      <c r="BF85" s="251">
        <f>IF(N85="snížená",J85,0)</f>
        <v>0</v>
      </c>
      <c r="BG85" s="251">
        <f>IF(N85="zákl. přenesená",J85,0)</f>
        <v>0</v>
      </c>
      <c r="BH85" s="251">
        <f>IF(N85="sníž. přenesená",J85,0)</f>
        <v>0</v>
      </c>
      <c r="BI85" s="251">
        <f>IF(N85="nulová",J85,0)</f>
        <v>0</v>
      </c>
      <c r="BJ85" s="25" t="s">
        <v>83</v>
      </c>
      <c r="BK85" s="251">
        <f>ROUND(I85*H85,2)</f>
        <v>0</v>
      </c>
      <c r="BL85" s="25" t="s">
        <v>690</v>
      </c>
      <c r="BM85" s="25" t="s">
        <v>11876</v>
      </c>
    </row>
    <row r="86" s="1" customFormat="1" ht="318.75" customHeight="1">
      <c r="B86" s="47"/>
      <c r="C86" s="298" t="s">
        <v>509</v>
      </c>
      <c r="D86" s="298" t="s">
        <v>841</v>
      </c>
      <c r="E86" s="299" t="s">
        <v>11877</v>
      </c>
      <c r="F86" s="300" t="s">
        <v>11878</v>
      </c>
      <c r="G86" s="301" t="s">
        <v>678</v>
      </c>
      <c r="H86" s="302">
        <v>0</v>
      </c>
      <c r="I86" s="303"/>
      <c r="J86" s="304">
        <f>ROUND(I86*H86,2)</f>
        <v>0</v>
      </c>
      <c r="K86" s="300" t="s">
        <v>21</v>
      </c>
      <c r="L86" s="305"/>
      <c r="M86" s="306" t="s">
        <v>21</v>
      </c>
      <c r="N86" s="307" t="s">
        <v>47</v>
      </c>
      <c r="O86" s="48"/>
      <c r="P86" s="249">
        <f>O86*H86</f>
        <v>0</v>
      </c>
      <c r="Q86" s="249">
        <v>0</v>
      </c>
      <c r="R86" s="249">
        <f>Q86*H86</f>
        <v>0</v>
      </c>
      <c r="S86" s="249">
        <v>0</v>
      </c>
      <c r="T86" s="250">
        <f>S86*H86</f>
        <v>0</v>
      </c>
      <c r="AR86" s="25" t="s">
        <v>818</v>
      </c>
      <c r="AT86" s="25" t="s">
        <v>841</v>
      </c>
      <c r="AU86" s="25" t="s">
        <v>86</v>
      </c>
      <c r="AY86" s="25" t="s">
        <v>414</v>
      </c>
      <c r="BE86" s="251">
        <f>IF(N86="základní",J86,0)</f>
        <v>0</v>
      </c>
      <c r="BF86" s="251">
        <f>IF(N86="snížená",J86,0)</f>
        <v>0</v>
      </c>
      <c r="BG86" s="251">
        <f>IF(N86="zákl. přenesená",J86,0)</f>
        <v>0</v>
      </c>
      <c r="BH86" s="251">
        <f>IF(N86="sníž. přenesená",J86,0)</f>
        <v>0</v>
      </c>
      <c r="BI86" s="251">
        <f>IF(N86="nulová",J86,0)</f>
        <v>0</v>
      </c>
      <c r="BJ86" s="25" t="s">
        <v>83</v>
      </c>
      <c r="BK86" s="251">
        <f>ROUND(I86*H86,2)</f>
        <v>0</v>
      </c>
      <c r="BL86" s="25" t="s">
        <v>690</v>
      </c>
      <c r="BM86" s="25" t="s">
        <v>11879</v>
      </c>
    </row>
    <row r="87" s="1" customFormat="1" ht="408" customHeight="1">
      <c r="B87" s="47"/>
      <c r="C87" s="298" t="s">
        <v>530</v>
      </c>
      <c r="D87" s="298" t="s">
        <v>841</v>
      </c>
      <c r="E87" s="299" t="s">
        <v>11880</v>
      </c>
      <c r="F87" s="321" t="s">
        <v>11881</v>
      </c>
      <c r="G87" s="301" t="s">
        <v>678</v>
      </c>
      <c r="H87" s="302">
        <v>0</v>
      </c>
      <c r="I87" s="303"/>
      <c r="J87" s="304">
        <f>ROUND(I87*H87,2)</f>
        <v>0</v>
      </c>
      <c r="K87" s="300" t="s">
        <v>21</v>
      </c>
      <c r="L87" s="305"/>
      <c r="M87" s="306" t="s">
        <v>21</v>
      </c>
      <c r="N87" s="307" t="s">
        <v>47</v>
      </c>
      <c r="O87" s="48"/>
      <c r="P87" s="249">
        <f>O87*H87</f>
        <v>0</v>
      </c>
      <c r="Q87" s="249">
        <v>0</v>
      </c>
      <c r="R87" s="249">
        <f>Q87*H87</f>
        <v>0</v>
      </c>
      <c r="S87" s="249">
        <v>0</v>
      </c>
      <c r="T87" s="250">
        <f>S87*H87</f>
        <v>0</v>
      </c>
      <c r="AR87" s="25" t="s">
        <v>818</v>
      </c>
      <c r="AT87" s="25" t="s">
        <v>841</v>
      </c>
      <c r="AU87" s="25" t="s">
        <v>86</v>
      </c>
      <c r="AY87" s="25" t="s">
        <v>414</v>
      </c>
      <c r="BE87" s="251">
        <f>IF(N87="základní",J87,0)</f>
        <v>0</v>
      </c>
      <c r="BF87" s="251">
        <f>IF(N87="snížená",J87,0)</f>
        <v>0</v>
      </c>
      <c r="BG87" s="251">
        <f>IF(N87="zákl. přenesená",J87,0)</f>
        <v>0</v>
      </c>
      <c r="BH87" s="251">
        <f>IF(N87="sníž. přenesená",J87,0)</f>
        <v>0</v>
      </c>
      <c r="BI87" s="251">
        <f>IF(N87="nulová",J87,0)</f>
        <v>0</v>
      </c>
      <c r="BJ87" s="25" t="s">
        <v>83</v>
      </c>
      <c r="BK87" s="251">
        <f>ROUND(I87*H87,2)</f>
        <v>0</v>
      </c>
      <c r="BL87" s="25" t="s">
        <v>690</v>
      </c>
      <c r="BM87" s="25" t="s">
        <v>11882</v>
      </c>
    </row>
    <row r="88" s="1" customFormat="1" ht="76.5" customHeight="1">
      <c r="B88" s="47"/>
      <c r="C88" s="298" t="s">
        <v>542</v>
      </c>
      <c r="D88" s="298" t="s">
        <v>841</v>
      </c>
      <c r="E88" s="299" t="s">
        <v>11883</v>
      </c>
      <c r="F88" s="300" t="s">
        <v>11884</v>
      </c>
      <c r="G88" s="301" t="s">
        <v>678</v>
      </c>
      <c r="H88" s="302">
        <v>0</v>
      </c>
      <c r="I88" s="303"/>
      <c r="J88" s="304">
        <f>ROUND(I88*H88,2)</f>
        <v>0</v>
      </c>
      <c r="K88" s="300" t="s">
        <v>21</v>
      </c>
      <c r="L88" s="305"/>
      <c r="M88" s="306" t="s">
        <v>21</v>
      </c>
      <c r="N88" s="307" t="s">
        <v>47</v>
      </c>
      <c r="O88" s="48"/>
      <c r="P88" s="249">
        <f>O88*H88</f>
        <v>0</v>
      </c>
      <c r="Q88" s="249">
        <v>0</v>
      </c>
      <c r="R88" s="249">
        <f>Q88*H88</f>
        <v>0</v>
      </c>
      <c r="S88" s="249">
        <v>0</v>
      </c>
      <c r="T88" s="250">
        <f>S88*H88</f>
        <v>0</v>
      </c>
      <c r="AR88" s="25" t="s">
        <v>818</v>
      </c>
      <c r="AT88" s="25" t="s">
        <v>841</v>
      </c>
      <c r="AU88" s="25" t="s">
        <v>86</v>
      </c>
      <c r="AY88" s="25" t="s">
        <v>414</v>
      </c>
      <c r="BE88" s="251">
        <f>IF(N88="základní",J88,0)</f>
        <v>0</v>
      </c>
      <c r="BF88" s="251">
        <f>IF(N88="snížená",J88,0)</f>
        <v>0</v>
      </c>
      <c r="BG88" s="251">
        <f>IF(N88="zákl. přenesená",J88,0)</f>
        <v>0</v>
      </c>
      <c r="BH88" s="251">
        <f>IF(N88="sníž. přenesená",J88,0)</f>
        <v>0</v>
      </c>
      <c r="BI88" s="251">
        <f>IF(N88="nulová",J88,0)</f>
        <v>0</v>
      </c>
      <c r="BJ88" s="25" t="s">
        <v>83</v>
      </c>
      <c r="BK88" s="251">
        <f>ROUND(I88*H88,2)</f>
        <v>0</v>
      </c>
      <c r="BL88" s="25" t="s">
        <v>690</v>
      </c>
      <c r="BM88" s="25" t="s">
        <v>11885</v>
      </c>
    </row>
    <row r="89" s="1" customFormat="1" ht="114.75" customHeight="1">
      <c r="B89" s="47"/>
      <c r="C89" s="298" t="s">
        <v>606</v>
      </c>
      <c r="D89" s="298" t="s">
        <v>841</v>
      </c>
      <c r="E89" s="299" t="s">
        <v>11886</v>
      </c>
      <c r="F89" s="300" t="s">
        <v>11887</v>
      </c>
      <c r="G89" s="301" t="s">
        <v>678</v>
      </c>
      <c r="H89" s="302">
        <v>0</v>
      </c>
      <c r="I89" s="303"/>
      <c r="J89" s="304">
        <f>ROUND(I89*H89,2)</f>
        <v>0</v>
      </c>
      <c r="K89" s="300" t="s">
        <v>21</v>
      </c>
      <c r="L89" s="305"/>
      <c r="M89" s="306" t="s">
        <v>21</v>
      </c>
      <c r="N89" s="307" t="s">
        <v>47</v>
      </c>
      <c r="O89" s="48"/>
      <c r="P89" s="249">
        <f>O89*H89</f>
        <v>0</v>
      </c>
      <c r="Q89" s="249">
        <v>0</v>
      </c>
      <c r="R89" s="249">
        <f>Q89*H89</f>
        <v>0</v>
      </c>
      <c r="S89" s="249">
        <v>0</v>
      </c>
      <c r="T89" s="250">
        <f>S89*H89</f>
        <v>0</v>
      </c>
      <c r="AR89" s="25" t="s">
        <v>818</v>
      </c>
      <c r="AT89" s="25" t="s">
        <v>841</v>
      </c>
      <c r="AU89" s="25" t="s">
        <v>86</v>
      </c>
      <c r="AY89" s="25" t="s">
        <v>414</v>
      </c>
      <c r="BE89" s="251">
        <f>IF(N89="základní",J89,0)</f>
        <v>0</v>
      </c>
      <c r="BF89" s="251">
        <f>IF(N89="snížená",J89,0)</f>
        <v>0</v>
      </c>
      <c r="BG89" s="251">
        <f>IF(N89="zákl. přenesená",J89,0)</f>
        <v>0</v>
      </c>
      <c r="BH89" s="251">
        <f>IF(N89="sníž. přenesená",J89,0)</f>
        <v>0</v>
      </c>
      <c r="BI89" s="251">
        <f>IF(N89="nulová",J89,0)</f>
        <v>0</v>
      </c>
      <c r="BJ89" s="25" t="s">
        <v>83</v>
      </c>
      <c r="BK89" s="251">
        <f>ROUND(I89*H89,2)</f>
        <v>0</v>
      </c>
      <c r="BL89" s="25" t="s">
        <v>690</v>
      </c>
      <c r="BM89" s="25" t="s">
        <v>11888</v>
      </c>
    </row>
    <row r="90" s="1" customFormat="1" ht="51" customHeight="1">
      <c r="B90" s="47"/>
      <c r="C90" s="298" t="s">
        <v>628</v>
      </c>
      <c r="D90" s="298" t="s">
        <v>841</v>
      </c>
      <c r="E90" s="299" t="s">
        <v>11889</v>
      </c>
      <c r="F90" s="300" t="s">
        <v>11890</v>
      </c>
      <c r="G90" s="301" t="s">
        <v>678</v>
      </c>
      <c r="H90" s="302">
        <v>0</v>
      </c>
      <c r="I90" s="303"/>
      <c r="J90" s="304">
        <f>ROUND(I90*H90,2)</f>
        <v>0</v>
      </c>
      <c r="K90" s="300" t="s">
        <v>21</v>
      </c>
      <c r="L90" s="305"/>
      <c r="M90" s="306" t="s">
        <v>21</v>
      </c>
      <c r="N90" s="322" t="s">
        <v>47</v>
      </c>
      <c r="O90" s="316"/>
      <c r="P90" s="317">
        <f>O90*H90</f>
        <v>0</v>
      </c>
      <c r="Q90" s="317">
        <v>0</v>
      </c>
      <c r="R90" s="317">
        <f>Q90*H90</f>
        <v>0</v>
      </c>
      <c r="S90" s="317">
        <v>0</v>
      </c>
      <c r="T90" s="318">
        <f>S90*H90</f>
        <v>0</v>
      </c>
      <c r="AR90" s="25" t="s">
        <v>818</v>
      </c>
      <c r="AT90" s="25" t="s">
        <v>841</v>
      </c>
      <c r="AU90" s="25" t="s">
        <v>86</v>
      </c>
      <c r="AY90" s="25" t="s">
        <v>414</v>
      </c>
      <c r="BE90" s="251">
        <f>IF(N90="základní",J90,0)</f>
        <v>0</v>
      </c>
      <c r="BF90" s="251">
        <f>IF(N90="snížená",J90,0)</f>
        <v>0</v>
      </c>
      <c r="BG90" s="251">
        <f>IF(N90="zákl. přenesená",J90,0)</f>
        <v>0</v>
      </c>
      <c r="BH90" s="251">
        <f>IF(N90="sníž. přenesená",J90,0)</f>
        <v>0</v>
      </c>
      <c r="BI90" s="251">
        <f>IF(N90="nulová",J90,0)</f>
        <v>0</v>
      </c>
      <c r="BJ90" s="25" t="s">
        <v>83</v>
      </c>
      <c r="BK90" s="251">
        <f>ROUND(I90*H90,2)</f>
        <v>0</v>
      </c>
      <c r="BL90" s="25" t="s">
        <v>690</v>
      </c>
      <c r="BM90" s="25" t="s">
        <v>11891</v>
      </c>
    </row>
    <row r="91" s="1" customFormat="1" ht="6.96" customHeight="1">
      <c r="B91" s="68"/>
      <c r="C91" s="69"/>
      <c r="D91" s="69"/>
      <c r="E91" s="69"/>
      <c r="F91" s="69"/>
      <c r="G91" s="69"/>
      <c r="H91" s="69"/>
      <c r="I91" s="181"/>
      <c r="J91" s="69"/>
      <c r="K91" s="69"/>
      <c r="L91" s="73"/>
    </row>
  </sheetData>
  <sheetProtection sheet="1" autoFilter="0" formatColumns="0" formatRows="0" objects="1" scenarios="1" spinCount="100000" saltValue="HUql4EQYrEKMi2oS/+wf0MFF9e0OK4GZSaq+UQEStormzXpjQstz83iIJR0tI5zTpsWN5HtQi1tnKtbw8YZ4fg==" hashValue="2E+q+TibmMRO1rzQP0O5G449bobhV4/JxOh35FB8yoOG3T6cKCuHzCmcBje7SmtW74XInZLjvFSzd01JVlZVUw==" algorithmName="SHA-512" password="CC35"/>
  <autoFilter ref="C77:K90"/>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137</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11892</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ROUND(SUM(BE78:BE84), 2)</f>
        <v>0</v>
      </c>
      <c r="G30" s="48"/>
      <c r="H30" s="48"/>
      <c r="I30" s="173">
        <v>0.20999999999999999</v>
      </c>
      <c r="J30" s="172">
        <f>ROUND(ROUND((SUM(BE78:BE84)), 2)*I30, 2)</f>
        <v>0</v>
      </c>
      <c r="K30" s="52"/>
    </row>
    <row r="31" s="1" customFormat="1" ht="14.4" customHeight="1">
      <c r="B31" s="47"/>
      <c r="C31" s="48"/>
      <c r="D31" s="48"/>
      <c r="E31" s="56" t="s">
        <v>48</v>
      </c>
      <c r="F31" s="172">
        <f>ROUND(SUM(BF78:BF84), 2)</f>
        <v>0</v>
      </c>
      <c r="G31" s="48"/>
      <c r="H31" s="48"/>
      <c r="I31" s="173">
        <v>0.14999999999999999</v>
      </c>
      <c r="J31" s="172">
        <f>ROUND(ROUND((SUM(BF78:BF84)), 2)*I31, 2)</f>
        <v>0</v>
      </c>
      <c r="K31" s="52"/>
    </row>
    <row r="32" hidden="1" s="1" customFormat="1" ht="14.4" customHeight="1">
      <c r="B32" s="47"/>
      <c r="C32" s="48"/>
      <c r="D32" s="48"/>
      <c r="E32" s="56" t="s">
        <v>49</v>
      </c>
      <c r="F32" s="172">
        <f>ROUND(SUM(BG78:BG84), 2)</f>
        <v>0</v>
      </c>
      <c r="G32" s="48"/>
      <c r="H32" s="48"/>
      <c r="I32" s="173">
        <v>0.20999999999999999</v>
      </c>
      <c r="J32" s="172">
        <v>0</v>
      </c>
      <c r="K32" s="52"/>
    </row>
    <row r="33" hidden="1" s="1" customFormat="1" ht="14.4" customHeight="1">
      <c r="B33" s="47"/>
      <c r="C33" s="48"/>
      <c r="D33" s="48"/>
      <c r="E33" s="56" t="s">
        <v>50</v>
      </c>
      <c r="F33" s="172">
        <f>ROUND(SUM(BH78:BH84), 2)</f>
        <v>0</v>
      </c>
      <c r="G33" s="48"/>
      <c r="H33" s="48"/>
      <c r="I33" s="173">
        <v>0.14999999999999999</v>
      </c>
      <c r="J33" s="172">
        <v>0</v>
      </c>
      <c r="K33" s="52"/>
    </row>
    <row r="34" hidden="1" s="1" customFormat="1" ht="14.4" customHeight="1">
      <c r="B34" s="47"/>
      <c r="C34" s="48"/>
      <c r="D34" s="48"/>
      <c r="E34" s="56" t="s">
        <v>51</v>
      </c>
      <c r="F34" s="172">
        <f>ROUND(SUM(BI78:BI84),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DSI2 - Doplnění specifikace položky 2 z PS 03</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J78</f>
        <v>0</v>
      </c>
      <c r="K56" s="52"/>
      <c r="AU56" s="25" t="s">
        <v>277</v>
      </c>
    </row>
    <row r="57" s="8" customFormat="1" ht="24.96" customHeight="1">
      <c r="B57" s="192"/>
      <c r="C57" s="193"/>
      <c r="D57" s="194" t="s">
        <v>11893</v>
      </c>
      <c r="E57" s="195"/>
      <c r="F57" s="195"/>
      <c r="G57" s="195"/>
      <c r="H57" s="195"/>
      <c r="I57" s="196"/>
      <c r="J57" s="197">
        <f>J79</f>
        <v>0</v>
      </c>
      <c r="K57" s="198"/>
    </row>
    <row r="58" s="9" customFormat="1" ht="19.92" customHeight="1">
      <c r="B58" s="200"/>
      <c r="C58" s="201"/>
      <c r="D58" s="202" t="s">
        <v>11894</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373</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158</v>
      </c>
      <c r="D69" s="75"/>
      <c r="E69" s="75"/>
      <c r="F69" s="75"/>
      <c r="G69" s="75"/>
      <c r="H69" s="75"/>
      <c r="I69" s="208"/>
      <c r="J69" s="75"/>
      <c r="K69" s="75"/>
      <c r="L69" s="73"/>
    </row>
    <row r="70" s="1" customFormat="1" ht="17.25" customHeight="1">
      <c r="B70" s="47"/>
      <c r="C70" s="75"/>
      <c r="D70" s="75"/>
      <c r="E70" s="83" t="str">
        <f>E9</f>
        <v>DSI2 - Doplnění specifikace položky 2 z PS 03</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395</v>
      </c>
      <c r="D77" s="216" t="s">
        <v>61</v>
      </c>
      <c r="E77" s="216" t="s">
        <v>57</v>
      </c>
      <c r="F77" s="216" t="s">
        <v>396</v>
      </c>
      <c r="G77" s="216" t="s">
        <v>397</v>
      </c>
      <c r="H77" s="216" t="s">
        <v>398</v>
      </c>
      <c r="I77" s="217" t="s">
        <v>399</v>
      </c>
      <c r="J77" s="216" t="s">
        <v>271</v>
      </c>
      <c r="K77" s="218" t="s">
        <v>400</v>
      </c>
      <c r="L77" s="219"/>
      <c r="M77" s="103" t="s">
        <v>401</v>
      </c>
      <c r="N77" s="104" t="s">
        <v>46</v>
      </c>
      <c r="O77" s="104" t="s">
        <v>402</v>
      </c>
      <c r="P77" s="104" t="s">
        <v>403</v>
      </c>
      <c r="Q77" s="104" t="s">
        <v>404</v>
      </c>
      <c r="R77" s="104" t="s">
        <v>405</v>
      </c>
      <c r="S77" s="104" t="s">
        <v>406</v>
      </c>
      <c r="T77" s="105" t="s">
        <v>407</v>
      </c>
    </row>
    <row r="78" s="1" customFormat="1" ht="29.28" customHeight="1">
      <c r="B78" s="47"/>
      <c r="C78" s="109" t="s">
        <v>276</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277</v>
      </c>
      <c r="BK78" s="223">
        <f>BK79</f>
        <v>0</v>
      </c>
    </row>
    <row r="79" s="11" customFormat="1" ht="37.44" customHeight="1">
      <c r="B79" s="224"/>
      <c r="C79" s="225"/>
      <c r="D79" s="226" t="s">
        <v>75</v>
      </c>
      <c r="E79" s="227" t="s">
        <v>1776</v>
      </c>
      <c r="F79" s="227" t="s">
        <v>1776</v>
      </c>
      <c r="G79" s="225"/>
      <c r="H79" s="225"/>
      <c r="I79" s="228"/>
      <c r="J79" s="229">
        <f>BK79</f>
        <v>0</v>
      </c>
      <c r="K79" s="225"/>
      <c r="L79" s="230"/>
      <c r="M79" s="231"/>
      <c r="N79" s="232"/>
      <c r="O79" s="232"/>
      <c r="P79" s="233">
        <f>P80</f>
        <v>0</v>
      </c>
      <c r="Q79" s="232"/>
      <c r="R79" s="233">
        <f>R80</f>
        <v>0</v>
      </c>
      <c r="S79" s="232"/>
      <c r="T79" s="234">
        <f>T80</f>
        <v>0</v>
      </c>
      <c r="AR79" s="235" t="s">
        <v>86</v>
      </c>
      <c r="AT79" s="236" t="s">
        <v>75</v>
      </c>
      <c r="AU79" s="236" t="s">
        <v>76</v>
      </c>
      <c r="AY79" s="235" t="s">
        <v>414</v>
      </c>
      <c r="BK79" s="237">
        <f>BK80</f>
        <v>0</v>
      </c>
    </row>
    <row r="80" s="11" customFormat="1" ht="19.92" customHeight="1">
      <c r="B80" s="224"/>
      <c r="C80" s="225"/>
      <c r="D80" s="226" t="s">
        <v>75</v>
      </c>
      <c r="E80" s="238" t="s">
        <v>135</v>
      </c>
      <c r="F80" s="238" t="s">
        <v>11895</v>
      </c>
      <c r="G80" s="225"/>
      <c r="H80" s="225"/>
      <c r="I80" s="228"/>
      <c r="J80" s="239">
        <f>BK80</f>
        <v>0</v>
      </c>
      <c r="K80" s="225"/>
      <c r="L80" s="230"/>
      <c r="M80" s="231"/>
      <c r="N80" s="232"/>
      <c r="O80" s="232"/>
      <c r="P80" s="233">
        <f>SUM(P81:P84)</f>
        <v>0</v>
      </c>
      <c r="Q80" s="232"/>
      <c r="R80" s="233">
        <f>SUM(R81:R84)</f>
        <v>0</v>
      </c>
      <c r="S80" s="232"/>
      <c r="T80" s="234">
        <f>SUM(T81:T84)</f>
        <v>0</v>
      </c>
      <c r="AR80" s="235" t="s">
        <v>86</v>
      </c>
      <c r="AT80" s="236" t="s">
        <v>75</v>
      </c>
      <c r="AU80" s="236" t="s">
        <v>83</v>
      </c>
      <c r="AY80" s="235" t="s">
        <v>414</v>
      </c>
      <c r="BK80" s="237">
        <f>SUM(BK81:BK84)</f>
        <v>0</v>
      </c>
    </row>
    <row r="81" s="1" customFormat="1" ht="306" customHeight="1">
      <c r="B81" s="47"/>
      <c r="C81" s="298" t="s">
        <v>83</v>
      </c>
      <c r="D81" s="298" t="s">
        <v>841</v>
      </c>
      <c r="E81" s="299" t="s">
        <v>11896</v>
      </c>
      <c r="F81" s="300" t="s">
        <v>11897</v>
      </c>
      <c r="G81" s="301" t="s">
        <v>678</v>
      </c>
      <c r="H81" s="302">
        <v>0</v>
      </c>
      <c r="I81" s="303"/>
      <c r="J81" s="304">
        <f>ROUND(I81*H81,2)</f>
        <v>0</v>
      </c>
      <c r="K81" s="300" t="s">
        <v>21</v>
      </c>
      <c r="L81" s="305"/>
      <c r="M81" s="306" t="s">
        <v>21</v>
      </c>
      <c r="N81" s="307" t="s">
        <v>47</v>
      </c>
      <c r="O81" s="48"/>
      <c r="P81" s="249">
        <f>O81*H81</f>
        <v>0</v>
      </c>
      <c r="Q81" s="249">
        <v>0</v>
      </c>
      <c r="R81" s="249">
        <f>Q81*H81</f>
        <v>0</v>
      </c>
      <c r="S81" s="249">
        <v>0</v>
      </c>
      <c r="T81" s="250">
        <f>S81*H81</f>
        <v>0</v>
      </c>
      <c r="AR81" s="25" t="s">
        <v>818</v>
      </c>
      <c r="AT81" s="25" t="s">
        <v>841</v>
      </c>
      <c r="AU81" s="25" t="s">
        <v>86</v>
      </c>
      <c r="AY81" s="25" t="s">
        <v>414</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690</v>
      </c>
      <c r="BM81" s="25" t="s">
        <v>11898</v>
      </c>
    </row>
    <row r="82" s="1" customFormat="1" ht="191.25" customHeight="1">
      <c r="B82" s="47"/>
      <c r="C82" s="298" t="s">
        <v>86</v>
      </c>
      <c r="D82" s="298" t="s">
        <v>841</v>
      </c>
      <c r="E82" s="299" t="s">
        <v>11899</v>
      </c>
      <c r="F82" s="300" t="s">
        <v>11900</v>
      </c>
      <c r="G82" s="301" t="s">
        <v>678</v>
      </c>
      <c r="H82" s="302">
        <v>0</v>
      </c>
      <c r="I82" s="303"/>
      <c r="J82" s="304">
        <f>ROUND(I82*H82,2)</f>
        <v>0</v>
      </c>
      <c r="K82" s="300" t="s">
        <v>21</v>
      </c>
      <c r="L82" s="305"/>
      <c r="M82" s="306" t="s">
        <v>21</v>
      </c>
      <c r="N82" s="307" t="s">
        <v>47</v>
      </c>
      <c r="O82" s="48"/>
      <c r="P82" s="249">
        <f>O82*H82</f>
        <v>0</v>
      </c>
      <c r="Q82" s="249">
        <v>0</v>
      </c>
      <c r="R82" s="249">
        <f>Q82*H82</f>
        <v>0</v>
      </c>
      <c r="S82" s="249">
        <v>0</v>
      </c>
      <c r="T82" s="250">
        <f>S82*H82</f>
        <v>0</v>
      </c>
      <c r="AR82" s="25" t="s">
        <v>818</v>
      </c>
      <c r="AT82" s="25" t="s">
        <v>841</v>
      </c>
      <c r="AU82" s="25" t="s">
        <v>86</v>
      </c>
      <c r="AY82" s="25" t="s">
        <v>414</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690</v>
      </c>
      <c r="BM82" s="25" t="s">
        <v>11901</v>
      </c>
    </row>
    <row r="83" s="1" customFormat="1" ht="102" customHeight="1">
      <c r="B83" s="47"/>
      <c r="C83" s="298" t="s">
        <v>394</v>
      </c>
      <c r="D83" s="298" t="s">
        <v>841</v>
      </c>
      <c r="E83" s="299" t="s">
        <v>11902</v>
      </c>
      <c r="F83" s="300" t="s">
        <v>11903</v>
      </c>
      <c r="G83" s="301" t="s">
        <v>678</v>
      </c>
      <c r="H83" s="302">
        <v>0</v>
      </c>
      <c r="I83" s="303"/>
      <c r="J83" s="304">
        <f>ROUND(I83*H83,2)</f>
        <v>0</v>
      </c>
      <c r="K83" s="300" t="s">
        <v>21</v>
      </c>
      <c r="L83" s="305"/>
      <c r="M83" s="306" t="s">
        <v>21</v>
      </c>
      <c r="N83" s="307" t="s">
        <v>47</v>
      </c>
      <c r="O83" s="48"/>
      <c r="P83" s="249">
        <f>O83*H83</f>
        <v>0</v>
      </c>
      <c r="Q83" s="249">
        <v>0</v>
      </c>
      <c r="R83" s="249">
        <f>Q83*H83</f>
        <v>0</v>
      </c>
      <c r="S83" s="249">
        <v>0</v>
      </c>
      <c r="T83" s="250">
        <f>S83*H83</f>
        <v>0</v>
      </c>
      <c r="AR83" s="25" t="s">
        <v>818</v>
      </c>
      <c r="AT83" s="25" t="s">
        <v>841</v>
      </c>
      <c r="AU83" s="25" t="s">
        <v>86</v>
      </c>
      <c r="AY83" s="25" t="s">
        <v>414</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690</v>
      </c>
      <c r="BM83" s="25" t="s">
        <v>11904</v>
      </c>
    </row>
    <row r="84" s="1" customFormat="1" ht="51" customHeight="1">
      <c r="B84" s="47"/>
      <c r="C84" s="298" t="s">
        <v>422</v>
      </c>
      <c r="D84" s="298" t="s">
        <v>841</v>
      </c>
      <c r="E84" s="299" t="s">
        <v>11905</v>
      </c>
      <c r="F84" s="300" t="s">
        <v>11906</v>
      </c>
      <c r="G84" s="301" t="s">
        <v>678</v>
      </c>
      <c r="H84" s="302">
        <v>0</v>
      </c>
      <c r="I84" s="303"/>
      <c r="J84" s="304">
        <f>ROUND(I84*H84,2)</f>
        <v>0</v>
      </c>
      <c r="K84" s="300" t="s">
        <v>21</v>
      </c>
      <c r="L84" s="305"/>
      <c r="M84" s="306" t="s">
        <v>21</v>
      </c>
      <c r="N84" s="322" t="s">
        <v>47</v>
      </c>
      <c r="O84" s="316"/>
      <c r="P84" s="317">
        <f>O84*H84</f>
        <v>0</v>
      </c>
      <c r="Q84" s="317">
        <v>0</v>
      </c>
      <c r="R84" s="317">
        <f>Q84*H84</f>
        <v>0</v>
      </c>
      <c r="S84" s="317">
        <v>0</v>
      </c>
      <c r="T84" s="318">
        <f>S84*H84</f>
        <v>0</v>
      </c>
      <c r="AR84" s="25" t="s">
        <v>818</v>
      </c>
      <c r="AT84" s="25" t="s">
        <v>841</v>
      </c>
      <c r="AU84" s="25" t="s">
        <v>86</v>
      </c>
      <c r="AY84" s="25" t="s">
        <v>414</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690</v>
      </c>
      <c r="BM84" s="25" t="s">
        <v>11907</v>
      </c>
    </row>
    <row r="85" s="1" customFormat="1" ht="6.96" customHeight="1">
      <c r="B85" s="68"/>
      <c r="C85" s="69"/>
      <c r="D85" s="69"/>
      <c r="E85" s="69"/>
      <c r="F85" s="69"/>
      <c r="G85" s="69"/>
      <c r="H85" s="69"/>
      <c r="I85" s="181"/>
      <c r="J85" s="69"/>
      <c r="K85" s="69"/>
      <c r="L85" s="73"/>
    </row>
  </sheetData>
  <sheetProtection sheet="1" autoFilter="0" formatColumns="0" formatRows="0" objects="1" scenarios="1" spinCount="100000" saltValue="falt7nkXfwH5iwQbJSZZ7Gv+XDnx0VIVTIRQoyF7EfbJ80daXBB8WQwga5PoAyvO8KWLJ0IFeV2rZysniYGB+Q==" hashValue="crC3pD9ZzHfOC7j+zElSCU73Cp5lu4LqUaNhayZ8uP3EXBkdS+gfl/42y/+46OOlpzOEoTtQscjRbq0frI5khA==" algorithmName="SHA-512" password="CC35"/>
  <autoFilter ref="C77:K84"/>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zoomScaleNormal="100" zoomScaleSheetLayoutView="60" zoomScalePageLayoutView="100" workbookViewId="0"/>
  </sheetViews>
  <sheetFormatPr defaultRowHeight="13.5"/>
  <cols>
    <col min="1" max="1" width="8.33" style="323" customWidth="1"/>
    <col min="2" max="2" width="1.664063" style="323" customWidth="1"/>
    <col min="3" max="4" width="5" style="323" customWidth="1"/>
    <col min="5" max="5" width="11.67" style="323" customWidth="1"/>
    <col min="6" max="6" width="9.17" style="323" customWidth="1"/>
    <col min="7" max="7" width="5" style="323" customWidth="1"/>
    <col min="8" max="8" width="77.83" style="323" customWidth="1"/>
    <col min="9" max="10" width="20" style="323" customWidth="1"/>
    <col min="11" max="11" width="1.664063" style="323" customWidth="1"/>
  </cols>
  <sheetData>
    <row r="1" ht="37.5" customHeight="1"/>
    <row r="2" ht="7.5" customHeight="1">
      <c r="B2" s="324"/>
      <c r="C2" s="325"/>
      <c r="D2" s="325"/>
      <c r="E2" s="325"/>
      <c r="F2" s="325"/>
      <c r="G2" s="325"/>
      <c r="H2" s="325"/>
      <c r="I2" s="325"/>
      <c r="J2" s="325"/>
      <c r="K2" s="326"/>
    </row>
    <row r="3" s="16" customFormat="1" ht="45" customHeight="1">
      <c r="B3" s="327"/>
      <c r="C3" s="328" t="s">
        <v>11908</v>
      </c>
      <c r="D3" s="328"/>
      <c r="E3" s="328"/>
      <c r="F3" s="328"/>
      <c r="G3" s="328"/>
      <c r="H3" s="328"/>
      <c r="I3" s="328"/>
      <c r="J3" s="328"/>
      <c r="K3" s="329"/>
    </row>
    <row r="4" ht="25.5" customHeight="1">
      <c r="B4" s="330"/>
      <c r="C4" s="331" t="s">
        <v>11909</v>
      </c>
      <c r="D4" s="331"/>
      <c r="E4" s="331"/>
      <c r="F4" s="331"/>
      <c r="G4" s="331"/>
      <c r="H4" s="331"/>
      <c r="I4" s="331"/>
      <c r="J4" s="331"/>
      <c r="K4" s="332"/>
    </row>
    <row r="5" ht="5.25" customHeight="1">
      <c r="B5" s="330"/>
      <c r="C5" s="333"/>
      <c r="D5" s="333"/>
      <c r="E5" s="333"/>
      <c r="F5" s="333"/>
      <c r="G5" s="333"/>
      <c r="H5" s="333"/>
      <c r="I5" s="333"/>
      <c r="J5" s="333"/>
      <c r="K5" s="332"/>
    </row>
    <row r="6" ht="15" customHeight="1">
      <c r="B6" s="330"/>
      <c r="C6" s="334" t="s">
        <v>11910</v>
      </c>
      <c r="D6" s="334"/>
      <c r="E6" s="334"/>
      <c r="F6" s="334"/>
      <c r="G6" s="334"/>
      <c r="H6" s="334"/>
      <c r="I6" s="334"/>
      <c r="J6" s="334"/>
      <c r="K6" s="332"/>
    </row>
    <row r="7" ht="15" customHeight="1">
      <c r="B7" s="335"/>
      <c r="C7" s="334" t="s">
        <v>11911</v>
      </c>
      <c r="D7" s="334"/>
      <c r="E7" s="334"/>
      <c r="F7" s="334"/>
      <c r="G7" s="334"/>
      <c r="H7" s="334"/>
      <c r="I7" s="334"/>
      <c r="J7" s="334"/>
      <c r="K7" s="332"/>
    </row>
    <row r="8" ht="12.75" customHeight="1">
      <c r="B8" s="335"/>
      <c r="C8" s="334"/>
      <c r="D8" s="334"/>
      <c r="E8" s="334"/>
      <c r="F8" s="334"/>
      <c r="G8" s="334"/>
      <c r="H8" s="334"/>
      <c r="I8" s="334"/>
      <c r="J8" s="334"/>
      <c r="K8" s="332"/>
    </row>
    <row r="9" ht="15" customHeight="1">
      <c r="B9" s="335"/>
      <c r="C9" s="334" t="s">
        <v>11912</v>
      </c>
      <c r="D9" s="334"/>
      <c r="E9" s="334"/>
      <c r="F9" s="334"/>
      <c r="G9" s="334"/>
      <c r="H9" s="334"/>
      <c r="I9" s="334"/>
      <c r="J9" s="334"/>
      <c r="K9" s="332"/>
    </row>
    <row r="10" ht="15" customHeight="1">
      <c r="B10" s="335"/>
      <c r="C10" s="334"/>
      <c r="D10" s="334" t="s">
        <v>11913</v>
      </c>
      <c r="E10" s="334"/>
      <c r="F10" s="334"/>
      <c r="G10" s="334"/>
      <c r="H10" s="334"/>
      <c r="I10" s="334"/>
      <c r="J10" s="334"/>
      <c r="K10" s="332"/>
    </row>
    <row r="11" ht="15" customHeight="1">
      <c r="B11" s="335"/>
      <c r="C11" s="336"/>
      <c r="D11" s="334" t="s">
        <v>11914</v>
      </c>
      <c r="E11" s="334"/>
      <c r="F11" s="334"/>
      <c r="G11" s="334"/>
      <c r="H11" s="334"/>
      <c r="I11" s="334"/>
      <c r="J11" s="334"/>
      <c r="K11" s="332"/>
    </row>
    <row r="12" ht="12.75" customHeight="1">
      <c r="B12" s="335"/>
      <c r="C12" s="336"/>
      <c r="D12" s="336"/>
      <c r="E12" s="336"/>
      <c r="F12" s="336"/>
      <c r="G12" s="336"/>
      <c r="H12" s="336"/>
      <c r="I12" s="336"/>
      <c r="J12" s="336"/>
      <c r="K12" s="332"/>
    </row>
    <row r="13" ht="15" customHeight="1">
      <c r="B13" s="335"/>
      <c r="C13" s="336"/>
      <c r="D13" s="334" t="s">
        <v>11915</v>
      </c>
      <c r="E13" s="334"/>
      <c r="F13" s="334"/>
      <c r="G13" s="334"/>
      <c r="H13" s="334"/>
      <c r="I13" s="334"/>
      <c r="J13" s="334"/>
      <c r="K13" s="332"/>
    </row>
    <row r="14" ht="15" customHeight="1">
      <c r="B14" s="335"/>
      <c r="C14" s="336"/>
      <c r="D14" s="334" t="s">
        <v>11916</v>
      </c>
      <c r="E14" s="334"/>
      <c r="F14" s="334"/>
      <c r="G14" s="334"/>
      <c r="H14" s="334"/>
      <c r="I14" s="334"/>
      <c r="J14" s="334"/>
      <c r="K14" s="332"/>
    </row>
    <row r="15" ht="15" customHeight="1">
      <c r="B15" s="335"/>
      <c r="C15" s="336"/>
      <c r="D15" s="334" t="s">
        <v>11917</v>
      </c>
      <c r="E15" s="334"/>
      <c r="F15" s="334"/>
      <c r="G15" s="334"/>
      <c r="H15" s="334"/>
      <c r="I15" s="334"/>
      <c r="J15" s="334"/>
      <c r="K15" s="332"/>
    </row>
    <row r="16" ht="15" customHeight="1">
      <c r="B16" s="335"/>
      <c r="C16" s="336"/>
      <c r="D16" s="336"/>
      <c r="E16" s="337" t="s">
        <v>82</v>
      </c>
      <c r="F16" s="334" t="s">
        <v>11918</v>
      </c>
      <c r="G16" s="334"/>
      <c r="H16" s="334"/>
      <c r="I16" s="334"/>
      <c r="J16" s="334"/>
      <c r="K16" s="332"/>
    </row>
    <row r="17" ht="15" customHeight="1">
      <c r="B17" s="335"/>
      <c r="C17" s="336"/>
      <c r="D17" s="336"/>
      <c r="E17" s="337" t="s">
        <v>109</v>
      </c>
      <c r="F17" s="334" t="s">
        <v>11919</v>
      </c>
      <c r="G17" s="334"/>
      <c r="H17" s="334"/>
      <c r="I17" s="334"/>
      <c r="J17" s="334"/>
      <c r="K17" s="332"/>
    </row>
    <row r="18" ht="15" customHeight="1">
      <c r="B18" s="335"/>
      <c r="C18" s="336"/>
      <c r="D18" s="336"/>
      <c r="E18" s="337" t="s">
        <v>114</v>
      </c>
      <c r="F18" s="334" t="s">
        <v>11920</v>
      </c>
      <c r="G18" s="334"/>
      <c r="H18" s="334"/>
      <c r="I18" s="334"/>
      <c r="J18" s="334"/>
      <c r="K18" s="332"/>
    </row>
    <row r="19" ht="15" customHeight="1">
      <c r="B19" s="335"/>
      <c r="C19" s="336"/>
      <c r="D19" s="336"/>
      <c r="E19" s="337" t="s">
        <v>128</v>
      </c>
      <c r="F19" s="334" t="s">
        <v>129</v>
      </c>
      <c r="G19" s="334"/>
      <c r="H19" s="334"/>
      <c r="I19" s="334"/>
      <c r="J19" s="334"/>
      <c r="K19" s="332"/>
    </row>
    <row r="20" ht="15" customHeight="1">
      <c r="B20" s="335"/>
      <c r="C20" s="336"/>
      <c r="D20" s="336"/>
      <c r="E20" s="337" t="s">
        <v>133</v>
      </c>
      <c r="F20" s="334" t="s">
        <v>4069</v>
      </c>
      <c r="G20" s="334"/>
      <c r="H20" s="334"/>
      <c r="I20" s="334"/>
      <c r="J20" s="334"/>
      <c r="K20" s="332"/>
    </row>
    <row r="21" ht="15" customHeight="1">
      <c r="B21" s="335"/>
      <c r="C21" s="336"/>
      <c r="D21" s="336"/>
      <c r="E21" s="337" t="s">
        <v>90</v>
      </c>
      <c r="F21" s="334" t="s">
        <v>11921</v>
      </c>
      <c r="G21" s="334"/>
      <c r="H21" s="334"/>
      <c r="I21" s="334"/>
      <c r="J21" s="334"/>
      <c r="K21" s="332"/>
    </row>
    <row r="22" ht="12.75" customHeight="1">
      <c r="B22" s="335"/>
      <c r="C22" s="336"/>
      <c r="D22" s="336"/>
      <c r="E22" s="336"/>
      <c r="F22" s="336"/>
      <c r="G22" s="336"/>
      <c r="H22" s="336"/>
      <c r="I22" s="336"/>
      <c r="J22" s="336"/>
      <c r="K22" s="332"/>
    </row>
    <row r="23" ht="15" customHeight="1">
      <c r="B23" s="335"/>
      <c r="C23" s="334" t="s">
        <v>11922</v>
      </c>
      <c r="D23" s="334"/>
      <c r="E23" s="334"/>
      <c r="F23" s="334"/>
      <c r="G23" s="334"/>
      <c r="H23" s="334"/>
      <c r="I23" s="334"/>
      <c r="J23" s="334"/>
      <c r="K23" s="332"/>
    </row>
    <row r="24" ht="15" customHeight="1">
      <c r="B24" s="335"/>
      <c r="C24" s="334" t="s">
        <v>11923</v>
      </c>
      <c r="D24" s="334"/>
      <c r="E24" s="334"/>
      <c r="F24" s="334"/>
      <c r="G24" s="334"/>
      <c r="H24" s="334"/>
      <c r="I24" s="334"/>
      <c r="J24" s="334"/>
      <c r="K24" s="332"/>
    </row>
    <row r="25" ht="15" customHeight="1">
      <c r="B25" s="335"/>
      <c r="C25" s="334"/>
      <c r="D25" s="334" t="s">
        <v>11924</v>
      </c>
      <c r="E25" s="334"/>
      <c r="F25" s="334"/>
      <c r="G25" s="334"/>
      <c r="H25" s="334"/>
      <c r="I25" s="334"/>
      <c r="J25" s="334"/>
      <c r="K25" s="332"/>
    </row>
    <row r="26" ht="15" customHeight="1">
      <c r="B26" s="335"/>
      <c r="C26" s="336"/>
      <c r="D26" s="334" t="s">
        <v>11925</v>
      </c>
      <c r="E26" s="334"/>
      <c r="F26" s="334"/>
      <c r="G26" s="334"/>
      <c r="H26" s="334"/>
      <c r="I26" s="334"/>
      <c r="J26" s="334"/>
      <c r="K26" s="332"/>
    </row>
    <row r="27" ht="12.75" customHeight="1">
      <c r="B27" s="335"/>
      <c r="C27" s="336"/>
      <c r="D27" s="336"/>
      <c r="E27" s="336"/>
      <c r="F27" s="336"/>
      <c r="G27" s="336"/>
      <c r="H27" s="336"/>
      <c r="I27" s="336"/>
      <c r="J27" s="336"/>
      <c r="K27" s="332"/>
    </row>
    <row r="28" ht="15" customHeight="1">
      <c r="B28" s="335"/>
      <c r="C28" s="336"/>
      <c r="D28" s="334" t="s">
        <v>11926</v>
      </c>
      <c r="E28" s="334"/>
      <c r="F28" s="334"/>
      <c r="G28" s="334"/>
      <c r="H28" s="334"/>
      <c r="I28" s="334"/>
      <c r="J28" s="334"/>
      <c r="K28" s="332"/>
    </row>
    <row r="29" ht="15" customHeight="1">
      <c r="B29" s="335"/>
      <c r="C29" s="336"/>
      <c r="D29" s="334" t="s">
        <v>11927</v>
      </c>
      <c r="E29" s="334"/>
      <c r="F29" s="334"/>
      <c r="G29" s="334"/>
      <c r="H29" s="334"/>
      <c r="I29" s="334"/>
      <c r="J29" s="334"/>
      <c r="K29" s="332"/>
    </row>
    <row r="30" ht="12.75" customHeight="1">
      <c r="B30" s="335"/>
      <c r="C30" s="336"/>
      <c r="D30" s="336"/>
      <c r="E30" s="336"/>
      <c r="F30" s="336"/>
      <c r="G30" s="336"/>
      <c r="H30" s="336"/>
      <c r="I30" s="336"/>
      <c r="J30" s="336"/>
      <c r="K30" s="332"/>
    </row>
    <row r="31" ht="15" customHeight="1">
      <c r="B31" s="335"/>
      <c r="C31" s="336"/>
      <c r="D31" s="334" t="s">
        <v>11928</v>
      </c>
      <c r="E31" s="334"/>
      <c r="F31" s="334"/>
      <c r="G31" s="334"/>
      <c r="H31" s="334"/>
      <c r="I31" s="334"/>
      <c r="J31" s="334"/>
      <c r="K31" s="332"/>
    </row>
    <row r="32" ht="15" customHeight="1">
      <c r="B32" s="335"/>
      <c r="C32" s="336"/>
      <c r="D32" s="334" t="s">
        <v>11929</v>
      </c>
      <c r="E32" s="334"/>
      <c r="F32" s="334"/>
      <c r="G32" s="334"/>
      <c r="H32" s="334"/>
      <c r="I32" s="334"/>
      <c r="J32" s="334"/>
      <c r="K32" s="332"/>
    </row>
    <row r="33" ht="15" customHeight="1">
      <c r="B33" s="335"/>
      <c r="C33" s="336"/>
      <c r="D33" s="334" t="s">
        <v>11930</v>
      </c>
      <c r="E33" s="334"/>
      <c r="F33" s="334"/>
      <c r="G33" s="334"/>
      <c r="H33" s="334"/>
      <c r="I33" s="334"/>
      <c r="J33" s="334"/>
      <c r="K33" s="332"/>
    </row>
    <row r="34" ht="15" customHeight="1">
      <c r="B34" s="335"/>
      <c r="C34" s="336"/>
      <c r="D34" s="334"/>
      <c r="E34" s="338" t="s">
        <v>395</v>
      </c>
      <c r="F34" s="334"/>
      <c r="G34" s="334" t="s">
        <v>11931</v>
      </c>
      <c r="H34" s="334"/>
      <c r="I34" s="334"/>
      <c r="J34" s="334"/>
      <c r="K34" s="332"/>
    </row>
    <row r="35" ht="30.75" customHeight="1">
      <c r="B35" s="335"/>
      <c r="C35" s="336"/>
      <c r="D35" s="334"/>
      <c r="E35" s="338" t="s">
        <v>11932</v>
      </c>
      <c r="F35" s="334"/>
      <c r="G35" s="334" t="s">
        <v>11933</v>
      </c>
      <c r="H35" s="334"/>
      <c r="I35" s="334"/>
      <c r="J35" s="334"/>
      <c r="K35" s="332"/>
    </row>
    <row r="36" ht="15" customHeight="1">
      <c r="B36" s="335"/>
      <c r="C36" s="336"/>
      <c r="D36" s="334"/>
      <c r="E36" s="338" t="s">
        <v>57</v>
      </c>
      <c r="F36" s="334"/>
      <c r="G36" s="334" t="s">
        <v>11934</v>
      </c>
      <c r="H36" s="334"/>
      <c r="I36" s="334"/>
      <c r="J36" s="334"/>
      <c r="K36" s="332"/>
    </row>
    <row r="37" ht="15" customHeight="1">
      <c r="B37" s="335"/>
      <c r="C37" s="336"/>
      <c r="D37" s="334"/>
      <c r="E37" s="338" t="s">
        <v>396</v>
      </c>
      <c r="F37" s="334"/>
      <c r="G37" s="334" t="s">
        <v>11935</v>
      </c>
      <c r="H37" s="334"/>
      <c r="I37" s="334"/>
      <c r="J37" s="334"/>
      <c r="K37" s="332"/>
    </row>
    <row r="38" ht="15" customHeight="1">
      <c r="B38" s="335"/>
      <c r="C38" s="336"/>
      <c r="D38" s="334"/>
      <c r="E38" s="338" t="s">
        <v>397</v>
      </c>
      <c r="F38" s="334"/>
      <c r="G38" s="334" t="s">
        <v>11936</v>
      </c>
      <c r="H38" s="334"/>
      <c r="I38" s="334"/>
      <c r="J38" s="334"/>
      <c r="K38" s="332"/>
    </row>
    <row r="39" ht="15" customHeight="1">
      <c r="B39" s="335"/>
      <c r="C39" s="336"/>
      <c r="D39" s="334"/>
      <c r="E39" s="338" t="s">
        <v>398</v>
      </c>
      <c r="F39" s="334"/>
      <c r="G39" s="334" t="s">
        <v>11937</v>
      </c>
      <c r="H39" s="334"/>
      <c r="I39" s="334"/>
      <c r="J39" s="334"/>
      <c r="K39" s="332"/>
    </row>
    <row r="40" ht="15" customHeight="1">
      <c r="B40" s="335"/>
      <c r="C40" s="336"/>
      <c r="D40" s="334"/>
      <c r="E40" s="338" t="s">
        <v>11938</v>
      </c>
      <c r="F40" s="334"/>
      <c r="G40" s="334" t="s">
        <v>11939</v>
      </c>
      <c r="H40" s="334"/>
      <c r="I40" s="334"/>
      <c r="J40" s="334"/>
      <c r="K40" s="332"/>
    </row>
    <row r="41" ht="15" customHeight="1">
      <c r="B41" s="335"/>
      <c r="C41" s="336"/>
      <c r="D41" s="334"/>
      <c r="E41" s="338"/>
      <c r="F41" s="334"/>
      <c r="G41" s="334" t="s">
        <v>11940</v>
      </c>
      <c r="H41" s="334"/>
      <c r="I41" s="334"/>
      <c r="J41" s="334"/>
      <c r="K41" s="332"/>
    </row>
    <row r="42" ht="15" customHeight="1">
      <c r="B42" s="335"/>
      <c r="C42" s="336"/>
      <c r="D42" s="334"/>
      <c r="E42" s="338" t="s">
        <v>11941</v>
      </c>
      <c r="F42" s="334"/>
      <c r="G42" s="334" t="s">
        <v>11942</v>
      </c>
      <c r="H42" s="334"/>
      <c r="I42" s="334"/>
      <c r="J42" s="334"/>
      <c r="K42" s="332"/>
    </row>
    <row r="43" ht="15" customHeight="1">
      <c r="B43" s="335"/>
      <c r="C43" s="336"/>
      <c r="D43" s="334"/>
      <c r="E43" s="338" t="s">
        <v>400</v>
      </c>
      <c r="F43" s="334"/>
      <c r="G43" s="334" t="s">
        <v>11943</v>
      </c>
      <c r="H43" s="334"/>
      <c r="I43" s="334"/>
      <c r="J43" s="334"/>
      <c r="K43" s="332"/>
    </row>
    <row r="44" ht="12.75" customHeight="1">
      <c r="B44" s="335"/>
      <c r="C44" s="336"/>
      <c r="D44" s="334"/>
      <c r="E44" s="334"/>
      <c r="F44" s="334"/>
      <c r="G44" s="334"/>
      <c r="H44" s="334"/>
      <c r="I44" s="334"/>
      <c r="J44" s="334"/>
      <c r="K44" s="332"/>
    </row>
    <row r="45" ht="15" customHeight="1">
      <c r="B45" s="335"/>
      <c r="C45" s="336"/>
      <c r="D45" s="334" t="s">
        <v>11944</v>
      </c>
      <c r="E45" s="334"/>
      <c r="F45" s="334"/>
      <c r="G45" s="334"/>
      <c r="H45" s="334"/>
      <c r="I45" s="334"/>
      <c r="J45" s="334"/>
      <c r="K45" s="332"/>
    </row>
    <row r="46" ht="15" customHeight="1">
      <c r="B46" s="335"/>
      <c r="C46" s="336"/>
      <c r="D46" s="336"/>
      <c r="E46" s="334" t="s">
        <v>11945</v>
      </c>
      <c r="F46" s="334"/>
      <c r="G46" s="334"/>
      <c r="H46" s="334"/>
      <c r="I46" s="334"/>
      <c r="J46" s="334"/>
      <c r="K46" s="332"/>
    </row>
    <row r="47" ht="15" customHeight="1">
      <c r="B47" s="335"/>
      <c r="C47" s="336"/>
      <c r="D47" s="336"/>
      <c r="E47" s="334" t="s">
        <v>11946</v>
      </c>
      <c r="F47" s="334"/>
      <c r="G47" s="334"/>
      <c r="H47" s="334"/>
      <c r="I47" s="334"/>
      <c r="J47" s="334"/>
      <c r="K47" s="332"/>
    </row>
    <row r="48" ht="15" customHeight="1">
      <c r="B48" s="335"/>
      <c r="C48" s="336"/>
      <c r="D48" s="336"/>
      <c r="E48" s="334" t="s">
        <v>11947</v>
      </c>
      <c r="F48" s="334"/>
      <c r="G48" s="334"/>
      <c r="H48" s="334"/>
      <c r="I48" s="334"/>
      <c r="J48" s="334"/>
      <c r="K48" s="332"/>
    </row>
    <row r="49" ht="15" customHeight="1">
      <c r="B49" s="335"/>
      <c r="C49" s="336"/>
      <c r="D49" s="334" t="s">
        <v>11948</v>
      </c>
      <c r="E49" s="334"/>
      <c r="F49" s="334"/>
      <c r="G49" s="334"/>
      <c r="H49" s="334"/>
      <c r="I49" s="334"/>
      <c r="J49" s="334"/>
      <c r="K49" s="332"/>
    </row>
    <row r="50" ht="25.5" customHeight="1">
      <c r="B50" s="330"/>
      <c r="C50" s="331" t="s">
        <v>11949</v>
      </c>
      <c r="D50" s="331"/>
      <c r="E50" s="331"/>
      <c r="F50" s="331"/>
      <c r="G50" s="331"/>
      <c r="H50" s="331"/>
      <c r="I50" s="331"/>
      <c r="J50" s="331"/>
      <c r="K50" s="332"/>
    </row>
    <row r="51" ht="5.25" customHeight="1">
      <c r="B51" s="330"/>
      <c r="C51" s="333"/>
      <c r="D51" s="333"/>
      <c r="E51" s="333"/>
      <c r="F51" s="333"/>
      <c r="G51" s="333"/>
      <c r="H51" s="333"/>
      <c r="I51" s="333"/>
      <c r="J51" s="333"/>
      <c r="K51" s="332"/>
    </row>
    <row r="52" ht="15" customHeight="1">
      <c r="B52" s="330"/>
      <c r="C52" s="334" t="s">
        <v>11950</v>
      </c>
      <c r="D52" s="334"/>
      <c r="E52" s="334"/>
      <c r="F52" s="334"/>
      <c r="G52" s="334"/>
      <c r="H52" s="334"/>
      <c r="I52" s="334"/>
      <c r="J52" s="334"/>
      <c r="K52" s="332"/>
    </row>
    <row r="53" ht="15" customHeight="1">
      <c r="B53" s="330"/>
      <c r="C53" s="334" t="s">
        <v>11951</v>
      </c>
      <c r="D53" s="334"/>
      <c r="E53" s="334"/>
      <c r="F53" s="334"/>
      <c r="G53" s="334"/>
      <c r="H53" s="334"/>
      <c r="I53" s="334"/>
      <c r="J53" s="334"/>
      <c r="K53" s="332"/>
    </row>
    <row r="54" ht="12.75" customHeight="1">
      <c r="B54" s="330"/>
      <c r="C54" s="334"/>
      <c r="D54" s="334"/>
      <c r="E54" s="334"/>
      <c r="F54" s="334"/>
      <c r="G54" s="334"/>
      <c r="H54" s="334"/>
      <c r="I54" s="334"/>
      <c r="J54" s="334"/>
      <c r="K54" s="332"/>
    </row>
    <row r="55" ht="15" customHeight="1">
      <c r="B55" s="330"/>
      <c r="C55" s="334" t="s">
        <v>11952</v>
      </c>
      <c r="D55" s="334"/>
      <c r="E55" s="334"/>
      <c r="F55" s="334"/>
      <c r="G55" s="334"/>
      <c r="H55" s="334"/>
      <c r="I55" s="334"/>
      <c r="J55" s="334"/>
      <c r="K55" s="332"/>
    </row>
    <row r="56" ht="15" customHeight="1">
      <c r="B56" s="330"/>
      <c r="C56" s="336"/>
      <c r="D56" s="334" t="s">
        <v>11953</v>
      </c>
      <c r="E56" s="334"/>
      <c r="F56" s="334"/>
      <c r="G56" s="334"/>
      <c r="H56" s="334"/>
      <c r="I56" s="334"/>
      <c r="J56" s="334"/>
      <c r="K56" s="332"/>
    </row>
    <row r="57" ht="15" customHeight="1">
      <c r="B57" s="330"/>
      <c r="C57" s="336"/>
      <c r="D57" s="334" t="s">
        <v>11954</v>
      </c>
      <c r="E57" s="334"/>
      <c r="F57" s="334"/>
      <c r="G57" s="334"/>
      <c r="H57" s="334"/>
      <c r="I57" s="334"/>
      <c r="J57" s="334"/>
      <c r="K57" s="332"/>
    </row>
    <row r="58" ht="15" customHeight="1">
      <c r="B58" s="330"/>
      <c r="C58" s="336"/>
      <c r="D58" s="334" t="s">
        <v>11955</v>
      </c>
      <c r="E58" s="334"/>
      <c r="F58" s="334"/>
      <c r="G58" s="334"/>
      <c r="H58" s="334"/>
      <c r="I58" s="334"/>
      <c r="J58" s="334"/>
      <c r="K58" s="332"/>
    </row>
    <row r="59" ht="15" customHeight="1">
      <c r="B59" s="330"/>
      <c r="C59" s="336"/>
      <c r="D59" s="334" t="s">
        <v>11956</v>
      </c>
      <c r="E59" s="334"/>
      <c r="F59" s="334"/>
      <c r="G59" s="334"/>
      <c r="H59" s="334"/>
      <c r="I59" s="334"/>
      <c r="J59" s="334"/>
      <c r="K59" s="332"/>
    </row>
    <row r="60" ht="15" customHeight="1">
      <c r="B60" s="330"/>
      <c r="C60" s="336"/>
      <c r="D60" s="339" t="s">
        <v>11957</v>
      </c>
      <c r="E60" s="339"/>
      <c r="F60" s="339"/>
      <c r="G60" s="339"/>
      <c r="H60" s="339"/>
      <c r="I60" s="339"/>
      <c r="J60" s="339"/>
      <c r="K60" s="332"/>
    </row>
    <row r="61" ht="15" customHeight="1">
      <c r="B61" s="330"/>
      <c r="C61" s="336"/>
      <c r="D61" s="334" t="s">
        <v>11958</v>
      </c>
      <c r="E61" s="334"/>
      <c r="F61" s="334"/>
      <c r="G61" s="334"/>
      <c r="H61" s="334"/>
      <c r="I61" s="334"/>
      <c r="J61" s="334"/>
      <c r="K61" s="332"/>
    </row>
    <row r="62" ht="12.75" customHeight="1">
      <c r="B62" s="330"/>
      <c r="C62" s="336"/>
      <c r="D62" s="336"/>
      <c r="E62" s="340"/>
      <c r="F62" s="336"/>
      <c r="G62" s="336"/>
      <c r="H62" s="336"/>
      <c r="I62" s="336"/>
      <c r="J62" s="336"/>
      <c r="K62" s="332"/>
    </row>
    <row r="63" ht="15" customHeight="1">
      <c r="B63" s="330"/>
      <c r="C63" s="336"/>
      <c r="D63" s="334" t="s">
        <v>11959</v>
      </c>
      <c r="E63" s="334"/>
      <c r="F63" s="334"/>
      <c r="G63" s="334"/>
      <c r="H63" s="334"/>
      <c r="I63" s="334"/>
      <c r="J63" s="334"/>
      <c r="K63" s="332"/>
    </row>
    <row r="64" ht="15" customHeight="1">
      <c r="B64" s="330"/>
      <c r="C64" s="336"/>
      <c r="D64" s="339" t="s">
        <v>11960</v>
      </c>
      <c r="E64" s="339"/>
      <c r="F64" s="339"/>
      <c r="G64" s="339"/>
      <c r="H64" s="339"/>
      <c r="I64" s="339"/>
      <c r="J64" s="339"/>
      <c r="K64" s="332"/>
    </row>
    <row r="65" ht="15" customHeight="1">
      <c r="B65" s="330"/>
      <c r="C65" s="336"/>
      <c r="D65" s="334" t="s">
        <v>11961</v>
      </c>
      <c r="E65" s="334"/>
      <c r="F65" s="334"/>
      <c r="G65" s="334"/>
      <c r="H65" s="334"/>
      <c r="I65" s="334"/>
      <c r="J65" s="334"/>
      <c r="K65" s="332"/>
    </row>
    <row r="66" ht="15" customHeight="1">
      <c r="B66" s="330"/>
      <c r="C66" s="336"/>
      <c r="D66" s="334" t="s">
        <v>11962</v>
      </c>
      <c r="E66" s="334"/>
      <c r="F66" s="334"/>
      <c r="G66" s="334"/>
      <c r="H66" s="334"/>
      <c r="I66" s="334"/>
      <c r="J66" s="334"/>
      <c r="K66" s="332"/>
    </row>
    <row r="67" ht="15" customHeight="1">
      <c r="B67" s="330"/>
      <c r="C67" s="336"/>
      <c r="D67" s="334" t="s">
        <v>11963</v>
      </c>
      <c r="E67" s="334"/>
      <c r="F67" s="334"/>
      <c r="G67" s="334"/>
      <c r="H67" s="334"/>
      <c r="I67" s="334"/>
      <c r="J67" s="334"/>
      <c r="K67" s="332"/>
    </row>
    <row r="68" ht="15" customHeight="1">
      <c r="B68" s="330"/>
      <c r="C68" s="336"/>
      <c r="D68" s="334" t="s">
        <v>11964</v>
      </c>
      <c r="E68" s="334"/>
      <c r="F68" s="334"/>
      <c r="G68" s="334"/>
      <c r="H68" s="334"/>
      <c r="I68" s="334"/>
      <c r="J68" s="334"/>
      <c r="K68" s="332"/>
    </row>
    <row r="69" ht="12.75" customHeight="1">
      <c r="B69" s="341"/>
      <c r="C69" s="342"/>
      <c r="D69" s="342"/>
      <c r="E69" s="342"/>
      <c r="F69" s="342"/>
      <c r="G69" s="342"/>
      <c r="H69" s="342"/>
      <c r="I69" s="342"/>
      <c r="J69" s="342"/>
      <c r="K69" s="343"/>
    </row>
    <row r="70" ht="18.75" customHeight="1">
      <c r="B70" s="344"/>
      <c r="C70" s="344"/>
      <c r="D70" s="344"/>
      <c r="E70" s="344"/>
      <c r="F70" s="344"/>
      <c r="G70" s="344"/>
      <c r="H70" s="344"/>
      <c r="I70" s="344"/>
      <c r="J70" s="344"/>
      <c r="K70" s="345"/>
    </row>
    <row r="71" ht="18.75" customHeight="1">
      <c r="B71" s="345"/>
      <c r="C71" s="345"/>
      <c r="D71" s="345"/>
      <c r="E71" s="345"/>
      <c r="F71" s="345"/>
      <c r="G71" s="345"/>
      <c r="H71" s="345"/>
      <c r="I71" s="345"/>
      <c r="J71" s="345"/>
      <c r="K71" s="345"/>
    </row>
    <row r="72" ht="7.5" customHeight="1">
      <c r="B72" s="346"/>
      <c r="C72" s="347"/>
      <c r="D72" s="347"/>
      <c r="E72" s="347"/>
      <c r="F72" s="347"/>
      <c r="G72" s="347"/>
      <c r="H72" s="347"/>
      <c r="I72" s="347"/>
      <c r="J72" s="347"/>
      <c r="K72" s="348"/>
    </row>
    <row r="73" ht="45" customHeight="1">
      <c r="B73" s="349"/>
      <c r="C73" s="350" t="s">
        <v>142</v>
      </c>
      <c r="D73" s="350"/>
      <c r="E73" s="350"/>
      <c r="F73" s="350"/>
      <c r="G73" s="350"/>
      <c r="H73" s="350"/>
      <c r="I73" s="350"/>
      <c r="J73" s="350"/>
      <c r="K73" s="351"/>
    </row>
    <row r="74" ht="17.25" customHeight="1">
      <c r="B74" s="349"/>
      <c r="C74" s="352" t="s">
        <v>11965</v>
      </c>
      <c r="D74" s="352"/>
      <c r="E74" s="352"/>
      <c r="F74" s="352" t="s">
        <v>11966</v>
      </c>
      <c r="G74" s="353"/>
      <c r="H74" s="352" t="s">
        <v>396</v>
      </c>
      <c r="I74" s="352" t="s">
        <v>61</v>
      </c>
      <c r="J74" s="352" t="s">
        <v>11967</v>
      </c>
      <c r="K74" s="351"/>
    </row>
    <row r="75" ht="17.25" customHeight="1">
      <c r="B75" s="349"/>
      <c r="C75" s="354" t="s">
        <v>11968</v>
      </c>
      <c r="D75" s="354"/>
      <c r="E75" s="354"/>
      <c r="F75" s="355" t="s">
        <v>11969</v>
      </c>
      <c r="G75" s="356"/>
      <c r="H75" s="354"/>
      <c r="I75" s="354"/>
      <c r="J75" s="354" t="s">
        <v>11970</v>
      </c>
      <c r="K75" s="351"/>
    </row>
    <row r="76" ht="5.25" customHeight="1">
      <c r="B76" s="349"/>
      <c r="C76" s="357"/>
      <c r="D76" s="357"/>
      <c r="E76" s="357"/>
      <c r="F76" s="357"/>
      <c r="G76" s="358"/>
      <c r="H76" s="357"/>
      <c r="I76" s="357"/>
      <c r="J76" s="357"/>
      <c r="K76" s="351"/>
    </row>
    <row r="77" ht="15" customHeight="1">
      <c r="B77" s="349"/>
      <c r="C77" s="338" t="s">
        <v>57</v>
      </c>
      <c r="D77" s="357"/>
      <c r="E77" s="357"/>
      <c r="F77" s="359" t="s">
        <v>11971</v>
      </c>
      <c r="G77" s="358"/>
      <c r="H77" s="338" t="s">
        <v>11972</v>
      </c>
      <c r="I77" s="338" t="s">
        <v>11973</v>
      </c>
      <c r="J77" s="338">
        <v>20</v>
      </c>
      <c r="K77" s="351"/>
    </row>
    <row r="78" ht="15" customHeight="1">
      <c r="B78" s="349"/>
      <c r="C78" s="338" t="s">
        <v>11974</v>
      </c>
      <c r="D78" s="338"/>
      <c r="E78" s="338"/>
      <c r="F78" s="359" t="s">
        <v>11971</v>
      </c>
      <c r="G78" s="358"/>
      <c r="H78" s="338" t="s">
        <v>11975</v>
      </c>
      <c r="I78" s="338" t="s">
        <v>11973</v>
      </c>
      <c r="J78" s="338">
        <v>120</v>
      </c>
      <c r="K78" s="351"/>
    </row>
    <row r="79" ht="15" customHeight="1">
      <c r="B79" s="360"/>
      <c r="C79" s="338" t="s">
        <v>11976</v>
      </c>
      <c r="D79" s="338"/>
      <c r="E79" s="338"/>
      <c r="F79" s="359" t="s">
        <v>11977</v>
      </c>
      <c r="G79" s="358"/>
      <c r="H79" s="338" t="s">
        <v>11978</v>
      </c>
      <c r="I79" s="338" t="s">
        <v>11973</v>
      </c>
      <c r="J79" s="338">
        <v>50</v>
      </c>
      <c r="K79" s="351"/>
    </row>
    <row r="80" ht="15" customHeight="1">
      <c r="B80" s="360"/>
      <c r="C80" s="338" t="s">
        <v>11979</v>
      </c>
      <c r="D80" s="338"/>
      <c r="E80" s="338"/>
      <c r="F80" s="359" t="s">
        <v>11971</v>
      </c>
      <c r="G80" s="358"/>
      <c r="H80" s="338" t="s">
        <v>11980</v>
      </c>
      <c r="I80" s="338" t="s">
        <v>11981</v>
      </c>
      <c r="J80" s="338"/>
      <c r="K80" s="351"/>
    </row>
    <row r="81" ht="15" customHeight="1">
      <c r="B81" s="360"/>
      <c r="C81" s="361" t="s">
        <v>11982</v>
      </c>
      <c r="D81" s="361"/>
      <c r="E81" s="361"/>
      <c r="F81" s="362" t="s">
        <v>11977</v>
      </c>
      <c r="G81" s="361"/>
      <c r="H81" s="361" t="s">
        <v>11983</v>
      </c>
      <c r="I81" s="361" t="s">
        <v>11973</v>
      </c>
      <c r="J81" s="361">
        <v>15</v>
      </c>
      <c r="K81" s="351"/>
    </row>
    <row r="82" ht="15" customHeight="1">
      <c r="B82" s="360"/>
      <c r="C82" s="361" t="s">
        <v>11984</v>
      </c>
      <c r="D82" s="361"/>
      <c r="E82" s="361"/>
      <c r="F82" s="362" t="s">
        <v>11977</v>
      </c>
      <c r="G82" s="361"/>
      <c r="H82" s="361" t="s">
        <v>11985</v>
      </c>
      <c r="I82" s="361" t="s">
        <v>11973</v>
      </c>
      <c r="J82" s="361">
        <v>15</v>
      </c>
      <c r="K82" s="351"/>
    </row>
    <row r="83" ht="15" customHeight="1">
      <c r="B83" s="360"/>
      <c r="C83" s="361" t="s">
        <v>11986</v>
      </c>
      <c r="D83" s="361"/>
      <c r="E83" s="361"/>
      <c r="F83" s="362" t="s">
        <v>11977</v>
      </c>
      <c r="G83" s="361"/>
      <c r="H83" s="361" t="s">
        <v>11987</v>
      </c>
      <c r="I83" s="361" t="s">
        <v>11973</v>
      </c>
      <c r="J83" s="361">
        <v>20</v>
      </c>
      <c r="K83" s="351"/>
    </row>
    <row r="84" ht="15" customHeight="1">
      <c r="B84" s="360"/>
      <c r="C84" s="361" t="s">
        <v>11988</v>
      </c>
      <c r="D84" s="361"/>
      <c r="E84" s="361"/>
      <c r="F84" s="362" t="s">
        <v>11977</v>
      </c>
      <c r="G84" s="361"/>
      <c r="H84" s="361" t="s">
        <v>11989</v>
      </c>
      <c r="I84" s="361" t="s">
        <v>11973</v>
      </c>
      <c r="J84" s="361">
        <v>20</v>
      </c>
      <c r="K84" s="351"/>
    </row>
    <row r="85" ht="15" customHeight="1">
      <c r="B85" s="360"/>
      <c r="C85" s="338" t="s">
        <v>11990</v>
      </c>
      <c r="D85" s="338"/>
      <c r="E85" s="338"/>
      <c r="F85" s="359" t="s">
        <v>11977</v>
      </c>
      <c r="G85" s="358"/>
      <c r="H85" s="338" t="s">
        <v>11991</v>
      </c>
      <c r="I85" s="338" t="s">
        <v>11973</v>
      </c>
      <c r="J85" s="338">
        <v>50</v>
      </c>
      <c r="K85" s="351"/>
    </row>
    <row r="86" ht="15" customHeight="1">
      <c r="B86" s="360"/>
      <c r="C86" s="338" t="s">
        <v>11992</v>
      </c>
      <c r="D86" s="338"/>
      <c r="E86" s="338"/>
      <c r="F86" s="359" t="s">
        <v>11977</v>
      </c>
      <c r="G86" s="358"/>
      <c r="H86" s="338" t="s">
        <v>11993</v>
      </c>
      <c r="I86" s="338" t="s">
        <v>11973</v>
      </c>
      <c r="J86" s="338">
        <v>20</v>
      </c>
      <c r="K86" s="351"/>
    </row>
    <row r="87" ht="15" customHeight="1">
      <c r="B87" s="360"/>
      <c r="C87" s="338" t="s">
        <v>11994</v>
      </c>
      <c r="D87" s="338"/>
      <c r="E87" s="338"/>
      <c r="F87" s="359" t="s">
        <v>11977</v>
      </c>
      <c r="G87" s="358"/>
      <c r="H87" s="338" t="s">
        <v>11995</v>
      </c>
      <c r="I87" s="338" t="s">
        <v>11973</v>
      </c>
      <c r="J87" s="338">
        <v>20</v>
      </c>
      <c r="K87" s="351"/>
    </row>
    <row r="88" ht="15" customHeight="1">
      <c r="B88" s="360"/>
      <c r="C88" s="338" t="s">
        <v>11996</v>
      </c>
      <c r="D88" s="338"/>
      <c r="E88" s="338"/>
      <c r="F88" s="359" t="s">
        <v>11977</v>
      </c>
      <c r="G88" s="358"/>
      <c r="H88" s="338" t="s">
        <v>11997</v>
      </c>
      <c r="I88" s="338" t="s">
        <v>11973</v>
      </c>
      <c r="J88" s="338">
        <v>50</v>
      </c>
      <c r="K88" s="351"/>
    </row>
    <row r="89" ht="15" customHeight="1">
      <c r="B89" s="360"/>
      <c r="C89" s="338" t="s">
        <v>11998</v>
      </c>
      <c r="D89" s="338"/>
      <c r="E89" s="338"/>
      <c r="F89" s="359" t="s">
        <v>11977</v>
      </c>
      <c r="G89" s="358"/>
      <c r="H89" s="338" t="s">
        <v>11998</v>
      </c>
      <c r="I89" s="338" t="s">
        <v>11973</v>
      </c>
      <c r="J89" s="338">
        <v>50</v>
      </c>
      <c r="K89" s="351"/>
    </row>
    <row r="90" ht="15" customHeight="1">
      <c r="B90" s="360"/>
      <c r="C90" s="338" t="s">
        <v>401</v>
      </c>
      <c r="D90" s="338"/>
      <c r="E90" s="338"/>
      <c r="F90" s="359" t="s">
        <v>11977</v>
      </c>
      <c r="G90" s="358"/>
      <c r="H90" s="338" t="s">
        <v>11999</v>
      </c>
      <c r="I90" s="338" t="s">
        <v>11973</v>
      </c>
      <c r="J90" s="338">
        <v>255</v>
      </c>
      <c r="K90" s="351"/>
    </row>
    <row r="91" ht="15" customHeight="1">
      <c r="B91" s="360"/>
      <c r="C91" s="338" t="s">
        <v>12000</v>
      </c>
      <c r="D91" s="338"/>
      <c r="E91" s="338"/>
      <c r="F91" s="359" t="s">
        <v>11971</v>
      </c>
      <c r="G91" s="358"/>
      <c r="H91" s="338" t="s">
        <v>12001</v>
      </c>
      <c r="I91" s="338" t="s">
        <v>12002</v>
      </c>
      <c r="J91" s="338"/>
      <c r="K91" s="351"/>
    </row>
    <row r="92" ht="15" customHeight="1">
      <c r="B92" s="360"/>
      <c r="C92" s="338" t="s">
        <v>12003</v>
      </c>
      <c r="D92" s="338"/>
      <c r="E92" s="338"/>
      <c r="F92" s="359" t="s">
        <v>11971</v>
      </c>
      <c r="G92" s="358"/>
      <c r="H92" s="338" t="s">
        <v>12004</v>
      </c>
      <c r="I92" s="338" t="s">
        <v>12005</v>
      </c>
      <c r="J92" s="338"/>
      <c r="K92" s="351"/>
    </row>
    <row r="93" ht="15" customHeight="1">
      <c r="B93" s="360"/>
      <c r="C93" s="338" t="s">
        <v>12006</v>
      </c>
      <c r="D93" s="338"/>
      <c r="E93" s="338"/>
      <c r="F93" s="359" t="s">
        <v>11971</v>
      </c>
      <c r="G93" s="358"/>
      <c r="H93" s="338" t="s">
        <v>12006</v>
      </c>
      <c r="I93" s="338" t="s">
        <v>12005</v>
      </c>
      <c r="J93" s="338"/>
      <c r="K93" s="351"/>
    </row>
    <row r="94" ht="15" customHeight="1">
      <c r="B94" s="360"/>
      <c r="C94" s="338" t="s">
        <v>42</v>
      </c>
      <c r="D94" s="338"/>
      <c r="E94" s="338"/>
      <c r="F94" s="359" t="s">
        <v>11971</v>
      </c>
      <c r="G94" s="358"/>
      <c r="H94" s="338" t="s">
        <v>12007</v>
      </c>
      <c r="I94" s="338" t="s">
        <v>12005</v>
      </c>
      <c r="J94" s="338"/>
      <c r="K94" s="351"/>
    </row>
    <row r="95" ht="15" customHeight="1">
      <c r="B95" s="360"/>
      <c r="C95" s="338" t="s">
        <v>52</v>
      </c>
      <c r="D95" s="338"/>
      <c r="E95" s="338"/>
      <c r="F95" s="359" t="s">
        <v>11971</v>
      </c>
      <c r="G95" s="358"/>
      <c r="H95" s="338" t="s">
        <v>12008</v>
      </c>
      <c r="I95" s="338" t="s">
        <v>12005</v>
      </c>
      <c r="J95" s="338"/>
      <c r="K95" s="351"/>
    </row>
    <row r="96" ht="15" customHeight="1">
      <c r="B96" s="363"/>
      <c r="C96" s="364"/>
      <c r="D96" s="364"/>
      <c r="E96" s="364"/>
      <c r="F96" s="364"/>
      <c r="G96" s="364"/>
      <c r="H96" s="364"/>
      <c r="I96" s="364"/>
      <c r="J96" s="364"/>
      <c r="K96" s="365"/>
    </row>
    <row r="97" ht="18.75" customHeight="1">
      <c r="B97" s="366"/>
      <c r="C97" s="367"/>
      <c r="D97" s="367"/>
      <c r="E97" s="367"/>
      <c r="F97" s="367"/>
      <c r="G97" s="367"/>
      <c r="H97" s="367"/>
      <c r="I97" s="367"/>
      <c r="J97" s="367"/>
      <c r="K97" s="366"/>
    </row>
    <row r="98" ht="18.75" customHeight="1">
      <c r="B98" s="345"/>
      <c r="C98" s="345"/>
      <c r="D98" s="345"/>
      <c r="E98" s="345"/>
      <c r="F98" s="345"/>
      <c r="G98" s="345"/>
      <c r="H98" s="345"/>
      <c r="I98" s="345"/>
      <c r="J98" s="345"/>
      <c r="K98" s="345"/>
    </row>
    <row r="99" ht="7.5" customHeight="1">
      <c r="B99" s="346"/>
      <c r="C99" s="347"/>
      <c r="D99" s="347"/>
      <c r="E99" s="347"/>
      <c r="F99" s="347"/>
      <c r="G99" s="347"/>
      <c r="H99" s="347"/>
      <c r="I99" s="347"/>
      <c r="J99" s="347"/>
      <c r="K99" s="348"/>
    </row>
    <row r="100" ht="45" customHeight="1">
      <c r="B100" s="349"/>
      <c r="C100" s="350" t="s">
        <v>12009</v>
      </c>
      <c r="D100" s="350"/>
      <c r="E100" s="350"/>
      <c r="F100" s="350"/>
      <c r="G100" s="350"/>
      <c r="H100" s="350"/>
      <c r="I100" s="350"/>
      <c r="J100" s="350"/>
      <c r="K100" s="351"/>
    </row>
    <row r="101" ht="17.25" customHeight="1">
      <c r="B101" s="349"/>
      <c r="C101" s="352" t="s">
        <v>11965</v>
      </c>
      <c r="D101" s="352"/>
      <c r="E101" s="352"/>
      <c r="F101" s="352" t="s">
        <v>11966</v>
      </c>
      <c r="G101" s="353"/>
      <c r="H101" s="352" t="s">
        <v>396</v>
      </c>
      <c r="I101" s="352" t="s">
        <v>61</v>
      </c>
      <c r="J101" s="352" t="s">
        <v>11967</v>
      </c>
      <c r="K101" s="351"/>
    </row>
    <row r="102" ht="17.25" customHeight="1">
      <c r="B102" s="349"/>
      <c r="C102" s="354" t="s">
        <v>11968</v>
      </c>
      <c r="D102" s="354"/>
      <c r="E102" s="354"/>
      <c r="F102" s="355" t="s">
        <v>11969</v>
      </c>
      <c r="G102" s="356"/>
      <c r="H102" s="354"/>
      <c r="I102" s="354"/>
      <c r="J102" s="354" t="s">
        <v>11970</v>
      </c>
      <c r="K102" s="351"/>
    </row>
    <row r="103" ht="5.25" customHeight="1">
      <c r="B103" s="349"/>
      <c r="C103" s="352"/>
      <c r="D103" s="352"/>
      <c r="E103" s="352"/>
      <c r="F103" s="352"/>
      <c r="G103" s="368"/>
      <c r="H103" s="352"/>
      <c r="I103" s="352"/>
      <c r="J103" s="352"/>
      <c r="K103" s="351"/>
    </row>
    <row r="104" ht="15" customHeight="1">
      <c r="B104" s="349"/>
      <c r="C104" s="338" t="s">
        <v>57</v>
      </c>
      <c r="D104" s="357"/>
      <c r="E104" s="357"/>
      <c r="F104" s="359" t="s">
        <v>11971</v>
      </c>
      <c r="G104" s="368"/>
      <c r="H104" s="338" t="s">
        <v>12010</v>
      </c>
      <c r="I104" s="338" t="s">
        <v>11973</v>
      </c>
      <c r="J104" s="338">
        <v>20</v>
      </c>
      <c r="K104" s="351"/>
    </row>
    <row r="105" ht="15" customHeight="1">
      <c r="B105" s="349"/>
      <c r="C105" s="338" t="s">
        <v>11974</v>
      </c>
      <c r="D105" s="338"/>
      <c r="E105" s="338"/>
      <c r="F105" s="359" t="s">
        <v>11971</v>
      </c>
      <c r="G105" s="338"/>
      <c r="H105" s="338" t="s">
        <v>12010</v>
      </c>
      <c r="I105" s="338" t="s">
        <v>11973</v>
      </c>
      <c r="J105" s="338">
        <v>120</v>
      </c>
      <c r="K105" s="351"/>
    </row>
    <row r="106" ht="15" customHeight="1">
      <c r="B106" s="360"/>
      <c r="C106" s="338" t="s">
        <v>11976</v>
      </c>
      <c r="D106" s="338"/>
      <c r="E106" s="338"/>
      <c r="F106" s="359" t="s">
        <v>11977</v>
      </c>
      <c r="G106" s="338"/>
      <c r="H106" s="338" t="s">
        <v>12010</v>
      </c>
      <c r="I106" s="338" t="s">
        <v>11973</v>
      </c>
      <c r="J106" s="338">
        <v>50</v>
      </c>
      <c r="K106" s="351"/>
    </row>
    <row r="107" ht="15" customHeight="1">
      <c r="B107" s="360"/>
      <c r="C107" s="338" t="s">
        <v>11979</v>
      </c>
      <c r="D107" s="338"/>
      <c r="E107" s="338"/>
      <c r="F107" s="359" t="s">
        <v>11971</v>
      </c>
      <c r="G107" s="338"/>
      <c r="H107" s="338" t="s">
        <v>12010</v>
      </c>
      <c r="I107" s="338" t="s">
        <v>11981</v>
      </c>
      <c r="J107" s="338"/>
      <c r="K107" s="351"/>
    </row>
    <row r="108" ht="15" customHeight="1">
      <c r="B108" s="360"/>
      <c r="C108" s="338" t="s">
        <v>11990</v>
      </c>
      <c r="D108" s="338"/>
      <c r="E108" s="338"/>
      <c r="F108" s="359" t="s">
        <v>11977</v>
      </c>
      <c r="G108" s="338"/>
      <c r="H108" s="338" t="s">
        <v>12010</v>
      </c>
      <c r="I108" s="338" t="s">
        <v>11973</v>
      </c>
      <c r="J108" s="338">
        <v>50</v>
      </c>
      <c r="K108" s="351"/>
    </row>
    <row r="109" ht="15" customHeight="1">
      <c r="B109" s="360"/>
      <c r="C109" s="338" t="s">
        <v>11998</v>
      </c>
      <c r="D109" s="338"/>
      <c r="E109" s="338"/>
      <c r="F109" s="359" t="s">
        <v>11977</v>
      </c>
      <c r="G109" s="338"/>
      <c r="H109" s="338" t="s">
        <v>12010</v>
      </c>
      <c r="I109" s="338" t="s">
        <v>11973</v>
      </c>
      <c r="J109" s="338">
        <v>50</v>
      </c>
      <c r="K109" s="351"/>
    </row>
    <row r="110" ht="15" customHeight="1">
      <c r="B110" s="360"/>
      <c r="C110" s="338" t="s">
        <v>11996</v>
      </c>
      <c r="D110" s="338"/>
      <c r="E110" s="338"/>
      <c r="F110" s="359" t="s">
        <v>11977</v>
      </c>
      <c r="G110" s="338"/>
      <c r="H110" s="338" t="s">
        <v>12010</v>
      </c>
      <c r="I110" s="338" t="s">
        <v>11973</v>
      </c>
      <c r="J110" s="338">
        <v>50</v>
      </c>
      <c r="K110" s="351"/>
    </row>
    <row r="111" ht="15" customHeight="1">
      <c r="B111" s="360"/>
      <c r="C111" s="338" t="s">
        <v>57</v>
      </c>
      <c r="D111" s="338"/>
      <c r="E111" s="338"/>
      <c r="F111" s="359" t="s">
        <v>11971</v>
      </c>
      <c r="G111" s="338"/>
      <c r="H111" s="338" t="s">
        <v>12011</v>
      </c>
      <c r="I111" s="338" t="s">
        <v>11973</v>
      </c>
      <c r="J111" s="338">
        <v>20</v>
      </c>
      <c r="K111" s="351"/>
    </row>
    <row r="112" ht="15" customHeight="1">
      <c r="B112" s="360"/>
      <c r="C112" s="338" t="s">
        <v>12012</v>
      </c>
      <c r="D112" s="338"/>
      <c r="E112" s="338"/>
      <c r="F112" s="359" t="s">
        <v>11971</v>
      </c>
      <c r="G112" s="338"/>
      <c r="H112" s="338" t="s">
        <v>12013</v>
      </c>
      <c r="I112" s="338" t="s">
        <v>11973</v>
      </c>
      <c r="J112" s="338">
        <v>120</v>
      </c>
      <c r="K112" s="351"/>
    </row>
    <row r="113" ht="15" customHeight="1">
      <c r="B113" s="360"/>
      <c r="C113" s="338" t="s">
        <v>42</v>
      </c>
      <c r="D113" s="338"/>
      <c r="E113" s="338"/>
      <c r="F113" s="359" t="s">
        <v>11971</v>
      </c>
      <c r="G113" s="338"/>
      <c r="H113" s="338" t="s">
        <v>12014</v>
      </c>
      <c r="I113" s="338" t="s">
        <v>12005</v>
      </c>
      <c r="J113" s="338"/>
      <c r="K113" s="351"/>
    </row>
    <row r="114" ht="15" customHeight="1">
      <c r="B114" s="360"/>
      <c r="C114" s="338" t="s">
        <v>52</v>
      </c>
      <c r="D114" s="338"/>
      <c r="E114" s="338"/>
      <c r="F114" s="359" t="s">
        <v>11971</v>
      </c>
      <c r="G114" s="338"/>
      <c r="H114" s="338" t="s">
        <v>12015</v>
      </c>
      <c r="I114" s="338" t="s">
        <v>12005</v>
      </c>
      <c r="J114" s="338"/>
      <c r="K114" s="351"/>
    </row>
    <row r="115" ht="15" customHeight="1">
      <c r="B115" s="360"/>
      <c r="C115" s="338" t="s">
        <v>61</v>
      </c>
      <c r="D115" s="338"/>
      <c r="E115" s="338"/>
      <c r="F115" s="359" t="s">
        <v>11971</v>
      </c>
      <c r="G115" s="338"/>
      <c r="H115" s="338" t="s">
        <v>12016</v>
      </c>
      <c r="I115" s="338" t="s">
        <v>12017</v>
      </c>
      <c r="J115" s="338"/>
      <c r="K115" s="351"/>
    </row>
    <row r="116" ht="15" customHeight="1">
      <c r="B116" s="363"/>
      <c r="C116" s="369"/>
      <c r="D116" s="369"/>
      <c r="E116" s="369"/>
      <c r="F116" s="369"/>
      <c r="G116" s="369"/>
      <c r="H116" s="369"/>
      <c r="I116" s="369"/>
      <c r="J116" s="369"/>
      <c r="K116" s="365"/>
    </row>
    <row r="117" ht="18.75" customHeight="1">
      <c r="B117" s="370"/>
      <c r="C117" s="334"/>
      <c r="D117" s="334"/>
      <c r="E117" s="334"/>
      <c r="F117" s="371"/>
      <c r="G117" s="334"/>
      <c r="H117" s="334"/>
      <c r="I117" s="334"/>
      <c r="J117" s="334"/>
      <c r="K117" s="370"/>
    </row>
    <row r="118" ht="18.75" customHeight="1">
      <c r="B118" s="345"/>
      <c r="C118" s="345"/>
      <c r="D118" s="345"/>
      <c r="E118" s="345"/>
      <c r="F118" s="345"/>
      <c r="G118" s="345"/>
      <c r="H118" s="345"/>
      <c r="I118" s="345"/>
      <c r="J118" s="345"/>
      <c r="K118" s="345"/>
    </row>
    <row r="119" ht="7.5" customHeight="1">
      <c r="B119" s="372"/>
      <c r="C119" s="373"/>
      <c r="D119" s="373"/>
      <c r="E119" s="373"/>
      <c r="F119" s="373"/>
      <c r="G119" s="373"/>
      <c r="H119" s="373"/>
      <c r="I119" s="373"/>
      <c r="J119" s="373"/>
      <c r="K119" s="374"/>
    </row>
    <row r="120" ht="45" customHeight="1">
      <c r="B120" s="375"/>
      <c r="C120" s="328" t="s">
        <v>12018</v>
      </c>
      <c r="D120" s="328"/>
      <c r="E120" s="328"/>
      <c r="F120" s="328"/>
      <c r="G120" s="328"/>
      <c r="H120" s="328"/>
      <c r="I120" s="328"/>
      <c r="J120" s="328"/>
      <c r="K120" s="376"/>
    </row>
    <row r="121" ht="17.25" customHeight="1">
      <c r="B121" s="377"/>
      <c r="C121" s="352" t="s">
        <v>11965</v>
      </c>
      <c r="D121" s="352"/>
      <c r="E121" s="352"/>
      <c r="F121" s="352" t="s">
        <v>11966</v>
      </c>
      <c r="G121" s="353"/>
      <c r="H121" s="352" t="s">
        <v>396</v>
      </c>
      <c r="I121" s="352" t="s">
        <v>61</v>
      </c>
      <c r="J121" s="352" t="s">
        <v>11967</v>
      </c>
      <c r="K121" s="378"/>
    </row>
    <row r="122" ht="17.25" customHeight="1">
      <c r="B122" s="377"/>
      <c r="C122" s="354" t="s">
        <v>11968</v>
      </c>
      <c r="D122" s="354"/>
      <c r="E122" s="354"/>
      <c r="F122" s="355" t="s">
        <v>11969</v>
      </c>
      <c r="G122" s="356"/>
      <c r="H122" s="354"/>
      <c r="I122" s="354"/>
      <c r="J122" s="354" t="s">
        <v>11970</v>
      </c>
      <c r="K122" s="378"/>
    </row>
    <row r="123" ht="5.25" customHeight="1">
      <c r="B123" s="379"/>
      <c r="C123" s="357"/>
      <c r="D123" s="357"/>
      <c r="E123" s="357"/>
      <c r="F123" s="357"/>
      <c r="G123" s="338"/>
      <c r="H123" s="357"/>
      <c r="I123" s="357"/>
      <c r="J123" s="357"/>
      <c r="K123" s="380"/>
    </row>
    <row r="124" ht="15" customHeight="1">
      <c r="B124" s="379"/>
      <c r="C124" s="338" t="s">
        <v>11974</v>
      </c>
      <c r="D124" s="357"/>
      <c r="E124" s="357"/>
      <c r="F124" s="359" t="s">
        <v>11971</v>
      </c>
      <c r="G124" s="338"/>
      <c r="H124" s="338" t="s">
        <v>12010</v>
      </c>
      <c r="I124" s="338" t="s">
        <v>11973</v>
      </c>
      <c r="J124" s="338">
        <v>120</v>
      </c>
      <c r="K124" s="381"/>
    </row>
    <row r="125" ht="15" customHeight="1">
      <c r="B125" s="379"/>
      <c r="C125" s="338" t="s">
        <v>12019</v>
      </c>
      <c r="D125" s="338"/>
      <c r="E125" s="338"/>
      <c r="F125" s="359" t="s">
        <v>11971</v>
      </c>
      <c r="G125" s="338"/>
      <c r="H125" s="338" t="s">
        <v>12020</v>
      </c>
      <c r="I125" s="338" t="s">
        <v>11973</v>
      </c>
      <c r="J125" s="338" t="s">
        <v>12021</v>
      </c>
      <c r="K125" s="381"/>
    </row>
    <row r="126" ht="15" customHeight="1">
      <c r="B126" s="379"/>
      <c r="C126" s="338" t="s">
        <v>90</v>
      </c>
      <c r="D126" s="338"/>
      <c r="E126" s="338"/>
      <c r="F126" s="359" t="s">
        <v>11971</v>
      </c>
      <c r="G126" s="338"/>
      <c r="H126" s="338" t="s">
        <v>12022</v>
      </c>
      <c r="I126" s="338" t="s">
        <v>11973</v>
      </c>
      <c r="J126" s="338" t="s">
        <v>12021</v>
      </c>
      <c r="K126" s="381"/>
    </row>
    <row r="127" ht="15" customHeight="1">
      <c r="B127" s="379"/>
      <c r="C127" s="338" t="s">
        <v>11982</v>
      </c>
      <c r="D127" s="338"/>
      <c r="E127" s="338"/>
      <c r="F127" s="359" t="s">
        <v>11977</v>
      </c>
      <c r="G127" s="338"/>
      <c r="H127" s="338" t="s">
        <v>11983</v>
      </c>
      <c r="I127" s="338" t="s">
        <v>11973</v>
      </c>
      <c r="J127" s="338">
        <v>15</v>
      </c>
      <c r="K127" s="381"/>
    </row>
    <row r="128" ht="15" customHeight="1">
      <c r="B128" s="379"/>
      <c r="C128" s="361" t="s">
        <v>11984</v>
      </c>
      <c r="D128" s="361"/>
      <c r="E128" s="361"/>
      <c r="F128" s="362" t="s">
        <v>11977</v>
      </c>
      <c r="G128" s="361"/>
      <c r="H128" s="361" t="s">
        <v>11985</v>
      </c>
      <c r="I128" s="361" t="s">
        <v>11973</v>
      </c>
      <c r="J128" s="361">
        <v>15</v>
      </c>
      <c r="K128" s="381"/>
    </row>
    <row r="129" ht="15" customHeight="1">
      <c r="B129" s="379"/>
      <c r="C129" s="361" t="s">
        <v>11986</v>
      </c>
      <c r="D129" s="361"/>
      <c r="E129" s="361"/>
      <c r="F129" s="362" t="s">
        <v>11977</v>
      </c>
      <c r="G129" s="361"/>
      <c r="H129" s="361" t="s">
        <v>11987</v>
      </c>
      <c r="I129" s="361" t="s">
        <v>11973</v>
      </c>
      <c r="J129" s="361">
        <v>20</v>
      </c>
      <c r="K129" s="381"/>
    </row>
    <row r="130" ht="15" customHeight="1">
      <c r="B130" s="379"/>
      <c r="C130" s="361" t="s">
        <v>11988</v>
      </c>
      <c r="D130" s="361"/>
      <c r="E130" s="361"/>
      <c r="F130" s="362" t="s">
        <v>11977</v>
      </c>
      <c r="G130" s="361"/>
      <c r="H130" s="361" t="s">
        <v>11989</v>
      </c>
      <c r="I130" s="361" t="s">
        <v>11973</v>
      </c>
      <c r="J130" s="361">
        <v>20</v>
      </c>
      <c r="K130" s="381"/>
    </row>
    <row r="131" ht="15" customHeight="1">
      <c r="B131" s="379"/>
      <c r="C131" s="338" t="s">
        <v>11976</v>
      </c>
      <c r="D131" s="338"/>
      <c r="E131" s="338"/>
      <c r="F131" s="359" t="s">
        <v>11977</v>
      </c>
      <c r="G131" s="338"/>
      <c r="H131" s="338" t="s">
        <v>12010</v>
      </c>
      <c r="I131" s="338" t="s">
        <v>11973</v>
      </c>
      <c r="J131" s="338">
        <v>50</v>
      </c>
      <c r="K131" s="381"/>
    </row>
    <row r="132" ht="15" customHeight="1">
      <c r="B132" s="379"/>
      <c r="C132" s="338" t="s">
        <v>11990</v>
      </c>
      <c r="D132" s="338"/>
      <c r="E132" s="338"/>
      <c r="F132" s="359" t="s">
        <v>11977</v>
      </c>
      <c r="G132" s="338"/>
      <c r="H132" s="338" t="s">
        <v>12010</v>
      </c>
      <c r="I132" s="338" t="s">
        <v>11973</v>
      </c>
      <c r="J132" s="338">
        <v>50</v>
      </c>
      <c r="K132" s="381"/>
    </row>
    <row r="133" ht="15" customHeight="1">
      <c r="B133" s="379"/>
      <c r="C133" s="338" t="s">
        <v>11996</v>
      </c>
      <c r="D133" s="338"/>
      <c r="E133" s="338"/>
      <c r="F133" s="359" t="s">
        <v>11977</v>
      </c>
      <c r="G133" s="338"/>
      <c r="H133" s="338" t="s">
        <v>12010</v>
      </c>
      <c r="I133" s="338" t="s">
        <v>11973</v>
      </c>
      <c r="J133" s="338">
        <v>50</v>
      </c>
      <c r="K133" s="381"/>
    </row>
    <row r="134" ht="15" customHeight="1">
      <c r="B134" s="379"/>
      <c r="C134" s="338" t="s">
        <v>11998</v>
      </c>
      <c r="D134" s="338"/>
      <c r="E134" s="338"/>
      <c r="F134" s="359" t="s">
        <v>11977</v>
      </c>
      <c r="G134" s="338"/>
      <c r="H134" s="338" t="s">
        <v>12010</v>
      </c>
      <c r="I134" s="338" t="s">
        <v>11973</v>
      </c>
      <c r="J134" s="338">
        <v>50</v>
      </c>
      <c r="K134" s="381"/>
    </row>
    <row r="135" ht="15" customHeight="1">
      <c r="B135" s="379"/>
      <c r="C135" s="338" t="s">
        <v>401</v>
      </c>
      <c r="D135" s="338"/>
      <c r="E135" s="338"/>
      <c r="F135" s="359" t="s">
        <v>11977</v>
      </c>
      <c r="G135" s="338"/>
      <c r="H135" s="338" t="s">
        <v>12023</v>
      </c>
      <c r="I135" s="338" t="s">
        <v>11973</v>
      </c>
      <c r="J135" s="338">
        <v>255</v>
      </c>
      <c r="K135" s="381"/>
    </row>
    <row r="136" ht="15" customHeight="1">
      <c r="B136" s="379"/>
      <c r="C136" s="338" t="s">
        <v>12000</v>
      </c>
      <c r="D136" s="338"/>
      <c r="E136" s="338"/>
      <c r="F136" s="359" t="s">
        <v>11971</v>
      </c>
      <c r="G136" s="338"/>
      <c r="H136" s="338" t="s">
        <v>12024</v>
      </c>
      <c r="I136" s="338" t="s">
        <v>12002</v>
      </c>
      <c r="J136" s="338"/>
      <c r="K136" s="381"/>
    </row>
    <row r="137" ht="15" customHeight="1">
      <c r="B137" s="379"/>
      <c r="C137" s="338" t="s">
        <v>12003</v>
      </c>
      <c r="D137" s="338"/>
      <c r="E137" s="338"/>
      <c r="F137" s="359" t="s">
        <v>11971</v>
      </c>
      <c r="G137" s="338"/>
      <c r="H137" s="338" t="s">
        <v>12025</v>
      </c>
      <c r="I137" s="338" t="s">
        <v>12005</v>
      </c>
      <c r="J137" s="338"/>
      <c r="K137" s="381"/>
    </row>
    <row r="138" ht="15" customHeight="1">
      <c r="B138" s="379"/>
      <c r="C138" s="338" t="s">
        <v>12006</v>
      </c>
      <c r="D138" s="338"/>
      <c r="E138" s="338"/>
      <c r="F138" s="359" t="s">
        <v>11971</v>
      </c>
      <c r="G138" s="338"/>
      <c r="H138" s="338" t="s">
        <v>12006</v>
      </c>
      <c r="I138" s="338" t="s">
        <v>12005</v>
      </c>
      <c r="J138" s="338"/>
      <c r="K138" s="381"/>
    </row>
    <row r="139" ht="15" customHeight="1">
      <c r="B139" s="379"/>
      <c r="C139" s="338" t="s">
        <v>42</v>
      </c>
      <c r="D139" s="338"/>
      <c r="E139" s="338"/>
      <c r="F139" s="359" t="s">
        <v>11971</v>
      </c>
      <c r="G139" s="338"/>
      <c r="H139" s="338" t="s">
        <v>12026</v>
      </c>
      <c r="I139" s="338" t="s">
        <v>12005</v>
      </c>
      <c r="J139" s="338"/>
      <c r="K139" s="381"/>
    </row>
    <row r="140" ht="15" customHeight="1">
      <c r="B140" s="379"/>
      <c r="C140" s="338" t="s">
        <v>12027</v>
      </c>
      <c r="D140" s="338"/>
      <c r="E140" s="338"/>
      <c r="F140" s="359" t="s">
        <v>11971</v>
      </c>
      <c r="G140" s="338"/>
      <c r="H140" s="338" t="s">
        <v>12028</v>
      </c>
      <c r="I140" s="338" t="s">
        <v>12005</v>
      </c>
      <c r="J140" s="338"/>
      <c r="K140" s="381"/>
    </row>
    <row r="141" ht="15" customHeight="1">
      <c r="B141" s="382"/>
      <c r="C141" s="383"/>
      <c r="D141" s="383"/>
      <c r="E141" s="383"/>
      <c r="F141" s="383"/>
      <c r="G141" s="383"/>
      <c r="H141" s="383"/>
      <c r="I141" s="383"/>
      <c r="J141" s="383"/>
      <c r="K141" s="384"/>
    </row>
    <row r="142" ht="18.75" customHeight="1">
      <c r="B142" s="334"/>
      <c r="C142" s="334"/>
      <c r="D142" s="334"/>
      <c r="E142" s="334"/>
      <c r="F142" s="371"/>
      <c r="G142" s="334"/>
      <c r="H142" s="334"/>
      <c r="I142" s="334"/>
      <c r="J142" s="334"/>
      <c r="K142" s="334"/>
    </row>
    <row r="143" ht="18.75" customHeight="1">
      <c r="B143" s="345"/>
      <c r="C143" s="345"/>
      <c r="D143" s="345"/>
      <c r="E143" s="345"/>
      <c r="F143" s="345"/>
      <c r="G143" s="345"/>
      <c r="H143" s="345"/>
      <c r="I143" s="345"/>
      <c r="J143" s="345"/>
      <c r="K143" s="345"/>
    </row>
    <row r="144" ht="7.5" customHeight="1">
      <c r="B144" s="346"/>
      <c r="C144" s="347"/>
      <c r="D144" s="347"/>
      <c r="E144" s="347"/>
      <c r="F144" s="347"/>
      <c r="G144" s="347"/>
      <c r="H144" s="347"/>
      <c r="I144" s="347"/>
      <c r="J144" s="347"/>
      <c r="K144" s="348"/>
    </row>
    <row r="145" ht="45" customHeight="1">
      <c r="B145" s="349"/>
      <c r="C145" s="350" t="s">
        <v>12029</v>
      </c>
      <c r="D145" s="350"/>
      <c r="E145" s="350"/>
      <c r="F145" s="350"/>
      <c r="G145" s="350"/>
      <c r="H145" s="350"/>
      <c r="I145" s="350"/>
      <c r="J145" s="350"/>
      <c r="K145" s="351"/>
    </row>
    <row r="146" ht="17.25" customHeight="1">
      <c r="B146" s="349"/>
      <c r="C146" s="352" t="s">
        <v>11965</v>
      </c>
      <c r="D146" s="352"/>
      <c r="E146" s="352"/>
      <c r="F146" s="352" t="s">
        <v>11966</v>
      </c>
      <c r="G146" s="353"/>
      <c r="H146" s="352" t="s">
        <v>396</v>
      </c>
      <c r="I146" s="352" t="s">
        <v>61</v>
      </c>
      <c r="J146" s="352" t="s">
        <v>11967</v>
      </c>
      <c r="K146" s="351"/>
    </row>
    <row r="147" ht="17.25" customHeight="1">
      <c r="B147" s="349"/>
      <c r="C147" s="354" t="s">
        <v>11968</v>
      </c>
      <c r="D147" s="354"/>
      <c r="E147" s="354"/>
      <c r="F147" s="355" t="s">
        <v>11969</v>
      </c>
      <c r="G147" s="356"/>
      <c r="H147" s="354"/>
      <c r="I147" s="354"/>
      <c r="J147" s="354" t="s">
        <v>11970</v>
      </c>
      <c r="K147" s="351"/>
    </row>
    <row r="148" ht="5.25" customHeight="1">
      <c r="B148" s="360"/>
      <c r="C148" s="357"/>
      <c r="D148" s="357"/>
      <c r="E148" s="357"/>
      <c r="F148" s="357"/>
      <c r="G148" s="358"/>
      <c r="H148" s="357"/>
      <c r="I148" s="357"/>
      <c r="J148" s="357"/>
      <c r="K148" s="381"/>
    </row>
    <row r="149" ht="15" customHeight="1">
      <c r="B149" s="360"/>
      <c r="C149" s="385" t="s">
        <v>11974</v>
      </c>
      <c r="D149" s="338"/>
      <c r="E149" s="338"/>
      <c r="F149" s="386" t="s">
        <v>11971</v>
      </c>
      <c r="G149" s="338"/>
      <c r="H149" s="385" t="s">
        <v>12010</v>
      </c>
      <c r="I149" s="385" t="s">
        <v>11973</v>
      </c>
      <c r="J149" s="385">
        <v>120</v>
      </c>
      <c r="K149" s="381"/>
    </row>
    <row r="150" ht="15" customHeight="1">
      <c r="B150" s="360"/>
      <c r="C150" s="385" t="s">
        <v>12019</v>
      </c>
      <c r="D150" s="338"/>
      <c r="E150" s="338"/>
      <c r="F150" s="386" t="s">
        <v>11971</v>
      </c>
      <c r="G150" s="338"/>
      <c r="H150" s="385" t="s">
        <v>12030</v>
      </c>
      <c r="I150" s="385" t="s">
        <v>11973</v>
      </c>
      <c r="J150" s="385" t="s">
        <v>12021</v>
      </c>
      <c r="K150" s="381"/>
    </row>
    <row r="151" ht="15" customHeight="1">
      <c r="B151" s="360"/>
      <c r="C151" s="385" t="s">
        <v>90</v>
      </c>
      <c r="D151" s="338"/>
      <c r="E151" s="338"/>
      <c r="F151" s="386" t="s">
        <v>11971</v>
      </c>
      <c r="G151" s="338"/>
      <c r="H151" s="385" t="s">
        <v>12031</v>
      </c>
      <c r="I151" s="385" t="s">
        <v>11973</v>
      </c>
      <c r="J151" s="385" t="s">
        <v>12021</v>
      </c>
      <c r="K151" s="381"/>
    </row>
    <row r="152" ht="15" customHeight="1">
      <c r="B152" s="360"/>
      <c r="C152" s="385" t="s">
        <v>11976</v>
      </c>
      <c r="D152" s="338"/>
      <c r="E152" s="338"/>
      <c r="F152" s="386" t="s">
        <v>11977</v>
      </c>
      <c r="G152" s="338"/>
      <c r="H152" s="385" t="s">
        <v>12010</v>
      </c>
      <c r="I152" s="385" t="s">
        <v>11973</v>
      </c>
      <c r="J152" s="385">
        <v>50</v>
      </c>
      <c r="K152" s="381"/>
    </row>
    <row r="153" ht="15" customHeight="1">
      <c r="B153" s="360"/>
      <c r="C153" s="385" t="s">
        <v>11979</v>
      </c>
      <c r="D153" s="338"/>
      <c r="E153" s="338"/>
      <c r="F153" s="386" t="s">
        <v>11971</v>
      </c>
      <c r="G153" s="338"/>
      <c r="H153" s="385" t="s">
        <v>12010</v>
      </c>
      <c r="I153" s="385" t="s">
        <v>11981</v>
      </c>
      <c r="J153" s="385"/>
      <c r="K153" s="381"/>
    </row>
    <row r="154" ht="15" customHeight="1">
      <c r="B154" s="360"/>
      <c r="C154" s="385" t="s">
        <v>11990</v>
      </c>
      <c r="D154" s="338"/>
      <c r="E154" s="338"/>
      <c r="F154" s="386" t="s">
        <v>11977</v>
      </c>
      <c r="G154" s="338"/>
      <c r="H154" s="385" t="s">
        <v>12010</v>
      </c>
      <c r="I154" s="385" t="s">
        <v>11973</v>
      </c>
      <c r="J154" s="385">
        <v>50</v>
      </c>
      <c r="K154" s="381"/>
    </row>
    <row r="155" ht="15" customHeight="1">
      <c r="B155" s="360"/>
      <c r="C155" s="385" t="s">
        <v>11998</v>
      </c>
      <c r="D155" s="338"/>
      <c r="E155" s="338"/>
      <c r="F155" s="386" t="s">
        <v>11977</v>
      </c>
      <c r="G155" s="338"/>
      <c r="H155" s="385" t="s">
        <v>12010</v>
      </c>
      <c r="I155" s="385" t="s">
        <v>11973</v>
      </c>
      <c r="J155" s="385">
        <v>50</v>
      </c>
      <c r="K155" s="381"/>
    </row>
    <row r="156" ht="15" customHeight="1">
      <c r="B156" s="360"/>
      <c r="C156" s="385" t="s">
        <v>11996</v>
      </c>
      <c r="D156" s="338"/>
      <c r="E156" s="338"/>
      <c r="F156" s="386" t="s">
        <v>11977</v>
      </c>
      <c r="G156" s="338"/>
      <c r="H156" s="385" t="s">
        <v>12010</v>
      </c>
      <c r="I156" s="385" t="s">
        <v>11973</v>
      </c>
      <c r="J156" s="385">
        <v>50</v>
      </c>
      <c r="K156" s="381"/>
    </row>
    <row r="157" ht="15" customHeight="1">
      <c r="B157" s="360"/>
      <c r="C157" s="385" t="s">
        <v>270</v>
      </c>
      <c r="D157" s="338"/>
      <c r="E157" s="338"/>
      <c r="F157" s="386" t="s">
        <v>11971</v>
      </c>
      <c r="G157" s="338"/>
      <c r="H157" s="385" t="s">
        <v>12032</v>
      </c>
      <c r="I157" s="385" t="s">
        <v>11973</v>
      </c>
      <c r="J157" s="385" t="s">
        <v>12033</v>
      </c>
      <c r="K157" s="381"/>
    </row>
    <row r="158" ht="15" customHeight="1">
      <c r="B158" s="360"/>
      <c r="C158" s="385" t="s">
        <v>12034</v>
      </c>
      <c r="D158" s="338"/>
      <c r="E158" s="338"/>
      <c r="F158" s="386" t="s">
        <v>11971</v>
      </c>
      <c r="G158" s="338"/>
      <c r="H158" s="385" t="s">
        <v>12035</v>
      </c>
      <c r="I158" s="385" t="s">
        <v>12005</v>
      </c>
      <c r="J158" s="385"/>
      <c r="K158" s="381"/>
    </row>
    <row r="159" ht="15" customHeight="1">
      <c r="B159" s="387"/>
      <c r="C159" s="369"/>
      <c r="D159" s="369"/>
      <c r="E159" s="369"/>
      <c r="F159" s="369"/>
      <c r="G159" s="369"/>
      <c r="H159" s="369"/>
      <c r="I159" s="369"/>
      <c r="J159" s="369"/>
      <c r="K159" s="388"/>
    </row>
    <row r="160" ht="18.75" customHeight="1">
      <c r="B160" s="334"/>
      <c r="C160" s="338"/>
      <c r="D160" s="338"/>
      <c r="E160" s="338"/>
      <c r="F160" s="359"/>
      <c r="G160" s="338"/>
      <c r="H160" s="338"/>
      <c r="I160" s="338"/>
      <c r="J160" s="338"/>
      <c r="K160" s="334"/>
    </row>
    <row r="161" ht="18.75" customHeight="1">
      <c r="B161" s="345"/>
      <c r="C161" s="345"/>
      <c r="D161" s="345"/>
      <c r="E161" s="345"/>
      <c r="F161" s="345"/>
      <c r="G161" s="345"/>
      <c r="H161" s="345"/>
      <c r="I161" s="345"/>
      <c r="J161" s="345"/>
      <c r="K161" s="345"/>
    </row>
    <row r="162" ht="7.5" customHeight="1">
      <c r="B162" s="324"/>
      <c r="C162" s="325"/>
      <c r="D162" s="325"/>
      <c r="E162" s="325"/>
      <c r="F162" s="325"/>
      <c r="G162" s="325"/>
      <c r="H162" s="325"/>
      <c r="I162" s="325"/>
      <c r="J162" s="325"/>
      <c r="K162" s="326"/>
    </row>
    <row r="163" ht="45" customHeight="1">
      <c r="B163" s="327"/>
      <c r="C163" s="328" t="s">
        <v>12036</v>
      </c>
      <c r="D163" s="328"/>
      <c r="E163" s="328"/>
      <c r="F163" s="328"/>
      <c r="G163" s="328"/>
      <c r="H163" s="328"/>
      <c r="I163" s="328"/>
      <c r="J163" s="328"/>
      <c r="K163" s="329"/>
    </row>
    <row r="164" ht="17.25" customHeight="1">
      <c r="B164" s="327"/>
      <c r="C164" s="352" t="s">
        <v>11965</v>
      </c>
      <c r="D164" s="352"/>
      <c r="E164" s="352"/>
      <c r="F164" s="352" t="s">
        <v>11966</v>
      </c>
      <c r="G164" s="389"/>
      <c r="H164" s="390" t="s">
        <v>396</v>
      </c>
      <c r="I164" s="390" t="s">
        <v>61</v>
      </c>
      <c r="J164" s="352" t="s">
        <v>11967</v>
      </c>
      <c r="K164" s="329"/>
    </row>
    <row r="165" ht="17.25" customHeight="1">
      <c r="B165" s="330"/>
      <c r="C165" s="354" t="s">
        <v>11968</v>
      </c>
      <c r="D165" s="354"/>
      <c r="E165" s="354"/>
      <c r="F165" s="355" t="s">
        <v>11969</v>
      </c>
      <c r="G165" s="391"/>
      <c r="H165" s="392"/>
      <c r="I165" s="392"/>
      <c r="J165" s="354" t="s">
        <v>11970</v>
      </c>
      <c r="K165" s="332"/>
    </row>
    <row r="166" ht="5.25" customHeight="1">
      <c r="B166" s="360"/>
      <c r="C166" s="357"/>
      <c r="D166" s="357"/>
      <c r="E166" s="357"/>
      <c r="F166" s="357"/>
      <c r="G166" s="358"/>
      <c r="H166" s="357"/>
      <c r="I166" s="357"/>
      <c r="J166" s="357"/>
      <c r="K166" s="381"/>
    </row>
    <row r="167" ht="15" customHeight="1">
      <c r="B167" s="360"/>
      <c r="C167" s="338" t="s">
        <v>11974</v>
      </c>
      <c r="D167" s="338"/>
      <c r="E167" s="338"/>
      <c r="F167" s="359" t="s">
        <v>11971</v>
      </c>
      <c r="G167" s="338"/>
      <c r="H167" s="338" t="s">
        <v>12010</v>
      </c>
      <c r="I167" s="338" t="s">
        <v>11973</v>
      </c>
      <c r="J167" s="338">
        <v>120</v>
      </c>
      <c r="K167" s="381"/>
    </row>
    <row r="168" ht="15" customHeight="1">
      <c r="B168" s="360"/>
      <c r="C168" s="338" t="s">
        <v>12019</v>
      </c>
      <c r="D168" s="338"/>
      <c r="E168" s="338"/>
      <c r="F168" s="359" t="s">
        <v>11971</v>
      </c>
      <c r="G168" s="338"/>
      <c r="H168" s="338" t="s">
        <v>12020</v>
      </c>
      <c r="I168" s="338" t="s">
        <v>11973</v>
      </c>
      <c r="J168" s="338" t="s">
        <v>12021</v>
      </c>
      <c r="K168" s="381"/>
    </row>
    <row r="169" ht="15" customHeight="1">
      <c r="B169" s="360"/>
      <c r="C169" s="338" t="s">
        <v>90</v>
      </c>
      <c r="D169" s="338"/>
      <c r="E169" s="338"/>
      <c r="F169" s="359" t="s">
        <v>11971</v>
      </c>
      <c r="G169" s="338"/>
      <c r="H169" s="338" t="s">
        <v>12037</v>
      </c>
      <c r="I169" s="338" t="s">
        <v>11973</v>
      </c>
      <c r="J169" s="338" t="s">
        <v>12021</v>
      </c>
      <c r="K169" s="381"/>
    </row>
    <row r="170" ht="15" customHeight="1">
      <c r="B170" s="360"/>
      <c r="C170" s="338" t="s">
        <v>11976</v>
      </c>
      <c r="D170" s="338"/>
      <c r="E170" s="338"/>
      <c r="F170" s="359" t="s">
        <v>11977</v>
      </c>
      <c r="G170" s="338"/>
      <c r="H170" s="338" t="s">
        <v>12037</v>
      </c>
      <c r="I170" s="338" t="s">
        <v>11973</v>
      </c>
      <c r="J170" s="338">
        <v>50</v>
      </c>
      <c r="K170" s="381"/>
    </row>
    <row r="171" ht="15" customHeight="1">
      <c r="B171" s="360"/>
      <c r="C171" s="338" t="s">
        <v>11979</v>
      </c>
      <c r="D171" s="338"/>
      <c r="E171" s="338"/>
      <c r="F171" s="359" t="s">
        <v>11971</v>
      </c>
      <c r="G171" s="338"/>
      <c r="H171" s="338" t="s">
        <v>12037</v>
      </c>
      <c r="I171" s="338" t="s">
        <v>11981</v>
      </c>
      <c r="J171" s="338"/>
      <c r="K171" s="381"/>
    </row>
    <row r="172" ht="15" customHeight="1">
      <c r="B172" s="360"/>
      <c r="C172" s="338" t="s">
        <v>11990</v>
      </c>
      <c r="D172" s="338"/>
      <c r="E172" s="338"/>
      <c r="F172" s="359" t="s">
        <v>11977</v>
      </c>
      <c r="G172" s="338"/>
      <c r="H172" s="338" t="s">
        <v>12037</v>
      </c>
      <c r="I172" s="338" t="s">
        <v>11973</v>
      </c>
      <c r="J172" s="338">
        <v>50</v>
      </c>
      <c r="K172" s="381"/>
    </row>
    <row r="173" ht="15" customHeight="1">
      <c r="B173" s="360"/>
      <c r="C173" s="338" t="s">
        <v>11998</v>
      </c>
      <c r="D173" s="338"/>
      <c r="E173" s="338"/>
      <c r="F173" s="359" t="s">
        <v>11977</v>
      </c>
      <c r="G173" s="338"/>
      <c r="H173" s="338" t="s">
        <v>12037</v>
      </c>
      <c r="I173" s="338" t="s">
        <v>11973</v>
      </c>
      <c r="J173" s="338">
        <v>50</v>
      </c>
      <c r="K173" s="381"/>
    </row>
    <row r="174" ht="15" customHeight="1">
      <c r="B174" s="360"/>
      <c r="C174" s="338" t="s">
        <v>11996</v>
      </c>
      <c r="D174" s="338"/>
      <c r="E174" s="338"/>
      <c r="F174" s="359" t="s">
        <v>11977</v>
      </c>
      <c r="G174" s="338"/>
      <c r="H174" s="338" t="s">
        <v>12037</v>
      </c>
      <c r="I174" s="338" t="s">
        <v>11973</v>
      </c>
      <c r="J174" s="338">
        <v>50</v>
      </c>
      <c r="K174" s="381"/>
    </row>
    <row r="175" ht="15" customHeight="1">
      <c r="B175" s="360"/>
      <c r="C175" s="338" t="s">
        <v>395</v>
      </c>
      <c r="D175" s="338"/>
      <c r="E175" s="338"/>
      <c r="F175" s="359" t="s">
        <v>11971</v>
      </c>
      <c r="G175" s="338"/>
      <c r="H175" s="338" t="s">
        <v>12038</v>
      </c>
      <c r="I175" s="338" t="s">
        <v>12039</v>
      </c>
      <c r="J175" s="338"/>
      <c r="K175" s="381"/>
    </row>
    <row r="176" ht="15" customHeight="1">
      <c r="B176" s="360"/>
      <c r="C176" s="338" t="s">
        <v>61</v>
      </c>
      <c r="D176" s="338"/>
      <c r="E176" s="338"/>
      <c r="F176" s="359" t="s">
        <v>11971</v>
      </c>
      <c r="G176" s="338"/>
      <c r="H176" s="338" t="s">
        <v>12040</v>
      </c>
      <c r="I176" s="338" t="s">
        <v>12041</v>
      </c>
      <c r="J176" s="338">
        <v>1</v>
      </c>
      <c r="K176" s="381"/>
    </row>
    <row r="177" ht="15" customHeight="1">
      <c r="B177" s="360"/>
      <c r="C177" s="338" t="s">
        <v>57</v>
      </c>
      <c r="D177" s="338"/>
      <c r="E177" s="338"/>
      <c r="F177" s="359" t="s">
        <v>11971</v>
      </c>
      <c r="G177" s="338"/>
      <c r="H177" s="338" t="s">
        <v>12042</v>
      </c>
      <c r="I177" s="338" t="s">
        <v>11973</v>
      </c>
      <c r="J177" s="338">
        <v>20</v>
      </c>
      <c r="K177" s="381"/>
    </row>
    <row r="178" ht="15" customHeight="1">
      <c r="B178" s="360"/>
      <c r="C178" s="338" t="s">
        <v>396</v>
      </c>
      <c r="D178" s="338"/>
      <c r="E178" s="338"/>
      <c r="F178" s="359" t="s">
        <v>11971</v>
      </c>
      <c r="G178" s="338"/>
      <c r="H178" s="338" t="s">
        <v>12043</v>
      </c>
      <c r="I178" s="338" t="s">
        <v>11973</v>
      </c>
      <c r="J178" s="338">
        <v>255</v>
      </c>
      <c r="K178" s="381"/>
    </row>
    <row r="179" ht="15" customHeight="1">
      <c r="B179" s="360"/>
      <c r="C179" s="338" t="s">
        <v>397</v>
      </c>
      <c r="D179" s="338"/>
      <c r="E179" s="338"/>
      <c r="F179" s="359" t="s">
        <v>11971</v>
      </c>
      <c r="G179" s="338"/>
      <c r="H179" s="338" t="s">
        <v>11936</v>
      </c>
      <c r="I179" s="338" t="s">
        <v>11973</v>
      </c>
      <c r="J179" s="338">
        <v>10</v>
      </c>
      <c r="K179" s="381"/>
    </row>
    <row r="180" ht="15" customHeight="1">
      <c r="B180" s="360"/>
      <c r="C180" s="338" t="s">
        <v>398</v>
      </c>
      <c r="D180" s="338"/>
      <c r="E180" s="338"/>
      <c r="F180" s="359" t="s">
        <v>11971</v>
      </c>
      <c r="G180" s="338"/>
      <c r="H180" s="338" t="s">
        <v>12044</v>
      </c>
      <c r="I180" s="338" t="s">
        <v>12005</v>
      </c>
      <c r="J180" s="338"/>
      <c r="K180" s="381"/>
    </row>
    <row r="181" ht="15" customHeight="1">
      <c r="B181" s="360"/>
      <c r="C181" s="338" t="s">
        <v>12045</v>
      </c>
      <c r="D181" s="338"/>
      <c r="E181" s="338"/>
      <c r="F181" s="359" t="s">
        <v>11971</v>
      </c>
      <c r="G181" s="338"/>
      <c r="H181" s="338" t="s">
        <v>12046</v>
      </c>
      <c r="I181" s="338" t="s">
        <v>12005</v>
      </c>
      <c r="J181" s="338"/>
      <c r="K181" s="381"/>
    </row>
    <row r="182" ht="15" customHeight="1">
      <c r="B182" s="360"/>
      <c r="C182" s="338" t="s">
        <v>12034</v>
      </c>
      <c r="D182" s="338"/>
      <c r="E182" s="338"/>
      <c r="F182" s="359" t="s">
        <v>11971</v>
      </c>
      <c r="G182" s="338"/>
      <c r="H182" s="338" t="s">
        <v>12047</v>
      </c>
      <c r="I182" s="338" t="s">
        <v>12005</v>
      </c>
      <c r="J182" s="338"/>
      <c r="K182" s="381"/>
    </row>
    <row r="183" ht="15" customHeight="1">
      <c r="B183" s="360"/>
      <c r="C183" s="338" t="s">
        <v>400</v>
      </c>
      <c r="D183" s="338"/>
      <c r="E183" s="338"/>
      <c r="F183" s="359" t="s">
        <v>11977</v>
      </c>
      <c r="G183" s="338"/>
      <c r="H183" s="338" t="s">
        <v>12048</v>
      </c>
      <c r="I183" s="338" t="s">
        <v>11973</v>
      </c>
      <c r="J183" s="338">
        <v>50</v>
      </c>
      <c r="K183" s="381"/>
    </row>
    <row r="184" ht="15" customHeight="1">
      <c r="B184" s="360"/>
      <c r="C184" s="338" t="s">
        <v>12049</v>
      </c>
      <c r="D184" s="338"/>
      <c r="E184" s="338"/>
      <c r="F184" s="359" t="s">
        <v>11977</v>
      </c>
      <c r="G184" s="338"/>
      <c r="H184" s="338" t="s">
        <v>12050</v>
      </c>
      <c r="I184" s="338" t="s">
        <v>12051</v>
      </c>
      <c r="J184" s="338"/>
      <c r="K184" s="381"/>
    </row>
    <row r="185" ht="15" customHeight="1">
      <c r="B185" s="360"/>
      <c r="C185" s="338" t="s">
        <v>12052</v>
      </c>
      <c r="D185" s="338"/>
      <c r="E185" s="338"/>
      <c r="F185" s="359" t="s">
        <v>11977</v>
      </c>
      <c r="G185" s="338"/>
      <c r="H185" s="338" t="s">
        <v>12053</v>
      </c>
      <c r="I185" s="338" t="s">
        <v>12051</v>
      </c>
      <c r="J185" s="338"/>
      <c r="K185" s="381"/>
    </row>
    <row r="186" ht="15" customHeight="1">
      <c r="B186" s="360"/>
      <c r="C186" s="338" t="s">
        <v>12054</v>
      </c>
      <c r="D186" s="338"/>
      <c r="E186" s="338"/>
      <c r="F186" s="359" t="s">
        <v>11977</v>
      </c>
      <c r="G186" s="338"/>
      <c r="H186" s="338" t="s">
        <v>12055</v>
      </c>
      <c r="I186" s="338" t="s">
        <v>12051</v>
      </c>
      <c r="J186" s="338"/>
      <c r="K186" s="381"/>
    </row>
    <row r="187" ht="15" customHeight="1">
      <c r="B187" s="360"/>
      <c r="C187" s="393" t="s">
        <v>585</v>
      </c>
      <c r="D187" s="338"/>
      <c r="E187" s="338"/>
      <c r="F187" s="359" t="s">
        <v>11977</v>
      </c>
      <c r="G187" s="338"/>
      <c r="H187" s="338" t="s">
        <v>12056</v>
      </c>
      <c r="I187" s="338" t="s">
        <v>12057</v>
      </c>
      <c r="J187" s="394" t="s">
        <v>12058</v>
      </c>
      <c r="K187" s="381"/>
    </row>
    <row r="188" ht="15" customHeight="1">
      <c r="B188" s="360"/>
      <c r="C188" s="344" t="s">
        <v>46</v>
      </c>
      <c r="D188" s="338"/>
      <c r="E188" s="338"/>
      <c r="F188" s="359" t="s">
        <v>11971</v>
      </c>
      <c r="G188" s="338"/>
      <c r="H188" s="334" t="s">
        <v>12059</v>
      </c>
      <c r="I188" s="338" t="s">
        <v>12060</v>
      </c>
      <c r="J188" s="338"/>
      <c r="K188" s="381"/>
    </row>
    <row r="189" ht="15" customHeight="1">
      <c r="B189" s="360"/>
      <c r="C189" s="344" t="s">
        <v>12061</v>
      </c>
      <c r="D189" s="338"/>
      <c r="E189" s="338"/>
      <c r="F189" s="359" t="s">
        <v>11971</v>
      </c>
      <c r="G189" s="338"/>
      <c r="H189" s="338" t="s">
        <v>12062</v>
      </c>
      <c r="I189" s="338" t="s">
        <v>12005</v>
      </c>
      <c r="J189" s="338"/>
      <c r="K189" s="381"/>
    </row>
    <row r="190" ht="15" customHeight="1">
      <c r="B190" s="360"/>
      <c r="C190" s="344" t="s">
        <v>12063</v>
      </c>
      <c r="D190" s="338"/>
      <c r="E190" s="338"/>
      <c r="F190" s="359" t="s">
        <v>11971</v>
      </c>
      <c r="G190" s="338"/>
      <c r="H190" s="338" t="s">
        <v>12064</v>
      </c>
      <c r="I190" s="338" t="s">
        <v>12005</v>
      </c>
      <c r="J190" s="338"/>
      <c r="K190" s="381"/>
    </row>
    <row r="191" ht="15" customHeight="1">
      <c r="B191" s="360"/>
      <c r="C191" s="344" t="s">
        <v>12065</v>
      </c>
      <c r="D191" s="338"/>
      <c r="E191" s="338"/>
      <c r="F191" s="359" t="s">
        <v>11977</v>
      </c>
      <c r="G191" s="338"/>
      <c r="H191" s="338" t="s">
        <v>12066</v>
      </c>
      <c r="I191" s="338" t="s">
        <v>12005</v>
      </c>
      <c r="J191" s="338"/>
      <c r="K191" s="381"/>
    </row>
    <row r="192" ht="15" customHeight="1">
      <c r="B192" s="387"/>
      <c r="C192" s="395"/>
      <c r="D192" s="369"/>
      <c r="E192" s="369"/>
      <c r="F192" s="369"/>
      <c r="G192" s="369"/>
      <c r="H192" s="369"/>
      <c r="I192" s="369"/>
      <c r="J192" s="369"/>
      <c r="K192" s="388"/>
    </row>
    <row r="193" ht="18.75" customHeight="1">
      <c r="B193" s="334"/>
      <c r="C193" s="338"/>
      <c r="D193" s="338"/>
      <c r="E193" s="338"/>
      <c r="F193" s="359"/>
      <c r="G193" s="338"/>
      <c r="H193" s="338"/>
      <c r="I193" s="338"/>
      <c r="J193" s="338"/>
      <c r="K193" s="334"/>
    </row>
    <row r="194" ht="18.75" customHeight="1">
      <c r="B194" s="334"/>
      <c r="C194" s="338"/>
      <c r="D194" s="338"/>
      <c r="E194" s="338"/>
      <c r="F194" s="359"/>
      <c r="G194" s="338"/>
      <c r="H194" s="338"/>
      <c r="I194" s="338"/>
      <c r="J194" s="338"/>
      <c r="K194" s="334"/>
    </row>
    <row r="195" ht="18.75" customHeight="1">
      <c r="B195" s="345"/>
      <c r="C195" s="345"/>
      <c r="D195" s="345"/>
      <c r="E195" s="345"/>
      <c r="F195" s="345"/>
      <c r="G195" s="345"/>
      <c r="H195" s="345"/>
      <c r="I195" s="345"/>
      <c r="J195" s="345"/>
      <c r="K195" s="345"/>
    </row>
    <row r="196" ht="13.5">
      <c r="B196" s="324"/>
      <c r="C196" s="325"/>
      <c r="D196" s="325"/>
      <c r="E196" s="325"/>
      <c r="F196" s="325"/>
      <c r="G196" s="325"/>
      <c r="H196" s="325"/>
      <c r="I196" s="325"/>
      <c r="J196" s="325"/>
      <c r="K196" s="326"/>
    </row>
    <row r="197" ht="21">
      <c r="B197" s="327"/>
      <c r="C197" s="328" t="s">
        <v>12067</v>
      </c>
      <c r="D197" s="328"/>
      <c r="E197" s="328"/>
      <c r="F197" s="328"/>
      <c r="G197" s="328"/>
      <c r="H197" s="328"/>
      <c r="I197" s="328"/>
      <c r="J197" s="328"/>
      <c r="K197" s="329"/>
    </row>
    <row r="198" ht="25.5" customHeight="1">
      <c r="B198" s="327"/>
      <c r="C198" s="396" t="s">
        <v>12068</v>
      </c>
      <c r="D198" s="396"/>
      <c r="E198" s="396"/>
      <c r="F198" s="396" t="s">
        <v>12069</v>
      </c>
      <c r="G198" s="397"/>
      <c r="H198" s="396" t="s">
        <v>12070</v>
      </c>
      <c r="I198" s="396"/>
      <c r="J198" s="396"/>
      <c r="K198" s="329"/>
    </row>
    <row r="199" ht="5.25" customHeight="1">
      <c r="B199" s="360"/>
      <c r="C199" s="357"/>
      <c r="D199" s="357"/>
      <c r="E199" s="357"/>
      <c r="F199" s="357"/>
      <c r="G199" s="338"/>
      <c r="H199" s="357"/>
      <c r="I199" s="357"/>
      <c r="J199" s="357"/>
      <c r="K199" s="381"/>
    </row>
    <row r="200" ht="15" customHeight="1">
      <c r="B200" s="360"/>
      <c r="C200" s="338" t="s">
        <v>12060</v>
      </c>
      <c r="D200" s="338"/>
      <c r="E200" s="338"/>
      <c r="F200" s="359" t="s">
        <v>47</v>
      </c>
      <c r="G200" s="338"/>
      <c r="H200" s="338" t="s">
        <v>12071</v>
      </c>
      <c r="I200" s="338"/>
      <c r="J200" s="338"/>
      <c r="K200" s="381"/>
    </row>
    <row r="201" ht="15" customHeight="1">
      <c r="B201" s="360"/>
      <c r="C201" s="366"/>
      <c r="D201" s="338"/>
      <c r="E201" s="338"/>
      <c r="F201" s="359" t="s">
        <v>48</v>
      </c>
      <c r="G201" s="338"/>
      <c r="H201" s="338" t="s">
        <v>12072</v>
      </c>
      <c r="I201" s="338"/>
      <c r="J201" s="338"/>
      <c r="K201" s="381"/>
    </row>
    <row r="202" ht="15" customHeight="1">
      <c r="B202" s="360"/>
      <c r="C202" s="366"/>
      <c r="D202" s="338"/>
      <c r="E202" s="338"/>
      <c r="F202" s="359" t="s">
        <v>51</v>
      </c>
      <c r="G202" s="338"/>
      <c r="H202" s="338" t="s">
        <v>12073</v>
      </c>
      <c r="I202" s="338"/>
      <c r="J202" s="338"/>
      <c r="K202" s="381"/>
    </row>
    <row r="203" ht="15" customHeight="1">
      <c r="B203" s="360"/>
      <c r="C203" s="338"/>
      <c r="D203" s="338"/>
      <c r="E203" s="338"/>
      <c r="F203" s="359" t="s">
        <v>49</v>
      </c>
      <c r="G203" s="338"/>
      <c r="H203" s="338" t="s">
        <v>12074</v>
      </c>
      <c r="I203" s="338"/>
      <c r="J203" s="338"/>
      <c r="K203" s="381"/>
    </row>
    <row r="204" ht="15" customHeight="1">
      <c r="B204" s="360"/>
      <c r="C204" s="338"/>
      <c r="D204" s="338"/>
      <c r="E204" s="338"/>
      <c r="F204" s="359" t="s">
        <v>50</v>
      </c>
      <c r="G204" s="338"/>
      <c r="H204" s="338" t="s">
        <v>12075</v>
      </c>
      <c r="I204" s="338"/>
      <c r="J204" s="338"/>
      <c r="K204" s="381"/>
    </row>
    <row r="205" ht="15" customHeight="1">
      <c r="B205" s="360"/>
      <c r="C205" s="338"/>
      <c r="D205" s="338"/>
      <c r="E205" s="338"/>
      <c r="F205" s="359"/>
      <c r="G205" s="338"/>
      <c r="H205" s="338"/>
      <c r="I205" s="338"/>
      <c r="J205" s="338"/>
      <c r="K205" s="381"/>
    </row>
    <row r="206" ht="15" customHeight="1">
      <c r="B206" s="360"/>
      <c r="C206" s="338" t="s">
        <v>12017</v>
      </c>
      <c r="D206" s="338"/>
      <c r="E206" s="338"/>
      <c r="F206" s="359" t="s">
        <v>82</v>
      </c>
      <c r="G206" s="338"/>
      <c r="H206" s="338" t="s">
        <v>12076</v>
      </c>
      <c r="I206" s="338"/>
      <c r="J206" s="338"/>
      <c r="K206" s="381"/>
    </row>
    <row r="207" ht="15" customHeight="1">
      <c r="B207" s="360"/>
      <c r="C207" s="366"/>
      <c r="D207" s="338"/>
      <c r="E207" s="338"/>
      <c r="F207" s="359" t="s">
        <v>114</v>
      </c>
      <c r="G207" s="338"/>
      <c r="H207" s="338" t="s">
        <v>11920</v>
      </c>
      <c r="I207" s="338"/>
      <c r="J207" s="338"/>
      <c r="K207" s="381"/>
    </row>
    <row r="208" ht="15" customHeight="1">
      <c r="B208" s="360"/>
      <c r="C208" s="338"/>
      <c r="D208" s="338"/>
      <c r="E208" s="338"/>
      <c r="F208" s="359" t="s">
        <v>109</v>
      </c>
      <c r="G208" s="338"/>
      <c r="H208" s="338" t="s">
        <v>12077</v>
      </c>
      <c r="I208" s="338"/>
      <c r="J208" s="338"/>
      <c r="K208" s="381"/>
    </row>
    <row r="209" ht="15" customHeight="1">
      <c r="B209" s="398"/>
      <c r="C209" s="366"/>
      <c r="D209" s="366"/>
      <c r="E209" s="366"/>
      <c r="F209" s="359" t="s">
        <v>128</v>
      </c>
      <c r="G209" s="344"/>
      <c r="H209" s="385" t="s">
        <v>129</v>
      </c>
      <c r="I209" s="385"/>
      <c r="J209" s="385"/>
      <c r="K209" s="399"/>
    </row>
    <row r="210" ht="15" customHeight="1">
      <c r="B210" s="398"/>
      <c r="C210" s="366"/>
      <c r="D210" s="366"/>
      <c r="E210" s="366"/>
      <c r="F210" s="359" t="s">
        <v>133</v>
      </c>
      <c r="G210" s="344"/>
      <c r="H210" s="385" t="s">
        <v>11809</v>
      </c>
      <c r="I210" s="385"/>
      <c r="J210" s="385"/>
      <c r="K210" s="399"/>
    </row>
    <row r="211" ht="15" customHeight="1">
      <c r="B211" s="398"/>
      <c r="C211" s="366"/>
      <c r="D211" s="366"/>
      <c r="E211" s="366"/>
      <c r="F211" s="400"/>
      <c r="G211" s="344"/>
      <c r="H211" s="401"/>
      <c r="I211" s="401"/>
      <c r="J211" s="401"/>
      <c r="K211" s="399"/>
    </row>
    <row r="212" ht="15" customHeight="1">
      <c r="B212" s="398"/>
      <c r="C212" s="338" t="s">
        <v>12041</v>
      </c>
      <c r="D212" s="366"/>
      <c r="E212" s="366"/>
      <c r="F212" s="359">
        <v>1</v>
      </c>
      <c r="G212" s="344"/>
      <c r="H212" s="385" t="s">
        <v>12078</v>
      </c>
      <c r="I212" s="385"/>
      <c r="J212" s="385"/>
      <c r="K212" s="399"/>
    </row>
    <row r="213" ht="15" customHeight="1">
      <c r="B213" s="398"/>
      <c r="C213" s="366"/>
      <c r="D213" s="366"/>
      <c r="E213" s="366"/>
      <c r="F213" s="359">
        <v>2</v>
      </c>
      <c r="G213" s="344"/>
      <c r="H213" s="385" t="s">
        <v>12079</v>
      </c>
      <c r="I213" s="385"/>
      <c r="J213" s="385"/>
      <c r="K213" s="399"/>
    </row>
    <row r="214" ht="15" customHeight="1">
      <c r="B214" s="398"/>
      <c r="C214" s="366"/>
      <c r="D214" s="366"/>
      <c r="E214" s="366"/>
      <c r="F214" s="359">
        <v>3</v>
      </c>
      <c r="G214" s="344"/>
      <c r="H214" s="385" t="s">
        <v>12080</v>
      </c>
      <c r="I214" s="385"/>
      <c r="J214" s="385"/>
      <c r="K214" s="399"/>
    </row>
    <row r="215" ht="15" customHeight="1">
      <c r="B215" s="398"/>
      <c r="C215" s="366"/>
      <c r="D215" s="366"/>
      <c r="E215" s="366"/>
      <c r="F215" s="359">
        <v>4</v>
      </c>
      <c r="G215" s="344"/>
      <c r="H215" s="385" t="s">
        <v>12081</v>
      </c>
      <c r="I215" s="385"/>
      <c r="J215" s="385"/>
      <c r="K215" s="399"/>
    </row>
    <row r="216" ht="12.75" customHeight="1">
      <c r="B216" s="402"/>
      <c r="C216" s="403"/>
      <c r="D216" s="403"/>
      <c r="E216" s="403"/>
      <c r="F216" s="403"/>
      <c r="G216" s="403"/>
      <c r="H216" s="403"/>
      <c r="I216" s="403"/>
      <c r="J216" s="403"/>
      <c r="K216" s="404"/>
    </row>
  </sheetData>
  <sheetProtection autoFilter="0" deleteColumns="0" deleteRows="0" formatCells="0" formatColumns="0" formatRows="0" insertColumns="0" insertHyperlinks="0" insertRows="0" pivotTables="0" sort="0"/>
  <mergeCells count="77">
    <mergeCell ref="H208:J208"/>
    <mergeCell ref="H203:J203"/>
    <mergeCell ref="H201:J201"/>
    <mergeCell ref="H212:J212"/>
    <mergeCell ref="H214:J214"/>
    <mergeCell ref="H215:J215"/>
    <mergeCell ref="H213:J213"/>
    <mergeCell ref="H210:J210"/>
    <mergeCell ref="H209:J209"/>
    <mergeCell ref="H207:J207"/>
    <mergeCell ref="H198:J198"/>
    <mergeCell ref="C163:J163"/>
    <mergeCell ref="C120:J120"/>
    <mergeCell ref="C145:J145"/>
    <mergeCell ref="C197:J197"/>
    <mergeCell ref="H206:J206"/>
    <mergeCell ref="H204:J204"/>
    <mergeCell ref="H202:J202"/>
    <mergeCell ref="H200:J200"/>
    <mergeCell ref="D60:J60"/>
    <mergeCell ref="D63:J63"/>
    <mergeCell ref="D64:J64"/>
    <mergeCell ref="D66:J66"/>
    <mergeCell ref="D65:J65"/>
    <mergeCell ref="C100:J100"/>
    <mergeCell ref="D61:J61"/>
    <mergeCell ref="D67:J67"/>
    <mergeCell ref="D68:J68"/>
    <mergeCell ref="C73:J73"/>
    <mergeCell ref="C52:J52"/>
    <mergeCell ref="C53:J53"/>
    <mergeCell ref="C55:J55"/>
    <mergeCell ref="D56:J56"/>
    <mergeCell ref="D57:J57"/>
    <mergeCell ref="D58:J58"/>
    <mergeCell ref="D59:J59"/>
    <mergeCell ref="C50:J50"/>
    <mergeCell ref="G38:J38"/>
    <mergeCell ref="G39:J39"/>
    <mergeCell ref="G40:J40"/>
    <mergeCell ref="G41:J41"/>
    <mergeCell ref="G42:J42"/>
    <mergeCell ref="G43:J43"/>
    <mergeCell ref="D45:J45"/>
    <mergeCell ref="E46:J46"/>
    <mergeCell ref="E47:J47"/>
    <mergeCell ref="D33:J33"/>
    <mergeCell ref="G34:J34"/>
    <mergeCell ref="G35:J35"/>
    <mergeCell ref="D49:J49"/>
    <mergeCell ref="E48:J48"/>
    <mergeCell ref="G36:J36"/>
    <mergeCell ref="G37:J37"/>
    <mergeCell ref="C23:J23"/>
    <mergeCell ref="D25:J25"/>
    <mergeCell ref="D26:J26"/>
    <mergeCell ref="D28:J28"/>
    <mergeCell ref="D29:J29"/>
    <mergeCell ref="D31:J31"/>
    <mergeCell ref="C24:J24"/>
    <mergeCell ref="D32:J32"/>
    <mergeCell ref="F18:J18"/>
    <mergeCell ref="F21:J21"/>
    <mergeCell ref="D11:J11"/>
    <mergeCell ref="F19:J19"/>
    <mergeCell ref="F20:J20"/>
    <mergeCell ref="D14:J14"/>
    <mergeCell ref="D15:J15"/>
    <mergeCell ref="F16:J16"/>
    <mergeCell ref="F17:J17"/>
    <mergeCell ref="C9:J9"/>
    <mergeCell ref="D10:J10"/>
    <mergeCell ref="D13:J13"/>
    <mergeCell ref="C3:J3"/>
    <mergeCell ref="C4:J4"/>
    <mergeCell ref="C6:J6"/>
    <mergeCell ref="C7:J7"/>
  </mergeCells>
  <pageMargins left="0.5902778" right="0.5902778" top="0.5902778" bottom="0.5902778" header="0" footer="0"/>
  <pageSetup paperSize="9" orientation="portrait" scale="77"/>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91</v>
      </c>
      <c r="AZ2" s="154" t="s">
        <v>143</v>
      </c>
      <c r="BA2" s="154" t="s">
        <v>144</v>
      </c>
      <c r="BB2" s="154" t="s">
        <v>145</v>
      </c>
      <c r="BC2" s="154" t="s">
        <v>146</v>
      </c>
      <c r="BD2" s="154" t="s">
        <v>86</v>
      </c>
    </row>
    <row r="3" ht="6.96" customHeight="1">
      <c r="B3" s="26"/>
      <c r="C3" s="27"/>
      <c r="D3" s="27"/>
      <c r="E3" s="27"/>
      <c r="F3" s="27"/>
      <c r="G3" s="27"/>
      <c r="H3" s="27"/>
      <c r="I3" s="155"/>
      <c r="J3" s="27"/>
      <c r="K3" s="28"/>
      <c r="AT3" s="25" t="s">
        <v>86</v>
      </c>
      <c r="AZ3" s="154" t="s">
        <v>147</v>
      </c>
      <c r="BA3" s="154" t="s">
        <v>21</v>
      </c>
      <c r="BB3" s="154" t="s">
        <v>21</v>
      </c>
      <c r="BC3" s="154" t="s">
        <v>148</v>
      </c>
      <c r="BD3" s="154" t="s">
        <v>86</v>
      </c>
    </row>
    <row r="4" ht="36.96" customHeight="1">
      <c r="B4" s="29"/>
      <c r="C4" s="30"/>
      <c r="D4" s="31" t="s">
        <v>149</v>
      </c>
      <c r="E4" s="30"/>
      <c r="F4" s="30"/>
      <c r="G4" s="30"/>
      <c r="H4" s="30"/>
      <c r="I4" s="156"/>
      <c r="J4" s="30"/>
      <c r="K4" s="32"/>
      <c r="M4" s="33" t="s">
        <v>12</v>
      </c>
      <c r="AT4" s="25" t="s">
        <v>6</v>
      </c>
      <c r="AZ4" s="154" t="s">
        <v>150</v>
      </c>
      <c r="BA4" s="154" t="s">
        <v>21</v>
      </c>
      <c r="BB4" s="154" t="s">
        <v>21</v>
      </c>
      <c r="BC4" s="154" t="s">
        <v>151</v>
      </c>
      <c r="BD4" s="154" t="s">
        <v>86</v>
      </c>
    </row>
    <row r="5" ht="6.96" customHeight="1">
      <c r="B5" s="29"/>
      <c r="C5" s="30"/>
      <c r="D5" s="30"/>
      <c r="E5" s="30"/>
      <c r="F5" s="30"/>
      <c r="G5" s="30"/>
      <c r="H5" s="30"/>
      <c r="I5" s="156"/>
      <c r="J5" s="30"/>
      <c r="K5" s="32"/>
      <c r="AZ5" s="154" t="s">
        <v>152</v>
      </c>
      <c r="BA5" s="154" t="s">
        <v>21</v>
      </c>
      <c r="BB5" s="154" t="s">
        <v>21</v>
      </c>
      <c r="BC5" s="154" t="s">
        <v>153</v>
      </c>
      <c r="BD5" s="154" t="s">
        <v>86</v>
      </c>
    </row>
    <row r="6">
      <c r="B6" s="29"/>
      <c r="C6" s="30"/>
      <c r="D6" s="41" t="s">
        <v>18</v>
      </c>
      <c r="E6" s="30"/>
      <c r="F6" s="30"/>
      <c r="G6" s="30"/>
      <c r="H6" s="30"/>
      <c r="I6" s="156"/>
      <c r="J6" s="30"/>
      <c r="K6" s="32"/>
      <c r="AZ6" s="154" t="s">
        <v>154</v>
      </c>
      <c r="BA6" s="154" t="s">
        <v>21</v>
      </c>
      <c r="BB6" s="154" t="s">
        <v>21</v>
      </c>
      <c r="BC6" s="154" t="s">
        <v>155</v>
      </c>
      <c r="BD6" s="154" t="s">
        <v>86</v>
      </c>
    </row>
    <row r="7" ht="16.5" customHeight="1">
      <c r="B7" s="29"/>
      <c r="C7" s="30"/>
      <c r="D7" s="30"/>
      <c r="E7" s="157" t="str">
        <f>'Rekapitulace stavby'!K6</f>
        <v>Rekonstrukce internátu FVZ Hradec Králové - PD</v>
      </c>
      <c r="F7" s="41"/>
      <c r="G7" s="41"/>
      <c r="H7" s="41"/>
      <c r="I7" s="156"/>
      <c r="J7" s="30"/>
      <c r="K7" s="32"/>
      <c r="AZ7" s="154" t="s">
        <v>156</v>
      </c>
      <c r="BA7" s="154" t="s">
        <v>21</v>
      </c>
      <c r="BB7" s="154" t="s">
        <v>21</v>
      </c>
      <c r="BC7" s="154" t="s">
        <v>157</v>
      </c>
      <c r="BD7" s="154" t="s">
        <v>86</v>
      </c>
    </row>
    <row r="8">
      <c r="B8" s="29"/>
      <c r="C8" s="30"/>
      <c r="D8" s="41" t="s">
        <v>158</v>
      </c>
      <c r="E8" s="30"/>
      <c r="F8" s="30"/>
      <c r="G8" s="30"/>
      <c r="H8" s="30"/>
      <c r="I8" s="156"/>
      <c r="J8" s="30"/>
      <c r="K8" s="32"/>
      <c r="AZ8" s="154" t="s">
        <v>159</v>
      </c>
      <c r="BA8" s="154" t="s">
        <v>160</v>
      </c>
      <c r="BB8" s="154" t="s">
        <v>145</v>
      </c>
      <c r="BC8" s="154" t="s">
        <v>161</v>
      </c>
      <c r="BD8" s="154" t="s">
        <v>86</v>
      </c>
    </row>
    <row r="9" s="1" customFormat="1" ht="16.5" customHeight="1">
      <c r="B9" s="47"/>
      <c r="C9" s="48"/>
      <c r="D9" s="48"/>
      <c r="E9" s="157" t="s">
        <v>162</v>
      </c>
      <c r="F9" s="48"/>
      <c r="G9" s="48"/>
      <c r="H9" s="48"/>
      <c r="I9" s="158"/>
      <c r="J9" s="48"/>
      <c r="K9" s="52"/>
      <c r="AZ9" s="154" t="s">
        <v>163</v>
      </c>
      <c r="BA9" s="154" t="s">
        <v>21</v>
      </c>
      <c r="BB9" s="154" t="s">
        <v>21</v>
      </c>
      <c r="BC9" s="154" t="s">
        <v>164</v>
      </c>
      <c r="BD9" s="154" t="s">
        <v>86</v>
      </c>
    </row>
    <row r="10" s="1" customFormat="1">
      <c r="B10" s="47"/>
      <c r="C10" s="48"/>
      <c r="D10" s="41" t="s">
        <v>165</v>
      </c>
      <c r="E10" s="48"/>
      <c r="F10" s="48"/>
      <c r="G10" s="48"/>
      <c r="H10" s="48"/>
      <c r="I10" s="158"/>
      <c r="J10" s="48"/>
      <c r="K10" s="52"/>
      <c r="AZ10" s="154" t="s">
        <v>166</v>
      </c>
      <c r="BA10" s="154" t="s">
        <v>21</v>
      </c>
      <c r="BB10" s="154" t="s">
        <v>21</v>
      </c>
      <c r="BC10" s="154" t="s">
        <v>167</v>
      </c>
      <c r="BD10" s="154" t="s">
        <v>86</v>
      </c>
    </row>
    <row r="11" s="1" customFormat="1" ht="36.96" customHeight="1">
      <c r="B11" s="47"/>
      <c r="C11" s="48"/>
      <c r="D11" s="48"/>
      <c r="E11" s="159" t="s">
        <v>168</v>
      </c>
      <c r="F11" s="48"/>
      <c r="G11" s="48"/>
      <c r="H11" s="48"/>
      <c r="I11" s="158"/>
      <c r="J11" s="48"/>
      <c r="K11" s="52"/>
      <c r="AZ11" s="154" t="s">
        <v>169</v>
      </c>
      <c r="BA11" s="154" t="s">
        <v>21</v>
      </c>
      <c r="BB11" s="154" t="s">
        <v>21</v>
      </c>
      <c r="BC11" s="154" t="s">
        <v>170</v>
      </c>
      <c r="BD11" s="154" t="s">
        <v>86</v>
      </c>
    </row>
    <row r="12" s="1" customFormat="1">
      <c r="B12" s="47"/>
      <c r="C12" s="48"/>
      <c r="D12" s="48"/>
      <c r="E12" s="48"/>
      <c r="F12" s="48"/>
      <c r="G12" s="48"/>
      <c r="H12" s="48"/>
      <c r="I12" s="158"/>
      <c r="J12" s="48"/>
      <c r="K12" s="52"/>
      <c r="AZ12" s="154" t="s">
        <v>171</v>
      </c>
      <c r="BA12" s="154" t="s">
        <v>21</v>
      </c>
      <c r="BB12" s="154" t="s">
        <v>21</v>
      </c>
      <c r="BC12" s="154" t="s">
        <v>172</v>
      </c>
      <c r="BD12" s="154" t="s">
        <v>86</v>
      </c>
    </row>
    <row r="13" s="1" customFormat="1" ht="14.4" customHeight="1">
      <c r="B13" s="47"/>
      <c r="C13" s="48"/>
      <c r="D13" s="41" t="s">
        <v>20</v>
      </c>
      <c r="E13" s="48"/>
      <c r="F13" s="36" t="s">
        <v>85</v>
      </c>
      <c r="G13" s="48"/>
      <c r="H13" s="48"/>
      <c r="I13" s="160" t="s">
        <v>22</v>
      </c>
      <c r="J13" s="36" t="s">
        <v>21</v>
      </c>
      <c r="K13" s="52"/>
      <c r="AZ13" s="154" t="s">
        <v>173</v>
      </c>
      <c r="BA13" s="154" t="s">
        <v>21</v>
      </c>
      <c r="BB13" s="154" t="s">
        <v>21</v>
      </c>
      <c r="BC13" s="154" t="s">
        <v>174</v>
      </c>
      <c r="BD13" s="154" t="s">
        <v>86</v>
      </c>
    </row>
    <row r="14" s="1" customFormat="1" ht="14.4" customHeight="1">
      <c r="B14" s="47"/>
      <c r="C14" s="48"/>
      <c r="D14" s="41" t="s">
        <v>23</v>
      </c>
      <c r="E14" s="48"/>
      <c r="F14" s="36" t="s">
        <v>24</v>
      </c>
      <c r="G14" s="48"/>
      <c r="H14" s="48"/>
      <c r="I14" s="160" t="s">
        <v>25</v>
      </c>
      <c r="J14" s="161" t="str">
        <f>'Rekapitulace stavby'!AN8</f>
        <v>2. 3. 2017</v>
      </c>
      <c r="K14" s="52"/>
      <c r="AZ14" s="154" t="s">
        <v>175</v>
      </c>
      <c r="BA14" s="154" t="s">
        <v>21</v>
      </c>
      <c r="BB14" s="154" t="s">
        <v>21</v>
      </c>
      <c r="BC14" s="154" t="s">
        <v>176</v>
      </c>
      <c r="BD14" s="154" t="s">
        <v>86</v>
      </c>
    </row>
    <row r="15" s="1" customFormat="1" ht="10.8" customHeight="1">
      <c r="B15" s="47"/>
      <c r="C15" s="48"/>
      <c r="D15" s="48"/>
      <c r="E15" s="48"/>
      <c r="F15" s="48"/>
      <c r="G15" s="48"/>
      <c r="H15" s="48"/>
      <c r="I15" s="158"/>
      <c r="J15" s="48"/>
      <c r="K15" s="52"/>
      <c r="AZ15" s="154" t="s">
        <v>177</v>
      </c>
      <c r="BA15" s="154" t="s">
        <v>21</v>
      </c>
      <c r="BB15" s="154" t="s">
        <v>21</v>
      </c>
      <c r="BC15" s="154" t="s">
        <v>178</v>
      </c>
      <c r="BD15" s="154" t="s">
        <v>86</v>
      </c>
    </row>
    <row r="16" s="1" customFormat="1" ht="14.4" customHeight="1">
      <c r="B16" s="47"/>
      <c r="C16" s="48"/>
      <c r="D16" s="41" t="s">
        <v>27</v>
      </c>
      <c r="E16" s="48"/>
      <c r="F16" s="48"/>
      <c r="G16" s="48"/>
      <c r="H16" s="48"/>
      <c r="I16" s="160" t="s">
        <v>28</v>
      </c>
      <c r="J16" s="36" t="s">
        <v>29</v>
      </c>
      <c r="K16" s="52"/>
      <c r="AZ16" s="154" t="s">
        <v>179</v>
      </c>
      <c r="BA16" s="154" t="s">
        <v>21</v>
      </c>
      <c r="BB16" s="154" t="s">
        <v>21</v>
      </c>
      <c r="BC16" s="154" t="s">
        <v>180</v>
      </c>
      <c r="BD16" s="154" t="s">
        <v>86</v>
      </c>
    </row>
    <row r="17" s="1" customFormat="1" ht="18" customHeight="1">
      <c r="B17" s="47"/>
      <c r="C17" s="48"/>
      <c r="D17" s="48"/>
      <c r="E17" s="36" t="s">
        <v>30</v>
      </c>
      <c r="F17" s="48"/>
      <c r="G17" s="48"/>
      <c r="H17" s="48"/>
      <c r="I17" s="160" t="s">
        <v>31</v>
      </c>
      <c r="J17" s="36" t="s">
        <v>32</v>
      </c>
      <c r="K17" s="52"/>
      <c r="AZ17" s="154" t="s">
        <v>181</v>
      </c>
      <c r="BA17" s="154" t="s">
        <v>21</v>
      </c>
      <c r="BB17" s="154" t="s">
        <v>21</v>
      </c>
      <c r="BC17" s="154" t="s">
        <v>182</v>
      </c>
      <c r="BD17" s="154" t="s">
        <v>86</v>
      </c>
    </row>
    <row r="18" s="1" customFormat="1" ht="6.96" customHeight="1">
      <c r="B18" s="47"/>
      <c r="C18" s="48"/>
      <c r="D18" s="48"/>
      <c r="E18" s="48"/>
      <c r="F18" s="48"/>
      <c r="G18" s="48"/>
      <c r="H18" s="48"/>
      <c r="I18" s="158"/>
      <c r="J18" s="48"/>
      <c r="K18" s="52"/>
      <c r="AZ18" s="154" t="s">
        <v>183</v>
      </c>
      <c r="BA18" s="154" t="s">
        <v>21</v>
      </c>
      <c r="BB18" s="154" t="s">
        <v>21</v>
      </c>
      <c r="BC18" s="154" t="s">
        <v>184</v>
      </c>
      <c r="BD18" s="154" t="s">
        <v>86</v>
      </c>
    </row>
    <row r="19" s="1" customFormat="1" ht="14.4" customHeight="1">
      <c r="B19" s="47"/>
      <c r="C19" s="48"/>
      <c r="D19" s="41" t="s">
        <v>33</v>
      </c>
      <c r="E19" s="48"/>
      <c r="F19" s="48"/>
      <c r="G19" s="48"/>
      <c r="H19" s="48"/>
      <c r="I19" s="160" t="s">
        <v>28</v>
      </c>
      <c r="J19" s="36" t="str">
        <f>IF('Rekapitulace stavby'!AN13="Vyplň údaj","",IF('Rekapitulace stavby'!AN13="","",'Rekapitulace stavby'!AN13))</f>
        <v/>
      </c>
      <c r="K19" s="52"/>
      <c r="AZ19" s="154" t="s">
        <v>185</v>
      </c>
      <c r="BA19" s="154" t="s">
        <v>21</v>
      </c>
      <c r="BB19" s="154" t="s">
        <v>21</v>
      </c>
      <c r="BC19" s="154" t="s">
        <v>184</v>
      </c>
      <c r="BD19" s="154" t="s">
        <v>86</v>
      </c>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c r="AZ20" s="154" t="s">
        <v>186</v>
      </c>
      <c r="BA20" s="154" t="s">
        <v>21</v>
      </c>
      <c r="BB20" s="154" t="s">
        <v>21</v>
      </c>
      <c r="BC20" s="154" t="s">
        <v>187</v>
      </c>
      <c r="BD20" s="154" t="s">
        <v>86</v>
      </c>
    </row>
    <row r="21" s="1" customFormat="1" ht="6.96" customHeight="1">
      <c r="B21" s="47"/>
      <c r="C21" s="48"/>
      <c r="D21" s="48"/>
      <c r="E21" s="48"/>
      <c r="F21" s="48"/>
      <c r="G21" s="48"/>
      <c r="H21" s="48"/>
      <c r="I21" s="158"/>
      <c r="J21" s="48"/>
      <c r="K21" s="52"/>
      <c r="AZ21" s="154" t="s">
        <v>188</v>
      </c>
      <c r="BA21" s="154" t="s">
        <v>21</v>
      </c>
      <c r="BB21" s="154" t="s">
        <v>21</v>
      </c>
      <c r="BC21" s="154" t="s">
        <v>189</v>
      </c>
      <c r="BD21" s="154" t="s">
        <v>86</v>
      </c>
    </row>
    <row r="22" s="1" customFormat="1" ht="14.4" customHeight="1">
      <c r="B22" s="47"/>
      <c r="C22" s="48"/>
      <c r="D22" s="41" t="s">
        <v>35</v>
      </c>
      <c r="E22" s="48"/>
      <c r="F22" s="48"/>
      <c r="G22" s="48"/>
      <c r="H22" s="48"/>
      <c r="I22" s="160" t="s">
        <v>28</v>
      </c>
      <c r="J22" s="36" t="s">
        <v>36</v>
      </c>
      <c r="K22" s="52"/>
      <c r="AZ22" s="154" t="s">
        <v>190</v>
      </c>
      <c r="BA22" s="154" t="s">
        <v>191</v>
      </c>
      <c r="BB22" s="154" t="s">
        <v>192</v>
      </c>
      <c r="BC22" s="154" t="s">
        <v>193</v>
      </c>
      <c r="BD22" s="154" t="s">
        <v>86</v>
      </c>
    </row>
    <row r="23" s="1" customFormat="1" ht="18" customHeight="1">
      <c r="B23" s="47"/>
      <c r="C23" s="48"/>
      <c r="D23" s="48"/>
      <c r="E23" s="36" t="s">
        <v>37</v>
      </c>
      <c r="F23" s="48"/>
      <c r="G23" s="48"/>
      <c r="H23" s="48"/>
      <c r="I23" s="160" t="s">
        <v>31</v>
      </c>
      <c r="J23" s="36" t="s">
        <v>38</v>
      </c>
      <c r="K23" s="52"/>
      <c r="AZ23" s="154" t="s">
        <v>194</v>
      </c>
      <c r="BA23" s="154" t="s">
        <v>195</v>
      </c>
      <c r="BB23" s="154" t="s">
        <v>192</v>
      </c>
      <c r="BC23" s="154" t="s">
        <v>196</v>
      </c>
      <c r="BD23" s="154" t="s">
        <v>86</v>
      </c>
    </row>
    <row r="24" s="1" customFormat="1" ht="6.96" customHeight="1">
      <c r="B24" s="47"/>
      <c r="C24" s="48"/>
      <c r="D24" s="48"/>
      <c r="E24" s="48"/>
      <c r="F24" s="48"/>
      <c r="G24" s="48"/>
      <c r="H24" s="48"/>
      <c r="I24" s="158"/>
      <c r="J24" s="48"/>
      <c r="K24" s="52"/>
      <c r="AZ24" s="154" t="s">
        <v>197</v>
      </c>
      <c r="BA24" s="154" t="s">
        <v>21</v>
      </c>
      <c r="BB24" s="154" t="s">
        <v>21</v>
      </c>
      <c r="BC24" s="154" t="s">
        <v>198</v>
      </c>
      <c r="BD24" s="154" t="s">
        <v>86</v>
      </c>
    </row>
    <row r="25" s="1" customFormat="1" ht="14.4" customHeight="1">
      <c r="B25" s="47"/>
      <c r="C25" s="48"/>
      <c r="D25" s="41" t="s">
        <v>40</v>
      </c>
      <c r="E25" s="48"/>
      <c r="F25" s="48"/>
      <c r="G25" s="48"/>
      <c r="H25" s="48"/>
      <c r="I25" s="158"/>
      <c r="J25" s="48"/>
      <c r="K25" s="52"/>
      <c r="AZ25" s="154" t="s">
        <v>199</v>
      </c>
      <c r="BA25" s="154" t="s">
        <v>21</v>
      </c>
      <c r="BB25" s="154" t="s">
        <v>21</v>
      </c>
      <c r="BC25" s="154" t="s">
        <v>200</v>
      </c>
      <c r="BD25" s="154" t="s">
        <v>86</v>
      </c>
    </row>
    <row r="26" s="7" customFormat="1" ht="16.5" customHeight="1">
      <c r="B26" s="162"/>
      <c r="C26" s="163"/>
      <c r="D26" s="163"/>
      <c r="E26" s="45" t="s">
        <v>21</v>
      </c>
      <c r="F26" s="45"/>
      <c r="G26" s="45"/>
      <c r="H26" s="45"/>
      <c r="I26" s="164"/>
      <c r="J26" s="163"/>
      <c r="K26" s="165"/>
      <c r="AZ26" s="166" t="s">
        <v>201</v>
      </c>
      <c r="BA26" s="166" t="s">
        <v>202</v>
      </c>
      <c r="BB26" s="166" t="s">
        <v>145</v>
      </c>
      <c r="BC26" s="166" t="s">
        <v>203</v>
      </c>
      <c r="BD26" s="166" t="s">
        <v>86</v>
      </c>
    </row>
    <row r="27" s="1" customFormat="1" ht="6.96" customHeight="1">
      <c r="B27" s="47"/>
      <c r="C27" s="48"/>
      <c r="D27" s="48"/>
      <c r="E27" s="48"/>
      <c r="F27" s="48"/>
      <c r="G27" s="48"/>
      <c r="H27" s="48"/>
      <c r="I27" s="158"/>
      <c r="J27" s="48"/>
      <c r="K27" s="52"/>
      <c r="AZ27" s="154" t="s">
        <v>204</v>
      </c>
      <c r="BA27" s="154" t="s">
        <v>205</v>
      </c>
      <c r="BB27" s="154" t="s">
        <v>145</v>
      </c>
      <c r="BC27" s="154" t="s">
        <v>206</v>
      </c>
      <c r="BD27" s="154" t="s">
        <v>86</v>
      </c>
    </row>
    <row r="28" s="1" customFormat="1" ht="6.96" customHeight="1">
      <c r="B28" s="47"/>
      <c r="C28" s="48"/>
      <c r="D28" s="107"/>
      <c r="E28" s="107"/>
      <c r="F28" s="107"/>
      <c r="G28" s="107"/>
      <c r="H28" s="107"/>
      <c r="I28" s="167"/>
      <c r="J28" s="107"/>
      <c r="K28" s="168"/>
      <c r="AZ28" s="154" t="s">
        <v>207</v>
      </c>
      <c r="BA28" s="154" t="s">
        <v>208</v>
      </c>
      <c r="BB28" s="154" t="s">
        <v>192</v>
      </c>
      <c r="BC28" s="154" t="s">
        <v>209</v>
      </c>
      <c r="BD28" s="154" t="s">
        <v>86</v>
      </c>
    </row>
    <row r="29" s="1" customFormat="1" ht="25.44" customHeight="1">
      <c r="B29" s="47"/>
      <c r="C29" s="48"/>
      <c r="D29" s="169" t="s">
        <v>42</v>
      </c>
      <c r="E29" s="48"/>
      <c r="F29" s="48"/>
      <c r="G29" s="48"/>
      <c r="H29" s="48"/>
      <c r="I29" s="158"/>
      <c r="J29" s="170">
        <f>ROUND(J112,2)</f>
        <v>0</v>
      </c>
      <c r="K29" s="52"/>
      <c r="AZ29" s="154" t="s">
        <v>210</v>
      </c>
      <c r="BA29" s="154" t="s">
        <v>211</v>
      </c>
      <c r="BB29" s="154" t="s">
        <v>192</v>
      </c>
      <c r="BC29" s="154" t="s">
        <v>212</v>
      </c>
      <c r="BD29" s="154" t="s">
        <v>86</v>
      </c>
    </row>
    <row r="30" s="1" customFormat="1" ht="6.96" customHeight="1">
      <c r="B30" s="47"/>
      <c r="C30" s="48"/>
      <c r="D30" s="107"/>
      <c r="E30" s="107"/>
      <c r="F30" s="107"/>
      <c r="G30" s="107"/>
      <c r="H30" s="107"/>
      <c r="I30" s="167"/>
      <c r="J30" s="107"/>
      <c r="K30" s="168"/>
      <c r="AZ30" s="154" t="s">
        <v>213</v>
      </c>
      <c r="BA30" s="154" t="s">
        <v>21</v>
      </c>
      <c r="BB30" s="154" t="s">
        <v>21</v>
      </c>
      <c r="BC30" s="154" t="s">
        <v>212</v>
      </c>
      <c r="BD30" s="154" t="s">
        <v>86</v>
      </c>
    </row>
    <row r="31" s="1" customFormat="1" ht="14.4" customHeight="1">
      <c r="B31" s="47"/>
      <c r="C31" s="48"/>
      <c r="D31" s="48"/>
      <c r="E31" s="48"/>
      <c r="F31" s="53" t="s">
        <v>44</v>
      </c>
      <c r="G31" s="48"/>
      <c r="H31" s="48"/>
      <c r="I31" s="171" t="s">
        <v>43</v>
      </c>
      <c r="J31" s="53" t="s">
        <v>45</v>
      </c>
      <c r="K31" s="52"/>
      <c r="AZ31" s="154" t="s">
        <v>214</v>
      </c>
      <c r="BA31" s="154" t="s">
        <v>21</v>
      </c>
      <c r="BB31" s="154" t="s">
        <v>21</v>
      </c>
      <c r="BC31" s="154" t="s">
        <v>215</v>
      </c>
      <c r="BD31" s="154" t="s">
        <v>86</v>
      </c>
    </row>
    <row r="32" s="1" customFormat="1" ht="14.4" customHeight="1">
      <c r="B32" s="47"/>
      <c r="C32" s="48"/>
      <c r="D32" s="56" t="s">
        <v>46</v>
      </c>
      <c r="E32" s="56" t="s">
        <v>47</v>
      </c>
      <c r="F32" s="172">
        <f>ROUND(SUM(BE112:BE3818), 2)</f>
        <v>0</v>
      </c>
      <c r="G32" s="48"/>
      <c r="H32" s="48"/>
      <c r="I32" s="173">
        <v>0.20999999999999999</v>
      </c>
      <c r="J32" s="172">
        <f>ROUND(ROUND((SUM(BE112:BE3818)), 2)*I32, 2)</f>
        <v>0</v>
      </c>
      <c r="K32" s="52"/>
      <c r="AZ32" s="154" t="s">
        <v>216</v>
      </c>
      <c r="BA32" s="154" t="s">
        <v>21</v>
      </c>
      <c r="BB32" s="154" t="s">
        <v>21</v>
      </c>
      <c r="BC32" s="154" t="s">
        <v>217</v>
      </c>
      <c r="BD32" s="154" t="s">
        <v>86</v>
      </c>
    </row>
    <row r="33" s="1" customFormat="1" ht="14.4" customHeight="1">
      <c r="B33" s="47"/>
      <c r="C33" s="48"/>
      <c r="D33" s="48"/>
      <c r="E33" s="56" t="s">
        <v>48</v>
      </c>
      <c r="F33" s="172">
        <f>ROUND(SUM(BF112:BF3818), 2)</f>
        <v>0</v>
      </c>
      <c r="G33" s="48"/>
      <c r="H33" s="48"/>
      <c r="I33" s="173">
        <v>0.14999999999999999</v>
      </c>
      <c r="J33" s="172">
        <f>ROUND(ROUND((SUM(BF112:BF3818)), 2)*I33, 2)</f>
        <v>0</v>
      </c>
      <c r="K33" s="52"/>
      <c r="AZ33" s="154" t="s">
        <v>218</v>
      </c>
      <c r="BA33" s="154" t="s">
        <v>219</v>
      </c>
      <c r="BB33" s="154" t="s">
        <v>192</v>
      </c>
      <c r="BC33" s="154" t="s">
        <v>220</v>
      </c>
      <c r="BD33" s="154" t="s">
        <v>86</v>
      </c>
    </row>
    <row r="34" hidden="1" s="1" customFormat="1" ht="14.4" customHeight="1">
      <c r="B34" s="47"/>
      <c r="C34" s="48"/>
      <c r="D34" s="48"/>
      <c r="E34" s="56" t="s">
        <v>49</v>
      </c>
      <c r="F34" s="172">
        <f>ROUND(SUM(BG112:BG3818), 2)</f>
        <v>0</v>
      </c>
      <c r="G34" s="48"/>
      <c r="H34" s="48"/>
      <c r="I34" s="173">
        <v>0.20999999999999999</v>
      </c>
      <c r="J34" s="172">
        <v>0</v>
      </c>
      <c r="K34" s="52"/>
      <c r="AZ34" s="154" t="s">
        <v>221</v>
      </c>
      <c r="BA34" s="154" t="s">
        <v>21</v>
      </c>
      <c r="BB34" s="154" t="s">
        <v>21</v>
      </c>
      <c r="BC34" s="154" t="s">
        <v>220</v>
      </c>
      <c r="BD34" s="154" t="s">
        <v>86</v>
      </c>
    </row>
    <row r="35" hidden="1" s="1" customFormat="1" ht="14.4" customHeight="1">
      <c r="B35" s="47"/>
      <c r="C35" s="48"/>
      <c r="D35" s="48"/>
      <c r="E35" s="56" t="s">
        <v>50</v>
      </c>
      <c r="F35" s="172">
        <f>ROUND(SUM(BH112:BH3818), 2)</f>
        <v>0</v>
      </c>
      <c r="G35" s="48"/>
      <c r="H35" s="48"/>
      <c r="I35" s="173">
        <v>0.14999999999999999</v>
      </c>
      <c r="J35" s="172">
        <v>0</v>
      </c>
      <c r="K35" s="52"/>
      <c r="AZ35" s="154" t="s">
        <v>222</v>
      </c>
      <c r="BA35" s="154" t="s">
        <v>21</v>
      </c>
      <c r="BB35" s="154" t="s">
        <v>21</v>
      </c>
      <c r="BC35" s="154" t="s">
        <v>223</v>
      </c>
      <c r="BD35" s="154" t="s">
        <v>86</v>
      </c>
    </row>
    <row r="36" hidden="1" s="1" customFormat="1" ht="14.4" customHeight="1">
      <c r="B36" s="47"/>
      <c r="C36" s="48"/>
      <c r="D36" s="48"/>
      <c r="E36" s="56" t="s">
        <v>51</v>
      </c>
      <c r="F36" s="172">
        <f>ROUND(SUM(BI112:BI3818), 2)</f>
        <v>0</v>
      </c>
      <c r="G36" s="48"/>
      <c r="H36" s="48"/>
      <c r="I36" s="173">
        <v>0</v>
      </c>
      <c r="J36" s="172">
        <v>0</v>
      </c>
      <c r="K36" s="52"/>
      <c r="AZ36" s="154" t="s">
        <v>224</v>
      </c>
      <c r="BA36" s="154" t="s">
        <v>21</v>
      </c>
      <c r="BB36" s="154" t="s">
        <v>21</v>
      </c>
      <c r="BC36" s="154" t="s">
        <v>225</v>
      </c>
      <c r="BD36" s="154" t="s">
        <v>86</v>
      </c>
    </row>
    <row r="37" s="1" customFormat="1" ht="6.96" customHeight="1">
      <c r="B37" s="47"/>
      <c r="C37" s="48"/>
      <c r="D37" s="48"/>
      <c r="E37" s="48"/>
      <c r="F37" s="48"/>
      <c r="G37" s="48"/>
      <c r="H37" s="48"/>
      <c r="I37" s="158"/>
      <c r="J37" s="48"/>
      <c r="K37" s="52"/>
      <c r="AZ37" s="154" t="s">
        <v>226</v>
      </c>
      <c r="BA37" s="154" t="s">
        <v>21</v>
      </c>
      <c r="BB37" s="154" t="s">
        <v>21</v>
      </c>
      <c r="BC37" s="154" t="s">
        <v>227</v>
      </c>
      <c r="BD37" s="154" t="s">
        <v>86</v>
      </c>
    </row>
    <row r="38" s="1" customFormat="1" ht="25.44" customHeight="1">
      <c r="B38" s="47"/>
      <c r="C38" s="174"/>
      <c r="D38" s="175" t="s">
        <v>52</v>
      </c>
      <c r="E38" s="99"/>
      <c r="F38" s="99"/>
      <c r="G38" s="176" t="s">
        <v>53</v>
      </c>
      <c r="H38" s="177" t="s">
        <v>54</v>
      </c>
      <c r="I38" s="178"/>
      <c r="J38" s="179">
        <f>SUM(J29:J36)</f>
        <v>0</v>
      </c>
      <c r="K38" s="180"/>
      <c r="AZ38" s="154" t="s">
        <v>228</v>
      </c>
      <c r="BA38" s="154" t="s">
        <v>21</v>
      </c>
      <c r="BB38" s="154" t="s">
        <v>21</v>
      </c>
      <c r="BC38" s="154" t="s">
        <v>229</v>
      </c>
      <c r="BD38" s="154" t="s">
        <v>86</v>
      </c>
    </row>
    <row r="39" s="1" customFormat="1" ht="14.4" customHeight="1">
      <c r="B39" s="68"/>
      <c r="C39" s="69"/>
      <c r="D39" s="69"/>
      <c r="E39" s="69"/>
      <c r="F39" s="69"/>
      <c r="G39" s="69"/>
      <c r="H39" s="69"/>
      <c r="I39" s="181"/>
      <c r="J39" s="69"/>
      <c r="K39" s="70"/>
      <c r="AZ39" s="154" t="s">
        <v>230</v>
      </c>
      <c r="BA39" s="154" t="s">
        <v>21</v>
      </c>
      <c r="BB39" s="154" t="s">
        <v>21</v>
      </c>
      <c r="BC39" s="154" t="s">
        <v>231</v>
      </c>
      <c r="BD39" s="154" t="s">
        <v>86</v>
      </c>
    </row>
    <row r="40">
      <c r="AZ40" s="154" t="s">
        <v>232</v>
      </c>
      <c r="BA40" s="154" t="s">
        <v>21</v>
      </c>
      <c r="BB40" s="154" t="s">
        <v>21</v>
      </c>
      <c r="BC40" s="154" t="s">
        <v>233</v>
      </c>
      <c r="BD40" s="154" t="s">
        <v>86</v>
      </c>
    </row>
    <row r="41">
      <c r="AZ41" s="154" t="s">
        <v>234</v>
      </c>
      <c r="BA41" s="154" t="s">
        <v>235</v>
      </c>
      <c r="BB41" s="154" t="s">
        <v>21</v>
      </c>
      <c r="BC41" s="154" t="s">
        <v>236</v>
      </c>
      <c r="BD41" s="154" t="s">
        <v>86</v>
      </c>
    </row>
    <row r="42">
      <c r="AZ42" s="154" t="s">
        <v>237</v>
      </c>
      <c r="BA42" s="154" t="s">
        <v>238</v>
      </c>
      <c r="BB42" s="154" t="s">
        <v>192</v>
      </c>
      <c r="BC42" s="154" t="s">
        <v>239</v>
      </c>
      <c r="BD42" s="154" t="s">
        <v>86</v>
      </c>
    </row>
    <row r="43" s="1" customFormat="1" ht="6.96" customHeight="1">
      <c r="B43" s="182"/>
      <c r="C43" s="183"/>
      <c r="D43" s="183"/>
      <c r="E43" s="183"/>
      <c r="F43" s="183"/>
      <c r="G43" s="183"/>
      <c r="H43" s="183"/>
      <c r="I43" s="184"/>
      <c r="J43" s="183"/>
      <c r="K43" s="185"/>
      <c r="AZ43" s="154" t="s">
        <v>240</v>
      </c>
      <c r="BA43" s="154" t="s">
        <v>21</v>
      </c>
      <c r="BB43" s="154" t="s">
        <v>21</v>
      </c>
      <c r="BC43" s="154" t="s">
        <v>241</v>
      </c>
      <c r="BD43" s="154" t="s">
        <v>86</v>
      </c>
    </row>
    <row r="44" s="1" customFormat="1" ht="36.96" customHeight="1">
      <c r="B44" s="47"/>
      <c r="C44" s="31" t="s">
        <v>242</v>
      </c>
      <c r="D44" s="48"/>
      <c r="E44" s="48"/>
      <c r="F44" s="48"/>
      <c r="G44" s="48"/>
      <c r="H44" s="48"/>
      <c r="I44" s="158"/>
      <c r="J44" s="48"/>
      <c r="K44" s="52"/>
      <c r="AZ44" s="154" t="s">
        <v>243</v>
      </c>
      <c r="BA44" s="154" t="s">
        <v>21</v>
      </c>
      <c r="BB44" s="154" t="s">
        <v>21</v>
      </c>
      <c r="BC44" s="154" t="s">
        <v>244</v>
      </c>
      <c r="BD44" s="154" t="s">
        <v>86</v>
      </c>
    </row>
    <row r="45" s="1" customFormat="1" ht="6.96" customHeight="1">
      <c r="B45" s="47"/>
      <c r="C45" s="48"/>
      <c r="D45" s="48"/>
      <c r="E45" s="48"/>
      <c r="F45" s="48"/>
      <c r="G45" s="48"/>
      <c r="H45" s="48"/>
      <c r="I45" s="158"/>
      <c r="J45" s="48"/>
      <c r="K45" s="52"/>
      <c r="AZ45" s="154" t="s">
        <v>245</v>
      </c>
      <c r="BA45" s="154" t="s">
        <v>21</v>
      </c>
      <c r="BB45" s="154" t="s">
        <v>21</v>
      </c>
      <c r="BC45" s="154" t="s">
        <v>246</v>
      </c>
      <c r="BD45" s="154" t="s">
        <v>86</v>
      </c>
    </row>
    <row r="46" s="1" customFormat="1" ht="14.4" customHeight="1">
      <c r="B46" s="47"/>
      <c r="C46" s="41" t="s">
        <v>18</v>
      </c>
      <c r="D46" s="48"/>
      <c r="E46" s="48"/>
      <c r="F46" s="48"/>
      <c r="G46" s="48"/>
      <c r="H46" s="48"/>
      <c r="I46" s="158"/>
      <c r="J46" s="48"/>
      <c r="K46" s="52"/>
      <c r="AZ46" s="154" t="s">
        <v>247</v>
      </c>
      <c r="BA46" s="154" t="s">
        <v>21</v>
      </c>
      <c r="BB46" s="154" t="s">
        <v>21</v>
      </c>
      <c r="BC46" s="154" t="s">
        <v>248</v>
      </c>
      <c r="BD46" s="154" t="s">
        <v>86</v>
      </c>
    </row>
    <row r="47" s="1" customFormat="1" ht="16.5" customHeight="1">
      <c r="B47" s="47"/>
      <c r="C47" s="48"/>
      <c r="D47" s="48"/>
      <c r="E47" s="157" t="str">
        <f>E7</f>
        <v>Rekonstrukce internátu FVZ Hradec Králové - PD</v>
      </c>
      <c r="F47" s="41"/>
      <c r="G47" s="41"/>
      <c r="H47" s="41"/>
      <c r="I47" s="158"/>
      <c r="J47" s="48"/>
      <c r="K47" s="52"/>
      <c r="AZ47" s="154" t="s">
        <v>249</v>
      </c>
      <c r="BA47" s="154" t="s">
        <v>21</v>
      </c>
      <c r="BB47" s="154" t="s">
        <v>21</v>
      </c>
      <c r="BC47" s="154" t="s">
        <v>250</v>
      </c>
      <c r="BD47" s="154" t="s">
        <v>86</v>
      </c>
    </row>
    <row r="48">
      <c r="B48" s="29"/>
      <c r="C48" s="41" t="s">
        <v>158</v>
      </c>
      <c r="D48" s="30"/>
      <c r="E48" s="30"/>
      <c r="F48" s="30"/>
      <c r="G48" s="30"/>
      <c r="H48" s="30"/>
      <c r="I48" s="156"/>
      <c r="J48" s="30"/>
      <c r="K48" s="32"/>
      <c r="AZ48" s="154" t="s">
        <v>251</v>
      </c>
      <c r="BA48" s="154" t="s">
        <v>21</v>
      </c>
      <c r="BB48" s="154" t="s">
        <v>21</v>
      </c>
      <c r="BC48" s="154" t="s">
        <v>252</v>
      </c>
      <c r="BD48" s="154" t="s">
        <v>86</v>
      </c>
    </row>
    <row r="49" s="1" customFormat="1" ht="16.5" customHeight="1">
      <c r="B49" s="47"/>
      <c r="C49" s="48"/>
      <c r="D49" s="48"/>
      <c r="E49" s="157" t="s">
        <v>162</v>
      </c>
      <c r="F49" s="48"/>
      <c r="G49" s="48"/>
      <c r="H49" s="48"/>
      <c r="I49" s="158"/>
      <c r="J49" s="48"/>
      <c r="K49" s="52"/>
      <c r="AZ49" s="154" t="s">
        <v>253</v>
      </c>
      <c r="BA49" s="154" t="s">
        <v>21</v>
      </c>
      <c r="BB49" s="154" t="s">
        <v>21</v>
      </c>
      <c r="BC49" s="154" t="s">
        <v>254</v>
      </c>
      <c r="BD49" s="154" t="s">
        <v>86</v>
      </c>
    </row>
    <row r="50" s="1" customFormat="1" ht="14.4" customHeight="1">
      <c r="B50" s="47"/>
      <c r="C50" s="41" t="s">
        <v>165</v>
      </c>
      <c r="D50" s="48"/>
      <c r="E50" s="48"/>
      <c r="F50" s="48"/>
      <c r="G50" s="48"/>
      <c r="H50" s="48"/>
      <c r="I50" s="158"/>
      <c r="J50" s="48"/>
      <c r="K50" s="52"/>
      <c r="AZ50" s="154" t="s">
        <v>255</v>
      </c>
      <c r="BA50" s="154" t="s">
        <v>21</v>
      </c>
      <c r="BB50" s="154" t="s">
        <v>21</v>
      </c>
      <c r="BC50" s="154" t="s">
        <v>256</v>
      </c>
      <c r="BD50" s="154" t="s">
        <v>86</v>
      </c>
    </row>
    <row r="51" s="1" customFormat="1" ht="17.25" customHeight="1">
      <c r="B51" s="47"/>
      <c r="C51" s="48"/>
      <c r="D51" s="48"/>
      <c r="E51" s="159" t="str">
        <f>E11</f>
        <v>D.1.1.1 - Architektonicko stavební řešení</v>
      </c>
      <c r="F51" s="48"/>
      <c r="G51" s="48"/>
      <c r="H51" s="48"/>
      <c r="I51" s="158"/>
      <c r="J51" s="48"/>
      <c r="K51" s="52"/>
      <c r="AZ51" s="154" t="s">
        <v>257</v>
      </c>
      <c r="BA51" s="154" t="s">
        <v>21</v>
      </c>
      <c r="BB51" s="154" t="s">
        <v>21</v>
      </c>
      <c r="BC51" s="154" t="s">
        <v>198</v>
      </c>
      <c r="BD51" s="154" t="s">
        <v>86</v>
      </c>
    </row>
    <row r="52" s="1" customFormat="1" ht="6.96" customHeight="1">
      <c r="B52" s="47"/>
      <c r="C52" s="48"/>
      <c r="D52" s="48"/>
      <c r="E52" s="48"/>
      <c r="F52" s="48"/>
      <c r="G52" s="48"/>
      <c r="H52" s="48"/>
      <c r="I52" s="158"/>
      <c r="J52" s="48"/>
      <c r="K52" s="52"/>
      <c r="AZ52" s="154" t="s">
        <v>258</v>
      </c>
      <c r="BA52" s="154" t="s">
        <v>259</v>
      </c>
      <c r="BB52" s="154" t="s">
        <v>21</v>
      </c>
      <c r="BC52" s="154" t="s">
        <v>220</v>
      </c>
      <c r="BD52" s="154" t="s">
        <v>86</v>
      </c>
    </row>
    <row r="53" s="1" customFormat="1" ht="18" customHeight="1">
      <c r="B53" s="47"/>
      <c r="C53" s="41" t="s">
        <v>23</v>
      </c>
      <c r="D53" s="48"/>
      <c r="E53" s="48"/>
      <c r="F53" s="36" t="str">
        <f>F14</f>
        <v>Hradec Králové parc. č. 1582, 1378</v>
      </c>
      <c r="G53" s="48"/>
      <c r="H53" s="48"/>
      <c r="I53" s="160" t="s">
        <v>25</v>
      </c>
      <c r="J53" s="161" t="str">
        <f>IF(J14="","",J14)</f>
        <v>2. 3. 2017</v>
      </c>
      <c r="K53" s="52"/>
      <c r="AZ53" s="154" t="s">
        <v>260</v>
      </c>
      <c r="BA53" s="154" t="s">
        <v>21</v>
      </c>
      <c r="BB53" s="154" t="s">
        <v>21</v>
      </c>
      <c r="BC53" s="154" t="s">
        <v>261</v>
      </c>
      <c r="BD53" s="154" t="s">
        <v>86</v>
      </c>
    </row>
    <row r="54" s="1" customFormat="1" ht="6.96" customHeight="1">
      <c r="B54" s="47"/>
      <c r="C54" s="48"/>
      <c r="D54" s="48"/>
      <c r="E54" s="48"/>
      <c r="F54" s="48"/>
      <c r="G54" s="48"/>
      <c r="H54" s="48"/>
      <c r="I54" s="158"/>
      <c r="J54" s="48"/>
      <c r="K54" s="52"/>
      <c r="AZ54" s="154" t="s">
        <v>262</v>
      </c>
      <c r="BA54" s="154" t="s">
        <v>21</v>
      </c>
      <c r="BB54" s="154" t="s">
        <v>21</v>
      </c>
      <c r="BC54" s="154" t="s">
        <v>263</v>
      </c>
      <c r="BD54" s="154" t="s">
        <v>86</v>
      </c>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c r="AZ55" s="154" t="s">
        <v>264</v>
      </c>
      <c r="BA55" s="154" t="s">
        <v>21</v>
      </c>
      <c r="BB55" s="154" t="s">
        <v>21</v>
      </c>
      <c r="BC55" s="154" t="s">
        <v>265</v>
      </c>
      <c r="BD55" s="154" t="s">
        <v>86</v>
      </c>
    </row>
    <row r="56" s="1" customFormat="1" ht="14.4" customHeight="1">
      <c r="B56" s="47"/>
      <c r="C56" s="41" t="s">
        <v>33</v>
      </c>
      <c r="D56" s="48"/>
      <c r="E56" s="48"/>
      <c r="F56" s="36" t="str">
        <f>IF(E20="","",E20)</f>
        <v/>
      </c>
      <c r="G56" s="48"/>
      <c r="H56" s="48"/>
      <c r="I56" s="158"/>
      <c r="J56" s="186"/>
      <c r="K56" s="52"/>
      <c r="AZ56" s="154" t="s">
        <v>266</v>
      </c>
      <c r="BA56" s="154" t="s">
        <v>21</v>
      </c>
      <c r="BB56" s="154" t="s">
        <v>21</v>
      </c>
      <c r="BC56" s="154" t="s">
        <v>267</v>
      </c>
      <c r="BD56" s="154" t="s">
        <v>86</v>
      </c>
    </row>
    <row r="57" s="1" customFormat="1" ht="10.32" customHeight="1">
      <c r="B57" s="47"/>
      <c r="C57" s="48"/>
      <c r="D57" s="48"/>
      <c r="E57" s="48"/>
      <c r="F57" s="48"/>
      <c r="G57" s="48"/>
      <c r="H57" s="48"/>
      <c r="I57" s="158"/>
      <c r="J57" s="48"/>
      <c r="K57" s="52"/>
      <c r="AZ57" s="154" t="s">
        <v>268</v>
      </c>
      <c r="BA57" s="154" t="s">
        <v>21</v>
      </c>
      <c r="BB57" s="154" t="s">
        <v>21</v>
      </c>
      <c r="BC57" s="154" t="s">
        <v>269</v>
      </c>
      <c r="BD57" s="154" t="s">
        <v>86</v>
      </c>
    </row>
    <row r="58" s="1" customFormat="1" ht="29.28" customHeight="1">
      <c r="B58" s="47"/>
      <c r="C58" s="187" t="s">
        <v>270</v>
      </c>
      <c r="D58" s="174"/>
      <c r="E58" s="174"/>
      <c r="F58" s="174"/>
      <c r="G58" s="174"/>
      <c r="H58" s="174"/>
      <c r="I58" s="188"/>
      <c r="J58" s="189" t="s">
        <v>271</v>
      </c>
      <c r="K58" s="190"/>
      <c r="AZ58" s="154" t="s">
        <v>272</v>
      </c>
      <c r="BA58" s="154" t="s">
        <v>21</v>
      </c>
      <c r="BB58" s="154" t="s">
        <v>21</v>
      </c>
      <c r="BC58" s="154" t="s">
        <v>273</v>
      </c>
      <c r="BD58" s="154" t="s">
        <v>86</v>
      </c>
    </row>
    <row r="59" s="1" customFormat="1" ht="10.32" customHeight="1">
      <c r="B59" s="47"/>
      <c r="C59" s="48"/>
      <c r="D59" s="48"/>
      <c r="E59" s="48"/>
      <c r="F59" s="48"/>
      <c r="G59" s="48"/>
      <c r="H59" s="48"/>
      <c r="I59" s="158"/>
      <c r="J59" s="48"/>
      <c r="K59" s="52"/>
      <c r="AZ59" s="154" t="s">
        <v>274</v>
      </c>
      <c r="BA59" s="154" t="s">
        <v>21</v>
      </c>
      <c r="BB59" s="154" t="s">
        <v>21</v>
      </c>
      <c r="BC59" s="154" t="s">
        <v>275</v>
      </c>
      <c r="BD59" s="154" t="s">
        <v>86</v>
      </c>
    </row>
    <row r="60" s="1" customFormat="1" ht="29.28" customHeight="1">
      <c r="B60" s="47"/>
      <c r="C60" s="191" t="s">
        <v>276</v>
      </c>
      <c r="D60" s="48"/>
      <c r="E60" s="48"/>
      <c r="F60" s="48"/>
      <c r="G60" s="48"/>
      <c r="H60" s="48"/>
      <c r="I60" s="158"/>
      <c r="J60" s="170">
        <f>J112</f>
        <v>0</v>
      </c>
      <c r="K60" s="52"/>
      <c r="AU60" s="25" t="s">
        <v>277</v>
      </c>
      <c r="AZ60" s="154" t="s">
        <v>278</v>
      </c>
      <c r="BA60" s="154" t="s">
        <v>21</v>
      </c>
      <c r="BB60" s="154" t="s">
        <v>21</v>
      </c>
      <c r="BC60" s="154" t="s">
        <v>279</v>
      </c>
      <c r="BD60" s="154" t="s">
        <v>86</v>
      </c>
    </row>
    <row r="61" s="8" customFormat="1" ht="24.96" customHeight="1">
      <c r="B61" s="192"/>
      <c r="C61" s="193"/>
      <c r="D61" s="194" t="s">
        <v>280</v>
      </c>
      <c r="E61" s="195"/>
      <c r="F61" s="195"/>
      <c r="G61" s="195"/>
      <c r="H61" s="195"/>
      <c r="I61" s="196"/>
      <c r="J61" s="197">
        <f>J113</f>
        <v>0</v>
      </c>
      <c r="K61" s="198"/>
      <c r="AZ61" s="199" t="s">
        <v>281</v>
      </c>
      <c r="BA61" s="199" t="s">
        <v>21</v>
      </c>
      <c r="BB61" s="199" t="s">
        <v>21</v>
      </c>
      <c r="BC61" s="199" t="s">
        <v>282</v>
      </c>
      <c r="BD61" s="199" t="s">
        <v>86</v>
      </c>
    </row>
    <row r="62" s="9" customFormat="1" ht="19.92" customHeight="1">
      <c r="B62" s="200"/>
      <c r="C62" s="201"/>
      <c r="D62" s="202" t="s">
        <v>283</v>
      </c>
      <c r="E62" s="203"/>
      <c r="F62" s="203"/>
      <c r="G62" s="203"/>
      <c r="H62" s="203"/>
      <c r="I62" s="204"/>
      <c r="J62" s="205">
        <f>J114</f>
        <v>0</v>
      </c>
      <c r="K62" s="206"/>
      <c r="AZ62" s="207" t="s">
        <v>284</v>
      </c>
      <c r="BA62" s="207" t="s">
        <v>21</v>
      </c>
      <c r="BB62" s="207" t="s">
        <v>21</v>
      </c>
      <c r="BC62" s="207" t="s">
        <v>285</v>
      </c>
      <c r="BD62" s="207" t="s">
        <v>86</v>
      </c>
    </row>
    <row r="63" s="9" customFormat="1" ht="19.92" customHeight="1">
      <c r="B63" s="200"/>
      <c r="C63" s="201"/>
      <c r="D63" s="202" t="s">
        <v>286</v>
      </c>
      <c r="E63" s="203"/>
      <c r="F63" s="203"/>
      <c r="G63" s="203"/>
      <c r="H63" s="203"/>
      <c r="I63" s="204"/>
      <c r="J63" s="205">
        <f>J152</f>
        <v>0</v>
      </c>
      <c r="K63" s="206"/>
      <c r="AZ63" s="207" t="s">
        <v>287</v>
      </c>
      <c r="BA63" s="207" t="s">
        <v>21</v>
      </c>
      <c r="BB63" s="207" t="s">
        <v>21</v>
      </c>
      <c r="BC63" s="207" t="s">
        <v>288</v>
      </c>
      <c r="BD63" s="207" t="s">
        <v>86</v>
      </c>
    </row>
    <row r="64" s="9" customFormat="1" ht="19.92" customHeight="1">
      <c r="B64" s="200"/>
      <c r="C64" s="201"/>
      <c r="D64" s="202" t="s">
        <v>289</v>
      </c>
      <c r="E64" s="203"/>
      <c r="F64" s="203"/>
      <c r="G64" s="203"/>
      <c r="H64" s="203"/>
      <c r="I64" s="204"/>
      <c r="J64" s="205">
        <f>J268</f>
        <v>0</v>
      </c>
      <c r="K64" s="206"/>
      <c r="AZ64" s="207" t="s">
        <v>290</v>
      </c>
      <c r="BA64" s="207" t="s">
        <v>291</v>
      </c>
      <c r="BB64" s="207" t="s">
        <v>192</v>
      </c>
      <c r="BC64" s="207" t="s">
        <v>292</v>
      </c>
      <c r="BD64" s="207" t="s">
        <v>86</v>
      </c>
    </row>
    <row r="65" s="9" customFormat="1" ht="19.92" customHeight="1">
      <c r="B65" s="200"/>
      <c r="C65" s="201"/>
      <c r="D65" s="202" t="s">
        <v>293</v>
      </c>
      <c r="E65" s="203"/>
      <c r="F65" s="203"/>
      <c r="G65" s="203"/>
      <c r="H65" s="203"/>
      <c r="I65" s="204"/>
      <c r="J65" s="205">
        <f>J289</f>
        <v>0</v>
      </c>
      <c r="K65" s="206"/>
      <c r="AZ65" s="207" t="s">
        <v>294</v>
      </c>
      <c r="BA65" s="207" t="s">
        <v>21</v>
      </c>
      <c r="BB65" s="207" t="s">
        <v>21</v>
      </c>
      <c r="BC65" s="207" t="s">
        <v>295</v>
      </c>
      <c r="BD65" s="207" t="s">
        <v>86</v>
      </c>
    </row>
    <row r="66" s="9" customFormat="1" ht="19.92" customHeight="1">
      <c r="B66" s="200"/>
      <c r="C66" s="201"/>
      <c r="D66" s="202" t="s">
        <v>296</v>
      </c>
      <c r="E66" s="203"/>
      <c r="F66" s="203"/>
      <c r="G66" s="203"/>
      <c r="H66" s="203"/>
      <c r="I66" s="204"/>
      <c r="J66" s="205">
        <f>J296</f>
        <v>0</v>
      </c>
      <c r="K66" s="206"/>
      <c r="AZ66" s="207" t="s">
        <v>297</v>
      </c>
      <c r="BA66" s="207" t="s">
        <v>21</v>
      </c>
      <c r="BB66" s="207" t="s">
        <v>21</v>
      </c>
      <c r="BC66" s="207" t="s">
        <v>298</v>
      </c>
      <c r="BD66" s="207" t="s">
        <v>86</v>
      </c>
    </row>
    <row r="67" s="9" customFormat="1" ht="19.92" customHeight="1">
      <c r="B67" s="200"/>
      <c r="C67" s="201"/>
      <c r="D67" s="202" t="s">
        <v>299</v>
      </c>
      <c r="E67" s="203"/>
      <c r="F67" s="203"/>
      <c r="G67" s="203"/>
      <c r="H67" s="203"/>
      <c r="I67" s="204"/>
      <c r="J67" s="205">
        <f>J877</f>
        <v>0</v>
      </c>
      <c r="K67" s="206"/>
      <c r="AZ67" s="207" t="s">
        <v>300</v>
      </c>
      <c r="BA67" s="207" t="s">
        <v>21</v>
      </c>
      <c r="BB67" s="207" t="s">
        <v>21</v>
      </c>
      <c r="BC67" s="207" t="s">
        <v>301</v>
      </c>
      <c r="BD67" s="207" t="s">
        <v>86</v>
      </c>
    </row>
    <row r="68" s="9" customFormat="1" ht="19.92" customHeight="1">
      <c r="B68" s="200"/>
      <c r="C68" s="201"/>
      <c r="D68" s="202" t="s">
        <v>302</v>
      </c>
      <c r="E68" s="203"/>
      <c r="F68" s="203"/>
      <c r="G68" s="203"/>
      <c r="H68" s="203"/>
      <c r="I68" s="204"/>
      <c r="J68" s="205">
        <f>J1617</f>
        <v>0</v>
      </c>
      <c r="K68" s="206"/>
      <c r="AZ68" s="207" t="s">
        <v>303</v>
      </c>
      <c r="BA68" s="207" t="s">
        <v>21</v>
      </c>
      <c r="BB68" s="207" t="s">
        <v>21</v>
      </c>
      <c r="BC68" s="207" t="s">
        <v>304</v>
      </c>
      <c r="BD68" s="207" t="s">
        <v>86</v>
      </c>
    </row>
    <row r="69" s="9" customFormat="1" ht="19.92" customHeight="1">
      <c r="B69" s="200"/>
      <c r="C69" s="201"/>
      <c r="D69" s="202" t="s">
        <v>305</v>
      </c>
      <c r="E69" s="203"/>
      <c r="F69" s="203"/>
      <c r="G69" s="203"/>
      <c r="H69" s="203"/>
      <c r="I69" s="204"/>
      <c r="J69" s="205">
        <f>J1639</f>
        <v>0</v>
      </c>
      <c r="K69" s="206"/>
      <c r="AZ69" s="207" t="s">
        <v>306</v>
      </c>
      <c r="BA69" s="207" t="s">
        <v>21</v>
      </c>
      <c r="BB69" s="207" t="s">
        <v>21</v>
      </c>
      <c r="BC69" s="207" t="s">
        <v>307</v>
      </c>
      <c r="BD69" s="207" t="s">
        <v>86</v>
      </c>
    </row>
    <row r="70" s="8" customFormat="1" ht="24.96" customHeight="1">
      <c r="B70" s="192"/>
      <c r="C70" s="193"/>
      <c r="D70" s="194" t="s">
        <v>308</v>
      </c>
      <c r="E70" s="195"/>
      <c r="F70" s="195"/>
      <c r="G70" s="195"/>
      <c r="H70" s="195"/>
      <c r="I70" s="196"/>
      <c r="J70" s="197">
        <f>J1644</f>
        <v>0</v>
      </c>
      <c r="K70" s="198"/>
      <c r="AZ70" s="199" t="s">
        <v>309</v>
      </c>
      <c r="BA70" s="199" t="s">
        <v>21</v>
      </c>
      <c r="BB70" s="199" t="s">
        <v>21</v>
      </c>
      <c r="BC70" s="199" t="s">
        <v>310</v>
      </c>
      <c r="BD70" s="199" t="s">
        <v>86</v>
      </c>
    </row>
    <row r="71" s="9" customFormat="1" ht="19.92" customHeight="1">
      <c r="B71" s="200"/>
      <c r="C71" s="201"/>
      <c r="D71" s="202" t="s">
        <v>311</v>
      </c>
      <c r="E71" s="203"/>
      <c r="F71" s="203"/>
      <c r="G71" s="203"/>
      <c r="H71" s="203"/>
      <c r="I71" s="204"/>
      <c r="J71" s="205">
        <f>J1645</f>
        <v>0</v>
      </c>
      <c r="K71" s="206"/>
      <c r="AZ71" s="207" t="s">
        <v>312</v>
      </c>
      <c r="BA71" s="207" t="s">
        <v>21</v>
      </c>
      <c r="BB71" s="207" t="s">
        <v>21</v>
      </c>
      <c r="BC71" s="207" t="s">
        <v>313</v>
      </c>
      <c r="BD71" s="207" t="s">
        <v>86</v>
      </c>
    </row>
    <row r="72" s="9" customFormat="1" ht="19.92" customHeight="1">
      <c r="B72" s="200"/>
      <c r="C72" s="201"/>
      <c r="D72" s="202" t="s">
        <v>314</v>
      </c>
      <c r="E72" s="203"/>
      <c r="F72" s="203"/>
      <c r="G72" s="203"/>
      <c r="H72" s="203"/>
      <c r="I72" s="204"/>
      <c r="J72" s="205">
        <f>J1700</f>
        <v>0</v>
      </c>
      <c r="K72" s="206"/>
      <c r="AZ72" s="207" t="s">
        <v>315</v>
      </c>
      <c r="BA72" s="207" t="s">
        <v>21</v>
      </c>
      <c r="BB72" s="207" t="s">
        <v>21</v>
      </c>
      <c r="BC72" s="207" t="s">
        <v>316</v>
      </c>
      <c r="BD72" s="207" t="s">
        <v>86</v>
      </c>
    </row>
    <row r="73" s="9" customFormat="1" ht="19.92" customHeight="1">
      <c r="B73" s="200"/>
      <c r="C73" s="201"/>
      <c r="D73" s="202" t="s">
        <v>317</v>
      </c>
      <c r="E73" s="203"/>
      <c r="F73" s="203"/>
      <c r="G73" s="203"/>
      <c r="H73" s="203"/>
      <c r="I73" s="204"/>
      <c r="J73" s="205">
        <f>J1768</f>
        <v>0</v>
      </c>
      <c r="K73" s="206"/>
      <c r="AZ73" s="207" t="s">
        <v>318</v>
      </c>
      <c r="BA73" s="207" t="s">
        <v>21</v>
      </c>
      <c r="BB73" s="207" t="s">
        <v>21</v>
      </c>
      <c r="BC73" s="207" t="s">
        <v>319</v>
      </c>
      <c r="BD73" s="207" t="s">
        <v>86</v>
      </c>
    </row>
    <row r="74" s="9" customFormat="1" ht="19.92" customHeight="1">
      <c r="B74" s="200"/>
      <c r="C74" s="201"/>
      <c r="D74" s="202" t="s">
        <v>320</v>
      </c>
      <c r="E74" s="203"/>
      <c r="F74" s="203"/>
      <c r="G74" s="203"/>
      <c r="H74" s="203"/>
      <c r="I74" s="204"/>
      <c r="J74" s="205">
        <f>J1873</f>
        <v>0</v>
      </c>
      <c r="K74" s="206"/>
      <c r="AZ74" s="207" t="s">
        <v>321</v>
      </c>
      <c r="BA74" s="207" t="s">
        <v>21</v>
      </c>
      <c r="BB74" s="207" t="s">
        <v>21</v>
      </c>
      <c r="BC74" s="207" t="s">
        <v>322</v>
      </c>
      <c r="BD74" s="207" t="s">
        <v>86</v>
      </c>
    </row>
    <row r="75" s="9" customFormat="1" ht="19.92" customHeight="1">
      <c r="B75" s="200"/>
      <c r="C75" s="201"/>
      <c r="D75" s="202" t="s">
        <v>323</v>
      </c>
      <c r="E75" s="203"/>
      <c r="F75" s="203"/>
      <c r="G75" s="203"/>
      <c r="H75" s="203"/>
      <c r="I75" s="204"/>
      <c r="J75" s="205">
        <f>J1875</f>
        <v>0</v>
      </c>
      <c r="K75" s="206"/>
      <c r="AZ75" s="207" t="s">
        <v>324</v>
      </c>
      <c r="BA75" s="207" t="s">
        <v>21</v>
      </c>
      <c r="BB75" s="207" t="s">
        <v>21</v>
      </c>
      <c r="BC75" s="207" t="s">
        <v>325</v>
      </c>
      <c r="BD75" s="207" t="s">
        <v>86</v>
      </c>
    </row>
    <row r="76" s="9" customFormat="1" ht="19.92" customHeight="1">
      <c r="B76" s="200"/>
      <c r="C76" s="201"/>
      <c r="D76" s="202" t="s">
        <v>326</v>
      </c>
      <c r="E76" s="203"/>
      <c r="F76" s="203"/>
      <c r="G76" s="203"/>
      <c r="H76" s="203"/>
      <c r="I76" s="204"/>
      <c r="J76" s="205">
        <f>J1885</f>
        <v>0</v>
      </c>
      <c r="K76" s="206"/>
      <c r="AZ76" s="207" t="s">
        <v>327</v>
      </c>
      <c r="BA76" s="207" t="s">
        <v>21</v>
      </c>
      <c r="BB76" s="207" t="s">
        <v>21</v>
      </c>
      <c r="BC76" s="207" t="s">
        <v>328</v>
      </c>
      <c r="BD76" s="207" t="s">
        <v>86</v>
      </c>
    </row>
    <row r="77" s="9" customFormat="1" ht="19.92" customHeight="1">
      <c r="B77" s="200"/>
      <c r="C77" s="201"/>
      <c r="D77" s="202" t="s">
        <v>329</v>
      </c>
      <c r="E77" s="203"/>
      <c r="F77" s="203"/>
      <c r="G77" s="203"/>
      <c r="H77" s="203"/>
      <c r="I77" s="204"/>
      <c r="J77" s="205">
        <f>J2303</f>
        <v>0</v>
      </c>
      <c r="K77" s="206"/>
      <c r="AZ77" s="207" t="s">
        <v>330</v>
      </c>
      <c r="BA77" s="207" t="s">
        <v>21</v>
      </c>
      <c r="BB77" s="207" t="s">
        <v>21</v>
      </c>
      <c r="BC77" s="207" t="s">
        <v>331</v>
      </c>
      <c r="BD77" s="207" t="s">
        <v>86</v>
      </c>
    </row>
    <row r="78" s="9" customFormat="1" ht="19.92" customHeight="1">
      <c r="B78" s="200"/>
      <c r="C78" s="201"/>
      <c r="D78" s="202" t="s">
        <v>332</v>
      </c>
      <c r="E78" s="203"/>
      <c r="F78" s="203"/>
      <c r="G78" s="203"/>
      <c r="H78" s="203"/>
      <c r="I78" s="204"/>
      <c r="J78" s="205">
        <f>J2462</f>
        <v>0</v>
      </c>
      <c r="K78" s="206"/>
      <c r="AZ78" s="207" t="s">
        <v>333</v>
      </c>
      <c r="BA78" s="207" t="s">
        <v>21</v>
      </c>
      <c r="BB78" s="207" t="s">
        <v>21</v>
      </c>
      <c r="BC78" s="207" t="s">
        <v>331</v>
      </c>
      <c r="BD78" s="207" t="s">
        <v>86</v>
      </c>
    </row>
    <row r="79" s="9" customFormat="1" ht="19.92" customHeight="1">
      <c r="B79" s="200"/>
      <c r="C79" s="201"/>
      <c r="D79" s="202" t="s">
        <v>334</v>
      </c>
      <c r="E79" s="203"/>
      <c r="F79" s="203"/>
      <c r="G79" s="203"/>
      <c r="H79" s="203"/>
      <c r="I79" s="204"/>
      <c r="J79" s="205">
        <f>J2998</f>
        <v>0</v>
      </c>
      <c r="K79" s="206"/>
      <c r="AZ79" s="207" t="s">
        <v>335</v>
      </c>
      <c r="BA79" s="207" t="s">
        <v>21</v>
      </c>
      <c r="BB79" s="207" t="s">
        <v>21</v>
      </c>
      <c r="BC79" s="207" t="s">
        <v>328</v>
      </c>
      <c r="BD79" s="207" t="s">
        <v>86</v>
      </c>
    </row>
    <row r="80" s="9" customFormat="1" ht="19.92" customHeight="1">
      <c r="B80" s="200"/>
      <c r="C80" s="201"/>
      <c r="D80" s="202" t="s">
        <v>336</v>
      </c>
      <c r="E80" s="203"/>
      <c r="F80" s="203"/>
      <c r="G80" s="203"/>
      <c r="H80" s="203"/>
      <c r="I80" s="204"/>
      <c r="J80" s="205">
        <f>J3289</f>
        <v>0</v>
      </c>
      <c r="K80" s="206"/>
      <c r="AZ80" s="207" t="s">
        <v>337</v>
      </c>
      <c r="BA80" s="207" t="s">
        <v>21</v>
      </c>
      <c r="BB80" s="207" t="s">
        <v>21</v>
      </c>
      <c r="BC80" s="207" t="s">
        <v>328</v>
      </c>
      <c r="BD80" s="207" t="s">
        <v>86</v>
      </c>
    </row>
    <row r="81" s="9" customFormat="1" ht="19.92" customHeight="1">
      <c r="B81" s="200"/>
      <c r="C81" s="201"/>
      <c r="D81" s="202" t="s">
        <v>338</v>
      </c>
      <c r="E81" s="203"/>
      <c r="F81" s="203"/>
      <c r="G81" s="203"/>
      <c r="H81" s="203"/>
      <c r="I81" s="204"/>
      <c r="J81" s="205">
        <f>J3393</f>
        <v>0</v>
      </c>
      <c r="K81" s="206"/>
      <c r="AZ81" s="207" t="s">
        <v>339</v>
      </c>
      <c r="BA81" s="207" t="s">
        <v>21</v>
      </c>
      <c r="BB81" s="207" t="s">
        <v>21</v>
      </c>
      <c r="BC81" s="207" t="s">
        <v>340</v>
      </c>
      <c r="BD81" s="207" t="s">
        <v>86</v>
      </c>
    </row>
    <row r="82" s="9" customFormat="1" ht="19.92" customHeight="1">
      <c r="B82" s="200"/>
      <c r="C82" s="201"/>
      <c r="D82" s="202" t="s">
        <v>341</v>
      </c>
      <c r="E82" s="203"/>
      <c r="F82" s="203"/>
      <c r="G82" s="203"/>
      <c r="H82" s="203"/>
      <c r="I82" s="204"/>
      <c r="J82" s="205">
        <f>J3444</f>
        <v>0</v>
      </c>
      <c r="K82" s="206"/>
      <c r="AZ82" s="207" t="s">
        <v>342</v>
      </c>
      <c r="BA82" s="207" t="s">
        <v>21</v>
      </c>
      <c r="BB82" s="207" t="s">
        <v>21</v>
      </c>
      <c r="BC82" s="207" t="s">
        <v>340</v>
      </c>
      <c r="BD82" s="207" t="s">
        <v>86</v>
      </c>
    </row>
    <row r="83" s="9" customFormat="1" ht="19.92" customHeight="1">
      <c r="B83" s="200"/>
      <c r="C83" s="201"/>
      <c r="D83" s="202" t="s">
        <v>343</v>
      </c>
      <c r="E83" s="203"/>
      <c r="F83" s="203"/>
      <c r="G83" s="203"/>
      <c r="H83" s="203"/>
      <c r="I83" s="204"/>
      <c r="J83" s="205">
        <f>J3449</f>
        <v>0</v>
      </c>
      <c r="K83" s="206"/>
      <c r="AZ83" s="207" t="s">
        <v>344</v>
      </c>
      <c r="BA83" s="207" t="s">
        <v>21</v>
      </c>
      <c r="BB83" s="207" t="s">
        <v>21</v>
      </c>
      <c r="BC83" s="207" t="s">
        <v>340</v>
      </c>
      <c r="BD83" s="207" t="s">
        <v>86</v>
      </c>
    </row>
    <row r="84" s="9" customFormat="1" ht="19.92" customHeight="1">
      <c r="B84" s="200"/>
      <c r="C84" s="201"/>
      <c r="D84" s="202" t="s">
        <v>345</v>
      </c>
      <c r="E84" s="203"/>
      <c r="F84" s="203"/>
      <c r="G84" s="203"/>
      <c r="H84" s="203"/>
      <c r="I84" s="204"/>
      <c r="J84" s="205">
        <f>J3461</f>
        <v>0</v>
      </c>
      <c r="K84" s="206"/>
      <c r="AZ84" s="207" t="s">
        <v>346</v>
      </c>
      <c r="BA84" s="207" t="s">
        <v>21</v>
      </c>
      <c r="BB84" s="207" t="s">
        <v>21</v>
      </c>
      <c r="BC84" s="207" t="s">
        <v>340</v>
      </c>
      <c r="BD84" s="207" t="s">
        <v>86</v>
      </c>
    </row>
    <row r="85" s="9" customFormat="1" ht="19.92" customHeight="1">
      <c r="B85" s="200"/>
      <c r="C85" s="201"/>
      <c r="D85" s="202" t="s">
        <v>347</v>
      </c>
      <c r="E85" s="203"/>
      <c r="F85" s="203"/>
      <c r="G85" s="203"/>
      <c r="H85" s="203"/>
      <c r="I85" s="204"/>
      <c r="J85" s="205">
        <f>J3557</f>
        <v>0</v>
      </c>
      <c r="K85" s="206"/>
      <c r="AZ85" s="207" t="s">
        <v>348</v>
      </c>
      <c r="BA85" s="207" t="s">
        <v>21</v>
      </c>
      <c r="BB85" s="207" t="s">
        <v>21</v>
      </c>
      <c r="BC85" s="207" t="s">
        <v>340</v>
      </c>
      <c r="BD85" s="207" t="s">
        <v>86</v>
      </c>
    </row>
    <row r="86" s="9" customFormat="1" ht="19.92" customHeight="1">
      <c r="B86" s="200"/>
      <c r="C86" s="201"/>
      <c r="D86" s="202" t="s">
        <v>349</v>
      </c>
      <c r="E86" s="203"/>
      <c r="F86" s="203"/>
      <c r="G86" s="203"/>
      <c r="H86" s="203"/>
      <c r="I86" s="204"/>
      <c r="J86" s="205">
        <f>J3703</f>
        <v>0</v>
      </c>
      <c r="K86" s="206"/>
      <c r="AZ86" s="207" t="s">
        <v>350</v>
      </c>
      <c r="BA86" s="207" t="s">
        <v>21</v>
      </c>
      <c r="BB86" s="207" t="s">
        <v>21</v>
      </c>
      <c r="BC86" s="207" t="s">
        <v>340</v>
      </c>
      <c r="BD86" s="207" t="s">
        <v>86</v>
      </c>
    </row>
    <row r="87" s="9" customFormat="1" ht="19.92" customHeight="1">
      <c r="B87" s="200"/>
      <c r="C87" s="201"/>
      <c r="D87" s="202" t="s">
        <v>351</v>
      </c>
      <c r="E87" s="203"/>
      <c r="F87" s="203"/>
      <c r="G87" s="203"/>
      <c r="H87" s="203"/>
      <c r="I87" s="204"/>
      <c r="J87" s="205">
        <f>J3734</f>
        <v>0</v>
      </c>
      <c r="K87" s="206"/>
      <c r="AZ87" s="207" t="s">
        <v>352</v>
      </c>
      <c r="BA87" s="207" t="s">
        <v>21</v>
      </c>
      <c r="BB87" s="207" t="s">
        <v>21</v>
      </c>
      <c r="BC87" s="207" t="s">
        <v>340</v>
      </c>
      <c r="BD87" s="207" t="s">
        <v>86</v>
      </c>
    </row>
    <row r="88" s="9" customFormat="1" ht="19.92" customHeight="1">
      <c r="B88" s="200"/>
      <c r="C88" s="201"/>
      <c r="D88" s="202" t="s">
        <v>353</v>
      </c>
      <c r="E88" s="203"/>
      <c r="F88" s="203"/>
      <c r="G88" s="203"/>
      <c r="H88" s="203"/>
      <c r="I88" s="204"/>
      <c r="J88" s="205">
        <f>J3782</f>
        <v>0</v>
      </c>
      <c r="K88" s="206"/>
      <c r="AZ88" s="207" t="s">
        <v>354</v>
      </c>
      <c r="BA88" s="207" t="s">
        <v>21</v>
      </c>
      <c r="BB88" s="207" t="s">
        <v>21</v>
      </c>
      <c r="BC88" s="207" t="s">
        <v>355</v>
      </c>
      <c r="BD88" s="207" t="s">
        <v>86</v>
      </c>
    </row>
    <row r="89" s="8" customFormat="1" ht="24.96" customHeight="1">
      <c r="B89" s="192"/>
      <c r="C89" s="193"/>
      <c r="D89" s="194" t="s">
        <v>356</v>
      </c>
      <c r="E89" s="195"/>
      <c r="F89" s="195"/>
      <c r="G89" s="195"/>
      <c r="H89" s="195"/>
      <c r="I89" s="196"/>
      <c r="J89" s="197">
        <f>J3797</f>
        <v>0</v>
      </c>
      <c r="K89" s="198"/>
      <c r="AZ89" s="199" t="s">
        <v>357</v>
      </c>
      <c r="BA89" s="199" t="s">
        <v>21</v>
      </c>
      <c r="BB89" s="199" t="s">
        <v>21</v>
      </c>
      <c r="BC89" s="199" t="s">
        <v>358</v>
      </c>
      <c r="BD89" s="199" t="s">
        <v>86</v>
      </c>
    </row>
    <row r="90" s="9" customFormat="1" ht="19.92" customHeight="1">
      <c r="B90" s="200"/>
      <c r="C90" s="201"/>
      <c r="D90" s="202" t="s">
        <v>359</v>
      </c>
      <c r="E90" s="203"/>
      <c r="F90" s="203"/>
      <c r="G90" s="203"/>
      <c r="H90" s="203"/>
      <c r="I90" s="204"/>
      <c r="J90" s="205">
        <f>J3798</f>
        <v>0</v>
      </c>
      <c r="K90" s="206"/>
      <c r="AZ90" s="207" t="s">
        <v>360</v>
      </c>
      <c r="BA90" s="207" t="s">
        <v>21</v>
      </c>
      <c r="BB90" s="207" t="s">
        <v>21</v>
      </c>
      <c r="BC90" s="207" t="s">
        <v>361</v>
      </c>
      <c r="BD90" s="207" t="s">
        <v>86</v>
      </c>
    </row>
    <row r="91" s="1" customFormat="1" ht="21.84" customHeight="1">
      <c r="B91" s="47"/>
      <c r="C91" s="48"/>
      <c r="D91" s="48"/>
      <c r="E91" s="48"/>
      <c r="F91" s="48"/>
      <c r="G91" s="48"/>
      <c r="H91" s="48"/>
      <c r="I91" s="158"/>
      <c r="J91" s="48"/>
      <c r="K91" s="52"/>
      <c r="AZ91" s="154" t="s">
        <v>362</v>
      </c>
      <c r="BA91" s="154" t="s">
        <v>21</v>
      </c>
      <c r="BB91" s="154" t="s">
        <v>21</v>
      </c>
      <c r="BC91" s="154" t="s">
        <v>363</v>
      </c>
      <c r="BD91" s="154" t="s">
        <v>86</v>
      </c>
    </row>
    <row r="92" s="1" customFormat="1" ht="6.96" customHeight="1">
      <c r="B92" s="68"/>
      <c r="C92" s="69"/>
      <c r="D92" s="69"/>
      <c r="E92" s="69"/>
      <c r="F92" s="69"/>
      <c r="G92" s="69"/>
      <c r="H92" s="69"/>
      <c r="I92" s="181"/>
      <c r="J92" s="69"/>
      <c r="K92" s="70"/>
      <c r="AZ92" s="154" t="s">
        <v>364</v>
      </c>
      <c r="BA92" s="154" t="s">
        <v>21</v>
      </c>
      <c r="BB92" s="154" t="s">
        <v>21</v>
      </c>
      <c r="BC92" s="154" t="s">
        <v>365</v>
      </c>
      <c r="BD92" s="154" t="s">
        <v>86</v>
      </c>
    </row>
    <row r="93">
      <c r="AZ93" s="154" t="s">
        <v>366</v>
      </c>
      <c r="BA93" s="154" t="s">
        <v>21</v>
      </c>
      <c r="BB93" s="154" t="s">
        <v>21</v>
      </c>
      <c r="BC93" s="154" t="s">
        <v>365</v>
      </c>
      <c r="BD93" s="154" t="s">
        <v>86</v>
      </c>
    </row>
    <row r="94">
      <c r="AZ94" s="154" t="s">
        <v>367</v>
      </c>
      <c r="BA94" s="154" t="s">
        <v>21</v>
      </c>
      <c r="BB94" s="154" t="s">
        <v>21</v>
      </c>
      <c r="BC94" s="154" t="s">
        <v>368</v>
      </c>
      <c r="BD94" s="154" t="s">
        <v>86</v>
      </c>
    </row>
    <row r="95">
      <c r="AZ95" s="154" t="s">
        <v>369</v>
      </c>
      <c r="BA95" s="154" t="s">
        <v>21</v>
      </c>
      <c r="BB95" s="154" t="s">
        <v>21</v>
      </c>
      <c r="BC95" s="154" t="s">
        <v>370</v>
      </c>
      <c r="BD95" s="154" t="s">
        <v>86</v>
      </c>
    </row>
    <row r="96" s="1" customFormat="1" ht="6.96" customHeight="1">
      <c r="B96" s="71"/>
      <c r="C96" s="72"/>
      <c r="D96" s="72"/>
      <c r="E96" s="72"/>
      <c r="F96" s="72"/>
      <c r="G96" s="72"/>
      <c r="H96" s="72"/>
      <c r="I96" s="184"/>
      <c r="J96" s="72"/>
      <c r="K96" s="72"/>
      <c r="L96" s="73"/>
      <c r="AZ96" s="154" t="s">
        <v>371</v>
      </c>
      <c r="BA96" s="154" t="s">
        <v>21</v>
      </c>
      <c r="BB96" s="154" t="s">
        <v>21</v>
      </c>
      <c r="BC96" s="154" t="s">
        <v>372</v>
      </c>
      <c r="BD96" s="154" t="s">
        <v>86</v>
      </c>
    </row>
    <row r="97" s="1" customFormat="1" ht="36.96" customHeight="1">
      <c r="B97" s="47"/>
      <c r="C97" s="74" t="s">
        <v>373</v>
      </c>
      <c r="D97" s="75"/>
      <c r="E97" s="75"/>
      <c r="F97" s="75"/>
      <c r="G97" s="75"/>
      <c r="H97" s="75"/>
      <c r="I97" s="208"/>
      <c r="J97" s="75"/>
      <c r="K97" s="75"/>
      <c r="L97" s="73"/>
      <c r="AZ97" s="154" t="s">
        <v>374</v>
      </c>
      <c r="BA97" s="154" t="s">
        <v>21</v>
      </c>
      <c r="BB97" s="154" t="s">
        <v>21</v>
      </c>
      <c r="BC97" s="154" t="s">
        <v>375</v>
      </c>
      <c r="BD97" s="154" t="s">
        <v>86</v>
      </c>
    </row>
    <row r="98" s="1" customFormat="1" ht="6.96" customHeight="1">
      <c r="B98" s="47"/>
      <c r="C98" s="75"/>
      <c r="D98" s="75"/>
      <c r="E98" s="75"/>
      <c r="F98" s="75"/>
      <c r="G98" s="75"/>
      <c r="H98" s="75"/>
      <c r="I98" s="208"/>
      <c r="J98" s="75"/>
      <c r="K98" s="75"/>
      <c r="L98" s="73"/>
      <c r="AZ98" s="154" t="s">
        <v>376</v>
      </c>
      <c r="BA98" s="154" t="s">
        <v>21</v>
      </c>
      <c r="BB98" s="154" t="s">
        <v>21</v>
      </c>
      <c r="BC98" s="154" t="s">
        <v>377</v>
      </c>
      <c r="BD98" s="154" t="s">
        <v>86</v>
      </c>
    </row>
    <row r="99" s="1" customFormat="1" ht="14.4" customHeight="1">
      <c r="B99" s="47"/>
      <c r="C99" s="77" t="s">
        <v>18</v>
      </c>
      <c r="D99" s="75"/>
      <c r="E99" s="75"/>
      <c r="F99" s="75"/>
      <c r="G99" s="75"/>
      <c r="H99" s="75"/>
      <c r="I99" s="208"/>
      <c r="J99" s="75"/>
      <c r="K99" s="75"/>
      <c r="L99" s="73"/>
      <c r="AZ99" s="154" t="s">
        <v>378</v>
      </c>
      <c r="BA99" s="154" t="s">
        <v>21</v>
      </c>
      <c r="BB99" s="154" t="s">
        <v>21</v>
      </c>
      <c r="BC99" s="154" t="s">
        <v>377</v>
      </c>
      <c r="BD99" s="154" t="s">
        <v>86</v>
      </c>
    </row>
    <row r="100" s="1" customFormat="1" ht="16.5" customHeight="1">
      <c r="B100" s="47"/>
      <c r="C100" s="75"/>
      <c r="D100" s="75"/>
      <c r="E100" s="209" t="str">
        <f>E7</f>
        <v>Rekonstrukce internátu FVZ Hradec Králové - PD</v>
      </c>
      <c r="F100" s="77"/>
      <c r="G100" s="77"/>
      <c r="H100" s="77"/>
      <c r="I100" s="208"/>
      <c r="J100" s="75"/>
      <c r="K100" s="75"/>
      <c r="L100" s="73"/>
      <c r="AZ100" s="154" t="s">
        <v>379</v>
      </c>
      <c r="BA100" s="154" t="s">
        <v>21</v>
      </c>
      <c r="BB100" s="154" t="s">
        <v>21</v>
      </c>
      <c r="BC100" s="154" t="s">
        <v>375</v>
      </c>
      <c r="BD100" s="154" t="s">
        <v>86</v>
      </c>
    </row>
    <row r="101">
      <c r="B101" s="29"/>
      <c r="C101" s="77" t="s">
        <v>158</v>
      </c>
      <c r="D101" s="210"/>
      <c r="E101" s="210"/>
      <c r="F101" s="210"/>
      <c r="G101" s="210"/>
      <c r="H101" s="210"/>
      <c r="I101" s="149"/>
      <c r="J101" s="210"/>
      <c r="K101" s="210"/>
      <c r="L101" s="211"/>
      <c r="AZ101" s="154" t="s">
        <v>380</v>
      </c>
      <c r="BA101" s="154" t="s">
        <v>21</v>
      </c>
      <c r="BB101" s="154" t="s">
        <v>21</v>
      </c>
      <c r="BC101" s="154" t="s">
        <v>377</v>
      </c>
      <c r="BD101" s="154" t="s">
        <v>86</v>
      </c>
    </row>
    <row r="102" s="1" customFormat="1" ht="16.5" customHeight="1">
      <c r="B102" s="47"/>
      <c r="C102" s="75"/>
      <c r="D102" s="75"/>
      <c r="E102" s="209" t="s">
        <v>162</v>
      </c>
      <c r="F102" s="75"/>
      <c r="G102" s="75"/>
      <c r="H102" s="75"/>
      <c r="I102" s="208"/>
      <c r="J102" s="75"/>
      <c r="K102" s="75"/>
      <c r="L102" s="73"/>
      <c r="AZ102" s="154" t="s">
        <v>381</v>
      </c>
      <c r="BA102" s="154" t="s">
        <v>21</v>
      </c>
      <c r="BB102" s="154" t="s">
        <v>21</v>
      </c>
      <c r="BC102" s="154" t="s">
        <v>375</v>
      </c>
      <c r="BD102" s="154" t="s">
        <v>86</v>
      </c>
    </row>
    <row r="103" s="1" customFormat="1" ht="14.4" customHeight="1">
      <c r="B103" s="47"/>
      <c r="C103" s="77" t="s">
        <v>165</v>
      </c>
      <c r="D103" s="75"/>
      <c r="E103" s="75"/>
      <c r="F103" s="75"/>
      <c r="G103" s="75"/>
      <c r="H103" s="75"/>
      <c r="I103" s="208"/>
      <c r="J103" s="75"/>
      <c r="K103" s="75"/>
      <c r="L103" s="73"/>
      <c r="AZ103" s="154" t="s">
        <v>382</v>
      </c>
      <c r="BA103" s="154" t="s">
        <v>21</v>
      </c>
      <c r="BB103" s="154" t="s">
        <v>21</v>
      </c>
      <c r="BC103" s="154" t="s">
        <v>383</v>
      </c>
      <c r="BD103" s="154" t="s">
        <v>86</v>
      </c>
    </row>
    <row r="104" s="1" customFormat="1" ht="17.25" customHeight="1">
      <c r="B104" s="47"/>
      <c r="C104" s="75"/>
      <c r="D104" s="75"/>
      <c r="E104" s="83" t="str">
        <f>E11</f>
        <v>D.1.1.1 - Architektonicko stavební řešení</v>
      </c>
      <c r="F104" s="75"/>
      <c r="G104" s="75"/>
      <c r="H104" s="75"/>
      <c r="I104" s="208"/>
      <c r="J104" s="75"/>
      <c r="K104" s="75"/>
      <c r="L104" s="73"/>
      <c r="AZ104" s="154" t="s">
        <v>384</v>
      </c>
      <c r="BA104" s="154" t="s">
        <v>21</v>
      </c>
      <c r="BB104" s="154" t="s">
        <v>21</v>
      </c>
      <c r="BC104" s="154" t="s">
        <v>385</v>
      </c>
      <c r="BD104" s="154" t="s">
        <v>86</v>
      </c>
    </row>
    <row r="105" s="1" customFormat="1" ht="6.96" customHeight="1">
      <c r="B105" s="47"/>
      <c r="C105" s="75"/>
      <c r="D105" s="75"/>
      <c r="E105" s="75"/>
      <c r="F105" s="75"/>
      <c r="G105" s="75"/>
      <c r="H105" s="75"/>
      <c r="I105" s="208"/>
      <c r="J105" s="75"/>
      <c r="K105" s="75"/>
      <c r="L105" s="73"/>
      <c r="AZ105" s="154" t="s">
        <v>386</v>
      </c>
      <c r="BA105" s="154" t="s">
        <v>21</v>
      </c>
      <c r="BB105" s="154" t="s">
        <v>21</v>
      </c>
      <c r="BC105" s="154" t="s">
        <v>387</v>
      </c>
      <c r="BD105" s="154" t="s">
        <v>86</v>
      </c>
    </row>
    <row r="106" s="1" customFormat="1" ht="18" customHeight="1">
      <c r="B106" s="47"/>
      <c r="C106" s="77" t="s">
        <v>23</v>
      </c>
      <c r="D106" s="75"/>
      <c r="E106" s="75"/>
      <c r="F106" s="212" t="str">
        <f>F14</f>
        <v>Hradec Králové parc. č. 1582, 1378</v>
      </c>
      <c r="G106" s="75"/>
      <c r="H106" s="75"/>
      <c r="I106" s="213" t="s">
        <v>25</v>
      </c>
      <c r="J106" s="86" t="str">
        <f>IF(J14="","",J14)</f>
        <v>2. 3. 2017</v>
      </c>
      <c r="K106" s="75"/>
      <c r="L106" s="73"/>
      <c r="AZ106" s="154" t="s">
        <v>388</v>
      </c>
      <c r="BA106" s="154" t="s">
        <v>21</v>
      </c>
      <c r="BB106" s="154" t="s">
        <v>21</v>
      </c>
      <c r="BC106" s="154" t="s">
        <v>389</v>
      </c>
      <c r="BD106" s="154" t="s">
        <v>86</v>
      </c>
    </row>
    <row r="107" s="1" customFormat="1" ht="6.96" customHeight="1">
      <c r="B107" s="47"/>
      <c r="C107" s="75"/>
      <c r="D107" s="75"/>
      <c r="E107" s="75"/>
      <c r="F107" s="75"/>
      <c r="G107" s="75"/>
      <c r="H107" s="75"/>
      <c r="I107" s="208"/>
      <c r="J107" s="75"/>
      <c r="K107" s="75"/>
      <c r="L107" s="73"/>
      <c r="AZ107" s="154" t="s">
        <v>390</v>
      </c>
      <c r="BA107" s="154" t="s">
        <v>21</v>
      </c>
      <c r="BB107" s="154" t="s">
        <v>21</v>
      </c>
      <c r="BC107" s="154" t="s">
        <v>389</v>
      </c>
      <c r="BD107" s="154" t="s">
        <v>86</v>
      </c>
    </row>
    <row r="108" s="1" customFormat="1">
      <c r="B108" s="47"/>
      <c r="C108" s="77" t="s">
        <v>27</v>
      </c>
      <c r="D108" s="75"/>
      <c r="E108" s="75"/>
      <c r="F108" s="212" t="str">
        <f>E17</f>
        <v>Armádní servisní, p.o. Podhrabská 1589/1 Praha 6</v>
      </c>
      <c r="G108" s="75"/>
      <c r="H108" s="75"/>
      <c r="I108" s="213" t="s">
        <v>35</v>
      </c>
      <c r="J108" s="212" t="str">
        <f>E23</f>
        <v>BKN,spol.s r.o.Vladislavova 29/I,566 01Vysoké Mýto</v>
      </c>
      <c r="K108" s="75"/>
      <c r="L108" s="73"/>
      <c r="AZ108" s="154" t="s">
        <v>391</v>
      </c>
      <c r="BA108" s="154" t="s">
        <v>21</v>
      </c>
      <c r="BB108" s="154" t="s">
        <v>21</v>
      </c>
      <c r="BC108" s="154" t="s">
        <v>389</v>
      </c>
      <c r="BD108" s="154" t="s">
        <v>86</v>
      </c>
    </row>
    <row r="109" s="1" customFormat="1" ht="14.4" customHeight="1">
      <c r="B109" s="47"/>
      <c r="C109" s="77" t="s">
        <v>33</v>
      </c>
      <c r="D109" s="75"/>
      <c r="E109" s="75"/>
      <c r="F109" s="212" t="str">
        <f>IF(E20="","",E20)</f>
        <v/>
      </c>
      <c r="G109" s="75"/>
      <c r="H109" s="75"/>
      <c r="I109" s="208"/>
      <c r="J109" s="75"/>
      <c r="K109" s="75"/>
      <c r="L109" s="73"/>
      <c r="AZ109" s="154" t="s">
        <v>392</v>
      </c>
      <c r="BA109" s="154" t="s">
        <v>21</v>
      </c>
      <c r="BB109" s="154" t="s">
        <v>21</v>
      </c>
      <c r="BC109" s="154" t="s">
        <v>389</v>
      </c>
      <c r="BD109" s="154" t="s">
        <v>86</v>
      </c>
    </row>
    <row r="110" s="1" customFormat="1" ht="10.32" customHeight="1">
      <c r="B110" s="47"/>
      <c r="C110" s="75"/>
      <c r="D110" s="75"/>
      <c r="E110" s="75"/>
      <c r="F110" s="75"/>
      <c r="G110" s="75"/>
      <c r="H110" s="75"/>
      <c r="I110" s="208"/>
      <c r="J110" s="75"/>
      <c r="K110" s="75"/>
      <c r="L110" s="73"/>
      <c r="AZ110" s="154" t="s">
        <v>393</v>
      </c>
      <c r="BA110" s="154" t="s">
        <v>21</v>
      </c>
      <c r="BB110" s="154" t="s">
        <v>21</v>
      </c>
      <c r="BC110" s="154" t="s">
        <v>389</v>
      </c>
      <c r="BD110" s="154" t="s">
        <v>394</v>
      </c>
    </row>
    <row r="111" s="10" customFormat="1" ht="29.28" customHeight="1">
      <c r="B111" s="214"/>
      <c r="C111" s="215" t="s">
        <v>395</v>
      </c>
      <c r="D111" s="216" t="s">
        <v>61</v>
      </c>
      <c r="E111" s="216" t="s">
        <v>57</v>
      </c>
      <c r="F111" s="216" t="s">
        <v>396</v>
      </c>
      <c r="G111" s="216" t="s">
        <v>397</v>
      </c>
      <c r="H111" s="216" t="s">
        <v>398</v>
      </c>
      <c r="I111" s="217" t="s">
        <v>399</v>
      </c>
      <c r="J111" s="216" t="s">
        <v>271</v>
      </c>
      <c r="K111" s="218" t="s">
        <v>400</v>
      </c>
      <c r="L111" s="219"/>
      <c r="M111" s="103" t="s">
        <v>401</v>
      </c>
      <c r="N111" s="104" t="s">
        <v>46</v>
      </c>
      <c r="O111" s="104" t="s">
        <v>402</v>
      </c>
      <c r="P111" s="104" t="s">
        <v>403</v>
      </c>
      <c r="Q111" s="104" t="s">
        <v>404</v>
      </c>
      <c r="R111" s="104" t="s">
        <v>405</v>
      </c>
      <c r="S111" s="104" t="s">
        <v>406</v>
      </c>
      <c r="T111" s="105" t="s">
        <v>407</v>
      </c>
      <c r="AZ111" s="166" t="s">
        <v>408</v>
      </c>
      <c r="BA111" s="166" t="s">
        <v>21</v>
      </c>
      <c r="BB111" s="166" t="s">
        <v>21</v>
      </c>
      <c r="BC111" s="166" t="s">
        <v>409</v>
      </c>
      <c r="BD111" s="166" t="s">
        <v>86</v>
      </c>
    </row>
    <row r="112" s="1" customFormat="1" ht="29.28" customHeight="1">
      <c r="B112" s="47"/>
      <c r="C112" s="109" t="s">
        <v>276</v>
      </c>
      <c r="D112" s="75"/>
      <c r="E112" s="75"/>
      <c r="F112" s="75"/>
      <c r="G112" s="75"/>
      <c r="H112" s="75"/>
      <c r="I112" s="208"/>
      <c r="J112" s="220">
        <f>BK112</f>
        <v>0</v>
      </c>
      <c r="K112" s="75"/>
      <c r="L112" s="73"/>
      <c r="M112" s="106"/>
      <c r="N112" s="107"/>
      <c r="O112" s="107"/>
      <c r="P112" s="221">
        <f>P113+P1644+P3797</f>
        <v>0</v>
      </c>
      <c r="Q112" s="107"/>
      <c r="R112" s="221">
        <f>R113+R1644+R3797</f>
        <v>2797.0152914800001</v>
      </c>
      <c r="S112" s="107"/>
      <c r="T112" s="222">
        <f>T113+T1644+T3797</f>
        <v>3655.8147582000001</v>
      </c>
      <c r="AT112" s="25" t="s">
        <v>75</v>
      </c>
      <c r="AU112" s="25" t="s">
        <v>277</v>
      </c>
      <c r="AZ112" s="154" t="s">
        <v>410</v>
      </c>
      <c r="BA112" s="154" t="s">
        <v>21</v>
      </c>
      <c r="BB112" s="154" t="s">
        <v>21</v>
      </c>
      <c r="BC112" s="154" t="s">
        <v>411</v>
      </c>
      <c r="BD112" s="154" t="s">
        <v>86</v>
      </c>
      <c r="BK112" s="223">
        <f>BK113+BK1644+BK3797</f>
        <v>0</v>
      </c>
    </row>
    <row r="113" s="11" customFormat="1" ht="37.44" customHeight="1">
      <c r="B113" s="224"/>
      <c r="C113" s="225"/>
      <c r="D113" s="226" t="s">
        <v>75</v>
      </c>
      <c r="E113" s="227" t="s">
        <v>412</v>
      </c>
      <c r="F113" s="227" t="s">
        <v>413</v>
      </c>
      <c r="G113" s="225"/>
      <c r="H113" s="225"/>
      <c r="I113" s="228"/>
      <c r="J113" s="229">
        <f>BK113</f>
        <v>0</v>
      </c>
      <c r="K113" s="225"/>
      <c r="L113" s="230"/>
      <c r="M113" s="231"/>
      <c r="N113" s="232"/>
      <c r="O113" s="232"/>
      <c r="P113" s="233">
        <f>P114+P152+P268+P289+P296+P877+P1617+P1639</f>
        <v>0</v>
      </c>
      <c r="Q113" s="232"/>
      <c r="R113" s="233">
        <f>R114+R152+R268+R289+R296+R877+R1617+R1639</f>
        <v>2123.1504140299999</v>
      </c>
      <c r="S113" s="232"/>
      <c r="T113" s="234">
        <f>T114+T152+T268+T289+T296+T877+T1617+T1639</f>
        <v>3065.5301510000004</v>
      </c>
      <c r="AR113" s="235" t="s">
        <v>83</v>
      </c>
      <c r="AT113" s="236" t="s">
        <v>75</v>
      </c>
      <c r="AU113" s="236" t="s">
        <v>76</v>
      </c>
      <c r="AY113" s="235" t="s">
        <v>414</v>
      </c>
      <c r="AZ113" s="154" t="s">
        <v>415</v>
      </c>
      <c r="BA113" s="154" t="s">
        <v>21</v>
      </c>
      <c r="BB113" s="154" t="s">
        <v>21</v>
      </c>
      <c r="BC113" s="154" t="s">
        <v>411</v>
      </c>
      <c r="BD113" s="154" t="s">
        <v>86</v>
      </c>
      <c r="BK113" s="237">
        <f>BK114+BK152+BK268+BK289+BK296+BK877+BK1617+BK1639</f>
        <v>0</v>
      </c>
    </row>
    <row r="114" s="11" customFormat="1" ht="19.92" customHeight="1">
      <c r="B114" s="224"/>
      <c r="C114" s="225"/>
      <c r="D114" s="226" t="s">
        <v>75</v>
      </c>
      <c r="E114" s="238" t="s">
        <v>83</v>
      </c>
      <c r="F114" s="238" t="s">
        <v>416</v>
      </c>
      <c r="G114" s="225"/>
      <c r="H114" s="225"/>
      <c r="I114" s="228"/>
      <c r="J114" s="239">
        <f>BK114</f>
        <v>0</v>
      </c>
      <c r="K114" s="225"/>
      <c r="L114" s="230"/>
      <c r="M114" s="231"/>
      <c r="N114" s="232"/>
      <c r="O114" s="232"/>
      <c r="P114" s="233">
        <f>SUM(P115:P151)</f>
        <v>0</v>
      </c>
      <c r="Q114" s="232"/>
      <c r="R114" s="233">
        <f>SUM(R115:R151)</f>
        <v>0</v>
      </c>
      <c r="S114" s="232"/>
      <c r="T114" s="234">
        <f>SUM(T115:T151)</f>
        <v>21.854399999999998</v>
      </c>
      <c r="AR114" s="235" t="s">
        <v>83</v>
      </c>
      <c r="AT114" s="236" t="s">
        <v>75</v>
      </c>
      <c r="AU114" s="236" t="s">
        <v>83</v>
      </c>
      <c r="AY114" s="235" t="s">
        <v>414</v>
      </c>
      <c r="AZ114" s="154" t="s">
        <v>417</v>
      </c>
      <c r="BA114" s="154" t="s">
        <v>21</v>
      </c>
      <c r="BB114" s="154" t="s">
        <v>21</v>
      </c>
      <c r="BC114" s="154" t="s">
        <v>411</v>
      </c>
      <c r="BD114" s="154" t="s">
        <v>86</v>
      </c>
      <c r="BK114" s="237">
        <f>SUM(BK115:BK151)</f>
        <v>0</v>
      </c>
    </row>
    <row r="115" s="1" customFormat="1" ht="51" customHeight="1">
      <c r="B115" s="47"/>
      <c r="C115" s="240" t="s">
        <v>83</v>
      </c>
      <c r="D115" s="240" t="s">
        <v>418</v>
      </c>
      <c r="E115" s="241" t="s">
        <v>419</v>
      </c>
      <c r="F115" s="242" t="s">
        <v>420</v>
      </c>
      <c r="G115" s="243" t="s">
        <v>192</v>
      </c>
      <c r="H115" s="244">
        <v>91.060000000000002</v>
      </c>
      <c r="I115" s="245"/>
      <c r="J115" s="246">
        <f>ROUND(I115*H115,2)</f>
        <v>0</v>
      </c>
      <c r="K115" s="242" t="s">
        <v>421</v>
      </c>
      <c r="L115" s="73"/>
      <c r="M115" s="247" t="s">
        <v>21</v>
      </c>
      <c r="N115" s="248" t="s">
        <v>47</v>
      </c>
      <c r="O115" s="48"/>
      <c r="P115" s="249">
        <f>O115*H115</f>
        <v>0</v>
      </c>
      <c r="Q115" s="249">
        <v>0</v>
      </c>
      <c r="R115" s="249">
        <f>Q115*H115</f>
        <v>0</v>
      </c>
      <c r="S115" s="249">
        <v>0.23999999999999999</v>
      </c>
      <c r="T115" s="250">
        <f>S115*H115</f>
        <v>21.854399999999998</v>
      </c>
      <c r="AR115" s="25" t="s">
        <v>422</v>
      </c>
      <c r="AT115" s="25" t="s">
        <v>418</v>
      </c>
      <c r="AU115" s="25" t="s">
        <v>86</v>
      </c>
      <c r="AY115" s="25" t="s">
        <v>414</v>
      </c>
      <c r="AZ115" s="154" t="s">
        <v>423</v>
      </c>
      <c r="BA115" s="154" t="s">
        <v>21</v>
      </c>
      <c r="BB115" s="154" t="s">
        <v>21</v>
      </c>
      <c r="BC115" s="154" t="s">
        <v>411</v>
      </c>
      <c r="BD115" s="154" t="s">
        <v>86</v>
      </c>
      <c r="BE115" s="251">
        <f>IF(N115="základní",J115,0)</f>
        <v>0</v>
      </c>
      <c r="BF115" s="251">
        <f>IF(N115="snížená",J115,0)</f>
        <v>0</v>
      </c>
      <c r="BG115" s="251">
        <f>IF(N115="zákl. přenesená",J115,0)</f>
        <v>0</v>
      </c>
      <c r="BH115" s="251">
        <f>IF(N115="sníž. přenesená",J115,0)</f>
        <v>0</v>
      </c>
      <c r="BI115" s="251">
        <f>IF(N115="nulová",J115,0)</f>
        <v>0</v>
      </c>
      <c r="BJ115" s="25" t="s">
        <v>83</v>
      </c>
      <c r="BK115" s="251">
        <f>ROUND(I115*H115,2)</f>
        <v>0</v>
      </c>
      <c r="BL115" s="25" t="s">
        <v>422</v>
      </c>
      <c r="BM115" s="25" t="s">
        <v>424</v>
      </c>
    </row>
    <row r="116" s="1" customFormat="1">
      <c r="B116" s="47"/>
      <c r="C116" s="75"/>
      <c r="D116" s="252" t="s">
        <v>425</v>
      </c>
      <c r="E116" s="75"/>
      <c r="F116" s="253" t="s">
        <v>426</v>
      </c>
      <c r="G116" s="75"/>
      <c r="H116" s="75"/>
      <c r="I116" s="208"/>
      <c r="J116" s="75"/>
      <c r="K116" s="75"/>
      <c r="L116" s="73"/>
      <c r="M116" s="254"/>
      <c r="N116" s="48"/>
      <c r="O116" s="48"/>
      <c r="P116" s="48"/>
      <c r="Q116" s="48"/>
      <c r="R116" s="48"/>
      <c r="S116" s="48"/>
      <c r="T116" s="96"/>
      <c r="AT116" s="25" t="s">
        <v>425</v>
      </c>
      <c r="AU116" s="25" t="s">
        <v>86</v>
      </c>
      <c r="AZ116" s="154" t="s">
        <v>427</v>
      </c>
      <c r="BA116" s="154" t="s">
        <v>21</v>
      </c>
      <c r="BB116" s="154" t="s">
        <v>21</v>
      </c>
      <c r="BC116" s="154" t="s">
        <v>411</v>
      </c>
      <c r="BD116" s="154" t="s">
        <v>86</v>
      </c>
    </row>
    <row r="117" s="12" customFormat="1">
      <c r="B117" s="255"/>
      <c r="C117" s="256"/>
      <c r="D117" s="252" t="s">
        <v>428</v>
      </c>
      <c r="E117" s="257" t="s">
        <v>21</v>
      </c>
      <c r="F117" s="258" t="s">
        <v>429</v>
      </c>
      <c r="G117" s="256"/>
      <c r="H117" s="257" t="s">
        <v>21</v>
      </c>
      <c r="I117" s="259"/>
      <c r="J117" s="256"/>
      <c r="K117" s="256"/>
      <c r="L117" s="260"/>
      <c r="M117" s="261"/>
      <c r="N117" s="262"/>
      <c r="O117" s="262"/>
      <c r="P117" s="262"/>
      <c r="Q117" s="262"/>
      <c r="R117" s="262"/>
      <c r="S117" s="262"/>
      <c r="T117" s="263"/>
      <c r="AT117" s="264" t="s">
        <v>428</v>
      </c>
      <c r="AU117" s="264" t="s">
        <v>86</v>
      </c>
      <c r="AV117" s="12" t="s">
        <v>83</v>
      </c>
      <c r="AW117" s="12" t="s">
        <v>39</v>
      </c>
      <c r="AX117" s="12" t="s">
        <v>76</v>
      </c>
      <c r="AY117" s="264" t="s">
        <v>414</v>
      </c>
      <c r="AZ117" s="154" t="s">
        <v>430</v>
      </c>
      <c r="BA117" s="154" t="s">
        <v>21</v>
      </c>
      <c r="BB117" s="154" t="s">
        <v>21</v>
      </c>
      <c r="BC117" s="154" t="s">
        <v>411</v>
      </c>
      <c r="BD117" s="154" t="s">
        <v>86</v>
      </c>
    </row>
    <row r="118" s="12" customFormat="1">
      <c r="B118" s="255"/>
      <c r="C118" s="256"/>
      <c r="D118" s="252" t="s">
        <v>428</v>
      </c>
      <c r="E118" s="257" t="s">
        <v>21</v>
      </c>
      <c r="F118" s="258" t="s">
        <v>431</v>
      </c>
      <c r="G118" s="256"/>
      <c r="H118" s="257" t="s">
        <v>21</v>
      </c>
      <c r="I118" s="259"/>
      <c r="J118" s="256"/>
      <c r="K118" s="256"/>
      <c r="L118" s="260"/>
      <c r="M118" s="261"/>
      <c r="N118" s="262"/>
      <c r="O118" s="262"/>
      <c r="P118" s="262"/>
      <c r="Q118" s="262"/>
      <c r="R118" s="262"/>
      <c r="S118" s="262"/>
      <c r="T118" s="263"/>
      <c r="AT118" s="264" t="s">
        <v>428</v>
      </c>
      <c r="AU118" s="264" t="s">
        <v>86</v>
      </c>
      <c r="AV118" s="12" t="s">
        <v>83</v>
      </c>
      <c r="AW118" s="12" t="s">
        <v>39</v>
      </c>
      <c r="AX118" s="12" t="s">
        <v>76</v>
      </c>
      <c r="AY118" s="264" t="s">
        <v>414</v>
      </c>
      <c r="AZ118" s="154" t="s">
        <v>432</v>
      </c>
      <c r="BA118" s="154" t="s">
        <v>21</v>
      </c>
      <c r="BB118" s="154" t="s">
        <v>21</v>
      </c>
      <c r="BC118" s="154" t="s">
        <v>411</v>
      </c>
      <c r="BD118" s="154" t="s">
        <v>86</v>
      </c>
    </row>
    <row r="119" s="13" customFormat="1">
      <c r="B119" s="265"/>
      <c r="C119" s="266"/>
      <c r="D119" s="252" t="s">
        <v>428</v>
      </c>
      <c r="E119" s="267" t="s">
        <v>21</v>
      </c>
      <c r="F119" s="268" t="s">
        <v>433</v>
      </c>
      <c r="G119" s="266"/>
      <c r="H119" s="269">
        <v>34.280000000000001</v>
      </c>
      <c r="I119" s="270"/>
      <c r="J119" s="266"/>
      <c r="K119" s="266"/>
      <c r="L119" s="271"/>
      <c r="M119" s="272"/>
      <c r="N119" s="273"/>
      <c r="O119" s="273"/>
      <c r="P119" s="273"/>
      <c r="Q119" s="273"/>
      <c r="R119" s="273"/>
      <c r="S119" s="273"/>
      <c r="T119" s="274"/>
      <c r="AT119" s="275" t="s">
        <v>428</v>
      </c>
      <c r="AU119" s="275" t="s">
        <v>86</v>
      </c>
      <c r="AV119" s="13" t="s">
        <v>86</v>
      </c>
      <c r="AW119" s="13" t="s">
        <v>39</v>
      </c>
      <c r="AX119" s="13" t="s">
        <v>76</v>
      </c>
      <c r="AY119" s="275" t="s">
        <v>414</v>
      </c>
      <c r="AZ119" s="154" t="s">
        <v>434</v>
      </c>
      <c r="BA119" s="154" t="s">
        <v>21</v>
      </c>
      <c r="BB119" s="154" t="s">
        <v>21</v>
      </c>
      <c r="BC119" s="154" t="s">
        <v>411</v>
      </c>
      <c r="BD119" s="154" t="s">
        <v>86</v>
      </c>
    </row>
    <row r="120" s="13" customFormat="1">
      <c r="B120" s="265"/>
      <c r="C120" s="266"/>
      <c r="D120" s="252" t="s">
        <v>428</v>
      </c>
      <c r="E120" s="267" t="s">
        <v>21</v>
      </c>
      <c r="F120" s="268" t="s">
        <v>435</v>
      </c>
      <c r="G120" s="266"/>
      <c r="H120" s="269">
        <v>46.280000000000001</v>
      </c>
      <c r="I120" s="270"/>
      <c r="J120" s="266"/>
      <c r="K120" s="266"/>
      <c r="L120" s="271"/>
      <c r="M120" s="272"/>
      <c r="N120" s="273"/>
      <c r="O120" s="273"/>
      <c r="P120" s="273"/>
      <c r="Q120" s="273"/>
      <c r="R120" s="273"/>
      <c r="S120" s="273"/>
      <c r="T120" s="274"/>
      <c r="AT120" s="275" t="s">
        <v>428</v>
      </c>
      <c r="AU120" s="275" t="s">
        <v>86</v>
      </c>
      <c r="AV120" s="13" t="s">
        <v>86</v>
      </c>
      <c r="AW120" s="13" t="s">
        <v>39</v>
      </c>
      <c r="AX120" s="13" t="s">
        <v>76</v>
      </c>
      <c r="AY120" s="275" t="s">
        <v>414</v>
      </c>
      <c r="AZ120" s="154" t="s">
        <v>436</v>
      </c>
      <c r="BA120" s="154" t="s">
        <v>21</v>
      </c>
      <c r="BB120" s="154" t="s">
        <v>21</v>
      </c>
      <c r="BC120" s="154" t="s">
        <v>411</v>
      </c>
      <c r="BD120" s="154" t="s">
        <v>86</v>
      </c>
    </row>
    <row r="121" s="12" customFormat="1">
      <c r="B121" s="255"/>
      <c r="C121" s="256"/>
      <c r="D121" s="252" t="s">
        <v>428</v>
      </c>
      <c r="E121" s="257" t="s">
        <v>21</v>
      </c>
      <c r="F121" s="258" t="s">
        <v>437</v>
      </c>
      <c r="G121" s="256"/>
      <c r="H121" s="257" t="s">
        <v>21</v>
      </c>
      <c r="I121" s="259"/>
      <c r="J121" s="256"/>
      <c r="K121" s="256"/>
      <c r="L121" s="260"/>
      <c r="M121" s="261"/>
      <c r="N121" s="262"/>
      <c r="O121" s="262"/>
      <c r="P121" s="262"/>
      <c r="Q121" s="262"/>
      <c r="R121" s="262"/>
      <c r="S121" s="262"/>
      <c r="T121" s="263"/>
      <c r="AT121" s="264" t="s">
        <v>428</v>
      </c>
      <c r="AU121" s="264" t="s">
        <v>86</v>
      </c>
      <c r="AV121" s="12" t="s">
        <v>83</v>
      </c>
      <c r="AW121" s="12" t="s">
        <v>39</v>
      </c>
      <c r="AX121" s="12" t="s">
        <v>76</v>
      </c>
      <c r="AY121" s="264" t="s">
        <v>414</v>
      </c>
      <c r="AZ121" s="154" t="s">
        <v>438</v>
      </c>
      <c r="BA121" s="154" t="s">
        <v>21</v>
      </c>
      <c r="BB121" s="154" t="s">
        <v>21</v>
      </c>
      <c r="BC121" s="154" t="s">
        <v>411</v>
      </c>
      <c r="BD121" s="154" t="s">
        <v>86</v>
      </c>
    </row>
    <row r="122" s="13" customFormat="1">
      <c r="B122" s="265"/>
      <c r="C122" s="266"/>
      <c r="D122" s="252" t="s">
        <v>428</v>
      </c>
      <c r="E122" s="267" t="s">
        <v>21</v>
      </c>
      <c r="F122" s="268" t="s">
        <v>439</v>
      </c>
      <c r="G122" s="266"/>
      <c r="H122" s="269">
        <v>10.5</v>
      </c>
      <c r="I122" s="270"/>
      <c r="J122" s="266"/>
      <c r="K122" s="266"/>
      <c r="L122" s="271"/>
      <c r="M122" s="272"/>
      <c r="N122" s="273"/>
      <c r="O122" s="273"/>
      <c r="P122" s="273"/>
      <c r="Q122" s="273"/>
      <c r="R122" s="273"/>
      <c r="S122" s="273"/>
      <c r="T122" s="274"/>
      <c r="AT122" s="275" t="s">
        <v>428</v>
      </c>
      <c r="AU122" s="275" t="s">
        <v>86</v>
      </c>
      <c r="AV122" s="13" t="s">
        <v>86</v>
      </c>
      <c r="AW122" s="13" t="s">
        <v>39</v>
      </c>
      <c r="AX122" s="13" t="s">
        <v>76</v>
      </c>
      <c r="AY122" s="275" t="s">
        <v>414</v>
      </c>
      <c r="AZ122" s="154" t="s">
        <v>440</v>
      </c>
      <c r="BA122" s="154" t="s">
        <v>21</v>
      </c>
      <c r="BB122" s="154" t="s">
        <v>21</v>
      </c>
      <c r="BC122" s="154" t="s">
        <v>411</v>
      </c>
      <c r="BD122" s="154" t="s">
        <v>86</v>
      </c>
    </row>
    <row r="123" s="14" customFormat="1">
      <c r="B123" s="276"/>
      <c r="C123" s="277"/>
      <c r="D123" s="252" t="s">
        <v>428</v>
      </c>
      <c r="E123" s="278" t="s">
        <v>441</v>
      </c>
      <c r="F123" s="279" t="s">
        <v>259</v>
      </c>
      <c r="G123" s="277"/>
      <c r="H123" s="280">
        <v>91.060000000000002</v>
      </c>
      <c r="I123" s="281"/>
      <c r="J123" s="277"/>
      <c r="K123" s="277"/>
      <c r="L123" s="282"/>
      <c r="M123" s="283"/>
      <c r="N123" s="284"/>
      <c r="O123" s="284"/>
      <c r="P123" s="284"/>
      <c r="Q123" s="284"/>
      <c r="R123" s="284"/>
      <c r="S123" s="284"/>
      <c r="T123" s="285"/>
      <c r="AT123" s="286" t="s">
        <v>428</v>
      </c>
      <c r="AU123" s="286" t="s">
        <v>86</v>
      </c>
      <c r="AV123" s="14" t="s">
        <v>394</v>
      </c>
      <c r="AW123" s="14" t="s">
        <v>39</v>
      </c>
      <c r="AX123" s="14" t="s">
        <v>76</v>
      </c>
      <c r="AY123" s="286" t="s">
        <v>414</v>
      </c>
      <c r="AZ123" s="154" t="s">
        <v>442</v>
      </c>
      <c r="BA123" s="154" t="s">
        <v>21</v>
      </c>
      <c r="BB123" s="154" t="s">
        <v>21</v>
      </c>
      <c r="BC123" s="154" t="s">
        <v>411</v>
      </c>
      <c r="BD123" s="154" t="s">
        <v>86</v>
      </c>
    </row>
    <row r="124" s="15" customFormat="1">
      <c r="B124" s="287"/>
      <c r="C124" s="288"/>
      <c r="D124" s="252" t="s">
        <v>428</v>
      </c>
      <c r="E124" s="289" t="s">
        <v>21</v>
      </c>
      <c r="F124" s="290" t="s">
        <v>235</v>
      </c>
      <c r="G124" s="288"/>
      <c r="H124" s="291">
        <v>91.060000000000002</v>
      </c>
      <c r="I124" s="292"/>
      <c r="J124" s="288"/>
      <c r="K124" s="288"/>
      <c r="L124" s="293"/>
      <c r="M124" s="294"/>
      <c r="N124" s="295"/>
      <c r="O124" s="295"/>
      <c r="P124" s="295"/>
      <c r="Q124" s="295"/>
      <c r="R124" s="295"/>
      <c r="S124" s="295"/>
      <c r="T124" s="296"/>
      <c r="AT124" s="297" t="s">
        <v>428</v>
      </c>
      <c r="AU124" s="297" t="s">
        <v>86</v>
      </c>
      <c r="AV124" s="15" t="s">
        <v>422</v>
      </c>
      <c r="AW124" s="15" t="s">
        <v>39</v>
      </c>
      <c r="AX124" s="15" t="s">
        <v>83</v>
      </c>
      <c r="AY124" s="297" t="s">
        <v>414</v>
      </c>
      <c r="AZ124" s="154" t="s">
        <v>443</v>
      </c>
      <c r="BA124" s="154" t="s">
        <v>21</v>
      </c>
      <c r="BB124" s="154" t="s">
        <v>21</v>
      </c>
      <c r="BC124" s="154" t="s">
        <v>411</v>
      </c>
      <c r="BD124" s="154" t="s">
        <v>86</v>
      </c>
    </row>
    <row r="125" s="1" customFormat="1" ht="38.25" customHeight="1">
      <c r="B125" s="47"/>
      <c r="C125" s="240" t="s">
        <v>86</v>
      </c>
      <c r="D125" s="240" t="s">
        <v>418</v>
      </c>
      <c r="E125" s="241" t="s">
        <v>444</v>
      </c>
      <c r="F125" s="242" t="s">
        <v>445</v>
      </c>
      <c r="G125" s="243" t="s">
        <v>446</v>
      </c>
      <c r="H125" s="244">
        <v>180.83500000000001</v>
      </c>
      <c r="I125" s="245"/>
      <c r="J125" s="246">
        <f>ROUND(I125*H125,2)</f>
        <v>0</v>
      </c>
      <c r="K125" s="242" t="s">
        <v>421</v>
      </c>
      <c r="L125" s="73"/>
      <c r="M125" s="247" t="s">
        <v>21</v>
      </c>
      <c r="N125" s="248" t="s">
        <v>47</v>
      </c>
      <c r="O125" s="48"/>
      <c r="P125" s="249">
        <f>O125*H125</f>
        <v>0</v>
      </c>
      <c r="Q125" s="249">
        <v>0</v>
      </c>
      <c r="R125" s="249">
        <f>Q125*H125</f>
        <v>0</v>
      </c>
      <c r="S125" s="249">
        <v>0</v>
      </c>
      <c r="T125" s="250">
        <f>S125*H125</f>
        <v>0</v>
      </c>
      <c r="AR125" s="25" t="s">
        <v>422</v>
      </c>
      <c r="AT125" s="25" t="s">
        <v>418</v>
      </c>
      <c r="AU125" s="25" t="s">
        <v>86</v>
      </c>
      <c r="AY125" s="25" t="s">
        <v>414</v>
      </c>
      <c r="AZ125" s="154" t="s">
        <v>447</v>
      </c>
      <c r="BA125" s="154" t="s">
        <v>21</v>
      </c>
      <c r="BB125" s="154" t="s">
        <v>21</v>
      </c>
      <c r="BC125" s="154" t="s">
        <v>448</v>
      </c>
      <c r="BD125" s="154" t="s">
        <v>86</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422</v>
      </c>
      <c r="BM125" s="25" t="s">
        <v>449</v>
      </c>
    </row>
    <row r="126" s="1" customFormat="1">
      <c r="B126" s="47"/>
      <c r="C126" s="75"/>
      <c r="D126" s="252" t="s">
        <v>425</v>
      </c>
      <c r="E126" s="75"/>
      <c r="F126" s="253" t="s">
        <v>450</v>
      </c>
      <c r="G126" s="75"/>
      <c r="H126" s="75"/>
      <c r="I126" s="208"/>
      <c r="J126" s="75"/>
      <c r="K126" s="75"/>
      <c r="L126" s="73"/>
      <c r="M126" s="254"/>
      <c r="N126" s="48"/>
      <c r="O126" s="48"/>
      <c r="P126" s="48"/>
      <c r="Q126" s="48"/>
      <c r="R126" s="48"/>
      <c r="S126" s="48"/>
      <c r="T126" s="96"/>
      <c r="AT126" s="25" t="s">
        <v>425</v>
      </c>
      <c r="AU126" s="25" t="s">
        <v>86</v>
      </c>
      <c r="AZ126" s="154" t="s">
        <v>451</v>
      </c>
      <c r="BA126" s="154" t="s">
        <v>21</v>
      </c>
      <c r="BB126" s="154" t="s">
        <v>21</v>
      </c>
      <c r="BC126" s="154" t="s">
        <v>452</v>
      </c>
      <c r="BD126" s="154" t="s">
        <v>86</v>
      </c>
    </row>
    <row r="127" s="12" customFormat="1">
      <c r="B127" s="255"/>
      <c r="C127" s="256"/>
      <c r="D127" s="252" t="s">
        <v>428</v>
      </c>
      <c r="E127" s="257" t="s">
        <v>21</v>
      </c>
      <c r="F127" s="258" t="s">
        <v>453</v>
      </c>
      <c r="G127" s="256"/>
      <c r="H127" s="257" t="s">
        <v>21</v>
      </c>
      <c r="I127" s="259"/>
      <c r="J127" s="256"/>
      <c r="K127" s="256"/>
      <c r="L127" s="260"/>
      <c r="M127" s="261"/>
      <c r="N127" s="262"/>
      <c r="O127" s="262"/>
      <c r="P127" s="262"/>
      <c r="Q127" s="262"/>
      <c r="R127" s="262"/>
      <c r="S127" s="262"/>
      <c r="T127" s="263"/>
      <c r="AT127" s="264" t="s">
        <v>428</v>
      </c>
      <c r="AU127" s="264" t="s">
        <v>86</v>
      </c>
      <c r="AV127" s="12" t="s">
        <v>83</v>
      </c>
      <c r="AW127" s="12" t="s">
        <v>39</v>
      </c>
      <c r="AX127" s="12" t="s">
        <v>76</v>
      </c>
      <c r="AY127" s="264" t="s">
        <v>414</v>
      </c>
      <c r="AZ127" s="154" t="s">
        <v>454</v>
      </c>
      <c r="BA127" s="154" t="s">
        <v>21</v>
      </c>
      <c r="BB127" s="154" t="s">
        <v>21</v>
      </c>
      <c r="BC127" s="154" t="s">
        <v>455</v>
      </c>
      <c r="BD127" s="154" t="s">
        <v>86</v>
      </c>
    </row>
    <row r="128" s="12" customFormat="1">
      <c r="B128" s="255"/>
      <c r="C128" s="256"/>
      <c r="D128" s="252" t="s">
        <v>428</v>
      </c>
      <c r="E128" s="257" t="s">
        <v>21</v>
      </c>
      <c r="F128" s="258" t="s">
        <v>456</v>
      </c>
      <c r="G128" s="256"/>
      <c r="H128" s="257" t="s">
        <v>21</v>
      </c>
      <c r="I128" s="259"/>
      <c r="J128" s="256"/>
      <c r="K128" s="256"/>
      <c r="L128" s="260"/>
      <c r="M128" s="261"/>
      <c r="N128" s="262"/>
      <c r="O128" s="262"/>
      <c r="P128" s="262"/>
      <c r="Q128" s="262"/>
      <c r="R128" s="262"/>
      <c r="S128" s="262"/>
      <c r="T128" s="263"/>
      <c r="AT128" s="264" t="s">
        <v>428</v>
      </c>
      <c r="AU128" s="264" t="s">
        <v>86</v>
      </c>
      <c r="AV128" s="12" t="s">
        <v>83</v>
      </c>
      <c r="AW128" s="12" t="s">
        <v>39</v>
      </c>
      <c r="AX128" s="12" t="s">
        <v>76</v>
      </c>
      <c r="AY128" s="264" t="s">
        <v>414</v>
      </c>
      <c r="AZ128" s="154" t="s">
        <v>457</v>
      </c>
      <c r="BA128" s="154" t="s">
        <v>21</v>
      </c>
      <c r="BB128" s="154" t="s">
        <v>21</v>
      </c>
      <c r="BC128" s="154" t="s">
        <v>458</v>
      </c>
      <c r="BD128" s="154" t="s">
        <v>86</v>
      </c>
    </row>
    <row r="129" s="12" customFormat="1">
      <c r="B129" s="255"/>
      <c r="C129" s="256"/>
      <c r="D129" s="252" t="s">
        <v>428</v>
      </c>
      <c r="E129" s="257" t="s">
        <v>21</v>
      </c>
      <c r="F129" s="258" t="s">
        <v>459</v>
      </c>
      <c r="G129" s="256"/>
      <c r="H129" s="257" t="s">
        <v>21</v>
      </c>
      <c r="I129" s="259"/>
      <c r="J129" s="256"/>
      <c r="K129" s="256"/>
      <c r="L129" s="260"/>
      <c r="M129" s="261"/>
      <c r="N129" s="262"/>
      <c r="O129" s="262"/>
      <c r="P129" s="262"/>
      <c r="Q129" s="262"/>
      <c r="R129" s="262"/>
      <c r="S129" s="262"/>
      <c r="T129" s="263"/>
      <c r="AT129" s="264" t="s">
        <v>428</v>
      </c>
      <c r="AU129" s="264" t="s">
        <v>86</v>
      </c>
      <c r="AV129" s="12" t="s">
        <v>83</v>
      </c>
      <c r="AW129" s="12" t="s">
        <v>39</v>
      </c>
      <c r="AX129" s="12" t="s">
        <v>76</v>
      </c>
      <c r="AY129" s="264" t="s">
        <v>414</v>
      </c>
      <c r="AZ129" s="154" t="s">
        <v>460</v>
      </c>
      <c r="BA129" s="154" t="s">
        <v>21</v>
      </c>
      <c r="BB129" s="154" t="s">
        <v>21</v>
      </c>
      <c r="BC129" s="154" t="s">
        <v>458</v>
      </c>
      <c r="BD129" s="154" t="s">
        <v>86</v>
      </c>
    </row>
    <row r="130" s="12" customFormat="1">
      <c r="B130" s="255"/>
      <c r="C130" s="256"/>
      <c r="D130" s="252" t="s">
        <v>428</v>
      </c>
      <c r="E130" s="257" t="s">
        <v>21</v>
      </c>
      <c r="F130" s="258" t="s">
        <v>461</v>
      </c>
      <c r="G130" s="256"/>
      <c r="H130" s="257" t="s">
        <v>21</v>
      </c>
      <c r="I130" s="259"/>
      <c r="J130" s="256"/>
      <c r="K130" s="256"/>
      <c r="L130" s="260"/>
      <c r="M130" s="261"/>
      <c r="N130" s="262"/>
      <c r="O130" s="262"/>
      <c r="P130" s="262"/>
      <c r="Q130" s="262"/>
      <c r="R130" s="262"/>
      <c r="S130" s="262"/>
      <c r="T130" s="263"/>
      <c r="AT130" s="264" t="s">
        <v>428</v>
      </c>
      <c r="AU130" s="264" t="s">
        <v>86</v>
      </c>
      <c r="AV130" s="12" t="s">
        <v>83</v>
      </c>
      <c r="AW130" s="12" t="s">
        <v>39</v>
      </c>
      <c r="AX130" s="12" t="s">
        <v>76</v>
      </c>
      <c r="AY130" s="264" t="s">
        <v>414</v>
      </c>
      <c r="AZ130" s="154" t="s">
        <v>462</v>
      </c>
      <c r="BA130" s="154" t="s">
        <v>21</v>
      </c>
      <c r="BB130" s="154" t="s">
        <v>21</v>
      </c>
      <c r="BC130" s="154" t="s">
        <v>463</v>
      </c>
      <c r="BD130" s="154" t="s">
        <v>86</v>
      </c>
    </row>
    <row r="131" s="13" customFormat="1">
      <c r="B131" s="265"/>
      <c r="C131" s="266"/>
      <c r="D131" s="252" t="s">
        <v>428</v>
      </c>
      <c r="E131" s="267" t="s">
        <v>21</v>
      </c>
      <c r="F131" s="268" t="s">
        <v>464</v>
      </c>
      <c r="G131" s="266"/>
      <c r="H131" s="269">
        <v>180.83500000000001</v>
      </c>
      <c r="I131" s="270"/>
      <c r="J131" s="266"/>
      <c r="K131" s="266"/>
      <c r="L131" s="271"/>
      <c r="M131" s="272"/>
      <c r="N131" s="273"/>
      <c r="O131" s="273"/>
      <c r="P131" s="273"/>
      <c r="Q131" s="273"/>
      <c r="R131" s="273"/>
      <c r="S131" s="273"/>
      <c r="T131" s="274"/>
      <c r="AT131" s="275" t="s">
        <v>428</v>
      </c>
      <c r="AU131" s="275" t="s">
        <v>86</v>
      </c>
      <c r="AV131" s="13" t="s">
        <v>86</v>
      </c>
      <c r="AW131" s="13" t="s">
        <v>39</v>
      </c>
      <c r="AX131" s="13" t="s">
        <v>76</v>
      </c>
      <c r="AY131" s="275" t="s">
        <v>414</v>
      </c>
      <c r="AZ131" s="154" t="s">
        <v>465</v>
      </c>
      <c r="BA131" s="154" t="s">
        <v>21</v>
      </c>
      <c r="BB131" s="154" t="s">
        <v>21</v>
      </c>
      <c r="BC131" s="154" t="s">
        <v>466</v>
      </c>
      <c r="BD131" s="154" t="s">
        <v>86</v>
      </c>
    </row>
    <row r="132" s="15" customFormat="1">
      <c r="B132" s="287"/>
      <c r="C132" s="288"/>
      <c r="D132" s="252" t="s">
        <v>428</v>
      </c>
      <c r="E132" s="289" t="s">
        <v>467</v>
      </c>
      <c r="F132" s="290" t="s">
        <v>235</v>
      </c>
      <c r="G132" s="288"/>
      <c r="H132" s="291">
        <v>180.83500000000001</v>
      </c>
      <c r="I132" s="292"/>
      <c r="J132" s="288"/>
      <c r="K132" s="288"/>
      <c r="L132" s="293"/>
      <c r="M132" s="294"/>
      <c r="N132" s="295"/>
      <c r="O132" s="295"/>
      <c r="P132" s="295"/>
      <c r="Q132" s="295"/>
      <c r="R132" s="295"/>
      <c r="S132" s="295"/>
      <c r="T132" s="296"/>
      <c r="AT132" s="297" t="s">
        <v>428</v>
      </c>
      <c r="AU132" s="297" t="s">
        <v>86</v>
      </c>
      <c r="AV132" s="15" t="s">
        <v>422</v>
      </c>
      <c r="AW132" s="15" t="s">
        <v>39</v>
      </c>
      <c r="AX132" s="15" t="s">
        <v>83</v>
      </c>
      <c r="AY132" s="297" t="s">
        <v>414</v>
      </c>
      <c r="AZ132" s="154" t="s">
        <v>468</v>
      </c>
      <c r="BA132" s="154" t="s">
        <v>21</v>
      </c>
      <c r="BB132" s="154" t="s">
        <v>21</v>
      </c>
      <c r="BC132" s="154" t="s">
        <v>469</v>
      </c>
      <c r="BD132" s="154" t="s">
        <v>86</v>
      </c>
    </row>
    <row r="133" s="1" customFormat="1" ht="38.25" customHeight="1">
      <c r="B133" s="47"/>
      <c r="C133" s="240" t="s">
        <v>394</v>
      </c>
      <c r="D133" s="240" t="s">
        <v>418</v>
      </c>
      <c r="E133" s="241" t="s">
        <v>470</v>
      </c>
      <c r="F133" s="242" t="s">
        <v>471</v>
      </c>
      <c r="G133" s="243" t="s">
        <v>446</v>
      </c>
      <c r="H133" s="244">
        <v>180.83500000000001</v>
      </c>
      <c r="I133" s="245"/>
      <c r="J133" s="246">
        <f>ROUND(I133*H133,2)</f>
        <v>0</v>
      </c>
      <c r="K133" s="242" t="s">
        <v>421</v>
      </c>
      <c r="L133" s="73"/>
      <c r="M133" s="247" t="s">
        <v>21</v>
      </c>
      <c r="N133" s="248" t="s">
        <v>47</v>
      </c>
      <c r="O133" s="48"/>
      <c r="P133" s="249">
        <f>O133*H133</f>
        <v>0</v>
      </c>
      <c r="Q133" s="249">
        <v>0</v>
      </c>
      <c r="R133" s="249">
        <f>Q133*H133</f>
        <v>0</v>
      </c>
      <c r="S133" s="249">
        <v>0</v>
      </c>
      <c r="T133" s="250">
        <f>S133*H133</f>
        <v>0</v>
      </c>
      <c r="AR133" s="25" t="s">
        <v>422</v>
      </c>
      <c r="AT133" s="25" t="s">
        <v>418</v>
      </c>
      <c r="AU133" s="25" t="s">
        <v>86</v>
      </c>
      <c r="AY133" s="25" t="s">
        <v>414</v>
      </c>
      <c r="AZ133" s="154" t="s">
        <v>472</v>
      </c>
      <c r="BA133" s="154" t="s">
        <v>21</v>
      </c>
      <c r="BB133" s="154" t="s">
        <v>21</v>
      </c>
      <c r="BC133" s="154" t="s">
        <v>473</v>
      </c>
      <c r="BD133" s="154" t="s">
        <v>86</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422</v>
      </c>
      <c r="BM133" s="25" t="s">
        <v>474</v>
      </c>
    </row>
    <row r="134" s="1" customFormat="1">
      <c r="B134" s="47"/>
      <c r="C134" s="75"/>
      <c r="D134" s="252" t="s">
        <v>425</v>
      </c>
      <c r="E134" s="75"/>
      <c r="F134" s="253" t="s">
        <v>450</v>
      </c>
      <c r="G134" s="75"/>
      <c r="H134" s="75"/>
      <c r="I134" s="208"/>
      <c r="J134" s="75"/>
      <c r="K134" s="75"/>
      <c r="L134" s="73"/>
      <c r="M134" s="254"/>
      <c r="N134" s="48"/>
      <c r="O134" s="48"/>
      <c r="P134" s="48"/>
      <c r="Q134" s="48"/>
      <c r="R134" s="48"/>
      <c r="S134" s="48"/>
      <c r="T134" s="96"/>
      <c r="AT134" s="25" t="s">
        <v>425</v>
      </c>
      <c r="AU134" s="25" t="s">
        <v>86</v>
      </c>
      <c r="AZ134" s="154" t="s">
        <v>475</v>
      </c>
      <c r="BA134" s="154" t="s">
        <v>21</v>
      </c>
      <c r="BB134" s="154" t="s">
        <v>21</v>
      </c>
      <c r="BC134" s="154" t="s">
        <v>476</v>
      </c>
      <c r="BD134" s="154" t="s">
        <v>86</v>
      </c>
    </row>
    <row r="135" s="12" customFormat="1">
      <c r="B135" s="255"/>
      <c r="C135" s="256"/>
      <c r="D135" s="252" t="s">
        <v>428</v>
      </c>
      <c r="E135" s="257" t="s">
        <v>21</v>
      </c>
      <c r="F135" s="258" t="s">
        <v>477</v>
      </c>
      <c r="G135" s="256"/>
      <c r="H135" s="257" t="s">
        <v>21</v>
      </c>
      <c r="I135" s="259"/>
      <c r="J135" s="256"/>
      <c r="K135" s="256"/>
      <c r="L135" s="260"/>
      <c r="M135" s="261"/>
      <c r="N135" s="262"/>
      <c r="O135" s="262"/>
      <c r="P135" s="262"/>
      <c r="Q135" s="262"/>
      <c r="R135" s="262"/>
      <c r="S135" s="262"/>
      <c r="T135" s="263"/>
      <c r="AT135" s="264" t="s">
        <v>428</v>
      </c>
      <c r="AU135" s="264" t="s">
        <v>86</v>
      </c>
      <c r="AV135" s="12" t="s">
        <v>83</v>
      </c>
      <c r="AW135" s="12" t="s">
        <v>39</v>
      </c>
      <c r="AX135" s="12" t="s">
        <v>76</v>
      </c>
      <c r="AY135" s="264" t="s">
        <v>414</v>
      </c>
      <c r="AZ135" s="154" t="s">
        <v>478</v>
      </c>
      <c r="BA135" s="154" t="s">
        <v>21</v>
      </c>
      <c r="BB135" s="154" t="s">
        <v>21</v>
      </c>
      <c r="BC135" s="154" t="s">
        <v>479</v>
      </c>
      <c r="BD135" s="154" t="s">
        <v>86</v>
      </c>
    </row>
    <row r="136" s="13" customFormat="1">
      <c r="B136" s="265"/>
      <c r="C136" s="266"/>
      <c r="D136" s="252" t="s">
        <v>428</v>
      </c>
      <c r="E136" s="267" t="s">
        <v>21</v>
      </c>
      <c r="F136" s="268" t="s">
        <v>467</v>
      </c>
      <c r="G136" s="266"/>
      <c r="H136" s="269">
        <v>180.83500000000001</v>
      </c>
      <c r="I136" s="270"/>
      <c r="J136" s="266"/>
      <c r="K136" s="266"/>
      <c r="L136" s="271"/>
      <c r="M136" s="272"/>
      <c r="N136" s="273"/>
      <c r="O136" s="273"/>
      <c r="P136" s="273"/>
      <c r="Q136" s="273"/>
      <c r="R136" s="273"/>
      <c r="S136" s="273"/>
      <c r="T136" s="274"/>
      <c r="AT136" s="275" t="s">
        <v>428</v>
      </c>
      <c r="AU136" s="275" t="s">
        <v>86</v>
      </c>
      <c r="AV136" s="13" t="s">
        <v>86</v>
      </c>
      <c r="AW136" s="13" t="s">
        <v>39</v>
      </c>
      <c r="AX136" s="13" t="s">
        <v>76</v>
      </c>
      <c r="AY136" s="275" t="s">
        <v>414</v>
      </c>
      <c r="AZ136" s="154" t="s">
        <v>480</v>
      </c>
      <c r="BA136" s="154" t="s">
        <v>21</v>
      </c>
      <c r="BB136" s="154" t="s">
        <v>21</v>
      </c>
      <c r="BC136" s="154" t="s">
        <v>217</v>
      </c>
      <c r="BD136" s="154" t="s">
        <v>86</v>
      </c>
    </row>
    <row r="137" s="15" customFormat="1">
      <c r="B137" s="287"/>
      <c r="C137" s="288"/>
      <c r="D137" s="252" t="s">
        <v>428</v>
      </c>
      <c r="E137" s="289" t="s">
        <v>21</v>
      </c>
      <c r="F137" s="290" t="s">
        <v>235</v>
      </c>
      <c r="G137" s="288"/>
      <c r="H137" s="291">
        <v>180.83500000000001</v>
      </c>
      <c r="I137" s="292"/>
      <c r="J137" s="288"/>
      <c r="K137" s="288"/>
      <c r="L137" s="293"/>
      <c r="M137" s="294"/>
      <c r="N137" s="295"/>
      <c r="O137" s="295"/>
      <c r="P137" s="295"/>
      <c r="Q137" s="295"/>
      <c r="R137" s="295"/>
      <c r="S137" s="295"/>
      <c r="T137" s="296"/>
      <c r="AT137" s="297" t="s">
        <v>428</v>
      </c>
      <c r="AU137" s="297" t="s">
        <v>86</v>
      </c>
      <c r="AV137" s="15" t="s">
        <v>422</v>
      </c>
      <c r="AW137" s="15" t="s">
        <v>39</v>
      </c>
      <c r="AX137" s="15" t="s">
        <v>83</v>
      </c>
      <c r="AY137" s="297" t="s">
        <v>414</v>
      </c>
      <c r="AZ137" s="154" t="s">
        <v>481</v>
      </c>
      <c r="BA137" s="154" t="s">
        <v>21</v>
      </c>
      <c r="BB137" s="154" t="s">
        <v>21</v>
      </c>
      <c r="BC137" s="154" t="s">
        <v>482</v>
      </c>
      <c r="BD137" s="154" t="s">
        <v>86</v>
      </c>
    </row>
    <row r="138" s="1" customFormat="1" ht="38.25" customHeight="1">
      <c r="B138" s="47"/>
      <c r="C138" s="240" t="s">
        <v>422</v>
      </c>
      <c r="D138" s="240" t="s">
        <v>418</v>
      </c>
      <c r="E138" s="241" t="s">
        <v>483</v>
      </c>
      <c r="F138" s="242" t="s">
        <v>484</v>
      </c>
      <c r="G138" s="243" t="s">
        <v>446</v>
      </c>
      <c r="H138" s="244">
        <v>180.83500000000001</v>
      </c>
      <c r="I138" s="245"/>
      <c r="J138" s="246">
        <f>ROUND(I138*H138,2)</f>
        <v>0</v>
      </c>
      <c r="K138" s="242" t="s">
        <v>421</v>
      </c>
      <c r="L138" s="73"/>
      <c r="M138" s="247" t="s">
        <v>21</v>
      </c>
      <c r="N138" s="248" t="s">
        <v>47</v>
      </c>
      <c r="O138" s="48"/>
      <c r="P138" s="249">
        <f>O138*H138</f>
        <v>0</v>
      </c>
      <c r="Q138" s="249">
        <v>0</v>
      </c>
      <c r="R138" s="249">
        <f>Q138*H138</f>
        <v>0</v>
      </c>
      <c r="S138" s="249">
        <v>0</v>
      </c>
      <c r="T138" s="250">
        <f>S138*H138</f>
        <v>0</v>
      </c>
      <c r="AR138" s="25" t="s">
        <v>422</v>
      </c>
      <c r="AT138" s="25" t="s">
        <v>418</v>
      </c>
      <c r="AU138" s="25" t="s">
        <v>86</v>
      </c>
      <c r="AY138" s="25" t="s">
        <v>414</v>
      </c>
      <c r="AZ138" s="154" t="s">
        <v>485</v>
      </c>
      <c r="BA138" s="154" t="s">
        <v>486</v>
      </c>
      <c r="BB138" s="154" t="s">
        <v>446</v>
      </c>
      <c r="BC138" s="154" t="s">
        <v>487</v>
      </c>
      <c r="BD138" s="154" t="s">
        <v>86</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422</v>
      </c>
      <c r="BM138" s="25" t="s">
        <v>488</v>
      </c>
    </row>
    <row r="139" s="12" customFormat="1">
      <c r="B139" s="255"/>
      <c r="C139" s="256"/>
      <c r="D139" s="252" t="s">
        <v>428</v>
      </c>
      <c r="E139" s="257" t="s">
        <v>21</v>
      </c>
      <c r="F139" s="258" t="s">
        <v>489</v>
      </c>
      <c r="G139" s="256"/>
      <c r="H139" s="257" t="s">
        <v>21</v>
      </c>
      <c r="I139" s="259"/>
      <c r="J139" s="256"/>
      <c r="K139" s="256"/>
      <c r="L139" s="260"/>
      <c r="M139" s="261"/>
      <c r="N139" s="262"/>
      <c r="O139" s="262"/>
      <c r="P139" s="262"/>
      <c r="Q139" s="262"/>
      <c r="R139" s="262"/>
      <c r="S139" s="262"/>
      <c r="T139" s="263"/>
      <c r="AT139" s="264" t="s">
        <v>428</v>
      </c>
      <c r="AU139" s="264" t="s">
        <v>86</v>
      </c>
      <c r="AV139" s="12" t="s">
        <v>83</v>
      </c>
      <c r="AW139" s="12" t="s">
        <v>39</v>
      </c>
      <c r="AX139" s="12" t="s">
        <v>76</v>
      </c>
      <c r="AY139" s="264" t="s">
        <v>414</v>
      </c>
      <c r="AZ139" s="154" t="s">
        <v>490</v>
      </c>
      <c r="BA139" s="154" t="s">
        <v>21</v>
      </c>
      <c r="BB139" s="154" t="s">
        <v>21</v>
      </c>
      <c r="BC139" s="154" t="s">
        <v>491</v>
      </c>
      <c r="BD139" s="154" t="s">
        <v>86</v>
      </c>
    </row>
    <row r="140" s="13" customFormat="1">
      <c r="B140" s="265"/>
      <c r="C140" s="266"/>
      <c r="D140" s="252" t="s">
        <v>428</v>
      </c>
      <c r="E140" s="267" t="s">
        <v>21</v>
      </c>
      <c r="F140" s="268" t="s">
        <v>467</v>
      </c>
      <c r="G140" s="266"/>
      <c r="H140" s="269">
        <v>180.83500000000001</v>
      </c>
      <c r="I140" s="270"/>
      <c r="J140" s="266"/>
      <c r="K140" s="266"/>
      <c r="L140" s="271"/>
      <c r="M140" s="272"/>
      <c r="N140" s="273"/>
      <c r="O140" s="273"/>
      <c r="P140" s="273"/>
      <c r="Q140" s="273"/>
      <c r="R140" s="273"/>
      <c r="S140" s="273"/>
      <c r="T140" s="274"/>
      <c r="AT140" s="275" t="s">
        <v>428</v>
      </c>
      <c r="AU140" s="275" t="s">
        <v>86</v>
      </c>
      <c r="AV140" s="13" t="s">
        <v>86</v>
      </c>
      <c r="AW140" s="13" t="s">
        <v>39</v>
      </c>
      <c r="AX140" s="13" t="s">
        <v>76</v>
      </c>
      <c r="AY140" s="275" t="s">
        <v>414</v>
      </c>
      <c r="AZ140" s="154" t="s">
        <v>492</v>
      </c>
      <c r="BA140" s="154" t="s">
        <v>21</v>
      </c>
      <c r="BB140" s="154" t="s">
        <v>21</v>
      </c>
      <c r="BC140" s="154" t="s">
        <v>493</v>
      </c>
      <c r="BD140" s="154" t="s">
        <v>86</v>
      </c>
    </row>
    <row r="141" s="14" customFormat="1">
      <c r="B141" s="276"/>
      <c r="C141" s="277"/>
      <c r="D141" s="252" t="s">
        <v>428</v>
      </c>
      <c r="E141" s="278" t="s">
        <v>485</v>
      </c>
      <c r="F141" s="279" t="s">
        <v>259</v>
      </c>
      <c r="G141" s="277"/>
      <c r="H141" s="280">
        <v>180.83500000000001</v>
      </c>
      <c r="I141" s="281"/>
      <c r="J141" s="277"/>
      <c r="K141" s="277"/>
      <c r="L141" s="282"/>
      <c r="M141" s="283"/>
      <c r="N141" s="284"/>
      <c r="O141" s="284"/>
      <c r="P141" s="284"/>
      <c r="Q141" s="284"/>
      <c r="R141" s="284"/>
      <c r="S141" s="284"/>
      <c r="T141" s="285"/>
      <c r="AT141" s="286" t="s">
        <v>428</v>
      </c>
      <c r="AU141" s="286" t="s">
        <v>86</v>
      </c>
      <c r="AV141" s="14" t="s">
        <v>394</v>
      </c>
      <c r="AW141" s="14" t="s">
        <v>39</v>
      </c>
      <c r="AX141" s="14" t="s">
        <v>76</v>
      </c>
      <c r="AY141" s="286" t="s">
        <v>414</v>
      </c>
      <c r="AZ141" s="154" t="s">
        <v>494</v>
      </c>
      <c r="BA141" s="154" t="s">
        <v>21</v>
      </c>
      <c r="BB141" s="154" t="s">
        <v>21</v>
      </c>
      <c r="BC141" s="154" t="s">
        <v>495</v>
      </c>
      <c r="BD141" s="154" t="s">
        <v>86</v>
      </c>
    </row>
    <row r="142" s="15" customFormat="1">
      <c r="B142" s="287"/>
      <c r="C142" s="288"/>
      <c r="D142" s="252" t="s">
        <v>428</v>
      </c>
      <c r="E142" s="289" t="s">
        <v>21</v>
      </c>
      <c r="F142" s="290" t="s">
        <v>235</v>
      </c>
      <c r="G142" s="288"/>
      <c r="H142" s="291">
        <v>180.83500000000001</v>
      </c>
      <c r="I142" s="292"/>
      <c r="J142" s="288"/>
      <c r="K142" s="288"/>
      <c r="L142" s="293"/>
      <c r="M142" s="294"/>
      <c r="N142" s="295"/>
      <c r="O142" s="295"/>
      <c r="P142" s="295"/>
      <c r="Q142" s="295"/>
      <c r="R142" s="295"/>
      <c r="S142" s="295"/>
      <c r="T142" s="296"/>
      <c r="AT142" s="297" t="s">
        <v>428</v>
      </c>
      <c r="AU142" s="297" t="s">
        <v>86</v>
      </c>
      <c r="AV142" s="15" t="s">
        <v>422</v>
      </c>
      <c r="AW142" s="15" t="s">
        <v>39</v>
      </c>
      <c r="AX142" s="15" t="s">
        <v>83</v>
      </c>
      <c r="AY142" s="297" t="s">
        <v>414</v>
      </c>
      <c r="AZ142" s="154" t="s">
        <v>496</v>
      </c>
      <c r="BA142" s="154" t="s">
        <v>21</v>
      </c>
      <c r="BB142" s="154" t="s">
        <v>21</v>
      </c>
      <c r="BC142" s="154" t="s">
        <v>497</v>
      </c>
      <c r="BD142" s="154" t="s">
        <v>86</v>
      </c>
    </row>
    <row r="143" s="1" customFormat="1" ht="38.25" customHeight="1">
      <c r="B143" s="47"/>
      <c r="C143" s="240" t="s">
        <v>498</v>
      </c>
      <c r="D143" s="240" t="s">
        <v>418</v>
      </c>
      <c r="E143" s="241" t="s">
        <v>499</v>
      </c>
      <c r="F143" s="242" t="s">
        <v>500</v>
      </c>
      <c r="G143" s="243" t="s">
        <v>446</v>
      </c>
      <c r="H143" s="244">
        <v>361.67000000000002</v>
      </c>
      <c r="I143" s="245"/>
      <c r="J143" s="246">
        <f>ROUND(I143*H143,2)</f>
        <v>0</v>
      </c>
      <c r="K143" s="242" t="s">
        <v>421</v>
      </c>
      <c r="L143" s="73"/>
      <c r="M143" s="247" t="s">
        <v>21</v>
      </c>
      <c r="N143" s="248" t="s">
        <v>47</v>
      </c>
      <c r="O143" s="48"/>
      <c r="P143" s="249">
        <f>O143*H143</f>
        <v>0</v>
      </c>
      <c r="Q143" s="249">
        <v>0</v>
      </c>
      <c r="R143" s="249">
        <f>Q143*H143</f>
        <v>0</v>
      </c>
      <c r="S143" s="249">
        <v>0</v>
      </c>
      <c r="T143" s="250">
        <f>S143*H143</f>
        <v>0</v>
      </c>
      <c r="AR143" s="25" t="s">
        <v>422</v>
      </c>
      <c r="AT143" s="25" t="s">
        <v>418</v>
      </c>
      <c r="AU143" s="25" t="s">
        <v>86</v>
      </c>
      <c r="AY143" s="25" t="s">
        <v>414</v>
      </c>
      <c r="AZ143" s="154" t="s">
        <v>501</v>
      </c>
      <c r="BA143" s="154" t="s">
        <v>21</v>
      </c>
      <c r="BB143" s="154" t="s">
        <v>21</v>
      </c>
      <c r="BC143" s="154" t="s">
        <v>502</v>
      </c>
      <c r="BD143" s="154" t="s">
        <v>86</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422</v>
      </c>
      <c r="BM143" s="25" t="s">
        <v>503</v>
      </c>
    </row>
    <row r="144" s="13" customFormat="1">
      <c r="B144" s="265"/>
      <c r="C144" s="266"/>
      <c r="D144" s="252" t="s">
        <v>428</v>
      </c>
      <c r="E144" s="267" t="s">
        <v>21</v>
      </c>
      <c r="F144" s="268" t="s">
        <v>504</v>
      </c>
      <c r="G144" s="266"/>
      <c r="H144" s="269">
        <v>361.67000000000002</v>
      </c>
      <c r="I144" s="270"/>
      <c r="J144" s="266"/>
      <c r="K144" s="266"/>
      <c r="L144" s="271"/>
      <c r="M144" s="272"/>
      <c r="N144" s="273"/>
      <c r="O144" s="273"/>
      <c r="P144" s="273"/>
      <c r="Q144" s="273"/>
      <c r="R144" s="273"/>
      <c r="S144" s="273"/>
      <c r="T144" s="274"/>
      <c r="AT144" s="275" t="s">
        <v>428</v>
      </c>
      <c r="AU144" s="275" t="s">
        <v>86</v>
      </c>
      <c r="AV144" s="13" t="s">
        <v>86</v>
      </c>
      <c r="AW144" s="13" t="s">
        <v>39</v>
      </c>
      <c r="AX144" s="13" t="s">
        <v>76</v>
      </c>
      <c r="AY144" s="275" t="s">
        <v>414</v>
      </c>
      <c r="AZ144" s="154" t="s">
        <v>505</v>
      </c>
      <c r="BA144" s="154" t="s">
        <v>21</v>
      </c>
      <c r="BB144" s="154" t="s">
        <v>21</v>
      </c>
      <c r="BC144" s="154" t="s">
        <v>506</v>
      </c>
      <c r="BD144" s="154" t="s">
        <v>86</v>
      </c>
    </row>
    <row r="145" s="15" customFormat="1">
      <c r="B145" s="287"/>
      <c r="C145" s="288"/>
      <c r="D145" s="252" t="s">
        <v>428</v>
      </c>
      <c r="E145" s="289" t="s">
        <v>21</v>
      </c>
      <c r="F145" s="290" t="s">
        <v>235</v>
      </c>
      <c r="G145" s="288"/>
      <c r="H145" s="291">
        <v>361.67000000000002</v>
      </c>
      <c r="I145" s="292"/>
      <c r="J145" s="288"/>
      <c r="K145" s="288"/>
      <c r="L145" s="293"/>
      <c r="M145" s="294"/>
      <c r="N145" s="295"/>
      <c r="O145" s="295"/>
      <c r="P145" s="295"/>
      <c r="Q145" s="295"/>
      <c r="R145" s="295"/>
      <c r="S145" s="295"/>
      <c r="T145" s="296"/>
      <c r="AT145" s="297" t="s">
        <v>428</v>
      </c>
      <c r="AU145" s="297" t="s">
        <v>86</v>
      </c>
      <c r="AV145" s="15" t="s">
        <v>422</v>
      </c>
      <c r="AW145" s="15" t="s">
        <v>39</v>
      </c>
      <c r="AX145" s="15" t="s">
        <v>83</v>
      </c>
      <c r="AY145" s="297" t="s">
        <v>414</v>
      </c>
      <c r="AZ145" s="154" t="s">
        <v>507</v>
      </c>
      <c r="BA145" s="154" t="s">
        <v>21</v>
      </c>
      <c r="BB145" s="154" t="s">
        <v>21</v>
      </c>
      <c r="BC145" s="154" t="s">
        <v>508</v>
      </c>
      <c r="BD145" s="154" t="s">
        <v>86</v>
      </c>
    </row>
    <row r="146" s="1" customFormat="1" ht="25.5" customHeight="1">
      <c r="B146" s="47"/>
      <c r="C146" s="240" t="s">
        <v>509</v>
      </c>
      <c r="D146" s="240" t="s">
        <v>418</v>
      </c>
      <c r="E146" s="241" t="s">
        <v>510</v>
      </c>
      <c r="F146" s="242" t="s">
        <v>511</v>
      </c>
      <c r="G146" s="243" t="s">
        <v>446</v>
      </c>
      <c r="H146" s="244">
        <v>180.83500000000001</v>
      </c>
      <c r="I146" s="245"/>
      <c r="J146" s="246">
        <f>ROUND(I146*H146,2)</f>
        <v>0</v>
      </c>
      <c r="K146" s="242" t="s">
        <v>421</v>
      </c>
      <c r="L146" s="73"/>
      <c r="M146" s="247" t="s">
        <v>21</v>
      </c>
      <c r="N146" s="248" t="s">
        <v>47</v>
      </c>
      <c r="O146" s="48"/>
      <c r="P146" s="249">
        <f>O146*H146</f>
        <v>0</v>
      </c>
      <c r="Q146" s="249">
        <v>0</v>
      </c>
      <c r="R146" s="249">
        <f>Q146*H146</f>
        <v>0</v>
      </c>
      <c r="S146" s="249">
        <v>0</v>
      </c>
      <c r="T146" s="250">
        <f>S146*H146</f>
        <v>0</v>
      </c>
      <c r="AR146" s="25" t="s">
        <v>422</v>
      </c>
      <c r="AT146" s="25" t="s">
        <v>418</v>
      </c>
      <c r="AU146" s="25" t="s">
        <v>86</v>
      </c>
      <c r="AY146" s="25" t="s">
        <v>414</v>
      </c>
      <c r="AZ146" s="154" t="s">
        <v>512</v>
      </c>
      <c r="BA146" s="154" t="s">
        <v>21</v>
      </c>
      <c r="BB146" s="154" t="s">
        <v>21</v>
      </c>
      <c r="BC146" s="154" t="s">
        <v>375</v>
      </c>
      <c r="BD146" s="154" t="s">
        <v>86</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422</v>
      </c>
      <c r="BM146" s="25" t="s">
        <v>513</v>
      </c>
    </row>
    <row r="147" s="1" customFormat="1">
      <c r="B147" s="47"/>
      <c r="C147" s="75"/>
      <c r="D147" s="252" t="s">
        <v>425</v>
      </c>
      <c r="E147" s="75"/>
      <c r="F147" s="253" t="s">
        <v>514</v>
      </c>
      <c r="G147" s="75"/>
      <c r="H147" s="75"/>
      <c r="I147" s="208"/>
      <c r="J147" s="75"/>
      <c r="K147" s="75"/>
      <c r="L147" s="73"/>
      <c r="M147" s="254"/>
      <c r="N147" s="48"/>
      <c r="O147" s="48"/>
      <c r="P147" s="48"/>
      <c r="Q147" s="48"/>
      <c r="R147" s="48"/>
      <c r="S147" s="48"/>
      <c r="T147" s="96"/>
      <c r="AT147" s="25" t="s">
        <v>425</v>
      </c>
      <c r="AU147" s="25" t="s">
        <v>86</v>
      </c>
      <c r="AZ147" s="154" t="s">
        <v>515</v>
      </c>
      <c r="BA147" s="154" t="s">
        <v>21</v>
      </c>
      <c r="BB147" s="154" t="s">
        <v>21</v>
      </c>
      <c r="BC147" s="154" t="s">
        <v>516</v>
      </c>
      <c r="BD147" s="154" t="s">
        <v>86</v>
      </c>
    </row>
    <row r="148" s="12" customFormat="1">
      <c r="B148" s="255"/>
      <c r="C148" s="256"/>
      <c r="D148" s="252" t="s">
        <v>428</v>
      </c>
      <c r="E148" s="257" t="s">
        <v>21</v>
      </c>
      <c r="F148" s="258" t="s">
        <v>456</v>
      </c>
      <c r="G148" s="256"/>
      <c r="H148" s="257" t="s">
        <v>21</v>
      </c>
      <c r="I148" s="259"/>
      <c r="J148" s="256"/>
      <c r="K148" s="256"/>
      <c r="L148" s="260"/>
      <c r="M148" s="261"/>
      <c r="N148" s="262"/>
      <c r="O148" s="262"/>
      <c r="P148" s="262"/>
      <c r="Q148" s="262"/>
      <c r="R148" s="262"/>
      <c r="S148" s="262"/>
      <c r="T148" s="263"/>
      <c r="AT148" s="264" t="s">
        <v>428</v>
      </c>
      <c r="AU148" s="264" t="s">
        <v>86</v>
      </c>
      <c r="AV148" s="12" t="s">
        <v>83</v>
      </c>
      <c r="AW148" s="12" t="s">
        <v>39</v>
      </c>
      <c r="AX148" s="12" t="s">
        <v>76</v>
      </c>
      <c r="AY148" s="264" t="s">
        <v>414</v>
      </c>
      <c r="AZ148" s="154" t="s">
        <v>517</v>
      </c>
      <c r="BA148" s="154" t="s">
        <v>21</v>
      </c>
      <c r="BB148" s="154" t="s">
        <v>21</v>
      </c>
      <c r="BC148" s="154" t="s">
        <v>518</v>
      </c>
      <c r="BD148" s="154" t="s">
        <v>86</v>
      </c>
    </row>
    <row r="149" s="12" customFormat="1">
      <c r="B149" s="255"/>
      <c r="C149" s="256"/>
      <c r="D149" s="252" t="s">
        <v>428</v>
      </c>
      <c r="E149" s="257" t="s">
        <v>21</v>
      </c>
      <c r="F149" s="258" t="s">
        <v>519</v>
      </c>
      <c r="G149" s="256"/>
      <c r="H149" s="257" t="s">
        <v>21</v>
      </c>
      <c r="I149" s="259"/>
      <c r="J149" s="256"/>
      <c r="K149" s="256"/>
      <c r="L149" s="260"/>
      <c r="M149" s="261"/>
      <c r="N149" s="262"/>
      <c r="O149" s="262"/>
      <c r="P149" s="262"/>
      <c r="Q149" s="262"/>
      <c r="R149" s="262"/>
      <c r="S149" s="262"/>
      <c r="T149" s="263"/>
      <c r="AT149" s="264" t="s">
        <v>428</v>
      </c>
      <c r="AU149" s="264" t="s">
        <v>86</v>
      </c>
      <c r="AV149" s="12" t="s">
        <v>83</v>
      </c>
      <c r="AW149" s="12" t="s">
        <v>39</v>
      </c>
      <c r="AX149" s="12" t="s">
        <v>76</v>
      </c>
      <c r="AY149" s="264" t="s">
        <v>414</v>
      </c>
      <c r="AZ149" s="154" t="s">
        <v>520</v>
      </c>
      <c r="BA149" s="154" t="s">
        <v>21</v>
      </c>
      <c r="BB149" s="154" t="s">
        <v>21</v>
      </c>
      <c r="BC149" s="154" t="s">
        <v>521</v>
      </c>
      <c r="BD149" s="154" t="s">
        <v>86</v>
      </c>
    </row>
    <row r="150" s="13" customFormat="1">
      <c r="B150" s="265"/>
      <c r="C150" s="266"/>
      <c r="D150" s="252" t="s">
        <v>428</v>
      </c>
      <c r="E150" s="267" t="s">
        <v>21</v>
      </c>
      <c r="F150" s="268" t="s">
        <v>467</v>
      </c>
      <c r="G150" s="266"/>
      <c r="H150" s="269">
        <v>180.83500000000001</v>
      </c>
      <c r="I150" s="270"/>
      <c r="J150" s="266"/>
      <c r="K150" s="266"/>
      <c r="L150" s="271"/>
      <c r="M150" s="272"/>
      <c r="N150" s="273"/>
      <c r="O150" s="273"/>
      <c r="P150" s="273"/>
      <c r="Q150" s="273"/>
      <c r="R150" s="273"/>
      <c r="S150" s="273"/>
      <c r="T150" s="274"/>
      <c r="AT150" s="275" t="s">
        <v>428</v>
      </c>
      <c r="AU150" s="275" t="s">
        <v>86</v>
      </c>
      <c r="AV150" s="13" t="s">
        <v>86</v>
      </c>
      <c r="AW150" s="13" t="s">
        <v>39</v>
      </c>
      <c r="AX150" s="13" t="s">
        <v>76</v>
      </c>
      <c r="AY150" s="275" t="s">
        <v>414</v>
      </c>
      <c r="AZ150" s="154" t="s">
        <v>522</v>
      </c>
      <c r="BA150" s="154" t="s">
        <v>21</v>
      </c>
      <c r="BB150" s="154" t="s">
        <v>21</v>
      </c>
      <c r="BC150" s="154" t="s">
        <v>523</v>
      </c>
      <c r="BD150" s="154" t="s">
        <v>86</v>
      </c>
    </row>
    <row r="151" s="15" customFormat="1">
      <c r="B151" s="287"/>
      <c r="C151" s="288"/>
      <c r="D151" s="252" t="s">
        <v>428</v>
      </c>
      <c r="E151" s="289" t="s">
        <v>524</v>
      </c>
      <c r="F151" s="290" t="s">
        <v>235</v>
      </c>
      <c r="G151" s="288"/>
      <c r="H151" s="291">
        <v>180.83500000000001</v>
      </c>
      <c r="I151" s="292"/>
      <c r="J151" s="288"/>
      <c r="K151" s="288"/>
      <c r="L151" s="293"/>
      <c r="M151" s="294"/>
      <c r="N151" s="295"/>
      <c r="O151" s="295"/>
      <c r="P151" s="295"/>
      <c r="Q151" s="295"/>
      <c r="R151" s="295"/>
      <c r="S151" s="295"/>
      <c r="T151" s="296"/>
      <c r="AT151" s="297" t="s">
        <v>428</v>
      </c>
      <c r="AU151" s="297" t="s">
        <v>86</v>
      </c>
      <c r="AV151" s="15" t="s">
        <v>422</v>
      </c>
      <c r="AW151" s="15" t="s">
        <v>39</v>
      </c>
      <c r="AX151" s="15" t="s">
        <v>83</v>
      </c>
      <c r="AY151" s="297" t="s">
        <v>414</v>
      </c>
      <c r="AZ151" s="154" t="s">
        <v>525</v>
      </c>
      <c r="BA151" s="154" t="s">
        <v>21</v>
      </c>
      <c r="BB151" s="154" t="s">
        <v>21</v>
      </c>
      <c r="BC151" s="154" t="s">
        <v>526</v>
      </c>
      <c r="BD151" s="154" t="s">
        <v>86</v>
      </c>
    </row>
    <row r="152" s="11" customFormat="1" ht="29.88" customHeight="1">
      <c r="B152" s="224"/>
      <c r="C152" s="225"/>
      <c r="D152" s="226" t="s">
        <v>75</v>
      </c>
      <c r="E152" s="238" t="s">
        <v>394</v>
      </c>
      <c r="F152" s="238" t="s">
        <v>527</v>
      </c>
      <c r="G152" s="225"/>
      <c r="H152" s="225"/>
      <c r="I152" s="228"/>
      <c r="J152" s="239">
        <f>BK152</f>
        <v>0</v>
      </c>
      <c r="K152" s="225"/>
      <c r="L152" s="230"/>
      <c r="M152" s="231"/>
      <c r="N152" s="232"/>
      <c r="O152" s="232"/>
      <c r="P152" s="233">
        <f>SUM(P153:P267)</f>
        <v>0</v>
      </c>
      <c r="Q152" s="232"/>
      <c r="R152" s="233">
        <f>SUM(R153:R267)</f>
        <v>219.62077730000002</v>
      </c>
      <c r="S152" s="232"/>
      <c r="T152" s="234">
        <f>SUM(T153:T267)</f>
        <v>0</v>
      </c>
      <c r="AR152" s="235" t="s">
        <v>83</v>
      </c>
      <c r="AT152" s="236" t="s">
        <v>75</v>
      </c>
      <c r="AU152" s="236" t="s">
        <v>83</v>
      </c>
      <c r="AY152" s="235" t="s">
        <v>414</v>
      </c>
      <c r="AZ152" s="154" t="s">
        <v>528</v>
      </c>
      <c r="BA152" s="154" t="s">
        <v>21</v>
      </c>
      <c r="BB152" s="154" t="s">
        <v>21</v>
      </c>
      <c r="BC152" s="154" t="s">
        <v>529</v>
      </c>
      <c r="BD152" s="154" t="s">
        <v>86</v>
      </c>
      <c r="BK152" s="237">
        <f>SUM(BK153:BK267)</f>
        <v>0</v>
      </c>
    </row>
    <row r="153" s="1" customFormat="1" ht="25.5" customHeight="1">
      <c r="B153" s="47"/>
      <c r="C153" s="240" t="s">
        <v>530</v>
      </c>
      <c r="D153" s="240" t="s">
        <v>418</v>
      </c>
      <c r="E153" s="241" t="s">
        <v>531</v>
      </c>
      <c r="F153" s="242" t="s">
        <v>532</v>
      </c>
      <c r="G153" s="243" t="s">
        <v>446</v>
      </c>
      <c r="H153" s="244">
        <v>0.85799999999999998</v>
      </c>
      <c r="I153" s="245"/>
      <c r="J153" s="246">
        <f>ROUND(I153*H153,2)</f>
        <v>0</v>
      </c>
      <c r="K153" s="242" t="s">
        <v>421</v>
      </c>
      <c r="L153" s="73"/>
      <c r="M153" s="247" t="s">
        <v>21</v>
      </c>
      <c r="N153" s="248" t="s">
        <v>47</v>
      </c>
      <c r="O153" s="48"/>
      <c r="P153" s="249">
        <f>O153*H153</f>
        <v>0</v>
      </c>
      <c r="Q153" s="249">
        <v>1.07965</v>
      </c>
      <c r="R153" s="249">
        <f>Q153*H153</f>
        <v>0.92633969999999999</v>
      </c>
      <c r="S153" s="249">
        <v>0</v>
      </c>
      <c r="T153" s="250">
        <f>S153*H153</f>
        <v>0</v>
      </c>
      <c r="AR153" s="25" t="s">
        <v>422</v>
      </c>
      <c r="AT153" s="25" t="s">
        <v>418</v>
      </c>
      <c r="AU153" s="25" t="s">
        <v>86</v>
      </c>
      <c r="AY153" s="25" t="s">
        <v>414</v>
      </c>
      <c r="AZ153" s="154" t="s">
        <v>533</v>
      </c>
      <c r="BA153" s="154" t="s">
        <v>21</v>
      </c>
      <c r="BB153" s="154" t="s">
        <v>21</v>
      </c>
      <c r="BC153" s="154" t="s">
        <v>534</v>
      </c>
      <c r="BD153" s="154" t="s">
        <v>86</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422</v>
      </c>
      <c r="BM153" s="25" t="s">
        <v>535</v>
      </c>
    </row>
    <row r="154" s="12" customFormat="1">
      <c r="B154" s="255"/>
      <c r="C154" s="256"/>
      <c r="D154" s="252" t="s">
        <v>428</v>
      </c>
      <c r="E154" s="257" t="s">
        <v>21</v>
      </c>
      <c r="F154" s="258" t="s">
        <v>431</v>
      </c>
      <c r="G154" s="256"/>
      <c r="H154" s="257" t="s">
        <v>21</v>
      </c>
      <c r="I154" s="259"/>
      <c r="J154" s="256"/>
      <c r="K154" s="256"/>
      <c r="L154" s="260"/>
      <c r="M154" s="261"/>
      <c r="N154" s="262"/>
      <c r="O154" s="262"/>
      <c r="P154" s="262"/>
      <c r="Q154" s="262"/>
      <c r="R154" s="262"/>
      <c r="S154" s="262"/>
      <c r="T154" s="263"/>
      <c r="AT154" s="264" t="s">
        <v>428</v>
      </c>
      <c r="AU154" s="264" t="s">
        <v>86</v>
      </c>
      <c r="AV154" s="12" t="s">
        <v>83</v>
      </c>
      <c r="AW154" s="12" t="s">
        <v>39</v>
      </c>
      <c r="AX154" s="12" t="s">
        <v>76</v>
      </c>
      <c r="AY154" s="264" t="s">
        <v>414</v>
      </c>
      <c r="AZ154" s="154" t="s">
        <v>536</v>
      </c>
      <c r="BA154" s="154" t="s">
        <v>21</v>
      </c>
      <c r="BB154" s="154" t="s">
        <v>21</v>
      </c>
      <c r="BC154" s="154" t="s">
        <v>537</v>
      </c>
      <c r="BD154" s="154" t="s">
        <v>86</v>
      </c>
    </row>
    <row r="155" s="13" customFormat="1">
      <c r="B155" s="265"/>
      <c r="C155" s="266"/>
      <c r="D155" s="252" t="s">
        <v>428</v>
      </c>
      <c r="E155" s="267" t="s">
        <v>21</v>
      </c>
      <c r="F155" s="268" t="s">
        <v>538</v>
      </c>
      <c r="G155" s="266"/>
      <c r="H155" s="269">
        <v>0.85799999999999998</v>
      </c>
      <c r="I155" s="270"/>
      <c r="J155" s="266"/>
      <c r="K155" s="266"/>
      <c r="L155" s="271"/>
      <c r="M155" s="272"/>
      <c r="N155" s="273"/>
      <c r="O155" s="273"/>
      <c r="P155" s="273"/>
      <c r="Q155" s="273"/>
      <c r="R155" s="273"/>
      <c r="S155" s="273"/>
      <c r="T155" s="274"/>
      <c r="AT155" s="275" t="s">
        <v>428</v>
      </c>
      <c r="AU155" s="275" t="s">
        <v>86</v>
      </c>
      <c r="AV155" s="13" t="s">
        <v>86</v>
      </c>
      <c r="AW155" s="13" t="s">
        <v>39</v>
      </c>
      <c r="AX155" s="13" t="s">
        <v>76</v>
      </c>
      <c r="AY155" s="275" t="s">
        <v>414</v>
      </c>
      <c r="AZ155" s="154" t="s">
        <v>539</v>
      </c>
      <c r="BA155" s="154" t="s">
        <v>21</v>
      </c>
      <c r="BB155" s="154" t="s">
        <v>21</v>
      </c>
      <c r="BC155" s="154" t="s">
        <v>540</v>
      </c>
      <c r="BD155" s="154" t="s">
        <v>86</v>
      </c>
    </row>
    <row r="156" s="15" customFormat="1">
      <c r="B156" s="287"/>
      <c r="C156" s="288"/>
      <c r="D156" s="252" t="s">
        <v>428</v>
      </c>
      <c r="E156" s="289" t="s">
        <v>21</v>
      </c>
      <c r="F156" s="290" t="s">
        <v>235</v>
      </c>
      <c r="G156" s="288"/>
      <c r="H156" s="291">
        <v>0.85799999999999998</v>
      </c>
      <c r="I156" s="292"/>
      <c r="J156" s="288"/>
      <c r="K156" s="288"/>
      <c r="L156" s="293"/>
      <c r="M156" s="294"/>
      <c r="N156" s="295"/>
      <c r="O156" s="295"/>
      <c r="P156" s="295"/>
      <c r="Q156" s="295"/>
      <c r="R156" s="295"/>
      <c r="S156" s="295"/>
      <c r="T156" s="296"/>
      <c r="AT156" s="297" t="s">
        <v>428</v>
      </c>
      <c r="AU156" s="297" t="s">
        <v>86</v>
      </c>
      <c r="AV156" s="15" t="s">
        <v>422</v>
      </c>
      <c r="AW156" s="15" t="s">
        <v>39</v>
      </c>
      <c r="AX156" s="15" t="s">
        <v>83</v>
      </c>
      <c r="AY156" s="297" t="s">
        <v>414</v>
      </c>
      <c r="AZ156" s="154" t="s">
        <v>541</v>
      </c>
      <c r="BA156" s="154" t="s">
        <v>21</v>
      </c>
      <c r="BB156" s="154" t="s">
        <v>21</v>
      </c>
      <c r="BC156" s="154" t="s">
        <v>540</v>
      </c>
      <c r="BD156" s="154" t="s">
        <v>86</v>
      </c>
    </row>
    <row r="157" s="1" customFormat="1" ht="25.5" customHeight="1">
      <c r="B157" s="47"/>
      <c r="C157" s="240" t="s">
        <v>542</v>
      </c>
      <c r="D157" s="240" t="s">
        <v>418</v>
      </c>
      <c r="E157" s="241" t="s">
        <v>543</v>
      </c>
      <c r="F157" s="242" t="s">
        <v>544</v>
      </c>
      <c r="G157" s="243" t="s">
        <v>446</v>
      </c>
      <c r="H157" s="244">
        <v>101.883</v>
      </c>
      <c r="I157" s="245"/>
      <c r="J157" s="246">
        <f>ROUND(I157*H157,2)</f>
        <v>0</v>
      </c>
      <c r="K157" s="242" t="s">
        <v>421</v>
      </c>
      <c r="L157" s="73"/>
      <c r="M157" s="247" t="s">
        <v>21</v>
      </c>
      <c r="N157" s="248" t="s">
        <v>47</v>
      </c>
      <c r="O157" s="48"/>
      <c r="P157" s="249">
        <f>O157*H157</f>
        <v>0</v>
      </c>
      <c r="Q157" s="249">
        <v>1.07965</v>
      </c>
      <c r="R157" s="249">
        <f>Q157*H157</f>
        <v>109.99798095</v>
      </c>
      <c r="S157" s="249">
        <v>0</v>
      </c>
      <c r="T157" s="250">
        <f>S157*H157</f>
        <v>0</v>
      </c>
      <c r="AR157" s="25" t="s">
        <v>422</v>
      </c>
      <c r="AT157" s="25" t="s">
        <v>418</v>
      </c>
      <c r="AU157" s="25" t="s">
        <v>86</v>
      </c>
      <c r="AY157" s="25" t="s">
        <v>414</v>
      </c>
      <c r="AZ157" s="154" t="s">
        <v>545</v>
      </c>
      <c r="BA157" s="154" t="s">
        <v>21</v>
      </c>
      <c r="BB157" s="154" t="s">
        <v>21</v>
      </c>
      <c r="BC157" s="154" t="s">
        <v>546</v>
      </c>
      <c r="BD157" s="154" t="s">
        <v>86</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422</v>
      </c>
      <c r="BM157" s="25" t="s">
        <v>547</v>
      </c>
    </row>
    <row r="158" s="12" customFormat="1">
      <c r="B158" s="255"/>
      <c r="C158" s="256"/>
      <c r="D158" s="252" t="s">
        <v>428</v>
      </c>
      <c r="E158" s="257" t="s">
        <v>21</v>
      </c>
      <c r="F158" s="258" t="s">
        <v>548</v>
      </c>
      <c r="G158" s="256"/>
      <c r="H158" s="257" t="s">
        <v>21</v>
      </c>
      <c r="I158" s="259"/>
      <c r="J158" s="256"/>
      <c r="K158" s="256"/>
      <c r="L158" s="260"/>
      <c r="M158" s="261"/>
      <c r="N158" s="262"/>
      <c r="O158" s="262"/>
      <c r="P158" s="262"/>
      <c r="Q158" s="262"/>
      <c r="R158" s="262"/>
      <c r="S158" s="262"/>
      <c r="T158" s="263"/>
      <c r="AT158" s="264" t="s">
        <v>428</v>
      </c>
      <c r="AU158" s="264" t="s">
        <v>86</v>
      </c>
      <c r="AV158" s="12" t="s">
        <v>83</v>
      </c>
      <c r="AW158" s="12" t="s">
        <v>39</v>
      </c>
      <c r="AX158" s="12" t="s">
        <v>76</v>
      </c>
      <c r="AY158" s="264" t="s">
        <v>414</v>
      </c>
      <c r="AZ158" s="154" t="s">
        <v>549</v>
      </c>
      <c r="BA158" s="154" t="s">
        <v>21</v>
      </c>
      <c r="BB158" s="154" t="s">
        <v>21</v>
      </c>
      <c r="BC158" s="154" t="s">
        <v>540</v>
      </c>
      <c r="BD158" s="154" t="s">
        <v>86</v>
      </c>
    </row>
    <row r="159" s="13" customFormat="1">
      <c r="B159" s="265"/>
      <c r="C159" s="266"/>
      <c r="D159" s="252" t="s">
        <v>428</v>
      </c>
      <c r="E159" s="267" t="s">
        <v>21</v>
      </c>
      <c r="F159" s="268" t="s">
        <v>550</v>
      </c>
      <c r="G159" s="266"/>
      <c r="H159" s="269">
        <v>0.68000000000000005</v>
      </c>
      <c r="I159" s="270"/>
      <c r="J159" s="266"/>
      <c r="K159" s="266"/>
      <c r="L159" s="271"/>
      <c r="M159" s="272"/>
      <c r="N159" s="273"/>
      <c r="O159" s="273"/>
      <c r="P159" s="273"/>
      <c r="Q159" s="273"/>
      <c r="R159" s="273"/>
      <c r="S159" s="273"/>
      <c r="T159" s="274"/>
      <c r="AT159" s="275" t="s">
        <v>428</v>
      </c>
      <c r="AU159" s="275" t="s">
        <v>86</v>
      </c>
      <c r="AV159" s="13" t="s">
        <v>86</v>
      </c>
      <c r="AW159" s="13" t="s">
        <v>39</v>
      </c>
      <c r="AX159" s="13" t="s">
        <v>76</v>
      </c>
      <c r="AY159" s="275" t="s">
        <v>414</v>
      </c>
      <c r="AZ159" s="154" t="s">
        <v>551</v>
      </c>
      <c r="BA159" s="154" t="s">
        <v>21</v>
      </c>
      <c r="BB159" s="154" t="s">
        <v>21</v>
      </c>
      <c r="BC159" s="154" t="s">
        <v>546</v>
      </c>
      <c r="BD159" s="154" t="s">
        <v>86</v>
      </c>
    </row>
    <row r="160" s="13" customFormat="1">
      <c r="B160" s="265"/>
      <c r="C160" s="266"/>
      <c r="D160" s="252" t="s">
        <v>428</v>
      </c>
      <c r="E160" s="267" t="s">
        <v>21</v>
      </c>
      <c r="F160" s="268" t="s">
        <v>552</v>
      </c>
      <c r="G160" s="266"/>
      <c r="H160" s="269">
        <v>0.54800000000000004</v>
      </c>
      <c r="I160" s="270"/>
      <c r="J160" s="266"/>
      <c r="K160" s="266"/>
      <c r="L160" s="271"/>
      <c r="M160" s="272"/>
      <c r="N160" s="273"/>
      <c r="O160" s="273"/>
      <c r="P160" s="273"/>
      <c r="Q160" s="273"/>
      <c r="R160" s="273"/>
      <c r="S160" s="273"/>
      <c r="T160" s="274"/>
      <c r="AT160" s="275" t="s">
        <v>428</v>
      </c>
      <c r="AU160" s="275" t="s">
        <v>86</v>
      </c>
      <c r="AV160" s="13" t="s">
        <v>86</v>
      </c>
      <c r="AW160" s="13" t="s">
        <v>39</v>
      </c>
      <c r="AX160" s="13" t="s">
        <v>76</v>
      </c>
      <c r="AY160" s="275" t="s">
        <v>414</v>
      </c>
      <c r="AZ160" s="154" t="s">
        <v>553</v>
      </c>
      <c r="BA160" s="154" t="s">
        <v>21</v>
      </c>
      <c r="BB160" s="154" t="s">
        <v>21</v>
      </c>
      <c r="BC160" s="154" t="s">
        <v>554</v>
      </c>
      <c r="BD160" s="154" t="s">
        <v>86</v>
      </c>
    </row>
    <row r="161" s="13" customFormat="1">
      <c r="B161" s="265"/>
      <c r="C161" s="266"/>
      <c r="D161" s="252" t="s">
        <v>428</v>
      </c>
      <c r="E161" s="267" t="s">
        <v>21</v>
      </c>
      <c r="F161" s="268" t="s">
        <v>555</v>
      </c>
      <c r="G161" s="266"/>
      <c r="H161" s="269">
        <v>1.7330000000000001</v>
      </c>
      <c r="I161" s="270"/>
      <c r="J161" s="266"/>
      <c r="K161" s="266"/>
      <c r="L161" s="271"/>
      <c r="M161" s="272"/>
      <c r="N161" s="273"/>
      <c r="O161" s="273"/>
      <c r="P161" s="273"/>
      <c r="Q161" s="273"/>
      <c r="R161" s="273"/>
      <c r="S161" s="273"/>
      <c r="T161" s="274"/>
      <c r="AT161" s="275" t="s">
        <v>428</v>
      </c>
      <c r="AU161" s="275" t="s">
        <v>86</v>
      </c>
      <c r="AV161" s="13" t="s">
        <v>86</v>
      </c>
      <c r="AW161" s="13" t="s">
        <v>39</v>
      </c>
      <c r="AX161" s="13" t="s">
        <v>76</v>
      </c>
      <c r="AY161" s="275" t="s">
        <v>414</v>
      </c>
      <c r="AZ161" s="154" t="s">
        <v>556</v>
      </c>
      <c r="BA161" s="154" t="s">
        <v>21</v>
      </c>
      <c r="BB161" s="154" t="s">
        <v>21</v>
      </c>
      <c r="BC161" s="154" t="s">
        <v>557</v>
      </c>
      <c r="BD161" s="154" t="s">
        <v>86</v>
      </c>
    </row>
    <row r="162" s="13" customFormat="1">
      <c r="B162" s="265"/>
      <c r="C162" s="266"/>
      <c r="D162" s="252" t="s">
        <v>428</v>
      </c>
      <c r="E162" s="267" t="s">
        <v>21</v>
      </c>
      <c r="F162" s="268" t="s">
        <v>558</v>
      </c>
      <c r="G162" s="266"/>
      <c r="H162" s="269">
        <v>2.8980000000000001</v>
      </c>
      <c r="I162" s="270"/>
      <c r="J162" s="266"/>
      <c r="K162" s="266"/>
      <c r="L162" s="271"/>
      <c r="M162" s="272"/>
      <c r="N162" s="273"/>
      <c r="O162" s="273"/>
      <c r="P162" s="273"/>
      <c r="Q162" s="273"/>
      <c r="R162" s="273"/>
      <c r="S162" s="273"/>
      <c r="T162" s="274"/>
      <c r="AT162" s="275" t="s">
        <v>428</v>
      </c>
      <c r="AU162" s="275" t="s">
        <v>86</v>
      </c>
      <c r="AV162" s="13" t="s">
        <v>86</v>
      </c>
      <c r="AW162" s="13" t="s">
        <v>39</v>
      </c>
      <c r="AX162" s="13" t="s">
        <v>76</v>
      </c>
      <c r="AY162" s="275" t="s">
        <v>414</v>
      </c>
      <c r="AZ162" s="154" t="s">
        <v>559</v>
      </c>
      <c r="BA162" s="154" t="s">
        <v>21</v>
      </c>
      <c r="BB162" s="154" t="s">
        <v>21</v>
      </c>
      <c r="BC162" s="154" t="s">
        <v>560</v>
      </c>
      <c r="BD162" s="154" t="s">
        <v>86</v>
      </c>
    </row>
    <row r="163" s="13" customFormat="1">
      <c r="B163" s="265"/>
      <c r="C163" s="266"/>
      <c r="D163" s="252" t="s">
        <v>428</v>
      </c>
      <c r="E163" s="267" t="s">
        <v>21</v>
      </c>
      <c r="F163" s="268" t="s">
        <v>561</v>
      </c>
      <c r="G163" s="266"/>
      <c r="H163" s="269">
        <v>0.59999999999999998</v>
      </c>
      <c r="I163" s="270"/>
      <c r="J163" s="266"/>
      <c r="K163" s="266"/>
      <c r="L163" s="271"/>
      <c r="M163" s="272"/>
      <c r="N163" s="273"/>
      <c r="O163" s="273"/>
      <c r="P163" s="273"/>
      <c r="Q163" s="273"/>
      <c r="R163" s="273"/>
      <c r="S163" s="273"/>
      <c r="T163" s="274"/>
      <c r="AT163" s="275" t="s">
        <v>428</v>
      </c>
      <c r="AU163" s="275" t="s">
        <v>86</v>
      </c>
      <c r="AV163" s="13" t="s">
        <v>86</v>
      </c>
      <c r="AW163" s="13" t="s">
        <v>39</v>
      </c>
      <c r="AX163" s="13" t="s">
        <v>76</v>
      </c>
      <c r="AY163" s="275" t="s">
        <v>414</v>
      </c>
      <c r="AZ163" s="154" t="s">
        <v>562</v>
      </c>
      <c r="BA163" s="154" t="s">
        <v>21</v>
      </c>
      <c r="BB163" s="154" t="s">
        <v>21</v>
      </c>
      <c r="BC163" s="154" t="s">
        <v>563</v>
      </c>
      <c r="BD163" s="154" t="s">
        <v>86</v>
      </c>
    </row>
    <row r="164" s="13" customFormat="1">
      <c r="B164" s="265"/>
      <c r="C164" s="266"/>
      <c r="D164" s="252" t="s">
        <v>428</v>
      </c>
      <c r="E164" s="267" t="s">
        <v>21</v>
      </c>
      <c r="F164" s="268" t="s">
        <v>564</v>
      </c>
      <c r="G164" s="266"/>
      <c r="H164" s="269">
        <v>0.23999999999999999</v>
      </c>
      <c r="I164" s="270"/>
      <c r="J164" s="266"/>
      <c r="K164" s="266"/>
      <c r="L164" s="271"/>
      <c r="M164" s="272"/>
      <c r="N164" s="273"/>
      <c r="O164" s="273"/>
      <c r="P164" s="273"/>
      <c r="Q164" s="273"/>
      <c r="R164" s="273"/>
      <c r="S164" s="273"/>
      <c r="T164" s="274"/>
      <c r="AT164" s="275" t="s">
        <v>428</v>
      </c>
      <c r="AU164" s="275" t="s">
        <v>86</v>
      </c>
      <c r="AV164" s="13" t="s">
        <v>86</v>
      </c>
      <c r="AW164" s="13" t="s">
        <v>39</v>
      </c>
      <c r="AX164" s="13" t="s">
        <v>76</v>
      </c>
      <c r="AY164" s="275" t="s">
        <v>414</v>
      </c>
      <c r="AZ164" s="154" t="s">
        <v>565</v>
      </c>
      <c r="BA164" s="154" t="s">
        <v>21</v>
      </c>
      <c r="BB164" s="154" t="s">
        <v>21</v>
      </c>
      <c r="BC164" s="154" t="s">
        <v>566</v>
      </c>
      <c r="BD164" s="154" t="s">
        <v>86</v>
      </c>
    </row>
    <row r="165" s="12" customFormat="1">
      <c r="B165" s="255"/>
      <c r="C165" s="256"/>
      <c r="D165" s="252" t="s">
        <v>428</v>
      </c>
      <c r="E165" s="257" t="s">
        <v>21</v>
      </c>
      <c r="F165" s="258" t="s">
        <v>567</v>
      </c>
      <c r="G165" s="256"/>
      <c r="H165" s="257" t="s">
        <v>21</v>
      </c>
      <c r="I165" s="259"/>
      <c r="J165" s="256"/>
      <c r="K165" s="256"/>
      <c r="L165" s="260"/>
      <c r="M165" s="261"/>
      <c r="N165" s="262"/>
      <c r="O165" s="262"/>
      <c r="P165" s="262"/>
      <c r="Q165" s="262"/>
      <c r="R165" s="262"/>
      <c r="S165" s="262"/>
      <c r="T165" s="263"/>
      <c r="AT165" s="264" t="s">
        <v>428</v>
      </c>
      <c r="AU165" s="264" t="s">
        <v>86</v>
      </c>
      <c r="AV165" s="12" t="s">
        <v>83</v>
      </c>
      <c r="AW165" s="12" t="s">
        <v>39</v>
      </c>
      <c r="AX165" s="12" t="s">
        <v>76</v>
      </c>
      <c r="AY165" s="264" t="s">
        <v>414</v>
      </c>
      <c r="AZ165" s="154" t="s">
        <v>568</v>
      </c>
      <c r="BA165" s="154" t="s">
        <v>21</v>
      </c>
      <c r="BB165" s="154" t="s">
        <v>21</v>
      </c>
      <c r="BC165" s="154" t="s">
        <v>566</v>
      </c>
      <c r="BD165" s="154" t="s">
        <v>86</v>
      </c>
    </row>
    <row r="166" s="13" customFormat="1">
      <c r="B166" s="265"/>
      <c r="C166" s="266"/>
      <c r="D166" s="252" t="s">
        <v>428</v>
      </c>
      <c r="E166" s="267" t="s">
        <v>21</v>
      </c>
      <c r="F166" s="268" t="s">
        <v>569</v>
      </c>
      <c r="G166" s="266"/>
      <c r="H166" s="269">
        <v>2.835</v>
      </c>
      <c r="I166" s="270"/>
      <c r="J166" s="266"/>
      <c r="K166" s="266"/>
      <c r="L166" s="271"/>
      <c r="M166" s="272"/>
      <c r="N166" s="273"/>
      <c r="O166" s="273"/>
      <c r="P166" s="273"/>
      <c r="Q166" s="273"/>
      <c r="R166" s="273"/>
      <c r="S166" s="273"/>
      <c r="T166" s="274"/>
      <c r="AT166" s="275" t="s">
        <v>428</v>
      </c>
      <c r="AU166" s="275" t="s">
        <v>86</v>
      </c>
      <c r="AV166" s="13" t="s">
        <v>86</v>
      </c>
      <c r="AW166" s="13" t="s">
        <v>39</v>
      </c>
      <c r="AX166" s="13" t="s">
        <v>76</v>
      </c>
      <c r="AY166" s="275" t="s">
        <v>414</v>
      </c>
      <c r="AZ166" s="154" t="s">
        <v>570</v>
      </c>
      <c r="BA166" s="154" t="s">
        <v>21</v>
      </c>
      <c r="BB166" s="154" t="s">
        <v>21</v>
      </c>
      <c r="BC166" s="154" t="s">
        <v>571</v>
      </c>
      <c r="BD166" s="154" t="s">
        <v>86</v>
      </c>
    </row>
    <row r="167" s="13" customFormat="1">
      <c r="B167" s="265"/>
      <c r="C167" s="266"/>
      <c r="D167" s="252" t="s">
        <v>428</v>
      </c>
      <c r="E167" s="267" t="s">
        <v>21</v>
      </c>
      <c r="F167" s="268" t="s">
        <v>572</v>
      </c>
      <c r="G167" s="266"/>
      <c r="H167" s="269">
        <v>0.94499999999999995</v>
      </c>
      <c r="I167" s="270"/>
      <c r="J167" s="266"/>
      <c r="K167" s="266"/>
      <c r="L167" s="271"/>
      <c r="M167" s="272"/>
      <c r="N167" s="273"/>
      <c r="O167" s="273"/>
      <c r="P167" s="273"/>
      <c r="Q167" s="273"/>
      <c r="R167" s="273"/>
      <c r="S167" s="273"/>
      <c r="T167" s="274"/>
      <c r="AT167" s="275" t="s">
        <v>428</v>
      </c>
      <c r="AU167" s="275" t="s">
        <v>86</v>
      </c>
      <c r="AV167" s="13" t="s">
        <v>86</v>
      </c>
      <c r="AW167" s="13" t="s">
        <v>39</v>
      </c>
      <c r="AX167" s="13" t="s">
        <v>76</v>
      </c>
      <c r="AY167" s="275" t="s">
        <v>414</v>
      </c>
      <c r="AZ167" s="154" t="s">
        <v>573</v>
      </c>
      <c r="BA167" s="154" t="s">
        <v>21</v>
      </c>
      <c r="BB167" s="154" t="s">
        <v>21</v>
      </c>
      <c r="BC167" s="154" t="s">
        <v>574</v>
      </c>
      <c r="BD167" s="154" t="s">
        <v>86</v>
      </c>
    </row>
    <row r="168" s="13" customFormat="1">
      <c r="B168" s="265"/>
      <c r="C168" s="266"/>
      <c r="D168" s="252" t="s">
        <v>428</v>
      </c>
      <c r="E168" s="267" t="s">
        <v>21</v>
      </c>
      <c r="F168" s="268" t="s">
        <v>575</v>
      </c>
      <c r="G168" s="266"/>
      <c r="H168" s="269">
        <v>5.25</v>
      </c>
      <c r="I168" s="270"/>
      <c r="J168" s="266"/>
      <c r="K168" s="266"/>
      <c r="L168" s="271"/>
      <c r="M168" s="272"/>
      <c r="N168" s="273"/>
      <c r="O168" s="273"/>
      <c r="P168" s="273"/>
      <c r="Q168" s="273"/>
      <c r="R168" s="273"/>
      <c r="S168" s="273"/>
      <c r="T168" s="274"/>
      <c r="AT168" s="275" t="s">
        <v>428</v>
      </c>
      <c r="AU168" s="275" t="s">
        <v>86</v>
      </c>
      <c r="AV168" s="13" t="s">
        <v>86</v>
      </c>
      <c r="AW168" s="13" t="s">
        <v>39</v>
      </c>
      <c r="AX168" s="13" t="s">
        <v>76</v>
      </c>
      <c r="AY168" s="275" t="s">
        <v>414</v>
      </c>
      <c r="AZ168" s="154" t="s">
        <v>576</v>
      </c>
      <c r="BA168" s="154" t="s">
        <v>21</v>
      </c>
      <c r="BB168" s="154" t="s">
        <v>21</v>
      </c>
      <c r="BC168" s="154" t="s">
        <v>577</v>
      </c>
      <c r="BD168" s="154" t="s">
        <v>86</v>
      </c>
    </row>
    <row r="169" s="12" customFormat="1">
      <c r="B169" s="255"/>
      <c r="C169" s="256"/>
      <c r="D169" s="252" t="s">
        <v>428</v>
      </c>
      <c r="E169" s="257" t="s">
        <v>21</v>
      </c>
      <c r="F169" s="258" t="s">
        <v>578</v>
      </c>
      <c r="G169" s="256"/>
      <c r="H169" s="257" t="s">
        <v>21</v>
      </c>
      <c r="I169" s="259"/>
      <c r="J169" s="256"/>
      <c r="K169" s="256"/>
      <c r="L169" s="260"/>
      <c r="M169" s="261"/>
      <c r="N169" s="262"/>
      <c r="O169" s="262"/>
      <c r="P169" s="262"/>
      <c r="Q169" s="262"/>
      <c r="R169" s="262"/>
      <c r="S169" s="262"/>
      <c r="T169" s="263"/>
      <c r="AT169" s="264" t="s">
        <v>428</v>
      </c>
      <c r="AU169" s="264" t="s">
        <v>86</v>
      </c>
      <c r="AV169" s="12" t="s">
        <v>83</v>
      </c>
      <c r="AW169" s="12" t="s">
        <v>39</v>
      </c>
      <c r="AX169" s="12" t="s">
        <v>76</v>
      </c>
      <c r="AY169" s="264" t="s">
        <v>414</v>
      </c>
      <c r="AZ169" s="154" t="s">
        <v>579</v>
      </c>
      <c r="BA169" s="154" t="s">
        <v>21</v>
      </c>
      <c r="BB169" s="154" t="s">
        <v>21</v>
      </c>
      <c r="BC169" s="154" t="s">
        <v>546</v>
      </c>
      <c r="BD169" s="154" t="s">
        <v>86</v>
      </c>
    </row>
    <row r="170" s="13" customFormat="1">
      <c r="B170" s="265"/>
      <c r="C170" s="266"/>
      <c r="D170" s="252" t="s">
        <v>428</v>
      </c>
      <c r="E170" s="267" t="s">
        <v>21</v>
      </c>
      <c r="F170" s="268" t="s">
        <v>580</v>
      </c>
      <c r="G170" s="266"/>
      <c r="H170" s="269">
        <v>0.94499999999999995</v>
      </c>
      <c r="I170" s="270"/>
      <c r="J170" s="266"/>
      <c r="K170" s="266"/>
      <c r="L170" s="271"/>
      <c r="M170" s="272"/>
      <c r="N170" s="273"/>
      <c r="O170" s="273"/>
      <c r="P170" s="273"/>
      <c r="Q170" s="273"/>
      <c r="R170" s="273"/>
      <c r="S170" s="273"/>
      <c r="T170" s="274"/>
      <c r="AT170" s="275" t="s">
        <v>428</v>
      </c>
      <c r="AU170" s="275" t="s">
        <v>86</v>
      </c>
      <c r="AV170" s="13" t="s">
        <v>86</v>
      </c>
      <c r="AW170" s="13" t="s">
        <v>39</v>
      </c>
      <c r="AX170" s="13" t="s">
        <v>76</v>
      </c>
      <c r="AY170" s="275" t="s">
        <v>414</v>
      </c>
      <c r="AZ170" s="154" t="s">
        <v>581</v>
      </c>
      <c r="BA170" s="154" t="s">
        <v>21</v>
      </c>
      <c r="BB170" s="154" t="s">
        <v>21</v>
      </c>
      <c r="BC170" s="154" t="s">
        <v>411</v>
      </c>
      <c r="BD170" s="154" t="s">
        <v>86</v>
      </c>
    </row>
    <row r="171" s="13" customFormat="1">
      <c r="B171" s="265"/>
      <c r="C171" s="266"/>
      <c r="D171" s="252" t="s">
        <v>428</v>
      </c>
      <c r="E171" s="267" t="s">
        <v>21</v>
      </c>
      <c r="F171" s="268" t="s">
        <v>582</v>
      </c>
      <c r="G171" s="266"/>
      <c r="H171" s="269">
        <v>2.625</v>
      </c>
      <c r="I171" s="270"/>
      <c r="J171" s="266"/>
      <c r="K171" s="266"/>
      <c r="L171" s="271"/>
      <c r="M171" s="272"/>
      <c r="N171" s="273"/>
      <c r="O171" s="273"/>
      <c r="P171" s="273"/>
      <c r="Q171" s="273"/>
      <c r="R171" s="273"/>
      <c r="S171" s="273"/>
      <c r="T171" s="274"/>
      <c r="AT171" s="275" t="s">
        <v>428</v>
      </c>
      <c r="AU171" s="275" t="s">
        <v>86</v>
      </c>
      <c r="AV171" s="13" t="s">
        <v>86</v>
      </c>
      <c r="AW171" s="13" t="s">
        <v>39</v>
      </c>
      <c r="AX171" s="13" t="s">
        <v>76</v>
      </c>
      <c r="AY171" s="275" t="s">
        <v>414</v>
      </c>
      <c r="AZ171" s="154" t="s">
        <v>467</v>
      </c>
      <c r="BA171" s="154" t="s">
        <v>583</v>
      </c>
      <c r="BB171" s="154" t="s">
        <v>446</v>
      </c>
      <c r="BC171" s="154" t="s">
        <v>487</v>
      </c>
      <c r="BD171" s="154" t="s">
        <v>86</v>
      </c>
    </row>
    <row r="172" s="12" customFormat="1">
      <c r="B172" s="255"/>
      <c r="C172" s="256"/>
      <c r="D172" s="252" t="s">
        <v>428</v>
      </c>
      <c r="E172" s="257" t="s">
        <v>21</v>
      </c>
      <c r="F172" s="258" t="s">
        <v>584</v>
      </c>
      <c r="G172" s="256"/>
      <c r="H172" s="257" t="s">
        <v>21</v>
      </c>
      <c r="I172" s="259"/>
      <c r="J172" s="256"/>
      <c r="K172" s="256"/>
      <c r="L172" s="260"/>
      <c r="M172" s="261"/>
      <c r="N172" s="262"/>
      <c r="O172" s="262"/>
      <c r="P172" s="262"/>
      <c r="Q172" s="262"/>
      <c r="R172" s="262"/>
      <c r="S172" s="262"/>
      <c r="T172" s="263"/>
      <c r="AT172" s="264" t="s">
        <v>428</v>
      </c>
      <c r="AU172" s="264" t="s">
        <v>86</v>
      </c>
      <c r="AV172" s="12" t="s">
        <v>83</v>
      </c>
      <c r="AW172" s="12" t="s">
        <v>39</v>
      </c>
      <c r="AX172" s="12" t="s">
        <v>76</v>
      </c>
      <c r="AY172" s="264" t="s">
        <v>414</v>
      </c>
      <c r="AZ172" s="154" t="s">
        <v>585</v>
      </c>
      <c r="BA172" s="154" t="s">
        <v>21</v>
      </c>
      <c r="BB172" s="154" t="s">
        <v>21</v>
      </c>
      <c r="BC172" s="154" t="s">
        <v>586</v>
      </c>
      <c r="BD172" s="154" t="s">
        <v>86</v>
      </c>
    </row>
    <row r="173" s="13" customFormat="1">
      <c r="B173" s="265"/>
      <c r="C173" s="266"/>
      <c r="D173" s="252" t="s">
        <v>428</v>
      </c>
      <c r="E173" s="267" t="s">
        <v>21</v>
      </c>
      <c r="F173" s="268" t="s">
        <v>587</v>
      </c>
      <c r="G173" s="266"/>
      <c r="H173" s="269">
        <v>2.835</v>
      </c>
      <c r="I173" s="270"/>
      <c r="J173" s="266"/>
      <c r="K173" s="266"/>
      <c r="L173" s="271"/>
      <c r="M173" s="272"/>
      <c r="N173" s="273"/>
      <c r="O173" s="273"/>
      <c r="P173" s="273"/>
      <c r="Q173" s="273"/>
      <c r="R173" s="273"/>
      <c r="S173" s="273"/>
      <c r="T173" s="274"/>
      <c r="AT173" s="275" t="s">
        <v>428</v>
      </c>
      <c r="AU173" s="275" t="s">
        <v>86</v>
      </c>
      <c r="AV173" s="13" t="s">
        <v>86</v>
      </c>
      <c r="AW173" s="13" t="s">
        <v>39</v>
      </c>
      <c r="AX173" s="13" t="s">
        <v>76</v>
      </c>
      <c r="AY173" s="275" t="s">
        <v>414</v>
      </c>
      <c r="AZ173" s="154" t="s">
        <v>588</v>
      </c>
      <c r="BA173" s="154" t="s">
        <v>21</v>
      </c>
      <c r="BB173" s="154" t="s">
        <v>21</v>
      </c>
      <c r="BC173" s="154" t="s">
        <v>589</v>
      </c>
      <c r="BD173" s="154" t="s">
        <v>86</v>
      </c>
    </row>
    <row r="174" s="13" customFormat="1">
      <c r="B174" s="265"/>
      <c r="C174" s="266"/>
      <c r="D174" s="252" t="s">
        <v>428</v>
      </c>
      <c r="E174" s="267" t="s">
        <v>21</v>
      </c>
      <c r="F174" s="268" t="s">
        <v>590</v>
      </c>
      <c r="G174" s="266"/>
      <c r="H174" s="269">
        <v>4.2000000000000002</v>
      </c>
      <c r="I174" s="270"/>
      <c r="J174" s="266"/>
      <c r="K174" s="266"/>
      <c r="L174" s="271"/>
      <c r="M174" s="272"/>
      <c r="N174" s="273"/>
      <c r="O174" s="273"/>
      <c r="P174" s="273"/>
      <c r="Q174" s="273"/>
      <c r="R174" s="273"/>
      <c r="S174" s="273"/>
      <c r="T174" s="274"/>
      <c r="AT174" s="275" t="s">
        <v>428</v>
      </c>
      <c r="AU174" s="275" t="s">
        <v>86</v>
      </c>
      <c r="AV174" s="13" t="s">
        <v>86</v>
      </c>
      <c r="AW174" s="13" t="s">
        <v>39</v>
      </c>
      <c r="AX174" s="13" t="s">
        <v>76</v>
      </c>
      <c r="AY174" s="275" t="s">
        <v>414</v>
      </c>
      <c r="AZ174" s="154" t="s">
        <v>441</v>
      </c>
      <c r="BA174" s="154" t="s">
        <v>21</v>
      </c>
      <c r="BB174" s="154" t="s">
        <v>21</v>
      </c>
      <c r="BC174" s="154" t="s">
        <v>591</v>
      </c>
      <c r="BD174" s="154" t="s">
        <v>86</v>
      </c>
    </row>
    <row r="175" s="12" customFormat="1">
      <c r="B175" s="255"/>
      <c r="C175" s="256"/>
      <c r="D175" s="252" t="s">
        <v>428</v>
      </c>
      <c r="E175" s="257" t="s">
        <v>21</v>
      </c>
      <c r="F175" s="258" t="s">
        <v>592</v>
      </c>
      <c r="G175" s="256"/>
      <c r="H175" s="257" t="s">
        <v>21</v>
      </c>
      <c r="I175" s="259"/>
      <c r="J175" s="256"/>
      <c r="K175" s="256"/>
      <c r="L175" s="260"/>
      <c r="M175" s="261"/>
      <c r="N175" s="262"/>
      <c r="O175" s="262"/>
      <c r="P175" s="262"/>
      <c r="Q175" s="262"/>
      <c r="R175" s="262"/>
      <c r="S175" s="262"/>
      <c r="T175" s="263"/>
      <c r="AT175" s="264" t="s">
        <v>428</v>
      </c>
      <c r="AU175" s="264" t="s">
        <v>86</v>
      </c>
      <c r="AV175" s="12" t="s">
        <v>83</v>
      </c>
      <c r="AW175" s="12" t="s">
        <v>39</v>
      </c>
      <c r="AX175" s="12" t="s">
        <v>76</v>
      </c>
      <c r="AY175" s="264" t="s">
        <v>414</v>
      </c>
      <c r="AZ175" s="154" t="s">
        <v>593</v>
      </c>
      <c r="BA175" s="154" t="s">
        <v>21</v>
      </c>
      <c r="BB175" s="154" t="s">
        <v>21</v>
      </c>
      <c r="BC175" s="154" t="s">
        <v>594</v>
      </c>
      <c r="BD175" s="154" t="s">
        <v>86</v>
      </c>
    </row>
    <row r="176" s="13" customFormat="1">
      <c r="B176" s="265"/>
      <c r="C176" s="266"/>
      <c r="D176" s="252" t="s">
        <v>428</v>
      </c>
      <c r="E176" s="267" t="s">
        <v>21</v>
      </c>
      <c r="F176" s="268" t="s">
        <v>580</v>
      </c>
      <c r="G176" s="266"/>
      <c r="H176" s="269">
        <v>0.94499999999999995</v>
      </c>
      <c r="I176" s="270"/>
      <c r="J176" s="266"/>
      <c r="K176" s="266"/>
      <c r="L176" s="271"/>
      <c r="M176" s="272"/>
      <c r="N176" s="273"/>
      <c r="O176" s="273"/>
      <c r="P176" s="273"/>
      <c r="Q176" s="273"/>
      <c r="R176" s="273"/>
      <c r="S176" s="273"/>
      <c r="T176" s="274"/>
      <c r="AT176" s="275" t="s">
        <v>428</v>
      </c>
      <c r="AU176" s="275" t="s">
        <v>86</v>
      </c>
      <c r="AV176" s="13" t="s">
        <v>86</v>
      </c>
      <c r="AW176" s="13" t="s">
        <v>39</v>
      </c>
      <c r="AX176" s="13" t="s">
        <v>76</v>
      </c>
      <c r="AY176" s="275" t="s">
        <v>414</v>
      </c>
      <c r="AZ176" s="154" t="s">
        <v>595</v>
      </c>
      <c r="BA176" s="154" t="s">
        <v>21</v>
      </c>
      <c r="BB176" s="154" t="s">
        <v>21</v>
      </c>
      <c r="BC176" s="154" t="s">
        <v>596</v>
      </c>
      <c r="BD176" s="154" t="s">
        <v>86</v>
      </c>
    </row>
    <row r="177" s="13" customFormat="1">
      <c r="B177" s="265"/>
      <c r="C177" s="266"/>
      <c r="D177" s="252" t="s">
        <v>428</v>
      </c>
      <c r="E177" s="267" t="s">
        <v>21</v>
      </c>
      <c r="F177" s="268" t="s">
        <v>582</v>
      </c>
      <c r="G177" s="266"/>
      <c r="H177" s="269">
        <v>2.625</v>
      </c>
      <c r="I177" s="270"/>
      <c r="J177" s="266"/>
      <c r="K177" s="266"/>
      <c r="L177" s="271"/>
      <c r="M177" s="272"/>
      <c r="N177" s="273"/>
      <c r="O177" s="273"/>
      <c r="P177" s="273"/>
      <c r="Q177" s="273"/>
      <c r="R177" s="273"/>
      <c r="S177" s="273"/>
      <c r="T177" s="274"/>
      <c r="AT177" s="275" t="s">
        <v>428</v>
      </c>
      <c r="AU177" s="275" t="s">
        <v>86</v>
      </c>
      <c r="AV177" s="13" t="s">
        <v>86</v>
      </c>
      <c r="AW177" s="13" t="s">
        <v>39</v>
      </c>
      <c r="AX177" s="13" t="s">
        <v>76</v>
      </c>
      <c r="AY177" s="275" t="s">
        <v>414</v>
      </c>
    </row>
    <row r="178" s="12" customFormat="1">
      <c r="B178" s="255"/>
      <c r="C178" s="256"/>
      <c r="D178" s="252" t="s">
        <v>428</v>
      </c>
      <c r="E178" s="257" t="s">
        <v>21</v>
      </c>
      <c r="F178" s="258" t="s">
        <v>597</v>
      </c>
      <c r="G178" s="256"/>
      <c r="H178" s="257" t="s">
        <v>21</v>
      </c>
      <c r="I178" s="259"/>
      <c r="J178" s="256"/>
      <c r="K178" s="256"/>
      <c r="L178" s="260"/>
      <c r="M178" s="261"/>
      <c r="N178" s="262"/>
      <c r="O178" s="262"/>
      <c r="P178" s="262"/>
      <c r="Q178" s="262"/>
      <c r="R178" s="262"/>
      <c r="S178" s="262"/>
      <c r="T178" s="263"/>
      <c r="AT178" s="264" t="s">
        <v>428</v>
      </c>
      <c r="AU178" s="264" t="s">
        <v>86</v>
      </c>
      <c r="AV178" s="12" t="s">
        <v>83</v>
      </c>
      <c r="AW178" s="12" t="s">
        <v>39</v>
      </c>
      <c r="AX178" s="12" t="s">
        <v>76</v>
      </c>
      <c r="AY178" s="264" t="s">
        <v>414</v>
      </c>
    </row>
    <row r="179" s="13" customFormat="1">
      <c r="B179" s="265"/>
      <c r="C179" s="266"/>
      <c r="D179" s="252" t="s">
        <v>428</v>
      </c>
      <c r="E179" s="267" t="s">
        <v>21</v>
      </c>
      <c r="F179" s="268" t="s">
        <v>598</v>
      </c>
      <c r="G179" s="266"/>
      <c r="H179" s="269">
        <v>1.4179999999999999</v>
      </c>
      <c r="I179" s="270"/>
      <c r="J179" s="266"/>
      <c r="K179" s="266"/>
      <c r="L179" s="271"/>
      <c r="M179" s="272"/>
      <c r="N179" s="273"/>
      <c r="O179" s="273"/>
      <c r="P179" s="273"/>
      <c r="Q179" s="273"/>
      <c r="R179" s="273"/>
      <c r="S179" s="273"/>
      <c r="T179" s="274"/>
      <c r="AT179" s="275" t="s">
        <v>428</v>
      </c>
      <c r="AU179" s="275" t="s">
        <v>86</v>
      </c>
      <c r="AV179" s="13" t="s">
        <v>86</v>
      </c>
      <c r="AW179" s="13" t="s">
        <v>39</v>
      </c>
      <c r="AX179" s="13" t="s">
        <v>76</v>
      </c>
      <c r="AY179" s="275" t="s">
        <v>414</v>
      </c>
    </row>
    <row r="180" s="13" customFormat="1">
      <c r="B180" s="265"/>
      <c r="C180" s="266"/>
      <c r="D180" s="252" t="s">
        <v>428</v>
      </c>
      <c r="E180" s="267" t="s">
        <v>21</v>
      </c>
      <c r="F180" s="268" t="s">
        <v>599</v>
      </c>
      <c r="G180" s="266"/>
      <c r="H180" s="269">
        <v>2.1000000000000001</v>
      </c>
      <c r="I180" s="270"/>
      <c r="J180" s="266"/>
      <c r="K180" s="266"/>
      <c r="L180" s="271"/>
      <c r="M180" s="272"/>
      <c r="N180" s="273"/>
      <c r="O180" s="273"/>
      <c r="P180" s="273"/>
      <c r="Q180" s="273"/>
      <c r="R180" s="273"/>
      <c r="S180" s="273"/>
      <c r="T180" s="274"/>
      <c r="AT180" s="275" t="s">
        <v>428</v>
      </c>
      <c r="AU180" s="275" t="s">
        <v>86</v>
      </c>
      <c r="AV180" s="13" t="s">
        <v>86</v>
      </c>
      <c r="AW180" s="13" t="s">
        <v>39</v>
      </c>
      <c r="AX180" s="13" t="s">
        <v>76</v>
      </c>
      <c r="AY180" s="275" t="s">
        <v>414</v>
      </c>
    </row>
    <row r="181" s="12" customFormat="1">
      <c r="B181" s="255"/>
      <c r="C181" s="256"/>
      <c r="D181" s="252" t="s">
        <v>428</v>
      </c>
      <c r="E181" s="257" t="s">
        <v>21</v>
      </c>
      <c r="F181" s="258" t="s">
        <v>600</v>
      </c>
      <c r="G181" s="256"/>
      <c r="H181" s="257" t="s">
        <v>21</v>
      </c>
      <c r="I181" s="259"/>
      <c r="J181" s="256"/>
      <c r="K181" s="256"/>
      <c r="L181" s="260"/>
      <c r="M181" s="261"/>
      <c r="N181" s="262"/>
      <c r="O181" s="262"/>
      <c r="P181" s="262"/>
      <c r="Q181" s="262"/>
      <c r="R181" s="262"/>
      <c r="S181" s="262"/>
      <c r="T181" s="263"/>
      <c r="AT181" s="264" t="s">
        <v>428</v>
      </c>
      <c r="AU181" s="264" t="s">
        <v>86</v>
      </c>
      <c r="AV181" s="12" t="s">
        <v>83</v>
      </c>
      <c r="AW181" s="12" t="s">
        <v>39</v>
      </c>
      <c r="AX181" s="12" t="s">
        <v>76</v>
      </c>
      <c r="AY181" s="264" t="s">
        <v>414</v>
      </c>
    </row>
    <row r="182" s="13" customFormat="1">
      <c r="B182" s="265"/>
      <c r="C182" s="266"/>
      <c r="D182" s="252" t="s">
        <v>428</v>
      </c>
      <c r="E182" s="267" t="s">
        <v>21</v>
      </c>
      <c r="F182" s="268" t="s">
        <v>601</v>
      </c>
      <c r="G182" s="266"/>
      <c r="H182" s="269">
        <v>23.152999999999999</v>
      </c>
      <c r="I182" s="270"/>
      <c r="J182" s="266"/>
      <c r="K182" s="266"/>
      <c r="L182" s="271"/>
      <c r="M182" s="272"/>
      <c r="N182" s="273"/>
      <c r="O182" s="273"/>
      <c r="P182" s="273"/>
      <c r="Q182" s="273"/>
      <c r="R182" s="273"/>
      <c r="S182" s="273"/>
      <c r="T182" s="274"/>
      <c r="AT182" s="275" t="s">
        <v>428</v>
      </c>
      <c r="AU182" s="275" t="s">
        <v>86</v>
      </c>
      <c r="AV182" s="13" t="s">
        <v>86</v>
      </c>
      <c r="AW182" s="13" t="s">
        <v>39</v>
      </c>
      <c r="AX182" s="13" t="s">
        <v>76</v>
      </c>
      <c r="AY182" s="275" t="s">
        <v>414</v>
      </c>
    </row>
    <row r="183" s="13" customFormat="1">
      <c r="B183" s="265"/>
      <c r="C183" s="266"/>
      <c r="D183" s="252" t="s">
        <v>428</v>
      </c>
      <c r="E183" s="267" t="s">
        <v>21</v>
      </c>
      <c r="F183" s="268" t="s">
        <v>602</v>
      </c>
      <c r="G183" s="266"/>
      <c r="H183" s="269">
        <v>36.75</v>
      </c>
      <c r="I183" s="270"/>
      <c r="J183" s="266"/>
      <c r="K183" s="266"/>
      <c r="L183" s="271"/>
      <c r="M183" s="272"/>
      <c r="N183" s="273"/>
      <c r="O183" s="273"/>
      <c r="P183" s="273"/>
      <c r="Q183" s="273"/>
      <c r="R183" s="273"/>
      <c r="S183" s="273"/>
      <c r="T183" s="274"/>
      <c r="AT183" s="275" t="s">
        <v>428</v>
      </c>
      <c r="AU183" s="275" t="s">
        <v>86</v>
      </c>
      <c r="AV183" s="13" t="s">
        <v>86</v>
      </c>
      <c r="AW183" s="13" t="s">
        <v>39</v>
      </c>
      <c r="AX183" s="13" t="s">
        <v>76</v>
      </c>
      <c r="AY183" s="275" t="s">
        <v>414</v>
      </c>
    </row>
    <row r="184" s="12" customFormat="1">
      <c r="B184" s="255"/>
      <c r="C184" s="256"/>
      <c r="D184" s="252" t="s">
        <v>428</v>
      </c>
      <c r="E184" s="257" t="s">
        <v>21</v>
      </c>
      <c r="F184" s="258" t="s">
        <v>603</v>
      </c>
      <c r="G184" s="256"/>
      <c r="H184" s="257" t="s">
        <v>21</v>
      </c>
      <c r="I184" s="259"/>
      <c r="J184" s="256"/>
      <c r="K184" s="256"/>
      <c r="L184" s="260"/>
      <c r="M184" s="261"/>
      <c r="N184" s="262"/>
      <c r="O184" s="262"/>
      <c r="P184" s="262"/>
      <c r="Q184" s="262"/>
      <c r="R184" s="262"/>
      <c r="S184" s="262"/>
      <c r="T184" s="263"/>
      <c r="AT184" s="264" t="s">
        <v>428</v>
      </c>
      <c r="AU184" s="264" t="s">
        <v>86</v>
      </c>
      <c r="AV184" s="12" t="s">
        <v>83</v>
      </c>
      <c r="AW184" s="12" t="s">
        <v>39</v>
      </c>
      <c r="AX184" s="12" t="s">
        <v>76</v>
      </c>
      <c r="AY184" s="264" t="s">
        <v>414</v>
      </c>
    </row>
    <row r="185" s="13" customFormat="1">
      <c r="B185" s="265"/>
      <c r="C185" s="266"/>
      <c r="D185" s="252" t="s">
        <v>428</v>
      </c>
      <c r="E185" s="267" t="s">
        <v>21</v>
      </c>
      <c r="F185" s="268" t="s">
        <v>604</v>
      </c>
      <c r="G185" s="266"/>
      <c r="H185" s="269">
        <v>3.3079999999999998</v>
      </c>
      <c r="I185" s="270"/>
      <c r="J185" s="266"/>
      <c r="K185" s="266"/>
      <c r="L185" s="271"/>
      <c r="M185" s="272"/>
      <c r="N185" s="273"/>
      <c r="O185" s="273"/>
      <c r="P185" s="273"/>
      <c r="Q185" s="273"/>
      <c r="R185" s="273"/>
      <c r="S185" s="273"/>
      <c r="T185" s="274"/>
      <c r="AT185" s="275" t="s">
        <v>428</v>
      </c>
      <c r="AU185" s="275" t="s">
        <v>86</v>
      </c>
      <c r="AV185" s="13" t="s">
        <v>86</v>
      </c>
      <c r="AW185" s="13" t="s">
        <v>39</v>
      </c>
      <c r="AX185" s="13" t="s">
        <v>76</v>
      </c>
      <c r="AY185" s="275" t="s">
        <v>414</v>
      </c>
    </row>
    <row r="186" s="13" customFormat="1">
      <c r="B186" s="265"/>
      <c r="C186" s="266"/>
      <c r="D186" s="252" t="s">
        <v>428</v>
      </c>
      <c r="E186" s="267" t="s">
        <v>21</v>
      </c>
      <c r="F186" s="268" t="s">
        <v>575</v>
      </c>
      <c r="G186" s="266"/>
      <c r="H186" s="269">
        <v>5.25</v>
      </c>
      <c r="I186" s="270"/>
      <c r="J186" s="266"/>
      <c r="K186" s="266"/>
      <c r="L186" s="271"/>
      <c r="M186" s="272"/>
      <c r="N186" s="273"/>
      <c r="O186" s="273"/>
      <c r="P186" s="273"/>
      <c r="Q186" s="273"/>
      <c r="R186" s="273"/>
      <c r="S186" s="273"/>
      <c r="T186" s="274"/>
      <c r="AT186" s="275" t="s">
        <v>428</v>
      </c>
      <c r="AU186" s="275" t="s">
        <v>86</v>
      </c>
      <c r="AV186" s="13" t="s">
        <v>86</v>
      </c>
      <c r="AW186" s="13" t="s">
        <v>39</v>
      </c>
      <c r="AX186" s="13" t="s">
        <v>76</v>
      </c>
      <c r="AY186" s="275" t="s">
        <v>414</v>
      </c>
    </row>
    <row r="187" s="12" customFormat="1">
      <c r="B187" s="255"/>
      <c r="C187" s="256"/>
      <c r="D187" s="252" t="s">
        <v>428</v>
      </c>
      <c r="E187" s="257" t="s">
        <v>21</v>
      </c>
      <c r="F187" s="258" t="s">
        <v>605</v>
      </c>
      <c r="G187" s="256"/>
      <c r="H187" s="257" t="s">
        <v>21</v>
      </c>
      <c r="I187" s="259"/>
      <c r="J187" s="256"/>
      <c r="K187" s="256"/>
      <c r="L187" s="260"/>
      <c r="M187" s="261"/>
      <c r="N187" s="262"/>
      <c r="O187" s="262"/>
      <c r="P187" s="262"/>
      <c r="Q187" s="262"/>
      <c r="R187" s="262"/>
      <c r="S187" s="262"/>
      <c r="T187" s="263"/>
      <c r="AT187" s="264" t="s">
        <v>428</v>
      </c>
      <c r="AU187" s="264" t="s">
        <v>86</v>
      </c>
      <c r="AV187" s="12" t="s">
        <v>83</v>
      </c>
      <c r="AW187" s="12" t="s">
        <v>39</v>
      </c>
      <c r="AX187" s="12" t="s">
        <v>76</v>
      </c>
      <c r="AY187" s="264" t="s">
        <v>414</v>
      </c>
    </row>
    <row r="188" s="13" customFormat="1">
      <c r="B188" s="265"/>
      <c r="C188" s="266"/>
      <c r="D188" s="252" t="s">
        <v>428</v>
      </c>
      <c r="E188" s="267" t="s">
        <v>21</v>
      </c>
      <c r="F188" s="268" t="s">
        <v>76</v>
      </c>
      <c r="G188" s="266"/>
      <c r="H188" s="269">
        <v>0</v>
      </c>
      <c r="I188" s="270"/>
      <c r="J188" s="266"/>
      <c r="K188" s="266"/>
      <c r="L188" s="271"/>
      <c r="M188" s="272"/>
      <c r="N188" s="273"/>
      <c r="O188" s="273"/>
      <c r="P188" s="273"/>
      <c r="Q188" s="273"/>
      <c r="R188" s="273"/>
      <c r="S188" s="273"/>
      <c r="T188" s="274"/>
      <c r="AT188" s="275" t="s">
        <v>428</v>
      </c>
      <c r="AU188" s="275" t="s">
        <v>86</v>
      </c>
      <c r="AV188" s="13" t="s">
        <v>86</v>
      </c>
      <c r="AW188" s="13" t="s">
        <v>39</v>
      </c>
      <c r="AX188" s="13" t="s">
        <v>76</v>
      </c>
      <c r="AY188" s="275" t="s">
        <v>414</v>
      </c>
    </row>
    <row r="189" s="15" customFormat="1">
      <c r="B189" s="287"/>
      <c r="C189" s="288"/>
      <c r="D189" s="252" t="s">
        <v>428</v>
      </c>
      <c r="E189" s="289" t="s">
        <v>21</v>
      </c>
      <c r="F189" s="290" t="s">
        <v>235</v>
      </c>
      <c r="G189" s="288"/>
      <c r="H189" s="291">
        <v>101.883</v>
      </c>
      <c r="I189" s="292"/>
      <c r="J189" s="288"/>
      <c r="K189" s="288"/>
      <c r="L189" s="293"/>
      <c r="M189" s="294"/>
      <c r="N189" s="295"/>
      <c r="O189" s="295"/>
      <c r="P189" s="295"/>
      <c r="Q189" s="295"/>
      <c r="R189" s="295"/>
      <c r="S189" s="295"/>
      <c r="T189" s="296"/>
      <c r="AT189" s="297" t="s">
        <v>428</v>
      </c>
      <c r="AU189" s="297" t="s">
        <v>86</v>
      </c>
      <c r="AV189" s="15" t="s">
        <v>422</v>
      </c>
      <c r="AW189" s="15" t="s">
        <v>39</v>
      </c>
      <c r="AX189" s="15" t="s">
        <v>83</v>
      </c>
      <c r="AY189" s="297" t="s">
        <v>414</v>
      </c>
    </row>
    <row r="190" s="1" customFormat="1" ht="25.5" customHeight="1">
      <c r="B190" s="47"/>
      <c r="C190" s="240" t="s">
        <v>606</v>
      </c>
      <c r="D190" s="240" t="s">
        <v>418</v>
      </c>
      <c r="E190" s="241" t="s">
        <v>607</v>
      </c>
      <c r="F190" s="242" t="s">
        <v>608</v>
      </c>
      <c r="G190" s="243" t="s">
        <v>609</v>
      </c>
      <c r="H190" s="244">
        <v>9757.1499999999996</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422</v>
      </c>
      <c r="AT190" s="25" t="s">
        <v>418</v>
      </c>
      <c r="AU190" s="25" t="s">
        <v>86</v>
      </c>
      <c r="AY190" s="25" t="s">
        <v>414</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422</v>
      </c>
      <c r="BM190" s="25" t="s">
        <v>610</v>
      </c>
    </row>
    <row r="191" s="12" customFormat="1">
      <c r="B191" s="255"/>
      <c r="C191" s="256"/>
      <c r="D191" s="252" t="s">
        <v>428</v>
      </c>
      <c r="E191" s="257" t="s">
        <v>21</v>
      </c>
      <c r="F191" s="258" t="s">
        <v>611</v>
      </c>
      <c r="G191" s="256"/>
      <c r="H191" s="257" t="s">
        <v>21</v>
      </c>
      <c r="I191" s="259"/>
      <c r="J191" s="256"/>
      <c r="K191" s="256"/>
      <c r="L191" s="260"/>
      <c r="M191" s="261"/>
      <c r="N191" s="262"/>
      <c r="O191" s="262"/>
      <c r="P191" s="262"/>
      <c r="Q191" s="262"/>
      <c r="R191" s="262"/>
      <c r="S191" s="262"/>
      <c r="T191" s="263"/>
      <c r="AT191" s="264" t="s">
        <v>428</v>
      </c>
      <c r="AU191" s="264" t="s">
        <v>86</v>
      </c>
      <c r="AV191" s="12" t="s">
        <v>83</v>
      </c>
      <c r="AW191" s="12" t="s">
        <v>39</v>
      </c>
      <c r="AX191" s="12" t="s">
        <v>76</v>
      </c>
      <c r="AY191" s="264" t="s">
        <v>414</v>
      </c>
    </row>
    <row r="192" s="13" customFormat="1">
      <c r="B192" s="265"/>
      <c r="C192" s="266"/>
      <c r="D192" s="252" t="s">
        <v>428</v>
      </c>
      <c r="E192" s="267" t="s">
        <v>21</v>
      </c>
      <c r="F192" s="268" t="s">
        <v>612</v>
      </c>
      <c r="G192" s="266"/>
      <c r="H192" s="269">
        <v>125.66</v>
      </c>
      <c r="I192" s="270"/>
      <c r="J192" s="266"/>
      <c r="K192" s="266"/>
      <c r="L192" s="271"/>
      <c r="M192" s="272"/>
      <c r="N192" s="273"/>
      <c r="O192" s="273"/>
      <c r="P192" s="273"/>
      <c r="Q192" s="273"/>
      <c r="R192" s="273"/>
      <c r="S192" s="273"/>
      <c r="T192" s="274"/>
      <c r="AT192" s="275" t="s">
        <v>428</v>
      </c>
      <c r="AU192" s="275" t="s">
        <v>86</v>
      </c>
      <c r="AV192" s="13" t="s">
        <v>86</v>
      </c>
      <c r="AW192" s="13" t="s">
        <v>39</v>
      </c>
      <c r="AX192" s="13" t="s">
        <v>76</v>
      </c>
      <c r="AY192" s="275" t="s">
        <v>414</v>
      </c>
    </row>
    <row r="193" s="13" customFormat="1">
      <c r="B193" s="265"/>
      <c r="C193" s="266"/>
      <c r="D193" s="252" t="s">
        <v>428</v>
      </c>
      <c r="E193" s="267" t="s">
        <v>21</v>
      </c>
      <c r="F193" s="268" t="s">
        <v>613</v>
      </c>
      <c r="G193" s="266"/>
      <c r="H193" s="269">
        <v>155.31999999999999</v>
      </c>
      <c r="I193" s="270"/>
      <c r="J193" s="266"/>
      <c r="K193" s="266"/>
      <c r="L193" s="271"/>
      <c r="M193" s="272"/>
      <c r="N193" s="273"/>
      <c r="O193" s="273"/>
      <c r="P193" s="273"/>
      <c r="Q193" s="273"/>
      <c r="R193" s="273"/>
      <c r="S193" s="273"/>
      <c r="T193" s="274"/>
      <c r="AT193" s="275" t="s">
        <v>428</v>
      </c>
      <c r="AU193" s="275" t="s">
        <v>86</v>
      </c>
      <c r="AV193" s="13" t="s">
        <v>86</v>
      </c>
      <c r="AW193" s="13" t="s">
        <v>39</v>
      </c>
      <c r="AX193" s="13" t="s">
        <v>76</v>
      </c>
      <c r="AY193" s="275" t="s">
        <v>414</v>
      </c>
    </row>
    <row r="194" s="13" customFormat="1">
      <c r="B194" s="265"/>
      <c r="C194" s="266"/>
      <c r="D194" s="252" t="s">
        <v>428</v>
      </c>
      <c r="E194" s="267" t="s">
        <v>21</v>
      </c>
      <c r="F194" s="268" t="s">
        <v>614</v>
      </c>
      <c r="G194" s="266"/>
      <c r="H194" s="269">
        <v>753.96000000000004</v>
      </c>
      <c r="I194" s="270"/>
      <c r="J194" s="266"/>
      <c r="K194" s="266"/>
      <c r="L194" s="271"/>
      <c r="M194" s="272"/>
      <c r="N194" s="273"/>
      <c r="O194" s="273"/>
      <c r="P194" s="273"/>
      <c r="Q194" s="273"/>
      <c r="R194" s="273"/>
      <c r="S194" s="273"/>
      <c r="T194" s="274"/>
      <c r="AT194" s="275" t="s">
        <v>428</v>
      </c>
      <c r="AU194" s="275" t="s">
        <v>86</v>
      </c>
      <c r="AV194" s="13" t="s">
        <v>86</v>
      </c>
      <c r="AW194" s="13" t="s">
        <v>39</v>
      </c>
      <c r="AX194" s="13" t="s">
        <v>76</v>
      </c>
      <c r="AY194" s="275" t="s">
        <v>414</v>
      </c>
    </row>
    <row r="195" s="13" customFormat="1">
      <c r="B195" s="265"/>
      <c r="C195" s="266"/>
      <c r="D195" s="252" t="s">
        <v>428</v>
      </c>
      <c r="E195" s="267" t="s">
        <v>21</v>
      </c>
      <c r="F195" s="268" t="s">
        <v>615</v>
      </c>
      <c r="G195" s="266"/>
      <c r="H195" s="269">
        <v>120</v>
      </c>
      <c r="I195" s="270"/>
      <c r="J195" s="266"/>
      <c r="K195" s="266"/>
      <c r="L195" s="271"/>
      <c r="M195" s="272"/>
      <c r="N195" s="273"/>
      <c r="O195" s="273"/>
      <c r="P195" s="273"/>
      <c r="Q195" s="273"/>
      <c r="R195" s="273"/>
      <c r="S195" s="273"/>
      <c r="T195" s="274"/>
      <c r="AT195" s="275" t="s">
        <v>428</v>
      </c>
      <c r="AU195" s="275" t="s">
        <v>86</v>
      </c>
      <c r="AV195" s="13" t="s">
        <v>86</v>
      </c>
      <c r="AW195" s="13" t="s">
        <v>39</v>
      </c>
      <c r="AX195" s="13" t="s">
        <v>76</v>
      </c>
      <c r="AY195" s="275" t="s">
        <v>414</v>
      </c>
    </row>
    <row r="196" s="13" customFormat="1">
      <c r="B196" s="265"/>
      <c r="C196" s="266"/>
      <c r="D196" s="252" t="s">
        <v>428</v>
      </c>
      <c r="E196" s="267" t="s">
        <v>21</v>
      </c>
      <c r="F196" s="268" t="s">
        <v>616</v>
      </c>
      <c r="G196" s="266"/>
      <c r="H196" s="269">
        <v>75.120000000000005</v>
      </c>
      <c r="I196" s="270"/>
      <c r="J196" s="266"/>
      <c r="K196" s="266"/>
      <c r="L196" s="271"/>
      <c r="M196" s="272"/>
      <c r="N196" s="273"/>
      <c r="O196" s="273"/>
      <c r="P196" s="273"/>
      <c r="Q196" s="273"/>
      <c r="R196" s="273"/>
      <c r="S196" s="273"/>
      <c r="T196" s="274"/>
      <c r="AT196" s="275" t="s">
        <v>428</v>
      </c>
      <c r="AU196" s="275" t="s">
        <v>86</v>
      </c>
      <c r="AV196" s="13" t="s">
        <v>86</v>
      </c>
      <c r="AW196" s="13" t="s">
        <v>39</v>
      </c>
      <c r="AX196" s="13" t="s">
        <v>76</v>
      </c>
      <c r="AY196" s="275" t="s">
        <v>414</v>
      </c>
    </row>
    <row r="197" s="13" customFormat="1">
      <c r="B197" s="265"/>
      <c r="C197" s="266"/>
      <c r="D197" s="252" t="s">
        <v>428</v>
      </c>
      <c r="E197" s="267" t="s">
        <v>21</v>
      </c>
      <c r="F197" s="268" t="s">
        <v>617</v>
      </c>
      <c r="G197" s="266"/>
      <c r="H197" s="269">
        <v>181.86000000000001</v>
      </c>
      <c r="I197" s="270"/>
      <c r="J197" s="266"/>
      <c r="K197" s="266"/>
      <c r="L197" s="271"/>
      <c r="M197" s="272"/>
      <c r="N197" s="273"/>
      <c r="O197" s="273"/>
      <c r="P197" s="273"/>
      <c r="Q197" s="273"/>
      <c r="R197" s="273"/>
      <c r="S197" s="273"/>
      <c r="T197" s="274"/>
      <c r="AT197" s="275" t="s">
        <v>428</v>
      </c>
      <c r="AU197" s="275" t="s">
        <v>86</v>
      </c>
      <c r="AV197" s="13" t="s">
        <v>86</v>
      </c>
      <c r="AW197" s="13" t="s">
        <v>39</v>
      </c>
      <c r="AX197" s="13" t="s">
        <v>76</v>
      </c>
      <c r="AY197" s="275" t="s">
        <v>414</v>
      </c>
    </row>
    <row r="198" s="13" customFormat="1">
      <c r="B198" s="265"/>
      <c r="C198" s="266"/>
      <c r="D198" s="252" t="s">
        <v>428</v>
      </c>
      <c r="E198" s="267" t="s">
        <v>21</v>
      </c>
      <c r="F198" s="268" t="s">
        <v>618</v>
      </c>
      <c r="G198" s="266"/>
      <c r="H198" s="269">
        <v>179.37000000000001</v>
      </c>
      <c r="I198" s="270"/>
      <c r="J198" s="266"/>
      <c r="K198" s="266"/>
      <c r="L198" s="271"/>
      <c r="M198" s="272"/>
      <c r="N198" s="273"/>
      <c r="O198" s="273"/>
      <c r="P198" s="273"/>
      <c r="Q198" s="273"/>
      <c r="R198" s="273"/>
      <c r="S198" s="273"/>
      <c r="T198" s="274"/>
      <c r="AT198" s="275" t="s">
        <v>428</v>
      </c>
      <c r="AU198" s="275" t="s">
        <v>86</v>
      </c>
      <c r="AV198" s="13" t="s">
        <v>86</v>
      </c>
      <c r="AW198" s="13" t="s">
        <v>39</v>
      </c>
      <c r="AX198" s="13" t="s">
        <v>76</v>
      </c>
      <c r="AY198" s="275" t="s">
        <v>414</v>
      </c>
    </row>
    <row r="199" s="13" customFormat="1">
      <c r="B199" s="265"/>
      <c r="C199" s="266"/>
      <c r="D199" s="252" t="s">
        <v>428</v>
      </c>
      <c r="E199" s="267" t="s">
        <v>21</v>
      </c>
      <c r="F199" s="268" t="s">
        <v>619</v>
      </c>
      <c r="G199" s="266"/>
      <c r="H199" s="269">
        <v>176.78</v>
      </c>
      <c r="I199" s="270"/>
      <c r="J199" s="266"/>
      <c r="K199" s="266"/>
      <c r="L199" s="271"/>
      <c r="M199" s="272"/>
      <c r="N199" s="273"/>
      <c r="O199" s="273"/>
      <c r="P199" s="273"/>
      <c r="Q199" s="273"/>
      <c r="R199" s="273"/>
      <c r="S199" s="273"/>
      <c r="T199" s="274"/>
      <c r="AT199" s="275" t="s">
        <v>428</v>
      </c>
      <c r="AU199" s="275" t="s">
        <v>86</v>
      </c>
      <c r="AV199" s="13" t="s">
        <v>86</v>
      </c>
      <c r="AW199" s="13" t="s">
        <v>39</v>
      </c>
      <c r="AX199" s="13" t="s">
        <v>76</v>
      </c>
      <c r="AY199" s="275" t="s">
        <v>414</v>
      </c>
    </row>
    <row r="200" s="13" customFormat="1">
      <c r="B200" s="265"/>
      <c r="C200" s="266"/>
      <c r="D200" s="252" t="s">
        <v>428</v>
      </c>
      <c r="E200" s="267" t="s">
        <v>21</v>
      </c>
      <c r="F200" s="268" t="s">
        <v>620</v>
      </c>
      <c r="G200" s="266"/>
      <c r="H200" s="269">
        <v>55.200000000000003</v>
      </c>
      <c r="I200" s="270"/>
      <c r="J200" s="266"/>
      <c r="K200" s="266"/>
      <c r="L200" s="271"/>
      <c r="M200" s="272"/>
      <c r="N200" s="273"/>
      <c r="O200" s="273"/>
      <c r="P200" s="273"/>
      <c r="Q200" s="273"/>
      <c r="R200" s="273"/>
      <c r="S200" s="273"/>
      <c r="T200" s="274"/>
      <c r="AT200" s="275" t="s">
        <v>428</v>
      </c>
      <c r="AU200" s="275" t="s">
        <v>86</v>
      </c>
      <c r="AV200" s="13" t="s">
        <v>86</v>
      </c>
      <c r="AW200" s="13" t="s">
        <v>39</v>
      </c>
      <c r="AX200" s="13" t="s">
        <v>76</v>
      </c>
      <c r="AY200" s="275" t="s">
        <v>414</v>
      </c>
    </row>
    <row r="201" s="13" customFormat="1">
      <c r="B201" s="265"/>
      <c r="C201" s="266"/>
      <c r="D201" s="252" t="s">
        <v>428</v>
      </c>
      <c r="E201" s="267" t="s">
        <v>21</v>
      </c>
      <c r="F201" s="268" t="s">
        <v>621</v>
      </c>
      <c r="G201" s="266"/>
      <c r="H201" s="269">
        <v>158.40000000000001</v>
      </c>
      <c r="I201" s="270"/>
      <c r="J201" s="266"/>
      <c r="K201" s="266"/>
      <c r="L201" s="271"/>
      <c r="M201" s="272"/>
      <c r="N201" s="273"/>
      <c r="O201" s="273"/>
      <c r="P201" s="273"/>
      <c r="Q201" s="273"/>
      <c r="R201" s="273"/>
      <c r="S201" s="273"/>
      <c r="T201" s="274"/>
      <c r="AT201" s="275" t="s">
        <v>428</v>
      </c>
      <c r="AU201" s="275" t="s">
        <v>86</v>
      </c>
      <c r="AV201" s="13" t="s">
        <v>86</v>
      </c>
      <c r="AW201" s="13" t="s">
        <v>39</v>
      </c>
      <c r="AX201" s="13" t="s">
        <v>76</v>
      </c>
      <c r="AY201" s="275" t="s">
        <v>414</v>
      </c>
    </row>
    <row r="202" s="13" customFormat="1">
      <c r="B202" s="265"/>
      <c r="C202" s="266"/>
      <c r="D202" s="252" t="s">
        <v>428</v>
      </c>
      <c r="E202" s="267" t="s">
        <v>21</v>
      </c>
      <c r="F202" s="268" t="s">
        <v>622</v>
      </c>
      <c r="G202" s="266"/>
      <c r="H202" s="269">
        <v>162.40000000000001</v>
      </c>
      <c r="I202" s="270"/>
      <c r="J202" s="266"/>
      <c r="K202" s="266"/>
      <c r="L202" s="271"/>
      <c r="M202" s="272"/>
      <c r="N202" s="273"/>
      <c r="O202" s="273"/>
      <c r="P202" s="273"/>
      <c r="Q202" s="273"/>
      <c r="R202" s="273"/>
      <c r="S202" s="273"/>
      <c r="T202" s="274"/>
      <c r="AT202" s="275" t="s">
        <v>428</v>
      </c>
      <c r="AU202" s="275" t="s">
        <v>86</v>
      </c>
      <c r="AV202" s="13" t="s">
        <v>86</v>
      </c>
      <c r="AW202" s="13" t="s">
        <v>39</v>
      </c>
      <c r="AX202" s="13" t="s">
        <v>76</v>
      </c>
      <c r="AY202" s="275" t="s">
        <v>414</v>
      </c>
    </row>
    <row r="203" s="13" customFormat="1">
      <c r="B203" s="265"/>
      <c r="C203" s="266"/>
      <c r="D203" s="252" t="s">
        <v>428</v>
      </c>
      <c r="E203" s="267" t="s">
        <v>21</v>
      </c>
      <c r="F203" s="268" t="s">
        <v>623</v>
      </c>
      <c r="G203" s="266"/>
      <c r="H203" s="269">
        <v>146.68000000000001</v>
      </c>
      <c r="I203" s="270"/>
      <c r="J203" s="266"/>
      <c r="K203" s="266"/>
      <c r="L203" s="271"/>
      <c r="M203" s="272"/>
      <c r="N203" s="273"/>
      <c r="O203" s="273"/>
      <c r="P203" s="273"/>
      <c r="Q203" s="273"/>
      <c r="R203" s="273"/>
      <c r="S203" s="273"/>
      <c r="T203" s="274"/>
      <c r="AT203" s="275" t="s">
        <v>428</v>
      </c>
      <c r="AU203" s="275" t="s">
        <v>86</v>
      </c>
      <c r="AV203" s="13" t="s">
        <v>86</v>
      </c>
      <c r="AW203" s="13" t="s">
        <v>39</v>
      </c>
      <c r="AX203" s="13" t="s">
        <v>76</v>
      </c>
      <c r="AY203" s="275" t="s">
        <v>414</v>
      </c>
    </row>
    <row r="204" s="13" customFormat="1">
      <c r="B204" s="265"/>
      <c r="C204" s="266"/>
      <c r="D204" s="252" t="s">
        <v>428</v>
      </c>
      <c r="E204" s="267" t="s">
        <v>21</v>
      </c>
      <c r="F204" s="268" t="s">
        <v>624</v>
      </c>
      <c r="G204" s="266"/>
      <c r="H204" s="269">
        <v>57.82</v>
      </c>
      <c r="I204" s="270"/>
      <c r="J204" s="266"/>
      <c r="K204" s="266"/>
      <c r="L204" s="271"/>
      <c r="M204" s="272"/>
      <c r="N204" s="273"/>
      <c r="O204" s="273"/>
      <c r="P204" s="273"/>
      <c r="Q204" s="273"/>
      <c r="R204" s="273"/>
      <c r="S204" s="273"/>
      <c r="T204" s="274"/>
      <c r="AT204" s="275" t="s">
        <v>428</v>
      </c>
      <c r="AU204" s="275" t="s">
        <v>86</v>
      </c>
      <c r="AV204" s="13" t="s">
        <v>86</v>
      </c>
      <c r="AW204" s="13" t="s">
        <v>39</v>
      </c>
      <c r="AX204" s="13" t="s">
        <v>76</v>
      </c>
      <c r="AY204" s="275" t="s">
        <v>414</v>
      </c>
    </row>
    <row r="205" s="14" customFormat="1">
      <c r="B205" s="276"/>
      <c r="C205" s="277"/>
      <c r="D205" s="252" t="s">
        <v>428</v>
      </c>
      <c r="E205" s="278" t="s">
        <v>21</v>
      </c>
      <c r="F205" s="279" t="s">
        <v>259</v>
      </c>
      <c r="G205" s="277"/>
      <c r="H205" s="280">
        <v>2348.5700000000002</v>
      </c>
      <c r="I205" s="281"/>
      <c r="J205" s="277"/>
      <c r="K205" s="277"/>
      <c r="L205" s="282"/>
      <c r="M205" s="283"/>
      <c r="N205" s="284"/>
      <c r="O205" s="284"/>
      <c r="P205" s="284"/>
      <c r="Q205" s="284"/>
      <c r="R205" s="284"/>
      <c r="S205" s="284"/>
      <c r="T205" s="285"/>
      <c r="AT205" s="286" t="s">
        <v>428</v>
      </c>
      <c r="AU205" s="286" t="s">
        <v>86</v>
      </c>
      <c r="AV205" s="14" t="s">
        <v>394</v>
      </c>
      <c r="AW205" s="14" t="s">
        <v>39</v>
      </c>
      <c r="AX205" s="14" t="s">
        <v>76</v>
      </c>
      <c r="AY205" s="286" t="s">
        <v>414</v>
      </c>
    </row>
    <row r="206" s="12" customFormat="1">
      <c r="B206" s="255"/>
      <c r="C206" s="256"/>
      <c r="D206" s="252" t="s">
        <v>428</v>
      </c>
      <c r="E206" s="257" t="s">
        <v>21</v>
      </c>
      <c r="F206" s="258" t="s">
        <v>625</v>
      </c>
      <c r="G206" s="256"/>
      <c r="H206" s="257" t="s">
        <v>21</v>
      </c>
      <c r="I206" s="259"/>
      <c r="J206" s="256"/>
      <c r="K206" s="256"/>
      <c r="L206" s="260"/>
      <c r="M206" s="261"/>
      <c r="N206" s="262"/>
      <c r="O206" s="262"/>
      <c r="P206" s="262"/>
      <c r="Q206" s="262"/>
      <c r="R206" s="262"/>
      <c r="S206" s="262"/>
      <c r="T206" s="263"/>
      <c r="AT206" s="264" t="s">
        <v>428</v>
      </c>
      <c r="AU206" s="264" t="s">
        <v>86</v>
      </c>
      <c r="AV206" s="12" t="s">
        <v>83</v>
      </c>
      <c r="AW206" s="12" t="s">
        <v>39</v>
      </c>
      <c r="AX206" s="12" t="s">
        <v>76</v>
      </c>
      <c r="AY206" s="264" t="s">
        <v>414</v>
      </c>
    </row>
    <row r="207" s="13" customFormat="1">
      <c r="B207" s="265"/>
      <c r="C207" s="266"/>
      <c r="D207" s="252" t="s">
        <v>428</v>
      </c>
      <c r="E207" s="267" t="s">
        <v>21</v>
      </c>
      <c r="F207" s="268" t="s">
        <v>626</v>
      </c>
      <c r="G207" s="266"/>
      <c r="H207" s="269">
        <v>7294.9200000000001</v>
      </c>
      <c r="I207" s="270"/>
      <c r="J207" s="266"/>
      <c r="K207" s="266"/>
      <c r="L207" s="271"/>
      <c r="M207" s="272"/>
      <c r="N207" s="273"/>
      <c r="O207" s="273"/>
      <c r="P207" s="273"/>
      <c r="Q207" s="273"/>
      <c r="R207" s="273"/>
      <c r="S207" s="273"/>
      <c r="T207" s="274"/>
      <c r="AT207" s="275" t="s">
        <v>428</v>
      </c>
      <c r="AU207" s="275" t="s">
        <v>86</v>
      </c>
      <c r="AV207" s="13" t="s">
        <v>86</v>
      </c>
      <c r="AW207" s="13" t="s">
        <v>39</v>
      </c>
      <c r="AX207" s="13" t="s">
        <v>76</v>
      </c>
      <c r="AY207" s="275" t="s">
        <v>414</v>
      </c>
    </row>
    <row r="208" s="13" customFormat="1">
      <c r="B208" s="265"/>
      <c r="C208" s="266"/>
      <c r="D208" s="252" t="s">
        <v>428</v>
      </c>
      <c r="E208" s="267" t="s">
        <v>21</v>
      </c>
      <c r="F208" s="268" t="s">
        <v>627</v>
      </c>
      <c r="G208" s="266"/>
      <c r="H208" s="269">
        <v>113.66</v>
      </c>
      <c r="I208" s="270"/>
      <c r="J208" s="266"/>
      <c r="K208" s="266"/>
      <c r="L208" s="271"/>
      <c r="M208" s="272"/>
      <c r="N208" s="273"/>
      <c r="O208" s="273"/>
      <c r="P208" s="273"/>
      <c r="Q208" s="273"/>
      <c r="R208" s="273"/>
      <c r="S208" s="273"/>
      <c r="T208" s="274"/>
      <c r="AT208" s="275" t="s">
        <v>428</v>
      </c>
      <c r="AU208" s="275" t="s">
        <v>86</v>
      </c>
      <c r="AV208" s="13" t="s">
        <v>86</v>
      </c>
      <c r="AW208" s="13" t="s">
        <v>39</v>
      </c>
      <c r="AX208" s="13" t="s">
        <v>76</v>
      </c>
      <c r="AY208" s="275" t="s">
        <v>414</v>
      </c>
    </row>
    <row r="209" s="14" customFormat="1">
      <c r="B209" s="276"/>
      <c r="C209" s="277"/>
      <c r="D209" s="252" t="s">
        <v>428</v>
      </c>
      <c r="E209" s="278" t="s">
        <v>21</v>
      </c>
      <c r="F209" s="279" t="s">
        <v>259</v>
      </c>
      <c r="G209" s="277"/>
      <c r="H209" s="280">
        <v>7408.5799999999999</v>
      </c>
      <c r="I209" s="281"/>
      <c r="J209" s="277"/>
      <c r="K209" s="277"/>
      <c r="L209" s="282"/>
      <c r="M209" s="283"/>
      <c r="N209" s="284"/>
      <c r="O209" s="284"/>
      <c r="P209" s="284"/>
      <c r="Q209" s="284"/>
      <c r="R209" s="284"/>
      <c r="S209" s="284"/>
      <c r="T209" s="285"/>
      <c r="AT209" s="286" t="s">
        <v>428</v>
      </c>
      <c r="AU209" s="286" t="s">
        <v>86</v>
      </c>
      <c r="AV209" s="14" t="s">
        <v>394</v>
      </c>
      <c r="AW209" s="14" t="s">
        <v>39</v>
      </c>
      <c r="AX209" s="14" t="s">
        <v>76</v>
      </c>
      <c r="AY209" s="286" t="s">
        <v>414</v>
      </c>
    </row>
    <row r="210" s="15" customFormat="1">
      <c r="B210" s="287"/>
      <c r="C210" s="288"/>
      <c r="D210" s="252" t="s">
        <v>428</v>
      </c>
      <c r="E210" s="289" t="s">
        <v>21</v>
      </c>
      <c r="F210" s="290" t="s">
        <v>235</v>
      </c>
      <c r="G210" s="288"/>
      <c r="H210" s="291">
        <v>9757.1499999999996</v>
      </c>
      <c r="I210" s="292"/>
      <c r="J210" s="288"/>
      <c r="K210" s="288"/>
      <c r="L210" s="293"/>
      <c r="M210" s="294"/>
      <c r="N210" s="295"/>
      <c r="O210" s="295"/>
      <c r="P210" s="295"/>
      <c r="Q210" s="295"/>
      <c r="R210" s="295"/>
      <c r="S210" s="295"/>
      <c r="T210" s="296"/>
      <c r="AT210" s="297" t="s">
        <v>428</v>
      </c>
      <c r="AU210" s="297" t="s">
        <v>86</v>
      </c>
      <c r="AV210" s="15" t="s">
        <v>422</v>
      </c>
      <c r="AW210" s="15" t="s">
        <v>39</v>
      </c>
      <c r="AX210" s="15" t="s">
        <v>83</v>
      </c>
      <c r="AY210" s="297" t="s">
        <v>414</v>
      </c>
    </row>
    <row r="211" s="1" customFormat="1" ht="38.25" customHeight="1">
      <c r="B211" s="47"/>
      <c r="C211" s="240" t="s">
        <v>628</v>
      </c>
      <c r="D211" s="240" t="s">
        <v>418</v>
      </c>
      <c r="E211" s="241" t="s">
        <v>629</v>
      </c>
      <c r="F211" s="242" t="s">
        <v>630</v>
      </c>
      <c r="G211" s="243" t="s">
        <v>192</v>
      </c>
      <c r="H211" s="244">
        <v>136.30199999999999</v>
      </c>
      <c r="I211" s="245"/>
      <c r="J211" s="246">
        <f>ROUND(I211*H211,2)</f>
        <v>0</v>
      </c>
      <c r="K211" s="242" t="s">
        <v>421</v>
      </c>
      <c r="L211" s="73"/>
      <c r="M211" s="247" t="s">
        <v>21</v>
      </c>
      <c r="N211" s="248" t="s">
        <v>47</v>
      </c>
      <c r="O211" s="48"/>
      <c r="P211" s="249">
        <f>O211*H211</f>
        <v>0</v>
      </c>
      <c r="Q211" s="249">
        <v>0.20923</v>
      </c>
      <c r="R211" s="249">
        <f>Q211*H211</f>
        <v>28.51846746</v>
      </c>
      <c r="S211" s="249">
        <v>0</v>
      </c>
      <c r="T211" s="250">
        <f>S211*H211</f>
        <v>0</v>
      </c>
      <c r="AR211" s="25" t="s">
        <v>422</v>
      </c>
      <c r="AT211" s="25" t="s">
        <v>418</v>
      </c>
      <c r="AU211" s="25" t="s">
        <v>86</v>
      </c>
      <c r="AY211" s="25" t="s">
        <v>414</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422</v>
      </c>
      <c r="BM211" s="25" t="s">
        <v>631</v>
      </c>
    </row>
    <row r="212" s="12" customFormat="1">
      <c r="B212" s="255"/>
      <c r="C212" s="256"/>
      <c r="D212" s="252" t="s">
        <v>428</v>
      </c>
      <c r="E212" s="257" t="s">
        <v>21</v>
      </c>
      <c r="F212" s="258" t="s">
        <v>431</v>
      </c>
      <c r="G212" s="256"/>
      <c r="H212" s="257" t="s">
        <v>21</v>
      </c>
      <c r="I212" s="259"/>
      <c r="J212" s="256"/>
      <c r="K212" s="256"/>
      <c r="L212" s="260"/>
      <c r="M212" s="261"/>
      <c r="N212" s="262"/>
      <c r="O212" s="262"/>
      <c r="P212" s="262"/>
      <c r="Q212" s="262"/>
      <c r="R212" s="262"/>
      <c r="S212" s="262"/>
      <c r="T212" s="263"/>
      <c r="AT212" s="264" t="s">
        <v>428</v>
      </c>
      <c r="AU212" s="264" t="s">
        <v>86</v>
      </c>
      <c r="AV212" s="12" t="s">
        <v>83</v>
      </c>
      <c r="AW212" s="12" t="s">
        <v>39</v>
      </c>
      <c r="AX212" s="12" t="s">
        <v>76</v>
      </c>
      <c r="AY212" s="264" t="s">
        <v>414</v>
      </c>
    </row>
    <row r="213" s="12" customFormat="1">
      <c r="B213" s="255"/>
      <c r="C213" s="256"/>
      <c r="D213" s="252" t="s">
        <v>428</v>
      </c>
      <c r="E213" s="257" t="s">
        <v>21</v>
      </c>
      <c r="F213" s="258" t="s">
        <v>437</v>
      </c>
      <c r="G213" s="256"/>
      <c r="H213" s="257" t="s">
        <v>21</v>
      </c>
      <c r="I213" s="259"/>
      <c r="J213" s="256"/>
      <c r="K213" s="256"/>
      <c r="L213" s="260"/>
      <c r="M213" s="261"/>
      <c r="N213" s="262"/>
      <c r="O213" s="262"/>
      <c r="P213" s="262"/>
      <c r="Q213" s="262"/>
      <c r="R213" s="262"/>
      <c r="S213" s="262"/>
      <c r="T213" s="263"/>
      <c r="AT213" s="264" t="s">
        <v>428</v>
      </c>
      <c r="AU213" s="264" t="s">
        <v>86</v>
      </c>
      <c r="AV213" s="12" t="s">
        <v>83</v>
      </c>
      <c r="AW213" s="12" t="s">
        <v>39</v>
      </c>
      <c r="AX213" s="12" t="s">
        <v>76</v>
      </c>
      <c r="AY213" s="264" t="s">
        <v>414</v>
      </c>
    </row>
    <row r="214" s="12" customFormat="1">
      <c r="B214" s="255"/>
      <c r="C214" s="256"/>
      <c r="D214" s="252" t="s">
        <v>428</v>
      </c>
      <c r="E214" s="257" t="s">
        <v>21</v>
      </c>
      <c r="F214" s="258" t="s">
        <v>632</v>
      </c>
      <c r="G214" s="256"/>
      <c r="H214" s="257" t="s">
        <v>21</v>
      </c>
      <c r="I214" s="259"/>
      <c r="J214" s="256"/>
      <c r="K214" s="256"/>
      <c r="L214" s="260"/>
      <c r="M214" s="261"/>
      <c r="N214" s="262"/>
      <c r="O214" s="262"/>
      <c r="P214" s="262"/>
      <c r="Q214" s="262"/>
      <c r="R214" s="262"/>
      <c r="S214" s="262"/>
      <c r="T214" s="263"/>
      <c r="AT214" s="264" t="s">
        <v>428</v>
      </c>
      <c r="AU214" s="264" t="s">
        <v>86</v>
      </c>
      <c r="AV214" s="12" t="s">
        <v>83</v>
      </c>
      <c r="AW214" s="12" t="s">
        <v>39</v>
      </c>
      <c r="AX214" s="12" t="s">
        <v>76</v>
      </c>
      <c r="AY214" s="264" t="s">
        <v>414</v>
      </c>
    </row>
    <row r="215" s="12" customFormat="1">
      <c r="B215" s="255"/>
      <c r="C215" s="256"/>
      <c r="D215" s="252" t="s">
        <v>428</v>
      </c>
      <c r="E215" s="257" t="s">
        <v>21</v>
      </c>
      <c r="F215" s="258" t="s">
        <v>633</v>
      </c>
      <c r="G215" s="256"/>
      <c r="H215" s="257" t="s">
        <v>21</v>
      </c>
      <c r="I215" s="259"/>
      <c r="J215" s="256"/>
      <c r="K215" s="256"/>
      <c r="L215" s="260"/>
      <c r="M215" s="261"/>
      <c r="N215" s="262"/>
      <c r="O215" s="262"/>
      <c r="P215" s="262"/>
      <c r="Q215" s="262"/>
      <c r="R215" s="262"/>
      <c r="S215" s="262"/>
      <c r="T215" s="263"/>
      <c r="AT215" s="264" t="s">
        <v>428</v>
      </c>
      <c r="AU215" s="264" t="s">
        <v>86</v>
      </c>
      <c r="AV215" s="12" t="s">
        <v>83</v>
      </c>
      <c r="AW215" s="12" t="s">
        <v>39</v>
      </c>
      <c r="AX215" s="12" t="s">
        <v>76</v>
      </c>
      <c r="AY215" s="264" t="s">
        <v>414</v>
      </c>
    </row>
    <row r="216" s="13" customFormat="1">
      <c r="B216" s="265"/>
      <c r="C216" s="266"/>
      <c r="D216" s="252" t="s">
        <v>428</v>
      </c>
      <c r="E216" s="267" t="s">
        <v>21</v>
      </c>
      <c r="F216" s="268" t="s">
        <v>634</v>
      </c>
      <c r="G216" s="266"/>
      <c r="H216" s="269">
        <v>68.376000000000005</v>
      </c>
      <c r="I216" s="270"/>
      <c r="J216" s="266"/>
      <c r="K216" s="266"/>
      <c r="L216" s="271"/>
      <c r="M216" s="272"/>
      <c r="N216" s="273"/>
      <c r="O216" s="273"/>
      <c r="P216" s="273"/>
      <c r="Q216" s="273"/>
      <c r="R216" s="273"/>
      <c r="S216" s="273"/>
      <c r="T216" s="274"/>
      <c r="AT216" s="275" t="s">
        <v>428</v>
      </c>
      <c r="AU216" s="275" t="s">
        <v>86</v>
      </c>
      <c r="AV216" s="13" t="s">
        <v>86</v>
      </c>
      <c r="AW216" s="13" t="s">
        <v>39</v>
      </c>
      <c r="AX216" s="13" t="s">
        <v>76</v>
      </c>
      <c r="AY216" s="275" t="s">
        <v>414</v>
      </c>
    </row>
    <row r="217" s="13" customFormat="1">
      <c r="B217" s="265"/>
      <c r="C217" s="266"/>
      <c r="D217" s="252" t="s">
        <v>428</v>
      </c>
      <c r="E217" s="267" t="s">
        <v>21</v>
      </c>
      <c r="F217" s="268" t="s">
        <v>635</v>
      </c>
      <c r="G217" s="266"/>
      <c r="H217" s="269">
        <v>27.719999999999999</v>
      </c>
      <c r="I217" s="270"/>
      <c r="J217" s="266"/>
      <c r="K217" s="266"/>
      <c r="L217" s="271"/>
      <c r="M217" s="272"/>
      <c r="N217" s="273"/>
      <c r="O217" s="273"/>
      <c r="P217" s="273"/>
      <c r="Q217" s="273"/>
      <c r="R217" s="273"/>
      <c r="S217" s="273"/>
      <c r="T217" s="274"/>
      <c r="AT217" s="275" t="s">
        <v>428</v>
      </c>
      <c r="AU217" s="275" t="s">
        <v>86</v>
      </c>
      <c r="AV217" s="13" t="s">
        <v>86</v>
      </c>
      <c r="AW217" s="13" t="s">
        <v>39</v>
      </c>
      <c r="AX217" s="13" t="s">
        <v>76</v>
      </c>
      <c r="AY217" s="275" t="s">
        <v>414</v>
      </c>
    </row>
    <row r="218" s="13" customFormat="1">
      <c r="B218" s="265"/>
      <c r="C218" s="266"/>
      <c r="D218" s="252" t="s">
        <v>428</v>
      </c>
      <c r="E218" s="267" t="s">
        <v>21</v>
      </c>
      <c r="F218" s="268" t="s">
        <v>636</v>
      </c>
      <c r="G218" s="266"/>
      <c r="H218" s="269">
        <v>27.719999999999999</v>
      </c>
      <c r="I218" s="270"/>
      <c r="J218" s="266"/>
      <c r="K218" s="266"/>
      <c r="L218" s="271"/>
      <c r="M218" s="272"/>
      <c r="N218" s="273"/>
      <c r="O218" s="273"/>
      <c r="P218" s="273"/>
      <c r="Q218" s="273"/>
      <c r="R218" s="273"/>
      <c r="S218" s="273"/>
      <c r="T218" s="274"/>
      <c r="AT218" s="275" t="s">
        <v>428</v>
      </c>
      <c r="AU218" s="275" t="s">
        <v>86</v>
      </c>
      <c r="AV218" s="13" t="s">
        <v>86</v>
      </c>
      <c r="AW218" s="13" t="s">
        <v>39</v>
      </c>
      <c r="AX218" s="13" t="s">
        <v>76</v>
      </c>
      <c r="AY218" s="275" t="s">
        <v>414</v>
      </c>
    </row>
    <row r="219" s="13" customFormat="1">
      <c r="B219" s="265"/>
      <c r="C219" s="266"/>
      <c r="D219" s="252" t="s">
        <v>428</v>
      </c>
      <c r="E219" s="267" t="s">
        <v>21</v>
      </c>
      <c r="F219" s="268" t="s">
        <v>637</v>
      </c>
      <c r="G219" s="266"/>
      <c r="H219" s="269">
        <v>6.2430000000000003</v>
      </c>
      <c r="I219" s="270"/>
      <c r="J219" s="266"/>
      <c r="K219" s="266"/>
      <c r="L219" s="271"/>
      <c r="M219" s="272"/>
      <c r="N219" s="273"/>
      <c r="O219" s="273"/>
      <c r="P219" s="273"/>
      <c r="Q219" s="273"/>
      <c r="R219" s="273"/>
      <c r="S219" s="273"/>
      <c r="T219" s="274"/>
      <c r="AT219" s="275" t="s">
        <v>428</v>
      </c>
      <c r="AU219" s="275" t="s">
        <v>86</v>
      </c>
      <c r="AV219" s="13" t="s">
        <v>86</v>
      </c>
      <c r="AW219" s="13" t="s">
        <v>39</v>
      </c>
      <c r="AX219" s="13" t="s">
        <v>76</v>
      </c>
      <c r="AY219" s="275" t="s">
        <v>414</v>
      </c>
    </row>
    <row r="220" s="13" customFormat="1">
      <c r="B220" s="265"/>
      <c r="C220" s="266"/>
      <c r="D220" s="252" t="s">
        <v>428</v>
      </c>
      <c r="E220" s="267" t="s">
        <v>21</v>
      </c>
      <c r="F220" s="268" t="s">
        <v>638</v>
      </c>
      <c r="G220" s="266"/>
      <c r="H220" s="269">
        <v>6.2430000000000003</v>
      </c>
      <c r="I220" s="270"/>
      <c r="J220" s="266"/>
      <c r="K220" s="266"/>
      <c r="L220" s="271"/>
      <c r="M220" s="272"/>
      <c r="N220" s="273"/>
      <c r="O220" s="273"/>
      <c r="P220" s="273"/>
      <c r="Q220" s="273"/>
      <c r="R220" s="273"/>
      <c r="S220" s="273"/>
      <c r="T220" s="274"/>
      <c r="AT220" s="275" t="s">
        <v>428</v>
      </c>
      <c r="AU220" s="275" t="s">
        <v>86</v>
      </c>
      <c r="AV220" s="13" t="s">
        <v>86</v>
      </c>
      <c r="AW220" s="13" t="s">
        <v>39</v>
      </c>
      <c r="AX220" s="13" t="s">
        <v>76</v>
      </c>
      <c r="AY220" s="275" t="s">
        <v>414</v>
      </c>
    </row>
    <row r="221" s="14" customFormat="1">
      <c r="B221" s="276"/>
      <c r="C221" s="277"/>
      <c r="D221" s="252" t="s">
        <v>428</v>
      </c>
      <c r="E221" s="278" t="s">
        <v>478</v>
      </c>
      <c r="F221" s="279" t="s">
        <v>259</v>
      </c>
      <c r="G221" s="277"/>
      <c r="H221" s="280">
        <v>136.30199999999999</v>
      </c>
      <c r="I221" s="281"/>
      <c r="J221" s="277"/>
      <c r="K221" s="277"/>
      <c r="L221" s="282"/>
      <c r="M221" s="283"/>
      <c r="N221" s="284"/>
      <c r="O221" s="284"/>
      <c r="P221" s="284"/>
      <c r="Q221" s="284"/>
      <c r="R221" s="284"/>
      <c r="S221" s="284"/>
      <c r="T221" s="285"/>
      <c r="AT221" s="286" t="s">
        <v>428</v>
      </c>
      <c r="AU221" s="286" t="s">
        <v>86</v>
      </c>
      <c r="AV221" s="14" t="s">
        <v>394</v>
      </c>
      <c r="AW221" s="14" t="s">
        <v>39</v>
      </c>
      <c r="AX221" s="14" t="s">
        <v>76</v>
      </c>
      <c r="AY221" s="286" t="s">
        <v>414</v>
      </c>
    </row>
    <row r="222" s="15" customFormat="1">
      <c r="B222" s="287"/>
      <c r="C222" s="288"/>
      <c r="D222" s="252" t="s">
        <v>428</v>
      </c>
      <c r="E222" s="289" t="s">
        <v>21</v>
      </c>
      <c r="F222" s="290" t="s">
        <v>235</v>
      </c>
      <c r="G222" s="288"/>
      <c r="H222" s="291">
        <v>136.30199999999999</v>
      </c>
      <c r="I222" s="292"/>
      <c r="J222" s="288"/>
      <c r="K222" s="288"/>
      <c r="L222" s="293"/>
      <c r="M222" s="294"/>
      <c r="N222" s="295"/>
      <c r="O222" s="295"/>
      <c r="P222" s="295"/>
      <c r="Q222" s="295"/>
      <c r="R222" s="295"/>
      <c r="S222" s="295"/>
      <c r="T222" s="296"/>
      <c r="AT222" s="297" t="s">
        <v>428</v>
      </c>
      <c r="AU222" s="297" t="s">
        <v>86</v>
      </c>
      <c r="AV222" s="15" t="s">
        <v>422</v>
      </c>
      <c r="AW222" s="15" t="s">
        <v>39</v>
      </c>
      <c r="AX222" s="15" t="s">
        <v>83</v>
      </c>
      <c r="AY222" s="297" t="s">
        <v>414</v>
      </c>
    </row>
    <row r="223" s="1" customFormat="1" ht="25.5" customHeight="1">
      <c r="B223" s="47"/>
      <c r="C223" s="240" t="s">
        <v>639</v>
      </c>
      <c r="D223" s="240" t="s">
        <v>418</v>
      </c>
      <c r="E223" s="241" t="s">
        <v>640</v>
      </c>
      <c r="F223" s="242" t="s">
        <v>641</v>
      </c>
      <c r="G223" s="243" t="s">
        <v>192</v>
      </c>
      <c r="H223" s="244">
        <v>788.38499999999999</v>
      </c>
      <c r="I223" s="245"/>
      <c r="J223" s="246">
        <f>ROUND(I223*H223,2)</f>
        <v>0</v>
      </c>
      <c r="K223" s="242" t="s">
        <v>421</v>
      </c>
      <c r="L223" s="73"/>
      <c r="M223" s="247" t="s">
        <v>21</v>
      </c>
      <c r="N223" s="248" t="s">
        <v>47</v>
      </c>
      <c r="O223" s="48"/>
      <c r="P223" s="249">
        <f>O223*H223</f>
        <v>0</v>
      </c>
      <c r="Q223" s="249">
        <v>0.040169999999999997</v>
      </c>
      <c r="R223" s="249">
        <f>Q223*H223</f>
        <v>31.669425449999999</v>
      </c>
      <c r="S223" s="249">
        <v>0</v>
      </c>
      <c r="T223" s="250">
        <f>S223*H223</f>
        <v>0</v>
      </c>
      <c r="AR223" s="25" t="s">
        <v>422</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422</v>
      </c>
      <c r="BM223" s="25" t="s">
        <v>642</v>
      </c>
    </row>
    <row r="224" s="12" customFormat="1">
      <c r="B224" s="255"/>
      <c r="C224" s="256"/>
      <c r="D224" s="252" t="s">
        <v>428</v>
      </c>
      <c r="E224" s="257" t="s">
        <v>21</v>
      </c>
      <c r="F224" s="258" t="s">
        <v>567</v>
      </c>
      <c r="G224" s="256"/>
      <c r="H224" s="257" t="s">
        <v>21</v>
      </c>
      <c r="I224" s="259"/>
      <c r="J224" s="256"/>
      <c r="K224" s="256"/>
      <c r="L224" s="260"/>
      <c r="M224" s="261"/>
      <c r="N224" s="262"/>
      <c r="O224" s="262"/>
      <c r="P224" s="262"/>
      <c r="Q224" s="262"/>
      <c r="R224" s="262"/>
      <c r="S224" s="262"/>
      <c r="T224" s="263"/>
      <c r="AT224" s="264" t="s">
        <v>428</v>
      </c>
      <c r="AU224" s="264" t="s">
        <v>86</v>
      </c>
      <c r="AV224" s="12" t="s">
        <v>83</v>
      </c>
      <c r="AW224" s="12" t="s">
        <v>39</v>
      </c>
      <c r="AX224" s="12" t="s">
        <v>76</v>
      </c>
      <c r="AY224" s="264" t="s">
        <v>414</v>
      </c>
    </row>
    <row r="225" s="12" customFormat="1">
      <c r="B225" s="255"/>
      <c r="C225" s="256"/>
      <c r="D225" s="252" t="s">
        <v>428</v>
      </c>
      <c r="E225" s="257" t="s">
        <v>21</v>
      </c>
      <c r="F225" s="258" t="s">
        <v>643</v>
      </c>
      <c r="G225" s="256"/>
      <c r="H225" s="257" t="s">
        <v>21</v>
      </c>
      <c r="I225" s="259"/>
      <c r="J225" s="256"/>
      <c r="K225" s="256"/>
      <c r="L225" s="260"/>
      <c r="M225" s="261"/>
      <c r="N225" s="262"/>
      <c r="O225" s="262"/>
      <c r="P225" s="262"/>
      <c r="Q225" s="262"/>
      <c r="R225" s="262"/>
      <c r="S225" s="262"/>
      <c r="T225" s="263"/>
      <c r="AT225" s="264" t="s">
        <v>428</v>
      </c>
      <c r="AU225" s="264" t="s">
        <v>86</v>
      </c>
      <c r="AV225" s="12" t="s">
        <v>83</v>
      </c>
      <c r="AW225" s="12" t="s">
        <v>39</v>
      </c>
      <c r="AX225" s="12" t="s">
        <v>76</v>
      </c>
      <c r="AY225" s="264" t="s">
        <v>414</v>
      </c>
    </row>
    <row r="226" s="13" customFormat="1">
      <c r="B226" s="265"/>
      <c r="C226" s="266"/>
      <c r="D226" s="252" t="s">
        <v>428</v>
      </c>
      <c r="E226" s="267" t="s">
        <v>21</v>
      </c>
      <c r="F226" s="268" t="s">
        <v>644</v>
      </c>
      <c r="G226" s="266"/>
      <c r="H226" s="269">
        <v>25.754999999999999</v>
      </c>
      <c r="I226" s="270"/>
      <c r="J226" s="266"/>
      <c r="K226" s="266"/>
      <c r="L226" s="271"/>
      <c r="M226" s="272"/>
      <c r="N226" s="273"/>
      <c r="O226" s="273"/>
      <c r="P226" s="273"/>
      <c r="Q226" s="273"/>
      <c r="R226" s="273"/>
      <c r="S226" s="273"/>
      <c r="T226" s="274"/>
      <c r="AT226" s="275" t="s">
        <v>428</v>
      </c>
      <c r="AU226" s="275" t="s">
        <v>86</v>
      </c>
      <c r="AV226" s="13" t="s">
        <v>86</v>
      </c>
      <c r="AW226" s="13" t="s">
        <v>39</v>
      </c>
      <c r="AX226" s="13" t="s">
        <v>76</v>
      </c>
      <c r="AY226" s="275" t="s">
        <v>414</v>
      </c>
    </row>
    <row r="227" s="13" customFormat="1">
      <c r="B227" s="265"/>
      <c r="C227" s="266"/>
      <c r="D227" s="252" t="s">
        <v>428</v>
      </c>
      <c r="E227" s="267" t="s">
        <v>21</v>
      </c>
      <c r="F227" s="268" t="s">
        <v>645</v>
      </c>
      <c r="G227" s="266"/>
      <c r="H227" s="269">
        <v>12.75</v>
      </c>
      <c r="I227" s="270"/>
      <c r="J227" s="266"/>
      <c r="K227" s="266"/>
      <c r="L227" s="271"/>
      <c r="M227" s="272"/>
      <c r="N227" s="273"/>
      <c r="O227" s="273"/>
      <c r="P227" s="273"/>
      <c r="Q227" s="273"/>
      <c r="R227" s="273"/>
      <c r="S227" s="273"/>
      <c r="T227" s="274"/>
      <c r="AT227" s="275" t="s">
        <v>428</v>
      </c>
      <c r="AU227" s="275" t="s">
        <v>86</v>
      </c>
      <c r="AV227" s="13" t="s">
        <v>86</v>
      </c>
      <c r="AW227" s="13" t="s">
        <v>39</v>
      </c>
      <c r="AX227" s="13" t="s">
        <v>76</v>
      </c>
      <c r="AY227" s="275" t="s">
        <v>414</v>
      </c>
    </row>
    <row r="228" s="13" customFormat="1">
      <c r="B228" s="265"/>
      <c r="C228" s="266"/>
      <c r="D228" s="252" t="s">
        <v>428</v>
      </c>
      <c r="E228" s="267" t="s">
        <v>21</v>
      </c>
      <c r="F228" s="268" t="s">
        <v>646</v>
      </c>
      <c r="G228" s="266"/>
      <c r="H228" s="269">
        <v>2.5499999999999998</v>
      </c>
      <c r="I228" s="270"/>
      <c r="J228" s="266"/>
      <c r="K228" s="266"/>
      <c r="L228" s="271"/>
      <c r="M228" s="272"/>
      <c r="N228" s="273"/>
      <c r="O228" s="273"/>
      <c r="P228" s="273"/>
      <c r="Q228" s="273"/>
      <c r="R228" s="273"/>
      <c r="S228" s="273"/>
      <c r="T228" s="274"/>
      <c r="AT228" s="275" t="s">
        <v>428</v>
      </c>
      <c r="AU228" s="275" t="s">
        <v>86</v>
      </c>
      <c r="AV228" s="13" t="s">
        <v>86</v>
      </c>
      <c r="AW228" s="13" t="s">
        <v>39</v>
      </c>
      <c r="AX228" s="13" t="s">
        <v>76</v>
      </c>
      <c r="AY228" s="275" t="s">
        <v>414</v>
      </c>
    </row>
    <row r="229" s="13" customFormat="1">
      <c r="B229" s="265"/>
      <c r="C229" s="266"/>
      <c r="D229" s="252" t="s">
        <v>428</v>
      </c>
      <c r="E229" s="267" t="s">
        <v>21</v>
      </c>
      <c r="F229" s="268" t="s">
        <v>647</v>
      </c>
      <c r="G229" s="266"/>
      <c r="H229" s="269">
        <v>3.6339999999999999</v>
      </c>
      <c r="I229" s="270"/>
      <c r="J229" s="266"/>
      <c r="K229" s="266"/>
      <c r="L229" s="271"/>
      <c r="M229" s="272"/>
      <c r="N229" s="273"/>
      <c r="O229" s="273"/>
      <c r="P229" s="273"/>
      <c r="Q229" s="273"/>
      <c r="R229" s="273"/>
      <c r="S229" s="273"/>
      <c r="T229" s="274"/>
      <c r="AT229" s="275" t="s">
        <v>428</v>
      </c>
      <c r="AU229" s="275" t="s">
        <v>86</v>
      </c>
      <c r="AV229" s="13" t="s">
        <v>86</v>
      </c>
      <c r="AW229" s="13" t="s">
        <v>39</v>
      </c>
      <c r="AX229" s="13" t="s">
        <v>76</v>
      </c>
      <c r="AY229" s="275" t="s">
        <v>414</v>
      </c>
    </row>
    <row r="230" s="12" customFormat="1">
      <c r="B230" s="255"/>
      <c r="C230" s="256"/>
      <c r="D230" s="252" t="s">
        <v>428</v>
      </c>
      <c r="E230" s="257" t="s">
        <v>21</v>
      </c>
      <c r="F230" s="258" t="s">
        <v>578</v>
      </c>
      <c r="G230" s="256"/>
      <c r="H230" s="257" t="s">
        <v>21</v>
      </c>
      <c r="I230" s="259"/>
      <c r="J230" s="256"/>
      <c r="K230" s="256"/>
      <c r="L230" s="260"/>
      <c r="M230" s="261"/>
      <c r="N230" s="262"/>
      <c r="O230" s="262"/>
      <c r="P230" s="262"/>
      <c r="Q230" s="262"/>
      <c r="R230" s="262"/>
      <c r="S230" s="262"/>
      <c r="T230" s="263"/>
      <c r="AT230" s="264" t="s">
        <v>428</v>
      </c>
      <c r="AU230" s="264" t="s">
        <v>86</v>
      </c>
      <c r="AV230" s="12" t="s">
        <v>83</v>
      </c>
      <c r="AW230" s="12" t="s">
        <v>39</v>
      </c>
      <c r="AX230" s="12" t="s">
        <v>76</v>
      </c>
      <c r="AY230" s="264" t="s">
        <v>414</v>
      </c>
    </row>
    <row r="231" s="12" customFormat="1">
      <c r="B231" s="255"/>
      <c r="C231" s="256"/>
      <c r="D231" s="252" t="s">
        <v>428</v>
      </c>
      <c r="E231" s="257" t="s">
        <v>21</v>
      </c>
      <c r="F231" s="258" t="s">
        <v>584</v>
      </c>
      <c r="G231" s="256"/>
      <c r="H231" s="257" t="s">
        <v>21</v>
      </c>
      <c r="I231" s="259"/>
      <c r="J231" s="256"/>
      <c r="K231" s="256"/>
      <c r="L231" s="260"/>
      <c r="M231" s="261"/>
      <c r="N231" s="262"/>
      <c r="O231" s="262"/>
      <c r="P231" s="262"/>
      <c r="Q231" s="262"/>
      <c r="R231" s="262"/>
      <c r="S231" s="262"/>
      <c r="T231" s="263"/>
      <c r="AT231" s="264" t="s">
        <v>428</v>
      </c>
      <c r="AU231" s="264" t="s">
        <v>86</v>
      </c>
      <c r="AV231" s="12" t="s">
        <v>83</v>
      </c>
      <c r="AW231" s="12" t="s">
        <v>39</v>
      </c>
      <c r="AX231" s="12" t="s">
        <v>76</v>
      </c>
      <c r="AY231" s="264" t="s">
        <v>414</v>
      </c>
    </row>
    <row r="232" s="12" customFormat="1">
      <c r="B232" s="255"/>
      <c r="C232" s="256"/>
      <c r="D232" s="252" t="s">
        <v>428</v>
      </c>
      <c r="E232" s="257" t="s">
        <v>21</v>
      </c>
      <c r="F232" s="258" t="s">
        <v>592</v>
      </c>
      <c r="G232" s="256"/>
      <c r="H232" s="257" t="s">
        <v>21</v>
      </c>
      <c r="I232" s="259"/>
      <c r="J232" s="256"/>
      <c r="K232" s="256"/>
      <c r="L232" s="260"/>
      <c r="M232" s="261"/>
      <c r="N232" s="262"/>
      <c r="O232" s="262"/>
      <c r="P232" s="262"/>
      <c r="Q232" s="262"/>
      <c r="R232" s="262"/>
      <c r="S232" s="262"/>
      <c r="T232" s="263"/>
      <c r="AT232" s="264" t="s">
        <v>428</v>
      </c>
      <c r="AU232" s="264" t="s">
        <v>86</v>
      </c>
      <c r="AV232" s="12" t="s">
        <v>83</v>
      </c>
      <c r="AW232" s="12" t="s">
        <v>39</v>
      </c>
      <c r="AX232" s="12" t="s">
        <v>76</v>
      </c>
      <c r="AY232" s="264" t="s">
        <v>414</v>
      </c>
    </row>
    <row r="233" s="12" customFormat="1">
      <c r="B233" s="255"/>
      <c r="C233" s="256"/>
      <c r="D233" s="252" t="s">
        <v>428</v>
      </c>
      <c r="E233" s="257" t="s">
        <v>21</v>
      </c>
      <c r="F233" s="258" t="s">
        <v>597</v>
      </c>
      <c r="G233" s="256"/>
      <c r="H233" s="257" t="s">
        <v>21</v>
      </c>
      <c r="I233" s="259"/>
      <c r="J233" s="256"/>
      <c r="K233" s="256"/>
      <c r="L233" s="260"/>
      <c r="M233" s="261"/>
      <c r="N233" s="262"/>
      <c r="O233" s="262"/>
      <c r="P233" s="262"/>
      <c r="Q233" s="262"/>
      <c r="R233" s="262"/>
      <c r="S233" s="262"/>
      <c r="T233" s="263"/>
      <c r="AT233" s="264" t="s">
        <v>428</v>
      </c>
      <c r="AU233" s="264" t="s">
        <v>86</v>
      </c>
      <c r="AV233" s="12" t="s">
        <v>83</v>
      </c>
      <c r="AW233" s="12" t="s">
        <v>39</v>
      </c>
      <c r="AX233" s="12" t="s">
        <v>76</v>
      </c>
      <c r="AY233" s="264" t="s">
        <v>414</v>
      </c>
    </row>
    <row r="234" s="12" customFormat="1">
      <c r="B234" s="255"/>
      <c r="C234" s="256"/>
      <c r="D234" s="252" t="s">
        <v>428</v>
      </c>
      <c r="E234" s="257" t="s">
        <v>21</v>
      </c>
      <c r="F234" s="258" t="s">
        <v>643</v>
      </c>
      <c r="G234" s="256"/>
      <c r="H234" s="257" t="s">
        <v>21</v>
      </c>
      <c r="I234" s="259"/>
      <c r="J234" s="256"/>
      <c r="K234" s="256"/>
      <c r="L234" s="260"/>
      <c r="M234" s="261"/>
      <c r="N234" s="262"/>
      <c r="O234" s="262"/>
      <c r="P234" s="262"/>
      <c r="Q234" s="262"/>
      <c r="R234" s="262"/>
      <c r="S234" s="262"/>
      <c r="T234" s="263"/>
      <c r="AT234" s="264" t="s">
        <v>428</v>
      </c>
      <c r="AU234" s="264" t="s">
        <v>86</v>
      </c>
      <c r="AV234" s="12" t="s">
        <v>83</v>
      </c>
      <c r="AW234" s="12" t="s">
        <v>39</v>
      </c>
      <c r="AX234" s="12" t="s">
        <v>76</v>
      </c>
      <c r="AY234" s="264" t="s">
        <v>414</v>
      </c>
    </row>
    <row r="235" s="13" customFormat="1">
      <c r="B235" s="265"/>
      <c r="C235" s="266"/>
      <c r="D235" s="252" t="s">
        <v>428</v>
      </c>
      <c r="E235" s="267" t="s">
        <v>21</v>
      </c>
      <c r="F235" s="268" t="s">
        <v>648</v>
      </c>
      <c r="G235" s="266"/>
      <c r="H235" s="269">
        <v>124.95</v>
      </c>
      <c r="I235" s="270"/>
      <c r="J235" s="266"/>
      <c r="K235" s="266"/>
      <c r="L235" s="271"/>
      <c r="M235" s="272"/>
      <c r="N235" s="273"/>
      <c r="O235" s="273"/>
      <c r="P235" s="273"/>
      <c r="Q235" s="273"/>
      <c r="R235" s="273"/>
      <c r="S235" s="273"/>
      <c r="T235" s="274"/>
      <c r="AT235" s="275" t="s">
        <v>428</v>
      </c>
      <c r="AU235" s="275" t="s">
        <v>86</v>
      </c>
      <c r="AV235" s="13" t="s">
        <v>86</v>
      </c>
      <c r="AW235" s="13" t="s">
        <v>39</v>
      </c>
      <c r="AX235" s="13" t="s">
        <v>76</v>
      </c>
      <c r="AY235" s="275" t="s">
        <v>414</v>
      </c>
    </row>
    <row r="236" s="13" customFormat="1">
      <c r="B236" s="265"/>
      <c r="C236" s="266"/>
      <c r="D236" s="252" t="s">
        <v>428</v>
      </c>
      <c r="E236" s="267" t="s">
        <v>21</v>
      </c>
      <c r="F236" s="268" t="s">
        <v>649</v>
      </c>
      <c r="G236" s="266"/>
      <c r="H236" s="269">
        <v>124.95</v>
      </c>
      <c r="I236" s="270"/>
      <c r="J236" s="266"/>
      <c r="K236" s="266"/>
      <c r="L236" s="271"/>
      <c r="M236" s="272"/>
      <c r="N236" s="273"/>
      <c r="O236" s="273"/>
      <c r="P236" s="273"/>
      <c r="Q236" s="273"/>
      <c r="R236" s="273"/>
      <c r="S236" s="273"/>
      <c r="T236" s="274"/>
      <c r="AT236" s="275" t="s">
        <v>428</v>
      </c>
      <c r="AU236" s="275" t="s">
        <v>86</v>
      </c>
      <c r="AV236" s="13" t="s">
        <v>86</v>
      </c>
      <c r="AW236" s="13" t="s">
        <v>39</v>
      </c>
      <c r="AX236" s="13" t="s">
        <v>76</v>
      </c>
      <c r="AY236" s="275" t="s">
        <v>414</v>
      </c>
    </row>
    <row r="237" s="13" customFormat="1">
      <c r="B237" s="265"/>
      <c r="C237" s="266"/>
      <c r="D237" s="252" t="s">
        <v>428</v>
      </c>
      <c r="E237" s="267" t="s">
        <v>21</v>
      </c>
      <c r="F237" s="268" t="s">
        <v>650</v>
      </c>
      <c r="G237" s="266"/>
      <c r="H237" s="269">
        <v>17.850000000000001</v>
      </c>
      <c r="I237" s="270"/>
      <c r="J237" s="266"/>
      <c r="K237" s="266"/>
      <c r="L237" s="271"/>
      <c r="M237" s="272"/>
      <c r="N237" s="273"/>
      <c r="O237" s="273"/>
      <c r="P237" s="273"/>
      <c r="Q237" s="273"/>
      <c r="R237" s="273"/>
      <c r="S237" s="273"/>
      <c r="T237" s="274"/>
      <c r="AT237" s="275" t="s">
        <v>428</v>
      </c>
      <c r="AU237" s="275" t="s">
        <v>86</v>
      </c>
      <c r="AV237" s="13" t="s">
        <v>86</v>
      </c>
      <c r="AW237" s="13" t="s">
        <v>39</v>
      </c>
      <c r="AX237" s="13" t="s">
        <v>76</v>
      </c>
      <c r="AY237" s="275" t="s">
        <v>414</v>
      </c>
    </row>
    <row r="238" s="13" customFormat="1">
      <c r="B238" s="265"/>
      <c r="C238" s="266"/>
      <c r="D238" s="252" t="s">
        <v>428</v>
      </c>
      <c r="E238" s="267" t="s">
        <v>21</v>
      </c>
      <c r="F238" s="268" t="s">
        <v>651</v>
      </c>
      <c r="G238" s="266"/>
      <c r="H238" s="269">
        <v>25.436</v>
      </c>
      <c r="I238" s="270"/>
      <c r="J238" s="266"/>
      <c r="K238" s="266"/>
      <c r="L238" s="271"/>
      <c r="M238" s="272"/>
      <c r="N238" s="273"/>
      <c r="O238" s="273"/>
      <c r="P238" s="273"/>
      <c r="Q238" s="273"/>
      <c r="R238" s="273"/>
      <c r="S238" s="273"/>
      <c r="T238" s="274"/>
      <c r="AT238" s="275" t="s">
        <v>428</v>
      </c>
      <c r="AU238" s="275" t="s">
        <v>86</v>
      </c>
      <c r="AV238" s="13" t="s">
        <v>86</v>
      </c>
      <c r="AW238" s="13" t="s">
        <v>39</v>
      </c>
      <c r="AX238" s="13" t="s">
        <v>76</v>
      </c>
      <c r="AY238" s="275" t="s">
        <v>414</v>
      </c>
    </row>
    <row r="239" s="12" customFormat="1">
      <c r="B239" s="255"/>
      <c r="C239" s="256"/>
      <c r="D239" s="252" t="s">
        <v>428</v>
      </c>
      <c r="E239" s="257" t="s">
        <v>21</v>
      </c>
      <c r="F239" s="258" t="s">
        <v>600</v>
      </c>
      <c r="G239" s="256"/>
      <c r="H239" s="257" t="s">
        <v>21</v>
      </c>
      <c r="I239" s="259"/>
      <c r="J239" s="256"/>
      <c r="K239" s="256"/>
      <c r="L239" s="260"/>
      <c r="M239" s="261"/>
      <c r="N239" s="262"/>
      <c r="O239" s="262"/>
      <c r="P239" s="262"/>
      <c r="Q239" s="262"/>
      <c r="R239" s="262"/>
      <c r="S239" s="262"/>
      <c r="T239" s="263"/>
      <c r="AT239" s="264" t="s">
        <v>428</v>
      </c>
      <c r="AU239" s="264" t="s">
        <v>86</v>
      </c>
      <c r="AV239" s="12" t="s">
        <v>83</v>
      </c>
      <c r="AW239" s="12" t="s">
        <v>39</v>
      </c>
      <c r="AX239" s="12" t="s">
        <v>76</v>
      </c>
      <c r="AY239" s="264" t="s">
        <v>414</v>
      </c>
    </row>
    <row r="240" s="12" customFormat="1">
      <c r="B240" s="255"/>
      <c r="C240" s="256"/>
      <c r="D240" s="252" t="s">
        <v>428</v>
      </c>
      <c r="E240" s="257" t="s">
        <v>21</v>
      </c>
      <c r="F240" s="258" t="s">
        <v>603</v>
      </c>
      <c r="G240" s="256"/>
      <c r="H240" s="257" t="s">
        <v>21</v>
      </c>
      <c r="I240" s="259"/>
      <c r="J240" s="256"/>
      <c r="K240" s="256"/>
      <c r="L240" s="260"/>
      <c r="M240" s="261"/>
      <c r="N240" s="262"/>
      <c r="O240" s="262"/>
      <c r="P240" s="262"/>
      <c r="Q240" s="262"/>
      <c r="R240" s="262"/>
      <c r="S240" s="262"/>
      <c r="T240" s="263"/>
      <c r="AT240" s="264" t="s">
        <v>428</v>
      </c>
      <c r="AU240" s="264" t="s">
        <v>86</v>
      </c>
      <c r="AV240" s="12" t="s">
        <v>83</v>
      </c>
      <c r="AW240" s="12" t="s">
        <v>39</v>
      </c>
      <c r="AX240" s="12" t="s">
        <v>76</v>
      </c>
      <c r="AY240" s="264" t="s">
        <v>414</v>
      </c>
    </row>
    <row r="241" s="13" customFormat="1">
      <c r="B241" s="265"/>
      <c r="C241" s="266"/>
      <c r="D241" s="252" t="s">
        <v>428</v>
      </c>
      <c r="E241" s="267" t="s">
        <v>21</v>
      </c>
      <c r="F241" s="268" t="s">
        <v>652</v>
      </c>
      <c r="G241" s="266"/>
      <c r="H241" s="269">
        <v>212.16</v>
      </c>
      <c r="I241" s="270"/>
      <c r="J241" s="266"/>
      <c r="K241" s="266"/>
      <c r="L241" s="271"/>
      <c r="M241" s="272"/>
      <c r="N241" s="273"/>
      <c r="O241" s="273"/>
      <c r="P241" s="273"/>
      <c r="Q241" s="273"/>
      <c r="R241" s="273"/>
      <c r="S241" s="273"/>
      <c r="T241" s="274"/>
      <c r="AT241" s="275" t="s">
        <v>428</v>
      </c>
      <c r="AU241" s="275" t="s">
        <v>86</v>
      </c>
      <c r="AV241" s="13" t="s">
        <v>86</v>
      </c>
      <c r="AW241" s="13" t="s">
        <v>39</v>
      </c>
      <c r="AX241" s="13" t="s">
        <v>76</v>
      </c>
      <c r="AY241" s="275" t="s">
        <v>414</v>
      </c>
    </row>
    <row r="242" s="13" customFormat="1">
      <c r="B242" s="265"/>
      <c r="C242" s="266"/>
      <c r="D242" s="252" t="s">
        <v>428</v>
      </c>
      <c r="E242" s="267" t="s">
        <v>21</v>
      </c>
      <c r="F242" s="268" t="s">
        <v>653</v>
      </c>
      <c r="G242" s="266"/>
      <c r="H242" s="269">
        <v>142.80000000000001</v>
      </c>
      <c r="I242" s="270"/>
      <c r="J242" s="266"/>
      <c r="K242" s="266"/>
      <c r="L242" s="271"/>
      <c r="M242" s="272"/>
      <c r="N242" s="273"/>
      <c r="O242" s="273"/>
      <c r="P242" s="273"/>
      <c r="Q242" s="273"/>
      <c r="R242" s="273"/>
      <c r="S242" s="273"/>
      <c r="T242" s="274"/>
      <c r="AT242" s="275" t="s">
        <v>428</v>
      </c>
      <c r="AU242" s="275" t="s">
        <v>86</v>
      </c>
      <c r="AV242" s="13" t="s">
        <v>86</v>
      </c>
      <c r="AW242" s="13" t="s">
        <v>39</v>
      </c>
      <c r="AX242" s="13" t="s">
        <v>76</v>
      </c>
      <c r="AY242" s="275" t="s">
        <v>414</v>
      </c>
    </row>
    <row r="243" s="13" customFormat="1">
      <c r="B243" s="265"/>
      <c r="C243" s="266"/>
      <c r="D243" s="252" t="s">
        <v>428</v>
      </c>
      <c r="E243" s="267" t="s">
        <v>21</v>
      </c>
      <c r="F243" s="268" t="s">
        <v>654</v>
      </c>
      <c r="G243" s="266"/>
      <c r="H243" s="269">
        <v>20.399999999999999</v>
      </c>
      <c r="I243" s="270"/>
      <c r="J243" s="266"/>
      <c r="K243" s="266"/>
      <c r="L243" s="271"/>
      <c r="M243" s="272"/>
      <c r="N243" s="273"/>
      <c r="O243" s="273"/>
      <c r="P243" s="273"/>
      <c r="Q243" s="273"/>
      <c r="R243" s="273"/>
      <c r="S243" s="273"/>
      <c r="T243" s="274"/>
      <c r="AT243" s="275" t="s">
        <v>428</v>
      </c>
      <c r="AU243" s="275" t="s">
        <v>86</v>
      </c>
      <c r="AV243" s="13" t="s">
        <v>86</v>
      </c>
      <c r="AW243" s="13" t="s">
        <v>39</v>
      </c>
      <c r="AX243" s="13" t="s">
        <v>76</v>
      </c>
      <c r="AY243" s="275" t="s">
        <v>414</v>
      </c>
    </row>
    <row r="244" s="13" customFormat="1">
      <c r="B244" s="265"/>
      <c r="C244" s="266"/>
      <c r="D244" s="252" t="s">
        <v>428</v>
      </c>
      <c r="E244" s="267" t="s">
        <v>21</v>
      </c>
      <c r="F244" s="268" t="s">
        <v>655</v>
      </c>
      <c r="G244" s="266"/>
      <c r="H244" s="269">
        <v>29.07</v>
      </c>
      <c r="I244" s="270"/>
      <c r="J244" s="266"/>
      <c r="K244" s="266"/>
      <c r="L244" s="271"/>
      <c r="M244" s="272"/>
      <c r="N244" s="273"/>
      <c r="O244" s="273"/>
      <c r="P244" s="273"/>
      <c r="Q244" s="273"/>
      <c r="R244" s="273"/>
      <c r="S244" s="273"/>
      <c r="T244" s="274"/>
      <c r="AT244" s="275" t="s">
        <v>428</v>
      </c>
      <c r="AU244" s="275" t="s">
        <v>86</v>
      </c>
      <c r="AV244" s="13" t="s">
        <v>86</v>
      </c>
      <c r="AW244" s="13" t="s">
        <v>39</v>
      </c>
      <c r="AX244" s="13" t="s">
        <v>76</v>
      </c>
      <c r="AY244" s="275" t="s">
        <v>414</v>
      </c>
    </row>
    <row r="245" s="12" customFormat="1">
      <c r="B245" s="255"/>
      <c r="C245" s="256"/>
      <c r="D245" s="252" t="s">
        <v>428</v>
      </c>
      <c r="E245" s="257" t="s">
        <v>21</v>
      </c>
      <c r="F245" s="258" t="s">
        <v>656</v>
      </c>
      <c r="G245" s="256"/>
      <c r="H245" s="257" t="s">
        <v>21</v>
      </c>
      <c r="I245" s="259"/>
      <c r="J245" s="256"/>
      <c r="K245" s="256"/>
      <c r="L245" s="260"/>
      <c r="M245" s="261"/>
      <c r="N245" s="262"/>
      <c r="O245" s="262"/>
      <c r="P245" s="262"/>
      <c r="Q245" s="262"/>
      <c r="R245" s="262"/>
      <c r="S245" s="262"/>
      <c r="T245" s="263"/>
      <c r="AT245" s="264" t="s">
        <v>428</v>
      </c>
      <c r="AU245" s="264" t="s">
        <v>86</v>
      </c>
      <c r="AV245" s="12" t="s">
        <v>83</v>
      </c>
      <c r="AW245" s="12" t="s">
        <v>39</v>
      </c>
      <c r="AX245" s="12" t="s">
        <v>76</v>
      </c>
      <c r="AY245" s="264" t="s">
        <v>414</v>
      </c>
    </row>
    <row r="246" s="12" customFormat="1">
      <c r="B246" s="255"/>
      <c r="C246" s="256"/>
      <c r="D246" s="252" t="s">
        <v>428</v>
      </c>
      <c r="E246" s="257" t="s">
        <v>21</v>
      </c>
      <c r="F246" s="258" t="s">
        <v>657</v>
      </c>
      <c r="G246" s="256"/>
      <c r="H246" s="257" t="s">
        <v>21</v>
      </c>
      <c r="I246" s="259"/>
      <c r="J246" s="256"/>
      <c r="K246" s="256"/>
      <c r="L246" s="260"/>
      <c r="M246" s="261"/>
      <c r="N246" s="262"/>
      <c r="O246" s="262"/>
      <c r="P246" s="262"/>
      <c r="Q246" s="262"/>
      <c r="R246" s="262"/>
      <c r="S246" s="262"/>
      <c r="T246" s="263"/>
      <c r="AT246" s="264" t="s">
        <v>428</v>
      </c>
      <c r="AU246" s="264" t="s">
        <v>86</v>
      </c>
      <c r="AV246" s="12" t="s">
        <v>83</v>
      </c>
      <c r="AW246" s="12" t="s">
        <v>39</v>
      </c>
      <c r="AX246" s="12" t="s">
        <v>76</v>
      </c>
      <c r="AY246" s="264" t="s">
        <v>414</v>
      </c>
    </row>
    <row r="247" s="13" customFormat="1">
      <c r="B247" s="265"/>
      <c r="C247" s="266"/>
      <c r="D247" s="252" t="s">
        <v>428</v>
      </c>
      <c r="E247" s="267" t="s">
        <v>21</v>
      </c>
      <c r="F247" s="268" t="s">
        <v>658</v>
      </c>
      <c r="G247" s="266"/>
      <c r="H247" s="269">
        <v>46.079999999999998</v>
      </c>
      <c r="I247" s="270"/>
      <c r="J247" s="266"/>
      <c r="K247" s="266"/>
      <c r="L247" s="271"/>
      <c r="M247" s="272"/>
      <c r="N247" s="273"/>
      <c r="O247" s="273"/>
      <c r="P247" s="273"/>
      <c r="Q247" s="273"/>
      <c r="R247" s="273"/>
      <c r="S247" s="273"/>
      <c r="T247" s="274"/>
      <c r="AT247" s="275" t="s">
        <v>428</v>
      </c>
      <c r="AU247" s="275" t="s">
        <v>86</v>
      </c>
      <c r="AV247" s="13" t="s">
        <v>86</v>
      </c>
      <c r="AW247" s="13" t="s">
        <v>39</v>
      </c>
      <c r="AX247" s="13" t="s">
        <v>76</v>
      </c>
      <c r="AY247" s="275" t="s">
        <v>414</v>
      </c>
    </row>
    <row r="248" s="15" customFormat="1">
      <c r="B248" s="287"/>
      <c r="C248" s="288"/>
      <c r="D248" s="252" t="s">
        <v>428</v>
      </c>
      <c r="E248" s="289" t="s">
        <v>21</v>
      </c>
      <c r="F248" s="290" t="s">
        <v>235</v>
      </c>
      <c r="G248" s="288"/>
      <c r="H248" s="291">
        <v>788.38499999999999</v>
      </c>
      <c r="I248" s="292"/>
      <c r="J248" s="288"/>
      <c r="K248" s="288"/>
      <c r="L248" s="293"/>
      <c r="M248" s="294"/>
      <c r="N248" s="295"/>
      <c r="O248" s="295"/>
      <c r="P248" s="295"/>
      <c r="Q248" s="295"/>
      <c r="R248" s="295"/>
      <c r="S248" s="295"/>
      <c r="T248" s="296"/>
      <c r="AT248" s="297" t="s">
        <v>428</v>
      </c>
      <c r="AU248" s="297" t="s">
        <v>86</v>
      </c>
      <c r="AV248" s="15" t="s">
        <v>422</v>
      </c>
      <c r="AW248" s="15" t="s">
        <v>39</v>
      </c>
      <c r="AX248" s="15" t="s">
        <v>83</v>
      </c>
      <c r="AY248" s="297" t="s">
        <v>414</v>
      </c>
    </row>
    <row r="249" s="1" customFormat="1" ht="25.5" customHeight="1">
      <c r="B249" s="47"/>
      <c r="C249" s="240" t="s">
        <v>659</v>
      </c>
      <c r="D249" s="240" t="s">
        <v>418</v>
      </c>
      <c r="E249" s="241" t="s">
        <v>660</v>
      </c>
      <c r="F249" s="242" t="s">
        <v>661</v>
      </c>
      <c r="G249" s="243" t="s">
        <v>192</v>
      </c>
      <c r="H249" s="244">
        <v>419.012</v>
      </c>
      <c r="I249" s="245"/>
      <c r="J249" s="246">
        <f>ROUND(I249*H249,2)</f>
        <v>0</v>
      </c>
      <c r="K249" s="242" t="s">
        <v>421</v>
      </c>
      <c r="L249" s="73"/>
      <c r="M249" s="247" t="s">
        <v>21</v>
      </c>
      <c r="N249" s="248" t="s">
        <v>47</v>
      </c>
      <c r="O249" s="48"/>
      <c r="P249" s="249">
        <f>O249*H249</f>
        <v>0</v>
      </c>
      <c r="Q249" s="249">
        <v>0.10359</v>
      </c>
      <c r="R249" s="249">
        <f>Q249*H249</f>
        <v>43.405453080000001</v>
      </c>
      <c r="S249" s="249">
        <v>0</v>
      </c>
      <c r="T249" s="250">
        <f>S249*H249</f>
        <v>0</v>
      </c>
      <c r="AR249" s="25" t="s">
        <v>422</v>
      </c>
      <c r="AT249" s="25" t="s">
        <v>418</v>
      </c>
      <c r="AU249" s="25" t="s">
        <v>86</v>
      </c>
      <c r="AY249" s="25" t="s">
        <v>414</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422</v>
      </c>
      <c r="BM249" s="25" t="s">
        <v>662</v>
      </c>
    </row>
    <row r="250" s="12" customFormat="1">
      <c r="B250" s="255"/>
      <c r="C250" s="256"/>
      <c r="D250" s="252" t="s">
        <v>428</v>
      </c>
      <c r="E250" s="257" t="s">
        <v>21</v>
      </c>
      <c r="F250" s="258" t="s">
        <v>663</v>
      </c>
      <c r="G250" s="256"/>
      <c r="H250" s="257" t="s">
        <v>21</v>
      </c>
      <c r="I250" s="259"/>
      <c r="J250" s="256"/>
      <c r="K250" s="256"/>
      <c r="L250" s="260"/>
      <c r="M250" s="261"/>
      <c r="N250" s="262"/>
      <c r="O250" s="262"/>
      <c r="P250" s="262"/>
      <c r="Q250" s="262"/>
      <c r="R250" s="262"/>
      <c r="S250" s="262"/>
      <c r="T250" s="263"/>
      <c r="AT250" s="264" t="s">
        <v>428</v>
      </c>
      <c r="AU250" s="264" t="s">
        <v>86</v>
      </c>
      <c r="AV250" s="12" t="s">
        <v>83</v>
      </c>
      <c r="AW250" s="12" t="s">
        <v>39</v>
      </c>
      <c r="AX250" s="12" t="s">
        <v>76</v>
      </c>
      <c r="AY250" s="264" t="s">
        <v>414</v>
      </c>
    </row>
    <row r="251" s="12" customFormat="1">
      <c r="B251" s="255"/>
      <c r="C251" s="256"/>
      <c r="D251" s="252" t="s">
        <v>428</v>
      </c>
      <c r="E251" s="257" t="s">
        <v>21</v>
      </c>
      <c r="F251" s="258" t="s">
        <v>664</v>
      </c>
      <c r="G251" s="256"/>
      <c r="H251" s="257" t="s">
        <v>21</v>
      </c>
      <c r="I251" s="259"/>
      <c r="J251" s="256"/>
      <c r="K251" s="256"/>
      <c r="L251" s="260"/>
      <c r="M251" s="261"/>
      <c r="N251" s="262"/>
      <c r="O251" s="262"/>
      <c r="P251" s="262"/>
      <c r="Q251" s="262"/>
      <c r="R251" s="262"/>
      <c r="S251" s="262"/>
      <c r="T251" s="263"/>
      <c r="AT251" s="264" t="s">
        <v>428</v>
      </c>
      <c r="AU251" s="264" t="s">
        <v>86</v>
      </c>
      <c r="AV251" s="12" t="s">
        <v>83</v>
      </c>
      <c r="AW251" s="12" t="s">
        <v>39</v>
      </c>
      <c r="AX251" s="12" t="s">
        <v>76</v>
      </c>
      <c r="AY251" s="264" t="s">
        <v>414</v>
      </c>
    </row>
    <row r="252" s="13" customFormat="1">
      <c r="B252" s="265"/>
      <c r="C252" s="266"/>
      <c r="D252" s="252" t="s">
        <v>428</v>
      </c>
      <c r="E252" s="267" t="s">
        <v>21</v>
      </c>
      <c r="F252" s="268" t="s">
        <v>665</v>
      </c>
      <c r="G252" s="266"/>
      <c r="H252" s="269">
        <v>0.32400000000000001</v>
      </c>
      <c r="I252" s="270"/>
      <c r="J252" s="266"/>
      <c r="K252" s="266"/>
      <c r="L252" s="271"/>
      <c r="M252" s="272"/>
      <c r="N252" s="273"/>
      <c r="O252" s="273"/>
      <c r="P252" s="273"/>
      <c r="Q252" s="273"/>
      <c r="R252" s="273"/>
      <c r="S252" s="273"/>
      <c r="T252" s="274"/>
      <c r="AT252" s="275" t="s">
        <v>428</v>
      </c>
      <c r="AU252" s="275" t="s">
        <v>86</v>
      </c>
      <c r="AV252" s="13" t="s">
        <v>86</v>
      </c>
      <c r="AW252" s="13" t="s">
        <v>39</v>
      </c>
      <c r="AX252" s="13" t="s">
        <v>76</v>
      </c>
      <c r="AY252" s="275" t="s">
        <v>414</v>
      </c>
    </row>
    <row r="253" s="12" customFormat="1">
      <c r="B253" s="255"/>
      <c r="C253" s="256"/>
      <c r="D253" s="252" t="s">
        <v>428</v>
      </c>
      <c r="E253" s="257" t="s">
        <v>21</v>
      </c>
      <c r="F253" s="258" t="s">
        <v>431</v>
      </c>
      <c r="G253" s="256"/>
      <c r="H253" s="257" t="s">
        <v>21</v>
      </c>
      <c r="I253" s="259"/>
      <c r="J253" s="256"/>
      <c r="K253" s="256"/>
      <c r="L253" s="260"/>
      <c r="M253" s="261"/>
      <c r="N253" s="262"/>
      <c r="O253" s="262"/>
      <c r="P253" s="262"/>
      <c r="Q253" s="262"/>
      <c r="R253" s="262"/>
      <c r="S253" s="262"/>
      <c r="T253" s="263"/>
      <c r="AT253" s="264" t="s">
        <v>428</v>
      </c>
      <c r="AU253" s="264" t="s">
        <v>86</v>
      </c>
      <c r="AV253" s="12" t="s">
        <v>83</v>
      </c>
      <c r="AW253" s="12" t="s">
        <v>39</v>
      </c>
      <c r="AX253" s="12" t="s">
        <v>76</v>
      </c>
      <c r="AY253" s="264" t="s">
        <v>414</v>
      </c>
    </row>
    <row r="254" s="13" customFormat="1">
      <c r="B254" s="265"/>
      <c r="C254" s="266"/>
      <c r="D254" s="252" t="s">
        <v>428</v>
      </c>
      <c r="E254" s="267" t="s">
        <v>21</v>
      </c>
      <c r="F254" s="268" t="s">
        <v>666</v>
      </c>
      <c r="G254" s="266"/>
      <c r="H254" s="269">
        <v>11.941000000000001</v>
      </c>
      <c r="I254" s="270"/>
      <c r="J254" s="266"/>
      <c r="K254" s="266"/>
      <c r="L254" s="271"/>
      <c r="M254" s="272"/>
      <c r="N254" s="273"/>
      <c r="O254" s="273"/>
      <c r="P254" s="273"/>
      <c r="Q254" s="273"/>
      <c r="R254" s="273"/>
      <c r="S254" s="273"/>
      <c r="T254" s="274"/>
      <c r="AT254" s="275" t="s">
        <v>428</v>
      </c>
      <c r="AU254" s="275" t="s">
        <v>86</v>
      </c>
      <c r="AV254" s="13" t="s">
        <v>86</v>
      </c>
      <c r="AW254" s="13" t="s">
        <v>39</v>
      </c>
      <c r="AX254" s="13" t="s">
        <v>76</v>
      </c>
      <c r="AY254" s="275" t="s">
        <v>414</v>
      </c>
    </row>
    <row r="255" s="13" customFormat="1">
      <c r="B255" s="265"/>
      <c r="C255" s="266"/>
      <c r="D255" s="252" t="s">
        <v>428</v>
      </c>
      <c r="E255" s="267" t="s">
        <v>21</v>
      </c>
      <c r="F255" s="268" t="s">
        <v>667</v>
      </c>
      <c r="G255" s="266"/>
      <c r="H255" s="269">
        <v>400.62700000000001</v>
      </c>
      <c r="I255" s="270"/>
      <c r="J255" s="266"/>
      <c r="K255" s="266"/>
      <c r="L255" s="271"/>
      <c r="M255" s="272"/>
      <c r="N255" s="273"/>
      <c r="O255" s="273"/>
      <c r="P255" s="273"/>
      <c r="Q255" s="273"/>
      <c r="R255" s="273"/>
      <c r="S255" s="273"/>
      <c r="T255" s="274"/>
      <c r="AT255" s="275" t="s">
        <v>428</v>
      </c>
      <c r="AU255" s="275" t="s">
        <v>86</v>
      </c>
      <c r="AV255" s="13" t="s">
        <v>86</v>
      </c>
      <c r="AW255" s="13" t="s">
        <v>39</v>
      </c>
      <c r="AX255" s="13" t="s">
        <v>76</v>
      </c>
      <c r="AY255" s="275" t="s">
        <v>414</v>
      </c>
    </row>
    <row r="256" s="12" customFormat="1">
      <c r="B256" s="255"/>
      <c r="C256" s="256"/>
      <c r="D256" s="252" t="s">
        <v>428</v>
      </c>
      <c r="E256" s="257" t="s">
        <v>21</v>
      </c>
      <c r="F256" s="258" t="s">
        <v>605</v>
      </c>
      <c r="G256" s="256"/>
      <c r="H256" s="257" t="s">
        <v>21</v>
      </c>
      <c r="I256" s="259"/>
      <c r="J256" s="256"/>
      <c r="K256" s="256"/>
      <c r="L256" s="260"/>
      <c r="M256" s="261"/>
      <c r="N256" s="262"/>
      <c r="O256" s="262"/>
      <c r="P256" s="262"/>
      <c r="Q256" s="262"/>
      <c r="R256" s="262"/>
      <c r="S256" s="262"/>
      <c r="T256" s="263"/>
      <c r="AT256" s="264" t="s">
        <v>428</v>
      </c>
      <c r="AU256" s="264" t="s">
        <v>86</v>
      </c>
      <c r="AV256" s="12" t="s">
        <v>83</v>
      </c>
      <c r="AW256" s="12" t="s">
        <v>39</v>
      </c>
      <c r="AX256" s="12" t="s">
        <v>76</v>
      </c>
      <c r="AY256" s="264" t="s">
        <v>414</v>
      </c>
    </row>
    <row r="257" s="13" customFormat="1">
      <c r="B257" s="265"/>
      <c r="C257" s="266"/>
      <c r="D257" s="252" t="s">
        <v>428</v>
      </c>
      <c r="E257" s="267" t="s">
        <v>21</v>
      </c>
      <c r="F257" s="268" t="s">
        <v>668</v>
      </c>
      <c r="G257" s="266"/>
      <c r="H257" s="269">
        <v>6.1200000000000001</v>
      </c>
      <c r="I257" s="270"/>
      <c r="J257" s="266"/>
      <c r="K257" s="266"/>
      <c r="L257" s="271"/>
      <c r="M257" s="272"/>
      <c r="N257" s="273"/>
      <c r="O257" s="273"/>
      <c r="P257" s="273"/>
      <c r="Q257" s="273"/>
      <c r="R257" s="273"/>
      <c r="S257" s="273"/>
      <c r="T257" s="274"/>
      <c r="AT257" s="275" t="s">
        <v>428</v>
      </c>
      <c r="AU257" s="275" t="s">
        <v>86</v>
      </c>
      <c r="AV257" s="13" t="s">
        <v>86</v>
      </c>
      <c r="AW257" s="13" t="s">
        <v>39</v>
      </c>
      <c r="AX257" s="13" t="s">
        <v>76</v>
      </c>
      <c r="AY257" s="275" t="s">
        <v>414</v>
      </c>
    </row>
    <row r="258" s="15" customFormat="1">
      <c r="B258" s="287"/>
      <c r="C258" s="288"/>
      <c r="D258" s="252" t="s">
        <v>428</v>
      </c>
      <c r="E258" s="289" t="s">
        <v>21</v>
      </c>
      <c r="F258" s="290" t="s">
        <v>235</v>
      </c>
      <c r="G258" s="288"/>
      <c r="H258" s="291">
        <v>419.012</v>
      </c>
      <c r="I258" s="292"/>
      <c r="J258" s="288"/>
      <c r="K258" s="288"/>
      <c r="L258" s="293"/>
      <c r="M258" s="294"/>
      <c r="N258" s="295"/>
      <c r="O258" s="295"/>
      <c r="P258" s="295"/>
      <c r="Q258" s="295"/>
      <c r="R258" s="295"/>
      <c r="S258" s="295"/>
      <c r="T258" s="296"/>
      <c r="AT258" s="297" t="s">
        <v>428</v>
      </c>
      <c r="AU258" s="297" t="s">
        <v>86</v>
      </c>
      <c r="AV258" s="15" t="s">
        <v>422</v>
      </c>
      <c r="AW258" s="15" t="s">
        <v>39</v>
      </c>
      <c r="AX258" s="15" t="s">
        <v>83</v>
      </c>
      <c r="AY258" s="297" t="s">
        <v>414</v>
      </c>
    </row>
    <row r="259" s="1" customFormat="1" ht="25.5" customHeight="1">
      <c r="B259" s="47"/>
      <c r="C259" s="240" t="s">
        <v>669</v>
      </c>
      <c r="D259" s="240" t="s">
        <v>418</v>
      </c>
      <c r="E259" s="241" t="s">
        <v>670</v>
      </c>
      <c r="F259" s="242" t="s">
        <v>671</v>
      </c>
      <c r="G259" s="243" t="s">
        <v>192</v>
      </c>
      <c r="H259" s="244">
        <v>21.373000000000001</v>
      </c>
      <c r="I259" s="245"/>
      <c r="J259" s="246">
        <f>ROUND(I259*H259,2)</f>
        <v>0</v>
      </c>
      <c r="K259" s="242" t="s">
        <v>421</v>
      </c>
      <c r="L259" s="73"/>
      <c r="M259" s="247" t="s">
        <v>21</v>
      </c>
      <c r="N259" s="248" t="s">
        <v>47</v>
      </c>
      <c r="O259" s="48"/>
      <c r="P259" s="249">
        <f>O259*H259</f>
        <v>0</v>
      </c>
      <c r="Q259" s="249">
        <v>0.10842</v>
      </c>
      <c r="R259" s="249">
        <f>Q259*H259</f>
        <v>2.3172606600000001</v>
      </c>
      <c r="S259" s="249">
        <v>0</v>
      </c>
      <c r="T259" s="250">
        <f>S259*H259</f>
        <v>0</v>
      </c>
      <c r="AR259" s="25" t="s">
        <v>422</v>
      </c>
      <c r="AT259" s="25" t="s">
        <v>418</v>
      </c>
      <c r="AU259" s="25" t="s">
        <v>86</v>
      </c>
      <c r="AY259" s="25" t="s">
        <v>414</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422</v>
      </c>
      <c r="BM259" s="25" t="s">
        <v>672</v>
      </c>
    </row>
    <row r="260" s="12" customFormat="1">
      <c r="B260" s="255"/>
      <c r="C260" s="256"/>
      <c r="D260" s="252" t="s">
        <v>428</v>
      </c>
      <c r="E260" s="257" t="s">
        <v>21</v>
      </c>
      <c r="F260" s="258" t="s">
        <v>567</v>
      </c>
      <c r="G260" s="256"/>
      <c r="H260" s="257" t="s">
        <v>21</v>
      </c>
      <c r="I260" s="259"/>
      <c r="J260" s="256"/>
      <c r="K260" s="256"/>
      <c r="L260" s="260"/>
      <c r="M260" s="261"/>
      <c r="N260" s="262"/>
      <c r="O260" s="262"/>
      <c r="P260" s="262"/>
      <c r="Q260" s="262"/>
      <c r="R260" s="262"/>
      <c r="S260" s="262"/>
      <c r="T260" s="263"/>
      <c r="AT260" s="264" t="s">
        <v>428</v>
      </c>
      <c r="AU260" s="264" t="s">
        <v>86</v>
      </c>
      <c r="AV260" s="12" t="s">
        <v>83</v>
      </c>
      <c r="AW260" s="12" t="s">
        <v>39</v>
      </c>
      <c r="AX260" s="12" t="s">
        <v>76</v>
      </c>
      <c r="AY260" s="264" t="s">
        <v>414</v>
      </c>
    </row>
    <row r="261" s="13" customFormat="1">
      <c r="B261" s="265"/>
      <c r="C261" s="266"/>
      <c r="D261" s="252" t="s">
        <v>428</v>
      </c>
      <c r="E261" s="267" t="s">
        <v>21</v>
      </c>
      <c r="F261" s="268" t="s">
        <v>673</v>
      </c>
      <c r="G261" s="266"/>
      <c r="H261" s="269">
        <v>5.3079999999999998</v>
      </c>
      <c r="I261" s="270"/>
      <c r="J261" s="266"/>
      <c r="K261" s="266"/>
      <c r="L261" s="271"/>
      <c r="M261" s="272"/>
      <c r="N261" s="273"/>
      <c r="O261" s="273"/>
      <c r="P261" s="273"/>
      <c r="Q261" s="273"/>
      <c r="R261" s="273"/>
      <c r="S261" s="273"/>
      <c r="T261" s="274"/>
      <c r="AT261" s="275" t="s">
        <v>428</v>
      </c>
      <c r="AU261" s="275" t="s">
        <v>86</v>
      </c>
      <c r="AV261" s="13" t="s">
        <v>86</v>
      </c>
      <c r="AW261" s="13" t="s">
        <v>39</v>
      </c>
      <c r="AX261" s="13" t="s">
        <v>76</v>
      </c>
      <c r="AY261" s="275" t="s">
        <v>414</v>
      </c>
    </row>
    <row r="262" s="13" customFormat="1">
      <c r="B262" s="265"/>
      <c r="C262" s="266"/>
      <c r="D262" s="252" t="s">
        <v>428</v>
      </c>
      <c r="E262" s="267" t="s">
        <v>21</v>
      </c>
      <c r="F262" s="268" t="s">
        <v>674</v>
      </c>
      <c r="G262" s="266"/>
      <c r="H262" s="269">
        <v>16.065000000000001</v>
      </c>
      <c r="I262" s="270"/>
      <c r="J262" s="266"/>
      <c r="K262" s="266"/>
      <c r="L262" s="271"/>
      <c r="M262" s="272"/>
      <c r="N262" s="273"/>
      <c r="O262" s="273"/>
      <c r="P262" s="273"/>
      <c r="Q262" s="273"/>
      <c r="R262" s="273"/>
      <c r="S262" s="273"/>
      <c r="T262" s="274"/>
      <c r="AT262" s="275" t="s">
        <v>428</v>
      </c>
      <c r="AU262" s="275" t="s">
        <v>86</v>
      </c>
      <c r="AV262" s="13" t="s">
        <v>86</v>
      </c>
      <c r="AW262" s="13" t="s">
        <v>39</v>
      </c>
      <c r="AX262" s="13" t="s">
        <v>76</v>
      </c>
      <c r="AY262" s="275" t="s">
        <v>414</v>
      </c>
    </row>
    <row r="263" s="15" customFormat="1">
      <c r="B263" s="287"/>
      <c r="C263" s="288"/>
      <c r="D263" s="252" t="s">
        <v>428</v>
      </c>
      <c r="E263" s="289" t="s">
        <v>21</v>
      </c>
      <c r="F263" s="290" t="s">
        <v>235</v>
      </c>
      <c r="G263" s="288"/>
      <c r="H263" s="291">
        <v>21.373000000000001</v>
      </c>
      <c r="I263" s="292"/>
      <c r="J263" s="288"/>
      <c r="K263" s="288"/>
      <c r="L263" s="293"/>
      <c r="M263" s="294"/>
      <c r="N263" s="295"/>
      <c r="O263" s="295"/>
      <c r="P263" s="295"/>
      <c r="Q263" s="295"/>
      <c r="R263" s="295"/>
      <c r="S263" s="295"/>
      <c r="T263" s="296"/>
      <c r="AT263" s="297" t="s">
        <v>428</v>
      </c>
      <c r="AU263" s="297" t="s">
        <v>86</v>
      </c>
      <c r="AV263" s="15" t="s">
        <v>422</v>
      </c>
      <c r="AW263" s="15" t="s">
        <v>39</v>
      </c>
      <c r="AX263" s="15" t="s">
        <v>83</v>
      </c>
      <c r="AY263" s="297" t="s">
        <v>414</v>
      </c>
    </row>
    <row r="264" s="1" customFormat="1" ht="51" customHeight="1">
      <c r="B264" s="47"/>
      <c r="C264" s="240" t="s">
        <v>675</v>
      </c>
      <c r="D264" s="240" t="s">
        <v>418</v>
      </c>
      <c r="E264" s="241" t="s">
        <v>676</v>
      </c>
      <c r="F264" s="242" t="s">
        <v>677</v>
      </c>
      <c r="G264" s="243" t="s">
        <v>678</v>
      </c>
      <c r="H264" s="244">
        <v>1</v>
      </c>
      <c r="I264" s="245"/>
      <c r="J264" s="246">
        <f>ROUND(I264*H264,2)</f>
        <v>0</v>
      </c>
      <c r="K264" s="242" t="s">
        <v>21</v>
      </c>
      <c r="L264" s="73"/>
      <c r="M264" s="247" t="s">
        <v>21</v>
      </c>
      <c r="N264" s="248" t="s">
        <v>47</v>
      </c>
      <c r="O264" s="48"/>
      <c r="P264" s="249">
        <f>O264*H264</f>
        <v>0</v>
      </c>
      <c r="Q264" s="249">
        <v>2.7858499999999999</v>
      </c>
      <c r="R264" s="249">
        <f>Q264*H264</f>
        <v>2.7858499999999999</v>
      </c>
      <c r="S264" s="249">
        <v>0</v>
      </c>
      <c r="T264" s="250">
        <f>S264*H264</f>
        <v>0</v>
      </c>
      <c r="AR264" s="25" t="s">
        <v>422</v>
      </c>
      <c r="AT264" s="25" t="s">
        <v>418</v>
      </c>
      <c r="AU264" s="25" t="s">
        <v>86</v>
      </c>
      <c r="AY264" s="25" t="s">
        <v>414</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422</v>
      </c>
      <c r="BM264" s="25" t="s">
        <v>679</v>
      </c>
    </row>
    <row r="265" s="12" customFormat="1">
      <c r="B265" s="255"/>
      <c r="C265" s="256"/>
      <c r="D265" s="252" t="s">
        <v>428</v>
      </c>
      <c r="E265" s="257" t="s">
        <v>21</v>
      </c>
      <c r="F265" s="258" t="s">
        <v>680</v>
      </c>
      <c r="G265" s="256"/>
      <c r="H265" s="257" t="s">
        <v>21</v>
      </c>
      <c r="I265" s="259"/>
      <c r="J265" s="256"/>
      <c r="K265" s="256"/>
      <c r="L265" s="260"/>
      <c r="M265" s="261"/>
      <c r="N265" s="262"/>
      <c r="O265" s="262"/>
      <c r="P265" s="262"/>
      <c r="Q265" s="262"/>
      <c r="R265" s="262"/>
      <c r="S265" s="262"/>
      <c r="T265" s="263"/>
      <c r="AT265" s="264" t="s">
        <v>428</v>
      </c>
      <c r="AU265" s="264" t="s">
        <v>86</v>
      </c>
      <c r="AV265" s="12" t="s">
        <v>83</v>
      </c>
      <c r="AW265" s="12" t="s">
        <v>39</v>
      </c>
      <c r="AX265" s="12" t="s">
        <v>76</v>
      </c>
      <c r="AY265" s="264" t="s">
        <v>414</v>
      </c>
    </row>
    <row r="266" s="13" customFormat="1">
      <c r="B266" s="265"/>
      <c r="C266" s="266"/>
      <c r="D266" s="252" t="s">
        <v>428</v>
      </c>
      <c r="E266" s="267" t="s">
        <v>21</v>
      </c>
      <c r="F266" s="268" t="s">
        <v>681</v>
      </c>
      <c r="G266" s="266"/>
      <c r="H266" s="269">
        <v>1</v>
      </c>
      <c r="I266" s="270"/>
      <c r="J266" s="266"/>
      <c r="K266" s="266"/>
      <c r="L266" s="271"/>
      <c r="M266" s="272"/>
      <c r="N266" s="273"/>
      <c r="O266" s="273"/>
      <c r="P266" s="273"/>
      <c r="Q266" s="273"/>
      <c r="R266" s="273"/>
      <c r="S266" s="273"/>
      <c r="T266" s="274"/>
      <c r="AT266" s="275" t="s">
        <v>428</v>
      </c>
      <c r="AU266" s="275" t="s">
        <v>86</v>
      </c>
      <c r="AV266" s="13" t="s">
        <v>86</v>
      </c>
      <c r="AW266" s="13" t="s">
        <v>39</v>
      </c>
      <c r="AX266" s="13" t="s">
        <v>76</v>
      </c>
      <c r="AY266" s="275" t="s">
        <v>414</v>
      </c>
    </row>
    <row r="267" s="15" customFormat="1">
      <c r="B267" s="287"/>
      <c r="C267" s="288"/>
      <c r="D267" s="252" t="s">
        <v>428</v>
      </c>
      <c r="E267" s="289" t="s">
        <v>21</v>
      </c>
      <c r="F267" s="290" t="s">
        <v>235</v>
      </c>
      <c r="G267" s="288"/>
      <c r="H267" s="291">
        <v>1</v>
      </c>
      <c r="I267" s="292"/>
      <c r="J267" s="288"/>
      <c r="K267" s="288"/>
      <c r="L267" s="293"/>
      <c r="M267" s="294"/>
      <c r="N267" s="295"/>
      <c r="O267" s="295"/>
      <c r="P267" s="295"/>
      <c r="Q267" s="295"/>
      <c r="R267" s="295"/>
      <c r="S267" s="295"/>
      <c r="T267" s="296"/>
      <c r="AT267" s="297" t="s">
        <v>428</v>
      </c>
      <c r="AU267" s="297" t="s">
        <v>86</v>
      </c>
      <c r="AV267" s="15" t="s">
        <v>422</v>
      </c>
      <c r="AW267" s="15" t="s">
        <v>39</v>
      </c>
      <c r="AX267" s="15" t="s">
        <v>83</v>
      </c>
      <c r="AY267" s="297" t="s">
        <v>414</v>
      </c>
    </row>
    <row r="268" s="11" customFormat="1" ht="29.88" customHeight="1">
      <c r="B268" s="224"/>
      <c r="C268" s="225"/>
      <c r="D268" s="226" t="s">
        <v>75</v>
      </c>
      <c r="E268" s="238" t="s">
        <v>422</v>
      </c>
      <c r="F268" s="238" t="s">
        <v>682</v>
      </c>
      <c r="G268" s="225"/>
      <c r="H268" s="225"/>
      <c r="I268" s="228"/>
      <c r="J268" s="239">
        <f>BK268</f>
        <v>0</v>
      </c>
      <c r="K268" s="225"/>
      <c r="L268" s="230"/>
      <c r="M268" s="231"/>
      <c r="N268" s="232"/>
      <c r="O268" s="232"/>
      <c r="P268" s="233">
        <f>SUM(P269:P288)</f>
        <v>0</v>
      </c>
      <c r="Q268" s="232"/>
      <c r="R268" s="233">
        <f>SUM(R269:R288)</f>
        <v>4.5856255499999987</v>
      </c>
      <c r="S268" s="232"/>
      <c r="T268" s="234">
        <f>SUM(T269:T288)</f>
        <v>0</v>
      </c>
      <c r="AR268" s="235" t="s">
        <v>83</v>
      </c>
      <c r="AT268" s="236" t="s">
        <v>75</v>
      </c>
      <c r="AU268" s="236" t="s">
        <v>83</v>
      </c>
      <c r="AY268" s="235" t="s">
        <v>414</v>
      </c>
      <c r="BK268" s="237">
        <f>SUM(BK269:BK288)</f>
        <v>0</v>
      </c>
    </row>
    <row r="269" s="1" customFormat="1" ht="16.5" customHeight="1">
      <c r="B269" s="47"/>
      <c r="C269" s="240" t="s">
        <v>10</v>
      </c>
      <c r="D269" s="240" t="s">
        <v>418</v>
      </c>
      <c r="E269" s="241" t="s">
        <v>683</v>
      </c>
      <c r="F269" s="242" t="s">
        <v>684</v>
      </c>
      <c r="G269" s="243" t="s">
        <v>446</v>
      </c>
      <c r="H269" s="244">
        <v>1.829</v>
      </c>
      <c r="I269" s="245"/>
      <c r="J269" s="246">
        <f>ROUND(I269*H269,2)</f>
        <v>0</v>
      </c>
      <c r="K269" s="242" t="s">
        <v>421</v>
      </c>
      <c r="L269" s="73"/>
      <c r="M269" s="247" t="s">
        <v>21</v>
      </c>
      <c r="N269" s="248" t="s">
        <v>47</v>
      </c>
      <c r="O269" s="48"/>
      <c r="P269" s="249">
        <f>O269*H269</f>
        <v>0</v>
      </c>
      <c r="Q269" s="249">
        <v>2.4533999999999998</v>
      </c>
      <c r="R269" s="249">
        <f>Q269*H269</f>
        <v>4.4872685999999993</v>
      </c>
      <c r="S269" s="249">
        <v>0</v>
      </c>
      <c r="T269" s="250">
        <f>S269*H269</f>
        <v>0</v>
      </c>
      <c r="AR269" s="25" t="s">
        <v>422</v>
      </c>
      <c r="AT269" s="25" t="s">
        <v>418</v>
      </c>
      <c r="AU269" s="25" t="s">
        <v>86</v>
      </c>
      <c r="AY269" s="25" t="s">
        <v>414</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422</v>
      </c>
      <c r="BM269" s="25" t="s">
        <v>685</v>
      </c>
    </row>
    <row r="270" s="12" customFormat="1">
      <c r="B270" s="255"/>
      <c r="C270" s="256"/>
      <c r="D270" s="252" t="s">
        <v>428</v>
      </c>
      <c r="E270" s="257" t="s">
        <v>21</v>
      </c>
      <c r="F270" s="258" t="s">
        <v>686</v>
      </c>
      <c r="G270" s="256"/>
      <c r="H270" s="257" t="s">
        <v>21</v>
      </c>
      <c r="I270" s="259"/>
      <c r="J270" s="256"/>
      <c r="K270" s="256"/>
      <c r="L270" s="260"/>
      <c r="M270" s="261"/>
      <c r="N270" s="262"/>
      <c r="O270" s="262"/>
      <c r="P270" s="262"/>
      <c r="Q270" s="262"/>
      <c r="R270" s="262"/>
      <c r="S270" s="262"/>
      <c r="T270" s="263"/>
      <c r="AT270" s="264" t="s">
        <v>428</v>
      </c>
      <c r="AU270" s="264" t="s">
        <v>86</v>
      </c>
      <c r="AV270" s="12" t="s">
        <v>83</v>
      </c>
      <c r="AW270" s="12" t="s">
        <v>39</v>
      </c>
      <c r="AX270" s="12" t="s">
        <v>76</v>
      </c>
      <c r="AY270" s="264" t="s">
        <v>414</v>
      </c>
    </row>
    <row r="271" s="13" customFormat="1">
      <c r="B271" s="265"/>
      <c r="C271" s="266"/>
      <c r="D271" s="252" t="s">
        <v>428</v>
      </c>
      <c r="E271" s="267" t="s">
        <v>21</v>
      </c>
      <c r="F271" s="268" t="s">
        <v>687</v>
      </c>
      <c r="G271" s="266"/>
      <c r="H271" s="269">
        <v>0.85799999999999998</v>
      </c>
      <c r="I271" s="270"/>
      <c r="J271" s="266"/>
      <c r="K271" s="266"/>
      <c r="L271" s="271"/>
      <c r="M271" s="272"/>
      <c r="N271" s="273"/>
      <c r="O271" s="273"/>
      <c r="P271" s="273"/>
      <c r="Q271" s="273"/>
      <c r="R271" s="273"/>
      <c r="S271" s="273"/>
      <c r="T271" s="274"/>
      <c r="AT271" s="275" t="s">
        <v>428</v>
      </c>
      <c r="AU271" s="275" t="s">
        <v>86</v>
      </c>
      <c r="AV271" s="13" t="s">
        <v>86</v>
      </c>
      <c r="AW271" s="13" t="s">
        <v>39</v>
      </c>
      <c r="AX271" s="13" t="s">
        <v>76</v>
      </c>
      <c r="AY271" s="275" t="s">
        <v>414</v>
      </c>
    </row>
    <row r="272" s="13" customFormat="1">
      <c r="B272" s="265"/>
      <c r="C272" s="266"/>
      <c r="D272" s="252" t="s">
        <v>428</v>
      </c>
      <c r="E272" s="267" t="s">
        <v>21</v>
      </c>
      <c r="F272" s="268" t="s">
        <v>688</v>
      </c>
      <c r="G272" s="266"/>
      <c r="H272" s="269">
        <v>0.56399999999999995</v>
      </c>
      <c r="I272" s="270"/>
      <c r="J272" s="266"/>
      <c r="K272" s="266"/>
      <c r="L272" s="271"/>
      <c r="M272" s="272"/>
      <c r="N272" s="273"/>
      <c r="O272" s="273"/>
      <c r="P272" s="273"/>
      <c r="Q272" s="273"/>
      <c r="R272" s="273"/>
      <c r="S272" s="273"/>
      <c r="T272" s="274"/>
      <c r="AT272" s="275" t="s">
        <v>428</v>
      </c>
      <c r="AU272" s="275" t="s">
        <v>86</v>
      </c>
      <c r="AV272" s="13" t="s">
        <v>86</v>
      </c>
      <c r="AW272" s="13" t="s">
        <v>39</v>
      </c>
      <c r="AX272" s="13" t="s">
        <v>76</v>
      </c>
      <c r="AY272" s="275" t="s">
        <v>414</v>
      </c>
    </row>
    <row r="273" s="13" customFormat="1">
      <c r="B273" s="265"/>
      <c r="C273" s="266"/>
      <c r="D273" s="252" t="s">
        <v>428</v>
      </c>
      <c r="E273" s="267" t="s">
        <v>21</v>
      </c>
      <c r="F273" s="268" t="s">
        <v>689</v>
      </c>
      <c r="G273" s="266"/>
      <c r="H273" s="269">
        <v>0.40699999999999997</v>
      </c>
      <c r="I273" s="270"/>
      <c r="J273" s="266"/>
      <c r="K273" s="266"/>
      <c r="L273" s="271"/>
      <c r="M273" s="272"/>
      <c r="N273" s="273"/>
      <c r="O273" s="273"/>
      <c r="P273" s="273"/>
      <c r="Q273" s="273"/>
      <c r="R273" s="273"/>
      <c r="S273" s="273"/>
      <c r="T273" s="274"/>
      <c r="AT273" s="275" t="s">
        <v>428</v>
      </c>
      <c r="AU273" s="275" t="s">
        <v>86</v>
      </c>
      <c r="AV273" s="13" t="s">
        <v>86</v>
      </c>
      <c r="AW273" s="13" t="s">
        <v>39</v>
      </c>
      <c r="AX273" s="13" t="s">
        <v>76</v>
      </c>
      <c r="AY273" s="275" t="s">
        <v>414</v>
      </c>
    </row>
    <row r="274" s="15" customFormat="1">
      <c r="B274" s="287"/>
      <c r="C274" s="288"/>
      <c r="D274" s="252" t="s">
        <v>428</v>
      </c>
      <c r="E274" s="289" t="s">
        <v>21</v>
      </c>
      <c r="F274" s="290" t="s">
        <v>235</v>
      </c>
      <c r="G274" s="288"/>
      <c r="H274" s="291">
        <v>1.829</v>
      </c>
      <c r="I274" s="292"/>
      <c r="J274" s="288"/>
      <c r="K274" s="288"/>
      <c r="L274" s="293"/>
      <c r="M274" s="294"/>
      <c r="N274" s="295"/>
      <c r="O274" s="295"/>
      <c r="P274" s="295"/>
      <c r="Q274" s="295"/>
      <c r="R274" s="295"/>
      <c r="S274" s="295"/>
      <c r="T274" s="296"/>
      <c r="AT274" s="297" t="s">
        <v>428</v>
      </c>
      <c r="AU274" s="297" t="s">
        <v>86</v>
      </c>
      <c r="AV274" s="15" t="s">
        <v>422</v>
      </c>
      <c r="AW274" s="15" t="s">
        <v>39</v>
      </c>
      <c r="AX274" s="15" t="s">
        <v>83</v>
      </c>
      <c r="AY274" s="297" t="s">
        <v>414</v>
      </c>
    </row>
    <row r="275" s="1" customFormat="1" ht="16.5" customHeight="1">
      <c r="B275" s="47"/>
      <c r="C275" s="240" t="s">
        <v>690</v>
      </c>
      <c r="D275" s="240" t="s">
        <v>418</v>
      </c>
      <c r="E275" s="241" t="s">
        <v>691</v>
      </c>
      <c r="F275" s="242" t="s">
        <v>692</v>
      </c>
      <c r="G275" s="243" t="s">
        <v>192</v>
      </c>
      <c r="H275" s="244">
        <v>9.8249999999999993</v>
      </c>
      <c r="I275" s="245"/>
      <c r="J275" s="246">
        <f>ROUND(I275*H275,2)</f>
        <v>0</v>
      </c>
      <c r="K275" s="242" t="s">
        <v>421</v>
      </c>
      <c r="L275" s="73"/>
      <c r="M275" s="247" t="s">
        <v>21</v>
      </c>
      <c r="N275" s="248" t="s">
        <v>47</v>
      </c>
      <c r="O275" s="48"/>
      <c r="P275" s="249">
        <f>O275*H275</f>
        <v>0</v>
      </c>
      <c r="Q275" s="249">
        <v>0.0051900000000000002</v>
      </c>
      <c r="R275" s="249">
        <f>Q275*H275</f>
        <v>0.050991749999999995</v>
      </c>
      <c r="S275" s="249">
        <v>0</v>
      </c>
      <c r="T275" s="250">
        <f>S275*H275</f>
        <v>0</v>
      </c>
      <c r="AR275" s="25" t="s">
        <v>422</v>
      </c>
      <c r="AT275" s="25" t="s">
        <v>418</v>
      </c>
      <c r="AU275" s="25" t="s">
        <v>86</v>
      </c>
      <c r="AY275" s="25" t="s">
        <v>414</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422</v>
      </c>
      <c r="BM275" s="25" t="s">
        <v>693</v>
      </c>
    </row>
    <row r="276" s="12" customFormat="1">
      <c r="B276" s="255"/>
      <c r="C276" s="256"/>
      <c r="D276" s="252" t="s">
        <v>428</v>
      </c>
      <c r="E276" s="257" t="s">
        <v>21</v>
      </c>
      <c r="F276" s="258" t="s">
        <v>686</v>
      </c>
      <c r="G276" s="256"/>
      <c r="H276" s="257" t="s">
        <v>21</v>
      </c>
      <c r="I276" s="259"/>
      <c r="J276" s="256"/>
      <c r="K276" s="256"/>
      <c r="L276" s="260"/>
      <c r="M276" s="261"/>
      <c r="N276" s="262"/>
      <c r="O276" s="262"/>
      <c r="P276" s="262"/>
      <c r="Q276" s="262"/>
      <c r="R276" s="262"/>
      <c r="S276" s="262"/>
      <c r="T276" s="263"/>
      <c r="AT276" s="264" t="s">
        <v>428</v>
      </c>
      <c r="AU276" s="264" t="s">
        <v>86</v>
      </c>
      <c r="AV276" s="12" t="s">
        <v>83</v>
      </c>
      <c r="AW276" s="12" t="s">
        <v>39</v>
      </c>
      <c r="AX276" s="12" t="s">
        <v>76</v>
      </c>
      <c r="AY276" s="264" t="s">
        <v>414</v>
      </c>
    </row>
    <row r="277" s="13" customFormat="1">
      <c r="B277" s="265"/>
      <c r="C277" s="266"/>
      <c r="D277" s="252" t="s">
        <v>428</v>
      </c>
      <c r="E277" s="267" t="s">
        <v>21</v>
      </c>
      <c r="F277" s="268" t="s">
        <v>694</v>
      </c>
      <c r="G277" s="266"/>
      <c r="H277" s="269">
        <v>4.29</v>
      </c>
      <c r="I277" s="270"/>
      <c r="J277" s="266"/>
      <c r="K277" s="266"/>
      <c r="L277" s="271"/>
      <c r="M277" s="272"/>
      <c r="N277" s="273"/>
      <c r="O277" s="273"/>
      <c r="P277" s="273"/>
      <c r="Q277" s="273"/>
      <c r="R277" s="273"/>
      <c r="S277" s="273"/>
      <c r="T277" s="274"/>
      <c r="AT277" s="275" t="s">
        <v>428</v>
      </c>
      <c r="AU277" s="275" t="s">
        <v>86</v>
      </c>
      <c r="AV277" s="13" t="s">
        <v>86</v>
      </c>
      <c r="AW277" s="13" t="s">
        <v>39</v>
      </c>
      <c r="AX277" s="13" t="s">
        <v>76</v>
      </c>
      <c r="AY277" s="275" t="s">
        <v>414</v>
      </c>
    </row>
    <row r="278" s="13" customFormat="1">
      <c r="B278" s="265"/>
      <c r="C278" s="266"/>
      <c r="D278" s="252" t="s">
        <v>428</v>
      </c>
      <c r="E278" s="267" t="s">
        <v>21</v>
      </c>
      <c r="F278" s="268" t="s">
        <v>695</v>
      </c>
      <c r="G278" s="266"/>
      <c r="H278" s="269">
        <v>2.8199999999999998</v>
      </c>
      <c r="I278" s="270"/>
      <c r="J278" s="266"/>
      <c r="K278" s="266"/>
      <c r="L278" s="271"/>
      <c r="M278" s="272"/>
      <c r="N278" s="273"/>
      <c r="O278" s="273"/>
      <c r="P278" s="273"/>
      <c r="Q278" s="273"/>
      <c r="R278" s="273"/>
      <c r="S278" s="273"/>
      <c r="T278" s="274"/>
      <c r="AT278" s="275" t="s">
        <v>428</v>
      </c>
      <c r="AU278" s="275" t="s">
        <v>86</v>
      </c>
      <c r="AV278" s="13" t="s">
        <v>86</v>
      </c>
      <c r="AW278" s="13" t="s">
        <v>39</v>
      </c>
      <c r="AX278" s="13" t="s">
        <v>76</v>
      </c>
      <c r="AY278" s="275" t="s">
        <v>414</v>
      </c>
    </row>
    <row r="279" s="13" customFormat="1">
      <c r="B279" s="265"/>
      <c r="C279" s="266"/>
      <c r="D279" s="252" t="s">
        <v>428</v>
      </c>
      <c r="E279" s="267" t="s">
        <v>21</v>
      </c>
      <c r="F279" s="268" t="s">
        <v>696</v>
      </c>
      <c r="G279" s="266"/>
      <c r="H279" s="269">
        <v>2.7149999999999999</v>
      </c>
      <c r="I279" s="270"/>
      <c r="J279" s="266"/>
      <c r="K279" s="266"/>
      <c r="L279" s="271"/>
      <c r="M279" s="272"/>
      <c r="N279" s="273"/>
      <c r="O279" s="273"/>
      <c r="P279" s="273"/>
      <c r="Q279" s="273"/>
      <c r="R279" s="273"/>
      <c r="S279" s="273"/>
      <c r="T279" s="274"/>
      <c r="AT279" s="275" t="s">
        <v>428</v>
      </c>
      <c r="AU279" s="275" t="s">
        <v>86</v>
      </c>
      <c r="AV279" s="13" t="s">
        <v>86</v>
      </c>
      <c r="AW279" s="13" t="s">
        <v>39</v>
      </c>
      <c r="AX279" s="13" t="s">
        <v>76</v>
      </c>
      <c r="AY279" s="275" t="s">
        <v>414</v>
      </c>
    </row>
    <row r="280" s="14" customFormat="1">
      <c r="B280" s="276"/>
      <c r="C280" s="277"/>
      <c r="D280" s="252" t="s">
        <v>428</v>
      </c>
      <c r="E280" s="278" t="s">
        <v>593</v>
      </c>
      <c r="F280" s="279" t="s">
        <v>259</v>
      </c>
      <c r="G280" s="277"/>
      <c r="H280" s="280">
        <v>9.8249999999999993</v>
      </c>
      <c r="I280" s="281"/>
      <c r="J280" s="277"/>
      <c r="K280" s="277"/>
      <c r="L280" s="282"/>
      <c r="M280" s="283"/>
      <c r="N280" s="284"/>
      <c r="O280" s="284"/>
      <c r="P280" s="284"/>
      <c r="Q280" s="284"/>
      <c r="R280" s="284"/>
      <c r="S280" s="284"/>
      <c r="T280" s="285"/>
      <c r="AT280" s="286" t="s">
        <v>428</v>
      </c>
      <c r="AU280" s="286" t="s">
        <v>86</v>
      </c>
      <c r="AV280" s="14" t="s">
        <v>394</v>
      </c>
      <c r="AW280" s="14" t="s">
        <v>39</v>
      </c>
      <c r="AX280" s="14" t="s">
        <v>76</v>
      </c>
      <c r="AY280" s="286" t="s">
        <v>414</v>
      </c>
    </row>
    <row r="281" s="15" customFormat="1">
      <c r="B281" s="287"/>
      <c r="C281" s="288"/>
      <c r="D281" s="252" t="s">
        <v>428</v>
      </c>
      <c r="E281" s="289" t="s">
        <v>21</v>
      </c>
      <c r="F281" s="290" t="s">
        <v>235</v>
      </c>
      <c r="G281" s="288"/>
      <c r="H281" s="291">
        <v>9.8249999999999993</v>
      </c>
      <c r="I281" s="292"/>
      <c r="J281" s="288"/>
      <c r="K281" s="288"/>
      <c r="L281" s="293"/>
      <c r="M281" s="294"/>
      <c r="N281" s="295"/>
      <c r="O281" s="295"/>
      <c r="P281" s="295"/>
      <c r="Q281" s="295"/>
      <c r="R281" s="295"/>
      <c r="S281" s="295"/>
      <c r="T281" s="296"/>
      <c r="AT281" s="297" t="s">
        <v>428</v>
      </c>
      <c r="AU281" s="297" t="s">
        <v>86</v>
      </c>
      <c r="AV281" s="15" t="s">
        <v>422</v>
      </c>
      <c r="AW281" s="15" t="s">
        <v>39</v>
      </c>
      <c r="AX281" s="15" t="s">
        <v>83</v>
      </c>
      <c r="AY281" s="297" t="s">
        <v>414</v>
      </c>
    </row>
    <row r="282" s="1" customFormat="1" ht="16.5" customHeight="1">
      <c r="B282" s="47"/>
      <c r="C282" s="240" t="s">
        <v>697</v>
      </c>
      <c r="D282" s="240" t="s">
        <v>418</v>
      </c>
      <c r="E282" s="241" t="s">
        <v>698</v>
      </c>
      <c r="F282" s="242" t="s">
        <v>699</v>
      </c>
      <c r="G282" s="243" t="s">
        <v>192</v>
      </c>
      <c r="H282" s="244">
        <v>9.8249999999999993</v>
      </c>
      <c r="I282" s="245"/>
      <c r="J282" s="246">
        <f>ROUND(I282*H282,2)</f>
        <v>0</v>
      </c>
      <c r="K282" s="242" t="s">
        <v>421</v>
      </c>
      <c r="L282" s="73"/>
      <c r="M282" s="247" t="s">
        <v>21</v>
      </c>
      <c r="N282" s="248" t="s">
        <v>47</v>
      </c>
      <c r="O282" s="48"/>
      <c r="P282" s="249">
        <f>O282*H282</f>
        <v>0</v>
      </c>
      <c r="Q282" s="249">
        <v>0</v>
      </c>
      <c r="R282" s="249">
        <f>Q282*H282</f>
        <v>0</v>
      </c>
      <c r="S282" s="249">
        <v>0</v>
      </c>
      <c r="T282" s="250">
        <f>S282*H282</f>
        <v>0</v>
      </c>
      <c r="AR282" s="25" t="s">
        <v>422</v>
      </c>
      <c r="AT282" s="25" t="s">
        <v>418</v>
      </c>
      <c r="AU282" s="25" t="s">
        <v>86</v>
      </c>
      <c r="AY282" s="25" t="s">
        <v>414</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422</v>
      </c>
      <c r="BM282" s="25" t="s">
        <v>700</v>
      </c>
    </row>
    <row r="283" s="13" customFormat="1">
      <c r="B283" s="265"/>
      <c r="C283" s="266"/>
      <c r="D283" s="252" t="s">
        <v>428</v>
      </c>
      <c r="E283" s="267" t="s">
        <v>21</v>
      </c>
      <c r="F283" s="268" t="s">
        <v>593</v>
      </c>
      <c r="G283" s="266"/>
      <c r="H283" s="269">
        <v>9.8249999999999993</v>
      </c>
      <c r="I283" s="270"/>
      <c r="J283" s="266"/>
      <c r="K283" s="266"/>
      <c r="L283" s="271"/>
      <c r="M283" s="272"/>
      <c r="N283" s="273"/>
      <c r="O283" s="273"/>
      <c r="P283" s="273"/>
      <c r="Q283" s="273"/>
      <c r="R283" s="273"/>
      <c r="S283" s="273"/>
      <c r="T283" s="274"/>
      <c r="AT283" s="275" t="s">
        <v>428</v>
      </c>
      <c r="AU283" s="275" t="s">
        <v>86</v>
      </c>
      <c r="AV283" s="13" t="s">
        <v>86</v>
      </c>
      <c r="AW283" s="13" t="s">
        <v>39</v>
      </c>
      <c r="AX283" s="13" t="s">
        <v>76</v>
      </c>
      <c r="AY283" s="275" t="s">
        <v>414</v>
      </c>
    </row>
    <row r="284" s="15" customFormat="1">
      <c r="B284" s="287"/>
      <c r="C284" s="288"/>
      <c r="D284" s="252" t="s">
        <v>428</v>
      </c>
      <c r="E284" s="289" t="s">
        <v>21</v>
      </c>
      <c r="F284" s="290" t="s">
        <v>235</v>
      </c>
      <c r="G284" s="288"/>
      <c r="H284" s="291">
        <v>9.8249999999999993</v>
      </c>
      <c r="I284" s="292"/>
      <c r="J284" s="288"/>
      <c r="K284" s="288"/>
      <c r="L284" s="293"/>
      <c r="M284" s="294"/>
      <c r="N284" s="295"/>
      <c r="O284" s="295"/>
      <c r="P284" s="295"/>
      <c r="Q284" s="295"/>
      <c r="R284" s="295"/>
      <c r="S284" s="295"/>
      <c r="T284" s="296"/>
      <c r="AT284" s="297" t="s">
        <v>428</v>
      </c>
      <c r="AU284" s="297" t="s">
        <v>86</v>
      </c>
      <c r="AV284" s="15" t="s">
        <v>422</v>
      </c>
      <c r="AW284" s="15" t="s">
        <v>39</v>
      </c>
      <c r="AX284" s="15" t="s">
        <v>83</v>
      </c>
      <c r="AY284" s="297" t="s">
        <v>414</v>
      </c>
    </row>
    <row r="285" s="1" customFormat="1" ht="25.5" customHeight="1">
      <c r="B285" s="47"/>
      <c r="C285" s="240" t="s">
        <v>701</v>
      </c>
      <c r="D285" s="240" t="s">
        <v>418</v>
      </c>
      <c r="E285" s="241" t="s">
        <v>702</v>
      </c>
      <c r="F285" s="242" t="s">
        <v>703</v>
      </c>
      <c r="G285" s="243" t="s">
        <v>704</v>
      </c>
      <c r="H285" s="244">
        <v>0.044999999999999998</v>
      </c>
      <c r="I285" s="245"/>
      <c r="J285" s="246">
        <f>ROUND(I285*H285,2)</f>
        <v>0</v>
      </c>
      <c r="K285" s="242" t="s">
        <v>421</v>
      </c>
      <c r="L285" s="73"/>
      <c r="M285" s="247" t="s">
        <v>21</v>
      </c>
      <c r="N285" s="248" t="s">
        <v>47</v>
      </c>
      <c r="O285" s="48"/>
      <c r="P285" s="249">
        <f>O285*H285</f>
        <v>0</v>
      </c>
      <c r="Q285" s="249">
        <v>1.0525599999999999</v>
      </c>
      <c r="R285" s="249">
        <f>Q285*H285</f>
        <v>0.047365199999999996</v>
      </c>
      <c r="S285" s="249">
        <v>0</v>
      </c>
      <c r="T285" s="250">
        <f>S285*H285</f>
        <v>0</v>
      </c>
      <c r="AR285" s="25" t="s">
        <v>422</v>
      </c>
      <c r="AT285" s="25" t="s">
        <v>418</v>
      </c>
      <c r="AU285" s="25" t="s">
        <v>86</v>
      </c>
      <c r="AY285" s="25" t="s">
        <v>414</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422</v>
      </c>
      <c r="BM285" s="25" t="s">
        <v>705</v>
      </c>
    </row>
    <row r="286" s="12" customFormat="1">
      <c r="B286" s="255"/>
      <c r="C286" s="256"/>
      <c r="D286" s="252" t="s">
        <v>428</v>
      </c>
      <c r="E286" s="257" t="s">
        <v>21</v>
      </c>
      <c r="F286" s="258" t="s">
        <v>686</v>
      </c>
      <c r="G286" s="256"/>
      <c r="H286" s="257" t="s">
        <v>21</v>
      </c>
      <c r="I286" s="259"/>
      <c r="J286" s="256"/>
      <c r="K286" s="256"/>
      <c r="L286" s="260"/>
      <c r="M286" s="261"/>
      <c r="N286" s="262"/>
      <c r="O286" s="262"/>
      <c r="P286" s="262"/>
      <c r="Q286" s="262"/>
      <c r="R286" s="262"/>
      <c r="S286" s="262"/>
      <c r="T286" s="263"/>
      <c r="AT286" s="264" t="s">
        <v>428</v>
      </c>
      <c r="AU286" s="264" t="s">
        <v>86</v>
      </c>
      <c r="AV286" s="12" t="s">
        <v>83</v>
      </c>
      <c r="AW286" s="12" t="s">
        <v>39</v>
      </c>
      <c r="AX286" s="12" t="s">
        <v>76</v>
      </c>
      <c r="AY286" s="264" t="s">
        <v>414</v>
      </c>
    </row>
    <row r="287" s="13" customFormat="1">
      <c r="B287" s="265"/>
      <c r="C287" s="266"/>
      <c r="D287" s="252" t="s">
        <v>428</v>
      </c>
      <c r="E287" s="267" t="s">
        <v>21</v>
      </c>
      <c r="F287" s="268" t="s">
        <v>706</v>
      </c>
      <c r="G287" s="266"/>
      <c r="H287" s="269">
        <v>0.044999999999999998</v>
      </c>
      <c r="I287" s="270"/>
      <c r="J287" s="266"/>
      <c r="K287" s="266"/>
      <c r="L287" s="271"/>
      <c r="M287" s="272"/>
      <c r="N287" s="273"/>
      <c r="O287" s="273"/>
      <c r="P287" s="273"/>
      <c r="Q287" s="273"/>
      <c r="R287" s="273"/>
      <c r="S287" s="273"/>
      <c r="T287" s="274"/>
      <c r="AT287" s="275" t="s">
        <v>428</v>
      </c>
      <c r="AU287" s="275" t="s">
        <v>86</v>
      </c>
      <c r="AV287" s="13" t="s">
        <v>86</v>
      </c>
      <c r="AW287" s="13" t="s">
        <v>39</v>
      </c>
      <c r="AX287" s="13" t="s">
        <v>76</v>
      </c>
      <c r="AY287" s="275" t="s">
        <v>414</v>
      </c>
    </row>
    <row r="288" s="15" customFormat="1">
      <c r="B288" s="287"/>
      <c r="C288" s="288"/>
      <c r="D288" s="252" t="s">
        <v>428</v>
      </c>
      <c r="E288" s="289" t="s">
        <v>21</v>
      </c>
      <c r="F288" s="290" t="s">
        <v>235</v>
      </c>
      <c r="G288" s="288"/>
      <c r="H288" s="291">
        <v>0.044999999999999998</v>
      </c>
      <c r="I288" s="292"/>
      <c r="J288" s="288"/>
      <c r="K288" s="288"/>
      <c r="L288" s="293"/>
      <c r="M288" s="294"/>
      <c r="N288" s="295"/>
      <c r="O288" s="295"/>
      <c r="P288" s="295"/>
      <c r="Q288" s="295"/>
      <c r="R288" s="295"/>
      <c r="S288" s="295"/>
      <c r="T288" s="296"/>
      <c r="AT288" s="297" t="s">
        <v>428</v>
      </c>
      <c r="AU288" s="297" t="s">
        <v>86</v>
      </c>
      <c r="AV288" s="15" t="s">
        <v>422</v>
      </c>
      <c r="AW288" s="15" t="s">
        <v>39</v>
      </c>
      <c r="AX288" s="15" t="s">
        <v>83</v>
      </c>
      <c r="AY288" s="297" t="s">
        <v>414</v>
      </c>
    </row>
    <row r="289" s="11" customFormat="1" ht="29.88" customHeight="1">
      <c r="B289" s="224"/>
      <c r="C289" s="225"/>
      <c r="D289" s="226" t="s">
        <v>75</v>
      </c>
      <c r="E289" s="238" t="s">
        <v>498</v>
      </c>
      <c r="F289" s="238" t="s">
        <v>707</v>
      </c>
      <c r="G289" s="225"/>
      <c r="H289" s="225"/>
      <c r="I289" s="228"/>
      <c r="J289" s="239">
        <f>BK289</f>
        <v>0</v>
      </c>
      <c r="K289" s="225"/>
      <c r="L289" s="230"/>
      <c r="M289" s="231"/>
      <c r="N289" s="232"/>
      <c r="O289" s="232"/>
      <c r="P289" s="233">
        <f>SUM(P290:P295)</f>
        <v>0</v>
      </c>
      <c r="Q289" s="232"/>
      <c r="R289" s="233">
        <f>SUM(R290:R295)</f>
        <v>0</v>
      </c>
      <c r="S289" s="232"/>
      <c r="T289" s="234">
        <f>SUM(T290:T295)</f>
        <v>0</v>
      </c>
      <c r="AR289" s="235" t="s">
        <v>83</v>
      </c>
      <c r="AT289" s="236" t="s">
        <v>75</v>
      </c>
      <c r="AU289" s="236" t="s">
        <v>83</v>
      </c>
      <c r="AY289" s="235" t="s">
        <v>414</v>
      </c>
      <c r="BK289" s="237">
        <f>SUM(BK290:BK295)</f>
        <v>0</v>
      </c>
    </row>
    <row r="290" s="1" customFormat="1" ht="16.5" customHeight="1">
      <c r="B290" s="47"/>
      <c r="C290" s="240" t="s">
        <v>708</v>
      </c>
      <c r="D290" s="240" t="s">
        <v>418</v>
      </c>
      <c r="E290" s="241" t="s">
        <v>709</v>
      </c>
      <c r="F290" s="242" t="s">
        <v>710</v>
      </c>
      <c r="G290" s="243" t="s">
        <v>192</v>
      </c>
      <c r="H290" s="244">
        <v>91.060000000000002</v>
      </c>
      <c r="I290" s="245"/>
      <c r="J290" s="246">
        <f>ROUND(I290*H290,2)</f>
        <v>0</v>
      </c>
      <c r="K290" s="242" t="s">
        <v>421</v>
      </c>
      <c r="L290" s="73"/>
      <c r="M290" s="247" t="s">
        <v>21</v>
      </c>
      <c r="N290" s="248" t="s">
        <v>47</v>
      </c>
      <c r="O290" s="48"/>
      <c r="P290" s="249">
        <f>O290*H290</f>
        <v>0</v>
      </c>
      <c r="Q290" s="249">
        <v>0</v>
      </c>
      <c r="R290" s="249">
        <f>Q290*H290</f>
        <v>0</v>
      </c>
      <c r="S290" s="249">
        <v>0</v>
      </c>
      <c r="T290" s="250">
        <f>S290*H290</f>
        <v>0</v>
      </c>
      <c r="AR290" s="25" t="s">
        <v>422</v>
      </c>
      <c r="AT290" s="25" t="s">
        <v>418</v>
      </c>
      <c r="AU290" s="25" t="s">
        <v>86</v>
      </c>
      <c r="AY290" s="25" t="s">
        <v>414</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422</v>
      </c>
      <c r="BM290" s="25" t="s">
        <v>711</v>
      </c>
    </row>
    <row r="291" s="1" customFormat="1">
      <c r="B291" s="47"/>
      <c r="C291" s="75"/>
      <c r="D291" s="252" t="s">
        <v>425</v>
      </c>
      <c r="E291" s="75"/>
      <c r="F291" s="253" t="s">
        <v>712</v>
      </c>
      <c r="G291" s="75"/>
      <c r="H291" s="75"/>
      <c r="I291" s="208"/>
      <c r="J291" s="75"/>
      <c r="K291" s="75"/>
      <c r="L291" s="73"/>
      <c r="M291" s="254"/>
      <c r="N291" s="48"/>
      <c r="O291" s="48"/>
      <c r="P291" s="48"/>
      <c r="Q291" s="48"/>
      <c r="R291" s="48"/>
      <c r="S291" s="48"/>
      <c r="T291" s="96"/>
      <c r="AT291" s="25" t="s">
        <v>425</v>
      </c>
      <c r="AU291" s="25" t="s">
        <v>86</v>
      </c>
    </row>
    <row r="292" s="12" customFormat="1">
      <c r="B292" s="255"/>
      <c r="C292" s="256"/>
      <c r="D292" s="252" t="s">
        <v>428</v>
      </c>
      <c r="E292" s="257" t="s">
        <v>21</v>
      </c>
      <c r="F292" s="258" t="s">
        <v>429</v>
      </c>
      <c r="G292" s="256"/>
      <c r="H292" s="257" t="s">
        <v>21</v>
      </c>
      <c r="I292" s="259"/>
      <c r="J292" s="256"/>
      <c r="K292" s="256"/>
      <c r="L292" s="260"/>
      <c r="M292" s="261"/>
      <c r="N292" s="262"/>
      <c r="O292" s="262"/>
      <c r="P292" s="262"/>
      <c r="Q292" s="262"/>
      <c r="R292" s="262"/>
      <c r="S292" s="262"/>
      <c r="T292" s="263"/>
      <c r="AT292" s="264" t="s">
        <v>428</v>
      </c>
      <c r="AU292" s="264" t="s">
        <v>86</v>
      </c>
      <c r="AV292" s="12" t="s">
        <v>83</v>
      </c>
      <c r="AW292" s="12" t="s">
        <v>39</v>
      </c>
      <c r="AX292" s="12" t="s">
        <v>76</v>
      </c>
      <c r="AY292" s="264" t="s">
        <v>414</v>
      </c>
    </row>
    <row r="293" s="12" customFormat="1">
      <c r="B293" s="255"/>
      <c r="C293" s="256"/>
      <c r="D293" s="252" t="s">
        <v>428</v>
      </c>
      <c r="E293" s="257" t="s">
        <v>21</v>
      </c>
      <c r="F293" s="258" t="s">
        <v>713</v>
      </c>
      <c r="G293" s="256"/>
      <c r="H293" s="257" t="s">
        <v>21</v>
      </c>
      <c r="I293" s="259"/>
      <c r="J293" s="256"/>
      <c r="K293" s="256"/>
      <c r="L293" s="260"/>
      <c r="M293" s="261"/>
      <c r="N293" s="262"/>
      <c r="O293" s="262"/>
      <c r="P293" s="262"/>
      <c r="Q293" s="262"/>
      <c r="R293" s="262"/>
      <c r="S293" s="262"/>
      <c r="T293" s="263"/>
      <c r="AT293" s="264" t="s">
        <v>428</v>
      </c>
      <c r="AU293" s="264" t="s">
        <v>86</v>
      </c>
      <c r="AV293" s="12" t="s">
        <v>83</v>
      </c>
      <c r="AW293" s="12" t="s">
        <v>39</v>
      </c>
      <c r="AX293" s="12" t="s">
        <v>76</v>
      </c>
      <c r="AY293" s="264" t="s">
        <v>414</v>
      </c>
    </row>
    <row r="294" s="13" customFormat="1">
      <c r="B294" s="265"/>
      <c r="C294" s="266"/>
      <c r="D294" s="252" t="s">
        <v>428</v>
      </c>
      <c r="E294" s="267" t="s">
        <v>21</v>
      </c>
      <c r="F294" s="268" t="s">
        <v>441</v>
      </c>
      <c r="G294" s="266"/>
      <c r="H294" s="269">
        <v>91.060000000000002</v>
      </c>
      <c r="I294" s="270"/>
      <c r="J294" s="266"/>
      <c r="K294" s="266"/>
      <c r="L294" s="271"/>
      <c r="M294" s="272"/>
      <c r="N294" s="273"/>
      <c r="O294" s="273"/>
      <c r="P294" s="273"/>
      <c r="Q294" s="273"/>
      <c r="R294" s="273"/>
      <c r="S294" s="273"/>
      <c r="T294" s="274"/>
      <c r="AT294" s="275" t="s">
        <v>428</v>
      </c>
      <c r="AU294" s="275" t="s">
        <v>86</v>
      </c>
      <c r="AV294" s="13" t="s">
        <v>86</v>
      </c>
      <c r="AW294" s="13" t="s">
        <v>39</v>
      </c>
      <c r="AX294" s="13" t="s">
        <v>76</v>
      </c>
      <c r="AY294" s="275" t="s">
        <v>414</v>
      </c>
    </row>
    <row r="295" s="15" customFormat="1">
      <c r="B295" s="287"/>
      <c r="C295" s="288"/>
      <c r="D295" s="252" t="s">
        <v>428</v>
      </c>
      <c r="E295" s="289" t="s">
        <v>21</v>
      </c>
      <c r="F295" s="290" t="s">
        <v>235</v>
      </c>
      <c r="G295" s="288"/>
      <c r="H295" s="291">
        <v>91.060000000000002</v>
      </c>
      <c r="I295" s="292"/>
      <c r="J295" s="288"/>
      <c r="K295" s="288"/>
      <c r="L295" s="293"/>
      <c r="M295" s="294"/>
      <c r="N295" s="295"/>
      <c r="O295" s="295"/>
      <c r="P295" s="295"/>
      <c r="Q295" s="295"/>
      <c r="R295" s="295"/>
      <c r="S295" s="295"/>
      <c r="T295" s="296"/>
      <c r="AT295" s="297" t="s">
        <v>428</v>
      </c>
      <c r="AU295" s="297" t="s">
        <v>86</v>
      </c>
      <c r="AV295" s="15" t="s">
        <v>422</v>
      </c>
      <c r="AW295" s="15" t="s">
        <v>39</v>
      </c>
      <c r="AX295" s="15" t="s">
        <v>83</v>
      </c>
      <c r="AY295" s="297" t="s">
        <v>414</v>
      </c>
    </row>
    <row r="296" s="11" customFormat="1" ht="29.88" customHeight="1">
      <c r="B296" s="224"/>
      <c r="C296" s="225"/>
      <c r="D296" s="226" t="s">
        <v>75</v>
      </c>
      <c r="E296" s="238" t="s">
        <v>509</v>
      </c>
      <c r="F296" s="238" t="s">
        <v>714</v>
      </c>
      <c r="G296" s="225"/>
      <c r="H296" s="225"/>
      <c r="I296" s="228"/>
      <c r="J296" s="239">
        <f>BK296</f>
        <v>0</v>
      </c>
      <c r="K296" s="225"/>
      <c r="L296" s="230"/>
      <c r="M296" s="231"/>
      <c r="N296" s="232"/>
      <c r="O296" s="232"/>
      <c r="P296" s="233">
        <f>SUM(P297:P876)</f>
        <v>0</v>
      </c>
      <c r="Q296" s="232"/>
      <c r="R296" s="233">
        <f>SUM(R297:R876)</f>
        <v>1895.6068023799999</v>
      </c>
      <c r="S296" s="232"/>
      <c r="T296" s="234">
        <f>SUM(T297:T876)</f>
        <v>0</v>
      </c>
      <c r="AR296" s="235" t="s">
        <v>83</v>
      </c>
      <c r="AT296" s="236" t="s">
        <v>75</v>
      </c>
      <c r="AU296" s="236" t="s">
        <v>83</v>
      </c>
      <c r="AY296" s="235" t="s">
        <v>414</v>
      </c>
      <c r="BK296" s="237">
        <f>SUM(BK297:BK876)</f>
        <v>0</v>
      </c>
    </row>
    <row r="297" s="1" customFormat="1" ht="25.5" customHeight="1">
      <c r="B297" s="47"/>
      <c r="C297" s="240" t="s">
        <v>715</v>
      </c>
      <c r="D297" s="240" t="s">
        <v>418</v>
      </c>
      <c r="E297" s="241" t="s">
        <v>716</v>
      </c>
      <c r="F297" s="242" t="s">
        <v>717</v>
      </c>
      <c r="G297" s="243" t="s">
        <v>192</v>
      </c>
      <c r="H297" s="244">
        <v>11393.450000000001</v>
      </c>
      <c r="I297" s="245"/>
      <c r="J297" s="246">
        <f>ROUND(I297*H297,2)</f>
        <v>0</v>
      </c>
      <c r="K297" s="242" t="s">
        <v>421</v>
      </c>
      <c r="L297" s="73"/>
      <c r="M297" s="247" t="s">
        <v>21</v>
      </c>
      <c r="N297" s="248" t="s">
        <v>47</v>
      </c>
      <c r="O297" s="48"/>
      <c r="P297" s="249">
        <f>O297*H297</f>
        <v>0</v>
      </c>
      <c r="Q297" s="249">
        <v>0.0073499999999999998</v>
      </c>
      <c r="R297" s="249">
        <f>Q297*H297</f>
        <v>83.741857500000009</v>
      </c>
      <c r="S297" s="249">
        <v>0</v>
      </c>
      <c r="T297" s="250">
        <f>S297*H297</f>
        <v>0</v>
      </c>
      <c r="AR297" s="25" t="s">
        <v>422</v>
      </c>
      <c r="AT297" s="25" t="s">
        <v>418</v>
      </c>
      <c r="AU297" s="25" t="s">
        <v>86</v>
      </c>
      <c r="AY297" s="25" t="s">
        <v>414</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422</v>
      </c>
      <c r="BM297" s="25" t="s">
        <v>718</v>
      </c>
    </row>
    <row r="298" s="13" customFormat="1">
      <c r="B298" s="265"/>
      <c r="C298" s="266"/>
      <c r="D298" s="252" t="s">
        <v>428</v>
      </c>
      <c r="E298" s="267" t="s">
        <v>21</v>
      </c>
      <c r="F298" s="268" t="s">
        <v>312</v>
      </c>
      <c r="G298" s="266"/>
      <c r="H298" s="269">
        <v>11393.450000000001</v>
      </c>
      <c r="I298" s="270"/>
      <c r="J298" s="266"/>
      <c r="K298" s="266"/>
      <c r="L298" s="271"/>
      <c r="M298" s="272"/>
      <c r="N298" s="273"/>
      <c r="O298" s="273"/>
      <c r="P298" s="273"/>
      <c r="Q298" s="273"/>
      <c r="R298" s="273"/>
      <c r="S298" s="273"/>
      <c r="T298" s="274"/>
      <c r="AT298" s="275" t="s">
        <v>428</v>
      </c>
      <c r="AU298" s="275" t="s">
        <v>86</v>
      </c>
      <c r="AV298" s="13" t="s">
        <v>86</v>
      </c>
      <c r="AW298" s="13" t="s">
        <v>39</v>
      </c>
      <c r="AX298" s="13" t="s">
        <v>76</v>
      </c>
      <c r="AY298" s="275" t="s">
        <v>414</v>
      </c>
    </row>
    <row r="299" s="15" customFormat="1">
      <c r="B299" s="287"/>
      <c r="C299" s="288"/>
      <c r="D299" s="252" t="s">
        <v>428</v>
      </c>
      <c r="E299" s="289" t="s">
        <v>21</v>
      </c>
      <c r="F299" s="290" t="s">
        <v>235</v>
      </c>
      <c r="G299" s="288"/>
      <c r="H299" s="291">
        <v>11393.450000000001</v>
      </c>
      <c r="I299" s="292"/>
      <c r="J299" s="288"/>
      <c r="K299" s="288"/>
      <c r="L299" s="293"/>
      <c r="M299" s="294"/>
      <c r="N299" s="295"/>
      <c r="O299" s="295"/>
      <c r="P299" s="295"/>
      <c r="Q299" s="295"/>
      <c r="R299" s="295"/>
      <c r="S299" s="295"/>
      <c r="T299" s="296"/>
      <c r="AT299" s="297" t="s">
        <v>428</v>
      </c>
      <c r="AU299" s="297" t="s">
        <v>86</v>
      </c>
      <c r="AV299" s="15" t="s">
        <v>422</v>
      </c>
      <c r="AW299" s="15" t="s">
        <v>39</v>
      </c>
      <c r="AX299" s="15" t="s">
        <v>83</v>
      </c>
      <c r="AY299" s="297" t="s">
        <v>414</v>
      </c>
    </row>
    <row r="300" s="1" customFormat="1" ht="25.5" customHeight="1">
      <c r="B300" s="47"/>
      <c r="C300" s="240" t="s">
        <v>9</v>
      </c>
      <c r="D300" s="240" t="s">
        <v>418</v>
      </c>
      <c r="E300" s="241" t="s">
        <v>719</v>
      </c>
      <c r="F300" s="242" t="s">
        <v>720</v>
      </c>
      <c r="G300" s="243" t="s">
        <v>192</v>
      </c>
      <c r="H300" s="244">
        <v>11393.450000000001</v>
      </c>
      <c r="I300" s="245"/>
      <c r="J300" s="246">
        <f>ROUND(I300*H300,2)</f>
        <v>0</v>
      </c>
      <c r="K300" s="242" t="s">
        <v>421</v>
      </c>
      <c r="L300" s="73"/>
      <c r="M300" s="247" t="s">
        <v>21</v>
      </c>
      <c r="N300" s="248" t="s">
        <v>47</v>
      </c>
      <c r="O300" s="48"/>
      <c r="P300" s="249">
        <f>O300*H300</f>
        <v>0</v>
      </c>
      <c r="Q300" s="249">
        <v>0.00109</v>
      </c>
      <c r="R300" s="249">
        <f>Q300*H300</f>
        <v>12.418860500000001</v>
      </c>
      <c r="S300" s="249">
        <v>0</v>
      </c>
      <c r="T300" s="250">
        <f>S300*H300</f>
        <v>0</v>
      </c>
      <c r="AR300" s="25" t="s">
        <v>422</v>
      </c>
      <c r="AT300" s="25" t="s">
        <v>418</v>
      </c>
      <c r="AU300" s="25" t="s">
        <v>86</v>
      </c>
      <c r="AY300" s="25" t="s">
        <v>414</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422</v>
      </c>
      <c r="BM300" s="25" t="s">
        <v>721</v>
      </c>
    </row>
    <row r="301" s="1" customFormat="1">
      <c r="B301" s="47"/>
      <c r="C301" s="75"/>
      <c r="D301" s="252" t="s">
        <v>425</v>
      </c>
      <c r="E301" s="75"/>
      <c r="F301" s="253" t="s">
        <v>722</v>
      </c>
      <c r="G301" s="75"/>
      <c r="H301" s="75"/>
      <c r="I301" s="208"/>
      <c r="J301" s="75"/>
      <c r="K301" s="75"/>
      <c r="L301" s="73"/>
      <c r="M301" s="254"/>
      <c r="N301" s="48"/>
      <c r="O301" s="48"/>
      <c r="P301" s="48"/>
      <c r="Q301" s="48"/>
      <c r="R301" s="48"/>
      <c r="S301" s="48"/>
      <c r="T301" s="96"/>
      <c r="AT301" s="25" t="s">
        <v>425</v>
      </c>
      <c r="AU301" s="25" t="s">
        <v>86</v>
      </c>
    </row>
    <row r="302" s="12" customFormat="1">
      <c r="B302" s="255"/>
      <c r="C302" s="256"/>
      <c r="D302" s="252" t="s">
        <v>428</v>
      </c>
      <c r="E302" s="257" t="s">
        <v>21</v>
      </c>
      <c r="F302" s="258" t="s">
        <v>663</v>
      </c>
      <c r="G302" s="256"/>
      <c r="H302" s="257" t="s">
        <v>21</v>
      </c>
      <c r="I302" s="259"/>
      <c r="J302" s="256"/>
      <c r="K302" s="256"/>
      <c r="L302" s="260"/>
      <c r="M302" s="261"/>
      <c r="N302" s="262"/>
      <c r="O302" s="262"/>
      <c r="P302" s="262"/>
      <c r="Q302" s="262"/>
      <c r="R302" s="262"/>
      <c r="S302" s="262"/>
      <c r="T302" s="263"/>
      <c r="AT302" s="264" t="s">
        <v>428</v>
      </c>
      <c r="AU302" s="264" t="s">
        <v>86</v>
      </c>
      <c r="AV302" s="12" t="s">
        <v>83</v>
      </c>
      <c r="AW302" s="12" t="s">
        <v>39</v>
      </c>
      <c r="AX302" s="12" t="s">
        <v>76</v>
      </c>
      <c r="AY302" s="264" t="s">
        <v>414</v>
      </c>
    </row>
    <row r="303" s="12" customFormat="1">
      <c r="B303" s="255"/>
      <c r="C303" s="256"/>
      <c r="D303" s="252" t="s">
        <v>428</v>
      </c>
      <c r="E303" s="257" t="s">
        <v>21</v>
      </c>
      <c r="F303" s="258" t="s">
        <v>723</v>
      </c>
      <c r="G303" s="256"/>
      <c r="H303" s="257" t="s">
        <v>21</v>
      </c>
      <c r="I303" s="259"/>
      <c r="J303" s="256"/>
      <c r="K303" s="256"/>
      <c r="L303" s="260"/>
      <c r="M303" s="261"/>
      <c r="N303" s="262"/>
      <c r="O303" s="262"/>
      <c r="P303" s="262"/>
      <c r="Q303" s="262"/>
      <c r="R303" s="262"/>
      <c r="S303" s="262"/>
      <c r="T303" s="263"/>
      <c r="AT303" s="264" t="s">
        <v>428</v>
      </c>
      <c r="AU303" s="264" t="s">
        <v>86</v>
      </c>
      <c r="AV303" s="12" t="s">
        <v>83</v>
      </c>
      <c r="AW303" s="12" t="s">
        <v>39</v>
      </c>
      <c r="AX303" s="12" t="s">
        <v>76</v>
      </c>
      <c r="AY303" s="264" t="s">
        <v>414</v>
      </c>
    </row>
    <row r="304" s="12" customFormat="1">
      <c r="B304" s="255"/>
      <c r="C304" s="256"/>
      <c r="D304" s="252" t="s">
        <v>428</v>
      </c>
      <c r="E304" s="257" t="s">
        <v>21</v>
      </c>
      <c r="F304" s="258" t="s">
        <v>724</v>
      </c>
      <c r="G304" s="256"/>
      <c r="H304" s="257" t="s">
        <v>21</v>
      </c>
      <c r="I304" s="259"/>
      <c r="J304" s="256"/>
      <c r="K304" s="256"/>
      <c r="L304" s="260"/>
      <c r="M304" s="261"/>
      <c r="N304" s="262"/>
      <c r="O304" s="262"/>
      <c r="P304" s="262"/>
      <c r="Q304" s="262"/>
      <c r="R304" s="262"/>
      <c r="S304" s="262"/>
      <c r="T304" s="263"/>
      <c r="AT304" s="264" t="s">
        <v>428</v>
      </c>
      <c r="AU304" s="264" t="s">
        <v>86</v>
      </c>
      <c r="AV304" s="12" t="s">
        <v>83</v>
      </c>
      <c r="AW304" s="12" t="s">
        <v>39</v>
      </c>
      <c r="AX304" s="12" t="s">
        <v>76</v>
      </c>
      <c r="AY304" s="264" t="s">
        <v>414</v>
      </c>
    </row>
    <row r="305" s="12" customFormat="1">
      <c r="B305" s="255"/>
      <c r="C305" s="256"/>
      <c r="D305" s="252" t="s">
        <v>428</v>
      </c>
      <c r="E305" s="257" t="s">
        <v>21</v>
      </c>
      <c r="F305" s="258" t="s">
        <v>725</v>
      </c>
      <c r="G305" s="256"/>
      <c r="H305" s="257" t="s">
        <v>21</v>
      </c>
      <c r="I305" s="259"/>
      <c r="J305" s="256"/>
      <c r="K305" s="256"/>
      <c r="L305" s="260"/>
      <c r="M305" s="261"/>
      <c r="N305" s="262"/>
      <c r="O305" s="262"/>
      <c r="P305" s="262"/>
      <c r="Q305" s="262"/>
      <c r="R305" s="262"/>
      <c r="S305" s="262"/>
      <c r="T305" s="263"/>
      <c r="AT305" s="264" t="s">
        <v>428</v>
      </c>
      <c r="AU305" s="264" t="s">
        <v>86</v>
      </c>
      <c r="AV305" s="12" t="s">
        <v>83</v>
      </c>
      <c r="AW305" s="12" t="s">
        <v>39</v>
      </c>
      <c r="AX305" s="12" t="s">
        <v>76</v>
      </c>
      <c r="AY305" s="264" t="s">
        <v>414</v>
      </c>
    </row>
    <row r="306" s="13" customFormat="1">
      <c r="B306" s="265"/>
      <c r="C306" s="266"/>
      <c r="D306" s="252" t="s">
        <v>428</v>
      </c>
      <c r="E306" s="267" t="s">
        <v>21</v>
      </c>
      <c r="F306" s="268" t="s">
        <v>312</v>
      </c>
      <c r="G306" s="266"/>
      <c r="H306" s="269">
        <v>11393.450000000001</v>
      </c>
      <c r="I306" s="270"/>
      <c r="J306" s="266"/>
      <c r="K306" s="266"/>
      <c r="L306" s="271"/>
      <c r="M306" s="272"/>
      <c r="N306" s="273"/>
      <c r="O306" s="273"/>
      <c r="P306" s="273"/>
      <c r="Q306" s="273"/>
      <c r="R306" s="273"/>
      <c r="S306" s="273"/>
      <c r="T306" s="274"/>
      <c r="AT306" s="275" t="s">
        <v>428</v>
      </c>
      <c r="AU306" s="275" t="s">
        <v>86</v>
      </c>
      <c r="AV306" s="13" t="s">
        <v>86</v>
      </c>
      <c r="AW306" s="13" t="s">
        <v>39</v>
      </c>
      <c r="AX306" s="13" t="s">
        <v>76</v>
      </c>
      <c r="AY306" s="275" t="s">
        <v>414</v>
      </c>
    </row>
    <row r="307" s="15" customFormat="1">
      <c r="B307" s="287"/>
      <c r="C307" s="288"/>
      <c r="D307" s="252" t="s">
        <v>428</v>
      </c>
      <c r="E307" s="289" t="s">
        <v>21</v>
      </c>
      <c r="F307" s="290" t="s">
        <v>235</v>
      </c>
      <c r="G307" s="288"/>
      <c r="H307" s="291">
        <v>11393.450000000001</v>
      </c>
      <c r="I307" s="292"/>
      <c r="J307" s="288"/>
      <c r="K307" s="288"/>
      <c r="L307" s="293"/>
      <c r="M307" s="294"/>
      <c r="N307" s="295"/>
      <c r="O307" s="295"/>
      <c r="P307" s="295"/>
      <c r="Q307" s="295"/>
      <c r="R307" s="295"/>
      <c r="S307" s="295"/>
      <c r="T307" s="296"/>
      <c r="AT307" s="297" t="s">
        <v>428</v>
      </c>
      <c r="AU307" s="297" t="s">
        <v>86</v>
      </c>
      <c r="AV307" s="15" t="s">
        <v>422</v>
      </c>
      <c r="AW307" s="15" t="s">
        <v>39</v>
      </c>
      <c r="AX307" s="15" t="s">
        <v>83</v>
      </c>
      <c r="AY307" s="297" t="s">
        <v>414</v>
      </c>
    </row>
    <row r="308" s="1" customFormat="1" ht="38.25" customHeight="1">
      <c r="B308" s="47"/>
      <c r="C308" s="240" t="s">
        <v>726</v>
      </c>
      <c r="D308" s="240" t="s">
        <v>418</v>
      </c>
      <c r="E308" s="241" t="s">
        <v>727</v>
      </c>
      <c r="F308" s="242" t="s">
        <v>728</v>
      </c>
      <c r="G308" s="243" t="s">
        <v>192</v>
      </c>
      <c r="H308" s="244">
        <v>11393.450000000001</v>
      </c>
      <c r="I308" s="245"/>
      <c r="J308" s="246">
        <f>ROUND(I308*H308,2)</f>
        <v>0</v>
      </c>
      <c r="K308" s="242" t="s">
        <v>421</v>
      </c>
      <c r="L308" s="73"/>
      <c r="M308" s="247" t="s">
        <v>21</v>
      </c>
      <c r="N308" s="248" t="s">
        <v>47</v>
      </c>
      <c r="O308" s="48"/>
      <c r="P308" s="249">
        <f>O308*H308</f>
        <v>0</v>
      </c>
      <c r="Q308" s="249">
        <v>0.018380000000000001</v>
      </c>
      <c r="R308" s="249">
        <f>Q308*H308</f>
        <v>209.41161100000002</v>
      </c>
      <c r="S308" s="249">
        <v>0</v>
      </c>
      <c r="T308" s="250">
        <f>S308*H308</f>
        <v>0</v>
      </c>
      <c r="AR308" s="25" t="s">
        <v>422</v>
      </c>
      <c r="AT308" s="25" t="s">
        <v>418</v>
      </c>
      <c r="AU308" s="25" t="s">
        <v>86</v>
      </c>
      <c r="AY308" s="25" t="s">
        <v>414</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422</v>
      </c>
      <c r="BM308" s="25" t="s">
        <v>729</v>
      </c>
    </row>
    <row r="309" s="1" customFormat="1">
      <c r="B309" s="47"/>
      <c r="C309" s="75"/>
      <c r="D309" s="252" t="s">
        <v>425</v>
      </c>
      <c r="E309" s="75"/>
      <c r="F309" s="253" t="s">
        <v>730</v>
      </c>
      <c r="G309" s="75"/>
      <c r="H309" s="75"/>
      <c r="I309" s="208"/>
      <c r="J309" s="75"/>
      <c r="K309" s="75"/>
      <c r="L309" s="73"/>
      <c r="M309" s="254"/>
      <c r="N309" s="48"/>
      <c r="O309" s="48"/>
      <c r="P309" s="48"/>
      <c r="Q309" s="48"/>
      <c r="R309" s="48"/>
      <c r="S309" s="48"/>
      <c r="T309" s="96"/>
      <c r="AT309" s="25" t="s">
        <v>425</v>
      </c>
      <c r="AU309" s="25" t="s">
        <v>86</v>
      </c>
    </row>
    <row r="310" s="12" customFormat="1">
      <c r="B310" s="255"/>
      <c r="C310" s="256"/>
      <c r="D310" s="252" t="s">
        <v>428</v>
      </c>
      <c r="E310" s="257" t="s">
        <v>21</v>
      </c>
      <c r="F310" s="258" t="s">
        <v>431</v>
      </c>
      <c r="G310" s="256"/>
      <c r="H310" s="257" t="s">
        <v>21</v>
      </c>
      <c r="I310" s="259"/>
      <c r="J310" s="256"/>
      <c r="K310" s="256"/>
      <c r="L310" s="260"/>
      <c r="M310" s="261"/>
      <c r="N310" s="262"/>
      <c r="O310" s="262"/>
      <c r="P310" s="262"/>
      <c r="Q310" s="262"/>
      <c r="R310" s="262"/>
      <c r="S310" s="262"/>
      <c r="T310" s="263"/>
      <c r="AT310" s="264" t="s">
        <v>428</v>
      </c>
      <c r="AU310" s="264" t="s">
        <v>86</v>
      </c>
      <c r="AV310" s="12" t="s">
        <v>83</v>
      </c>
      <c r="AW310" s="12" t="s">
        <v>39</v>
      </c>
      <c r="AX310" s="12" t="s">
        <v>76</v>
      </c>
      <c r="AY310" s="264" t="s">
        <v>414</v>
      </c>
    </row>
    <row r="311" s="12" customFormat="1">
      <c r="B311" s="255"/>
      <c r="C311" s="256"/>
      <c r="D311" s="252" t="s">
        <v>428</v>
      </c>
      <c r="E311" s="257" t="s">
        <v>21</v>
      </c>
      <c r="F311" s="258" t="s">
        <v>437</v>
      </c>
      <c r="G311" s="256"/>
      <c r="H311" s="257" t="s">
        <v>21</v>
      </c>
      <c r="I311" s="259"/>
      <c r="J311" s="256"/>
      <c r="K311" s="256"/>
      <c r="L311" s="260"/>
      <c r="M311" s="261"/>
      <c r="N311" s="262"/>
      <c r="O311" s="262"/>
      <c r="P311" s="262"/>
      <c r="Q311" s="262"/>
      <c r="R311" s="262"/>
      <c r="S311" s="262"/>
      <c r="T311" s="263"/>
      <c r="AT311" s="264" t="s">
        <v>428</v>
      </c>
      <c r="AU311" s="264" t="s">
        <v>86</v>
      </c>
      <c r="AV311" s="12" t="s">
        <v>83</v>
      </c>
      <c r="AW311" s="12" t="s">
        <v>39</v>
      </c>
      <c r="AX311" s="12" t="s">
        <v>76</v>
      </c>
      <c r="AY311" s="264" t="s">
        <v>414</v>
      </c>
    </row>
    <row r="312" s="13" customFormat="1">
      <c r="B312" s="265"/>
      <c r="C312" s="266"/>
      <c r="D312" s="252" t="s">
        <v>428</v>
      </c>
      <c r="E312" s="267" t="s">
        <v>21</v>
      </c>
      <c r="F312" s="268" t="s">
        <v>536</v>
      </c>
      <c r="G312" s="266"/>
      <c r="H312" s="269">
        <v>1893.1500000000001</v>
      </c>
      <c r="I312" s="270"/>
      <c r="J312" s="266"/>
      <c r="K312" s="266"/>
      <c r="L312" s="271"/>
      <c r="M312" s="272"/>
      <c r="N312" s="273"/>
      <c r="O312" s="273"/>
      <c r="P312" s="273"/>
      <c r="Q312" s="273"/>
      <c r="R312" s="273"/>
      <c r="S312" s="273"/>
      <c r="T312" s="274"/>
      <c r="AT312" s="275" t="s">
        <v>428</v>
      </c>
      <c r="AU312" s="275" t="s">
        <v>86</v>
      </c>
      <c r="AV312" s="13" t="s">
        <v>86</v>
      </c>
      <c r="AW312" s="13" t="s">
        <v>39</v>
      </c>
      <c r="AX312" s="13" t="s">
        <v>76</v>
      </c>
      <c r="AY312" s="275" t="s">
        <v>414</v>
      </c>
    </row>
    <row r="313" s="12" customFormat="1">
      <c r="B313" s="255"/>
      <c r="C313" s="256"/>
      <c r="D313" s="252" t="s">
        <v>428</v>
      </c>
      <c r="E313" s="257" t="s">
        <v>21</v>
      </c>
      <c r="F313" s="258" t="s">
        <v>567</v>
      </c>
      <c r="G313" s="256"/>
      <c r="H313" s="257" t="s">
        <v>21</v>
      </c>
      <c r="I313" s="259"/>
      <c r="J313" s="256"/>
      <c r="K313" s="256"/>
      <c r="L313" s="260"/>
      <c r="M313" s="261"/>
      <c r="N313" s="262"/>
      <c r="O313" s="262"/>
      <c r="P313" s="262"/>
      <c r="Q313" s="262"/>
      <c r="R313" s="262"/>
      <c r="S313" s="262"/>
      <c r="T313" s="263"/>
      <c r="AT313" s="264" t="s">
        <v>428</v>
      </c>
      <c r="AU313" s="264" t="s">
        <v>86</v>
      </c>
      <c r="AV313" s="12" t="s">
        <v>83</v>
      </c>
      <c r="AW313" s="12" t="s">
        <v>39</v>
      </c>
      <c r="AX313" s="12" t="s">
        <v>76</v>
      </c>
      <c r="AY313" s="264" t="s">
        <v>414</v>
      </c>
    </row>
    <row r="314" s="13" customFormat="1">
      <c r="B314" s="265"/>
      <c r="C314" s="266"/>
      <c r="D314" s="252" t="s">
        <v>428</v>
      </c>
      <c r="E314" s="267" t="s">
        <v>21</v>
      </c>
      <c r="F314" s="268" t="s">
        <v>559</v>
      </c>
      <c r="G314" s="266"/>
      <c r="H314" s="269">
        <v>700.95000000000005</v>
      </c>
      <c r="I314" s="270"/>
      <c r="J314" s="266"/>
      <c r="K314" s="266"/>
      <c r="L314" s="271"/>
      <c r="M314" s="272"/>
      <c r="N314" s="273"/>
      <c r="O314" s="273"/>
      <c r="P314" s="273"/>
      <c r="Q314" s="273"/>
      <c r="R314" s="273"/>
      <c r="S314" s="273"/>
      <c r="T314" s="274"/>
      <c r="AT314" s="275" t="s">
        <v>428</v>
      </c>
      <c r="AU314" s="275" t="s">
        <v>86</v>
      </c>
      <c r="AV314" s="13" t="s">
        <v>86</v>
      </c>
      <c r="AW314" s="13" t="s">
        <v>39</v>
      </c>
      <c r="AX314" s="13" t="s">
        <v>76</v>
      </c>
      <c r="AY314" s="275" t="s">
        <v>414</v>
      </c>
    </row>
    <row r="315" s="12" customFormat="1">
      <c r="B315" s="255"/>
      <c r="C315" s="256"/>
      <c r="D315" s="252" t="s">
        <v>428</v>
      </c>
      <c r="E315" s="257" t="s">
        <v>21</v>
      </c>
      <c r="F315" s="258" t="s">
        <v>578</v>
      </c>
      <c r="G315" s="256"/>
      <c r="H315" s="257" t="s">
        <v>21</v>
      </c>
      <c r="I315" s="259"/>
      <c r="J315" s="256"/>
      <c r="K315" s="256"/>
      <c r="L315" s="260"/>
      <c r="M315" s="261"/>
      <c r="N315" s="262"/>
      <c r="O315" s="262"/>
      <c r="P315" s="262"/>
      <c r="Q315" s="262"/>
      <c r="R315" s="262"/>
      <c r="S315" s="262"/>
      <c r="T315" s="263"/>
      <c r="AT315" s="264" t="s">
        <v>428</v>
      </c>
      <c r="AU315" s="264" t="s">
        <v>86</v>
      </c>
      <c r="AV315" s="12" t="s">
        <v>83</v>
      </c>
      <c r="AW315" s="12" t="s">
        <v>39</v>
      </c>
      <c r="AX315" s="12" t="s">
        <v>76</v>
      </c>
      <c r="AY315" s="264" t="s">
        <v>414</v>
      </c>
    </row>
    <row r="316" s="13" customFormat="1">
      <c r="B316" s="265"/>
      <c r="C316" s="266"/>
      <c r="D316" s="252" t="s">
        <v>428</v>
      </c>
      <c r="E316" s="267" t="s">
        <v>21</v>
      </c>
      <c r="F316" s="268" t="s">
        <v>562</v>
      </c>
      <c r="G316" s="266"/>
      <c r="H316" s="269">
        <v>706.39999999999998</v>
      </c>
      <c r="I316" s="270"/>
      <c r="J316" s="266"/>
      <c r="K316" s="266"/>
      <c r="L316" s="271"/>
      <c r="M316" s="272"/>
      <c r="N316" s="273"/>
      <c r="O316" s="273"/>
      <c r="P316" s="273"/>
      <c r="Q316" s="273"/>
      <c r="R316" s="273"/>
      <c r="S316" s="273"/>
      <c r="T316" s="274"/>
      <c r="AT316" s="275" t="s">
        <v>428</v>
      </c>
      <c r="AU316" s="275" t="s">
        <v>86</v>
      </c>
      <c r="AV316" s="13" t="s">
        <v>86</v>
      </c>
      <c r="AW316" s="13" t="s">
        <v>39</v>
      </c>
      <c r="AX316" s="13" t="s">
        <v>76</v>
      </c>
      <c r="AY316" s="275" t="s">
        <v>414</v>
      </c>
    </row>
    <row r="317" s="12" customFormat="1">
      <c r="B317" s="255"/>
      <c r="C317" s="256"/>
      <c r="D317" s="252" t="s">
        <v>428</v>
      </c>
      <c r="E317" s="257" t="s">
        <v>21</v>
      </c>
      <c r="F317" s="258" t="s">
        <v>584</v>
      </c>
      <c r="G317" s="256"/>
      <c r="H317" s="257" t="s">
        <v>21</v>
      </c>
      <c r="I317" s="259"/>
      <c r="J317" s="256"/>
      <c r="K317" s="256"/>
      <c r="L317" s="260"/>
      <c r="M317" s="261"/>
      <c r="N317" s="262"/>
      <c r="O317" s="262"/>
      <c r="P317" s="262"/>
      <c r="Q317" s="262"/>
      <c r="R317" s="262"/>
      <c r="S317" s="262"/>
      <c r="T317" s="263"/>
      <c r="AT317" s="264" t="s">
        <v>428</v>
      </c>
      <c r="AU317" s="264" t="s">
        <v>86</v>
      </c>
      <c r="AV317" s="12" t="s">
        <v>83</v>
      </c>
      <c r="AW317" s="12" t="s">
        <v>39</v>
      </c>
      <c r="AX317" s="12" t="s">
        <v>76</v>
      </c>
      <c r="AY317" s="264" t="s">
        <v>414</v>
      </c>
    </row>
    <row r="318" s="13" customFormat="1">
      <c r="B318" s="265"/>
      <c r="C318" s="266"/>
      <c r="D318" s="252" t="s">
        <v>428</v>
      </c>
      <c r="E318" s="267" t="s">
        <v>21</v>
      </c>
      <c r="F318" s="268" t="s">
        <v>565</v>
      </c>
      <c r="G318" s="266"/>
      <c r="H318" s="269">
        <v>704.25</v>
      </c>
      <c r="I318" s="270"/>
      <c r="J318" s="266"/>
      <c r="K318" s="266"/>
      <c r="L318" s="271"/>
      <c r="M318" s="272"/>
      <c r="N318" s="273"/>
      <c r="O318" s="273"/>
      <c r="P318" s="273"/>
      <c r="Q318" s="273"/>
      <c r="R318" s="273"/>
      <c r="S318" s="273"/>
      <c r="T318" s="274"/>
      <c r="AT318" s="275" t="s">
        <v>428</v>
      </c>
      <c r="AU318" s="275" t="s">
        <v>86</v>
      </c>
      <c r="AV318" s="13" t="s">
        <v>86</v>
      </c>
      <c r="AW318" s="13" t="s">
        <v>39</v>
      </c>
      <c r="AX318" s="13" t="s">
        <v>76</v>
      </c>
      <c r="AY318" s="275" t="s">
        <v>414</v>
      </c>
    </row>
    <row r="319" s="13" customFormat="1">
      <c r="B319" s="265"/>
      <c r="C319" s="266"/>
      <c r="D319" s="252" t="s">
        <v>428</v>
      </c>
      <c r="E319" s="267" t="s">
        <v>21</v>
      </c>
      <c r="F319" s="268" t="s">
        <v>568</v>
      </c>
      <c r="G319" s="266"/>
      <c r="H319" s="269">
        <v>704.25</v>
      </c>
      <c r="I319" s="270"/>
      <c r="J319" s="266"/>
      <c r="K319" s="266"/>
      <c r="L319" s="271"/>
      <c r="M319" s="272"/>
      <c r="N319" s="273"/>
      <c r="O319" s="273"/>
      <c r="P319" s="273"/>
      <c r="Q319" s="273"/>
      <c r="R319" s="273"/>
      <c r="S319" s="273"/>
      <c r="T319" s="274"/>
      <c r="AT319" s="275" t="s">
        <v>428</v>
      </c>
      <c r="AU319" s="275" t="s">
        <v>86</v>
      </c>
      <c r="AV319" s="13" t="s">
        <v>86</v>
      </c>
      <c r="AW319" s="13" t="s">
        <v>39</v>
      </c>
      <c r="AX319" s="13" t="s">
        <v>76</v>
      </c>
      <c r="AY319" s="275" t="s">
        <v>414</v>
      </c>
    </row>
    <row r="320" s="12" customFormat="1">
      <c r="B320" s="255"/>
      <c r="C320" s="256"/>
      <c r="D320" s="252" t="s">
        <v>428</v>
      </c>
      <c r="E320" s="257" t="s">
        <v>21</v>
      </c>
      <c r="F320" s="258" t="s">
        <v>592</v>
      </c>
      <c r="G320" s="256"/>
      <c r="H320" s="257" t="s">
        <v>21</v>
      </c>
      <c r="I320" s="259"/>
      <c r="J320" s="256"/>
      <c r="K320" s="256"/>
      <c r="L320" s="260"/>
      <c r="M320" s="261"/>
      <c r="N320" s="262"/>
      <c r="O320" s="262"/>
      <c r="P320" s="262"/>
      <c r="Q320" s="262"/>
      <c r="R320" s="262"/>
      <c r="S320" s="262"/>
      <c r="T320" s="263"/>
      <c r="AT320" s="264" t="s">
        <v>428</v>
      </c>
      <c r="AU320" s="264" t="s">
        <v>86</v>
      </c>
      <c r="AV320" s="12" t="s">
        <v>83</v>
      </c>
      <c r="AW320" s="12" t="s">
        <v>39</v>
      </c>
      <c r="AX320" s="12" t="s">
        <v>76</v>
      </c>
      <c r="AY320" s="264" t="s">
        <v>414</v>
      </c>
    </row>
    <row r="321" s="13" customFormat="1">
      <c r="B321" s="265"/>
      <c r="C321" s="266"/>
      <c r="D321" s="252" t="s">
        <v>428</v>
      </c>
      <c r="E321" s="267" t="s">
        <v>21</v>
      </c>
      <c r="F321" s="268" t="s">
        <v>570</v>
      </c>
      <c r="G321" s="266"/>
      <c r="H321" s="269">
        <v>706.04999999999995</v>
      </c>
      <c r="I321" s="270"/>
      <c r="J321" s="266"/>
      <c r="K321" s="266"/>
      <c r="L321" s="271"/>
      <c r="M321" s="272"/>
      <c r="N321" s="273"/>
      <c r="O321" s="273"/>
      <c r="P321" s="273"/>
      <c r="Q321" s="273"/>
      <c r="R321" s="273"/>
      <c r="S321" s="273"/>
      <c r="T321" s="274"/>
      <c r="AT321" s="275" t="s">
        <v>428</v>
      </c>
      <c r="AU321" s="275" t="s">
        <v>86</v>
      </c>
      <c r="AV321" s="13" t="s">
        <v>86</v>
      </c>
      <c r="AW321" s="13" t="s">
        <v>39</v>
      </c>
      <c r="AX321" s="13" t="s">
        <v>76</v>
      </c>
      <c r="AY321" s="275" t="s">
        <v>414</v>
      </c>
    </row>
    <row r="322" s="12" customFormat="1">
      <c r="B322" s="255"/>
      <c r="C322" s="256"/>
      <c r="D322" s="252" t="s">
        <v>428</v>
      </c>
      <c r="E322" s="257" t="s">
        <v>21</v>
      </c>
      <c r="F322" s="258" t="s">
        <v>597</v>
      </c>
      <c r="G322" s="256"/>
      <c r="H322" s="257" t="s">
        <v>21</v>
      </c>
      <c r="I322" s="259"/>
      <c r="J322" s="256"/>
      <c r="K322" s="256"/>
      <c r="L322" s="260"/>
      <c r="M322" s="261"/>
      <c r="N322" s="262"/>
      <c r="O322" s="262"/>
      <c r="P322" s="262"/>
      <c r="Q322" s="262"/>
      <c r="R322" s="262"/>
      <c r="S322" s="262"/>
      <c r="T322" s="263"/>
      <c r="AT322" s="264" t="s">
        <v>428</v>
      </c>
      <c r="AU322" s="264" t="s">
        <v>86</v>
      </c>
      <c r="AV322" s="12" t="s">
        <v>83</v>
      </c>
      <c r="AW322" s="12" t="s">
        <v>39</v>
      </c>
      <c r="AX322" s="12" t="s">
        <v>76</v>
      </c>
      <c r="AY322" s="264" t="s">
        <v>414</v>
      </c>
    </row>
    <row r="323" s="13" customFormat="1">
      <c r="B323" s="265"/>
      <c r="C323" s="266"/>
      <c r="D323" s="252" t="s">
        <v>428</v>
      </c>
      <c r="E323" s="267" t="s">
        <v>21</v>
      </c>
      <c r="F323" s="268" t="s">
        <v>573</v>
      </c>
      <c r="G323" s="266"/>
      <c r="H323" s="269">
        <v>702.25</v>
      </c>
      <c r="I323" s="270"/>
      <c r="J323" s="266"/>
      <c r="K323" s="266"/>
      <c r="L323" s="271"/>
      <c r="M323" s="272"/>
      <c r="N323" s="273"/>
      <c r="O323" s="273"/>
      <c r="P323" s="273"/>
      <c r="Q323" s="273"/>
      <c r="R323" s="273"/>
      <c r="S323" s="273"/>
      <c r="T323" s="274"/>
      <c r="AT323" s="275" t="s">
        <v>428</v>
      </c>
      <c r="AU323" s="275" t="s">
        <v>86</v>
      </c>
      <c r="AV323" s="13" t="s">
        <v>86</v>
      </c>
      <c r="AW323" s="13" t="s">
        <v>39</v>
      </c>
      <c r="AX323" s="13" t="s">
        <v>76</v>
      </c>
      <c r="AY323" s="275" t="s">
        <v>414</v>
      </c>
    </row>
    <row r="324" s="12" customFormat="1">
      <c r="B324" s="255"/>
      <c r="C324" s="256"/>
      <c r="D324" s="252" t="s">
        <v>428</v>
      </c>
      <c r="E324" s="257" t="s">
        <v>21</v>
      </c>
      <c r="F324" s="258" t="s">
        <v>600</v>
      </c>
      <c r="G324" s="256"/>
      <c r="H324" s="257" t="s">
        <v>21</v>
      </c>
      <c r="I324" s="259"/>
      <c r="J324" s="256"/>
      <c r="K324" s="256"/>
      <c r="L324" s="260"/>
      <c r="M324" s="261"/>
      <c r="N324" s="262"/>
      <c r="O324" s="262"/>
      <c r="P324" s="262"/>
      <c r="Q324" s="262"/>
      <c r="R324" s="262"/>
      <c r="S324" s="262"/>
      <c r="T324" s="263"/>
      <c r="AT324" s="264" t="s">
        <v>428</v>
      </c>
      <c r="AU324" s="264" t="s">
        <v>86</v>
      </c>
      <c r="AV324" s="12" t="s">
        <v>83</v>
      </c>
      <c r="AW324" s="12" t="s">
        <v>39</v>
      </c>
      <c r="AX324" s="12" t="s">
        <v>76</v>
      </c>
      <c r="AY324" s="264" t="s">
        <v>414</v>
      </c>
    </row>
    <row r="325" s="13" customFormat="1">
      <c r="B325" s="265"/>
      <c r="C325" s="266"/>
      <c r="D325" s="252" t="s">
        <v>428</v>
      </c>
      <c r="E325" s="267" t="s">
        <v>21</v>
      </c>
      <c r="F325" s="268" t="s">
        <v>576</v>
      </c>
      <c r="G325" s="266"/>
      <c r="H325" s="269">
        <v>737.14999999999998</v>
      </c>
      <c r="I325" s="270"/>
      <c r="J325" s="266"/>
      <c r="K325" s="266"/>
      <c r="L325" s="271"/>
      <c r="M325" s="272"/>
      <c r="N325" s="273"/>
      <c r="O325" s="273"/>
      <c r="P325" s="273"/>
      <c r="Q325" s="273"/>
      <c r="R325" s="273"/>
      <c r="S325" s="273"/>
      <c r="T325" s="274"/>
      <c r="AT325" s="275" t="s">
        <v>428</v>
      </c>
      <c r="AU325" s="275" t="s">
        <v>86</v>
      </c>
      <c r="AV325" s="13" t="s">
        <v>86</v>
      </c>
      <c r="AW325" s="13" t="s">
        <v>39</v>
      </c>
      <c r="AX325" s="13" t="s">
        <v>76</v>
      </c>
      <c r="AY325" s="275" t="s">
        <v>414</v>
      </c>
    </row>
    <row r="326" s="13" customFormat="1">
      <c r="B326" s="265"/>
      <c r="C326" s="266"/>
      <c r="D326" s="252" t="s">
        <v>428</v>
      </c>
      <c r="E326" s="267" t="s">
        <v>21</v>
      </c>
      <c r="F326" s="268" t="s">
        <v>579</v>
      </c>
      <c r="G326" s="266"/>
      <c r="H326" s="269">
        <v>737.45000000000005</v>
      </c>
      <c r="I326" s="270"/>
      <c r="J326" s="266"/>
      <c r="K326" s="266"/>
      <c r="L326" s="271"/>
      <c r="M326" s="272"/>
      <c r="N326" s="273"/>
      <c r="O326" s="273"/>
      <c r="P326" s="273"/>
      <c r="Q326" s="273"/>
      <c r="R326" s="273"/>
      <c r="S326" s="273"/>
      <c r="T326" s="274"/>
      <c r="AT326" s="275" t="s">
        <v>428</v>
      </c>
      <c r="AU326" s="275" t="s">
        <v>86</v>
      </c>
      <c r="AV326" s="13" t="s">
        <v>86</v>
      </c>
      <c r="AW326" s="13" t="s">
        <v>39</v>
      </c>
      <c r="AX326" s="13" t="s">
        <v>76</v>
      </c>
      <c r="AY326" s="275" t="s">
        <v>414</v>
      </c>
    </row>
    <row r="327" s="13" customFormat="1">
      <c r="B327" s="265"/>
      <c r="C327" s="266"/>
      <c r="D327" s="252" t="s">
        <v>428</v>
      </c>
      <c r="E327" s="267" t="s">
        <v>21</v>
      </c>
      <c r="F327" s="268" t="s">
        <v>579</v>
      </c>
      <c r="G327" s="266"/>
      <c r="H327" s="269">
        <v>737.45000000000005</v>
      </c>
      <c r="I327" s="270"/>
      <c r="J327" s="266"/>
      <c r="K327" s="266"/>
      <c r="L327" s="271"/>
      <c r="M327" s="272"/>
      <c r="N327" s="273"/>
      <c r="O327" s="273"/>
      <c r="P327" s="273"/>
      <c r="Q327" s="273"/>
      <c r="R327" s="273"/>
      <c r="S327" s="273"/>
      <c r="T327" s="274"/>
      <c r="AT327" s="275" t="s">
        <v>428</v>
      </c>
      <c r="AU327" s="275" t="s">
        <v>86</v>
      </c>
      <c r="AV327" s="13" t="s">
        <v>86</v>
      </c>
      <c r="AW327" s="13" t="s">
        <v>39</v>
      </c>
      <c r="AX327" s="13" t="s">
        <v>76</v>
      </c>
      <c r="AY327" s="275" t="s">
        <v>414</v>
      </c>
    </row>
    <row r="328" s="13" customFormat="1">
      <c r="B328" s="265"/>
      <c r="C328" s="266"/>
      <c r="D328" s="252" t="s">
        <v>428</v>
      </c>
      <c r="E328" s="267" t="s">
        <v>21</v>
      </c>
      <c r="F328" s="268" t="s">
        <v>539</v>
      </c>
      <c r="G328" s="266"/>
      <c r="H328" s="269">
        <v>737.70000000000005</v>
      </c>
      <c r="I328" s="270"/>
      <c r="J328" s="266"/>
      <c r="K328" s="266"/>
      <c r="L328" s="271"/>
      <c r="M328" s="272"/>
      <c r="N328" s="273"/>
      <c r="O328" s="273"/>
      <c r="P328" s="273"/>
      <c r="Q328" s="273"/>
      <c r="R328" s="273"/>
      <c r="S328" s="273"/>
      <c r="T328" s="274"/>
      <c r="AT328" s="275" t="s">
        <v>428</v>
      </c>
      <c r="AU328" s="275" t="s">
        <v>86</v>
      </c>
      <c r="AV328" s="13" t="s">
        <v>86</v>
      </c>
      <c r="AW328" s="13" t="s">
        <v>39</v>
      </c>
      <c r="AX328" s="13" t="s">
        <v>76</v>
      </c>
      <c r="AY328" s="275" t="s">
        <v>414</v>
      </c>
    </row>
    <row r="329" s="13" customFormat="1">
      <c r="B329" s="265"/>
      <c r="C329" s="266"/>
      <c r="D329" s="252" t="s">
        <v>428</v>
      </c>
      <c r="E329" s="267" t="s">
        <v>21</v>
      </c>
      <c r="F329" s="268" t="s">
        <v>541</v>
      </c>
      <c r="G329" s="266"/>
      <c r="H329" s="269">
        <v>737.70000000000005</v>
      </c>
      <c r="I329" s="270"/>
      <c r="J329" s="266"/>
      <c r="K329" s="266"/>
      <c r="L329" s="271"/>
      <c r="M329" s="272"/>
      <c r="N329" s="273"/>
      <c r="O329" s="273"/>
      <c r="P329" s="273"/>
      <c r="Q329" s="273"/>
      <c r="R329" s="273"/>
      <c r="S329" s="273"/>
      <c r="T329" s="274"/>
      <c r="AT329" s="275" t="s">
        <v>428</v>
      </c>
      <c r="AU329" s="275" t="s">
        <v>86</v>
      </c>
      <c r="AV329" s="13" t="s">
        <v>86</v>
      </c>
      <c r="AW329" s="13" t="s">
        <v>39</v>
      </c>
      <c r="AX329" s="13" t="s">
        <v>76</v>
      </c>
      <c r="AY329" s="275" t="s">
        <v>414</v>
      </c>
    </row>
    <row r="330" s="13" customFormat="1">
      <c r="B330" s="265"/>
      <c r="C330" s="266"/>
      <c r="D330" s="252" t="s">
        <v>428</v>
      </c>
      <c r="E330" s="267" t="s">
        <v>21</v>
      </c>
      <c r="F330" s="268" t="s">
        <v>545</v>
      </c>
      <c r="G330" s="266"/>
      <c r="H330" s="269">
        <v>737.45000000000005</v>
      </c>
      <c r="I330" s="270"/>
      <c r="J330" s="266"/>
      <c r="K330" s="266"/>
      <c r="L330" s="271"/>
      <c r="M330" s="272"/>
      <c r="N330" s="273"/>
      <c r="O330" s="273"/>
      <c r="P330" s="273"/>
      <c r="Q330" s="273"/>
      <c r="R330" s="273"/>
      <c r="S330" s="273"/>
      <c r="T330" s="274"/>
      <c r="AT330" s="275" t="s">
        <v>428</v>
      </c>
      <c r="AU330" s="275" t="s">
        <v>86</v>
      </c>
      <c r="AV330" s="13" t="s">
        <v>86</v>
      </c>
      <c r="AW330" s="13" t="s">
        <v>39</v>
      </c>
      <c r="AX330" s="13" t="s">
        <v>76</v>
      </c>
      <c r="AY330" s="275" t="s">
        <v>414</v>
      </c>
    </row>
    <row r="331" s="13" customFormat="1">
      <c r="B331" s="265"/>
      <c r="C331" s="266"/>
      <c r="D331" s="252" t="s">
        <v>428</v>
      </c>
      <c r="E331" s="267" t="s">
        <v>21</v>
      </c>
      <c r="F331" s="268" t="s">
        <v>549</v>
      </c>
      <c r="G331" s="266"/>
      <c r="H331" s="269">
        <v>737.70000000000005</v>
      </c>
      <c r="I331" s="270"/>
      <c r="J331" s="266"/>
      <c r="K331" s="266"/>
      <c r="L331" s="271"/>
      <c r="M331" s="272"/>
      <c r="N331" s="273"/>
      <c r="O331" s="273"/>
      <c r="P331" s="273"/>
      <c r="Q331" s="273"/>
      <c r="R331" s="273"/>
      <c r="S331" s="273"/>
      <c r="T331" s="274"/>
      <c r="AT331" s="275" t="s">
        <v>428</v>
      </c>
      <c r="AU331" s="275" t="s">
        <v>86</v>
      </c>
      <c r="AV331" s="13" t="s">
        <v>86</v>
      </c>
      <c r="AW331" s="13" t="s">
        <v>39</v>
      </c>
      <c r="AX331" s="13" t="s">
        <v>76</v>
      </c>
      <c r="AY331" s="275" t="s">
        <v>414</v>
      </c>
    </row>
    <row r="332" s="13" customFormat="1">
      <c r="B332" s="265"/>
      <c r="C332" s="266"/>
      <c r="D332" s="252" t="s">
        <v>428</v>
      </c>
      <c r="E332" s="267" t="s">
        <v>21</v>
      </c>
      <c r="F332" s="268" t="s">
        <v>551</v>
      </c>
      <c r="G332" s="266"/>
      <c r="H332" s="269">
        <v>737.45000000000005</v>
      </c>
      <c r="I332" s="270"/>
      <c r="J332" s="266"/>
      <c r="K332" s="266"/>
      <c r="L332" s="271"/>
      <c r="M332" s="272"/>
      <c r="N332" s="273"/>
      <c r="O332" s="273"/>
      <c r="P332" s="273"/>
      <c r="Q332" s="273"/>
      <c r="R332" s="273"/>
      <c r="S332" s="273"/>
      <c r="T332" s="274"/>
      <c r="AT332" s="275" t="s">
        <v>428</v>
      </c>
      <c r="AU332" s="275" t="s">
        <v>86</v>
      </c>
      <c r="AV332" s="13" t="s">
        <v>86</v>
      </c>
      <c r="AW332" s="13" t="s">
        <v>39</v>
      </c>
      <c r="AX332" s="13" t="s">
        <v>76</v>
      </c>
      <c r="AY332" s="275" t="s">
        <v>414</v>
      </c>
    </row>
    <row r="333" s="12" customFormat="1">
      <c r="B333" s="255"/>
      <c r="C333" s="256"/>
      <c r="D333" s="252" t="s">
        <v>428</v>
      </c>
      <c r="E333" s="257" t="s">
        <v>21</v>
      </c>
      <c r="F333" s="258" t="s">
        <v>603</v>
      </c>
      <c r="G333" s="256"/>
      <c r="H333" s="257" t="s">
        <v>21</v>
      </c>
      <c r="I333" s="259"/>
      <c r="J333" s="256"/>
      <c r="K333" s="256"/>
      <c r="L333" s="260"/>
      <c r="M333" s="261"/>
      <c r="N333" s="262"/>
      <c r="O333" s="262"/>
      <c r="P333" s="262"/>
      <c r="Q333" s="262"/>
      <c r="R333" s="262"/>
      <c r="S333" s="262"/>
      <c r="T333" s="263"/>
      <c r="AT333" s="264" t="s">
        <v>428</v>
      </c>
      <c r="AU333" s="264" t="s">
        <v>86</v>
      </c>
      <c r="AV333" s="12" t="s">
        <v>83</v>
      </c>
      <c r="AW333" s="12" t="s">
        <v>39</v>
      </c>
      <c r="AX333" s="12" t="s">
        <v>76</v>
      </c>
      <c r="AY333" s="264" t="s">
        <v>414</v>
      </c>
    </row>
    <row r="334" s="13" customFormat="1">
      <c r="B334" s="265"/>
      <c r="C334" s="266"/>
      <c r="D334" s="252" t="s">
        <v>428</v>
      </c>
      <c r="E334" s="267" t="s">
        <v>21</v>
      </c>
      <c r="F334" s="268" t="s">
        <v>553</v>
      </c>
      <c r="G334" s="266"/>
      <c r="H334" s="269">
        <v>695.85000000000002</v>
      </c>
      <c r="I334" s="270"/>
      <c r="J334" s="266"/>
      <c r="K334" s="266"/>
      <c r="L334" s="271"/>
      <c r="M334" s="272"/>
      <c r="N334" s="273"/>
      <c r="O334" s="273"/>
      <c r="P334" s="273"/>
      <c r="Q334" s="273"/>
      <c r="R334" s="273"/>
      <c r="S334" s="273"/>
      <c r="T334" s="274"/>
      <c r="AT334" s="275" t="s">
        <v>428</v>
      </c>
      <c r="AU334" s="275" t="s">
        <v>86</v>
      </c>
      <c r="AV334" s="13" t="s">
        <v>86</v>
      </c>
      <c r="AW334" s="13" t="s">
        <v>39</v>
      </c>
      <c r="AX334" s="13" t="s">
        <v>76</v>
      </c>
      <c r="AY334" s="275" t="s">
        <v>414</v>
      </c>
    </row>
    <row r="335" s="12" customFormat="1">
      <c r="B335" s="255"/>
      <c r="C335" s="256"/>
      <c r="D335" s="252" t="s">
        <v>428</v>
      </c>
      <c r="E335" s="257" t="s">
        <v>21</v>
      </c>
      <c r="F335" s="258" t="s">
        <v>605</v>
      </c>
      <c r="G335" s="256"/>
      <c r="H335" s="257" t="s">
        <v>21</v>
      </c>
      <c r="I335" s="259"/>
      <c r="J335" s="256"/>
      <c r="K335" s="256"/>
      <c r="L335" s="260"/>
      <c r="M335" s="261"/>
      <c r="N335" s="262"/>
      <c r="O335" s="262"/>
      <c r="P335" s="262"/>
      <c r="Q335" s="262"/>
      <c r="R335" s="262"/>
      <c r="S335" s="262"/>
      <c r="T335" s="263"/>
      <c r="AT335" s="264" t="s">
        <v>428</v>
      </c>
      <c r="AU335" s="264" t="s">
        <v>86</v>
      </c>
      <c r="AV335" s="12" t="s">
        <v>83</v>
      </c>
      <c r="AW335" s="12" t="s">
        <v>39</v>
      </c>
      <c r="AX335" s="12" t="s">
        <v>76</v>
      </c>
      <c r="AY335" s="264" t="s">
        <v>414</v>
      </c>
    </row>
    <row r="336" s="13" customFormat="1">
      <c r="B336" s="265"/>
      <c r="C336" s="266"/>
      <c r="D336" s="252" t="s">
        <v>428</v>
      </c>
      <c r="E336" s="267" t="s">
        <v>21</v>
      </c>
      <c r="F336" s="268" t="s">
        <v>556</v>
      </c>
      <c r="G336" s="266"/>
      <c r="H336" s="269">
        <v>148.44999999999999</v>
      </c>
      <c r="I336" s="270"/>
      <c r="J336" s="266"/>
      <c r="K336" s="266"/>
      <c r="L336" s="271"/>
      <c r="M336" s="272"/>
      <c r="N336" s="273"/>
      <c r="O336" s="273"/>
      <c r="P336" s="273"/>
      <c r="Q336" s="273"/>
      <c r="R336" s="273"/>
      <c r="S336" s="273"/>
      <c r="T336" s="274"/>
      <c r="AT336" s="275" t="s">
        <v>428</v>
      </c>
      <c r="AU336" s="275" t="s">
        <v>86</v>
      </c>
      <c r="AV336" s="13" t="s">
        <v>86</v>
      </c>
      <c r="AW336" s="13" t="s">
        <v>39</v>
      </c>
      <c r="AX336" s="13" t="s">
        <v>76</v>
      </c>
      <c r="AY336" s="275" t="s">
        <v>414</v>
      </c>
    </row>
    <row r="337" s="12" customFormat="1">
      <c r="B337" s="255"/>
      <c r="C337" s="256"/>
      <c r="D337" s="252" t="s">
        <v>428</v>
      </c>
      <c r="E337" s="257" t="s">
        <v>21</v>
      </c>
      <c r="F337" s="258" t="s">
        <v>731</v>
      </c>
      <c r="G337" s="256"/>
      <c r="H337" s="257" t="s">
        <v>21</v>
      </c>
      <c r="I337" s="259"/>
      <c r="J337" s="256"/>
      <c r="K337" s="256"/>
      <c r="L337" s="260"/>
      <c r="M337" s="261"/>
      <c r="N337" s="262"/>
      <c r="O337" s="262"/>
      <c r="P337" s="262"/>
      <c r="Q337" s="262"/>
      <c r="R337" s="262"/>
      <c r="S337" s="262"/>
      <c r="T337" s="263"/>
      <c r="AT337" s="264" t="s">
        <v>428</v>
      </c>
      <c r="AU337" s="264" t="s">
        <v>86</v>
      </c>
      <c r="AV337" s="12" t="s">
        <v>83</v>
      </c>
      <c r="AW337" s="12" t="s">
        <v>39</v>
      </c>
      <c r="AX337" s="12" t="s">
        <v>76</v>
      </c>
      <c r="AY337" s="264" t="s">
        <v>414</v>
      </c>
    </row>
    <row r="338" s="13" customFormat="1">
      <c r="B338" s="265"/>
      <c r="C338" s="266"/>
      <c r="D338" s="252" t="s">
        <v>428</v>
      </c>
      <c r="E338" s="267" t="s">
        <v>21</v>
      </c>
      <c r="F338" s="268" t="s">
        <v>732</v>
      </c>
      <c r="G338" s="266"/>
      <c r="H338" s="269">
        <v>-169</v>
      </c>
      <c r="I338" s="270"/>
      <c r="J338" s="266"/>
      <c r="K338" s="266"/>
      <c r="L338" s="271"/>
      <c r="M338" s="272"/>
      <c r="N338" s="273"/>
      <c r="O338" s="273"/>
      <c r="P338" s="273"/>
      <c r="Q338" s="273"/>
      <c r="R338" s="273"/>
      <c r="S338" s="273"/>
      <c r="T338" s="274"/>
      <c r="AT338" s="275" t="s">
        <v>428</v>
      </c>
      <c r="AU338" s="275" t="s">
        <v>86</v>
      </c>
      <c r="AV338" s="13" t="s">
        <v>86</v>
      </c>
      <c r="AW338" s="13" t="s">
        <v>39</v>
      </c>
      <c r="AX338" s="13" t="s">
        <v>76</v>
      </c>
      <c r="AY338" s="275" t="s">
        <v>414</v>
      </c>
    </row>
    <row r="339" s="13" customFormat="1">
      <c r="B339" s="265"/>
      <c r="C339" s="266"/>
      <c r="D339" s="252" t="s">
        <v>428</v>
      </c>
      <c r="E339" s="267" t="s">
        <v>21</v>
      </c>
      <c r="F339" s="268" t="s">
        <v>733</v>
      </c>
      <c r="G339" s="266"/>
      <c r="H339" s="269">
        <v>-460</v>
      </c>
      <c r="I339" s="270"/>
      <c r="J339" s="266"/>
      <c r="K339" s="266"/>
      <c r="L339" s="271"/>
      <c r="M339" s="272"/>
      <c r="N339" s="273"/>
      <c r="O339" s="273"/>
      <c r="P339" s="273"/>
      <c r="Q339" s="273"/>
      <c r="R339" s="273"/>
      <c r="S339" s="273"/>
      <c r="T339" s="274"/>
      <c r="AT339" s="275" t="s">
        <v>428</v>
      </c>
      <c r="AU339" s="275" t="s">
        <v>86</v>
      </c>
      <c r="AV339" s="13" t="s">
        <v>86</v>
      </c>
      <c r="AW339" s="13" t="s">
        <v>39</v>
      </c>
      <c r="AX339" s="13" t="s">
        <v>76</v>
      </c>
      <c r="AY339" s="275" t="s">
        <v>414</v>
      </c>
    </row>
    <row r="340" s="13" customFormat="1">
      <c r="B340" s="265"/>
      <c r="C340" s="266"/>
      <c r="D340" s="252" t="s">
        <v>428</v>
      </c>
      <c r="E340" s="267" t="s">
        <v>21</v>
      </c>
      <c r="F340" s="268" t="s">
        <v>734</v>
      </c>
      <c r="G340" s="266"/>
      <c r="H340" s="269">
        <v>-571</v>
      </c>
      <c r="I340" s="270"/>
      <c r="J340" s="266"/>
      <c r="K340" s="266"/>
      <c r="L340" s="271"/>
      <c r="M340" s="272"/>
      <c r="N340" s="273"/>
      <c r="O340" s="273"/>
      <c r="P340" s="273"/>
      <c r="Q340" s="273"/>
      <c r="R340" s="273"/>
      <c r="S340" s="273"/>
      <c r="T340" s="274"/>
      <c r="AT340" s="275" t="s">
        <v>428</v>
      </c>
      <c r="AU340" s="275" t="s">
        <v>86</v>
      </c>
      <c r="AV340" s="13" t="s">
        <v>86</v>
      </c>
      <c r="AW340" s="13" t="s">
        <v>39</v>
      </c>
      <c r="AX340" s="13" t="s">
        <v>76</v>
      </c>
      <c r="AY340" s="275" t="s">
        <v>414</v>
      </c>
    </row>
    <row r="341" s="13" customFormat="1">
      <c r="B341" s="265"/>
      <c r="C341" s="266"/>
      <c r="D341" s="252" t="s">
        <v>428</v>
      </c>
      <c r="E341" s="267" t="s">
        <v>21</v>
      </c>
      <c r="F341" s="268" t="s">
        <v>735</v>
      </c>
      <c r="G341" s="266"/>
      <c r="H341" s="269">
        <v>-255</v>
      </c>
      <c r="I341" s="270"/>
      <c r="J341" s="266"/>
      <c r="K341" s="266"/>
      <c r="L341" s="271"/>
      <c r="M341" s="272"/>
      <c r="N341" s="273"/>
      <c r="O341" s="273"/>
      <c r="P341" s="273"/>
      <c r="Q341" s="273"/>
      <c r="R341" s="273"/>
      <c r="S341" s="273"/>
      <c r="T341" s="274"/>
      <c r="AT341" s="275" t="s">
        <v>428</v>
      </c>
      <c r="AU341" s="275" t="s">
        <v>86</v>
      </c>
      <c r="AV341" s="13" t="s">
        <v>86</v>
      </c>
      <c r="AW341" s="13" t="s">
        <v>39</v>
      </c>
      <c r="AX341" s="13" t="s">
        <v>76</v>
      </c>
      <c r="AY341" s="275" t="s">
        <v>414</v>
      </c>
    </row>
    <row r="342" s="12" customFormat="1">
      <c r="B342" s="255"/>
      <c r="C342" s="256"/>
      <c r="D342" s="252" t="s">
        <v>428</v>
      </c>
      <c r="E342" s="257" t="s">
        <v>21</v>
      </c>
      <c r="F342" s="258" t="s">
        <v>736</v>
      </c>
      <c r="G342" s="256"/>
      <c r="H342" s="257" t="s">
        <v>21</v>
      </c>
      <c r="I342" s="259"/>
      <c r="J342" s="256"/>
      <c r="K342" s="256"/>
      <c r="L342" s="260"/>
      <c r="M342" s="261"/>
      <c r="N342" s="262"/>
      <c r="O342" s="262"/>
      <c r="P342" s="262"/>
      <c r="Q342" s="262"/>
      <c r="R342" s="262"/>
      <c r="S342" s="262"/>
      <c r="T342" s="263"/>
      <c r="AT342" s="264" t="s">
        <v>428</v>
      </c>
      <c r="AU342" s="264" t="s">
        <v>86</v>
      </c>
      <c r="AV342" s="12" t="s">
        <v>83</v>
      </c>
      <c r="AW342" s="12" t="s">
        <v>39</v>
      </c>
      <c r="AX342" s="12" t="s">
        <v>76</v>
      </c>
      <c r="AY342" s="264" t="s">
        <v>414</v>
      </c>
    </row>
    <row r="343" s="13" customFormat="1">
      <c r="B343" s="265"/>
      <c r="C343" s="266"/>
      <c r="D343" s="252" t="s">
        <v>428</v>
      </c>
      <c r="E343" s="267" t="s">
        <v>21</v>
      </c>
      <c r="F343" s="268" t="s">
        <v>737</v>
      </c>
      <c r="G343" s="266"/>
      <c r="H343" s="269">
        <v>-4.75</v>
      </c>
      <c r="I343" s="270"/>
      <c r="J343" s="266"/>
      <c r="K343" s="266"/>
      <c r="L343" s="271"/>
      <c r="M343" s="272"/>
      <c r="N343" s="273"/>
      <c r="O343" s="273"/>
      <c r="P343" s="273"/>
      <c r="Q343" s="273"/>
      <c r="R343" s="273"/>
      <c r="S343" s="273"/>
      <c r="T343" s="274"/>
      <c r="AT343" s="275" t="s">
        <v>428</v>
      </c>
      <c r="AU343" s="275" t="s">
        <v>86</v>
      </c>
      <c r="AV343" s="13" t="s">
        <v>86</v>
      </c>
      <c r="AW343" s="13" t="s">
        <v>39</v>
      </c>
      <c r="AX343" s="13" t="s">
        <v>76</v>
      </c>
      <c r="AY343" s="275" t="s">
        <v>414</v>
      </c>
    </row>
    <row r="344" s="13" customFormat="1">
      <c r="B344" s="265"/>
      <c r="C344" s="266"/>
      <c r="D344" s="252" t="s">
        <v>428</v>
      </c>
      <c r="E344" s="267" t="s">
        <v>21</v>
      </c>
      <c r="F344" s="268" t="s">
        <v>738</v>
      </c>
      <c r="G344" s="266"/>
      <c r="H344" s="269">
        <v>-1.8</v>
      </c>
      <c r="I344" s="270"/>
      <c r="J344" s="266"/>
      <c r="K344" s="266"/>
      <c r="L344" s="271"/>
      <c r="M344" s="272"/>
      <c r="N344" s="273"/>
      <c r="O344" s="273"/>
      <c r="P344" s="273"/>
      <c r="Q344" s="273"/>
      <c r="R344" s="273"/>
      <c r="S344" s="273"/>
      <c r="T344" s="274"/>
      <c r="AT344" s="275" t="s">
        <v>428</v>
      </c>
      <c r="AU344" s="275" t="s">
        <v>86</v>
      </c>
      <c r="AV344" s="13" t="s">
        <v>86</v>
      </c>
      <c r="AW344" s="13" t="s">
        <v>39</v>
      </c>
      <c r="AX344" s="13" t="s">
        <v>76</v>
      </c>
      <c r="AY344" s="275" t="s">
        <v>414</v>
      </c>
    </row>
    <row r="345" s="13" customFormat="1">
      <c r="B345" s="265"/>
      <c r="C345" s="266"/>
      <c r="D345" s="252" t="s">
        <v>428</v>
      </c>
      <c r="E345" s="267" t="s">
        <v>21</v>
      </c>
      <c r="F345" s="268" t="s">
        <v>739</v>
      </c>
      <c r="G345" s="266"/>
      <c r="H345" s="269">
        <v>-6.6500000000000004</v>
      </c>
      <c r="I345" s="270"/>
      <c r="J345" s="266"/>
      <c r="K345" s="266"/>
      <c r="L345" s="271"/>
      <c r="M345" s="272"/>
      <c r="N345" s="273"/>
      <c r="O345" s="273"/>
      <c r="P345" s="273"/>
      <c r="Q345" s="273"/>
      <c r="R345" s="273"/>
      <c r="S345" s="273"/>
      <c r="T345" s="274"/>
      <c r="AT345" s="275" t="s">
        <v>428</v>
      </c>
      <c r="AU345" s="275" t="s">
        <v>86</v>
      </c>
      <c r="AV345" s="13" t="s">
        <v>86</v>
      </c>
      <c r="AW345" s="13" t="s">
        <v>39</v>
      </c>
      <c r="AX345" s="13" t="s">
        <v>76</v>
      </c>
      <c r="AY345" s="275" t="s">
        <v>414</v>
      </c>
    </row>
    <row r="346" s="15" customFormat="1">
      <c r="B346" s="287"/>
      <c r="C346" s="288"/>
      <c r="D346" s="252" t="s">
        <v>428</v>
      </c>
      <c r="E346" s="289" t="s">
        <v>312</v>
      </c>
      <c r="F346" s="290" t="s">
        <v>235</v>
      </c>
      <c r="G346" s="288"/>
      <c r="H346" s="291">
        <v>11393.450000000001</v>
      </c>
      <c r="I346" s="292"/>
      <c r="J346" s="288"/>
      <c r="K346" s="288"/>
      <c r="L346" s="293"/>
      <c r="M346" s="294"/>
      <c r="N346" s="295"/>
      <c r="O346" s="295"/>
      <c r="P346" s="295"/>
      <c r="Q346" s="295"/>
      <c r="R346" s="295"/>
      <c r="S346" s="295"/>
      <c r="T346" s="296"/>
      <c r="AT346" s="297" t="s">
        <v>428</v>
      </c>
      <c r="AU346" s="297" t="s">
        <v>86</v>
      </c>
      <c r="AV346" s="15" t="s">
        <v>422</v>
      </c>
      <c r="AW346" s="15" t="s">
        <v>39</v>
      </c>
      <c r="AX346" s="15" t="s">
        <v>83</v>
      </c>
      <c r="AY346" s="297" t="s">
        <v>414</v>
      </c>
    </row>
    <row r="347" s="1" customFormat="1" ht="25.5" customHeight="1">
      <c r="B347" s="47"/>
      <c r="C347" s="240" t="s">
        <v>740</v>
      </c>
      <c r="D347" s="240" t="s">
        <v>418</v>
      </c>
      <c r="E347" s="241" t="s">
        <v>741</v>
      </c>
      <c r="F347" s="242" t="s">
        <v>742</v>
      </c>
      <c r="G347" s="243" t="s">
        <v>192</v>
      </c>
      <c r="H347" s="244">
        <v>22836.293000000001</v>
      </c>
      <c r="I347" s="245"/>
      <c r="J347" s="246">
        <f>ROUND(I347*H347,2)</f>
        <v>0</v>
      </c>
      <c r="K347" s="242" t="s">
        <v>421</v>
      </c>
      <c r="L347" s="73"/>
      <c r="M347" s="247" t="s">
        <v>21</v>
      </c>
      <c r="N347" s="248" t="s">
        <v>47</v>
      </c>
      <c r="O347" s="48"/>
      <c r="P347" s="249">
        <f>O347*H347</f>
        <v>0</v>
      </c>
      <c r="Q347" s="249">
        <v>0.0073499999999999998</v>
      </c>
      <c r="R347" s="249">
        <f>Q347*H347</f>
        <v>167.84675355000002</v>
      </c>
      <c r="S347" s="249">
        <v>0</v>
      </c>
      <c r="T347" s="250">
        <f>S347*H347</f>
        <v>0</v>
      </c>
      <c r="AR347" s="25" t="s">
        <v>422</v>
      </c>
      <c r="AT347" s="25" t="s">
        <v>418</v>
      </c>
      <c r="AU347" s="25" t="s">
        <v>86</v>
      </c>
      <c r="AY347" s="25" t="s">
        <v>414</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422</v>
      </c>
      <c r="BM347" s="25" t="s">
        <v>743</v>
      </c>
    </row>
    <row r="348" s="13" customFormat="1">
      <c r="B348" s="265"/>
      <c r="C348" s="266"/>
      <c r="D348" s="252" t="s">
        <v>428</v>
      </c>
      <c r="E348" s="267" t="s">
        <v>21</v>
      </c>
      <c r="F348" s="268" t="s">
        <v>306</v>
      </c>
      <c r="G348" s="266"/>
      <c r="H348" s="269">
        <v>22836.293000000001</v>
      </c>
      <c r="I348" s="270"/>
      <c r="J348" s="266"/>
      <c r="K348" s="266"/>
      <c r="L348" s="271"/>
      <c r="M348" s="272"/>
      <c r="N348" s="273"/>
      <c r="O348" s="273"/>
      <c r="P348" s="273"/>
      <c r="Q348" s="273"/>
      <c r="R348" s="273"/>
      <c r="S348" s="273"/>
      <c r="T348" s="274"/>
      <c r="AT348" s="275" t="s">
        <v>428</v>
      </c>
      <c r="AU348" s="275" t="s">
        <v>86</v>
      </c>
      <c r="AV348" s="13" t="s">
        <v>86</v>
      </c>
      <c r="AW348" s="13" t="s">
        <v>39</v>
      </c>
      <c r="AX348" s="13" t="s">
        <v>76</v>
      </c>
      <c r="AY348" s="275" t="s">
        <v>414</v>
      </c>
    </row>
    <row r="349" s="15" customFormat="1">
      <c r="B349" s="287"/>
      <c r="C349" s="288"/>
      <c r="D349" s="252" t="s">
        <v>428</v>
      </c>
      <c r="E349" s="289" t="s">
        <v>21</v>
      </c>
      <c r="F349" s="290" t="s">
        <v>235</v>
      </c>
      <c r="G349" s="288"/>
      <c r="H349" s="291">
        <v>22836.293000000001</v>
      </c>
      <c r="I349" s="292"/>
      <c r="J349" s="288"/>
      <c r="K349" s="288"/>
      <c r="L349" s="293"/>
      <c r="M349" s="294"/>
      <c r="N349" s="295"/>
      <c r="O349" s="295"/>
      <c r="P349" s="295"/>
      <c r="Q349" s="295"/>
      <c r="R349" s="295"/>
      <c r="S349" s="295"/>
      <c r="T349" s="296"/>
      <c r="AT349" s="297" t="s">
        <v>428</v>
      </c>
      <c r="AU349" s="297" t="s">
        <v>86</v>
      </c>
      <c r="AV349" s="15" t="s">
        <v>422</v>
      </c>
      <c r="AW349" s="15" t="s">
        <v>39</v>
      </c>
      <c r="AX349" s="15" t="s">
        <v>83</v>
      </c>
      <c r="AY349" s="297" t="s">
        <v>414</v>
      </c>
    </row>
    <row r="350" s="1" customFormat="1" ht="25.5" customHeight="1">
      <c r="B350" s="47"/>
      <c r="C350" s="240" t="s">
        <v>744</v>
      </c>
      <c r="D350" s="240" t="s">
        <v>418</v>
      </c>
      <c r="E350" s="241" t="s">
        <v>745</v>
      </c>
      <c r="F350" s="242" t="s">
        <v>746</v>
      </c>
      <c r="G350" s="243" t="s">
        <v>192</v>
      </c>
      <c r="H350" s="244">
        <v>11955.152</v>
      </c>
      <c r="I350" s="245"/>
      <c r="J350" s="246">
        <f>ROUND(I350*H350,2)</f>
        <v>0</v>
      </c>
      <c r="K350" s="242" t="s">
        <v>421</v>
      </c>
      <c r="L350" s="73"/>
      <c r="M350" s="247" t="s">
        <v>21</v>
      </c>
      <c r="N350" s="248" t="s">
        <v>47</v>
      </c>
      <c r="O350" s="48"/>
      <c r="P350" s="249">
        <f>O350*H350</f>
        <v>0</v>
      </c>
      <c r="Q350" s="249">
        <v>0.00079000000000000001</v>
      </c>
      <c r="R350" s="249">
        <f>Q350*H350</f>
        <v>9.4445700800000001</v>
      </c>
      <c r="S350" s="249">
        <v>0</v>
      </c>
      <c r="T350" s="250">
        <f>S350*H350</f>
        <v>0</v>
      </c>
      <c r="AR350" s="25" t="s">
        <v>422</v>
      </c>
      <c r="AT350" s="25" t="s">
        <v>418</v>
      </c>
      <c r="AU350" s="25" t="s">
        <v>86</v>
      </c>
      <c r="AY350" s="25" t="s">
        <v>414</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422</v>
      </c>
      <c r="BM350" s="25" t="s">
        <v>747</v>
      </c>
    </row>
    <row r="351" s="1" customFormat="1">
      <c r="B351" s="47"/>
      <c r="C351" s="75"/>
      <c r="D351" s="252" t="s">
        <v>425</v>
      </c>
      <c r="E351" s="75"/>
      <c r="F351" s="253" t="s">
        <v>722</v>
      </c>
      <c r="G351" s="75"/>
      <c r="H351" s="75"/>
      <c r="I351" s="208"/>
      <c r="J351" s="75"/>
      <c r="K351" s="75"/>
      <c r="L351" s="73"/>
      <c r="M351" s="254"/>
      <c r="N351" s="48"/>
      <c r="O351" s="48"/>
      <c r="P351" s="48"/>
      <c r="Q351" s="48"/>
      <c r="R351" s="48"/>
      <c r="S351" s="48"/>
      <c r="T351" s="96"/>
      <c r="AT351" s="25" t="s">
        <v>425</v>
      </c>
      <c r="AU351" s="25" t="s">
        <v>86</v>
      </c>
    </row>
    <row r="352" s="12" customFormat="1">
      <c r="B352" s="255"/>
      <c r="C352" s="256"/>
      <c r="D352" s="252" t="s">
        <v>428</v>
      </c>
      <c r="E352" s="257" t="s">
        <v>21</v>
      </c>
      <c r="F352" s="258" t="s">
        <v>663</v>
      </c>
      <c r="G352" s="256"/>
      <c r="H352" s="257" t="s">
        <v>21</v>
      </c>
      <c r="I352" s="259"/>
      <c r="J352" s="256"/>
      <c r="K352" s="256"/>
      <c r="L352" s="260"/>
      <c r="M352" s="261"/>
      <c r="N352" s="262"/>
      <c r="O352" s="262"/>
      <c r="P352" s="262"/>
      <c r="Q352" s="262"/>
      <c r="R352" s="262"/>
      <c r="S352" s="262"/>
      <c r="T352" s="263"/>
      <c r="AT352" s="264" t="s">
        <v>428</v>
      </c>
      <c r="AU352" s="264" t="s">
        <v>86</v>
      </c>
      <c r="AV352" s="12" t="s">
        <v>83</v>
      </c>
      <c r="AW352" s="12" t="s">
        <v>39</v>
      </c>
      <c r="AX352" s="12" t="s">
        <v>76</v>
      </c>
      <c r="AY352" s="264" t="s">
        <v>414</v>
      </c>
    </row>
    <row r="353" s="12" customFormat="1">
      <c r="B353" s="255"/>
      <c r="C353" s="256"/>
      <c r="D353" s="252" t="s">
        <v>428</v>
      </c>
      <c r="E353" s="257" t="s">
        <v>21</v>
      </c>
      <c r="F353" s="258" t="s">
        <v>723</v>
      </c>
      <c r="G353" s="256"/>
      <c r="H353" s="257" t="s">
        <v>21</v>
      </c>
      <c r="I353" s="259"/>
      <c r="J353" s="256"/>
      <c r="K353" s="256"/>
      <c r="L353" s="260"/>
      <c r="M353" s="261"/>
      <c r="N353" s="262"/>
      <c r="O353" s="262"/>
      <c r="P353" s="262"/>
      <c r="Q353" s="262"/>
      <c r="R353" s="262"/>
      <c r="S353" s="262"/>
      <c r="T353" s="263"/>
      <c r="AT353" s="264" t="s">
        <v>428</v>
      </c>
      <c r="AU353" s="264" t="s">
        <v>86</v>
      </c>
      <c r="AV353" s="12" t="s">
        <v>83</v>
      </c>
      <c r="AW353" s="12" t="s">
        <v>39</v>
      </c>
      <c r="AX353" s="12" t="s">
        <v>76</v>
      </c>
      <c r="AY353" s="264" t="s">
        <v>414</v>
      </c>
    </row>
    <row r="354" s="12" customFormat="1">
      <c r="B354" s="255"/>
      <c r="C354" s="256"/>
      <c r="D354" s="252" t="s">
        <v>428</v>
      </c>
      <c r="E354" s="257" t="s">
        <v>21</v>
      </c>
      <c r="F354" s="258" t="s">
        <v>724</v>
      </c>
      <c r="G354" s="256"/>
      <c r="H354" s="257" t="s">
        <v>21</v>
      </c>
      <c r="I354" s="259"/>
      <c r="J354" s="256"/>
      <c r="K354" s="256"/>
      <c r="L354" s="260"/>
      <c r="M354" s="261"/>
      <c r="N354" s="262"/>
      <c r="O354" s="262"/>
      <c r="P354" s="262"/>
      <c r="Q354" s="262"/>
      <c r="R354" s="262"/>
      <c r="S354" s="262"/>
      <c r="T354" s="263"/>
      <c r="AT354" s="264" t="s">
        <v>428</v>
      </c>
      <c r="AU354" s="264" t="s">
        <v>86</v>
      </c>
      <c r="AV354" s="12" t="s">
        <v>83</v>
      </c>
      <c r="AW354" s="12" t="s">
        <v>39</v>
      </c>
      <c r="AX354" s="12" t="s">
        <v>76</v>
      </c>
      <c r="AY354" s="264" t="s">
        <v>414</v>
      </c>
    </row>
    <row r="355" s="12" customFormat="1">
      <c r="B355" s="255"/>
      <c r="C355" s="256"/>
      <c r="D355" s="252" t="s">
        <v>428</v>
      </c>
      <c r="E355" s="257" t="s">
        <v>21</v>
      </c>
      <c r="F355" s="258" t="s">
        <v>748</v>
      </c>
      <c r="G355" s="256"/>
      <c r="H355" s="257" t="s">
        <v>21</v>
      </c>
      <c r="I355" s="259"/>
      <c r="J355" s="256"/>
      <c r="K355" s="256"/>
      <c r="L355" s="260"/>
      <c r="M355" s="261"/>
      <c r="N355" s="262"/>
      <c r="O355" s="262"/>
      <c r="P355" s="262"/>
      <c r="Q355" s="262"/>
      <c r="R355" s="262"/>
      <c r="S355" s="262"/>
      <c r="T355" s="263"/>
      <c r="AT355" s="264" t="s">
        <v>428</v>
      </c>
      <c r="AU355" s="264" t="s">
        <v>86</v>
      </c>
      <c r="AV355" s="12" t="s">
        <v>83</v>
      </c>
      <c r="AW355" s="12" t="s">
        <v>39</v>
      </c>
      <c r="AX355" s="12" t="s">
        <v>76</v>
      </c>
      <c r="AY355" s="264" t="s">
        <v>414</v>
      </c>
    </row>
    <row r="356" s="13" customFormat="1">
      <c r="B356" s="265"/>
      <c r="C356" s="266"/>
      <c r="D356" s="252" t="s">
        <v>428</v>
      </c>
      <c r="E356" s="267" t="s">
        <v>21</v>
      </c>
      <c r="F356" s="268" t="s">
        <v>749</v>
      </c>
      <c r="G356" s="266"/>
      <c r="H356" s="269">
        <v>11418.147000000001</v>
      </c>
      <c r="I356" s="270"/>
      <c r="J356" s="266"/>
      <c r="K356" s="266"/>
      <c r="L356" s="271"/>
      <c r="M356" s="272"/>
      <c r="N356" s="273"/>
      <c r="O356" s="273"/>
      <c r="P356" s="273"/>
      <c r="Q356" s="273"/>
      <c r="R356" s="273"/>
      <c r="S356" s="273"/>
      <c r="T356" s="274"/>
      <c r="AT356" s="275" t="s">
        <v>428</v>
      </c>
      <c r="AU356" s="275" t="s">
        <v>86</v>
      </c>
      <c r="AV356" s="13" t="s">
        <v>86</v>
      </c>
      <c r="AW356" s="13" t="s">
        <v>39</v>
      </c>
      <c r="AX356" s="13" t="s">
        <v>76</v>
      </c>
      <c r="AY356" s="275" t="s">
        <v>414</v>
      </c>
    </row>
    <row r="357" s="13" customFormat="1">
      <c r="B357" s="265"/>
      <c r="C357" s="266"/>
      <c r="D357" s="252" t="s">
        <v>428</v>
      </c>
      <c r="E357" s="267" t="s">
        <v>21</v>
      </c>
      <c r="F357" s="268" t="s">
        <v>750</v>
      </c>
      <c r="G357" s="266"/>
      <c r="H357" s="269">
        <v>537.005</v>
      </c>
      <c r="I357" s="270"/>
      <c r="J357" s="266"/>
      <c r="K357" s="266"/>
      <c r="L357" s="271"/>
      <c r="M357" s="272"/>
      <c r="N357" s="273"/>
      <c r="O357" s="273"/>
      <c r="P357" s="273"/>
      <c r="Q357" s="273"/>
      <c r="R357" s="273"/>
      <c r="S357" s="273"/>
      <c r="T357" s="274"/>
      <c r="AT357" s="275" t="s">
        <v>428</v>
      </c>
      <c r="AU357" s="275" t="s">
        <v>86</v>
      </c>
      <c r="AV357" s="13" t="s">
        <v>86</v>
      </c>
      <c r="AW357" s="13" t="s">
        <v>39</v>
      </c>
      <c r="AX357" s="13" t="s">
        <v>76</v>
      </c>
      <c r="AY357" s="275" t="s">
        <v>414</v>
      </c>
    </row>
    <row r="358" s="15" customFormat="1">
      <c r="B358" s="287"/>
      <c r="C358" s="288"/>
      <c r="D358" s="252" t="s">
        <v>428</v>
      </c>
      <c r="E358" s="289" t="s">
        <v>21</v>
      </c>
      <c r="F358" s="290" t="s">
        <v>235</v>
      </c>
      <c r="G358" s="288"/>
      <c r="H358" s="291">
        <v>11955.152</v>
      </c>
      <c r="I358" s="292"/>
      <c r="J358" s="288"/>
      <c r="K358" s="288"/>
      <c r="L358" s="293"/>
      <c r="M358" s="294"/>
      <c r="N358" s="295"/>
      <c r="O358" s="295"/>
      <c r="P358" s="295"/>
      <c r="Q358" s="295"/>
      <c r="R358" s="295"/>
      <c r="S358" s="295"/>
      <c r="T358" s="296"/>
      <c r="AT358" s="297" t="s">
        <v>428</v>
      </c>
      <c r="AU358" s="297" t="s">
        <v>86</v>
      </c>
      <c r="AV358" s="15" t="s">
        <v>422</v>
      </c>
      <c r="AW358" s="15" t="s">
        <v>39</v>
      </c>
      <c r="AX358" s="15" t="s">
        <v>83</v>
      </c>
      <c r="AY358" s="297" t="s">
        <v>414</v>
      </c>
    </row>
    <row r="359" s="1" customFormat="1" ht="38.25" customHeight="1">
      <c r="B359" s="47"/>
      <c r="C359" s="240" t="s">
        <v>751</v>
      </c>
      <c r="D359" s="240" t="s">
        <v>418</v>
      </c>
      <c r="E359" s="241" t="s">
        <v>752</v>
      </c>
      <c r="F359" s="242" t="s">
        <v>753</v>
      </c>
      <c r="G359" s="243" t="s">
        <v>192</v>
      </c>
      <c r="H359" s="244">
        <v>22836.293000000001</v>
      </c>
      <c r="I359" s="245"/>
      <c r="J359" s="246">
        <f>ROUND(I359*H359,2)</f>
        <v>0</v>
      </c>
      <c r="K359" s="242" t="s">
        <v>421</v>
      </c>
      <c r="L359" s="73"/>
      <c r="M359" s="247" t="s">
        <v>21</v>
      </c>
      <c r="N359" s="248" t="s">
        <v>47</v>
      </c>
      <c r="O359" s="48"/>
      <c r="P359" s="249">
        <f>O359*H359</f>
        <v>0</v>
      </c>
      <c r="Q359" s="249">
        <v>0.018380000000000001</v>
      </c>
      <c r="R359" s="249">
        <f>Q359*H359</f>
        <v>419.73106534000004</v>
      </c>
      <c r="S359" s="249">
        <v>0</v>
      </c>
      <c r="T359" s="250">
        <f>S359*H359</f>
        <v>0</v>
      </c>
      <c r="AR359" s="25" t="s">
        <v>422</v>
      </c>
      <c r="AT359" s="25" t="s">
        <v>418</v>
      </c>
      <c r="AU359" s="25" t="s">
        <v>86</v>
      </c>
      <c r="AY359" s="25" t="s">
        <v>414</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422</v>
      </c>
      <c r="BM359" s="25" t="s">
        <v>754</v>
      </c>
    </row>
    <row r="360" s="1" customFormat="1">
      <c r="B360" s="47"/>
      <c r="C360" s="75"/>
      <c r="D360" s="252" t="s">
        <v>425</v>
      </c>
      <c r="E360" s="75"/>
      <c r="F360" s="253" t="s">
        <v>730</v>
      </c>
      <c r="G360" s="75"/>
      <c r="H360" s="75"/>
      <c r="I360" s="208"/>
      <c r="J360" s="75"/>
      <c r="K360" s="75"/>
      <c r="L360" s="73"/>
      <c r="M360" s="254"/>
      <c r="N360" s="48"/>
      <c r="O360" s="48"/>
      <c r="P360" s="48"/>
      <c r="Q360" s="48"/>
      <c r="R360" s="48"/>
      <c r="S360" s="48"/>
      <c r="T360" s="96"/>
      <c r="AT360" s="25" t="s">
        <v>425</v>
      </c>
      <c r="AU360" s="25" t="s">
        <v>86</v>
      </c>
    </row>
    <row r="361" s="12" customFormat="1">
      <c r="B361" s="255"/>
      <c r="C361" s="256"/>
      <c r="D361" s="252" t="s">
        <v>428</v>
      </c>
      <c r="E361" s="257" t="s">
        <v>21</v>
      </c>
      <c r="F361" s="258" t="s">
        <v>755</v>
      </c>
      <c r="G361" s="256"/>
      <c r="H361" s="257" t="s">
        <v>21</v>
      </c>
      <c r="I361" s="259"/>
      <c r="J361" s="256"/>
      <c r="K361" s="256"/>
      <c r="L361" s="260"/>
      <c r="M361" s="261"/>
      <c r="N361" s="262"/>
      <c r="O361" s="262"/>
      <c r="P361" s="262"/>
      <c r="Q361" s="262"/>
      <c r="R361" s="262"/>
      <c r="S361" s="262"/>
      <c r="T361" s="263"/>
      <c r="AT361" s="264" t="s">
        <v>428</v>
      </c>
      <c r="AU361" s="264" t="s">
        <v>86</v>
      </c>
      <c r="AV361" s="12" t="s">
        <v>83</v>
      </c>
      <c r="AW361" s="12" t="s">
        <v>39</v>
      </c>
      <c r="AX361" s="12" t="s">
        <v>76</v>
      </c>
      <c r="AY361" s="264" t="s">
        <v>414</v>
      </c>
    </row>
    <row r="362" s="12" customFormat="1">
      <c r="B362" s="255"/>
      <c r="C362" s="256"/>
      <c r="D362" s="252" t="s">
        <v>428</v>
      </c>
      <c r="E362" s="257" t="s">
        <v>21</v>
      </c>
      <c r="F362" s="258" t="s">
        <v>431</v>
      </c>
      <c r="G362" s="256"/>
      <c r="H362" s="257" t="s">
        <v>21</v>
      </c>
      <c r="I362" s="259"/>
      <c r="J362" s="256"/>
      <c r="K362" s="256"/>
      <c r="L362" s="260"/>
      <c r="M362" s="261"/>
      <c r="N362" s="262"/>
      <c r="O362" s="262"/>
      <c r="P362" s="262"/>
      <c r="Q362" s="262"/>
      <c r="R362" s="262"/>
      <c r="S362" s="262"/>
      <c r="T362" s="263"/>
      <c r="AT362" s="264" t="s">
        <v>428</v>
      </c>
      <c r="AU362" s="264" t="s">
        <v>86</v>
      </c>
      <c r="AV362" s="12" t="s">
        <v>83</v>
      </c>
      <c r="AW362" s="12" t="s">
        <v>39</v>
      </c>
      <c r="AX362" s="12" t="s">
        <v>76</v>
      </c>
      <c r="AY362" s="264" t="s">
        <v>414</v>
      </c>
    </row>
    <row r="363" s="12" customFormat="1">
      <c r="B363" s="255"/>
      <c r="C363" s="256"/>
      <c r="D363" s="252" t="s">
        <v>428</v>
      </c>
      <c r="E363" s="257" t="s">
        <v>21</v>
      </c>
      <c r="F363" s="258" t="s">
        <v>633</v>
      </c>
      <c r="G363" s="256"/>
      <c r="H363" s="257" t="s">
        <v>21</v>
      </c>
      <c r="I363" s="259"/>
      <c r="J363" s="256"/>
      <c r="K363" s="256"/>
      <c r="L363" s="260"/>
      <c r="M363" s="261"/>
      <c r="N363" s="262"/>
      <c r="O363" s="262"/>
      <c r="P363" s="262"/>
      <c r="Q363" s="262"/>
      <c r="R363" s="262"/>
      <c r="S363" s="262"/>
      <c r="T363" s="263"/>
      <c r="AT363" s="264" t="s">
        <v>428</v>
      </c>
      <c r="AU363" s="264" t="s">
        <v>86</v>
      </c>
      <c r="AV363" s="12" t="s">
        <v>83</v>
      </c>
      <c r="AW363" s="12" t="s">
        <v>39</v>
      </c>
      <c r="AX363" s="12" t="s">
        <v>76</v>
      </c>
      <c r="AY363" s="264" t="s">
        <v>414</v>
      </c>
    </row>
    <row r="364" s="13" customFormat="1">
      <c r="B364" s="265"/>
      <c r="C364" s="266"/>
      <c r="D364" s="252" t="s">
        <v>428</v>
      </c>
      <c r="E364" s="267" t="s">
        <v>21</v>
      </c>
      <c r="F364" s="268" t="s">
        <v>634</v>
      </c>
      <c r="G364" s="266"/>
      <c r="H364" s="269">
        <v>68.376000000000005</v>
      </c>
      <c r="I364" s="270"/>
      <c r="J364" s="266"/>
      <c r="K364" s="266"/>
      <c r="L364" s="271"/>
      <c r="M364" s="272"/>
      <c r="N364" s="273"/>
      <c r="O364" s="273"/>
      <c r="P364" s="273"/>
      <c r="Q364" s="273"/>
      <c r="R364" s="273"/>
      <c r="S364" s="273"/>
      <c r="T364" s="274"/>
      <c r="AT364" s="275" t="s">
        <v>428</v>
      </c>
      <c r="AU364" s="275" t="s">
        <v>86</v>
      </c>
      <c r="AV364" s="13" t="s">
        <v>86</v>
      </c>
      <c r="AW364" s="13" t="s">
        <v>39</v>
      </c>
      <c r="AX364" s="13" t="s">
        <v>76</v>
      </c>
      <c r="AY364" s="275" t="s">
        <v>414</v>
      </c>
    </row>
    <row r="365" s="13" customFormat="1">
      <c r="B365" s="265"/>
      <c r="C365" s="266"/>
      <c r="D365" s="252" t="s">
        <v>428</v>
      </c>
      <c r="E365" s="267" t="s">
        <v>21</v>
      </c>
      <c r="F365" s="268" t="s">
        <v>635</v>
      </c>
      <c r="G365" s="266"/>
      <c r="H365" s="269">
        <v>27.719999999999999</v>
      </c>
      <c r="I365" s="270"/>
      <c r="J365" s="266"/>
      <c r="K365" s="266"/>
      <c r="L365" s="271"/>
      <c r="M365" s="272"/>
      <c r="N365" s="273"/>
      <c r="O365" s="273"/>
      <c r="P365" s="273"/>
      <c r="Q365" s="273"/>
      <c r="R365" s="273"/>
      <c r="S365" s="273"/>
      <c r="T365" s="274"/>
      <c r="AT365" s="275" t="s">
        <v>428</v>
      </c>
      <c r="AU365" s="275" t="s">
        <v>86</v>
      </c>
      <c r="AV365" s="13" t="s">
        <v>86</v>
      </c>
      <c r="AW365" s="13" t="s">
        <v>39</v>
      </c>
      <c r="AX365" s="13" t="s">
        <v>76</v>
      </c>
      <c r="AY365" s="275" t="s">
        <v>414</v>
      </c>
    </row>
    <row r="366" s="13" customFormat="1">
      <c r="B366" s="265"/>
      <c r="C366" s="266"/>
      <c r="D366" s="252" t="s">
        <v>428</v>
      </c>
      <c r="E366" s="267" t="s">
        <v>21</v>
      </c>
      <c r="F366" s="268" t="s">
        <v>636</v>
      </c>
      <c r="G366" s="266"/>
      <c r="H366" s="269">
        <v>27.719999999999999</v>
      </c>
      <c r="I366" s="270"/>
      <c r="J366" s="266"/>
      <c r="K366" s="266"/>
      <c r="L366" s="271"/>
      <c r="M366" s="272"/>
      <c r="N366" s="273"/>
      <c r="O366" s="273"/>
      <c r="P366" s="273"/>
      <c r="Q366" s="273"/>
      <c r="R366" s="273"/>
      <c r="S366" s="273"/>
      <c r="T366" s="274"/>
      <c r="AT366" s="275" t="s">
        <v>428</v>
      </c>
      <c r="AU366" s="275" t="s">
        <v>86</v>
      </c>
      <c r="AV366" s="13" t="s">
        <v>86</v>
      </c>
      <c r="AW366" s="13" t="s">
        <v>39</v>
      </c>
      <c r="AX366" s="13" t="s">
        <v>76</v>
      </c>
      <c r="AY366" s="275" t="s">
        <v>414</v>
      </c>
    </row>
    <row r="367" s="13" customFormat="1">
      <c r="B367" s="265"/>
      <c r="C367" s="266"/>
      <c r="D367" s="252" t="s">
        <v>428</v>
      </c>
      <c r="E367" s="267" t="s">
        <v>21</v>
      </c>
      <c r="F367" s="268" t="s">
        <v>637</v>
      </c>
      <c r="G367" s="266"/>
      <c r="H367" s="269">
        <v>6.2430000000000003</v>
      </c>
      <c r="I367" s="270"/>
      <c r="J367" s="266"/>
      <c r="K367" s="266"/>
      <c r="L367" s="271"/>
      <c r="M367" s="272"/>
      <c r="N367" s="273"/>
      <c r="O367" s="273"/>
      <c r="P367" s="273"/>
      <c r="Q367" s="273"/>
      <c r="R367" s="273"/>
      <c r="S367" s="273"/>
      <c r="T367" s="274"/>
      <c r="AT367" s="275" t="s">
        <v>428</v>
      </c>
      <c r="AU367" s="275" t="s">
        <v>86</v>
      </c>
      <c r="AV367" s="13" t="s">
        <v>86</v>
      </c>
      <c r="AW367" s="13" t="s">
        <v>39</v>
      </c>
      <c r="AX367" s="13" t="s">
        <v>76</v>
      </c>
      <c r="AY367" s="275" t="s">
        <v>414</v>
      </c>
    </row>
    <row r="368" s="13" customFormat="1">
      <c r="B368" s="265"/>
      <c r="C368" s="266"/>
      <c r="D368" s="252" t="s">
        <v>428</v>
      </c>
      <c r="E368" s="267" t="s">
        <v>21</v>
      </c>
      <c r="F368" s="268" t="s">
        <v>638</v>
      </c>
      <c r="G368" s="266"/>
      <c r="H368" s="269">
        <v>6.2430000000000003</v>
      </c>
      <c r="I368" s="270"/>
      <c r="J368" s="266"/>
      <c r="K368" s="266"/>
      <c r="L368" s="271"/>
      <c r="M368" s="272"/>
      <c r="N368" s="273"/>
      <c r="O368" s="273"/>
      <c r="P368" s="273"/>
      <c r="Q368" s="273"/>
      <c r="R368" s="273"/>
      <c r="S368" s="273"/>
      <c r="T368" s="274"/>
      <c r="AT368" s="275" t="s">
        <v>428</v>
      </c>
      <c r="AU368" s="275" t="s">
        <v>86</v>
      </c>
      <c r="AV368" s="13" t="s">
        <v>86</v>
      </c>
      <c r="AW368" s="13" t="s">
        <v>39</v>
      </c>
      <c r="AX368" s="13" t="s">
        <v>76</v>
      </c>
      <c r="AY368" s="275" t="s">
        <v>414</v>
      </c>
    </row>
    <row r="369" s="12" customFormat="1">
      <c r="B369" s="255"/>
      <c r="C369" s="256"/>
      <c r="D369" s="252" t="s">
        <v>428</v>
      </c>
      <c r="E369" s="257" t="s">
        <v>21</v>
      </c>
      <c r="F369" s="258" t="s">
        <v>756</v>
      </c>
      <c r="G369" s="256"/>
      <c r="H369" s="257" t="s">
        <v>21</v>
      </c>
      <c r="I369" s="259"/>
      <c r="J369" s="256"/>
      <c r="K369" s="256"/>
      <c r="L369" s="260"/>
      <c r="M369" s="261"/>
      <c r="N369" s="262"/>
      <c r="O369" s="262"/>
      <c r="P369" s="262"/>
      <c r="Q369" s="262"/>
      <c r="R369" s="262"/>
      <c r="S369" s="262"/>
      <c r="T369" s="263"/>
      <c r="AT369" s="264" t="s">
        <v>428</v>
      </c>
      <c r="AU369" s="264" t="s">
        <v>86</v>
      </c>
      <c r="AV369" s="12" t="s">
        <v>83</v>
      </c>
      <c r="AW369" s="12" t="s">
        <v>39</v>
      </c>
      <c r="AX369" s="12" t="s">
        <v>76</v>
      </c>
      <c r="AY369" s="264" t="s">
        <v>414</v>
      </c>
    </row>
    <row r="370" s="13" customFormat="1">
      <c r="B370" s="265"/>
      <c r="C370" s="266"/>
      <c r="D370" s="252" t="s">
        <v>428</v>
      </c>
      <c r="E370" s="267" t="s">
        <v>21</v>
      </c>
      <c r="F370" s="268" t="s">
        <v>757</v>
      </c>
      <c r="G370" s="266"/>
      <c r="H370" s="269">
        <v>23.882000000000001</v>
      </c>
      <c r="I370" s="270"/>
      <c r="J370" s="266"/>
      <c r="K370" s="266"/>
      <c r="L370" s="271"/>
      <c r="M370" s="272"/>
      <c r="N370" s="273"/>
      <c r="O370" s="273"/>
      <c r="P370" s="273"/>
      <c r="Q370" s="273"/>
      <c r="R370" s="273"/>
      <c r="S370" s="273"/>
      <c r="T370" s="274"/>
      <c r="AT370" s="275" t="s">
        <v>428</v>
      </c>
      <c r="AU370" s="275" t="s">
        <v>86</v>
      </c>
      <c r="AV370" s="13" t="s">
        <v>86</v>
      </c>
      <c r="AW370" s="13" t="s">
        <v>39</v>
      </c>
      <c r="AX370" s="13" t="s">
        <v>76</v>
      </c>
      <c r="AY370" s="275" t="s">
        <v>414</v>
      </c>
    </row>
    <row r="371" s="13" customFormat="1">
      <c r="B371" s="265"/>
      <c r="C371" s="266"/>
      <c r="D371" s="252" t="s">
        <v>428</v>
      </c>
      <c r="E371" s="267" t="s">
        <v>21</v>
      </c>
      <c r="F371" s="268" t="s">
        <v>758</v>
      </c>
      <c r="G371" s="266"/>
      <c r="H371" s="269">
        <v>801.25400000000002</v>
      </c>
      <c r="I371" s="270"/>
      <c r="J371" s="266"/>
      <c r="K371" s="266"/>
      <c r="L371" s="271"/>
      <c r="M371" s="272"/>
      <c r="N371" s="273"/>
      <c r="O371" s="273"/>
      <c r="P371" s="273"/>
      <c r="Q371" s="273"/>
      <c r="R371" s="273"/>
      <c r="S371" s="273"/>
      <c r="T371" s="274"/>
      <c r="AT371" s="275" t="s">
        <v>428</v>
      </c>
      <c r="AU371" s="275" t="s">
        <v>86</v>
      </c>
      <c r="AV371" s="13" t="s">
        <v>86</v>
      </c>
      <c r="AW371" s="13" t="s">
        <v>39</v>
      </c>
      <c r="AX371" s="13" t="s">
        <v>76</v>
      </c>
      <c r="AY371" s="275" t="s">
        <v>414</v>
      </c>
    </row>
    <row r="372" s="14" customFormat="1">
      <c r="B372" s="276"/>
      <c r="C372" s="277"/>
      <c r="D372" s="252" t="s">
        <v>428</v>
      </c>
      <c r="E372" s="278" t="s">
        <v>21</v>
      </c>
      <c r="F372" s="279" t="s">
        <v>259</v>
      </c>
      <c r="G372" s="277"/>
      <c r="H372" s="280">
        <v>961.43799999999999</v>
      </c>
      <c r="I372" s="281"/>
      <c r="J372" s="277"/>
      <c r="K372" s="277"/>
      <c r="L372" s="282"/>
      <c r="M372" s="283"/>
      <c r="N372" s="284"/>
      <c r="O372" s="284"/>
      <c r="P372" s="284"/>
      <c r="Q372" s="284"/>
      <c r="R372" s="284"/>
      <c r="S372" s="284"/>
      <c r="T372" s="285"/>
      <c r="AT372" s="286" t="s">
        <v>428</v>
      </c>
      <c r="AU372" s="286" t="s">
        <v>86</v>
      </c>
      <c r="AV372" s="14" t="s">
        <v>394</v>
      </c>
      <c r="AW372" s="14" t="s">
        <v>39</v>
      </c>
      <c r="AX372" s="14" t="s">
        <v>76</v>
      </c>
      <c r="AY372" s="286" t="s">
        <v>414</v>
      </c>
    </row>
    <row r="373" s="12" customFormat="1">
      <c r="B373" s="255"/>
      <c r="C373" s="256"/>
      <c r="D373" s="252" t="s">
        <v>428</v>
      </c>
      <c r="E373" s="257" t="s">
        <v>21</v>
      </c>
      <c r="F373" s="258" t="s">
        <v>759</v>
      </c>
      <c r="G373" s="256"/>
      <c r="H373" s="257" t="s">
        <v>21</v>
      </c>
      <c r="I373" s="259"/>
      <c r="J373" s="256"/>
      <c r="K373" s="256"/>
      <c r="L373" s="260"/>
      <c r="M373" s="261"/>
      <c r="N373" s="262"/>
      <c r="O373" s="262"/>
      <c r="P373" s="262"/>
      <c r="Q373" s="262"/>
      <c r="R373" s="262"/>
      <c r="S373" s="262"/>
      <c r="T373" s="263"/>
      <c r="AT373" s="264" t="s">
        <v>428</v>
      </c>
      <c r="AU373" s="264" t="s">
        <v>86</v>
      </c>
      <c r="AV373" s="12" t="s">
        <v>83</v>
      </c>
      <c r="AW373" s="12" t="s">
        <v>39</v>
      </c>
      <c r="AX373" s="12" t="s">
        <v>76</v>
      </c>
      <c r="AY373" s="264" t="s">
        <v>414</v>
      </c>
    </row>
    <row r="374" s="12" customFormat="1">
      <c r="B374" s="255"/>
      <c r="C374" s="256"/>
      <c r="D374" s="252" t="s">
        <v>428</v>
      </c>
      <c r="E374" s="257" t="s">
        <v>21</v>
      </c>
      <c r="F374" s="258" t="s">
        <v>431</v>
      </c>
      <c r="G374" s="256"/>
      <c r="H374" s="257" t="s">
        <v>21</v>
      </c>
      <c r="I374" s="259"/>
      <c r="J374" s="256"/>
      <c r="K374" s="256"/>
      <c r="L374" s="260"/>
      <c r="M374" s="261"/>
      <c r="N374" s="262"/>
      <c r="O374" s="262"/>
      <c r="P374" s="262"/>
      <c r="Q374" s="262"/>
      <c r="R374" s="262"/>
      <c r="S374" s="262"/>
      <c r="T374" s="263"/>
      <c r="AT374" s="264" t="s">
        <v>428</v>
      </c>
      <c r="AU374" s="264" t="s">
        <v>86</v>
      </c>
      <c r="AV374" s="12" t="s">
        <v>83</v>
      </c>
      <c r="AW374" s="12" t="s">
        <v>39</v>
      </c>
      <c r="AX374" s="12" t="s">
        <v>76</v>
      </c>
      <c r="AY374" s="264" t="s">
        <v>414</v>
      </c>
    </row>
    <row r="375" s="12" customFormat="1">
      <c r="B375" s="255"/>
      <c r="C375" s="256"/>
      <c r="D375" s="252" t="s">
        <v>428</v>
      </c>
      <c r="E375" s="257" t="s">
        <v>21</v>
      </c>
      <c r="F375" s="258" t="s">
        <v>437</v>
      </c>
      <c r="G375" s="256"/>
      <c r="H375" s="257" t="s">
        <v>21</v>
      </c>
      <c r="I375" s="259"/>
      <c r="J375" s="256"/>
      <c r="K375" s="256"/>
      <c r="L375" s="260"/>
      <c r="M375" s="261"/>
      <c r="N375" s="262"/>
      <c r="O375" s="262"/>
      <c r="P375" s="262"/>
      <c r="Q375" s="262"/>
      <c r="R375" s="262"/>
      <c r="S375" s="262"/>
      <c r="T375" s="263"/>
      <c r="AT375" s="264" t="s">
        <v>428</v>
      </c>
      <c r="AU375" s="264" t="s">
        <v>86</v>
      </c>
      <c r="AV375" s="12" t="s">
        <v>83</v>
      </c>
      <c r="AW375" s="12" t="s">
        <v>39</v>
      </c>
      <c r="AX375" s="12" t="s">
        <v>76</v>
      </c>
      <c r="AY375" s="264" t="s">
        <v>414</v>
      </c>
    </row>
    <row r="376" s="13" customFormat="1">
      <c r="B376" s="265"/>
      <c r="C376" s="266"/>
      <c r="D376" s="252" t="s">
        <v>428</v>
      </c>
      <c r="E376" s="267" t="s">
        <v>21</v>
      </c>
      <c r="F376" s="268" t="s">
        <v>760</v>
      </c>
      <c r="G376" s="266"/>
      <c r="H376" s="269">
        <v>34.762999999999998</v>
      </c>
      <c r="I376" s="270"/>
      <c r="J376" s="266"/>
      <c r="K376" s="266"/>
      <c r="L376" s="271"/>
      <c r="M376" s="272"/>
      <c r="N376" s="273"/>
      <c r="O376" s="273"/>
      <c r="P376" s="273"/>
      <c r="Q376" s="273"/>
      <c r="R376" s="273"/>
      <c r="S376" s="273"/>
      <c r="T376" s="274"/>
      <c r="AT376" s="275" t="s">
        <v>428</v>
      </c>
      <c r="AU376" s="275" t="s">
        <v>86</v>
      </c>
      <c r="AV376" s="13" t="s">
        <v>86</v>
      </c>
      <c r="AW376" s="13" t="s">
        <v>39</v>
      </c>
      <c r="AX376" s="13" t="s">
        <v>76</v>
      </c>
      <c r="AY376" s="275" t="s">
        <v>414</v>
      </c>
    </row>
    <row r="377" s="13" customFormat="1">
      <c r="B377" s="265"/>
      <c r="C377" s="266"/>
      <c r="D377" s="252" t="s">
        <v>428</v>
      </c>
      <c r="E377" s="267" t="s">
        <v>21</v>
      </c>
      <c r="F377" s="268" t="s">
        <v>761</v>
      </c>
      <c r="G377" s="266"/>
      <c r="H377" s="269">
        <v>881.26400000000001</v>
      </c>
      <c r="I377" s="270"/>
      <c r="J377" s="266"/>
      <c r="K377" s="266"/>
      <c r="L377" s="271"/>
      <c r="M377" s="272"/>
      <c r="N377" s="273"/>
      <c r="O377" s="273"/>
      <c r="P377" s="273"/>
      <c r="Q377" s="273"/>
      <c r="R377" s="273"/>
      <c r="S377" s="273"/>
      <c r="T377" s="274"/>
      <c r="AT377" s="275" t="s">
        <v>428</v>
      </c>
      <c r="AU377" s="275" t="s">
        <v>86</v>
      </c>
      <c r="AV377" s="13" t="s">
        <v>86</v>
      </c>
      <c r="AW377" s="13" t="s">
        <v>39</v>
      </c>
      <c r="AX377" s="13" t="s">
        <v>76</v>
      </c>
      <c r="AY377" s="275" t="s">
        <v>414</v>
      </c>
    </row>
    <row r="378" s="13" customFormat="1">
      <c r="B378" s="265"/>
      <c r="C378" s="266"/>
      <c r="D378" s="252" t="s">
        <v>428</v>
      </c>
      <c r="E378" s="267" t="s">
        <v>21</v>
      </c>
      <c r="F378" s="268" t="s">
        <v>762</v>
      </c>
      <c r="G378" s="266"/>
      <c r="H378" s="269">
        <v>40.020000000000003</v>
      </c>
      <c r="I378" s="270"/>
      <c r="J378" s="266"/>
      <c r="K378" s="266"/>
      <c r="L378" s="271"/>
      <c r="M378" s="272"/>
      <c r="N378" s="273"/>
      <c r="O378" s="273"/>
      <c r="P378" s="273"/>
      <c r="Q378" s="273"/>
      <c r="R378" s="273"/>
      <c r="S378" s="273"/>
      <c r="T378" s="274"/>
      <c r="AT378" s="275" t="s">
        <v>428</v>
      </c>
      <c r="AU378" s="275" t="s">
        <v>86</v>
      </c>
      <c r="AV378" s="13" t="s">
        <v>86</v>
      </c>
      <c r="AW378" s="13" t="s">
        <v>39</v>
      </c>
      <c r="AX378" s="13" t="s">
        <v>76</v>
      </c>
      <c r="AY378" s="275" t="s">
        <v>414</v>
      </c>
    </row>
    <row r="379" s="13" customFormat="1">
      <c r="B379" s="265"/>
      <c r="C379" s="266"/>
      <c r="D379" s="252" t="s">
        <v>428</v>
      </c>
      <c r="E379" s="267" t="s">
        <v>21</v>
      </c>
      <c r="F379" s="268" t="s">
        <v>763</v>
      </c>
      <c r="G379" s="266"/>
      <c r="H379" s="269">
        <v>55.890000000000001</v>
      </c>
      <c r="I379" s="270"/>
      <c r="J379" s="266"/>
      <c r="K379" s="266"/>
      <c r="L379" s="271"/>
      <c r="M379" s="272"/>
      <c r="N379" s="273"/>
      <c r="O379" s="273"/>
      <c r="P379" s="273"/>
      <c r="Q379" s="273"/>
      <c r="R379" s="273"/>
      <c r="S379" s="273"/>
      <c r="T379" s="274"/>
      <c r="AT379" s="275" t="s">
        <v>428</v>
      </c>
      <c r="AU379" s="275" t="s">
        <v>86</v>
      </c>
      <c r="AV379" s="13" t="s">
        <v>86</v>
      </c>
      <c r="AW379" s="13" t="s">
        <v>39</v>
      </c>
      <c r="AX379" s="13" t="s">
        <v>76</v>
      </c>
      <c r="AY379" s="275" t="s">
        <v>414</v>
      </c>
    </row>
    <row r="380" s="13" customFormat="1">
      <c r="B380" s="265"/>
      <c r="C380" s="266"/>
      <c r="D380" s="252" t="s">
        <v>428</v>
      </c>
      <c r="E380" s="267" t="s">
        <v>21</v>
      </c>
      <c r="F380" s="268" t="s">
        <v>764</v>
      </c>
      <c r="G380" s="266"/>
      <c r="H380" s="269">
        <v>638.79999999999995</v>
      </c>
      <c r="I380" s="270"/>
      <c r="J380" s="266"/>
      <c r="K380" s="266"/>
      <c r="L380" s="271"/>
      <c r="M380" s="272"/>
      <c r="N380" s="273"/>
      <c r="O380" s="273"/>
      <c r="P380" s="273"/>
      <c r="Q380" s="273"/>
      <c r="R380" s="273"/>
      <c r="S380" s="273"/>
      <c r="T380" s="274"/>
      <c r="AT380" s="275" t="s">
        <v>428</v>
      </c>
      <c r="AU380" s="275" t="s">
        <v>86</v>
      </c>
      <c r="AV380" s="13" t="s">
        <v>86</v>
      </c>
      <c r="AW380" s="13" t="s">
        <v>39</v>
      </c>
      <c r="AX380" s="13" t="s">
        <v>76</v>
      </c>
      <c r="AY380" s="275" t="s">
        <v>414</v>
      </c>
    </row>
    <row r="381" s="13" customFormat="1">
      <c r="B381" s="265"/>
      <c r="C381" s="266"/>
      <c r="D381" s="252" t="s">
        <v>428</v>
      </c>
      <c r="E381" s="267" t="s">
        <v>21</v>
      </c>
      <c r="F381" s="268" t="s">
        <v>765</v>
      </c>
      <c r="G381" s="266"/>
      <c r="H381" s="269">
        <v>612.08299999999997</v>
      </c>
      <c r="I381" s="270"/>
      <c r="J381" s="266"/>
      <c r="K381" s="266"/>
      <c r="L381" s="271"/>
      <c r="M381" s="272"/>
      <c r="N381" s="273"/>
      <c r="O381" s="273"/>
      <c r="P381" s="273"/>
      <c r="Q381" s="273"/>
      <c r="R381" s="273"/>
      <c r="S381" s="273"/>
      <c r="T381" s="274"/>
      <c r="AT381" s="275" t="s">
        <v>428</v>
      </c>
      <c r="AU381" s="275" t="s">
        <v>86</v>
      </c>
      <c r="AV381" s="13" t="s">
        <v>86</v>
      </c>
      <c r="AW381" s="13" t="s">
        <v>39</v>
      </c>
      <c r="AX381" s="13" t="s">
        <v>76</v>
      </c>
      <c r="AY381" s="275" t="s">
        <v>414</v>
      </c>
    </row>
    <row r="382" s="13" customFormat="1">
      <c r="B382" s="265"/>
      <c r="C382" s="266"/>
      <c r="D382" s="252" t="s">
        <v>428</v>
      </c>
      <c r="E382" s="267" t="s">
        <v>21</v>
      </c>
      <c r="F382" s="268" t="s">
        <v>766</v>
      </c>
      <c r="G382" s="266"/>
      <c r="H382" s="269">
        <v>1508.5920000000001</v>
      </c>
      <c r="I382" s="270"/>
      <c r="J382" s="266"/>
      <c r="K382" s="266"/>
      <c r="L382" s="271"/>
      <c r="M382" s="272"/>
      <c r="N382" s="273"/>
      <c r="O382" s="273"/>
      <c r="P382" s="273"/>
      <c r="Q382" s="273"/>
      <c r="R382" s="273"/>
      <c r="S382" s="273"/>
      <c r="T382" s="274"/>
      <c r="AT382" s="275" t="s">
        <v>428</v>
      </c>
      <c r="AU382" s="275" t="s">
        <v>86</v>
      </c>
      <c r="AV382" s="13" t="s">
        <v>86</v>
      </c>
      <c r="AW382" s="13" t="s">
        <v>39</v>
      </c>
      <c r="AX382" s="13" t="s">
        <v>76</v>
      </c>
      <c r="AY382" s="275" t="s">
        <v>414</v>
      </c>
    </row>
    <row r="383" s="13" customFormat="1">
      <c r="B383" s="265"/>
      <c r="C383" s="266"/>
      <c r="D383" s="252" t="s">
        <v>428</v>
      </c>
      <c r="E383" s="267" t="s">
        <v>21</v>
      </c>
      <c r="F383" s="268" t="s">
        <v>767</v>
      </c>
      <c r="G383" s="266"/>
      <c r="H383" s="269">
        <v>452.21300000000002</v>
      </c>
      <c r="I383" s="270"/>
      <c r="J383" s="266"/>
      <c r="K383" s="266"/>
      <c r="L383" s="271"/>
      <c r="M383" s="272"/>
      <c r="N383" s="273"/>
      <c r="O383" s="273"/>
      <c r="P383" s="273"/>
      <c r="Q383" s="273"/>
      <c r="R383" s="273"/>
      <c r="S383" s="273"/>
      <c r="T383" s="274"/>
      <c r="AT383" s="275" t="s">
        <v>428</v>
      </c>
      <c r="AU383" s="275" t="s">
        <v>86</v>
      </c>
      <c r="AV383" s="13" t="s">
        <v>86</v>
      </c>
      <c r="AW383" s="13" t="s">
        <v>39</v>
      </c>
      <c r="AX383" s="13" t="s">
        <v>76</v>
      </c>
      <c r="AY383" s="275" t="s">
        <v>414</v>
      </c>
    </row>
    <row r="384" s="13" customFormat="1">
      <c r="B384" s="265"/>
      <c r="C384" s="266"/>
      <c r="D384" s="252" t="s">
        <v>428</v>
      </c>
      <c r="E384" s="267" t="s">
        <v>21</v>
      </c>
      <c r="F384" s="268" t="s">
        <v>768</v>
      </c>
      <c r="G384" s="266"/>
      <c r="H384" s="269">
        <v>113.55200000000001</v>
      </c>
      <c r="I384" s="270"/>
      <c r="J384" s="266"/>
      <c r="K384" s="266"/>
      <c r="L384" s="271"/>
      <c r="M384" s="272"/>
      <c r="N384" s="273"/>
      <c r="O384" s="273"/>
      <c r="P384" s="273"/>
      <c r="Q384" s="273"/>
      <c r="R384" s="273"/>
      <c r="S384" s="273"/>
      <c r="T384" s="274"/>
      <c r="AT384" s="275" t="s">
        <v>428</v>
      </c>
      <c r="AU384" s="275" t="s">
        <v>86</v>
      </c>
      <c r="AV384" s="13" t="s">
        <v>86</v>
      </c>
      <c r="AW384" s="13" t="s">
        <v>39</v>
      </c>
      <c r="AX384" s="13" t="s">
        <v>76</v>
      </c>
      <c r="AY384" s="275" t="s">
        <v>414</v>
      </c>
    </row>
    <row r="385" s="12" customFormat="1">
      <c r="B385" s="255"/>
      <c r="C385" s="256"/>
      <c r="D385" s="252" t="s">
        <v>428</v>
      </c>
      <c r="E385" s="257" t="s">
        <v>21</v>
      </c>
      <c r="F385" s="258" t="s">
        <v>769</v>
      </c>
      <c r="G385" s="256"/>
      <c r="H385" s="257" t="s">
        <v>21</v>
      </c>
      <c r="I385" s="259"/>
      <c r="J385" s="256"/>
      <c r="K385" s="256"/>
      <c r="L385" s="260"/>
      <c r="M385" s="261"/>
      <c r="N385" s="262"/>
      <c r="O385" s="262"/>
      <c r="P385" s="262"/>
      <c r="Q385" s="262"/>
      <c r="R385" s="262"/>
      <c r="S385" s="262"/>
      <c r="T385" s="263"/>
      <c r="AT385" s="264" t="s">
        <v>428</v>
      </c>
      <c r="AU385" s="264" t="s">
        <v>86</v>
      </c>
      <c r="AV385" s="12" t="s">
        <v>83</v>
      </c>
      <c r="AW385" s="12" t="s">
        <v>39</v>
      </c>
      <c r="AX385" s="12" t="s">
        <v>76</v>
      </c>
      <c r="AY385" s="264" t="s">
        <v>414</v>
      </c>
    </row>
    <row r="386" s="13" customFormat="1">
      <c r="B386" s="265"/>
      <c r="C386" s="266"/>
      <c r="D386" s="252" t="s">
        <v>428</v>
      </c>
      <c r="E386" s="267" t="s">
        <v>21</v>
      </c>
      <c r="F386" s="268" t="s">
        <v>770</v>
      </c>
      <c r="G386" s="266"/>
      <c r="H386" s="269">
        <v>578.42399999999998</v>
      </c>
      <c r="I386" s="270"/>
      <c r="J386" s="266"/>
      <c r="K386" s="266"/>
      <c r="L386" s="271"/>
      <c r="M386" s="272"/>
      <c r="N386" s="273"/>
      <c r="O386" s="273"/>
      <c r="P386" s="273"/>
      <c r="Q386" s="273"/>
      <c r="R386" s="273"/>
      <c r="S386" s="273"/>
      <c r="T386" s="274"/>
      <c r="AT386" s="275" t="s">
        <v>428</v>
      </c>
      <c r="AU386" s="275" t="s">
        <v>86</v>
      </c>
      <c r="AV386" s="13" t="s">
        <v>86</v>
      </c>
      <c r="AW386" s="13" t="s">
        <v>39</v>
      </c>
      <c r="AX386" s="13" t="s">
        <v>76</v>
      </c>
      <c r="AY386" s="275" t="s">
        <v>414</v>
      </c>
    </row>
    <row r="387" s="12" customFormat="1">
      <c r="B387" s="255"/>
      <c r="C387" s="256"/>
      <c r="D387" s="252" t="s">
        <v>428</v>
      </c>
      <c r="E387" s="257" t="s">
        <v>21</v>
      </c>
      <c r="F387" s="258" t="s">
        <v>771</v>
      </c>
      <c r="G387" s="256"/>
      <c r="H387" s="257" t="s">
        <v>21</v>
      </c>
      <c r="I387" s="259"/>
      <c r="J387" s="256"/>
      <c r="K387" s="256"/>
      <c r="L387" s="260"/>
      <c r="M387" s="261"/>
      <c r="N387" s="262"/>
      <c r="O387" s="262"/>
      <c r="P387" s="262"/>
      <c r="Q387" s="262"/>
      <c r="R387" s="262"/>
      <c r="S387" s="262"/>
      <c r="T387" s="263"/>
      <c r="AT387" s="264" t="s">
        <v>428</v>
      </c>
      <c r="AU387" s="264" t="s">
        <v>86</v>
      </c>
      <c r="AV387" s="12" t="s">
        <v>83</v>
      </c>
      <c r="AW387" s="12" t="s">
        <v>39</v>
      </c>
      <c r="AX387" s="12" t="s">
        <v>76</v>
      </c>
      <c r="AY387" s="264" t="s">
        <v>414</v>
      </c>
    </row>
    <row r="388" s="13" customFormat="1">
      <c r="B388" s="265"/>
      <c r="C388" s="266"/>
      <c r="D388" s="252" t="s">
        <v>428</v>
      </c>
      <c r="E388" s="267" t="s">
        <v>21</v>
      </c>
      <c r="F388" s="268" t="s">
        <v>772</v>
      </c>
      <c r="G388" s="266"/>
      <c r="H388" s="269">
        <v>338.86900000000003</v>
      </c>
      <c r="I388" s="270"/>
      <c r="J388" s="266"/>
      <c r="K388" s="266"/>
      <c r="L388" s="271"/>
      <c r="M388" s="272"/>
      <c r="N388" s="273"/>
      <c r="O388" s="273"/>
      <c r="P388" s="273"/>
      <c r="Q388" s="273"/>
      <c r="R388" s="273"/>
      <c r="S388" s="273"/>
      <c r="T388" s="274"/>
      <c r="AT388" s="275" t="s">
        <v>428</v>
      </c>
      <c r="AU388" s="275" t="s">
        <v>86</v>
      </c>
      <c r="AV388" s="13" t="s">
        <v>86</v>
      </c>
      <c r="AW388" s="13" t="s">
        <v>39</v>
      </c>
      <c r="AX388" s="13" t="s">
        <v>76</v>
      </c>
      <c r="AY388" s="275" t="s">
        <v>414</v>
      </c>
    </row>
    <row r="389" s="12" customFormat="1">
      <c r="B389" s="255"/>
      <c r="C389" s="256"/>
      <c r="D389" s="252" t="s">
        <v>428</v>
      </c>
      <c r="E389" s="257" t="s">
        <v>21</v>
      </c>
      <c r="F389" s="258" t="s">
        <v>567</v>
      </c>
      <c r="G389" s="256"/>
      <c r="H389" s="257" t="s">
        <v>21</v>
      </c>
      <c r="I389" s="259"/>
      <c r="J389" s="256"/>
      <c r="K389" s="256"/>
      <c r="L389" s="260"/>
      <c r="M389" s="261"/>
      <c r="N389" s="262"/>
      <c r="O389" s="262"/>
      <c r="P389" s="262"/>
      <c r="Q389" s="262"/>
      <c r="R389" s="262"/>
      <c r="S389" s="262"/>
      <c r="T389" s="263"/>
      <c r="AT389" s="264" t="s">
        <v>428</v>
      </c>
      <c r="AU389" s="264" t="s">
        <v>86</v>
      </c>
      <c r="AV389" s="12" t="s">
        <v>83</v>
      </c>
      <c r="AW389" s="12" t="s">
        <v>39</v>
      </c>
      <c r="AX389" s="12" t="s">
        <v>76</v>
      </c>
      <c r="AY389" s="264" t="s">
        <v>414</v>
      </c>
    </row>
    <row r="390" s="13" customFormat="1">
      <c r="B390" s="265"/>
      <c r="C390" s="266"/>
      <c r="D390" s="252" t="s">
        <v>428</v>
      </c>
      <c r="E390" s="267" t="s">
        <v>21</v>
      </c>
      <c r="F390" s="268" t="s">
        <v>773</v>
      </c>
      <c r="G390" s="266"/>
      <c r="H390" s="269">
        <v>184.82400000000001</v>
      </c>
      <c r="I390" s="270"/>
      <c r="J390" s="266"/>
      <c r="K390" s="266"/>
      <c r="L390" s="271"/>
      <c r="M390" s="272"/>
      <c r="N390" s="273"/>
      <c r="O390" s="273"/>
      <c r="P390" s="273"/>
      <c r="Q390" s="273"/>
      <c r="R390" s="273"/>
      <c r="S390" s="273"/>
      <c r="T390" s="274"/>
      <c r="AT390" s="275" t="s">
        <v>428</v>
      </c>
      <c r="AU390" s="275" t="s">
        <v>86</v>
      </c>
      <c r="AV390" s="13" t="s">
        <v>86</v>
      </c>
      <c r="AW390" s="13" t="s">
        <v>39</v>
      </c>
      <c r="AX390" s="13" t="s">
        <v>76</v>
      </c>
      <c r="AY390" s="275" t="s">
        <v>414</v>
      </c>
    </row>
    <row r="391" s="13" customFormat="1">
      <c r="B391" s="265"/>
      <c r="C391" s="266"/>
      <c r="D391" s="252" t="s">
        <v>428</v>
      </c>
      <c r="E391" s="267" t="s">
        <v>21</v>
      </c>
      <c r="F391" s="268" t="s">
        <v>774</v>
      </c>
      <c r="G391" s="266"/>
      <c r="H391" s="269">
        <v>795.60000000000002</v>
      </c>
      <c r="I391" s="270"/>
      <c r="J391" s="266"/>
      <c r="K391" s="266"/>
      <c r="L391" s="271"/>
      <c r="M391" s="272"/>
      <c r="N391" s="273"/>
      <c r="O391" s="273"/>
      <c r="P391" s="273"/>
      <c r="Q391" s="273"/>
      <c r="R391" s="273"/>
      <c r="S391" s="273"/>
      <c r="T391" s="274"/>
      <c r="AT391" s="275" t="s">
        <v>428</v>
      </c>
      <c r="AU391" s="275" t="s">
        <v>86</v>
      </c>
      <c r="AV391" s="13" t="s">
        <v>86</v>
      </c>
      <c r="AW391" s="13" t="s">
        <v>39</v>
      </c>
      <c r="AX391" s="13" t="s">
        <v>76</v>
      </c>
      <c r="AY391" s="275" t="s">
        <v>414</v>
      </c>
    </row>
    <row r="392" s="13" customFormat="1">
      <c r="B392" s="265"/>
      <c r="C392" s="266"/>
      <c r="D392" s="252" t="s">
        <v>428</v>
      </c>
      <c r="E392" s="267" t="s">
        <v>21</v>
      </c>
      <c r="F392" s="268" t="s">
        <v>775</v>
      </c>
      <c r="G392" s="266"/>
      <c r="H392" s="269">
        <v>192.78</v>
      </c>
      <c r="I392" s="270"/>
      <c r="J392" s="266"/>
      <c r="K392" s="266"/>
      <c r="L392" s="271"/>
      <c r="M392" s="272"/>
      <c r="N392" s="273"/>
      <c r="O392" s="273"/>
      <c r="P392" s="273"/>
      <c r="Q392" s="273"/>
      <c r="R392" s="273"/>
      <c r="S392" s="273"/>
      <c r="T392" s="274"/>
      <c r="AT392" s="275" t="s">
        <v>428</v>
      </c>
      <c r="AU392" s="275" t="s">
        <v>86</v>
      </c>
      <c r="AV392" s="13" t="s">
        <v>86</v>
      </c>
      <c r="AW392" s="13" t="s">
        <v>39</v>
      </c>
      <c r="AX392" s="13" t="s">
        <v>76</v>
      </c>
      <c r="AY392" s="275" t="s">
        <v>414</v>
      </c>
    </row>
    <row r="393" s="12" customFormat="1">
      <c r="B393" s="255"/>
      <c r="C393" s="256"/>
      <c r="D393" s="252" t="s">
        <v>428</v>
      </c>
      <c r="E393" s="257" t="s">
        <v>21</v>
      </c>
      <c r="F393" s="258" t="s">
        <v>578</v>
      </c>
      <c r="G393" s="256"/>
      <c r="H393" s="257" t="s">
        <v>21</v>
      </c>
      <c r="I393" s="259"/>
      <c r="J393" s="256"/>
      <c r="K393" s="256"/>
      <c r="L393" s="260"/>
      <c r="M393" s="261"/>
      <c r="N393" s="262"/>
      <c r="O393" s="262"/>
      <c r="P393" s="262"/>
      <c r="Q393" s="262"/>
      <c r="R393" s="262"/>
      <c r="S393" s="262"/>
      <c r="T393" s="263"/>
      <c r="AT393" s="264" t="s">
        <v>428</v>
      </c>
      <c r="AU393" s="264" t="s">
        <v>86</v>
      </c>
      <c r="AV393" s="12" t="s">
        <v>83</v>
      </c>
      <c r="AW393" s="12" t="s">
        <v>39</v>
      </c>
      <c r="AX393" s="12" t="s">
        <v>76</v>
      </c>
      <c r="AY393" s="264" t="s">
        <v>414</v>
      </c>
    </row>
    <row r="394" s="13" customFormat="1">
      <c r="B394" s="265"/>
      <c r="C394" s="266"/>
      <c r="D394" s="252" t="s">
        <v>428</v>
      </c>
      <c r="E394" s="267" t="s">
        <v>21</v>
      </c>
      <c r="F394" s="268" t="s">
        <v>773</v>
      </c>
      <c r="G394" s="266"/>
      <c r="H394" s="269">
        <v>184.82400000000001</v>
      </c>
      <c r="I394" s="270"/>
      <c r="J394" s="266"/>
      <c r="K394" s="266"/>
      <c r="L394" s="271"/>
      <c r="M394" s="272"/>
      <c r="N394" s="273"/>
      <c r="O394" s="273"/>
      <c r="P394" s="273"/>
      <c r="Q394" s="273"/>
      <c r="R394" s="273"/>
      <c r="S394" s="273"/>
      <c r="T394" s="274"/>
      <c r="AT394" s="275" t="s">
        <v>428</v>
      </c>
      <c r="AU394" s="275" t="s">
        <v>86</v>
      </c>
      <c r="AV394" s="13" t="s">
        <v>86</v>
      </c>
      <c r="AW394" s="13" t="s">
        <v>39</v>
      </c>
      <c r="AX394" s="13" t="s">
        <v>76</v>
      </c>
      <c r="AY394" s="275" t="s">
        <v>414</v>
      </c>
    </row>
    <row r="395" s="13" customFormat="1">
      <c r="B395" s="265"/>
      <c r="C395" s="266"/>
      <c r="D395" s="252" t="s">
        <v>428</v>
      </c>
      <c r="E395" s="267" t="s">
        <v>21</v>
      </c>
      <c r="F395" s="268" t="s">
        <v>774</v>
      </c>
      <c r="G395" s="266"/>
      <c r="H395" s="269">
        <v>795.60000000000002</v>
      </c>
      <c r="I395" s="270"/>
      <c r="J395" s="266"/>
      <c r="K395" s="266"/>
      <c r="L395" s="271"/>
      <c r="M395" s="272"/>
      <c r="N395" s="273"/>
      <c r="O395" s="273"/>
      <c r="P395" s="273"/>
      <c r="Q395" s="273"/>
      <c r="R395" s="273"/>
      <c r="S395" s="273"/>
      <c r="T395" s="274"/>
      <c r="AT395" s="275" t="s">
        <v>428</v>
      </c>
      <c r="AU395" s="275" t="s">
        <v>86</v>
      </c>
      <c r="AV395" s="13" t="s">
        <v>86</v>
      </c>
      <c r="AW395" s="13" t="s">
        <v>39</v>
      </c>
      <c r="AX395" s="13" t="s">
        <v>76</v>
      </c>
      <c r="AY395" s="275" t="s">
        <v>414</v>
      </c>
    </row>
    <row r="396" s="13" customFormat="1">
      <c r="B396" s="265"/>
      <c r="C396" s="266"/>
      <c r="D396" s="252" t="s">
        <v>428</v>
      </c>
      <c r="E396" s="267" t="s">
        <v>21</v>
      </c>
      <c r="F396" s="268" t="s">
        <v>776</v>
      </c>
      <c r="G396" s="266"/>
      <c r="H396" s="269">
        <v>162.18000000000001</v>
      </c>
      <c r="I396" s="270"/>
      <c r="J396" s="266"/>
      <c r="K396" s="266"/>
      <c r="L396" s="271"/>
      <c r="M396" s="272"/>
      <c r="N396" s="273"/>
      <c r="O396" s="273"/>
      <c r="P396" s="273"/>
      <c r="Q396" s="273"/>
      <c r="R396" s="273"/>
      <c r="S396" s="273"/>
      <c r="T396" s="274"/>
      <c r="AT396" s="275" t="s">
        <v>428</v>
      </c>
      <c r="AU396" s="275" t="s">
        <v>86</v>
      </c>
      <c r="AV396" s="13" t="s">
        <v>86</v>
      </c>
      <c r="AW396" s="13" t="s">
        <v>39</v>
      </c>
      <c r="AX396" s="13" t="s">
        <v>76</v>
      </c>
      <c r="AY396" s="275" t="s">
        <v>414</v>
      </c>
    </row>
    <row r="397" s="12" customFormat="1">
      <c r="B397" s="255"/>
      <c r="C397" s="256"/>
      <c r="D397" s="252" t="s">
        <v>428</v>
      </c>
      <c r="E397" s="257" t="s">
        <v>21</v>
      </c>
      <c r="F397" s="258" t="s">
        <v>584</v>
      </c>
      <c r="G397" s="256"/>
      <c r="H397" s="257" t="s">
        <v>21</v>
      </c>
      <c r="I397" s="259"/>
      <c r="J397" s="256"/>
      <c r="K397" s="256"/>
      <c r="L397" s="260"/>
      <c r="M397" s="261"/>
      <c r="N397" s="262"/>
      <c r="O397" s="262"/>
      <c r="P397" s="262"/>
      <c r="Q397" s="262"/>
      <c r="R397" s="262"/>
      <c r="S397" s="262"/>
      <c r="T397" s="263"/>
      <c r="AT397" s="264" t="s">
        <v>428</v>
      </c>
      <c r="AU397" s="264" t="s">
        <v>86</v>
      </c>
      <c r="AV397" s="12" t="s">
        <v>83</v>
      </c>
      <c r="AW397" s="12" t="s">
        <v>39</v>
      </c>
      <c r="AX397" s="12" t="s">
        <v>76</v>
      </c>
      <c r="AY397" s="264" t="s">
        <v>414</v>
      </c>
    </row>
    <row r="398" s="13" customFormat="1">
      <c r="B398" s="265"/>
      <c r="C398" s="266"/>
      <c r="D398" s="252" t="s">
        <v>428</v>
      </c>
      <c r="E398" s="267" t="s">
        <v>21</v>
      </c>
      <c r="F398" s="268" t="s">
        <v>777</v>
      </c>
      <c r="G398" s="266"/>
      <c r="H398" s="269">
        <v>369.64800000000002</v>
      </c>
      <c r="I398" s="270"/>
      <c r="J398" s="266"/>
      <c r="K398" s="266"/>
      <c r="L398" s="271"/>
      <c r="M398" s="272"/>
      <c r="N398" s="273"/>
      <c r="O398" s="273"/>
      <c r="P398" s="273"/>
      <c r="Q398" s="273"/>
      <c r="R398" s="273"/>
      <c r="S398" s="273"/>
      <c r="T398" s="274"/>
      <c r="AT398" s="275" t="s">
        <v>428</v>
      </c>
      <c r="AU398" s="275" t="s">
        <v>86</v>
      </c>
      <c r="AV398" s="13" t="s">
        <v>86</v>
      </c>
      <c r="AW398" s="13" t="s">
        <v>39</v>
      </c>
      <c r="AX398" s="13" t="s">
        <v>76</v>
      </c>
      <c r="AY398" s="275" t="s">
        <v>414</v>
      </c>
    </row>
    <row r="399" s="13" customFormat="1">
      <c r="B399" s="265"/>
      <c r="C399" s="266"/>
      <c r="D399" s="252" t="s">
        <v>428</v>
      </c>
      <c r="E399" s="267" t="s">
        <v>21</v>
      </c>
      <c r="F399" s="268" t="s">
        <v>778</v>
      </c>
      <c r="G399" s="266"/>
      <c r="H399" s="269">
        <v>1591.2000000000001</v>
      </c>
      <c r="I399" s="270"/>
      <c r="J399" s="266"/>
      <c r="K399" s="266"/>
      <c r="L399" s="271"/>
      <c r="M399" s="272"/>
      <c r="N399" s="273"/>
      <c r="O399" s="273"/>
      <c r="P399" s="273"/>
      <c r="Q399" s="273"/>
      <c r="R399" s="273"/>
      <c r="S399" s="273"/>
      <c r="T399" s="274"/>
      <c r="AT399" s="275" t="s">
        <v>428</v>
      </c>
      <c r="AU399" s="275" t="s">
        <v>86</v>
      </c>
      <c r="AV399" s="13" t="s">
        <v>86</v>
      </c>
      <c r="AW399" s="13" t="s">
        <v>39</v>
      </c>
      <c r="AX399" s="13" t="s">
        <v>76</v>
      </c>
      <c r="AY399" s="275" t="s">
        <v>414</v>
      </c>
    </row>
    <row r="400" s="13" customFormat="1">
      <c r="B400" s="265"/>
      <c r="C400" s="266"/>
      <c r="D400" s="252" t="s">
        <v>428</v>
      </c>
      <c r="E400" s="267" t="s">
        <v>21</v>
      </c>
      <c r="F400" s="268" t="s">
        <v>779</v>
      </c>
      <c r="G400" s="266"/>
      <c r="H400" s="269">
        <v>385.56</v>
      </c>
      <c r="I400" s="270"/>
      <c r="J400" s="266"/>
      <c r="K400" s="266"/>
      <c r="L400" s="271"/>
      <c r="M400" s="272"/>
      <c r="N400" s="273"/>
      <c r="O400" s="273"/>
      <c r="P400" s="273"/>
      <c r="Q400" s="273"/>
      <c r="R400" s="273"/>
      <c r="S400" s="273"/>
      <c r="T400" s="274"/>
      <c r="AT400" s="275" t="s">
        <v>428</v>
      </c>
      <c r="AU400" s="275" t="s">
        <v>86</v>
      </c>
      <c r="AV400" s="13" t="s">
        <v>86</v>
      </c>
      <c r="AW400" s="13" t="s">
        <v>39</v>
      </c>
      <c r="AX400" s="13" t="s">
        <v>76</v>
      </c>
      <c r="AY400" s="275" t="s">
        <v>414</v>
      </c>
    </row>
    <row r="401" s="12" customFormat="1">
      <c r="B401" s="255"/>
      <c r="C401" s="256"/>
      <c r="D401" s="252" t="s">
        <v>428</v>
      </c>
      <c r="E401" s="257" t="s">
        <v>21</v>
      </c>
      <c r="F401" s="258" t="s">
        <v>592</v>
      </c>
      <c r="G401" s="256"/>
      <c r="H401" s="257" t="s">
        <v>21</v>
      </c>
      <c r="I401" s="259"/>
      <c r="J401" s="256"/>
      <c r="K401" s="256"/>
      <c r="L401" s="260"/>
      <c r="M401" s="261"/>
      <c r="N401" s="262"/>
      <c r="O401" s="262"/>
      <c r="P401" s="262"/>
      <c r="Q401" s="262"/>
      <c r="R401" s="262"/>
      <c r="S401" s="262"/>
      <c r="T401" s="263"/>
      <c r="AT401" s="264" t="s">
        <v>428</v>
      </c>
      <c r="AU401" s="264" t="s">
        <v>86</v>
      </c>
      <c r="AV401" s="12" t="s">
        <v>83</v>
      </c>
      <c r="AW401" s="12" t="s">
        <v>39</v>
      </c>
      <c r="AX401" s="12" t="s">
        <v>76</v>
      </c>
      <c r="AY401" s="264" t="s">
        <v>414</v>
      </c>
    </row>
    <row r="402" s="12" customFormat="1">
      <c r="B402" s="255"/>
      <c r="C402" s="256"/>
      <c r="D402" s="252" t="s">
        <v>428</v>
      </c>
      <c r="E402" s="257" t="s">
        <v>21</v>
      </c>
      <c r="F402" s="258" t="s">
        <v>597</v>
      </c>
      <c r="G402" s="256"/>
      <c r="H402" s="257" t="s">
        <v>21</v>
      </c>
      <c r="I402" s="259"/>
      <c r="J402" s="256"/>
      <c r="K402" s="256"/>
      <c r="L402" s="260"/>
      <c r="M402" s="261"/>
      <c r="N402" s="262"/>
      <c r="O402" s="262"/>
      <c r="P402" s="262"/>
      <c r="Q402" s="262"/>
      <c r="R402" s="262"/>
      <c r="S402" s="262"/>
      <c r="T402" s="263"/>
      <c r="AT402" s="264" t="s">
        <v>428</v>
      </c>
      <c r="AU402" s="264" t="s">
        <v>86</v>
      </c>
      <c r="AV402" s="12" t="s">
        <v>83</v>
      </c>
      <c r="AW402" s="12" t="s">
        <v>39</v>
      </c>
      <c r="AX402" s="12" t="s">
        <v>76</v>
      </c>
      <c r="AY402" s="264" t="s">
        <v>414</v>
      </c>
    </row>
    <row r="403" s="13" customFormat="1">
      <c r="B403" s="265"/>
      <c r="C403" s="266"/>
      <c r="D403" s="252" t="s">
        <v>428</v>
      </c>
      <c r="E403" s="267" t="s">
        <v>21</v>
      </c>
      <c r="F403" s="268" t="s">
        <v>777</v>
      </c>
      <c r="G403" s="266"/>
      <c r="H403" s="269">
        <v>369.64800000000002</v>
      </c>
      <c r="I403" s="270"/>
      <c r="J403" s="266"/>
      <c r="K403" s="266"/>
      <c r="L403" s="271"/>
      <c r="M403" s="272"/>
      <c r="N403" s="273"/>
      <c r="O403" s="273"/>
      <c r="P403" s="273"/>
      <c r="Q403" s="273"/>
      <c r="R403" s="273"/>
      <c r="S403" s="273"/>
      <c r="T403" s="274"/>
      <c r="AT403" s="275" t="s">
        <v>428</v>
      </c>
      <c r="AU403" s="275" t="s">
        <v>86</v>
      </c>
      <c r="AV403" s="13" t="s">
        <v>86</v>
      </c>
      <c r="AW403" s="13" t="s">
        <v>39</v>
      </c>
      <c r="AX403" s="13" t="s">
        <v>76</v>
      </c>
      <c r="AY403" s="275" t="s">
        <v>414</v>
      </c>
    </row>
    <row r="404" s="13" customFormat="1">
      <c r="B404" s="265"/>
      <c r="C404" s="266"/>
      <c r="D404" s="252" t="s">
        <v>428</v>
      </c>
      <c r="E404" s="267" t="s">
        <v>21</v>
      </c>
      <c r="F404" s="268" t="s">
        <v>778</v>
      </c>
      <c r="G404" s="266"/>
      <c r="H404" s="269">
        <v>1591.2000000000001</v>
      </c>
      <c r="I404" s="270"/>
      <c r="J404" s="266"/>
      <c r="K404" s="266"/>
      <c r="L404" s="271"/>
      <c r="M404" s="272"/>
      <c r="N404" s="273"/>
      <c r="O404" s="273"/>
      <c r="P404" s="273"/>
      <c r="Q404" s="273"/>
      <c r="R404" s="273"/>
      <c r="S404" s="273"/>
      <c r="T404" s="274"/>
      <c r="AT404" s="275" t="s">
        <v>428</v>
      </c>
      <c r="AU404" s="275" t="s">
        <v>86</v>
      </c>
      <c r="AV404" s="13" t="s">
        <v>86</v>
      </c>
      <c r="AW404" s="13" t="s">
        <v>39</v>
      </c>
      <c r="AX404" s="13" t="s">
        <v>76</v>
      </c>
      <c r="AY404" s="275" t="s">
        <v>414</v>
      </c>
    </row>
    <row r="405" s="13" customFormat="1">
      <c r="B405" s="265"/>
      <c r="C405" s="266"/>
      <c r="D405" s="252" t="s">
        <v>428</v>
      </c>
      <c r="E405" s="267" t="s">
        <v>21</v>
      </c>
      <c r="F405" s="268" t="s">
        <v>779</v>
      </c>
      <c r="G405" s="266"/>
      <c r="H405" s="269">
        <v>385.56</v>
      </c>
      <c r="I405" s="270"/>
      <c r="J405" s="266"/>
      <c r="K405" s="266"/>
      <c r="L405" s="271"/>
      <c r="M405" s="272"/>
      <c r="N405" s="273"/>
      <c r="O405" s="273"/>
      <c r="P405" s="273"/>
      <c r="Q405" s="273"/>
      <c r="R405" s="273"/>
      <c r="S405" s="273"/>
      <c r="T405" s="274"/>
      <c r="AT405" s="275" t="s">
        <v>428</v>
      </c>
      <c r="AU405" s="275" t="s">
        <v>86</v>
      </c>
      <c r="AV405" s="13" t="s">
        <v>86</v>
      </c>
      <c r="AW405" s="13" t="s">
        <v>39</v>
      </c>
      <c r="AX405" s="13" t="s">
        <v>76</v>
      </c>
      <c r="AY405" s="275" t="s">
        <v>414</v>
      </c>
    </row>
    <row r="406" s="12" customFormat="1">
      <c r="B406" s="255"/>
      <c r="C406" s="256"/>
      <c r="D406" s="252" t="s">
        <v>428</v>
      </c>
      <c r="E406" s="257" t="s">
        <v>21</v>
      </c>
      <c r="F406" s="258" t="s">
        <v>600</v>
      </c>
      <c r="G406" s="256"/>
      <c r="H406" s="257" t="s">
        <v>21</v>
      </c>
      <c r="I406" s="259"/>
      <c r="J406" s="256"/>
      <c r="K406" s="256"/>
      <c r="L406" s="260"/>
      <c r="M406" s="261"/>
      <c r="N406" s="262"/>
      <c r="O406" s="262"/>
      <c r="P406" s="262"/>
      <c r="Q406" s="262"/>
      <c r="R406" s="262"/>
      <c r="S406" s="262"/>
      <c r="T406" s="263"/>
      <c r="AT406" s="264" t="s">
        <v>428</v>
      </c>
      <c r="AU406" s="264" t="s">
        <v>86</v>
      </c>
      <c r="AV406" s="12" t="s">
        <v>83</v>
      </c>
      <c r="AW406" s="12" t="s">
        <v>39</v>
      </c>
      <c r="AX406" s="12" t="s">
        <v>76</v>
      </c>
      <c r="AY406" s="264" t="s">
        <v>414</v>
      </c>
    </row>
    <row r="407" s="13" customFormat="1">
      <c r="B407" s="265"/>
      <c r="C407" s="266"/>
      <c r="D407" s="252" t="s">
        <v>428</v>
      </c>
      <c r="E407" s="267" t="s">
        <v>21</v>
      </c>
      <c r="F407" s="268" t="s">
        <v>780</v>
      </c>
      <c r="G407" s="266"/>
      <c r="H407" s="269">
        <v>1293.768</v>
      </c>
      <c r="I407" s="270"/>
      <c r="J407" s="266"/>
      <c r="K407" s="266"/>
      <c r="L407" s="271"/>
      <c r="M407" s="272"/>
      <c r="N407" s="273"/>
      <c r="O407" s="273"/>
      <c r="P407" s="273"/>
      <c r="Q407" s="273"/>
      <c r="R407" s="273"/>
      <c r="S407" s="273"/>
      <c r="T407" s="274"/>
      <c r="AT407" s="275" t="s">
        <v>428</v>
      </c>
      <c r="AU407" s="275" t="s">
        <v>86</v>
      </c>
      <c r="AV407" s="13" t="s">
        <v>86</v>
      </c>
      <c r="AW407" s="13" t="s">
        <v>39</v>
      </c>
      <c r="AX407" s="13" t="s">
        <v>76</v>
      </c>
      <c r="AY407" s="275" t="s">
        <v>414</v>
      </c>
    </row>
    <row r="408" s="13" customFormat="1">
      <c r="B408" s="265"/>
      <c r="C408" s="266"/>
      <c r="D408" s="252" t="s">
        <v>428</v>
      </c>
      <c r="E408" s="267" t="s">
        <v>21</v>
      </c>
      <c r="F408" s="268" t="s">
        <v>781</v>
      </c>
      <c r="G408" s="266"/>
      <c r="H408" s="269">
        <v>5569.1999999999998</v>
      </c>
      <c r="I408" s="270"/>
      <c r="J408" s="266"/>
      <c r="K408" s="266"/>
      <c r="L408" s="271"/>
      <c r="M408" s="272"/>
      <c r="N408" s="273"/>
      <c r="O408" s="273"/>
      <c r="P408" s="273"/>
      <c r="Q408" s="273"/>
      <c r="R408" s="273"/>
      <c r="S408" s="273"/>
      <c r="T408" s="274"/>
      <c r="AT408" s="275" t="s">
        <v>428</v>
      </c>
      <c r="AU408" s="275" t="s">
        <v>86</v>
      </c>
      <c r="AV408" s="13" t="s">
        <v>86</v>
      </c>
      <c r="AW408" s="13" t="s">
        <v>39</v>
      </c>
      <c r="AX408" s="13" t="s">
        <v>76</v>
      </c>
      <c r="AY408" s="275" t="s">
        <v>414</v>
      </c>
    </row>
    <row r="409" s="13" customFormat="1">
      <c r="B409" s="265"/>
      <c r="C409" s="266"/>
      <c r="D409" s="252" t="s">
        <v>428</v>
      </c>
      <c r="E409" s="267" t="s">
        <v>21</v>
      </c>
      <c r="F409" s="268" t="s">
        <v>782</v>
      </c>
      <c r="G409" s="266"/>
      <c r="H409" s="269">
        <v>1349.46</v>
      </c>
      <c r="I409" s="270"/>
      <c r="J409" s="266"/>
      <c r="K409" s="266"/>
      <c r="L409" s="271"/>
      <c r="M409" s="272"/>
      <c r="N409" s="273"/>
      <c r="O409" s="273"/>
      <c r="P409" s="273"/>
      <c r="Q409" s="273"/>
      <c r="R409" s="273"/>
      <c r="S409" s="273"/>
      <c r="T409" s="274"/>
      <c r="AT409" s="275" t="s">
        <v>428</v>
      </c>
      <c r="AU409" s="275" t="s">
        <v>86</v>
      </c>
      <c r="AV409" s="13" t="s">
        <v>86</v>
      </c>
      <c r="AW409" s="13" t="s">
        <v>39</v>
      </c>
      <c r="AX409" s="13" t="s">
        <v>76</v>
      </c>
      <c r="AY409" s="275" t="s">
        <v>414</v>
      </c>
    </row>
    <row r="410" s="12" customFormat="1">
      <c r="B410" s="255"/>
      <c r="C410" s="256"/>
      <c r="D410" s="252" t="s">
        <v>428</v>
      </c>
      <c r="E410" s="257" t="s">
        <v>21</v>
      </c>
      <c r="F410" s="258" t="s">
        <v>603</v>
      </c>
      <c r="G410" s="256"/>
      <c r="H410" s="257" t="s">
        <v>21</v>
      </c>
      <c r="I410" s="259"/>
      <c r="J410" s="256"/>
      <c r="K410" s="256"/>
      <c r="L410" s="260"/>
      <c r="M410" s="261"/>
      <c r="N410" s="262"/>
      <c r="O410" s="262"/>
      <c r="P410" s="262"/>
      <c r="Q410" s="262"/>
      <c r="R410" s="262"/>
      <c r="S410" s="262"/>
      <c r="T410" s="263"/>
      <c r="AT410" s="264" t="s">
        <v>428</v>
      </c>
      <c r="AU410" s="264" t="s">
        <v>86</v>
      </c>
      <c r="AV410" s="12" t="s">
        <v>83</v>
      </c>
      <c r="AW410" s="12" t="s">
        <v>39</v>
      </c>
      <c r="AX410" s="12" t="s">
        <v>76</v>
      </c>
      <c r="AY410" s="264" t="s">
        <v>414</v>
      </c>
    </row>
    <row r="411" s="13" customFormat="1">
      <c r="B411" s="265"/>
      <c r="C411" s="266"/>
      <c r="D411" s="252" t="s">
        <v>428</v>
      </c>
      <c r="E411" s="267" t="s">
        <v>21</v>
      </c>
      <c r="F411" s="268" t="s">
        <v>783</v>
      </c>
      <c r="G411" s="266"/>
      <c r="H411" s="269">
        <v>215.42400000000001</v>
      </c>
      <c r="I411" s="270"/>
      <c r="J411" s="266"/>
      <c r="K411" s="266"/>
      <c r="L411" s="271"/>
      <c r="M411" s="272"/>
      <c r="N411" s="273"/>
      <c r="O411" s="273"/>
      <c r="P411" s="273"/>
      <c r="Q411" s="273"/>
      <c r="R411" s="273"/>
      <c r="S411" s="273"/>
      <c r="T411" s="274"/>
      <c r="AT411" s="275" t="s">
        <v>428</v>
      </c>
      <c r="AU411" s="275" t="s">
        <v>86</v>
      </c>
      <c r="AV411" s="13" t="s">
        <v>86</v>
      </c>
      <c r="AW411" s="13" t="s">
        <v>39</v>
      </c>
      <c r="AX411" s="13" t="s">
        <v>76</v>
      </c>
      <c r="AY411" s="275" t="s">
        <v>414</v>
      </c>
    </row>
    <row r="412" s="13" customFormat="1">
      <c r="B412" s="265"/>
      <c r="C412" s="266"/>
      <c r="D412" s="252" t="s">
        <v>428</v>
      </c>
      <c r="E412" s="267" t="s">
        <v>21</v>
      </c>
      <c r="F412" s="268" t="s">
        <v>774</v>
      </c>
      <c r="G412" s="266"/>
      <c r="H412" s="269">
        <v>795.60000000000002</v>
      </c>
      <c r="I412" s="270"/>
      <c r="J412" s="266"/>
      <c r="K412" s="266"/>
      <c r="L412" s="271"/>
      <c r="M412" s="272"/>
      <c r="N412" s="273"/>
      <c r="O412" s="273"/>
      <c r="P412" s="273"/>
      <c r="Q412" s="273"/>
      <c r="R412" s="273"/>
      <c r="S412" s="273"/>
      <c r="T412" s="274"/>
      <c r="AT412" s="275" t="s">
        <v>428</v>
      </c>
      <c r="AU412" s="275" t="s">
        <v>86</v>
      </c>
      <c r="AV412" s="13" t="s">
        <v>86</v>
      </c>
      <c r="AW412" s="13" t="s">
        <v>39</v>
      </c>
      <c r="AX412" s="13" t="s">
        <v>76</v>
      </c>
      <c r="AY412" s="275" t="s">
        <v>414</v>
      </c>
    </row>
    <row r="413" s="13" customFormat="1">
      <c r="B413" s="265"/>
      <c r="C413" s="266"/>
      <c r="D413" s="252" t="s">
        <v>428</v>
      </c>
      <c r="E413" s="267" t="s">
        <v>21</v>
      </c>
      <c r="F413" s="268" t="s">
        <v>775</v>
      </c>
      <c r="G413" s="266"/>
      <c r="H413" s="269">
        <v>192.78</v>
      </c>
      <c r="I413" s="270"/>
      <c r="J413" s="266"/>
      <c r="K413" s="266"/>
      <c r="L413" s="271"/>
      <c r="M413" s="272"/>
      <c r="N413" s="273"/>
      <c r="O413" s="273"/>
      <c r="P413" s="273"/>
      <c r="Q413" s="273"/>
      <c r="R413" s="273"/>
      <c r="S413" s="273"/>
      <c r="T413" s="274"/>
      <c r="AT413" s="275" t="s">
        <v>428</v>
      </c>
      <c r="AU413" s="275" t="s">
        <v>86</v>
      </c>
      <c r="AV413" s="13" t="s">
        <v>86</v>
      </c>
      <c r="AW413" s="13" t="s">
        <v>39</v>
      </c>
      <c r="AX413" s="13" t="s">
        <v>76</v>
      </c>
      <c r="AY413" s="275" t="s">
        <v>414</v>
      </c>
    </row>
    <row r="414" s="12" customFormat="1">
      <c r="B414" s="255"/>
      <c r="C414" s="256"/>
      <c r="D414" s="252" t="s">
        <v>428</v>
      </c>
      <c r="E414" s="257" t="s">
        <v>21</v>
      </c>
      <c r="F414" s="258" t="s">
        <v>605</v>
      </c>
      <c r="G414" s="256"/>
      <c r="H414" s="257" t="s">
        <v>21</v>
      </c>
      <c r="I414" s="259"/>
      <c r="J414" s="256"/>
      <c r="K414" s="256"/>
      <c r="L414" s="260"/>
      <c r="M414" s="261"/>
      <c r="N414" s="262"/>
      <c r="O414" s="262"/>
      <c r="P414" s="262"/>
      <c r="Q414" s="262"/>
      <c r="R414" s="262"/>
      <c r="S414" s="262"/>
      <c r="T414" s="263"/>
      <c r="AT414" s="264" t="s">
        <v>428</v>
      </c>
      <c r="AU414" s="264" t="s">
        <v>86</v>
      </c>
      <c r="AV414" s="12" t="s">
        <v>83</v>
      </c>
      <c r="AW414" s="12" t="s">
        <v>39</v>
      </c>
      <c r="AX414" s="12" t="s">
        <v>76</v>
      </c>
      <c r="AY414" s="264" t="s">
        <v>414</v>
      </c>
    </row>
    <row r="415" s="13" customFormat="1">
      <c r="B415" s="265"/>
      <c r="C415" s="266"/>
      <c r="D415" s="252" t="s">
        <v>428</v>
      </c>
      <c r="E415" s="267" t="s">
        <v>21</v>
      </c>
      <c r="F415" s="268" t="s">
        <v>784</v>
      </c>
      <c r="G415" s="266"/>
      <c r="H415" s="269">
        <v>278.40899999999999</v>
      </c>
      <c r="I415" s="270"/>
      <c r="J415" s="266"/>
      <c r="K415" s="266"/>
      <c r="L415" s="271"/>
      <c r="M415" s="272"/>
      <c r="N415" s="273"/>
      <c r="O415" s="273"/>
      <c r="P415" s="273"/>
      <c r="Q415" s="273"/>
      <c r="R415" s="273"/>
      <c r="S415" s="273"/>
      <c r="T415" s="274"/>
      <c r="AT415" s="275" t="s">
        <v>428</v>
      </c>
      <c r="AU415" s="275" t="s">
        <v>86</v>
      </c>
      <c r="AV415" s="13" t="s">
        <v>86</v>
      </c>
      <c r="AW415" s="13" t="s">
        <v>39</v>
      </c>
      <c r="AX415" s="13" t="s">
        <v>76</v>
      </c>
      <c r="AY415" s="275" t="s">
        <v>414</v>
      </c>
    </row>
    <row r="416" s="12" customFormat="1">
      <c r="B416" s="255"/>
      <c r="C416" s="256"/>
      <c r="D416" s="252" t="s">
        <v>428</v>
      </c>
      <c r="E416" s="257" t="s">
        <v>21</v>
      </c>
      <c r="F416" s="258" t="s">
        <v>785</v>
      </c>
      <c r="G416" s="256"/>
      <c r="H416" s="257" t="s">
        <v>21</v>
      </c>
      <c r="I416" s="259"/>
      <c r="J416" s="256"/>
      <c r="K416" s="256"/>
      <c r="L416" s="260"/>
      <c r="M416" s="261"/>
      <c r="N416" s="262"/>
      <c r="O416" s="262"/>
      <c r="P416" s="262"/>
      <c r="Q416" s="262"/>
      <c r="R416" s="262"/>
      <c r="S416" s="262"/>
      <c r="T416" s="263"/>
      <c r="AT416" s="264" t="s">
        <v>428</v>
      </c>
      <c r="AU416" s="264" t="s">
        <v>86</v>
      </c>
      <c r="AV416" s="12" t="s">
        <v>83</v>
      </c>
      <c r="AW416" s="12" t="s">
        <v>39</v>
      </c>
      <c r="AX416" s="12" t="s">
        <v>76</v>
      </c>
      <c r="AY416" s="264" t="s">
        <v>414</v>
      </c>
    </row>
    <row r="417" s="13" customFormat="1">
      <c r="B417" s="265"/>
      <c r="C417" s="266"/>
      <c r="D417" s="252" t="s">
        <v>428</v>
      </c>
      <c r="E417" s="267" t="s">
        <v>21</v>
      </c>
      <c r="F417" s="268" t="s">
        <v>786</v>
      </c>
      <c r="G417" s="266"/>
      <c r="H417" s="269">
        <v>-82.879999999999995</v>
      </c>
      <c r="I417" s="270"/>
      <c r="J417" s="266"/>
      <c r="K417" s="266"/>
      <c r="L417" s="271"/>
      <c r="M417" s="272"/>
      <c r="N417" s="273"/>
      <c r="O417" s="273"/>
      <c r="P417" s="273"/>
      <c r="Q417" s="273"/>
      <c r="R417" s="273"/>
      <c r="S417" s="273"/>
      <c r="T417" s="274"/>
      <c r="AT417" s="275" t="s">
        <v>428</v>
      </c>
      <c r="AU417" s="275" t="s">
        <v>86</v>
      </c>
      <c r="AV417" s="13" t="s">
        <v>86</v>
      </c>
      <c r="AW417" s="13" t="s">
        <v>39</v>
      </c>
      <c r="AX417" s="13" t="s">
        <v>76</v>
      </c>
      <c r="AY417" s="275" t="s">
        <v>414</v>
      </c>
    </row>
    <row r="418" s="14" customFormat="1">
      <c r="B418" s="276"/>
      <c r="C418" s="277"/>
      <c r="D418" s="252" t="s">
        <v>428</v>
      </c>
      <c r="E418" s="278" t="s">
        <v>309</v>
      </c>
      <c r="F418" s="279" t="s">
        <v>259</v>
      </c>
      <c r="G418" s="277"/>
      <c r="H418" s="280">
        <v>21874.855</v>
      </c>
      <c r="I418" s="281"/>
      <c r="J418" s="277"/>
      <c r="K418" s="277"/>
      <c r="L418" s="282"/>
      <c r="M418" s="283"/>
      <c r="N418" s="284"/>
      <c r="O418" s="284"/>
      <c r="P418" s="284"/>
      <c r="Q418" s="284"/>
      <c r="R418" s="284"/>
      <c r="S418" s="284"/>
      <c r="T418" s="285"/>
      <c r="AT418" s="286" t="s">
        <v>428</v>
      </c>
      <c r="AU418" s="286" t="s">
        <v>86</v>
      </c>
      <c r="AV418" s="14" t="s">
        <v>394</v>
      </c>
      <c r="AW418" s="14" t="s">
        <v>39</v>
      </c>
      <c r="AX418" s="14" t="s">
        <v>76</v>
      </c>
      <c r="AY418" s="286" t="s">
        <v>414</v>
      </c>
    </row>
    <row r="419" s="15" customFormat="1">
      <c r="B419" s="287"/>
      <c r="C419" s="288"/>
      <c r="D419" s="252" t="s">
        <v>428</v>
      </c>
      <c r="E419" s="289" t="s">
        <v>306</v>
      </c>
      <c r="F419" s="290" t="s">
        <v>235</v>
      </c>
      <c r="G419" s="288"/>
      <c r="H419" s="291">
        <v>22836.293000000001</v>
      </c>
      <c r="I419" s="292"/>
      <c r="J419" s="288"/>
      <c r="K419" s="288"/>
      <c r="L419" s="293"/>
      <c r="M419" s="294"/>
      <c r="N419" s="295"/>
      <c r="O419" s="295"/>
      <c r="P419" s="295"/>
      <c r="Q419" s="295"/>
      <c r="R419" s="295"/>
      <c r="S419" s="295"/>
      <c r="T419" s="296"/>
      <c r="AT419" s="297" t="s">
        <v>428</v>
      </c>
      <c r="AU419" s="297" t="s">
        <v>86</v>
      </c>
      <c r="AV419" s="15" t="s">
        <v>422</v>
      </c>
      <c r="AW419" s="15" t="s">
        <v>39</v>
      </c>
      <c r="AX419" s="15" t="s">
        <v>83</v>
      </c>
      <c r="AY419" s="297" t="s">
        <v>414</v>
      </c>
    </row>
    <row r="420" s="1" customFormat="1" ht="25.5" customHeight="1">
      <c r="B420" s="47"/>
      <c r="C420" s="240" t="s">
        <v>787</v>
      </c>
      <c r="D420" s="240" t="s">
        <v>418</v>
      </c>
      <c r="E420" s="241" t="s">
        <v>788</v>
      </c>
      <c r="F420" s="242" t="s">
        <v>789</v>
      </c>
      <c r="G420" s="243" t="s">
        <v>192</v>
      </c>
      <c r="H420" s="244">
        <v>82.879999999999995</v>
      </c>
      <c r="I420" s="245"/>
      <c r="J420" s="246">
        <f>ROUND(I420*H420,2)</f>
        <v>0</v>
      </c>
      <c r="K420" s="242" t="s">
        <v>421</v>
      </c>
      <c r="L420" s="73"/>
      <c r="M420" s="247" t="s">
        <v>21</v>
      </c>
      <c r="N420" s="248" t="s">
        <v>47</v>
      </c>
      <c r="O420" s="48"/>
      <c r="P420" s="249">
        <f>O420*H420</f>
        <v>0</v>
      </c>
      <c r="Q420" s="249">
        <v>0.034500000000000003</v>
      </c>
      <c r="R420" s="249">
        <f>Q420*H420</f>
        <v>2.8593600000000001</v>
      </c>
      <c r="S420" s="249">
        <v>0</v>
      </c>
      <c r="T420" s="250">
        <f>S420*H420</f>
        <v>0</v>
      </c>
      <c r="AR420" s="25" t="s">
        <v>422</v>
      </c>
      <c r="AT420" s="25" t="s">
        <v>418</v>
      </c>
      <c r="AU420" s="25" t="s">
        <v>86</v>
      </c>
      <c r="AY420" s="25" t="s">
        <v>414</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422</v>
      </c>
      <c r="BM420" s="25" t="s">
        <v>790</v>
      </c>
    </row>
    <row r="421" s="1" customFormat="1">
      <c r="B421" s="47"/>
      <c r="C421" s="75"/>
      <c r="D421" s="252" t="s">
        <v>425</v>
      </c>
      <c r="E421" s="75"/>
      <c r="F421" s="253" t="s">
        <v>791</v>
      </c>
      <c r="G421" s="75"/>
      <c r="H421" s="75"/>
      <c r="I421" s="208"/>
      <c r="J421" s="75"/>
      <c r="K421" s="75"/>
      <c r="L421" s="73"/>
      <c r="M421" s="254"/>
      <c r="N421" s="48"/>
      <c r="O421" s="48"/>
      <c r="P421" s="48"/>
      <c r="Q421" s="48"/>
      <c r="R421" s="48"/>
      <c r="S421" s="48"/>
      <c r="T421" s="96"/>
      <c r="AT421" s="25" t="s">
        <v>425</v>
      </c>
      <c r="AU421" s="25" t="s">
        <v>86</v>
      </c>
    </row>
    <row r="422" s="12" customFormat="1">
      <c r="B422" s="255"/>
      <c r="C422" s="256"/>
      <c r="D422" s="252" t="s">
        <v>428</v>
      </c>
      <c r="E422" s="257" t="s">
        <v>21</v>
      </c>
      <c r="F422" s="258" t="s">
        <v>431</v>
      </c>
      <c r="G422" s="256"/>
      <c r="H422" s="257" t="s">
        <v>21</v>
      </c>
      <c r="I422" s="259"/>
      <c r="J422" s="256"/>
      <c r="K422" s="256"/>
      <c r="L422" s="260"/>
      <c r="M422" s="261"/>
      <c r="N422" s="262"/>
      <c r="O422" s="262"/>
      <c r="P422" s="262"/>
      <c r="Q422" s="262"/>
      <c r="R422" s="262"/>
      <c r="S422" s="262"/>
      <c r="T422" s="263"/>
      <c r="AT422" s="264" t="s">
        <v>428</v>
      </c>
      <c r="AU422" s="264" t="s">
        <v>86</v>
      </c>
      <c r="AV422" s="12" t="s">
        <v>83</v>
      </c>
      <c r="AW422" s="12" t="s">
        <v>39</v>
      </c>
      <c r="AX422" s="12" t="s">
        <v>76</v>
      </c>
      <c r="AY422" s="264" t="s">
        <v>414</v>
      </c>
    </row>
    <row r="423" s="12" customFormat="1">
      <c r="B423" s="255"/>
      <c r="C423" s="256"/>
      <c r="D423" s="252" t="s">
        <v>428</v>
      </c>
      <c r="E423" s="257" t="s">
        <v>21</v>
      </c>
      <c r="F423" s="258" t="s">
        <v>792</v>
      </c>
      <c r="G423" s="256"/>
      <c r="H423" s="257" t="s">
        <v>21</v>
      </c>
      <c r="I423" s="259"/>
      <c r="J423" s="256"/>
      <c r="K423" s="256"/>
      <c r="L423" s="260"/>
      <c r="M423" s="261"/>
      <c r="N423" s="262"/>
      <c r="O423" s="262"/>
      <c r="P423" s="262"/>
      <c r="Q423" s="262"/>
      <c r="R423" s="262"/>
      <c r="S423" s="262"/>
      <c r="T423" s="263"/>
      <c r="AT423" s="264" t="s">
        <v>428</v>
      </c>
      <c r="AU423" s="264" t="s">
        <v>86</v>
      </c>
      <c r="AV423" s="12" t="s">
        <v>83</v>
      </c>
      <c r="AW423" s="12" t="s">
        <v>39</v>
      </c>
      <c r="AX423" s="12" t="s">
        <v>76</v>
      </c>
      <c r="AY423" s="264" t="s">
        <v>414</v>
      </c>
    </row>
    <row r="424" s="12" customFormat="1">
      <c r="B424" s="255"/>
      <c r="C424" s="256"/>
      <c r="D424" s="252" t="s">
        <v>428</v>
      </c>
      <c r="E424" s="257" t="s">
        <v>21</v>
      </c>
      <c r="F424" s="258" t="s">
        <v>793</v>
      </c>
      <c r="G424" s="256"/>
      <c r="H424" s="257" t="s">
        <v>21</v>
      </c>
      <c r="I424" s="259"/>
      <c r="J424" s="256"/>
      <c r="K424" s="256"/>
      <c r="L424" s="260"/>
      <c r="M424" s="261"/>
      <c r="N424" s="262"/>
      <c r="O424" s="262"/>
      <c r="P424" s="262"/>
      <c r="Q424" s="262"/>
      <c r="R424" s="262"/>
      <c r="S424" s="262"/>
      <c r="T424" s="263"/>
      <c r="AT424" s="264" t="s">
        <v>428</v>
      </c>
      <c r="AU424" s="264" t="s">
        <v>86</v>
      </c>
      <c r="AV424" s="12" t="s">
        <v>83</v>
      </c>
      <c r="AW424" s="12" t="s">
        <v>39</v>
      </c>
      <c r="AX424" s="12" t="s">
        <v>76</v>
      </c>
      <c r="AY424" s="264" t="s">
        <v>414</v>
      </c>
    </row>
    <row r="425" s="13" customFormat="1">
      <c r="B425" s="265"/>
      <c r="C425" s="266"/>
      <c r="D425" s="252" t="s">
        <v>428</v>
      </c>
      <c r="E425" s="267" t="s">
        <v>21</v>
      </c>
      <c r="F425" s="268" t="s">
        <v>794</v>
      </c>
      <c r="G425" s="266"/>
      <c r="H425" s="269">
        <v>82.879999999999995</v>
      </c>
      <c r="I425" s="270"/>
      <c r="J425" s="266"/>
      <c r="K425" s="266"/>
      <c r="L425" s="271"/>
      <c r="M425" s="272"/>
      <c r="N425" s="273"/>
      <c r="O425" s="273"/>
      <c r="P425" s="273"/>
      <c r="Q425" s="273"/>
      <c r="R425" s="273"/>
      <c r="S425" s="273"/>
      <c r="T425" s="274"/>
      <c r="AT425" s="275" t="s">
        <v>428</v>
      </c>
      <c r="AU425" s="275" t="s">
        <v>86</v>
      </c>
      <c r="AV425" s="13" t="s">
        <v>86</v>
      </c>
      <c r="AW425" s="13" t="s">
        <v>39</v>
      </c>
      <c r="AX425" s="13" t="s">
        <v>76</v>
      </c>
      <c r="AY425" s="275" t="s">
        <v>414</v>
      </c>
    </row>
    <row r="426" s="15" customFormat="1">
      <c r="B426" s="287"/>
      <c r="C426" s="288"/>
      <c r="D426" s="252" t="s">
        <v>428</v>
      </c>
      <c r="E426" s="289" t="s">
        <v>300</v>
      </c>
      <c r="F426" s="290" t="s">
        <v>235</v>
      </c>
      <c r="G426" s="288"/>
      <c r="H426" s="291">
        <v>82.879999999999995</v>
      </c>
      <c r="I426" s="292"/>
      <c r="J426" s="288"/>
      <c r="K426" s="288"/>
      <c r="L426" s="293"/>
      <c r="M426" s="294"/>
      <c r="N426" s="295"/>
      <c r="O426" s="295"/>
      <c r="P426" s="295"/>
      <c r="Q426" s="295"/>
      <c r="R426" s="295"/>
      <c r="S426" s="295"/>
      <c r="T426" s="296"/>
      <c r="AT426" s="297" t="s">
        <v>428</v>
      </c>
      <c r="AU426" s="297" t="s">
        <v>86</v>
      </c>
      <c r="AV426" s="15" t="s">
        <v>422</v>
      </c>
      <c r="AW426" s="15" t="s">
        <v>39</v>
      </c>
      <c r="AX426" s="15" t="s">
        <v>83</v>
      </c>
      <c r="AY426" s="297" t="s">
        <v>414</v>
      </c>
    </row>
    <row r="427" s="1" customFormat="1" ht="25.5" customHeight="1">
      <c r="B427" s="47"/>
      <c r="C427" s="240" t="s">
        <v>795</v>
      </c>
      <c r="D427" s="240" t="s">
        <v>418</v>
      </c>
      <c r="E427" s="241" t="s">
        <v>796</v>
      </c>
      <c r="F427" s="242" t="s">
        <v>797</v>
      </c>
      <c r="G427" s="243" t="s">
        <v>192</v>
      </c>
      <c r="H427" s="244">
        <v>82.879999999999995</v>
      </c>
      <c r="I427" s="245"/>
      <c r="J427" s="246">
        <f>ROUND(I427*H427,2)</f>
        <v>0</v>
      </c>
      <c r="K427" s="242" t="s">
        <v>421</v>
      </c>
      <c r="L427" s="73"/>
      <c r="M427" s="247" t="s">
        <v>21</v>
      </c>
      <c r="N427" s="248" t="s">
        <v>47</v>
      </c>
      <c r="O427" s="48"/>
      <c r="P427" s="249">
        <f>O427*H427</f>
        <v>0</v>
      </c>
      <c r="Q427" s="249">
        <v>0.016</v>
      </c>
      <c r="R427" s="249">
        <f>Q427*H427</f>
        <v>1.3260799999999999</v>
      </c>
      <c r="S427" s="249">
        <v>0</v>
      </c>
      <c r="T427" s="250">
        <f>S427*H427</f>
        <v>0</v>
      </c>
      <c r="AR427" s="25" t="s">
        <v>422</v>
      </c>
      <c r="AT427" s="25" t="s">
        <v>418</v>
      </c>
      <c r="AU427" s="25" t="s">
        <v>86</v>
      </c>
      <c r="AY427" s="25" t="s">
        <v>414</v>
      </c>
      <c r="BE427" s="251">
        <f>IF(N427="základní",J427,0)</f>
        <v>0</v>
      </c>
      <c r="BF427" s="251">
        <f>IF(N427="snížená",J427,0)</f>
        <v>0</v>
      </c>
      <c r="BG427" s="251">
        <f>IF(N427="zákl. přenesená",J427,0)</f>
        <v>0</v>
      </c>
      <c r="BH427" s="251">
        <f>IF(N427="sníž. přenesená",J427,0)</f>
        <v>0</v>
      </c>
      <c r="BI427" s="251">
        <f>IF(N427="nulová",J427,0)</f>
        <v>0</v>
      </c>
      <c r="BJ427" s="25" t="s">
        <v>83</v>
      </c>
      <c r="BK427" s="251">
        <f>ROUND(I427*H427,2)</f>
        <v>0</v>
      </c>
      <c r="BL427" s="25" t="s">
        <v>422</v>
      </c>
      <c r="BM427" s="25" t="s">
        <v>798</v>
      </c>
    </row>
    <row r="428" s="1" customFormat="1">
      <c r="B428" s="47"/>
      <c r="C428" s="75"/>
      <c r="D428" s="252" t="s">
        <v>425</v>
      </c>
      <c r="E428" s="75"/>
      <c r="F428" s="253" t="s">
        <v>791</v>
      </c>
      <c r="G428" s="75"/>
      <c r="H428" s="75"/>
      <c r="I428" s="208"/>
      <c r="J428" s="75"/>
      <c r="K428" s="75"/>
      <c r="L428" s="73"/>
      <c r="M428" s="254"/>
      <c r="N428" s="48"/>
      <c r="O428" s="48"/>
      <c r="P428" s="48"/>
      <c r="Q428" s="48"/>
      <c r="R428" s="48"/>
      <c r="S428" s="48"/>
      <c r="T428" s="96"/>
      <c r="AT428" s="25" t="s">
        <v>425</v>
      </c>
      <c r="AU428" s="25" t="s">
        <v>86</v>
      </c>
    </row>
    <row r="429" s="13" customFormat="1">
      <c r="B429" s="265"/>
      <c r="C429" s="266"/>
      <c r="D429" s="252" t="s">
        <v>428</v>
      </c>
      <c r="E429" s="267" t="s">
        <v>21</v>
      </c>
      <c r="F429" s="268" t="s">
        <v>300</v>
      </c>
      <c r="G429" s="266"/>
      <c r="H429" s="269">
        <v>82.879999999999995</v>
      </c>
      <c r="I429" s="270"/>
      <c r="J429" s="266"/>
      <c r="K429" s="266"/>
      <c r="L429" s="271"/>
      <c r="M429" s="272"/>
      <c r="N429" s="273"/>
      <c r="O429" s="273"/>
      <c r="P429" s="273"/>
      <c r="Q429" s="273"/>
      <c r="R429" s="273"/>
      <c r="S429" s="273"/>
      <c r="T429" s="274"/>
      <c r="AT429" s="275" t="s">
        <v>428</v>
      </c>
      <c r="AU429" s="275" t="s">
        <v>86</v>
      </c>
      <c r="AV429" s="13" t="s">
        <v>86</v>
      </c>
      <c r="AW429" s="13" t="s">
        <v>39</v>
      </c>
      <c r="AX429" s="13" t="s">
        <v>76</v>
      </c>
      <c r="AY429" s="275" t="s">
        <v>414</v>
      </c>
    </row>
    <row r="430" s="15" customFormat="1">
      <c r="B430" s="287"/>
      <c r="C430" s="288"/>
      <c r="D430" s="252" t="s">
        <v>428</v>
      </c>
      <c r="E430" s="289" t="s">
        <v>21</v>
      </c>
      <c r="F430" s="290" t="s">
        <v>235</v>
      </c>
      <c r="G430" s="288"/>
      <c r="H430" s="291">
        <v>82.879999999999995</v>
      </c>
      <c r="I430" s="292"/>
      <c r="J430" s="288"/>
      <c r="K430" s="288"/>
      <c r="L430" s="293"/>
      <c r="M430" s="294"/>
      <c r="N430" s="295"/>
      <c r="O430" s="295"/>
      <c r="P430" s="295"/>
      <c r="Q430" s="295"/>
      <c r="R430" s="295"/>
      <c r="S430" s="295"/>
      <c r="T430" s="296"/>
      <c r="AT430" s="297" t="s">
        <v>428</v>
      </c>
      <c r="AU430" s="297" t="s">
        <v>86</v>
      </c>
      <c r="AV430" s="15" t="s">
        <v>422</v>
      </c>
      <c r="AW430" s="15" t="s">
        <v>39</v>
      </c>
      <c r="AX430" s="15" t="s">
        <v>83</v>
      </c>
      <c r="AY430" s="297" t="s">
        <v>414</v>
      </c>
    </row>
    <row r="431" s="1" customFormat="1" ht="25.5" customHeight="1">
      <c r="B431" s="47"/>
      <c r="C431" s="240" t="s">
        <v>799</v>
      </c>
      <c r="D431" s="240" t="s">
        <v>418</v>
      </c>
      <c r="E431" s="241" t="s">
        <v>800</v>
      </c>
      <c r="F431" s="242" t="s">
        <v>801</v>
      </c>
      <c r="G431" s="243" t="s">
        <v>192</v>
      </c>
      <c r="H431" s="244">
        <v>155.47200000000001</v>
      </c>
      <c r="I431" s="245"/>
      <c r="J431" s="246">
        <f>ROUND(I431*H431,2)</f>
        <v>0</v>
      </c>
      <c r="K431" s="242" t="s">
        <v>421</v>
      </c>
      <c r="L431" s="73"/>
      <c r="M431" s="247" t="s">
        <v>21</v>
      </c>
      <c r="N431" s="248" t="s">
        <v>47</v>
      </c>
      <c r="O431" s="48"/>
      <c r="P431" s="249">
        <f>O431*H431</f>
        <v>0</v>
      </c>
      <c r="Q431" s="249">
        <v>0.0073499999999999998</v>
      </c>
      <c r="R431" s="249">
        <f>Q431*H431</f>
        <v>1.1427191999999999</v>
      </c>
      <c r="S431" s="249">
        <v>0</v>
      </c>
      <c r="T431" s="250">
        <f>S431*H431</f>
        <v>0</v>
      </c>
      <c r="AR431" s="25" t="s">
        <v>422</v>
      </c>
      <c r="AT431" s="25" t="s">
        <v>418</v>
      </c>
      <c r="AU431" s="25" t="s">
        <v>86</v>
      </c>
      <c r="AY431" s="25" t="s">
        <v>414</v>
      </c>
      <c r="BE431" s="251">
        <f>IF(N431="základní",J431,0)</f>
        <v>0</v>
      </c>
      <c r="BF431" s="251">
        <f>IF(N431="snížená",J431,0)</f>
        <v>0</v>
      </c>
      <c r="BG431" s="251">
        <f>IF(N431="zákl. přenesená",J431,0)</f>
        <v>0</v>
      </c>
      <c r="BH431" s="251">
        <f>IF(N431="sníž. přenesená",J431,0)</f>
        <v>0</v>
      </c>
      <c r="BI431" s="251">
        <f>IF(N431="nulová",J431,0)</f>
        <v>0</v>
      </c>
      <c r="BJ431" s="25" t="s">
        <v>83</v>
      </c>
      <c r="BK431" s="251">
        <f>ROUND(I431*H431,2)</f>
        <v>0</v>
      </c>
      <c r="BL431" s="25" t="s">
        <v>422</v>
      </c>
      <c r="BM431" s="25" t="s">
        <v>802</v>
      </c>
    </row>
    <row r="432" s="13" customFormat="1">
      <c r="B432" s="265"/>
      <c r="C432" s="266"/>
      <c r="D432" s="252" t="s">
        <v>428</v>
      </c>
      <c r="E432" s="267" t="s">
        <v>21</v>
      </c>
      <c r="F432" s="268" t="s">
        <v>303</v>
      </c>
      <c r="G432" s="266"/>
      <c r="H432" s="269">
        <v>155.47200000000001</v>
      </c>
      <c r="I432" s="270"/>
      <c r="J432" s="266"/>
      <c r="K432" s="266"/>
      <c r="L432" s="271"/>
      <c r="M432" s="272"/>
      <c r="N432" s="273"/>
      <c r="O432" s="273"/>
      <c r="P432" s="273"/>
      <c r="Q432" s="273"/>
      <c r="R432" s="273"/>
      <c r="S432" s="273"/>
      <c r="T432" s="274"/>
      <c r="AT432" s="275" t="s">
        <v>428</v>
      </c>
      <c r="AU432" s="275" t="s">
        <v>86</v>
      </c>
      <c r="AV432" s="13" t="s">
        <v>86</v>
      </c>
      <c r="AW432" s="13" t="s">
        <v>39</v>
      </c>
      <c r="AX432" s="13" t="s">
        <v>76</v>
      </c>
      <c r="AY432" s="275" t="s">
        <v>414</v>
      </c>
    </row>
    <row r="433" s="15" customFormat="1">
      <c r="B433" s="287"/>
      <c r="C433" s="288"/>
      <c r="D433" s="252" t="s">
        <v>428</v>
      </c>
      <c r="E433" s="289" t="s">
        <v>21</v>
      </c>
      <c r="F433" s="290" t="s">
        <v>235</v>
      </c>
      <c r="G433" s="288"/>
      <c r="H433" s="291">
        <v>155.47200000000001</v>
      </c>
      <c r="I433" s="292"/>
      <c r="J433" s="288"/>
      <c r="K433" s="288"/>
      <c r="L433" s="293"/>
      <c r="M433" s="294"/>
      <c r="N433" s="295"/>
      <c r="O433" s="295"/>
      <c r="P433" s="295"/>
      <c r="Q433" s="295"/>
      <c r="R433" s="295"/>
      <c r="S433" s="295"/>
      <c r="T433" s="296"/>
      <c r="AT433" s="297" t="s">
        <v>428</v>
      </c>
      <c r="AU433" s="297" t="s">
        <v>86</v>
      </c>
      <c r="AV433" s="15" t="s">
        <v>422</v>
      </c>
      <c r="AW433" s="15" t="s">
        <v>39</v>
      </c>
      <c r="AX433" s="15" t="s">
        <v>83</v>
      </c>
      <c r="AY433" s="297" t="s">
        <v>414</v>
      </c>
    </row>
    <row r="434" s="1" customFormat="1" ht="25.5" customHeight="1">
      <c r="B434" s="47"/>
      <c r="C434" s="240" t="s">
        <v>803</v>
      </c>
      <c r="D434" s="240" t="s">
        <v>418</v>
      </c>
      <c r="E434" s="241" t="s">
        <v>804</v>
      </c>
      <c r="F434" s="242" t="s">
        <v>805</v>
      </c>
      <c r="G434" s="243" t="s">
        <v>192</v>
      </c>
      <c r="H434" s="244">
        <v>155.47200000000001</v>
      </c>
      <c r="I434" s="245"/>
      <c r="J434" s="246">
        <f>ROUND(I434*H434,2)</f>
        <v>0</v>
      </c>
      <c r="K434" s="242" t="s">
        <v>421</v>
      </c>
      <c r="L434" s="73"/>
      <c r="M434" s="247" t="s">
        <v>21</v>
      </c>
      <c r="N434" s="248" t="s">
        <v>47</v>
      </c>
      <c r="O434" s="48"/>
      <c r="P434" s="249">
        <f>O434*H434</f>
        <v>0</v>
      </c>
      <c r="Q434" s="249">
        <v>0.00088000000000000003</v>
      </c>
      <c r="R434" s="249">
        <f>Q434*H434</f>
        <v>0.13681536000000003</v>
      </c>
      <c r="S434" s="249">
        <v>0</v>
      </c>
      <c r="T434" s="250">
        <f>S434*H434</f>
        <v>0</v>
      </c>
      <c r="AR434" s="25" t="s">
        <v>422</v>
      </c>
      <c r="AT434" s="25" t="s">
        <v>418</v>
      </c>
      <c r="AU434" s="25" t="s">
        <v>86</v>
      </c>
      <c r="AY434" s="25" t="s">
        <v>414</v>
      </c>
      <c r="BE434" s="251">
        <f>IF(N434="základní",J434,0)</f>
        <v>0</v>
      </c>
      <c r="BF434" s="251">
        <f>IF(N434="snížená",J434,0)</f>
        <v>0</v>
      </c>
      <c r="BG434" s="251">
        <f>IF(N434="zákl. přenesená",J434,0)</f>
        <v>0</v>
      </c>
      <c r="BH434" s="251">
        <f>IF(N434="sníž. přenesená",J434,0)</f>
        <v>0</v>
      </c>
      <c r="BI434" s="251">
        <f>IF(N434="nulová",J434,0)</f>
        <v>0</v>
      </c>
      <c r="BJ434" s="25" t="s">
        <v>83</v>
      </c>
      <c r="BK434" s="251">
        <f>ROUND(I434*H434,2)</f>
        <v>0</v>
      </c>
      <c r="BL434" s="25" t="s">
        <v>422</v>
      </c>
      <c r="BM434" s="25" t="s">
        <v>806</v>
      </c>
    </row>
    <row r="435" s="1" customFormat="1">
      <c r="B435" s="47"/>
      <c r="C435" s="75"/>
      <c r="D435" s="252" t="s">
        <v>425</v>
      </c>
      <c r="E435" s="75"/>
      <c r="F435" s="253" t="s">
        <v>722</v>
      </c>
      <c r="G435" s="75"/>
      <c r="H435" s="75"/>
      <c r="I435" s="208"/>
      <c r="J435" s="75"/>
      <c r="K435" s="75"/>
      <c r="L435" s="73"/>
      <c r="M435" s="254"/>
      <c r="N435" s="48"/>
      <c r="O435" s="48"/>
      <c r="P435" s="48"/>
      <c r="Q435" s="48"/>
      <c r="R435" s="48"/>
      <c r="S435" s="48"/>
      <c r="T435" s="96"/>
      <c r="AT435" s="25" t="s">
        <v>425</v>
      </c>
      <c r="AU435" s="25" t="s">
        <v>86</v>
      </c>
    </row>
    <row r="436" s="12" customFormat="1">
      <c r="B436" s="255"/>
      <c r="C436" s="256"/>
      <c r="D436" s="252" t="s">
        <v>428</v>
      </c>
      <c r="E436" s="257" t="s">
        <v>21</v>
      </c>
      <c r="F436" s="258" t="s">
        <v>663</v>
      </c>
      <c r="G436" s="256"/>
      <c r="H436" s="257" t="s">
        <v>21</v>
      </c>
      <c r="I436" s="259"/>
      <c r="J436" s="256"/>
      <c r="K436" s="256"/>
      <c r="L436" s="260"/>
      <c r="M436" s="261"/>
      <c r="N436" s="262"/>
      <c r="O436" s="262"/>
      <c r="P436" s="262"/>
      <c r="Q436" s="262"/>
      <c r="R436" s="262"/>
      <c r="S436" s="262"/>
      <c r="T436" s="263"/>
      <c r="AT436" s="264" t="s">
        <v>428</v>
      </c>
      <c r="AU436" s="264" t="s">
        <v>86</v>
      </c>
      <c r="AV436" s="12" t="s">
        <v>83</v>
      </c>
      <c r="AW436" s="12" t="s">
        <v>39</v>
      </c>
      <c r="AX436" s="12" t="s">
        <v>76</v>
      </c>
      <c r="AY436" s="264" t="s">
        <v>414</v>
      </c>
    </row>
    <row r="437" s="12" customFormat="1">
      <c r="B437" s="255"/>
      <c r="C437" s="256"/>
      <c r="D437" s="252" t="s">
        <v>428</v>
      </c>
      <c r="E437" s="257" t="s">
        <v>21</v>
      </c>
      <c r="F437" s="258" t="s">
        <v>723</v>
      </c>
      <c r="G437" s="256"/>
      <c r="H437" s="257" t="s">
        <v>21</v>
      </c>
      <c r="I437" s="259"/>
      <c r="J437" s="256"/>
      <c r="K437" s="256"/>
      <c r="L437" s="260"/>
      <c r="M437" s="261"/>
      <c r="N437" s="262"/>
      <c r="O437" s="262"/>
      <c r="P437" s="262"/>
      <c r="Q437" s="262"/>
      <c r="R437" s="262"/>
      <c r="S437" s="262"/>
      <c r="T437" s="263"/>
      <c r="AT437" s="264" t="s">
        <v>428</v>
      </c>
      <c r="AU437" s="264" t="s">
        <v>86</v>
      </c>
      <c r="AV437" s="12" t="s">
        <v>83</v>
      </c>
      <c r="AW437" s="12" t="s">
        <v>39</v>
      </c>
      <c r="AX437" s="12" t="s">
        <v>76</v>
      </c>
      <c r="AY437" s="264" t="s">
        <v>414</v>
      </c>
    </row>
    <row r="438" s="12" customFormat="1">
      <c r="B438" s="255"/>
      <c r="C438" s="256"/>
      <c r="D438" s="252" t="s">
        <v>428</v>
      </c>
      <c r="E438" s="257" t="s">
        <v>21</v>
      </c>
      <c r="F438" s="258" t="s">
        <v>724</v>
      </c>
      <c r="G438" s="256"/>
      <c r="H438" s="257" t="s">
        <v>21</v>
      </c>
      <c r="I438" s="259"/>
      <c r="J438" s="256"/>
      <c r="K438" s="256"/>
      <c r="L438" s="260"/>
      <c r="M438" s="261"/>
      <c r="N438" s="262"/>
      <c r="O438" s="262"/>
      <c r="P438" s="262"/>
      <c r="Q438" s="262"/>
      <c r="R438" s="262"/>
      <c r="S438" s="262"/>
      <c r="T438" s="263"/>
      <c r="AT438" s="264" t="s">
        <v>428</v>
      </c>
      <c r="AU438" s="264" t="s">
        <v>86</v>
      </c>
      <c r="AV438" s="12" t="s">
        <v>83</v>
      </c>
      <c r="AW438" s="12" t="s">
        <v>39</v>
      </c>
      <c r="AX438" s="12" t="s">
        <v>76</v>
      </c>
      <c r="AY438" s="264" t="s">
        <v>414</v>
      </c>
    </row>
    <row r="439" s="12" customFormat="1">
      <c r="B439" s="255"/>
      <c r="C439" s="256"/>
      <c r="D439" s="252" t="s">
        <v>428</v>
      </c>
      <c r="E439" s="257" t="s">
        <v>21</v>
      </c>
      <c r="F439" s="258" t="s">
        <v>807</v>
      </c>
      <c r="G439" s="256"/>
      <c r="H439" s="257" t="s">
        <v>21</v>
      </c>
      <c r="I439" s="259"/>
      <c r="J439" s="256"/>
      <c r="K439" s="256"/>
      <c r="L439" s="260"/>
      <c r="M439" s="261"/>
      <c r="N439" s="262"/>
      <c r="O439" s="262"/>
      <c r="P439" s="262"/>
      <c r="Q439" s="262"/>
      <c r="R439" s="262"/>
      <c r="S439" s="262"/>
      <c r="T439" s="263"/>
      <c r="AT439" s="264" t="s">
        <v>428</v>
      </c>
      <c r="AU439" s="264" t="s">
        <v>86</v>
      </c>
      <c r="AV439" s="12" t="s">
        <v>83</v>
      </c>
      <c r="AW439" s="12" t="s">
        <v>39</v>
      </c>
      <c r="AX439" s="12" t="s">
        <v>76</v>
      </c>
      <c r="AY439" s="264" t="s">
        <v>414</v>
      </c>
    </row>
    <row r="440" s="13" customFormat="1">
      <c r="B440" s="265"/>
      <c r="C440" s="266"/>
      <c r="D440" s="252" t="s">
        <v>428</v>
      </c>
      <c r="E440" s="267" t="s">
        <v>21</v>
      </c>
      <c r="F440" s="268" t="s">
        <v>303</v>
      </c>
      <c r="G440" s="266"/>
      <c r="H440" s="269">
        <v>155.47200000000001</v>
      </c>
      <c r="I440" s="270"/>
      <c r="J440" s="266"/>
      <c r="K440" s="266"/>
      <c r="L440" s="271"/>
      <c r="M440" s="272"/>
      <c r="N440" s="273"/>
      <c r="O440" s="273"/>
      <c r="P440" s="273"/>
      <c r="Q440" s="273"/>
      <c r="R440" s="273"/>
      <c r="S440" s="273"/>
      <c r="T440" s="274"/>
      <c r="AT440" s="275" t="s">
        <v>428</v>
      </c>
      <c r="AU440" s="275" t="s">
        <v>86</v>
      </c>
      <c r="AV440" s="13" t="s">
        <v>86</v>
      </c>
      <c r="AW440" s="13" t="s">
        <v>39</v>
      </c>
      <c r="AX440" s="13" t="s">
        <v>76</v>
      </c>
      <c r="AY440" s="275" t="s">
        <v>414</v>
      </c>
    </row>
    <row r="441" s="15" customFormat="1">
      <c r="B441" s="287"/>
      <c r="C441" s="288"/>
      <c r="D441" s="252" t="s">
        <v>428</v>
      </c>
      <c r="E441" s="289" t="s">
        <v>21</v>
      </c>
      <c r="F441" s="290" t="s">
        <v>235</v>
      </c>
      <c r="G441" s="288"/>
      <c r="H441" s="291">
        <v>155.47200000000001</v>
      </c>
      <c r="I441" s="292"/>
      <c r="J441" s="288"/>
      <c r="K441" s="288"/>
      <c r="L441" s="293"/>
      <c r="M441" s="294"/>
      <c r="N441" s="295"/>
      <c r="O441" s="295"/>
      <c r="P441" s="295"/>
      <c r="Q441" s="295"/>
      <c r="R441" s="295"/>
      <c r="S441" s="295"/>
      <c r="T441" s="296"/>
      <c r="AT441" s="297" t="s">
        <v>428</v>
      </c>
      <c r="AU441" s="297" t="s">
        <v>86</v>
      </c>
      <c r="AV441" s="15" t="s">
        <v>422</v>
      </c>
      <c r="AW441" s="15" t="s">
        <v>39</v>
      </c>
      <c r="AX441" s="15" t="s">
        <v>83</v>
      </c>
      <c r="AY441" s="297" t="s">
        <v>414</v>
      </c>
    </row>
    <row r="442" s="1" customFormat="1" ht="38.25" customHeight="1">
      <c r="B442" s="47"/>
      <c r="C442" s="240" t="s">
        <v>808</v>
      </c>
      <c r="D442" s="240" t="s">
        <v>418</v>
      </c>
      <c r="E442" s="241" t="s">
        <v>809</v>
      </c>
      <c r="F442" s="242" t="s">
        <v>810</v>
      </c>
      <c r="G442" s="243" t="s">
        <v>192</v>
      </c>
      <c r="H442" s="244">
        <v>155.47200000000001</v>
      </c>
      <c r="I442" s="245"/>
      <c r="J442" s="246">
        <f>ROUND(I442*H442,2)</f>
        <v>0</v>
      </c>
      <c r="K442" s="242" t="s">
        <v>421</v>
      </c>
      <c r="L442" s="73"/>
      <c r="M442" s="247" t="s">
        <v>21</v>
      </c>
      <c r="N442" s="248" t="s">
        <v>47</v>
      </c>
      <c r="O442" s="48"/>
      <c r="P442" s="249">
        <f>O442*H442</f>
        <v>0</v>
      </c>
      <c r="Q442" s="249">
        <v>0.018380000000000001</v>
      </c>
      <c r="R442" s="249">
        <f>Q442*H442</f>
        <v>2.8575753600000002</v>
      </c>
      <c r="S442" s="249">
        <v>0</v>
      </c>
      <c r="T442" s="250">
        <f>S442*H442</f>
        <v>0</v>
      </c>
      <c r="AR442" s="25" t="s">
        <v>422</v>
      </c>
      <c r="AT442" s="25" t="s">
        <v>418</v>
      </c>
      <c r="AU442" s="25" t="s">
        <v>86</v>
      </c>
      <c r="AY442" s="25" t="s">
        <v>414</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422</v>
      </c>
      <c r="BM442" s="25" t="s">
        <v>811</v>
      </c>
    </row>
    <row r="443" s="1" customFormat="1">
      <c r="B443" s="47"/>
      <c r="C443" s="75"/>
      <c r="D443" s="252" t="s">
        <v>425</v>
      </c>
      <c r="E443" s="75"/>
      <c r="F443" s="253" t="s">
        <v>730</v>
      </c>
      <c r="G443" s="75"/>
      <c r="H443" s="75"/>
      <c r="I443" s="208"/>
      <c r="J443" s="75"/>
      <c r="K443" s="75"/>
      <c r="L443" s="73"/>
      <c r="M443" s="254"/>
      <c r="N443" s="48"/>
      <c r="O443" s="48"/>
      <c r="P443" s="48"/>
      <c r="Q443" s="48"/>
      <c r="R443" s="48"/>
      <c r="S443" s="48"/>
      <c r="T443" s="96"/>
      <c r="AT443" s="25" t="s">
        <v>425</v>
      </c>
      <c r="AU443" s="25" t="s">
        <v>86</v>
      </c>
    </row>
    <row r="444" s="12" customFormat="1">
      <c r="B444" s="255"/>
      <c r="C444" s="256"/>
      <c r="D444" s="252" t="s">
        <v>428</v>
      </c>
      <c r="E444" s="257" t="s">
        <v>21</v>
      </c>
      <c r="F444" s="258" t="s">
        <v>431</v>
      </c>
      <c r="G444" s="256"/>
      <c r="H444" s="257" t="s">
        <v>21</v>
      </c>
      <c r="I444" s="259"/>
      <c r="J444" s="256"/>
      <c r="K444" s="256"/>
      <c r="L444" s="260"/>
      <c r="M444" s="261"/>
      <c r="N444" s="262"/>
      <c r="O444" s="262"/>
      <c r="P444" s="262"/>
      <c r="Q444" s="262"/>
      <c r="R444" s="262"/>
      <c r="S444" s="262"/>
      <c r="T444" s="263"/>
      <c r="AT444" s="264" t="s">
        <v>428</v>
      </c>
      <c r="AU444" s="264" t="s">
        <v>86</v>
      </c>
      <c r="AV444" s="12" t="s">
        <v>83</v>
      </c>
      <c r="AW444" s="12" t="s">
        <v>39</v>
      </c>
      <c r="AX444" s="12" t="s">
        <v>76</v>
      </c>
      <c r="AY444" s="264" t="s">
        <v>414</v>
      </c>
    </row>
    <row r="445" s="13" customFormat="1">
      <c r="B445" s="265"/>
      <c r="C445" s="266"/>
      <c r="D445" s="252" t="s">
        <v>428</v>
      </c>
      <c r="E445" s="267" t="s">
        <v>21</v>
      </c>
      <c r="F445" s="268" t="s">
        <v>812</v>
      </c>
      <c r="G445" s="266"/>
      <c r="H445" s="269">
        <v>127.2</v>
      </c>
      <c r="I445" s="270"/>
      <c r="J445" s="266"/>
      <c r="K445" s="266"/>
      <c r="L445" s="271"/>
      <c r="M445" s="272"/>
      <c r="N445" s="273"/>
      <c r="O445" s="273"/>
      <c r="P445" s="273"/>
      <c r="Q445" s="273"/>
      <c r="R445" s="273"/>
      <c r="S445" s="273"/>
      <c r="T445" s="274"/>
      <c r="AT445" s="275" t="s">
        <v>428</v>
      </c>
      <c r="AU445" s="275" t="s">
        <v>86</v>
      </c>
      <c r="AV445" s="13" t="s">
        <v>86</v>
      </c>
      <c r="AW445" s="13" t="s">
        <v>39</v>
      </c>
      <c r="AX445" s="13" t="s">
        <v>76</v>
      </c>
      <c r="AY445" s="275" t="s">
        <v>414</v>
      </c>
    </row>
    <row r="446" s="12" customFormat="1">
      <c r="B446" s="255"/>
      <c r="C446" s="256"/>
      <c r="D446" s="252" t="s">
        <v>428</v>
      </c>
      <c r="E446" s="257" t="s">
        <v>21</v>
      </c>
      <c r="F446" s="258" t="s">
        <v>769</v>
      </c>
      <c r="G446" s="256"/>
      <c r="H446" s="257" t="s">
        <v>21</v>
      </c>
      <c r="I446" s="259"/>
      <c r="J446" s="256"/>
      <c r="K446" s="256"/>
      <c r="L446" s="260"/>
      <c r="M446" s="261"/>
      <c r="N446" s="262"/>
      <c r="O446" s="262"/>
      <c r="P446" s="262"/>
      <c r="Q446" s="262"/>
      <c r="R446" s="262"/>
      <c r="S446" s="262"/>
      <c r="T446" s="263"/>
      <c r="AT446" s="264" t="s">
        <v>428</v>
      </c>
      <c r="AU446" s="264" t="s">
        <v>86</v>
      </c>
      <c r="AV446" s="12" t="s">
        <v>83</v>
      </c>
      <c r="AW446" s="12" t="s">
        <v>39</v>
      </c>
      <c r="AX446" s="12" t="s">
        <v>76</v>
      </c>
      <c r="AY446" s="264" t="s">
        <v>414</v>
      </c>
    </row>
    <row r="447" s="13" customFormat="1">
      <c r="B447" s="265"/>
      <c r="C447" s="266"/>
      <c r="D447" s="252" t="s">
        <v>428</v>
      </c>
      <c r="E447" s="267" t="s">
        <v>21</v>
      </c>
      <c r="F447" s="268" t="s">
        <v>813</v>
      </c>
      <c r="G447" s="266"/>
      <c r="H447" s="269">
        <v>28.271999999999998</v>
      </c>
      <c r="I447" s="270"/>
      <c r="J447" s="266"/>
      <c r="K447" s="266"/>
      <c r="L447" s="271"/>
      <c r="M447" s="272"/>
      <c r="N447" s="273"/>
      <c r="O447" s="273"/>
      <c r="P447" s="273"/>
      <c r="Q447" s="273"/>
      <c r="R447" s="273"/>
      <c r="S447" s="273"/>
      <c r="T447" s="274"/>
      <c r="AT447" s="275" t="s">
        <v>428</v>
      </c>
      <c r="AU447" s="275" t="s">
        <v>86</v>
      </c>
      <c r="AV447" s="13" t="s">
        <v>86</v>
      </c>
      <c r="AW447" s="13" t="s">
        <v>39</v>
      </c>
      <c r="AX447" s="13" t="s">
        <v>76</v>
      </c>
      <c r="AY447" s="275" t="s">
        <v>414</v>
      </c>
    </row>
    <row r="448" s="14" customFormat="1">
      <c r="B448" s="276"/>
      <c r="C448" s="277"/>
      <c r="D448" s="252" t="s">
        <v>428</v>
      </c>
      <c r="E448" s="278" t="s">
        <v>21</v>
      </c>
      <c r="F448" s="279" t="s">
        <v>259</v>
      </c>
      <c r="G448" s="277"/>
      <c r="H448" s="280">
        <v>155.47200000000001</v>
      </c>
      <c r="I448" s="281"/>
      <c r="J448" s="277"/>
      <c r="K448" s="277"/>
      <c r="L448" s="282"/>
      <c r="M448" s="283"/>
      <c r="N448" s="284"/>
      <c r="O448" s="284"/>
      <c r="P448" s="284"/>
      <c r="Q448" s="284"/>
      <c r="R448" s="284"/>
      <c r="S448" s="284"/>
      <c r="T448" s="285"/>
      <c r="AT448" s="286" t="s">
        <v>428</v>
      </c>
      <c r="AU448" s="286" t="s">
        <v>86</v>
      </c>
      <c r="AV448" s="14" t="s">
        <v>394</v>
      </c>
      <c r="AW448" s="14" t="s">
        <v>39</v>
      </c>
      <c r="AX448" s="14" t="s">
        <v>76</v>
      </c>
      <c r="AY448" s="286" t="s">
        <v>414</v>
      </c>
    </row>
    <row r="449" s="15" customFormat="1">
      <c r="B449" s="287"/>
      <c r="C449" s="288"/>
      <c r="D449" s="252" t="s">
        <v>428</v>
      </c>
      <c r="E449" s="289" t="s">
        <v>303</v>
      </c>
      <c r="F449" s="290" t="s">
        <v>235</v>
      </c>
      <c r="G449" s="288"/>
      <c r="H449" s="291">
        <v>155.47200000000001</v>
      </c>
      <c r="I449" s="292"/>
      <c r="J449" s="288"/>
      <c r="K449" s="288"/>
      <c r="L449" s="293"/>
      <c r="M449" s="294"/>
      <c r="N449" s="295"/>
      <c r="O449" s="295"/>
      <c r="P449" s="295"/>
      <c r="Q449" s="295"/>
      <c r="R449" s="295"/>
      <c r="S449" s="295"/>
      <c r="T449" s="296"/>
      <c r="AT449" s="297" t="s">
        <v>428</v>
      </c>
      <c r="AU449" s="297" t="s">
        <v>86</v>
      </c>
      <c r="AV449" s="15" t="s">
        <v>422</v>
      </c>
      <c r="AW449" s="15" t="s">
        <v>39</v>
      </c>
      <c r="AX449" s="15" t="s">
        <v>83</v>
      </c>
      <c r="AY449" s="297" t="s">
        <v>414</v>
      </c>
    </row>
    <row r="450" s="1" customFormat="1" ht="25.5" customHeight="1">
      <c r="B450" s="47"/>
      <c r="C450" s="240" t="s">
        <v>814</v>
      </c>
      <c r="D450" s="240" t="s">
        <v>418</v>
      </c>
      <c r="E450" s="241" t="s">
        <v>815</v>
      </c>
      <c r="F450" s="242" t="s">
        <v>816</v>
      </c>
      <c r="G450" s="243" t="s">
        <v>192</v>
      </c>
      <c r="H450" s="244">
        <v>1074.01</v>
      </c>
      <c r="I450" s="245"/>
      <c r="J450" s="246">
        <f>ROUND(I450*H450,2)</f>
        <v>0</v>
      </c>
      <c r="K450" s="242" t="s">
        <v>421</v>
      </c>
      <c r="L450" s="73"/>
      <c r="M450" s="247" t="s">
        <v>21</v>
      </c>
      <c r="N450" s="248" t="s">
        <v>47</v>
      </c>
      <c r="O450" s="48"/>
      <c r="P450" s="249">
        <f>O450*H450</f>
        <v>0</v>
      </c>
      <c r="Q450" s="249">
        <v>0.0073499999999999998</v>
      </c>
      <c r="R450" s="249">
        <f>Q450*H450</f>
        <v>7.8939734999999995</v>
      </c>
      <c r="S450" s="249">
        <v>0</v>
      </c>
      <c r="T450" s="250">
        <f>S450*H450</f>
        <v>0</v>
      </c>
      <c r="AR450" s="25" t="s">
        <v>422</v>
      </c>
      <c r="AT450" s="25" t="s">
        <v>418</v>
      </c>
      <c r="AU450" s="25" t="s">
        <v>86</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422</v>
      </c>
      <c r="BM450" s="25" t="s">
        <v>817</v>
      </c>
    </row>
    <row r="451" s="13" customFormat="1">
      <c r="B451" s="265"/>
      <c r="C451" s="266"/>
      <c r="D451" s="252" t="s">
        <v>428</v>
      </c>
      <c r="E451" s="267" t="s">
        <v>21</v>
      </c>
      <c r="F451" s="268" t="s">
        <v>315</v>
      </c>
      <c r="G451" s="266"/>
      <c r="H451" s="269">
        <v>1074.01</v>
      </c>
      <c r="I451" s="270"/>
      <c r="J451" s="266"/>
      <c r="K451" s="266"/>
      <c r="L451" s="271"/>
      <c r="M451" s="272"/>
      <c r="N451" s="273"/>
      <c r="O451" s="273"/>
      <c r="P451" s="273"/>
      <c r="Q451" s="273"/>
      <c r="R451" s="273"/>
      <c r="S451" s="273"/>
      <c r="T451" s="274"/>
      <c r="AT451" s="275" t="s">
        <v>428</v>
      </c>
      <c r="AU451" s="275" t="s">
        <v>86</v>
      </c>
      <c r="AV451" s="13" t="s">
        <v>86</v>
      </c>
      <c r="AW451" s="13" t="s">
        <v>39</v>
      </c>
      <c r="AX451" s="13" t="s">
        <v>76</v>
      </c>
      <c r="AY451" s="275" t="s">
        <v>414</v>
      </c>
    </row>
    <row r="452" s="15" customFormat="1">
      <c r="B452" s="287"/>
      <c r="C452" s="288"/>
      <c r="D452" s="252" t="s">
        <v>428</v>
      </c>
      <c r="E452" s="289" t="s">
        <v>21</v>
      </c>
      <c r="F452" s="290" t="s">
        <v>235</v>
      </c>
      <c r="G452" s="288"/>
      <c r="H452" s="291">
        <v>1074.01</v>
      </c>
      <c r="I452" s="292"/>
      <c r="J452" s="288"/>
      <c r="K452" s="288"/>
      <c r="L452" s="293"/>
      <c r="M452" s="294"/>
      <c r="N452" s="295"/>
      <c r="O452" s="295"/>
      <c r="P452" s="295"/>
      <c r="Q452" s="295"/>
      <c r="R452" s="295"/>
      <c r="S452" s="295"/>
      <c r="T452" s="296"/>
      <c r="AT452" s="297" t="s">
        <v>428</v>
      </c>
      <c r="AU452" s="297" t="s">
        <v>86</v>
      </c>
      <c r="AV452" s="15" t="s">
        <v>422</v>
      </c>
      <c r="AW452" s="15" t="s">
        <v>39</v>
      </c>
      <c r="AX452" s="15" t="s">
        <v>83</v>
      </c>
      <c r="AY452" s="297" t="s">
        <v>414</v>
      </c>
    </row>
    <row r="453" s="1" customFormat="1" ht="38.25" customHeight="1">
      <c r="B453" s="47"/>
      <c r="C453" s="240" t="s">
        <v>818</v>
      </c>
      <c r="D453" s="240" t="s">
        <v>418</v>
      </c>
      <c r="E453" s="241" t="s">
        <v>819</v>
      </c>
      <c r="F453" s="242" t="s">
        <v>820</v>
      </c>
      <c r="G453" s="243" t="s">
        <v>192</v>
      </c>
      <c r="H453" s="244">
        <v>1074.01</v>
      </c>
      <c r="I453" s="245"/>
      <c r="J453" s="246">
        <f>ROUND(I453*H453,2)</f>
        <v>0</v>
      </c>
      <c r="K453" s="242" t="s">
        <v>421</v>
      </c>
      <c r="L453" s="73"/>
      <c r="M453" s="247" t="s">
        <v>21</v>
      </c>
      <c r="N453" s="248" t="s">
        <v>47</v>
      </c>
      <c r="O453" s="48"/>
      <c r="P453" s="249">
        <f>O453*H453</f>
        <v>0</v>
      </c>
      <c r="Q453" s="249">
        <v>0.018380000000000001</v>
      </c>
      <c r="R453" s="249">
        <f>Q453*H453</f>
        <v>19.7403038</v>
      </c>
      <c r="S453" s="249">
        <v>0</v>
      </c>
      <c r="T453" s="250">
        <f>S453*H453</f>
        <v>0</v>
      </c>
      <c r="AR453" s="25" t="s">
        <v>422</v>
      </c>
      <c r="AT453" s="25" t="s">
        <v>418</v>
      </c>
      <c r="AU453" s="25" t="s">
        <v>86</v>
      </c>
      <c r="AY453" s="25" t="s">
        <v>414</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422</v>
      </c>
      <c r="BM453" s="25" t="s">
        <v>821</v>
      </c>
    </row>
    <row r="454" s="1" customFormat="1">
      <c r="B454" s="47"/>
      <c r="C454" s="75"/>
      <c r="D454" s="252" t="s">
        <v>425</v>
      </c>
      <c r="E454" s="75"/>
      <c r="F454" s="253" t="s">
        <v>730</v>
      </c>
      <c r="G454" s="75"/>
      <c r="H454" s="75"/>
      <c r="I454" s="208"/>
      <c r="J454" s="75"/>
      <c r="K454" s="75"/>
      <c r="L454" s="73"/>
      <c r="M454" s="254"/>
      <c r="N454" s="48"/>
      <c r="O454" s="48"/>
      <c r="P454" s="48"/>
      <c r="Q454" s="48"/>
      <c r="R454" s="48"/>
      <c r="S454" s="48"/>
      <c r="T454" s="96"/>
      <c r="AT454" s="25" t="s">
        <v>425</v>
      </c>
      <c r="AU454" s="25" t="s">
        <v>86</v>
      </c>
    </row>
    <row r="455" s="12" customFormat="1">
      <c r="B455" s="255"/>
      <c r="C455" s="256"/>
      <c r="D455" s="252" t="s">
        <v>428</v>
      </c>
      <c r="E455" s="257" t="s">
        <v>21</v>
      </c>
      <c r="F455" s="258" t="s">
        <v>431</v>
      </c>
      <c r="G455" s="256"/>
      <c r="H455" s="257" t="s">
        <v>21</v>
      </c>
      <c r="I455" s="259"/>
      <c r="J455" s="256"/>
      <c r="K455" s="256"/>
      <c r="L455" s="260"/>
      <c r="M455" s="261"/>
      <c r="N455" s="262"/>
      <c r="O455" s="262"/>
      <c r="P455" s="262"/>
      <c r="Q455" s="262"/>
      <c r="R455" s="262"/>
      <c r="S455" s="262"/>
      <c r="T455" s="263"/>
      <c r="AT455" s="264" t="s">
        <v>428</v>
      </c>
      <c r="AU455" s="264" t="s">
        <v>86</v>
      </c>
      <c r="AV455" s="12" t="s">
        <v>83</v>
      </c>
      <c r="AW455" s="12" t="s">
        <v>39</v>
      </c>
      <c r="AX455" s="12" t="s">
        <v>76</v>
      </c>
      <c r="AY455" s="264" t="s">
        <v>414</v>
      </c>
    </row>
    <row r="456" s="12" customFormat="1">
      <c r="B456" s="255"/>
      <c r="C456" s="256"/>
      <c r="D456" s="252" t="s">
        <v>428</v>
      </c>
      <c r="E456" s="257" t="s">
        <v>21</v>
      </c>
      <c r="F456" s="258" t="s">
        <v>822</v>
      </c>
      <c r="G456" s="256"/>
      <c r="H456" s="257" t="s">
        <v>21</v>
      </c>
      <c r="I456" s="259"/>
      <c r="J456" s="256"/>
      <c r="K456" s="256"/>
      <c r="L456" s="260"/>
      <c r="M456" s="261"/>
      <c r="N456" s="262"/>
      <c r="O456" s="262"/>
      <c r="P456" s="262"/>
      <c r="Q456" s="262"/>
      <c r="R456" s="262"/>
      <c r="S456" s="262"/>
      <c r="T456" s="263"/>
      <c r="AT456" s="264" t="s">
        <v>428</v>
      </c>
      <c r="AU456" s="264" t="s">
        <v>86</v>
      </c>
      <c r="AV456" s="12" t="s">
        <v>83</v>
      </c>
      <c r="AW456" s="12" t="s">
        <v>39</v>
      </c>
      <c r="AX456" s="12" t="s">
        <v>76</v>
      </c>
      <c r="AY456" s="264" t="s">
        <v>414</v>
      </c>
    </row>
    <row r="457" s="13" customFormat="1">
      <c r="B457" s="265"/>
      <c r="C457" s="266"/>
      <c r="D457" s="252" t="s">
        <v>428</v>
      </c>
      <c r="E457" s="267" t="s">
        <v>21</v>
      </c>
      <c r="F457" s="268" t="s">
        <v>823</v>
      </c>
      <c r="G457" s="266"/>
      <c r="H457" s="269">
        <v>4.75</v>
      </c>
      <c r="I457" s="270"/>
      <c r="J457" s="266"/>
      <c r="K457" s="266"/>
      <c r="L457" s="271"/>
      <c r="M457" s="272"/>
      <c r="N457" s="273"/>
      <c r="O457" s="273"/>
      <c r="P457" s="273"/>
      <c r="Q457" s="273"/>
      <c r="R457" s="273"/>
      <c r="S457" s="273"/>
      <c r="T457" s="274"/>
      <c r="AT457" s="275" t="s">
        <v>428</v>
      </c>
      <c r="AU457" s="275" t="s">
        <v>86</v>
      </c>
      <c r="AV457" s="13" t="s">
        <v>86</v>
      </c>
      <c r="AW457" s="13" t="s">
        <v>39</v>
      </c>
      <c r="AX457" s="13" t="s">
        <v>76</v>
      </c>
      <c r="AY457" s="275" t="s">
        <v>414</v>
      </c>
    </row>
    <row r="458" s="13" customFormat="1">
      <c r="B458" s="265"/>
      <c r="C458" s="266"/>
      <c r="D458" s="252" t="s">
        <v>428</v>
      </c>
      <c r="E458" s="267" t="s">
        <v>21</v>
      </c>
      <c r="F458" s="268" t="s">
        <v>824</v>
      </c>
      <c r="G458" s="266"/>
      <c r="H458" s="269">
        <v>1.8</v>
      </c>
      <c r="I458" s="270"/>
      <c r="J458" s="266"/>
      <c r="K458" s="266"/>
      <c r="L458" s="271"/>
      <c r="M458" s="272"/>
      <c r="N458" s="273"/>
      <c r="O458" s="273"/>
      <c r="P458" s="273"/>
      <c r="Q458" s="273"/>
      <c r="R458" s="273"/>
      <c r="S458" s="273"/>
      <c r="T458" s="274"/>
      <c r="AT458" s="275" t="s">
        <v>428</v>
      </c>
      <c r="AU458" s="275" t="s">
        <v>86</v>
      </c>
      <c r="AV458" s="13" t="s">
        <v>86</v>
      </c>
      <c r="AW458" s="13" t="s">
        <v>39</v>
      </c>
      <c r="AX458" s="13" t="s">
        <v>76</v>
      </c>
      <c r="AY458" s="275" t="s">
        <v>414</v>
      </c>
    </row>
    <row r="459" s="13" customFormat="1">
      <c r="B459" s="265"/>
      <c r="C459" s="266"/>
      <c r="D459" s="252" t="s">
        <v>428</v>
      </c>
      <c r="E459" s="267" t="s">
        <v>21</v>
      </c>
      <c r="F459" s="268" t="s">
        <v>825</v>
      </c>
      <c r="G459" s="266"/>
      <c r="H459" s="269">
        <v>6.6500000000000004</v>
      </c>
      <c r="I459" s="270"/>
      <c r="J459" s="266"/>
      <c r="K459" s="266"/>
      <c r="L459" s="271"/>
      <c r="M459" s="272"/>
      <c r="N459" s="273"/>
      <c r="O459" s="273"/>
      <c r="P459" s="273"/>
      <c r="Q459" s="273"/>
      <c r="R459" s="273"/>
      <c r="S459" s="273"/>
      <c r="T459" s="274"/>
      <c r="AT459" s="275" t="s">
        <v>428</v>
      </c>
      <c r="AU459" s="275" t="s">
        <v>86</v>
      </c>
      <c r="AV459" s="13" t="s">
        <v>86</v>
      </c>
      <c r="AW459" s="13" t="s">
        <v>39</v>
      </c>
      <c r="AX459" s="13" t="s">
        <v>76</v>
      </c>
      <c r="AY459" s="275" t="s">
        <v>414</v>
      </c>
    </row>
    <row r="460" s="12" customFormat="1">
      <c r="B460" s="255"/>
      <c r="C460" s="256"/>
      <c r="D460" s="252" t="s">
        <v>428</v>
      </c>
      <c r="E460" s="257" t="s">
        <v>21</v>
      </c>
      <c r="F460" s="258" t="s">
        <v>826</v>
      </c>
      <c r="G460" s="256"/>
      <c r="H460" s="257" t="s">
        <v>21</v>
      </c>
      <c r="I460" s="259"/>
      <c r="J460" s="256"/>
      <c r="K460" s="256"/>
      <c r="L460" s="260"/>
      <c r="M460" s="261"/>
      <c r="N460" s="262"/>
      <c r="O460" s="262"/>
      <c r="P460" s="262"/>
      <c r="Q460" s="262"/>
      <c r="R460" s="262"/>
      <c r="S460" s="262"/>
      <c r="T460" s="263"/>
      <c r="AT460" s="264" t="s">
        <v>428</v>
      </c>
      <c r="AU460" s="264" t="s">
        <v>86</v>
      </c>
      <c r="AV460" s="12" t="s">
        <v>83</v>
      </c>
      <c r="AW460" s="12" t="s">
        <v>39</v>
      </c>
      <c r="AX460" s="12" t="s">
        <v>76</v>
      </c>
      <c r="AY460" s="264" t="s">
        <v>414</v>
      </c>
    </row>
    <row r="461" s="13" customFormat="1">
      <c r="B461" s="265"/>
      <c r="C461" s="266"/>
      <c r="D461" s="252" t="s">
        <v>428</v>
      </c>
      <c r="E461" s="267" t="s">
        <v>21</v>
      </c>
      <c r="F461" s="268" t="s">
        <v>827</v>
      </c>
      <c r="G461" s="266"/>
      <c r="H461" s="269">
        <v>381.755</v>
      </c>
      <c r="I461" s="270"/>
      <c r="J461" s="266"/>
      <c r="K461" s="266"/>
      <c r="L461" s="271"/>
      <c r="M461" s="272"/>
      <c r="N461" s="273"/>
      <c r="O461" s="273"/>
      <c r="P461" s="273"/>
      <c r="Q461" s="273"/>
      <c r="R461" s="273"/>
      <c r="S461" s="273"/>
      <c r="T461" s="274"/>
      <c r="AT461" s="275" t="s">
        <v>428</v>
      </c>
      <c r="AU461" s="275" t="s">
        <v>86</v>
      </c>
      <c r="AV461" s="13" t="s">
        <v>86</v>
      </c>
      <c r="AW461" s="13" t="s">
        <v>39</v>
      </c>
      <c r="AX461" s="13" t="s">
        <v>76</v>
      </c>
      <c r="AY461" s="275" t="s">
        <v>414</v>
      </c>
    </row>
    <row r="462" s="13" customFormat="1">
      <c r="B462" s="265"/>
      <c r="C462" s="266"/>
      <c r="D462" s="252" t="s">
        <v>428</v>
      </c>
      <c r="E462" s="267" t="s">
        <v>21</v>
      </c>
      <c r="F462" s="268" t="s">
        <v>828</v>
      </c>
      <c r="G462" s="266"/>
      <c r="H462" s="269">
        <v>225.285</v>
      </c>
      <c r="I462" s="270"/>
      <c r="J462" s="266"/>
      <c r="K462" s="266"/>
      <c r="L462" s="271"/>
      <c r="M462" s="272"/>
      <c r="N462" s="273"/>
      <c r="O462" s="273"/>
      <c r="P462" s="273"/>
      <c r="Q462" s="273"/>
      <c r="R462" s="273"/>
      <c r="S462" s="273"/>
      <c r="T462" s="274"/>
      <c r="AT462" s="275" t="s">
        <v>428</v>
      </c>
      <c r="AU462" s="275" t="s">
        <v>86</v>
      </c>
      <c r="AV462" s="13" t="s">
        <v>86</v>
      </c>
      <c r="AW462" s="13" t="s">
        <v>39</v>
      </c>
      <c r="AX462" s="13" t="s">
        <v>76</v>
      </c>
      <c r="AY462" s="275" t="s">
        <v>414</v>
      </c>
    </row>
    <row r="463" s="13" customFormat="1">
      <c r="B463" s="265"/>
      <c r="C463" s="266"/>
      <c r="D463" s="252" t="s">
        <v>428</v>
      </c>
      <c r="E463" s="267" t="s">
        <v>21</v>
      </c>
      <c r="F463" s="268" t="s">
        <v>829</v>
      </c>
      <c r="G463" s="266"/>
      <c r="H463" s="269">
        <v>453.76999999999998</v>
      </c>
      <c r="I463" s="270"/>
      <c r="J463" s="266"/>
      <c r="K463" s="266"/>
      <c r="L463" s="271"/>
      <c r="M463" s="272"/>
      <c r="N463" s="273"/>
      <c r="O463" s="273"/>
      <c r="P463" s="273"/>
      <c r="Q463" s="273"/>
      <c r="R463" s="273"/>
      <c r="S463" s="273"/>
      <c r="T463" s="274"/>
      <c r="AT463" s="275" t="s">
        <v>428</v>
      </c>
      <c r="AU463" s="275" t="s">
        <v>86</v>
      </c>
      <c r="AV463" s="13" t="s">
        <v>86</v>
      </c>
      <c r="AW463" s="13" t="s">
        <v>39</v>
      </c>
      <c r="AX463" s="13" t="s">
        <v>76</v>
      </c>
      <c r="AY463" s="275" t="s">
        <v>414</v>
      </c>
    </row>
    <row r="464" s="14" customFormat="1">
      <c r="B464" s="276"/>
      <c r="C464" s="277"/>
      <c r="D464" s="252" t="s">
        <v>428</v>
      </c>
      <c r="E464" s="278" t="s">
        <v>21</v>
      </c>
      <c r="F464" s="279" t="s">
        <v>259</v>
      </c>
      <c r="G464" s="277"/>
      <c r="H464" s="280">
        <v>1074.01</v>
      </c>
      <c r="I464" s="281"/>
      <c r="J464" s="277"/>
      <c r="K464" s="277"/>
      <c r="L464" s="282"/>
      <c r="M464" s="283"/>
      <c r="N464" s="284"/>
      <c r="O464" s="284"/>
      <c r="P464" s="284"/>
      <c r="Q464" s="284"/>
      <c r="R464" s="284"/>
      <c r="S464" s="284"/>
      <c r="T464" s="285"/>
      <c r="AT464" s="286" t="s">
        <v>428</v>
      </c>
      <c r="AU464" s="286" t="s">
        <v>86</v>
      </c>
      <c r="AV464" s="14" t="s">
        <v>394</v>
      </c>
      <c r="AW464" s="14" t="s">
        <v>39</v>
      </c>
      <c r="AX464" s="14" t="s">
        <v>76</v>
      </c>
      <c r="AY464" s="286" t="s">
        <v>414</v>
      </c>
    </row>
    <row r="465" s="15" customFormat="1">
      <c r="B465" s="287"/>
      <c r="C465" s="288"/>
      <c r="D465" s="252" t="s">
        <v>428</v>
      </c>
      <c r="E465" s="289" t="s">
        <v>315</v>
      </c>
      <c r="F465" s="290" t="s">
        <v>235</v>
      </c>
      <c r="G465" s="288"/>
      <c r="H465" s="291">
        <v>1074.01</v>
      </c>
      <c r="I465" s="292"/>
      <c r="J465" s="288"/>
      <c r="K465" s="288"/>
      <c r="L465" s="293"/>
      <c r="M465" s="294"/>
      <c r="N465" s="295"/>
      <c r="O465" s="295"/>
      <c r="P465" s="295"/>
      <c r="Q465" s="295"/>
      <c r="R465" s="295"/>
      <c r="S465" s="295"/>
      <c r="T465" s="296"/>
      <c r="AT465" s="297" t="s">
        <v>428</v>
      </c>
      <c r="AU465" s="297" t="s">
        <v>86</v>
      </c>
      <c r="AV465" s="15" t="s">
        <v>422</v>
      </c>
      <c r="AW465" s="15" t="s">
        <v>39</v>
      </c>
      <c r="AX465" s="15" t="s">
        <v>83</v>
      </c>
      <c r="AY465" s="297" t="s">
        <v>414</v>
      </c>
    </row>
    <row r="466" s="1" customFormat="1" ht="25.5" customHeight="1">
      <c r="B466" s="47"/>
      <c r="C466" s="240" t="s">
        <v>830</v>
      </c>
      <c r="D466" s="240" t="s">
        <v>418</v>
      </c>
      <c r="E466" s="241" t="s">
        <v>831</v>
      </c>
      <c r="F466" s="242" t="s">
        <v>832</v>
      </c>
      <c r="G466" s="243" t="s">
        <v>192</v>
      </c>
      <c r="H466" s="244">
        <v>1106.52</v>
      </c>
      <c r="I466" s="245"/>
      <c r="J466" s="246">
        <f>ROUND(I466*H466,2)</f>
        <v>0</v>
      </c>
      <c r="K466" s="242" t="s">
        <v>421</v>
      </c>
      <c r="L466" s="73"/>
      <c r="M466" s="247" t="s">
        <v>21</v>
      </c>
      <c r="N466" s="248" t="s">
        <v>47</v>
      </c>
      <c r="O466" s="48"/>
      <c r="P466" s="249">
        <f>O466*H466</f>
        <v>0</v>
      </c>
      <c r="Q466" s="249">
        <v>0.0092800000000000001</v>
      </c>
      <c r="R466" s="249">
        <f>Q466*H466</f>
        <v>10.268505599999999</v>
      </c>
      <c r="S466" s="249">
        <v>0</v>
      </c>
      <c r="T466" s="250">
        <f>S466*H466</f>
        <v>0</v>
      </c>
      <c r="AR466" s="25" t="s">
        <v>422</v>
      </c>
      <c r="AT466" s="25" t="s">
        <v>418</v>
      </c>
      <c r="AU466" s="25" t="s">
        <v>86</v>
      </c>
      <c r="AY466" s="25" t="s">
        <v>414</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422</v>
      </c>
      <c r="BM466" s="25" t="s">
        <v>833</v>
      </c>
    </row>
    <row r="467" s="1" customFormat="1">
      <c r="B467" s="47"/>
      <c r="C467" s="75"/>
      <c r="D467" s="252" t="s">
        <v>425</v>
      </c>
      <c r="E467" s="75"/>
      <c r="F467" s="253" t="s">
        <v>834</v>
      </c>
      <c r="G467" s="75"/>
      <c r="H467" s="75"/>
      <c r="I467" s="208"/>
      <c r="J467" s="75"/>
      <c r="K467" s="75"/>
      <c r="L467" s="73"/>
      <c r="M467" s="254"/>
      <c r="N467" s="48"/>
      <c r="O467" s="48"/>
      <c r="P467" s="48"/>
      <c r="Q467" s="48"/>
      <c r="R467" s="48"/>
      <c r="S467" s="48"/>
      <c r="T467" s="96"/>
      <c r="AT467" s="25" t="s">
        <v>425</v>
      </c>
      <c r="AU467" s="25" t="s">
        <v>86</v>
      </c>
    </row>
    <row r="468" s="12" customFormat="1">
      <c r="B468" s="255"/>
      <c r="C468" s="256"/>
      <c r="D468" s="252" t="s">
        <v>428</v>
      </c>
      <c r="E468" s="257" t="s">
        <v>21</v>
      </c>
      <c r="F468" s="258" t="s">
        <v>835</v>
      </c>
      <c r="G468" s="256"/>
      <c r="H468" s="257" t="s">
        <v>21</v>
      </c>
      <c r="I468" s="259"/>
      <c r="J468" s="256"/>
      <c r="K468" s="256"/>
      <c r="L468" s="260"/>
      <c r="M468" s="261"/>
      <c r="N468" s="262"/>
      <c r="O468" s="262"/>
      <c r="P468" s="262"/>
      <c r="Q468" s="262"/>
      <c r="R468" s="262"/>
      <c r="S468" s="262"/>
      <c r="T468" s="263"/>
      <c r="AT468" s="264" t="s">
        <v>428</v>
      </c>
      <c r="AU468" s="264" t="s">
        <v>86</v>
      </c>
      <c r="AV468" s="12" t="s">
        <v>83</v>
      </c>
      <c r="AW468" s="12" t="s">
        <v>39</v>
      </c>
      <c r="AX468" s="12" t="s">
        <v>76</v>
      </c>
      <c r="AY468" s="264" t="s">
        <v>414</v>
      </c>
    </row>
    <row r="469" s="12" customFormat="1">
      <c r="B469" s="255"/>
      <c r="C469" s="256"/>
      <c r="D469" s="252" t="s">
        <v>428</v>
      </c>
      <c r="E469" s="257" t="s">
        <v>21</v>
      </c>
      <c r="F469" s="258" t="s">
        <v>836</v>
      </c>
      <c r="G469" s="256"/>
      <c r="H469" s="257" t="s">
        <v>21</v>
      </c>
      <c r="I469" s="259"/>
      <c r="J469" s="256"/>
      <c r="K469" s="256"/>
      <c r="L469" s="260"/>
      <c r="M469" s="261"/>
      <c r="N469" s="262"/>
      <c r="O469" s="262"/>
      <c r="P469" s="262"/>
      <c r="Q469" s="262"/>
      <c r="R469" s="262"/>
      <c r="S469" s="262"/>
      <c r="T469" s="263"/>
      <c r="AT469" s="264" t="s">
        <v>428</v>
      </c>
      <c r="AU469" s="264" t="s">
        <v>86</v>
      </c>
      <c r="AV469" s="12" t="s">
        <v>83</v>
      </c>
      <c r="AW469" s="12" t="s">
        <v>39</v>
      </c>
      <c r="AX469" s="12" t="s">
        <v>76</v>
      </c>
      <c r="AY469" s="264" t="s">
        <v>414</v>
      </c>
    </row>
    <row r="470" s="13" customFormat="1">
      <c r="B470" s="265"/>
      <c r="C470" s="266"/>
      <c r="D470" s="252" t="s">
        <v>428</v>
      </c>
      <c r="E470" s="267" t="s">
        <v>21</v>
      </c>
      <c r="F470" s="268" t="s">
        <v>837</v>
      </c>
      <c r="G470" s="266"/>
      <c r="H470" s="269">
        <v>907.20000000000005</v>
      </c>
      <c r="I470" s="270"/>
      <c r="J470" s="266"/>
      <c r="K470" s="266"/>
      <c r="L470" s="271"/>
      <c r="M470" s="272"/>
      <c r="N470" s="273"/>
      <c r="O470" s="273"/>
      <c r="P470" s="273"/>
      <c r="Q470" s="273"/>
      <c r="R470" s="273"/>
      <c r="S470" s="273"/>
      <c r="T470" s="274"/>
      <c r="AT470" s="275" t="s">
        <v>428</v>
      </c>
      <c r="AU470" s="275" t="s">
        <v>86</v>
      </c>
      <c r="AV470" s="13" t="s">
        <v>86</v>
      </c>
      <c r="AW470" s="13" t="s">
        <v>39</v>
      </c>
      <c r="AX470" s="13" t="s">
        <v>76</v>
      </c>
      <c r="AY470" s="275" t="s">
        <v>414</v>
      </c>
    </row>
    <row r="471" s="12" customFormat="1">
      <c r="B471" s="255"/>
      <c r="C471" s="256"/>
      <c r="D471" s="252" t="s">
        <v>428</v>
      </c>
      <c r="E471" s="257" t="s">
        <v>21</v>
      </c>
      <c r="F471" s="258" t="s">
        <v>838</v>
      </c>
      <c r="G471" s="256"/>
      <c r="H471" s="257" t="s">
        <v>21</v>
      </c>
      <c r="I471" s="259"/>
      <c r="J471" s="256"/>
      <c r="K471" s="256"/>
      <c r="L471" s="260"/>
      <c r="M471" s="261"/>
      <c r="N471" s="262"/>
      <c r="O471" s="262"/>
      <c r="P471" s="262"/>
      <c r="Q471" s="262"/>
      <c r="R471" s="262"/>
      <c r="S471" s="262"/>
      <c r="T471" s="263"/>
      <c r="AT471" s="264" t="s">
        <v>428</v>
      </c>
      <c r="AU471" s="264" t="s">
        <v>86</v>
      </c>
      <c r="AV471" s="12" t="s">
        <v>83</v>
      </c>
      <c r="AW471" s="12" t="s">
        <v>39</v>
      </c>
      <c r="AX471" s="12" t="s">
        <v>76</v>
      </c>
      <c r="AY471" s="264" t="s">
        <v>414</v>
      </c>
    </row>
    <row r="472" s="13" customFormat="1">
      <c r="B472" s="265"/>
      <c r="C472" s="266"/>
      <c r="D472" s="252" t="s">
        <v>428</v>
      </c>
      <c r="E472" s="267" t="s">
        <v>21</v>
      </c>
      <c r="F472" s="268" t="s">
        <v>839</v>
      </c>
      <c r="G472" s="266"/>
      <c r="H472" s="269">
        <v>199.31999999999999</v>
      </c>
      <c r="I472" s="270"/>
      <c r="J472" s="266"/>
      <c r="K472" s="266"/>
      <c r="L472" s="271"/>
      <c r="M472" s="272"/>
      <c r="N472" s="273"/>
      <c r="O472" s="273"/>
      <c r="P472" s="273"/>
      <c r="Q472" s="273"/>
      <c r="R472" s="273"/>
      <c r="S472" s="273"/>
      <c r="T472" s="274"/>
      <c r="AT472" s="275" t="s">
        <v>428</v>
      </c>
      <c r="AU472" s="275" t="s">
        <v>86</v>
      </c>
      <c r="AV472" s="13" t="s">
        <v>86</v>
      </c>
      <c r="AW472" s="13" t="s">
        <v>39</v>
      </c>
      <c r="AX472" s="13" t="s">
        <v>76</v>
      </c>
      <c r="AY472" s="275" t="s">
        <v>414</v>
      </c>
    </row>
    <row r="473" s="14" customFormat="1">
      <c r="B473" s="276"/>
      <c r="C473" s="277"/>
      <c r="D473" s="252" t="s">
        <v>428</v>
      </c>
      <c r="E473" s="278" t="s">
        <v>194</v>
      </c>
      <c r="F473" s="279" t="s">
        <v>259</v>
      </c>
      <c r="G473" s="277"/>
      <c r="H473" s="280">
        <v>1106.52</v>
      </c>
      <c r="I473" s="281"/>
      <c r="J473" s="277"/>
      <c r="K473" s="277"/>
      <c r="L473" s="282"/>
      <c r="M473" s="283"/>
      <c r="N473" s="284"/>
      <c r="O473" s="284"/>
      <c r="P473" s="284"/>
      <c r="Q473" s="284"/>
      <c r="R473" s="284"/>
      <c r="S473" s="284"/>
      <c r="T473" s="285"/>
      <c r="AT473" s="286" t="s">
        <v>428</v>
      </c>
      <c r="AU473" s="286" t="s">
        <v>86</v>
      </c>
      <c r="AV473" s="14" t="s">
        <v>394</v>
      </c>
      <c r="AW473" s="14" t="s">
        <v>39</v>
      </c>
      <c r="AX473" s="14" t="s">
        <v>76</v>
      </c>
      <c r="AY473" s="286" t="s">
        <v>414</v>
      </c>
    </row>
    <row r="474" s="15" customFormat="1">
      <c r="B474" s="287"/>
      <c r="C474" s="288"/>
      <c r="D474" s="252" t="s">
        <v>428</v>
      </c>
      <c r="E474" s="289" t="s">
        <v>21</v>
      </c>
      <c r="F474" s="290" t="s">
        <v>235</v>
      </c>
      <c r="G474" s="288"/>
      <c r="H474" s="291">
        <v>1106.52</v>
      </c>
      <c r="I474" s="292"/>
      <c r="J474" s="288"/>
      <c r="K474" s="288"/>
      <c r="L474" s="293"/>
      <c r="M474" s="294"/>
      <c r="N474" s="295"/>
      <c r="O474" s="295"/>
      <c r="P474" s="295"/>
      <c r="Q474" s="295"/>
      <c r="R474" s="295"/>
      <c r="S474" s="295"/>
      <c r="T474" s="296"/>
      <c r="AT474" s="297" t="s">
        <v>428</v>
      </c>
      <c r="AU474" s="297" t="s">
        <v>86</v>
      </c>
      <c r="AV474" s="15" t="s">
        <v>422</v>
      </c>
      <c r="AW474" s="15" t="s">
        <v>39</v>
      </c>
      <c r="AX474" s="15" t="s">
        <v>83</v>
      </c>
      <c r="AY474" s="297" t="s">
        <v>414</v>
      </c>
    </row>
    <row r="475" s="1" customFormat="1" ht="16.5" customHeight="1">
      <c r="B475" s="47"/>
      <c r="C475" s="298" t="s">
        <v>840</v>
      </c>
      <c r="D475" s="298" t="s">
        <v>841</v>
      </c>
      <c r="E475" s="299" t="s">
        <v>842</v>
      </c>
      <c r="F475" s="300" t="s">
        <v>843</v>
      </c>
      <c r="G475" s="301" t="s">
        <v>192</v>
      </c>
      <c r="H475" s="302">
        <v>1161.846</v>
      </c>
      <c r="I475" s="303"/>
      <c r="J475" s="304">
        <f>ROUND(I475*H475,2)</f>
        <v>0</v>
      </c>
      <c r="K475" s="300" t="s">
        <v>421</v>
      </c>
      <c r="L475" s="305"/>
      <c r="M475" s="306" t="s">
        <v>21</v>
      </c>
      <c r="N475" s="307" t="s">
        <v>47</v>
      </c>
      <c r="O475" s="48"/>
      <c r="P475" s="249">
        <f>O475*H475</f>
        <v>0</v>
      </c>
      <c r="Q475" s="249">
        <v>0.0060000000000000001</v>
      </c>
      <c r="R475" s="249">
        <f>Q475*H475</f>
        <v>6.9710760000000001</v>
      </c>
      <c r="S475" s="249">
        <v>0</v>
      </c>
      <c r="T475" s="250">
        <f>S475*H475</f>
        <v>0</v>
      </c>
      <c r="AR475" s="25" t="s">
        <v>542</v>
      </c>
      <c r="AT475" s="25" t="s">
        <v>841</v>
      </c>
      <c r="AU475" s="25" t="s">
        <v>86</v>
      </c>
      <c r="AY475" s="25" t="s">
        <v>414</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422</v>
      </c>
      <c r="BM475" s="25" t="s">
        <v>844</v>
      </c>
    </row>
    <row r="476" s="13" customFormat="1">
      <c r="B476" s="265"/>
      <c r="C476" s="266"/>
      <c r="D476" s="252" t="s">
        <v>428</v>
      </c>
      <c r="E476" s="267" t="s">
        <v>21</v>
      </c>
      <c r="F476" s="268" t="s">
        <v>194</v>
      </c>
      <c r="G476" s="266"/>
      <c r="H476" s="269">
        <v>1106.52</v>
      </c>
      <c r="I476" s="270"/>
      <c r="J476" s="266"/>
      <c r="K476" s="266"/>
      <c r="L476" s="271"/>
      <c r="M476" s="272"/>
      <c r="N476" s="273"/>
      <c r="O476" s="273"/>
      <c r="P476" s="273"/>
      <c r="Q476" s="273"/>
      <c r="R476" s="273"/>
      <c r="S476" s="273"/>
      <c r="T476" s="274"/>
      <c r="AT476" s="275" t="s">
        <v>428</v>
      </c>
      <c r="AU476" s="275" t="s">
        <v>86</v>
      </c>
      <c r="AV476" s="13" t="s">
        <v>86</v>
      </c>
      <c r="AW476" s="13" t="s">
        <v>39</v>
      </c>
      <c r="AX476" s="13" t="s">
        <v>76</v>
      </c>
      <c r="AY476" s="275" t="s">
        <v>414</v>
      </c>
    </row>
    <row r="477" s="15" customFormat="1">
      <c r="B477" s="287"/>
      <c r="C477" s="288"/>
      <c r="D477" s="252" t="s">
        <v>428</v>
      </c>
      <c r="E477" s="289" t="s">
        <v>21</v>
      </c>
      <c r="F477" s="290" t="s">
        <v>235</v>
      </c>
      <c r="G477" s="288"/>
      <c r="H477" s="291">
        <v>1106.52</v>
      </c>
      <c r="I477" s="292"/>
      <c r="J477" s="288"/>
      <c r="K477" s="288"/>
      <c r="L477" s="293"/>
      <c r="M477" s="294"/>
      <c r="N477" s="295"/>
      <c r="O477" s="295"/>
      <c r="P477" s="295"/>
      <c r="Q477" s="295"/>
      <c r="R477" s="295"/>
      <c r="S477" s="295"/>
      <c r="T477" s="296"/>
      <c r="AT477" s="297" t="s">
        <v>428</v>
      </c>
      <c r="AU477" s="297" t="s">
        <v>86</v>
      </c>
      <c r="AV477" s="15" t="s">
        <v>422</v>
      </c>
      <c r="AW477" s="15" t="s">
        <v>39</v>
      </c>
      <c r="AX477" s="15" t="s">
        <v>83</v>
      </c>
      <c r="AY477" s="297" t="s">
        <v>414</v>
      </c>
    </row>
    <row r="478" s="13" customFormat="1">
      <c r="B478" s="265"/>
      <c r="C478" s="266"/>
      <c r="D478" s="252" t="s">
        <v>428</v>
      </c>
      <c r="E478" s="266"/>
      <c r="F478" s="268" t="s">
        <v>845</v>
      </c>
      <c r="G478" s="266"/>
      <c r="H478" s="269">
        <v>1161.846</v>
      </c>
      <c r="I478" s="270"/>
      <c r="J478" s="266"/>
      <c r="K478" s="266"/>
      <c r="L478" s="271"/>
      <c r="M478" s="272"/>
      <c r="N478" s="273"/>
      <c r="O478" s="273"/>
      <c r="P478" s="273"/>
      <c r="Q478" s="273"/>
      <c r="R478" s="273"/>
      <c r="S478" s="273"/>
      <c r="T478" s="274"/>
      <c r="AT478" s="275" t="s">
        <v>428</v>
      </c>
      <c r="AU478" s="275" t="s">
        <v>86</v>
      </c>
      <c r="AV478" s="13" t="s">
        <v>86</v>
      </c>
      <c r="AW478" s="13" t="s">
        <v>6</v>
      </c>
      <c r="AX478" s="13" t="s">
        <v>83</v>
      </c>
      <c r="AY478" s="275" t="s">
        <v>414</v>
      </c>
    </row>
    <row r="479" s="1" customFormat="1" ht="25.5" customHeight="1">
      <c r="B479" s="47"/>
      <c r="C479" s="240" t="s">
        <v>846</v>
      </c>
      <c r="D479" s="240" t="s">
        <v>418</v>
      </c>
      <c r="E479" s="241" t="s">
        <v>847</v>
      </c>
      <c r="F479" s="242" t="s">
        <v>848</v>
      </c>
      <c r="G479" s="243" t="s">
        <v>192</v>
      </c>
      <c r="H479" s="244">
        <v>518.39999999999998</v>
      </c>
      <c r="I479" s="245"/>
      <c r="J479" s="246">
        <f>ROUND(I479*H479,2)</f>
        <v>0</v>
      </c>
      <c r="K479" s="242" t="s">
        <v>421</v>
      </c>
      <c r="L479" s="73"/>
      <c r="M479" s="247" t="s">
        <v>21</v>
      </c>
      <c r="N479" s="248" t="s">
        <v>47</v>
      </c>
      <c r="O479" s="48"/>
      <c r="P479" s="249">
        <f>O479*H479</f>
        <v>0</v>
      </c>
      <c r="Q479" s="249">
        <v>4.0000000000000003E-05</v>
      </c>
      <c r="R479" s="249">
        <f>Q479*H479</f>
        <v>0.020736000000000001</v>
      </c>
      <c r="S479" s="249">
        <v>0</v>
      </c>
      <c r="T479" s="250">
        <f>S479*H479</f>
        <v>0</v>
      </c>
      <c r="AR479" s="25" t="s">
        <v>422</v>
      </c>
      <c r="AT479" s="25" t="s">
        <v>418</v>
      </c>
      <c r="AU479" s="25" t="s">
        <v>86</v>
      </c>
      <c r="AY479" s="25" t="s">
        <v>414</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422</v>
      </c>
      <c r="BM479" s="25" t="s">
        <v>849</v>
      </c>
    </row>
    <row r="480" s="1" customFormat="1">
      <c r="B480" s="47"/>
      <c r="C480" s="75"/>
      <c r="D480" s="252" t="s">
        <v>425</v>
      </c>
      <c r="E480" s="75"/>
      <c r="F480" s="253" t="s">
        <v>834</v>
      </c>
      <c r="G480" s="75"/>
      <c r="H480" s="75"/>
      <c r="I480" s="208"/>
      <c r="J480" s="75"/>
      <c r="K480" s="75"/>
      <c r="L480" s="73"/>
      <c r="M480" s="254"/>
      <c r="N480" s="48"/>
      <c r="O480" s="48"/>
      <c r="P480" s="48"/>
      <c r="Q480" s="48"/>
      <c r="R480" s="48"/>
      <c r="S480" s="48"/>
      <c r="T480" s="96"/>
      <c r="AT480" s="25" t="s">
        <v>425</v>
      </c>
      <c r="AU480" s="25" t="s">
        <v>86</v>
      </c>
    </row>
    <row r="481" s="12" customFormat="1">
      <c r="B481" s="255"/>
      <c r="C481" s="256"/>
      <c r="D481" s="252" t="s">
        <v>428</v>
      </c>
      <c r="E481" s="257" t="s">
        <v>21</v>
      </c>
      <c r="F481" s="258" t="s">
        <v>850</v>
      </c>
      <c r="G481" s="256"/>
      <c r="H481" s="257" t="s">
        <v>21</v>
      </c>
      <c r="I481" s="259"/>
      <c r="J481" s="256"/>
      <c r="K481" s="256"/>
      <c r="L481" s="260"/>
      <c r="M481" s="261"/>
      <c r="N481" s="262"/>
      <c r="O481" s="262"/>
      <c r="P481" s="262"/>
      <c r="Q481" s="262"/>
      <c r="R481" s="262"/>
      <c r="S481" s="262"/>
      <c r="T481" s="263"/>
      <c r="AT481" s="264" t="s">
        <v>428</v>
      </c>
      <c r="AU481" s="264" t="s">
        <v>86</v>
      </c>
      <c r="AV481" s="12" t="s">
        <v>83</v>
      </c>
      <c r="AW481" s="12" t="s">
        <v>39</v>
      </c>
      <c r="AX481" s="12" t="s">
        <v>76</v>
      </c>
      <c r="AY481" s="264" t="s">
        <v>414</v>
      </c>
    </row>
    <row r="482" s="12" customFormat="1">
      <c r="B482" s="255"/>
      <c r="C482" s="256"/>
      <c r="D482" s="252" t="s">
        <v>428</v>
      </c>
      <c r="E482" s="257" t="s">
        <v>21</v>
      </c>
      <c r="F482" s="258" t="s">
        <v>835</v>
      </c>
      <c r="G482" s="256"/>
      <c r="H482" s="257" t="s">
        <v>21</v>
      </c>
      <c r="I482" s="259"/>
      <c r="J482" s="256"/>
      <c r="K482" s="256"/>
      <c r="L482" s="260"/>
      <c r="M482" s="261"/>
      <c r="N482" s="262"/>
      <c r="O482" s="262"/>
      <c r="P482" s="262"/>
      <c r="Q482" s="262"/>
      <c r="R482" s="262"/>
      <c r="S482" s="262"/>
      <c r="T482" s="263"/>
      <c r="AT482" s="264" t="s">
        <v>428</v>
      </c>
      <c r="AU482" s="264" t="s">
        <v>86</v>
      </c>
      <c r="AV482" s="12" t="s">
        <v>83</v>
      </c>
      <c r="AW482" s="12" t="s">
        <v>39</v>
      </c>
      <c r="AX482" s="12" t="s">
        <v>76</v>
      </c>
      <c r="AY482" s="264" t="s">
        <v>414</v>
      </c>
    </row>
    <row r="483" s="12" customFormat="1">
      <c r="B483" s="255"/>
      <c r="C483" s="256"/>
      <c r="D483" s="252" t="s">
        <v>428</v>
      </c>
      <c r="E483" s="257" t="s">
        <v>21</v>
      </c>
      <c r="F483" s="258" t="s">
        <v>836</v>
      </c>
      <c r="G483" s="256"/>
      <c r="H483" s="257" t="s">
        <v>21</v>
      </c>
      <c r="I483" s="259"/>
      <c r="J483" s="256"/>
      <c r="K483" s="256"/>
      <c r="L483" s="260"/>
      <c r="M483" s="261"/>
      <c r="N483" s="262"/>
      <c r="O483" s="262"/>
      <c r="P483" s="262"/>
      <c r="Q483" s="262"/>
      <c r="R483" s="262"/>
      <c r="S483" s="262"/>
      <c r="T483" s="263"/>
      <c r="AT483" s="264" t="s">
        <v>428</v>
      </c>
      <c r="AU483" s="264" t="s">
        <v>86</v>
      </c>
      <c r="AV483" s="12" t="s">
        <v>83</v>
      </c>
      <c r="AW483" s="12" t="s">
        <v>39</v>
      </c>
      <c r="AX483" s="12" t="s">
        <v>76</v>
      </c>
      <c r="AY483" s="264" t="s">
        <v>414</v>
      </c>
    </row>
    <row r="484" s="13" customFormat="1">
      <c r="B484" s="265"/>
      <c r="C484" s="266"/>
      <c r="D484" s="252" t="s">
        <v>428</v>
      </c>
      <c r="E484" s="267" t="s">
        <v>21</v>
      </c>
      <c r="F484" s="268" t="s">
        <v>851</v>
      </c>
      <c r="G484" s="266"/>
      <c r="H484" s="269">
        <v>518.39999999999998</v>
      </c>
      <c r="I484" s="270"/>
      <c r="J484" s="266"/>
      <c r="K484" s="266"/>
      <c r="L484" s="271"/>
      <c r="M484" s="272"/>
      <c r="N484" s="273"/>
      <c r="O484" s="273"/>
      <c r="P484" s="273"/>
      <c r="Q484" s="273"/>
      <c r="R484" s="273"/>
      <c r="S484" s="273"/>
      <c r="T484" s="274"/>
      <c r="AT484" s="275" t="s">
        <v>428</v>
      </c>
      <c r="AU484" s="275" t="s">
        <v>86</v>
      </c>
      <c r="AV484" s="13" t="s">
        <v>86</v>
      </c>
      <c r="AW484" s="13" t="s">
        <v>39</v>
      </c>
      <c r="AX484" s="13" t="s">
        <v>76</v>
      </c>
      <c r="AY484" s="275" t="s">
        <v>414</v>
      </c>
    </row>
    <row r="485" s="15" customFormat="1">
      <c r="B485" s="287"/>
      <c r="C485" s="288"/>
      <c r="D485" s="252" t="s">
        <v>428</v>
      </c>
      <c r="E485" s="289" t="s">
        <v>21</v>
      </c>
      <c r="F485" s="290" t="s">
        <v>235</v>
      </c>
      <c r="G485" s="288"/>
      <c r="H485" s="291">
        <v>518.39999999999998</v>
      </c>
      <c r="I485" s="292"/>
      <c r="J485" s="288"/>
      <c r="K485" s="288"/>
      <c r="L485" s="293"/>
      <c r="M485" s="294"/>
      <c r="N485" s="295"/>
      <c r="O485" s="295"/>
      <c r="P485" s="295"/>
      <c r="Q485" s="295"/>
      <c r="R485" s="295"/>
      <c r="S485" s="295"/>
      <c r="T485" s="296"/>
      <c r="AT485" s="297" t="s">
        <v>428</v>
      </c>
      <c r="AU485" s="297" t="s">
        <v>86</v>
      </c>
      <c r="AV485" s="15" t="s">
        <v>422</v>
      </c>
      <c r="AW485" s="15" t="s">
        <v>39</v>
      </c>
      <c r="AX485" s="15" t="s">
        <v>83</v>
      </c>
      <c r="AY485" s="297" t="s">
        <v>414</v>
      </c>
    </row>
    <row r="486" s="1" customFormat="1" ht="25.5" customHeight="1">
      <c r="B486" s="47"/>
      <c r="C486" s="240" t="s">
        <v>852</v>
      </c>
      <c r="D486" s="240" t="s">
        <v>418</v>
      </c>
      <c r="E486" s="241" t="s">
        <v>853</v>
      </c>
      <c r="F486" s="242" t="s">
        <v>854</v>
      </c>
      <c r="G486" s="243" t="s">
        <v>192</v>
      </c>
      <c r="H486" s="244">
        <v>394.63799999999998</v>
      </c>
      <c r="I486" s="245"/>
      <c r="J486" s="246">
        <f>ROUND(I486*H486,2)</f>
        <v>0</v>
      </c>
      <c r="K486" s="242" t="s">
        <v>421</v>
      </c>
      <c r="L486" s="73"/>
      <c r="M486" s="247" t="s">
        <v>21</v>
      </c>
      <c r="N486" s="248" t="s">
        <v>47</v>
      </c>
      <c r="O486" s="48"/>
      <c r="P486" s="249">
        <f>O486*H486</f>
        <v>0</v>
      </c>
      <c r="Q486" s="249">
        <v>0.0048900000000000002</v>
      </c>
      <c r="R486" s="249">
        <f>Q486*H486</f>
        <v>1.92977982</v>
      </c>
      <c r="S486" s="249">
        <v>0</v>
      </c>
      <c r="T486" s="250">
        <f>S486*H486</f>
        <v>0</v>
      </c>
      <c r="AR486" s="25" t="s">
        <v>422</v>
      </c>
      <c r="AT486" s="25" t="s">
        <v>418</v>
      </c>
      <c r="AU486" s="25" t="s">
        <v>86</v>
      </c>
      <c r="AY486" s="25" t="s">
        <v>414</v>
      </c>
      <c r="BE486" s="251">
        <f>IF(N486="základní",J486,0)</f>
        <v>0</v>
      </c>
      <c r="BF486" s="251">
        <f>IF(N486="snížená",J486,0)</f>
        <v>0</v>
      </c>
      <c r="BG486" s="251">
        <f>IF(N486="zákl. přenesená",J486,0)</f>
        <v>0</v>
      </c>
      <c r="BH486" s="251">
        <f>IF(N486="sníž. přenesená",J486,0)</f>
        <v>0</v>
      </c>
      <c r="BI486" s="251">
        <f>IF(N486="nulová",J486,0)</f>
        <v>0</v>
      </c>
      <c r="BJ486" s="25" t="s">
        <v>83</v>
      </c>
      <c r="BK486" s="251">
        <f>ROUND(I486*H486,2)</f>
        <v>0</v>
      </c>
      <c r="BL486" s="25" t="s">
        <v>422</v>
      </c>
      <c r="BM486" s="25" t="s">
        <v>855</v>
      </c>
    </row>
    <row r="487" s="1" customFormat="1">
      <c r="B487" s="47"/>
      <c r="C487" s="75"/>
      <c r="D487" s="252" t="s">
        <v>425</v>
      </c>
      <c r="E487" s="75"/>
      <c r="F487" s="253" t="s">
        <v>722</v>
      </c>
      <c r="G487" s="75"/>
      <c r="H487" s="75"/>
      <c r="I487" s="208"/>
      <c r="J487" s="75"/>
      <c r="K487" s="75"/>
      <c r="L487" s="73"/>
      <c r="M487" s="254"/>
      <c r="N487" s="48"/>
      <c r="O487" s="48"/>
      <c r="P487" s="48"/>
      <c r="Q487" s="48"/>
      <c r="R487" s="48"/>
      <c r="S487" s="48"/>
      <c r="T487" s="96"/>
      <c r="AT487" s="25" t="s">
        <v>425</v>
      </c>
      <c r="AU487" s="25" t="s">
        <v>86</v>
      </c>
    </row>
    <row r="488" s="12" customFormat="1">
      <c r="B488" s="255"/>
      <c r="C488" s="256"/>
      <c r="D488" s="252" t="s">
        <v>428</v>
      </c>
      <c r="E488" s="257" t="s">
        <v>21</v>
      </c>
      <c r="F488" s="258" t="s">
        <v>456</v>
      </c>
      <c r="G488" s="256"/>
      <c r="H488" s="257" t="s">
        <v>21</v>
      </c>
      <c r="I488" s="259"/>
      <c r="J488" s="256"/>
      <c r="K488" s="256"/>
      <c r="L488" s="260"/>
      <c r="M488" s="261"/>
      <c r="N488" s="262"/>
      <c r="O488" s="262"/>
      <c r="P488" s="262"/>
      <c r="Q488" s="262"/>
      <c r="R488" s="262"/>
      <c r="S488" s="262"/>
      <c r="T488" s="263"/>
      <c r="AT488" s="264" t="s">
        <v>428</v>
      </c>
      <c r="AU488" s="264" t="s">
        <v>86</v>
      </c>
      <c r="AV488" s="12" t="s">
        <v>83</v>
      </c>
      <c r="AW488" s="12" t="s">
        <v>39</v>
      </c>
      <c r="AX488" s="12" t="s">
        <v>76</v>
      </c>
      <c r="AY488" s="264" t="s">
        <v>414</v>
      </c>
    </row>
    <row r="489" s="12" customFormat="1">
      <c r="B489" s="255"/>
      <c r="C489" s="256"/>
      <c r="D489" s="252" t="s">
        <v>428</v>
      </c>
      <c r="E489" s="257" t="s">
        <v>21</v>
      </c>
      <c r="F489" s="258" t="s">
        <v>856</v>
      </c>
      <c r="G489" s="256"/>
      <c r="H489" s="257" t="s">
        <v>21</v>
      </c>
      <c r="I489" s="259"/>
      <c r="J489" s="256"/>
      <c r="K489" s="256"/>
      <c r="L489" s="260"/>
      <c r="M489" s="261"/>
      <c r="N489" s="262"/>
      <c r="O489" s="262"/>
      <c r="P489" s="262"/>
      <c r="Q489" s="262"/>
      <c r="R489" s="262"/>
      <c r="S489" s="262"/>
      <c r="T489" s="263"/>
      <c r="AT489" s="264" t="s">
        <v>428</v>
      </c>
      <c r="AU489" s="264" t="s">
        <v>86</v>
      </c>
      <c r="AV489" s="12" t="s">
        <v>83</v>
      </c>
      <c r="AW489" s="12" t="s">
        <v>39</v>
      </c>
      <c r="AX489" s="12" t="s">
        <v>76</v>
      </c>
      <c r="AY489" s="264" t="s">
        <v>414</v>
      </c>
    </row>
    <row r="490" s="13" customFormat="1">
      <c r="B490" s="265"/>
      <c r="C490" s="266"/>
      <c r="D490" s="252" t="s">
        <v>428</v>
      </c>
      <c r="E490" s="267" t="s">
        <v>21</v>
      </c>
      <c r="F490" s="268" t="s">
        <v>210</v>
      </c>
      <c r="G490" s="266"/>
      <c r="H490" s="269">
        <v>258.33600000000001</v>
      </c>
      <c r="I490" s="270"/>
      <c r="J490" s="266"/>
      <c r="K490" s="266"/>
      <c r="L490" s="271"/>
      <c r="M490" s="272"/>
      <c r="N490" s="273"/>
      <c r="O490" s="273"/>
      <c r="P490" s="273"/>
      <c r="Q490" s="273"/>
      <c r="R490" s="273"/>
      <c r="S490" s="273"/>
      <c r="T490" s="274"/>
      <c r="AT490" s="275" t="s">
        <v>428</v>
      </c>
      <c r="AU490" s="275" t="s">
        <v>86</v>
      </c>
      <c r="AV490" s="13" t="s">
        <v>86</v>
      </c>
      <c r="AW490" s="13" t="s">
        <v>39</v>
      </c>
      <c r="AX490" s="13" t="s">
        <v>76</v>
      </c>
      <c r="AY490" s="275" t="s">
        <v>414</v>
      </c>
    </row>
    <row r="491" s="12" customFormat="1">
      <c r="B491" s="255"/>
      <c r="C491" s="256"/>
      <c r="D491" s="252" t="s">
        <v>428</v>
      </c>
      <c r="E491" s="257" t="s">
        <v>21</v>
      </c>
      <c r="F491" s="258" t="s">
        <v>857</v>
      </c>
      <c r="G491" s="256"/>
      <c r="H491" s="257" t="s">
        <v>21</v>
      </c>
      <c r="I491" s="259"/>
      <c r="J491" s="256"/>
      <c r="K491" s="256"/>
      <c r="L491" s="260"/>
      <c r="M491" s="261"/>
      <c r="N491" s="262"/>
      <c r="O491" s="262"/>
      <c r="P491" s="262"/>
      <c r="Q491" s="262"/>
      <c r="R491" s="262"/>
      <c r="S491" s="262"/>
      <c r="T491" s="263"/>
      <c r="AT491" s="264" t="s">
        <v>428</v>
      </c>
      <c r="AU491" s="264" t="s">
        <v>86</v>
      </c>
      <c r="AV491" s="12" t="s">
        <v>83</v>
      </c>
      <c r="AW491" s="12" t="s">
        <v>39</v>
      </c>
      <c r="AX491" s="12" t="s">
        <v>76</v>
      </c>
      <c r="AY491" s="264" t="s">
        <v>414</v>
      </c>
    </row>
    <row r="492" s="13" customFormat="1">
      <c r="B492" s="265"/>
      <c r="C492" s="266"/>
      <c r="D492" s="252" t="s">
        <v>428</v>
      </c>
      <c r="E492" s="267" t="s">
        <v>21</v>
      </c>
      <c r="F492" s="268" t="s">
        <v>478</v>
      </c>
      <c r="G492" s="266"/>
      <c r="H492" s="269">
        <v>136.30199999999999</v>
      </c>
      <c r="I492" s="270"/>
      <c r="J492" s="266"/>
      <c r="K492" s="266"/>
      <c r="L492" s="271"/>
      <c r="M492" s="272"/>
      <c r="N492" s="273"/>
      <c r="O492" s="273"/>
      <c r="P492" s="273"/>
      <c r="Q492" s="273"/>
      <c r="R492" s="273"/>
      <c r="S492" s="273"/>
      <c r="T492" s="274"/>
      <c r="AT492" s="275" t="s">
        <v>428</v>
      </c>
      <c r="AU492" s="275" t="s">
        <v>86</v>
      </c>
      <c r="AV492" s="13" t="s">
        <v>86</v>
      </c>
      <c r="AW492" s="13" t="s">
        <v>39</v>
      </c>
      <c r="AX492" s="13" t="s">
        <v>76</v>
      </c>
      <c r="AY492" s="275" t="s">
        <v>414</v>
      </c>
    </row>
    <row r="493" s="15" customFormat="1">
      <c r="B493" s="287"/>
      <c r="C493" s="288"/>
      <c r="D493" s="252" t="s">
        <v>428</v>
      </c>
      <c r="E493" s="289" t="s">
        <v>21</v>
      </c>
      <c r="F493" s="290" t="s">
        <v>235</v>
      </c>
      <c r="G493" s="288"/>
      <c r="H493" s="291">
        <v>394.63799999999998</v>
      </c>
      <c r="I493" s="292"/>
      <c r="J493" s="288"/>
      <c r="K493" s="288"/>
      <c r="L493" s="293"/>
      <c r="M493" s="294"/>
      <c r="N493" s="295"/>
      <c r="O493" s="295"/>
      <c r="P493" s="295"/>
      <c r="Q493" s="295"/>
      <c r="R493" s="295"/>
      <c r="S493" s="295"/>
      <c r="T493" s="296"/>
      <c r="AT493" s="297" t="s">
        <v>428</v>
      </c>
      <c r="AU493" s="297" t="s">
        <v>86</v>
      </c>
      <c r="AV493" s="15" t="s">
        <v>422</v>
      </c>
      <c r="AW493" s="15" t="s">
        <v>39</v>
      </c>
      <c r="AX493" s="15" t="s">
        <v>83</v>
      </c>
      <c r="AY493" s="297" t="s">
        <v>414</v>
      </c>
    </row>
    <row r="494" s="1" customFormat="1" ht="25.5" customHeight="1">
      <c r="B494" s="47"/>
      <c r="C494" s="240" t="s">
        <v>858</v>
      </c>
      <c r="D494" s="240" t="s">
        <v>418</v>
      </c>
      <c r="E494" s="241" t="s">
        <v>859</v>
      </c>
      <c r="F494" s="242" t="s">
        <v>860</v>
      </c>
      <c r="G494" s="243" t="s">
        <v>192</v>
      </c>
      <c r="H494" s="244">
        <v>516.67200000000003</v>
      </c>
      <c r="I494" s="245"/>
      <c r="J494" s="246">
        <f>ROUND(I494*H494,2)</f>
        <v>0</v>
      </c>
      <c r="K494" s="242" t="s">
        <v>421</v>
      </c>
      <c r="L494" s="73"/>
      <c r="M494" s="247" t="s">
        <v>21</v>
      </c>
      <c r="N494" s="248" t="s">
        <v>47</v>
      </c>
      <c r="O494" s="48"/>
      <c r="P494" s="249">
        <f>O494*H494</f>
        <v>0</v>
      </c>
      <c r="Q494" s="249">
        <v>0.0085000000000000006</v>
      </c>
      <c r="R494" s="249">
        <f>Q494*H494</f>
        <v>4.3917120000000009</v>
      </c>
      <c r="S494" s="249">
        <v>0</v>
      </c>
      <c r="T494" s="250">
        <f>S494*H494</f>
        <v>0</v>
      </c>
      <c r="AR494" s="25" t="s">
        <v>422</v>
      </c>
      <c r="AT494" s="25" t="s">
        <v>418</v>
      </c>
      <c r="AU494" s="25" t="s">
        <v>86</v>
      </c>
      <c r="AY494" s="25" t="s">
        <v>414</v>
      </c>
      <c r="BE494" s="251">
        <f>IF(N494="základní",J494,0)</f>
        <v>0</v>
      </c>
      <c r="BF494" s="251">
        <f>IF(N494="snížená",J494,0)</f>
        <v>0</v>
      </c>
      <c r="BG494" s="251">
        <f>IF(N494="zákl. přenesená",J494,0)</f>
        <v>0</v>
      </c>
      <c r="BH494" s="251">
        <f>IF(N494="sníž. přenesená",J494,0)</f>
        <v>0</v>
      </c>
      <c r="BI494" s="251">
        <f>IF(N494="nulová",J494,0)</f>
        <v>0</v>
      </c>
      <c r="BJ494" s="25" t="s">
        <v>83</v>
      </c>
      <c r="BK494" s="251">
        <f>ROUND(I494*H494,2)</f>
        <v>0</v>
      </c>
      <c r="BL494" s="25" t="s">
        <v>422</v>
      </c>
      <c r="BM494" s="25" t="s">
        <v>861</v>
      </c>
    </row>
    <row r="495" s="1" customFormat="1">
      <c r="B495" s="47"/>
      <c r="C495" s="75"/>
      <c r="D495" s="252" t="s">
        <v>425</v>
      </c>
      <c r="E495" s="75"/>
      <c r="F495" s="253" t="s">
        <v>834</v>
      </c>
      <c r="G495" s="75"/>
      <c r="H495" s="75"/>
      <c r="I495" s="208"/>
      <c r="J495" s="75"/>
      <c r="K495" s="75"/>
      <c r="L495" s="73"/>
      <c r="M495" s="254"/>
      <c r="N495" s="48"/>
      <c r="O495" s="48"/>
      <c r="P495" s="48"/>
      <c r="Q495" s="48"/>
      <c r="R495" s="48"/>
      <c r="S495" s="48"/>
      <c r="T495" s="96"/>
      <c r="AT495" s="25" t="s">
        <v>425</v>
      </c>
      <c r="AU495" s="25" t="s">
        <v>86</v>
      </c>
    </row>
    <row r="496" s="12" customFormat="1">
      <c r="B496" s="255"/>
      <c r="C496" s="256"/>
      <c r="D496" s="252" t="s">
        <v>428</v>
      </c>
      <c r="E496" s="257" t="s">
        <v>21</v>
      </c>
      <c r="F496" s="258" t="s">
        <v>456</v>
      </c>
      <c r="G496" s="256"/>
      <c r="H496" s="257" t="s">
        <v>21</v>
      </c>
      <c r="I496" s="259"/>
      <c r="J496" s="256"/>
      <c r="K496" s="256"/>
      <c r="L496" s="260"/>
      <c r="M496" s="261"/>
      <c r="N496" s="262"/>
      <c r="O496" s="262"/>
      <c r="P496" s="262"/>
      <c r="Q496" s="262"/>
      <c r="R496" s="262"/>
      <c r="S496" s="262"/>
      <c r="T496" s="263"/>
      <c r="AT496" s="264" t="s">
        <v>428</v>
      </c>
      <c r="AU496" s="264" t="s">
        <v>86</v>
      </c>
      <c r="AV496" s="12" t="s">
        <v>83</v>
      </c>
      <c r="AW496" s="12" t="s">
        <v>39</v>
      </c>
      <c r="AX496" s="12" t="s">
        <v>76</v>
      </c>
      <c r="AY496" s="264" t="s">
        <v>414</v>
      </c>
    </row>
    <row r="497" s="12" customFormat="1">
      <c r="B497" s="255"/>
      <c r="C497" s="256"/>
      <c r="D497" s="252" t="s">
        <v>428</v>
      </c>
      <c r="E497" s="257" t="s">
        <v>21</v>
      </c>
      <c r="F497" s="258" t="s">
        <v>862</v>
      </c>
      <c r="G497" s="256"/>
      <c r="H497" s="257" t="s">
        <v>21</v>
      </c>
      <c r="I497" s="259"/>
      <c r="J497" s="256"/>
      <c r="K497" s="256"/>
      <c r="L497" s="260"/>
      <c r="M497" s="261"/>
      <c r="N497" s="262"/>
      <c r="O497" s="262"/>
      <c r="P497" s="262"/>
      <c r="Q497" s="262"/>
      <c r="R497" s="262"/>
      <c r="S497" s="262"/>
      <c r="T497" s="263"/>
      <c r="AT497" s="264" t="s">
        <v>428</v>
      </c>
      <c r="AU497" s="264" t="s">
        <v>86</v>
      </c>
      <c r="AV497" s="12" t="s">
        <v>83</v>
      </c>
      <c r="AW497" s="12" t="s">
        <v>39</v>
      </c>
      <c r="AX497" s="12" t="s">
        <v>76</v>
      </c>
      <c r="AY497" s="264" t="s">
        <v>414</v>
      </c>
    </row>
    <row r="498" s="13" customFormat="1">
      <c r="B498" s="265"/>
      <c r="C498" s="266"/>
      <c r="D498" s="252" t="s">
        <v>428</v>
      </c>
      <c r="E498" s="267" t="s">
        <v>21</v>
      </c>
      <c r="F498" s="268" t="s">
        <v>863</v>
      </c>
      <c r="G498" s="266"/>
      <c r="H498" s="269">
        <v>258.33600000000001</v>
      </c>
      <c r="I498" s="270"/>
      <c r="J498" s="266"/>
      <c r="K498" s="266"/>
      <c r="L498" s="271"/>
      <c r="M498" s="272"/>
      <c r="N498" s="273"/>
      <c r="O498" s="273"/>
      <c r="P498" s="273"/>
      <c r="Q498" s="273"/>
      <c r="R498" s="273"/>
      <c r="S498" s="273"/>
      <c r="T498" s="274"/>
      <c r="AT498" s="275" t="s">
        <v>428</v>
      </c>
      <c r="AU498" s="275" t="s">
        <v>86</v>
      </c>
      <c r="AV498" s="13" t="s">
        <v>86</v>
      </c>
      <c r="AW498" s="13" t="s">
        <v>39</v>
      </c>
      <c r="AX498" s="13" t="s">
        <v>76</v>
      </c>
      <c r="AY498" s="275" t="s">
        <v>414</v>
      </c>
    </row>
    <row r="499" s="14" customFormat="1">
      <c r="B499" s="276"/>
      <c r="C499" s="277"/>
      <c r="D499" s="252" t="s">
        <v>428</v>
      </c>
      <c r="E499" s="278" t="s">
        <v>210</v>
      </c>
      <c r="F499" s="279" t="s">
        <v>259</v>
      </c>
      <c r="G499" s="277"/>
      <c r="H499" s="280">
        <v>258.33600000000001</v>
      </c>
      <c r="I499" s="281"/>
      <c r="J499" s="277"/>
      <c r="K499" s="277"/>
      <c r="L499" s="282"/>
      <c r="M499" s="283"/>
      <c r="N499" s="284"/>
      <c r="O499" s="284"/>
      <c r="P499" s="284"/>
      <c r="Q499" s="284"/>
      <c r="R499" s="284"/>
      <c r="S499" s="284"/>
      <c r="T499" s="285"/>
      <c r="AT499" s="286" t="s">
        <v>428</v>
      </c>
      <c r="AU499" s="286" t="s">
        <v>86</v>
      </c>
      <c r="AV499" s="14" t="s">
        <v>394</v>
      </c>
      <c r="AW499" s="14" t="s">
        <v>39</v>
      </c>
      <c r="AX499" s="14" t="s">
        <v>76</v>
      </c>
      <c r="AY499" s="286" t="s">
        <v>414</v>
      </c>
    </row>
    <row r="500" s="12" customFormat="1">
      <c r="B500" s="255"/>
      <c r="C500" s="256"/>
      <c r="D500" s="252" t="s">
        <v>428</v>
      </c>
      <c r="E500" s="257" t="s">
        <v>21</v>
      </c>
      <c r="F500" s="258" t="s">
        <v>864</v>
      </c>
      <c r="G500" s="256"/>
      <c r="H500" s="257" t="s">
        <v>21</v>
      </c>
      <c r="I500" s="259"/>
      <c r="J500" s="256"/>
      <c r="K500" s="256"/>
      <c r="L500" s="260"/>
      <c r="M500" s="261"/>
      <c r="N500" s="262"/>
      <c r="O500" s="262"/>
      <c r="P500" s="262"/>
      <c r="Q500" s="262"/>
      <c r="R500" s="262"/>
      <c r="S500" s="262"/>
      <c r="T500" s="263"/>
      <c r="AT500" s="264" t="s">
        <v>428</v>
      </c>
      <c r="AU500" s="264" t="s">
        <v>86</v>
      </c>
      <c r="AV500" s="12" t="s">
        <v>83</v>
      </c>
      <c r="AW500" s="12" t="s">
        <v>39</v>
      </c>
      <c r="AX500" s="12" t="s">
        <v>76</v>
      </c>
      <c r="AY500" s="264" t="s">
        <v>414</v>
      </c>
    </row>
    <row r="501" s="13" customFormat="1">
      <c r="B501" s="265"/>
      <c r="C501" s="266"/>
      <c r="D501" s="252" t="s">
        <v>428</v>
      </c>
      <c r="E501" s="267" t="s">
        <v>21</v>
      </c>
      <c r="F501" s="268" t="s">
        <v>863</v>
      </c>
      <c r="G501" s="266"/>
      <c r="H501" s="269">
        <v>258.33600000000001</v>
      </c>
      <c r="I501" s="270"/>
      <c r="J501" s="266"/>
      <c r="K501" s="266"/>
      <c r="L501" s="271"/>
      <c r="M501" s="272"/>
      <c r="N501" s="273"/>
      <c r="O501" s="273"/>
      <c r="P501" s="273"/>
      <c r="Q501" s="273"/>
      <c r="R501" s="273"/>
      <c r="S501" s="273"/>
      <c r="T501" s="274"/>
      <c r="AT501" s="275" t="s">
        <v>428</v>
      </c>
      <c r="AU501" s="275" t="s">
        <v>86</v>
      </c>
      <c r="AV501" s="13" t="s">
        <v>86</v>
      </c>
      <c r="AW501" s="13" t="s">
        <v>39</v>
      </c>
      <c r="AX501" s="13" t="s">
        <v>76</v>
      </c>
      <c r="AY501" s="275" t="s">
        <v>414</v>
      </c>
    </row>
    <row r="502" s="14" customFormat="1">
      <c r="B502" s="276"/>
      <c r="C502" s="277"/>
      <c r="D502" s="252" t="s">
        <v>428</v>
      </c>
      <c r="E502" s="278" t="s">
        <v>213</v>
      </c>
      <c r="F502" s="279" t="s">
        <v>259</v>
      </c>
      <c r="G502" s="277"/>
      <c r="H502" s="280">
        <v>258.33600000000001</v>
      </c>
      <c r="I502" s="281"/>
      <c r="J502" s="277"/>
      <c r="K502" s="277"/>
      <c r="L502" s="282"/>
      <c r="M502" s="283"/>
      <c r="N502" s="284"/>
      <c r="O502" s="284"/>
      <c r="P502" s="284"/>
      <c r="Q502" s="284"/>
      <c r="R502" s="284"/>
      <c r="S502" s="284"/>
      <c r="T502" s="285"/>
      <c r="AT502" s="286" t="s">
        <v>428</v>
      </c>
      <c r="AU502" s="286" t="s">
        <v>86</v>
      </c>
      <c r="AV502" s="14" t="s">
        <v>394</v>
      </c>
      <c r="AW502" s="14" t="s">
        <v>39</v>
      </c>
      <c r="AX502" s="14" t="s">
        <v>76</v>
      </c>
      <c r="AY502" s="286" t="s">
        <v>414</v>
      </c>
    </row>
    <row r="503" s="15" customFormat="1">
      <c r="B503" s="287"/>
      <c r="C503" s="288"/>
      <c r="D503" s="252" t="s">
        <v>428</v>
      </c>
      <c r="E503" s="289" t="s">
        <v>21</v>
      </c>
      <c r="F503" s="290" t="s">
        <v>235</v>
      </c>
      <c r="G503" s="288"/>
      <c r="H503" s="291">
        <v>516.67200000000003</v>
      </c>
      <c r="I503" s="292"/>
      <c r="J503" s="288"/>
      <c r="K503" s="288"/>
      <c r="L503" s="293"/>
      <c r="M503" s="294"/>
      <c r="N503" s="295"/>
      <c r="O503" s="295"/>
      <c r="P503" s="295"/>
      <c r="Q503" s="295"/>
      <c r="R503" s="295"/>
      <c r="S503" s="295"/>
      <c r="T503" s="296"/>
      <c r="AT503" s="297" t="s">
        <v>428</v>
      </c>
      <c r="AU503" s="297" t="s">
        <v>86</v>
      </c>
      <c r="AV503" s="15" t="s">
        <v>422</v>
      </c>
      <c r="AW503" s="15" t="s">
        <v>39</v>
      </c>
      <c r="AX503" s="15" t="s">
        <v>83</v>
      </c>
      <c r="AY503" s="297" t="s">
        <v>414</v>
      </c>
    </row>
    <row r="504" s="1" customFormat="1" ht="25.5" customHeight="1">
      <c r="B504" s="47"/>
      <c r="C504" s="298" t="s">
        <v>865</v>
      </c>
      <c r="D504" s="298" t="s">
        <v>841</v>
      </c>
      <c r="E504" s="299" t="s">
        <v>866</v>
      </c>
      <c r="F504" s="300" t="s">
        <v>867</v>
      </c>
      <c r="G504" s="301" t="s">
        <v>192</v>
      </c>
      <c r="H504" s="302">
        <v>542.50599999999997</v>
      </c>
      <c r="I504" s="303"/>
      <c r="J504" s="304">
        <f>ROUND(I504*H504,2)</f>
        <v>0</v>
      </c>
      <c r="K504" s="300" t="s">
        <v>21</v>
      </c>
      <c r="L504" s="305"/>
      <c r="M504" s="306" t="s">
        <v>21</v>
      </c>
      <c r="N504" s="307" t="s">
        <v>47</v>
      </c>
      <c r="O504" s="48"/>
      <c r="P504" s="249">
        <f>O504*H504</f>
        <v>0</v>
      </c>
      <c r="Q504" s="249">
        <v>0.0048999999999999998</v>
      </c>
      <c r="R504" s="249">
        <f>Q504*H504</f>
        <v>2.6582793999999996</v>
      </c>
      <c r="S504" s="249">
        <v>0</v>
      </c>
      <c r="T504" s="250">
        <f>S504*H504</f>
        <v>0</v>
      </c>
      <c r="AR504" s="25" t="s">
        <v>542</v>
      </c>
      <c r="AT504" s="25" t="s">
        <v>841</v>
      </c>
      <c r="AU504" s="25" t="s">
        <v>86</v>
      </c>
      <c r="AY504" s="25" t="s">
        <v>414</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422</v>
      </c>
      <c r="BM504" s="25" t="s">
        <v>868</v>
      </c>
    </row>
    <row r="505" s="13" customFormat="1">
      <c r="B505" s="265"/>
      <c r="C505" s="266"/>
      <c r="D505" s="252" t="s">
        <v>428</v>
      </c>
      <c r="E505" s="267" t="s">
        <v>21</v>
      </c>
      <c r="F505" s="268" t="s">
        <v>210</v>
      </c>
      <c r="G505" s="266"/>
      <c r="H505" s="269">
        <v>258.33600000000001</v>
      </c>
      <c r="I505" s="270"/>
      <c r="J505" s="266"/>
      <c r="K505" s="266"/>
      <c r="L505" s="271"/>
      <c r="M505" s="272"/>
      <c r="N505" s="273"/>
      <c r="O505" s="273"/>
      <c r="P505" s="273"/>
      <c r="Q505" s="273"/>
      <c r="R505" s="273"/>
      <c r="S505" s="273"/>
      <c r="T505" s="274"/>
      <c r="AT505" s="275" t="s">
        <v>428</v>
      </c>
      <c r="AU505" s="275" t="s">
        <v>86</v>
      </c>
      <c r="AV505" s="13" t="s">
        <v>86</v>
      </c>
      <c r="AW505" s="13" t="s">
        <v>39</v>
      </c>
      <c r="AX505" s="13" t="s">
        <v>76</v>
      </c>
      <c r="AY505" s="275" t="s">
        <v>414</v>
      </c>
    </row>
    <row r="506" s="13" customFormat="1">
      <c r="B506" s="265"/>
      <c r="C506" s="266"/>
      <c r="D506" s="252" t="s">
        <v>428</v>
      </c>
      <c r="E506" s="267" t="s">
        <v>21</v>
      </c>
      <c r="F506" s="268" t="s">
        <v>213</v>
      </c>
      <c r="G506" s="266"/>
      <c r="H506" s="269">
        <v>258.33600000000001</v>
      </c>
      <c r="I506" s="270"/>
      <c r="J506" s="266"/>
      <c r="K506" s="266"/>
      <c r="L506" s="271"/>
      <c r="M506" s="272"/>
      <c r="N506" s="273"/>
      <c r="O506" s="273"/>
      <c r="P506" s="273"/>
      <c r="Q506" s="273"/>
      <c r="R506" s="273"/>
      <c r="S506" s="273"/>
      <c r="T506" s="274"/>
      <c r="AT506" s="275" t="s">
        <v>428</v>
      </c>
      <c r="AU506" s="275" t="s">
        <v>86</v>
      </c>
      <c r="AV506" s="13" t="s">
        <v>86</v>
      </c>
      <c r="AW506" s="13" t="s">
        <v>39</v>
      </c>
      <c r="AX506" s="13" t="s">
        <v>76</v>
      </c>
      <c r="AY506" s="275" t="s">
        <v>414</v>
      </c>
    </row>
    <row r="507" s="15" customFormat="1">
      <c r="B507" s="287"/>
      <c r="C507" s="288"/>
      <c r="D507" s="252" t="s">
        <v>428</v>
      </c>
      <c r="E507" s="289" t="s">
        <v>21</v>
      </c>
      <c r="F507" s="290" t="s">
        <v>235</v>
      </c>
      <c r="G507" s="288"/>
      <c r="H507" s="291">
        <v>516.67200000000003</v>
      </c>
      <c r="I507" s="292"/>
      <c r="J507" s="288"/>
      <c r="K507" s="288"/>
      <c r="L507" s="293"/>
      <c r="M507" s="294"/>
      <c r="N507" s="295"/>
      <c r="O507" s="295"/>
      <c r="P507" s="295"/>
      <c r="Q507" s="295"/>
      <c r="R507" s="295"/>
      <c r="S507" s="295"/>
      <c r="T507" s="296"/>
      <c r="AT507" s="297" t="s">
        <v>428</v>
      </c>
      <c r="AU507" s="297" t="s">
        <v>86</v>
      </c>
      <c r="AV507" s="15" t="s">
        <v>422</v>
      </c>
      <c r="AW507" s="15" t="s">
        <v>39</v>
      </c>
      <c r="AX507" s="15" t="s">
        <v>83</v>
      </c>
      <c r="AY507" s="297" t="s">
        <v>414</v>
      </c>
    </row>
    <row r="508" s="13" customFormat="1">
      <c r="B508" s="265"/>
      <c r="C508" s="266"/>
      <c r="D508" s="252" t="s">
        <v>428</v>
      </c>
      <c r="E508" s="266"/>
      <c r="F508" s="268" t="s">
        <v>869</v>
      </c>
      <c r="G508" s="266"/>
      <c r="H508" s="269">
        <v>542.50599999999997</v>
      </c>
      <c r="I508" s="270"/>
      <c r="J508" s="266"/>
      <c r="K508" s="266"/>
      <c r="L508" s="271"/>
      <c r="M508" s="272"/>
      <c r="N508" s="273"/>
      <c r="O508" s="273"/>
      <c r="P508" s="273"/>
      <c r="Q508" s="273"/>
      <c r="R508" s="273"/>
      <c r="S508" s="273"/>
      <c r="T508" s="274"/>
      <c r="AT508" s="275" t="s">
        <v>428</v>
      </c>
      <c r="AU508" s="275" t="s">
        <v>86</v>
      </c>
      <c r="AV508" s="13" t="s">
        <v>86</v>
      </c>
      <c r="AW508" s="13" t="s">
        <v>6</v>
      </c>
      <c r="AX508" s="13" t="s">
        <v>83</v>
      </c>
      <c r="AY508" s="275" t="s">
        <v>414</v>
      </c>
    </row>
    <row r="509" s="1" customFormat="1" ht="16.5" customHeight="1">
      <c r="B509" s="47"/>
      <c r="C509" s="240" t="s">
        <v>870</v>
      </c>
      <c r="D509" s="240" t="s">
        <v>418</v>
      </c>
      <c r="E509" s="241" t="s">
        <v>871</v>
      </c>
      <c r="F509" s="242" t="s">
        <v>872</v>
      </c>
      <c r="G509" s="243" t="s">
        <v>145</v>
      </c>
      <c r="H509" s="244">
        <v>1280.9000000000001</v>
      </c>
      <c r="I509" s="245"/>
      <c r="J509" s="246">
        <f>ROUND(I509*H509,2)</f>
        <v>0</v>
      </c>
      <c r="K509" s="242" t="s">
        <v>21</v>
      </c>
      <c r="L509" s="73"/>
      <c r="M509" s="247" t="s">
        <v>21</v>
      </c>
      <c r="N509" s="248" t="s">
        <v>47</v>
      </c>
      <c r="O509" s="48"/>
      <c r="P509" s="249">
        <f>O509*H509</f>
        <v>0</v>
      </c>
      <c r="Q509" s="249">
        <v>0.0083999999999999995</v>
      </c>
      <c r="R509" s="249">
        <f>Q509*H509</f>
        <v>10.759560000000001</v>
      </c>
      <c r="S509" s="249">
        <v>0</v>
      </c>
      <c r="T509" s="250">
        <f>S509*H509</f>
        <v>0</v>
      </c>
      <c r="AR509" s="25" t="s">
        <v>422</v>
      </c>
      <c r="AT509" s="25" t="s">
        <v>418</v>
      </c>
      <c r="AU509" s="25" t="s">
        <v>86</v>
      </c>
      <c r="AY509" s="25" t="s">
        <v>414</v>
      </c>
      <c r="BE509" s="251">
        <f>IF(N509="základní",J509,0)</f>
        <v>0</v>
      </c>
      <c r="BF509" s="251">
        <f>IF(N509="snížená",J509,0)</f>
        <v>0</v>
      </c>
      <c r="BG509" s="251">
        <f>IF(N509="zákl. přenesená",J509,0)</f>
        <v>0</v>
      </c>
      <c r="BH509" s="251">
        <f>IF(N509="sníž. přenesená",J509,0)</f>
        <v>0</v>
      </c>
      <c r="BI509" s="251">
        <f>IF(N509="nulová",J509,0)</f>
        <v>0</v>
      </c>
      <c r="BJ509" s="25" t="s">
        <v>83</v>
      </c>
      <c r="BK509" s="251">
        <f>ROUND(I509*H509,2)</f>
        <v>0</v>
      </c>
      <c r="BL509" s="25" t="s">
        <v>422</v>
      </c>
      <c r="BM509" s="25" t="s">
        <v>873</v>
      </c>
    </row>
    <row r="510" s="12" customFormat="1">
      <c r="B510" s="255"/>
      <c r="C510" s="256"/>
      <c r="D510" s="252" t="s">
        <v>428</v>
      </c>
      <c r="E510" s="257" t="s">
        <v>21</v>
      </c>
      <c r="F510" s="258" t="s">
        <v>456</v>
      </c>
      <c r="G510" s="256"/>
      <c r="H510" s="257" t="s">
        <v>21</v>
      </c>
      <c r="I510" s="259"/>
      <c r="J510" s="256"/>
      <c r="K510" s="256"/>
      <c r="L510" s="260"/>
      <c r="M510" s="261"/>
      <c r="N510" s="262"/>
      <c r="O510" s="262"/>
      <c r="P510" s="262"/>
      <c r="Q510" s="262"/>
      <c r="R510" s="262"/>
      <c r="S510" s="262"/>
      <c r="T510" s="263"/>
      <c r="AT510" s="264" t="s">
        <v>428</v>
      </c>
      <c r="AU510" s="264" t="s">
        <v>86</v>
      </c>
      <c r="AV510" s="12" t="s">
        <v>83</v>
      </c>
      <c r="AW510" s="12" t="s">
        <v>39</v>
      </c>
      <c r="AX510" s="12" t="s">
        <v>76</v>
      </c>
      <c r="AY510" s="264" t="s">
        <v>414</v>
      </c>
    </row>
    <row r="511" s="12" customFormat="1">
      <c r="B511" s="255"/>
      <c r="C511" s="256"/>
      <c r="D511" s="252" t="s">
        <v>428</v>
      </c>
      <c r="E511" s="257" t="s">
        <v>21</v>
      </c>
      <c r="F511" s="258" t="s">
        <v>874</v>
      </c>
      <c r="G511" s="256"/>
      <c r="H511" s="257" t="s">
        <v>21</v>
      </c>
      <c r="I511" s="259"/>
      <c r="J511" s="256"/>
      <c r="K511" s="256"/>
      <c r="L511" s="260"/>
      <c r="M511" s="261"/>
      <c r="N511" s="262"/>
      <c r="O511" s="262"/>
      <c r="P511" s="262"/>
      <c r="Q511" s="262"/>
      <c r="R511" s="262"/>
      <c r="S511" s="262"/>
      <c r="T511" s="263"/>
      <c r="AT511" s="264" t="s">
        <v>428</v>
      </c>
      <c r="AU511" s="264" t="s">
        <v>86</v>
      </c>
      <c r="AV511" s="12" t="s">
        <v>83</v>
      </c>
      <c r="AW511" s="12" t="s">
        <v>39</v>
      </c>
      <c r="AX511" s="12" t="s">
        <v>76</v>
      </c>
      <c r="AY511" s="264" t="s">
        <v>414</v>
      </c>
    </row>
    <row r="512" s="13" customFormat="1">
      <c r="B512" s="265"/>
      <c r="C512" s="266"/>
      <c r="D512" s="252" t="s">
        <v>428</v>
      </c>
      <c r="E512" s="267" t="s">
        <v>21</v>
      </c>
      <c r="F512" s="268" t="s">
        <v>875</v>
      </c>
      <c r="G512" s="266"/>
      <c r="H512" s="269">
        <v>16.100000000000001</v>
      </c>
      <c r="I512" s="270"/>
      <c r="J512" s="266"/>
      <c r="K512" s="266"/>
      <c r="L512" s="271"/>
      <c r="M512" s="272"/>
      <c r="N512" s="273"/>
      <c r="O512" s="273"/>
      <c r="P512" s="273"/>
      <c r="Q512" s="273"/>
      <c r="R512" s="273"/>
      <c r="S512" s="273"/>
      <c r="T512" s="274"/>
      <c r="AT512" s="275" t="s">
        <v>428</v>
      </c>
      <c r="AU512" s="275" t="s">
        <v>86</v>
      </c>
      <c r="AV512" s="13" t="s">
        <v>86</v>
      </c>
      <c r="AW512" s="13" t="s">
        <v>39</v>
      </c>
      <c r="AX512" s="13" t="s">
        <v>76</v>
      </c>
      <c r="AY512" s="275" t="s">
        <v>414</v>
      </c>
    </row>
    <row r="513" s="13" customFormat="1">
      <c r="B513" s="265"/>
      <c r="C513" s="266"/>
      <c r="D513" s="252" t="s">
        <v>428</v>
      </c>
      <c r="E513" s="267" t="s">
        <v>21</v>
      </c>
      <c r="F513" s="268" t="s">
        <v>876</v>
      </c>
      <c r="G513" s="266"/>
      <c r="H513" s="269">
        <v>4.9000000000000004</v>
      </c>
      <c r="I513" s="270"/>
      <c r="J513" s="266"/>
      <c r="K513" s="266"/>
      <c r="L513" s="271"/>
      <c r="M513" s="272"/>
      <c r="N513" s="273"/>
      <c r="O513" s="273"/>
      <c r="P513" s="273"/>
      <c r="Q513" s="273"/>
      <c r="R513" s="273"/>
      <c r="S513" s="273"/>
      <c r="T513" s="274"/>
      <c r="AT513" s="275" t="s">
        <v>428</v>
      </c>
      <c r="AU513" s="275" t="s">
        <v>86</v>
      </c>
      <c r="AV513" s="13" t="s">
        <v>86</v>
      </c>
      <c r="AW513" s="13" t="s">
        <v>39</v>
      </c>
      <c r="AX513" s="13" t="s">
        <v>76</v>
      </c>
      <c r="AY513" s="275" t="s">
        <v>414</v>
      </c>
    </row>
    <row r="514" s="13" customFormat="1">
      <c r="B514" s="265"/>
      <c r="C514" s="266"/>
      <c r="D514" s="252" t="s">
        <v>428</v>
      </c>
      <c r="E514" s="267" t="s">
        <v>21</v>
      </c>
      <c r="F514" s="268" t="s">
        <v>877</v>
      </c>
      <c r="G514" s="266"/>
      <c r="H514" s="269">
        <v>1.8</v>
      </c>
      <c r="I514" s="270"/>
      <c r="J514" s="266"/>
      <c r="K514" s="266"/>
      <c r="L514" s="271"/>
      <c r="M514" s="272"/>
      <c r="N514" s="273"/>
      <c r="O514" s="273"/>
      <c r="P514" s="273"/>
      <c r="Q514" s="273"/>
      <c r="R514" s="273"/>
      <c r="S514" s="273"/>
      <c r="T514" s="274"/>
      <c r="AT514" s="275" t="s">
        <v>428</v>
      </c>
      <c r="AU514" s="275" t="s">
        <v>86</v>
      </c>
      <c r="AV514" s="13" t="s">
        <v>86</v>
      </c>
      <c r="AW514" s="13" t="s">
        <v>39</v>
      </c>
      <c r="AX514" s="13" t="s">
        <v>76</v>
      </c>
      <c r="AY514" s="275" t="s">
        <v>414</v>
      </c>
    </row>
    <row r="515" s="13" customFormat="1">
      <c r="B515" s="265"/>
      <c r="C515" s="266"/>
      <c r="D515" s="252" t="s">
        <v>428</v>
      </c>
      <c r="E515" s="267" t="s">
        <v>21</v>
      </c>
      <c r="F515" s="268" t="s">
        <v>878</v>
      </c>
      <c r="G515" s="266"/>
      <c r="H515" s="269">
        <v>52.200000000000003</v>
      </c>
      <c r="I515" s="270"/>
      <c r="J515" s="266"/>
      <c r="K515" s="266"/>
      <c r="L515" s="271"/>
      <c r="M515" s="272"/>
      <c r="N515" s="273"/>
      <c r="O515" s="273"/>
      <c r="P515" s="273"/>
      <c r="Q515" s="273"/>
      <c r="R515" s="273"/>
      <c r="S515" s="273"/>
      <c r="T515" s="274"/>
      <c r="AT515" s="275" t="s">
        <v>428</v>
      </c>
      <c r="AU515" s="275" t="s">
        <v>86</v>
      </c>
      <c r="AV515" s="13" t="s">
        <v>86</v>
      </c>
      <c r="AW515" s="13" t="s">
        <v>39</v>
      </c>
      <c r="AX515" s="13" t="s">
        <v>76</v>
      </c>
      <c r="AY515" s="275" t="s">
        <v>414</v>
      </c>
    </row>
    <row r="516" s="13" customFormat="1">
      <c r="B516" s="265"/>
      <c r="C516" s="266"/>
      <c r="D516" s="252" t="s">
        <v>428</v>
      </c>
      <c r="E516" s="267" t="s">
        <v>21</v>
      </c>
      <c r="F516" s="268" t="s">
        <v>879</v>
      </c>
      <c r="G516" s="266"/>
      <c r="H516" s="269">
        <v>7.2000000000000002</v>
      </c>
      <c r="I516" s="270"/>
      <c r="J516" s="266"/>
      <c r="K516" s="266"/>
      <c r="L516" s="271"/>
      <c r="M516" s="272"/>
      <c r="N516" s="273"/>
      <c r="O516" s="273"/>
      <c r="P516" s="273"/>
      <c r="Q516" s="273"/>
      <c r="R516" s="273"/>
      <c r="S516" s="273"/>
      <c r="T516" s="274"/>
      <c r="AT516" s="275" t="s">
        <v>428</v>
      </c>
      <c r="AU516" s="275" t="s">
        <v>86</v>
      </c>
      <c r="AV516" s="13" t="s">
        <v>86</v>
      </c>
      <c r="AW516" s="13" t="s">
        <v>39</v>
      </c>
      <c r="AX516" s="13" t="s">
        <v>76</v>
      </c>
      <c r="AY516" s="275" t="s">
        <v>414</v>
      </c>
    </row>
    <row r="517" s="13" customFormat="1">
      <c r="B517" s="265"/>
      <c r="C517" s="266"/>
      <c r="D517" s="252" t="s">
        <v>428</v>
      </c>
      <c r="E517" s="267" t="s">
        <v>21</v>
      </c>
      <c r="F517" s="268" t="s">
        <v>880</v>
      </c>
      <c r="G517" s="266"/>
      <c r="H517" s="269">
        <v>67.200000000000003</v>
      </c>
      <c r="I517" s="270"/>
      <c r="J517" s="266"/>
      <c r="K517" s="266"/>
      <c r="L517" s="271"/>
      <c r="M517" s="272"/>
      <c r="N517" s="273"/>
      <c r="O517" s="273"/>
      <c r="P517" s="273"/>
      <c r="Q517" s="273"/>
      <c r="R517" s="273"/>
      <c r="S517" s="273"/>
      <c r="T517" s="274"/>
      <c r="AT517" s="275" t="s">
        <v>428</v>
      </c>
      <c r="AU517" s="275" t="s">
        <v>86</v>
      </c>
      <c r="AV517" s="13" t="s">
        <v>86</v>
      </c>
      <c r="AW517" s="13" t="s">
        <v>39</v>
      </c>
      <c r="AX517" s="13" t="s">
        <v>76</v>
      </c>
      <c r="AY517" s="275" t="s">
        <v>414</v>
      </c>
    </row>
    <row r="518" s="13" customFormat="1">
      <c r="B518" s="265"/>
      <c r="C518" s="266"/>
      <c r="D518" s="252" t="s">
        <v>428</v>
      </c>
      <c r="E518" s="267" t="s">
        <v>21</v>
      </c>
      <c r="F518" s="268" t="s">
        <v>881</v>
      </c>
      <c r="G518" s="266"/>
      <c r="H518" s="269">
        <v>398.39999999999998</v>
      </c>
      <c r="I518" s="270"/>
      <c r="J518" s="266"/>
      <c r="K518" s="266"/>
      <c r="L518" s="271"/>
      <c r="M518" s="272"/>
      <c r="N518" s="273"/>
      <c r="O518" s="273"/>
      <c r="P518" s="273"/>
      <c r="Q518" s="273"/>
      <c r="R518" s="273"/>
      <c r="S518" s="273"/>
      <c r="T518" s="274"/>
      <c r="AT518" s="275" t="s">
        <v>428</v>
      </c>
      <c r="AU518" s="275" t="s">
        <v>86</v>
      </c>
      <c r="AV518" s="13" t="s">
        <v>86</v>
      </c>
      <c r="AW518" s="13" t="s">
        <v>39</v>
      </c>
      <c r="AX518" s="13" t="s">
        <v>76</v>
      </c>
      <c r="AY518" s="275" t="s">
        <v>414</v>
      </c>
    </row>
    <row r="519" s="13" customFormat="1">
      <c r="B519" s="265"/>
      <c r="C519" s="266"/>
      <c r="D519" s="252" t="s">
        <v>428</v>
      </c>
      <c r="E519" s="267" t="s">
        <v>21</v>
      </c>
      <c r="F519" s="268" t="s">
        <v>882</v>
      </c>
      <c r="G519" s="266"/>
      <c r="H519" s="269">
        <v>331.19999999999999</v>
      </c>
      <c r="I519" s="270"/>
      <c r="J519" s="266"/>
      <c r="K519" s="266"/>
      <c r="L519" s="271"/>
      <c r="M519" s="272"/>
      <c r="N519" s="273"/>
      <c r="O519" s="273"/>
      <c r="P519" s="273"/>
      <c r="Q519" s="273"/>
      <c r="R519" s="273"/>
      <c r="S519" s="273"/>
      <c r="T519" s="274"/>
      <c r="AT519" s="275" t="s">
        <v>428</v>
      </c>
      <c r="AU519" s="275" t="s">
        <v>86</v>
      </c>
      <c r="AV519" s="13" t="s">
        <v>86</v>
      </c>
      <c r="AW519" s="13" t="s">
        <v>39</v>
      </c>
      <c r="AX519" s="13" t="s">
        <v>76</v>
      </c>
      <c r="AY519" s="275" t="s">
        <v>414</v>
      </c>
    </row>
    <row r="520" s="13" customFormat="1">
      <c r="B520" s="265"/>
      <c r="C520" s="266"/>
      <c r="D520" s="252" t="s">
        <v>428</v>
      </c>
      <c r="E520" s="267" t="s">
        <v>21</v>
      </c>
      <c r="F520" s="268" t="s">
        <v>883</v>
      </c>
      <c r="G520" s="266"/>
      <c r="H520" s="269">
        <v>7.2000000000000002</v>
      </c>
      <c r="I520" s="270"/>
      <c r="J520" s="266"/>
      <c r="K520" s="266"/>
      <c r="L520" s="271"/>
      <c r="M520" s="272"/>
      <c r="N520" s="273"/>
      <c r="O520" s="273"/>
      <c r="P520" s="273"/>
      <c r="Q520" s="273"/>
      <c r="R520" s="273"/>
      <c r="S520" s="273"/>
      <c r="T520" s="274"/>
      <c r="AT520" s="275" t="s">
        <v>428</v>
      </c>
      <c r="AU520" s="275" t="s">
        <v>86</v>
      </c>
      <c r="AV520" s="13" t="s">
        <v>86</v>
      </c>
      <c r="AW520" s="13" t="s">
        <v>39</v>
      </c>
      <c r="AX520" s="13" t="s">
        <v>76</v>
      </c>
      <c r="AY520" s="275" t="s">
        <v>414</v>
      </c>
    </row>
    <row r="521" s="13" customFormat="1">
      <c r="B521" s="265"/>
      <c r="C521" s="266"/>
      <c r="D521" s="252" t="s">
        <v>428</v>
      </c>
      <c r="E521" s="267" t="s">
        <v>21</v>
      </c>
      <c r="F521" s="268" t="s">
        <v>884</v>
      </c>
      <c r="G521" s="266"/>
      <c r="H521" s="269">
        <v>2.3999999999999999</v>
      </c>
      <c r="I521" s="270"/>
      <c r="J521" s="266"/>
      <c r="K521" s="266"/>
      <c r="L521" s="271"/>
      <c r="M521" s="272"/>
      <c r="N521" s="273"/>
      <c r="O521" s="273"/>
      <c r="P521" s="273"/>
      <c r="Q521" s="273"/>
      <c r="R521" s="273"/>
      <c r="S521" s="273"/>
      <c r="T521" s="274"/>
      <c r="AT521" s="275" t="s">
        <v>428</v>
      </c>
      <c r="AU521" s="275" t="s">
        <v>86</v>
      </c>
      <c r="AV521" s="13" t="s">
        <v>86</v>
      </c>
      <c r="AW521" s="13" t="s">
        <v>39</v>
      </c>
      <c r="AX521" s="13" t="s">
        <v>76</v>
      </c>
      <c r="AY521" s="275" t="s">
        <v>414</v>
      </c>
    </row>
    <row r="522" s="13" customFormat="1">
      <c r="B522" s="265"/>
      <c r="C522" s="266"/>
      <c r="D522" s="252" t="s">
        <v>428</v>
      </c>
      <c r="E522" s="267" t="s">
        <v>21</v>
      </c>
      <c r="F522" s="268" t="s">
        <v>885</v>
      </c>
      <c r="G522" s="266"/>
      <c r="H522" s="269">
        <v>329.39999999999998</v>
      </c>
      <c r="I522" s="270"/>
      <c r="J522" s="266"/>
      <c r="K522" s="266"/>
      <c r="L522" s="271"/>
      <c r="M522" s="272"/>
      <c r="N522" s="273"/>
      <c r="O522" s="273"/>
      <c r="P522" s="273"/>
      <c r="Q522" s="273"/>
      <c r="R522" s="273"/>
      <c r="S522" s="273"/>
      <c r="T522" s="274"/>
      <c r="AT522" s="275" t="s">
        <v>428</v>
      </c>
      <c r="AU522" s="275" t="s">
        <v>86</v>
      </c>
      <c r="AV522" s="13" t="s">
        <v>86</v>
      </c>
      <c r="AW522" s="13" t="s">
        <v>39</v>
      </c>
      <c r="AX522" s="13" t="s">
        <v>76</v>
      </c>
      <c r="AY522" s="275" t="s">
        <v>414</v>
      </c>
    </row>
    <row r="523" s="12" customFormat="1">
      <c r="B523" s="255"/>
      <c r="C523" s="256"/>
      <c r="D523" s="252" t="s">
        <v>428</v>
      </c>
      <c r="E523" s="257" t="s">
        <v>21</v>
      </c>
      <c r="F523" s="258" t="s">
        <v>632</v>
      </c>
      <c r="G523" s="256"/>
      <c r="H523" s="257" t="s">
        <v>21</v>
      </c>
      <c r="I523" s="259"/>
      <c r="J523" s="256"/>
      <c r="K523" s="256"/>
      <c r="L523" s="260"/>
      <c r="M523" s="261"/>
      <c r="N523" s="262"/>
      <c r="O523" s="262"/>
      <c r="P523" s="262"/>
      <c r="Q523" s="262"/>
      <c r="R523" s="262"/>
      <c r="S523" s="262"/>
      <c r="T523" s="263"/>
      <c r="AT523" s="264" t="s">
        <v>428</v>
      </c>
      <c r="AU523" s="264" t="s">
        <v>86</v>
      </c>
      <c r="AV523" s="12" t="s">
        <v>83</v>
      </c>
      <c r="AW523" s="12" t="s">
        <v>39</v>
      </c>
      <c r="AX523" s="12" t="s">
        <v>76</v>
      </c>
      <c r="AY523" s="264" t="s">
        <v>414</v>
      </c>
    </row>
    <row r="524" s="12" customFormat="1">
      <c r="B524" s="255"/>
      <c r="C524" s="256"/>
      <c r="D524" s="252" t="s">
        <v>428</v>
      </c>
      <c r="E524" s="257" t="s">
        <v>21</v>
      </c>
      <c r="F524" s="258" t="s">
        <v>633</v>
      </c>
      <c r="G524" s="256"/>
      <c r="H524" s="257" t="s">
        <v>21</v>
      </c>
      <c r="I524" s="259"/>
      <c r="J524" s="256"/>
      <c r="K524" s="256"/>
      <c r="L524" s="260"/>
      <c r="M524" s="261"/>
      <c r="N524" s="262"/>
      <c r="O524" s="262"/>
      <c r="P524" s="262"/>
      <c r="Q524" s="262"/>
      <c r="R524" s="262"/>
      <c r="S524" s="262"/>
      <c r="T524" s="263"/>
      <c r="AT524" s="264" t="s">
        <v>428</v>
      </c>
      <c r="AU524" s="264" t="s">
        <v>86</v>
      </c>
      <c r="AV524" s="12" t="s">
        <v>83</v>
      </c>
      <c r="AW524" s="12" t="s">
        <v>39</v>
      </c>
      <c r="AX524" s="12" t="s">
        <v>76</v>
      </c>
      <c r="AY524" s="264" t="s">
        <v>414</v>
      </c>
    </row>
    <row r="525" s="13" customFormat="1">
      <c r="B525" s="265"/>
      <c r="C525" s="266"/>
      <c r="D525" s="252" t="s">
        <v>428</v>
      </c>
      <c r="E525" s="267" t="s">
        <v>21</v>
      </c>
      <c r="F525" s="268" t="s">
        <v>886</v>
      </c>
      <c r="G525" s="266"/>
      <c r="H525" s="269">
        <v>22.199999999999999</v>
      </c>
      <c r="I525" s="270"/>
      <c r="J525" s="266"/>
      <c r="K525" s="266"/>
      <c r="L525" s="271"/>
      <c r="M525" s="272"/>
      <c r="N525" s="273"/>
      <c r="O525" s="273"/>
      <c r="P525" s="273"/>
      <c r="Q525" s="273"/>
      <c r="R525" s="273"/>
      <c r="S525" s="273"/>
      <c r="T525" s="274"/>
      <c r="AT525" s="275" t="s">
        <v>428</v>
      </c>
      <c r="AU525" s="275" t="s">
        <v>86</v>
      </c>
      <c r="AV525" s="13" t="s">
        <v>86</v>
      </c>
      <c r="AW525" s="13" t="s">
        <v>39</v>
      </c>
      <c r="AX525" s="13" t="s">
        <v>76</v>
      </c>
      <c r="AY525" s="275" t="s">
        <v>414</v>
      </c>
    </row>
    <row r="526" s="13" customFormat="1">
      <c r="B526" s="265"/>
      <c r="C526" s="266"/>
      <c r="D526" s="252" t="s">
        <v>428</v>
      </c>
      <c r="E526" s="267" t="s">
        <v>21</v>
      </c>
      <c r="F526" s="268" t="s">
        <v>887</v>
      </c>
      <c r="G526" s="266"/>
      <c r="H526" s="269">
        <v>9</v>
      </c>
      <c r="I526" s="270"/>
      <c r="J526" s="266"/>
      <c r="K526" s="266"/>
      <c r="L526" s="271"/>
      <c r="M526" s="272"/>
      <c r="N526" s="273"/>
      <c r="O526" s="273"/>
      <c r="P526" s="273"/>
      <c r="Q526" s="273"/>
      <c r="R526" s="273"/>
      <c r="S526" s="273"/>
      <c r="T526" s="274"/>
      <c r="AT526" s="275" t="s">
        <v>428</v>
      </c>
      <c r="AU526" s="275" t="s">
        <v>86</v>
      </c>
      <c r="AV526" s="13" t="s">
        <v>86</v>
      </c>
      <c r="AW526" s="13" t="s">
        <v>39</v>
      </c>
      <c r="AX526" s="13" t="s">
        <v>76</v>
      </c>
      <c r="AY526" s="275" t="s">
        <v>414</v>
      </c>
    </row>
    <row r="527" s="13" customFormat="1">
      <c r="B527" s="265"/>
      <c r="C527" s="266"/>
      <c r="D527" s="252" t="s">
        <v>428</v>
      </c>
      <c r="E527" s="267" t="s">
        <v>21</v>
      </c>
      <c r="F527" s="268" t="s">
        <v>888</v>
      </c>
      <c r="G527" s="266"/>
      <c r="H527" s="269">
        <v>9</v>
      </c>
      <c r="I527" s="270"/>
      <c r="J527" s="266"/>
      <c r="K527" s="266"/>
      <c r="L527" s="271"/>
      <c r="M527" s="272"/>
      <c r="N527" s="273"/>
      <c r="O527" s="273"/>
      <c r="P527" s="273"/>
      <c r="Q527" s="273"/>
      <c r="R527" s="273"/>
      <c r="S527" s="273"/>
      <c r="T527" s="274"/>
      <c r="AT527" s="275" t="s">
        <v>428</v>
      </c>
      <c r="AU527" s="275" t="s">
        <v>86</v>
      </c>
      <c r="AV527" s="13" t="s">
        <v>86</v>
      </c>
      <c r="AW527" s="13" t="s">
        <v>39</v>
      </c>
      <c r="AX527" s="13" t="s">
        <v>76</v>
      </c>
      <c r="AY527" s="275" t="s">
        <v>414</v>
      </c>
    </row>
    <row r="528" s="13" customFormat="1">
      <c r="B528" s="265"/>
      <c r="C528" s="266"/>
      <c r="D528" s="252" t="s">
        <v>428</v>
      </c>
      <c r="E528" s="267" t="s">
        <v>21</v>
      </c>
      <c r="F528" s="268" t="s">
        <v>889</v>
      </c>
      <c r="G528" s="266"/>
      <c r="H528" s="269">
        <v>11.35</v>
      </c>
      <c r="I528" s="270"/>
      <c r="J528" s="266"/>
      <c r="K528" s="266"/>
      <c r="L528" s="271"/>
      <c r="M528" s="272"/>
      <c r="N528" s="273"/>
      <c r="O528" s="273"/>
      <c r="P528" s="273"/>
      <c r="Q528" s="273"/>
      <c r="R528" s="273"/>
      <c r="S528" s="273"/>
      <c r="T528" s="274"/>
      <c r="AT528" s="275" t="s">
        <v>428</v>
      </c>
      <c r="AU528" s="275" t="s">
        <v>86</v>
      </c>
      <c r="AV528" s="13" t="s">
        <v>86</v>
      </c>
      <c r="AW528" s="13" t="s">
        <v>39</v>
      </c>
      <c r="AX528" s="13" t="s">
        <v>76</v>
      </c>
      <c r="AY528" s="275" t="s">
        <v>414</v>
      </c>
    </row>
    <row r="529" s="13" customFormat="1">
      <c r="B529" s="265"/>
      <c r="C529" s="266"/>
      <c r="D529" s="252" t="s">
        <v>428</v>
      </c>
      <c r="E529" s="267" t="s">
        <v>21</v>
      </c>
      <c r="F529" s="268" t="s">
        <v>890</v>
      </c>
      <c r="G529" s="266"/>
      <c r="H529" s="269">
        <v>11.35</v>
      </c>
      <c r="I529" s="270"/>
      <c r="J529" s="266"/>
      <c r="K529" s="266"/>
      <c r="L529" s="271"/>
      <c r="M529" s="272"/>
      <c r="N529" s="273"/>
      <c r="O529" s="273"/>
      <c r="P529" s="273"/>
      <c r="Q529" s="273"/>
      <c r="R529" s="273"/>
      <c r="S529" s="273"/>
      <c r="T529" s="274"/>
      <c r="AT529" s="275" t="s">
        <v>428</v>
      </c>
      <c r="AU529" s="275" t="s">
        <v>86</v>
      </c>
      <c r="AV529" s="13" t="s">
        <v>86</v>
      </c>
      <c r="AW529" s="13" t="s">
        <v>39</v>
      </c>
      <c r="AX529" s="13" t="s">
        <v>76</v>
      </c>
      <c r="AY529" s="275" t="s">
        <v>414</v>
      </c>
    </row>
    <row r="530" s="14" customFormat="1">
      <c r="B530" s="276"/>
      <c r="C530" s="277"/>
      <c r="D530" s="252" t="s">
        <v>428</v>
      </c>
      <c r="E530" s="278" t="s">
        <v>204</v>
      </c>
      <c r="F530" s="279" t="s">
        <v>259</v>
      </c>
      <c r="G530" s="277"/>
      <c r="H530" s="280">
        <v>1280.9000000000001</v>
      </c>
      <c r="I530" s="281"/>
      <c r="J530" s="277"/>
      <c r="K530" s="277"/>
      <c r="L530" s="282"/>
      <c r="M530" s="283"/>
      <c r="N530" s="284"/>
      <c r="O530" s="284"/>
      <c r="P530" s="284"/>
      <c r="Q530" s="284"/>
      <c r="R530" s="284"/>
      <c r="S530" s="284"/>
      <c r="T530" s="285"/>
      <c r="AT530" s="286" t="s">
        <v>428</v>
      </c>
      <c r="AU530" s="286" t="s">
        <v>86</v>
      </c>
      <c r="AV530" s="14" t="s">
        <v>394</v>
      </c>
      <c r="AW530" s="14" t="s">
        <v>39</v>
      </c>
      <c r="AX530" s="14" t="s">
        <v>76</v>
      </c>
      <c r="AY530" s="286" t="s">
        <v>414</v>
      </c>
    </row>
    <row r="531" s="15" customFormat="1">
      <c r="B531" s="287"/>
      <c r="C531" s="288"/>
      <c r="D531" s="252" t="s">
        <v>428</v>
      </c>
      <c r="E531" s="289" t="s">
        <v>21</v>
      </c>
      <c r="F531" s="290" t="s">
        <v>235</v>
      </c>
      <c r="G531" s="288"/>
      <c r="H531" s="291">
        <v>1280.9000000000001</v>
      </c>
      <c r="I531" s="292"/>
      <c r="J531" s="288"/>
      <c r="K531" s="288"/>
      <c r="L531" s="293"/>
      <c r="M531" s="294"/>
      <c r="N531" s="295"/>
      <c r="O531" s="295"/>
      <c r="P531" s="295"/>
      <c r="Q531" s="295"/>
      <c r="R531" s="295"/>
      <c r="S531" s="295"/>
      <c r="T531" s="296"/>
      <c r="AT531" s="297" t="s">
        <v>428</v>
      </c>
      <c r="AU531" s="297" t="s">
        <v>86</v>
      </c>
      <c r="AV531" s="15" t="s">
        <v>422</v>
      </c>
      <c r="AW531" s="15" t="s">
        <v>39</v>
      </c>
      <c r="AX531" s="15" t="s">
        <v>83</v>
      </c>
      <c r="AY531" s="297" t="s">
        <v>414</v>
      </c>
    </row>
    <row r="532" s="1" customFormat="1" ht="16.5" customHeight="1">
      <c r="B532" s="47"/>
      <c r="C532" s="298" t="s">
        <v>891</v>
      </c>
      <c r="D532" s="298" t="s">
        <v>841</v>
      </c>
      <c r="E532" s="299" t="s">
        <v>892</v>
      </c>
      <c r="F532" s="300" t="s">
        <v>893</v>
      </c>
      <c r="G532" s="301" t="s">
        <v>446</v>
      </c>
      <c r="H532" s="302">
        <v>8.0690000000000008</v>
      </c>
      <c r="I532" s="303"/>
      <c r="J532" s="304">
        <f>ROUND(I532*H532,2)</f>
        <v>0</v>
      </c>
      <c r="K532" s="300" t="s">
        <v>21</v>
      </c>
      <c r="L532" s="305"/>
      <c r="M532" s="306" t="s">
        <v>21</v>
      </c>
      <c r="N532" s="307" t="s">
        <v>47</v>
      </c>
      <c r="O532" s="48"/>
      <c r="P532" s="249">
        <f>O532*H532</f>
        <v>0</v>
      </c>
      <c r="Q532" s="249">
        <v>0.032000000000000001</v>
      </c>
      <c r="R532" s="249">
        <f>Q532*H532</f>
        <v>0.25820800000000005</v>
      </c>
      <c r="S532" s="249">
        <v>0</v>
      </c>
      <c r="T532" s="250">
        <f>S532*H532</f>
        <v>0</v>
      </c>
      <c r="AR532" s="25" t="s">
        <v>542</v>
      </c>
      <c r="AT532" s="25" t="s">
        <v>841</v>
      </c>
      <c r="AU532" s="25" t="s">
        <v>86</v>
      </c>
      <c r="AY532" s="25" t="s">
        <v>414</v>
      </c>
      <c r="BE532" s="251">
        <f>IF(N532="základní",J532,0)</f>
        <v>0</v>
      </c>
      <c r="BF532" s="251">
        <f>IF(N532="snížená",J532,0)</f>
        <v>0</v>
      </c>
      <c r="BG532" s="251">
        <f>IF(N532="zákl. přenesená",J532,0)</f>
        <v>0</v>
      </c>
      <c r="BH532" s="251">
        <f>IF(N532="sníž. přenesená",J532,0)</f>
        <v>0</v>
      </c>
      <c r="BI532" s="251">
        <f>IF(N532="nulová",J532,0)</f>
        <v>0</v>
      </c>
      <c r="BJ532" s="25" t="s">
        <v>83</v>
      </c>
      <c r="BK532" s="251">
        <f>ROUND(I532*H532,2)</f>
        <v>0</v>
      </c>
      <c r="BL532" s="25" t="s">
        <v>422</v>
      </c>
      <c r="BM532" s="25" t="s">
        <v>894</v>
      </c>
    </row>
    <row r="533" s="13" customFormat="1">
      <c r="B533" s="265"/>
      <c r="C533" s="266"/>
      <c r="D533" s="252" t="s">
        <v>428</v>
      </c>
      <c r="E533" s="267" t="s">
        <v>21</v>
      </c>
      <c r="F533" s="268" t="s">
        <v>895</v>
      </c>
      <c r="G533" s="266"/>
      <c r="H533" s="269">
        <v>7.6849999999999996</v>
      </c>
      <c r="I533" s="270"/>
      <c r="J533" s="266"/>
      <c r="K533" s="266"/>
      <c r="L533" s="271"/>
      <c r="M533" s="272"/>
      <c r="N533" s="273"/>
      <c r="O533" s="273"/>
      <c r="P533" s="273"/>
      <c r="Q533" s="273"/>
      <c r="R533" s="273"/>
      <c r="S533" s="273"/>
      <c r="T533" s="274"/>
      <c r="AT533" s="275" t="s">
        <v>428</v>
      </c>
      <c r="AU533" s="275" t="s">
        <v>86</v>
      </c>
      <c r="AV533" s="13" t="s">
        <v>86</v>
      </c>
      <c r="AW533" s="13" t="s">
        <v>39</v>
      </c>
      <c r="AX533" s="13" t="s">
        <v>76</v>
      </c>
      <c r="AY533" s="275" t="s">
        <v>414</v>
      </c>
    </row>
    <row r="534" s="15" customFormat="1">
      <c r="B534" s="287"/>
      <c r="C534" s="288"/>
      <c r="D534" s="252" t="s">
        <v>428</v>
      </c>
      <c r="E534" s="289" t="s">
        <v>21</v>
      </c>
      <c r="F534" s="290" t="s">
        <v>235</v>
      </c>
      <c r="G534" s="288"/>
      <c r="H534" s="291">
        <v>7.6849999999999996</v>
      </c>
      <c r="I534" s="292"/>
      <c r="J534" s="288"/>
      <c r="K534" s="288"/>
      <c r="L534" s="293"/>
      <c r="M534" s="294"/>
      <c r="N534" s="295"/>
      <c r="O534" s="295"/>
      <c r="P534" s="295"/>
      <c r="Q534" s="295"/>
      <c r="R534" s="295"/>
      <c r="S534" s="295"/>
      <c r="T534" s="296"/>
      <c r="AT534" s="297" t="s">
        <v>428</v>
      </c>
      <c r="AU534" s="297" t="s">
        <v>86</v>
      </c>
      <c r="AV534" s="15" t="s">
        <v>422</v>
      </c>
      <c r="AW534" s="15" t="s">
        <v>39</v>
      </c>
      <c r="AX534" s="15" t="s">
        <v>83</v>
      </c>
      <c r="AY534" s="297" t="s">
        <v>414</v>
      </c>
    </row>
    <row r="535" s="13" customFormat="1">
      <c r="B535" s="265"/>
      <c r="C535" s="266"/>
      <c r="D535" s="252" t="s">
        <v>428</v>
      </c>
      <c r="E535" s="266"/>
      <c r="F535" s="268" t="s">
        <v>896</v>
      </c>
      <c r="G535" s="266"/>
      <c r="H535" s="269">
        <v>8.0690000000000008</v>
      </c>
      <c r="I535" s="270"/>
      <c r="J535" s="266"/>
      <c r="K535" s="266"/>
      <c r="L535" s="271"/>
      <c r="M535" s="272"/>
      <c r="N535" s="273"/>
      <c r="O535" s="273"/>
      <c r="P535" s="273"/>
      <c r="Q535" s="273"/>
      <c r="R535" s="273"/>
      <c r="S535" s="273"/>
      <c r="T535" s="274"/>
      <c r="AT535" s="275" t="s">
        <v>428</v>
      </c>
      <c r="AU535" s="275" t="s">
        <v>86</v>
      </c>
      <c r="AV535" s="13" t="s">
        <v>86</v>
      </c>
      <c r="AW535" s="13" t="s">
        <v>6</v>
      </c>
      <c r="AX535" s="13" t="s">
        <v>83</v>
      </c>
      <c r="AY535" s="275" t="s">
        <v>414</v>
      </c>
    </row>
    <row r="536" s="1" customFormat="1" ht="25.5" customHeight="1">
      <c r="B536" s="47"/>
      <c r="C536" s="240" t="s">
        <v>897</v>
      </c>
      <c r="D536" s="240" t="s">
        <v>418</v>
      </c>
      <c r="E536" s="241" t="s">
        <v>898</v>
      </c>
      <c r="F536" s="242" t="s">
        <v>899</v>
      </c>
      <c r="G536" s="243" t="s">
        <v>192</v>
      </c>
      <c r="H536" s="244">
        <v>1359.9000000000001</v>
      </c>
      <c r="I536" s="245"/>
      <c r="J536" s="246">
        <f>ROUND(I536*H536,2)</f>
        <v>0</v>
      </c>
      <c r="K536" s="242" t="s">
        <v>421</v>
      </c>
      <c r="L536" s="73"/>
      <c r="M536" s="247" t="s">
        <v>21</v>
      </c>
      <c r="N536" s="248" t="s">
        <v>47</v>
      </c>
      <c r="O536" s="48"/>
      <c r="P536" s="249">
        <f>O536*H536</f>
        <v>0</v>
      </c>
      <c r="Q536" s="249">
        <v>0.0092499999999999995</v>
      </c>
      <c r="R536" s="249">
        <f>Q536*H536</f>
        <v>12.579075</v>
      </c>
      <c r="S536" s="249">
        <v>0</v>
      </c>
      <c r="T536" s="250">
        <f>S536*H536</f>
        <v>0</v>
      </c>
      <c r="AR536" s="25" t="s">
        <v>422</v>
      </c>
      <c r="AT536" s="25" t="s">
        <v>418</v>
      </c>
      <c r="AU536" s="25" t="s">
        <v>86</v>
      </c>
      <c r="AY536" s="25" t="s">
        <v>414</v>
      </c>
      <c r="BE536" s="251">
        <f>IF(N536="základní",J536,0)</f>
        <v>0</v>
      </c>
      <c r="BF536" s="251">
        <f>IF(N536="snížená",J536,0)</f>
        <v>0</v>
      </c>
      <c r="BG536" s="251">
        <f>IF(N536="zákl. přenesená",J536,0)</f>
        <v>0</v>
      </c>
      <c r="BH536" s="251">
        <f>IF(N536="sníž. přenesená",J536,0)</f>
        <v>0</v>
      </c>
      <c r="BI536" s="251">
        <f>IF(N536="nulová",J536,0)</f>
        <v>0</v>
      </c>
      <c r="BJ536" s="25" t="s">
        <v>83</v>
      </c>
      <c r="BK536" s="251">
        <f>ROUND(I536*H536,2)</f>
        <v>0</v>
      </c>
      <c r="BL536" s="25" t="s">
        <v>422</v>
      </c>
      <c r="BM536" s="25" t="s">
        <v>900</v>
      </c>
    </row>
    <row r="537" s="1" customFormat="1">
      <c r="B537" s="47"/>
      <c r="C537" s="75"/>
      <c r="D537" s="252" t="s">
        <v>425</v>
      </c>
      <c r="E537" s="75"/>
      <c r="F537" s="253" t="s">
        <v>834</v>
      </c>
      <c r="G537" s="75"/>
      <c r="H537" s="75"/>
      <c r="I537" s="208"/>
      <c r="J537" s="75"/>
      <c r="K537" s="75"/>
      <c r="L537" s="73"/>
      <c r="M537" s="254"/>
      <c r="N537" s="48"/>
      <c r="O537" s="48"/>
      <c r="P537" s="48"/>
      <c r="Q537" s="48"/>
      <c r="R537" s="48"/>
      <c r="S537" s="48"/>
      <c r="T537" s="96"/>
      <c r="AT537" s="25" t="s">
        <v>425</v>
      </c>
      <c r="AU537" s="25" t="s">
        <v>86</v>
      </c>
    </row>
    <row r="538" s="12" customFormat="1">
      <c r="B538" s="255"/>
      <c r="C538" s="256"/>
      <c r="D538" s="252" t="s">
        <v>428</v>
      </c>
      <c r="E538" s="257" t="s">
        <v>21</v>
      </c>
      <c r="F538" s="258" t="s">
        <v>835</v>
      </c>
      <c r="G538" s="256"/>
      <c r="H538" s="257" t="s">
        <v>21</v>
      </c>
      <c r="I538" s="259"/>
      <c r="J538" s="256"/>
      <c r="K538" s="256"/>
      <c r="L538" s="260"/>
      <c r="M538" s="261"/>
      <c r="N538" s="262"/>
      <c r="O538" s="262"/>
      <c r="P538" s="262"/>
      <c r="Q538" s="262"/>
      <c r="R538" s="262"/>
      <c r="S538" s="262"/>
      <c r="T538" s="263"/>
      <c r="AT538" s="264" t="s">
        <v>428</v>
      </c>
      <c r="AU538" s="264" t="s">
        <v>86</v>
      </c>
      <c r="AV538" s="12" t="s">
        <v>83</v>
      </c>
      <c r="AW538" s="12" t="s">
        <v>39</v>
      </c>
      <c r="AX538" s="12" t="s">
        <v>76</v>
      </c>
      <c r="AY538" s="264" t="s">
        <v>414</v>
      </c>
    </row>
    <row r="539" s="12" customFormat="1">
      <c r="B539" s="255"/>
      <c r="C539" s="256"/>
      <c r="D539" s="252" t="s">
        <v>428</v>
      </c>
      <c r="E539" s="257" t="s">
        <v>21</v>
      </c>
      <c r="F539" s="258" t="s">
        <v>901</v>
      </c>
      <c r="G539" s="256"/>
      <c r="H539" s="257" t="s">
        <v>21</v>
      </c>
      <c r="I539" s="259"/>
      <c r="J539" s="256"/>
      <c r="K539" s="256"/>
      <c r="L539" s="260"/>
      <c r="M539" s="261"/>
      <c r="N539" s="262"/>
      <c r="O539" s="262"/>
      <c r="P539" s="262"/>
      <c r="Q539" s="262"/>
      <c r="R539" s="262"/>
      <c r="S539" s="262"/>
      <c r="T539" s="263"/>
      <c r="AT539" s="264" t="s">
        <v>428</v>
      </c>
      <c r="AU539" s="264" t="s">
        <v>86</v>
      </c>
      <c r="AV539" s="12" t="s">
        <v>83</v>
      </c>
      <c r="AW539" s="12" t="s">
        <v>39</v>
      </c>
      <c r="AX539" s="12" t="s">
        <v>76</v>
      </c>
      <c r="AY539" s="264" t="s">
        <v>414</v>
      </c>
    </row>
    <row r="540" s="12" customFormat="1">
      <c r="B540" s="255"/>
      <c r="C540" s="256"/>
      <c r="D540" s="252" t="s">
        <v>428</v>
      </c>
      <c r="E540" s="257" t="s">
        <v>21</v>
      </c>
      <c r="F540" s="258" t="s">
        <v>902</v>
      </c>
      <c r="G540" s="256"/>
      <c r="H540" s="257" t="s">
        <v>21</v>
      </c>
      <c r="I540" s="259"/>
      <c r="J540" s="256"/>
      <c r="K540" s="256"/>
      <c r="L540" s="260"/>
      <c r="M540" s="261"/>
      <c r="N540" s="262"/>
      <c r="O540" s="262"/>
      <c r="P540" s="262"/>
      <c r="Q540" s="262"/>
      <c r="R540" s="262"/>
      <c r="S540" s="262"/>
      <c r="T540" s="263"/>
      <c r="AT540" s="264" t="s">
        <v>428</v>
      </c>
      <c r="AU540" s="264" t="s">
        <v>86</v>
      </c>
      <c r="AV540" s="12" t="s">
        <v>83</v>
      </c>
      <c r="AW540" s="12" t="s">
        <v>39</v>
      </c>
      <c r="AX540" s="12" t="s">
        <v>76</v>
      </c>
      <c r="AY540" s="264" t="s">
        <v>414</v>
      </c>
    </row>
    <row r="541" s="13" customFormat="1">
      <c r="B541" s="265"/>
      <c r="C541" s="266"/>
      <c r="D541" s="252" t="s">
        <v>428</v>
      </c>
      <c r="E541" s="267" t="s">
        <v>21</v>
      </c>
      <c r="F541" s="268" t="s">
        <v>903</v>
      </c>
      <c r="G541" s="266"/>
      <c r="H541" s="269">
        <v>813.96000000000004</v>
      </c>
      <c r="I541" s="270"/>
      <c r="J541" s="266"/>
      <c r="K541" s="266"/>
      <c r="L541" s="271"/>
      <c r="M541" s="272"/>
      <c r="N541" s="273"/>
      <c r="O541" s="273"/>
      <c r="P541" s="273"/>
      <c r="Q541" s="273"/>
      <c r="R541" s="273"/>
      <c r="S541" s="273"/>
      <c r="T541" s="274"/>
      <c r="AT541" s="275" t="s">
        <v>428</v>
      </c>
      <c r="AU541" s="275" t="s">
        <v>86</v>
      </c>
      <c r="AV541" s="13" t="s">
        <v>86</v>
      </c>
      <c r="AW541" s="13" t="s">
        <v>39</v>
      </c>
      <c r="AX541" s="13" t="s">
        <v>76</v>
      </c>
      <c r="AY541" s="275" t="s">
        <v>414</v>
      </c>
    </row>
    <row r="542" s="12" customFormat="1">
      <c r="B542" s="255"/>
      <c r="C542" s="256"/>
      <c r="D542" s="252" t="s">
        <v>428</v>
      </c>
      <c r="E542" s="257" t="s">
        <v>21</v>
      </c>
      <c r="F542" s="258" t="s">
        <v>904</v>
      </c>
      <c r="G542" s="256"/>
      <c r="H542" s="257" t="s">
        <v>21</v>
      </c>
      <c r="I542" s="259"/>
      <c r="J542" s="256"/>
      <c r="K542" s="256"/>
      <c r="L542" s="260"/>
      <c r="M542" s="261"/>
      <c r="N542" s="262"/>
      <c r="O542" s="262"/>
      <c r="P542" s="262"/>
      <c r="Q542" s="262"/>
      <c r="R542" s="262"/>
      <c r="S542" s="262"/>
      <c r="T542" s="263"/>
      <c r="AT542" s="264" t="s">
        <v>428</v>
      </c>
      <c r="AU542" s="264" t="s">
        <v>86</v>
      </c>
      <c r="AV542" s="12" t="s">
        <v>83</v>
      </c>
      <c r="AW542" s="12" t="s">
        <v>39</v>
      </c>
      <c r="AX542" s="12" t="s">
        <v>76</v>
      </c>
      <c r="AY542" s="264" t="s">
        <v>414</v>
      </c>
    </row>
    <row r="543" s="13" customFormat="1">
      <c r="B543" s="265"/>
      <c r="C543" s="266"/>
      <c r="D543" s="252" t="s">
        <v>428</v>
      </c>
      <c r="E543" s="267" t="s">
        <v>21</v>
      </c>
      <c r="F543" s="268" t="s">
        <v>905</v>
      </c>
      <c r="G543" s="266"/>
      <c r="H543" s="269">
        <v>107.09999999999999</v>
      </c>
      <c r="I543" s="270"/>
      <c r="J543" s="266"/>
      <c r="K543" s="266"/>
      <c r="L543" s="271"/>
      <c r="M543" s="272"/>
      <c r="N543" s="273"/>
      <c r="O543" s="273"/>
      <c r="P543" s="273"/>
      <c r="Q543" s="273"/>
      <c r="R543" s="273"/>
      <c r="S543" s="273"/>
      <c r="T543" s="274"/>
      <c r="AT543" s="275" t="s">
        <v>428</v>
      </c>
      <c r="AU543" s="275" t="s">
        <v>86</v>
      </c>
      <c r="AV543" s="13" t="s">
        <v>86</v>
      </c>
      <c r="AW543" s="13" t="s">
        <v>39</v>
      </c>
      <c r="AX543" s="13" t="s">
        <v>76</v>
      </c>
      <c r="AY543" s="275" t="s">
        <v>414</v>
      </c>
    </row>
    <row r="544" s="12" customFormat="1">
      <c r="B544" s="255"/>
      <c r="C544" s="256"/>
      <c r="D544" s="252" t="s">
        <v>428</v>
      </c>
      <c r="E544" s="257" t="s">
        <v>21</v>
      </c>
      <c r="F544" s="258" t="s">
        <v>906</v>
      </c>
      <c r="G544" s="256"/>
      <c r="H544" s="257" t="s">
        <v>21</v>
      </c>
      <c r="I544" s="259"/>
      <c r="J544" s="256"/>
      <c r="K544" s="256"/>
      <c r="L544" s="260"/>
      <c r="M544" s="261"/>
      <c r="N544" s="262"/>
      <c r="O544" s="262"/>
      <c r="P544" s="262"/>
      <c r="Q544" s="262"/>
      <c r="R544" s="262"/>
      <c r="S544" s="262"/>
      <c r="T544" s="263"/>
      <c r="AT544" s="264" t="s">
        <v>428</v>
      </c>
      <c r="AU544" s="264" t="s">
        <v>86</v>
      </c>
      <c r="AV544" s="12" t="s">
        <v>83</v>
      </c>
      <c r="AW544" s="12" t="s">
        <v>39</v>
      </c>
      <c r="AX544" s="12" t="s">
        <v>76</v>
      </c>
      <c r="AY544" s="264" t="s">
        <v>414</v>
      </c>
    </row>
    <row r="545" s="13" customFormat="1">
      <c r="B545" s="265"/>
      <c r="C545" s="266"/>
      <c r="D545" s="252" t="s">
        <v>428</v>
      </c>
      <c r="E545" s="267" t="s">
        <v>21</v>
      </c>
      <c r="F545" s="268" t="s">
        <v>907</v>
      </c>
      <c r="G545" s="266"/>
      <c r="H545" s="269">
        <v>317.10000000000002</v>
      </c>
      <c r="I545" s="270"/>
      <c r="J545" s="266"/>
      <c r="K545" s="266"/>
      <c r="L545" s="271"/>
      <c r="M545" s="272"/>
      <c r="N545" s="273"/>
      <c r="O545" s="273"/>
      <c r="P545" s="273"/>
      <c r="Q545" s="273"/>
      <c r="R545" s="273"/>
      <c r="S545" s="273"/>
      <c r="T545" s="274"/>
      <c r="AT545" s="275" t="s">
        <v>428</v>
      </c>
      <c r="AU545" s="275" t="s">
        <v>86</v>
      </c>
      <c r="AV545" s="13" t="s">
        <v>86</v>
      </c>
      <c r="AW545" s="13" t="s">
        <v>39</v>
      </c>
      <c r="AX545" s="13" t="s">
        <v>76</v>
      </c>
      <c r="AY545" s="275" t="s">
        <v>414</v>
      </c>
    </row>
    <row r="546" s="12" customFormat="1">
      <c r="B546" s="255"/>
      <c r="C546" s="256"/>
      <c r="D546" s="252" t="s">
        <v>428</v>
      </c>
      <c r="E546" s="257" t="s">
        <v>21</v>
      </c>
      <c r="F546" s="258" t="s">
        <v>908</v>
      </c>
      <c r="G546" s="256"/>
      <c r="H546" s="257" t="s">
        <v>21</v>
      </c>
      <c r="I546" s="259"/>
      <c r="J546" s="256"/>
      <c r="K546" s="256"/>
      <c r="L546" s="260"/>
      <c r="M546" s="261"/>
      <c r="N546" s="262"/>
      <c r="O546" s="262"/>
      <c r="P546" s="262"/>
      <c r="Q546" s="262"/>
      <c r="R546" s="262"/>
      <c r="S546" s="262"/>
      <c r="T546" s="263"/>
      <c r="AT546" s="264" t="s">
        <v>428</v>
      </c>
      <c r="AU546" s="264" t="s">
        <v>86</v>
      </c>
      <c r="AV546" s="12" t="s">
        <v>83</v>
      </c>
      <c r="AW546" s="12" t="s">
        <v>39</v>
      </c>
      <c r="AX546" s="12" t="s">
        <v>76</v>
      </c>
      <c r="AY546" s="264" t="s">
        <v>414</v>
      </c>
    </row>
    <row r="547" s="13" customFormat="1">
      <c r="B547" s="265"/>
      <c r="C547" s="266"/>
      <c r="D547" s="252" t="s">
        <v>428</v>
      </c>
      <c r="E547" s="267" t="s">
        <v>21</v>
      </c>
      <c r="F547" s="268" t="s">
        <v>909</v>
      </c>
      <c r="G547" s="266"/>
      <c r="H547" s="269">
        <v>88.620000000000005</v>
      </c>
      <c r="I547" s="270"/>
      <c r="J547" s="266"/>
      <c r="K547" s="266"/>
      <c r="L547" s="271"/>
      <c r="M547" s="272"/>
      <c r="N547" s="273"/>
      <c r="O547" s="273"/>
      <c r="P547" s="273"/>
      <c r="Q547" s="273"/>
      <c r="R547" s="273"/>
      <c r="S547" s="273"/>
      <c r="T547" s="274"/>
      <c r="AT547" s="275" t="s">
        <v>428</v>
      </c>
      <c r="AU547" s="275" t="s">
        <v>86</v>
      </c>
      <c r="AV547" s="13" t="s">
        <v>86</v>
      </c>
      <c r="AW547" s="13" t="s">
        <v>39</v>
      </c>
      <c r="AX547" s="13" t="s">
        <v>76</v>
      </c>
      <c r="AY547" s="275" t="s">
        <v>414</v>
      </c>
    </row>
    <row r="548" s="12" customFormat="1">
      <c r="B548" s="255"/>
      <c r="C548" s="256"/>
      <c r="D548" s="252" t="s">
        <v>428</v>
      </c>
      <c r="E548" s="257" t="s">
        <v>21</v>
      </c>
      <c r="F548" s="258" t="s">
        <v>910</v>
      </c>
      <c r="G548" s="256"/>
      <c r="H548" s="257" t="s">
        <v>21</v>
      </c>
      <c r="I548" s="259"/>
      <c r="J548" s="256"/>
      <c r="K548" s="256"/>
      <c r="L548" s="260"/>
      <c r="M548" s="261"/>
      <c r="N548" s="262"/>
      <c r="O548" s="262"/>
      <c r="P548" s="262"/>
      <c r="Q548" s="262"/>
      <c r="R548" s="262"/>
      <c r="S548" s="262"/>
      <c r="T548" s="263"/>
      <c r="AT548" s="264" t="s">
        <v>428</v>
      </c>
      <c r="AU548" s="264" t="s">
        <v>86</v>
      </c>
      <c r="AV548" s="12" t="s">
        <v>83</v>
      </c>
      <c r="AW548" s="12" t="s">
        <v>39</v>
      </c>
      <c r="AX548" s="12" t="s">
        <v>76</v>
      </c>
      <c r="AY548" s="264" t="s">
        <v>414</v>
      </c>
    </row>
    <row r="549" s="13" customFormat="1">
      <c r="B549" s="265"/>
      <c r="C549" s="266"/>
      <c r="D549" s="252" t="s">
        <v>428</v>
      </c>
      <c r="E549" s="267" t="s">
        <v>21</v>
      </c>
      <c r="F549" s="268" t="s">
        <v>911</v>
      </c>
      <c r="G549" s="266"/>
      <c r="H549" s="269">
        <v>33.119999999999997</v>
      </c>
      <c r="I549" s="270"/>
      <c r="J549" s="266"/>
      <c r="K549" s="266"/>
      <c r="L549" s="271"/>
      <c r="M549" s="272"/>
      <c r="N549" s="273"/>
      <c r="O549" s="273"/>
      <c r="P549" s="273"/>
      <c r="Q549" s="273"/>
      <c r="R549" s="273"/>
      <c r="S549" s="273"/>
      <c r="T549" s="274"/>
      <c r="AT549" s="275" t="s">
        <v>428</v>
      </c>
      <c r="AU549" s="275" t="s">
        <v>86</v>
      </c>
      <c r="AV549" s="13" t="s">
        <v>86</v>
      </c>
      <c r="AW549" s="13" t="s">
        <v>39</v>
      </c>
      <c r="AX549" s="13" t="s">
        <v>76</v>
      </c>
      <c r="AY549" s="275" t="s">
        <v>414</v>
      </c>
    </row>
    <row r="550" s="14" customFormat="1">
      <c r="B550" s="276"/>
      <c r="C550" s="277"/>
      <c r="D550" s="252" t="s">
        <v>428</v>
      </c>
      <c r="E550" s="278" t="s">
        <v>190</v>
      </c>
      <c r="F550" s="279" t="s">
        <v>259</v>
      </c>
      <c r="G550" s="277"/>
      <c r="H550" s="280">
        <v>1359.9000000000001</v>
      </c>
      <c r="I550" s="281"/>
      <c r="J550" s="277"/>
      <c r="K550" s="277"/>
      <c r="L550" s="282"/>
      <c r="M550" s="283"/>
      <c r="N550" s="284"/>
      <c r="O550" s="284"/>
      <c r="P550" s="284"/>
      <c r="Q550" s="284"/>
      <c r="R550" s="284"/>
      <c r="S550" s="284"/>
      <c r="T550" s="285"/>
      <c r="AT550" s="286" t="s">
        <v>428</v>
      </c>
      <c r="AU550" s="286" t="s">
        <v>86</v>
      </c>
      <c r="AV550" s="14" t="s">
        <v>394</v>
      </c>
      <c r="AW550" s="14" t="s">
        <v>39</v>
      </c>
      <c r="AX550" s="14" t="s">
        <v>76</v>
      </c>
      <c r="AY550" s="286" t="s">
        <v>414</v>
      </c>
    </row>
    <row r="551" s="15" customFormat="1">
      <c r="B551" s="287"/>
      <c r="C551" s="288"/>
      <c r="D551" s="252" t="s">
        <v>428</v>
      </c>
      <c r="E551" s="289" t="s">
        <v>21</v>
      </c>
      <c r="F551" s="290" t="s">
        <v>235</v>
      </c>
      <c r="G551" s="288"/>
      <c r="H551" s="291">
        <v>1359.9000000000001</v>
      </c>
      <c r="I551" s="292"/>
      <c r="J551" s="288"/>
      <c r="K551" s="288"/>
      <c r="L551" s="293"/>
      <c r="M551" s="294"/>
      <c r="N551" s="295"/>
      <c r="O551" s="295"/>
      <c r="P551" s="295"/>
      <c r="Q551" s="295"/>
      <c r="R551" s="295"/>
      <c r="S551" s="295"/>
      <c r="T551" s="296"/>
      <c r="AT551" s="297" t="s">
        <v>428</v>
      </c>
      <c r="AU551" s="297" t="s">
        <v>86</v>
      </c>
      <c r="AV551" s="15" t="s">
        <v>422</v>
      </c>
      <c r="AW551" s="15" t="s">
        <v>39</v>
      </c>
      <c r="AX551" s="15" t="s">
        <v>83</v>
      </c>
      <c r="AY551" s="297" t="s">
        <v>414</v>
      </c>
    </row>
    <row r="552" s="1" customFormat="1" ht="16.5" customHeight="1">
      <c r="B552" s="47"/>
      <c r="C552" s="298" t="s">
        <v>912</v>
      </c>
      <c r="D552" s="298" t="s">
        <v>841</v>
      </c>
      <c r="E552" s="299" t="s">
        <v>842</v>
      </c>
      <c r="F552" s="300" t="s">
        <v>843</v>
      </c>
      <c r="G552" s="301" t="s">
        <v>192</v>
      </c>
      <c r="H552" s="302">
        <v>1427.895</v>
      </c>
      <c r="I552" s="303"/>
      <c r="J552" s="304">
        <f>ROUND(I552*H552,2)</f>
        <v>0</v>
      </c>
      <c r="K552" s="300" t="s">
        <v>421</v>
      </c>
      <c r="L552" s="305"/>
      <c r="M552" s="306" t="s">
        <v>21</v>
      </c>
      <c r="N552" s="307" t="s">
        <v>47</v>
      </c>
      <c r="O552" s="48"/>
      <c r="P552" s="249">
        <f>O552*H552</f>
        <v>0</v>
      </c>
      <c r="Q552" s="249">
        <v>0.0060000000000000001</v>
      </c>
      <c r="R552" s="249">
        <f>Q552*H552</f>
        <v>8.5673700000000004</v>
      </c>
      <c r="S552" s="249">
        <v>0</v>
      </c>
      <c r="T552" s="250">
        <f>S552*H552</f>
        <v>0</v>
      </c>
      <c r="AR552" s="25" t="s">
        <v>542</v>
      </c>
      <c r="AT552" s="25" t="s">
        <v>841</v>
      </c>
      <c r="AU552" s="25" t="s">
        <v>86</v>
      </c>
      <c r="AY552" s="25" t="s">
        <v>414</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422</v>
      </c>
      <c r="BM552" s="25" t="s">
        <v>913</v>
      </c>
    </row>
    <row r="553" s="13" customFormat="1">
      <c r="B553" s="265"/>
      <c r="C553" s="266"/>
      <c r="D553" s="252" t="s">
        <v>428</v>
      </c>
      <c r="E553" s="267" t="s">
        <v>21</v>
      </c>
      <c r="F553" s="268" t="s">
        <v>190</v>
      </c>
      <c r="G553" s="266"/>
      <c r="H553" s="269">
        <v>1359.9000000000001</v>
      </c>
      <c r="I553" s="270"/>
      <c r="J553" s="266"/>
      <c r="K553" s="266"/>
      <c r="L553" s="271"/>
      <c r="M553" s="272"/>
      <c r="N553" s="273"/>
      <c r="O553" s="273"/>
      <c r="P553" s="273"/>
      <c r="Q553" s="273"/>
      <c r="R553" s="273"/>
      <c r="S553" s="273"/>
      <c r="T553" s="274"/>
      <c r="AT553" s="275" t="s">
        <v>428</v>
      </c>
      <c r="AU553" s="275" t="s">
        <v>86</v>
      </c>
      <c r="AV553" s="13" t="s">
        <v>86</v>
      </c>
      <c r="AW553" s="13" t="s">
        <v>39</v>
      </c>
      <c r="AX553" s="13" t="s">
        <v>76</v>
      </c>
      <c r="AY553" s="275" t="s">
        <v>414</v>
      </c>
    </row>
    <row r="554" s="15" customFormat="1">
      <c r="B554" s="287"/>
      <c r="C554" s="288"/>
      <c r="D554" s="252" t="s">
        <v>428</v>
      </c>
      <c r="E554" s="289" t="s">
        <v>21</v>
      </c>
      <c r="F554" s="290" t="s">
        <v>235</v>
      </c>
      <c r="G554" s="288"/>
      <c r="H554" s="291">
        <v>1359.9000000000001</v>
      </c>
      <c r="I554" s="292"/>
      <c r="J554" s="288"/>
      <c r="K554" s="288"/>
      <c r="L554" s="293"/>
      <c r="M554" s="294"/>
      <c r="N554" s="295"/>
      <c r="O554" s="295"/>
      <c r="P554" s="295"/>
      <c r="Q554" s="295"/>
      <c r="R554" s="295"/>
      <c r="S554" s="295"/>
      <c r="T554" s="296"/>
      <c r="AT554" s="297" t="s">
        <v>428</v>
      </c>
      <c r="AU554" s="297" t="s">
        <v>86</v>
      </c>
      <c r="AV554" s="15" t="s">
        <v>422</v>
      </c>
      <c r="AW554" s="15" t="s">
        <v>39</v>
      </c>
      <c r="AX554" s="15" t="s">
        <v>83</v>
      </c>
      <c r="AY554" s="297" t="s">
        <v>414</v>
      </c>
    </row>
    <row r="555" s="13" customFormat="1">
      <c r="B555" s="265"/>
      <c r="C555" s="266"/>
      <c r="D555" s="252" t="s">
        <v>428</v>
      </c>
      <c r="E555" s="266"/>
      <c r="F555" s="268" t="s">
        <v>914</v>
      </c>
      <c r="G555" s="266"/>
      <c r="H555" s="269">
        <v>1427.895</v>
      </c>
      <c r="I555" s="270"/>
      <c r="J555" s="266"/>
      <c r="K555" s="266"/>
      <c r="L555" s="271"/>
      <c r="M555" s="272"/>
      <c r="N555" s="273"/>
      <c r="O555" s="273"/>
      <c r="P555" s="273"/>
      <c r="Q555" s="273"/>
      <c r="R555" s="273"/>
      <c r="S555" s="273"/>
      <c r="T555" s="274"/>
      <c r="AT555" s="275" t="s">
        <v>428</v>
      </c>
      <c r="AU555" s="275" t="s">
        <v>86</v>
      </c>
      <c r="AV555" s="13" t="s">
        <v>86</v>
      </c>
      <c r="AW555" s="13" t="s">
        <v>6</v>
      </c>
      <c r="AX555" s="13" t="s">
        <v>83</v>
      </c>
      <c r="AY555" s="275" t="s">
        <v>414</v>
      </c>
    </row>
    <row r="556" s="1" customFormat="1" ht="25.5" customHeight="1">
      <c r="B556" s="47"/>
      <c r="C556" s="240" t="s">
        <v>915</v>
      </c>
      <c r="D556" s="240" t="s">
        <v>418</v>
      </c>
      <c r="E556" s="241" t="s">
        <v>916</v>
      </c>
      <c r="F556" s="242" t="s">
        <v>917</v>
      </c>
      <c r="G556" s="243" t="s">
        <v>192</v>
      </c>
      <c r="H556" s="244">
        <v>171.36000000000001</v>
      </c>
      <c r="I556" s="245"/>
      <c r="J556" s="246">
        <f>ROUND(I556*H556,2)</f>
        <v>0</v>
      </c>
      <c r="K556" s="242" t="s">
        <v>421</v>
      </c>
      <c r="L556" s="73"/>
      <c r="M556" s="247" t="s">
        <v>21</v>
      </c>
      <c r="N556" s="248" t="s">
        <v>47</v>
      </c>
      <c r="O556" s="48"/>
      <c r="P556" s="249">
        <f>O556*H556</f>
        <v>0</v>
      </c>
      <c r="Q556" s="249">
        <v>0.0093100000000000006</v>
      </c>
      <c r="R556" s="249">
        <f>Q556*H556</f>
        <v>1.5953616000000002</v>
      </c>
      <c r="S556" s="249">
        <v>0</v>
      </c>
      <c r="T556" s="250">
        <f>S556*H556</f>
        <v>0</v>
      </c>
      <c r="AR556" s="25" t="s">
        <v>422</v>
      </c>
      <c r="AT556" s="25" t="s">
        <v>418</v>
      </c>
      <c r="AU556" s="25" t="s">
        <v>86</v>
      </c>
      <c r="AY556" s="25" t="s">
        <v>414</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422</v>
      </c>
      <c r="BM556" s="25" t="s">
        <v>918</v>
      </c>
    </row>
    <row r="557" s="1" customFormat="1">
      <c r="B557" s="47"/>
      <c r="C557" s="75"/>
      <c r="D557" s="252" t="s">
        <v>425</v>
      </c>
      <c r="E557" s="75"/>
      <c r="F557" s="253" t="s">
        <v>834</v>
      </c>
      <c r="G557" s="75"/>
      <c r="H557" s="75"/>
      <c r="I557" s="208"/>
      <c r="J557" s="75"/>
      <c r="K557" s="75"/>
      <c r="L557" s="73"/>
      <c r="M557" s="254"/>
      <c r="N557" s="48"/>
      <c r="O557" s="48"/>
      <c r="P557" s="48"/>
      <c r="Q557" s="48"/>
      <c r="R557" s="48"/>
      <c r="S557" s="48"/>
      <c r="T557" s="96"/>
      <c r="AT557" s="25" t="s">
        <v>425</v>
      </c>
      <c r="AU557" s="25" t="s">
        <v>86</v>
      </c>
    </row>
    <row r="558" s="12" customFormat="1">
      <c r="B558" s="255"/>
      <c r="C558" s="256"/>
      <c r="D558" s="252" t="s">
        <v>428</v>
      </c>
      <c r="E558" s="257" t="s">
        <v>21</v>
      </c>
      <c r="F558" s="258" t="s">
        <v>919</v>
      </c>
      <c r="G558" s="256"/>
      <c r="H558" s="257" t="s">
        <v>21</v>
      </c>
      <c r="I558" s="259"/>
      <c r="J558" s="256"/>
      <c r="K558" s="256"/>
      <c r="L558" s="260"/>
      <c r="M558" s="261"/>
      <c r="N558" s="262"/>
      <c r="O558" s="262"/>
      <c r="P558" s="262"/>
      <c r="Q558" s="262"/>
      <c r="R558" s="262"/>
      <c r="S558" s="262"/>
      <c r="T558" s="263"/>
      <c r="AT558" s="264" t="s">
        <v>428</v>
      </c>
      <c r="AU558" s="264" t="s">
        <v>86</v>
      </c>
      <c r="AV558" s="12" t="s">
        <v>83</v>
      </c>
      <c r="AW558" s="12" t="s">
        <v>39</v>
      </c>
      <c r="AX558" s="12" t="s">
        <v>76</v>
      </c>
      <c r="AY558" s="264" t="s">
        <v>414</v>
      </c>
    </row>
    <row r="559" s="13" customFormat="1">
      <c r="B559" s="265"/>
      <c r="C559" s="266"/>
      <c r="D559" s="252" t="s">
        <v>428</v>
      </c>
      <c r="E559" s="267" t="s">
        <v>21</v>
      </c>
      <c r="F559" s="268" t="s">
        <v>257</v>
      </c>
      <c r="G559" s="266"/>
      <c r="H559" s="269">
        <v>171.36000000000001</v>
      </c>
      <c r="I559" s="270"/>
      <c r="J559" s="266"/>
      <c r="K559" s="266"/>
      <c r="L559" s="271"/>
      <c r="M559" s="272"/>
      <c r="N559" s="273"/>
      <c r="O559" s="273"/>
      <c r="P559" s="273"/>
      <c r="Q559" s="273"/>
      <c r="R559" s="273"/>
      <c r="S559" s="273"/>
      <c r="T559" s="274"/>
      <c r="AT559" s="275" t="s">
        <v>428</v>
      </c>
      <c r="AU559" s="275" t="s">
        <v>86</v>
      </c>
      <c r="AV559" s="13" t="s">
        <v>86</v>
      </c>
      <c r="AW559" s="13" t="s">
        <v>39</v>
      </c>
      <c r="AX559" s="13" t="s">
        <v>76</v>
      </c>
      <c r="AY559" s="275" t="s">
        <v>414</v>
      </c>
    </row>
    <row r="560" s="14" customFormat="1">
      <c r="B560" s="276"/>
      <c r="C560" s="277"/>
      <c r="D560" s="252" t="s">
        <v>428</v>
      </c>
      <c r="E560" s="278" t="s">
        <v>197</v>
      </c>
      <c r="F560" s="279" t="s">
        <v>259</v>
      </c>
      <c r="G560" s="277"/>
      <c r="H560" s="280">
        <v>171.36000000000001</v>
      </c>
      <c r="I560" s="281"/>
      <c r="J560" s="277"/>
      <c r="K560" s="277"/>
      <c r="L560" s="282"/>
      <c r="M560" s="283"/>
      <c r="N560" s="284"/>
      <c r="O560" s="284"/>
      <c r="P560" s="284"/>
      <c r="Q560" s="284"/>
      <c r="R560" s="284"/>
      <c r="S560" s="284"/>
      <c r="T560" s="285"/>
      <c r="AT560" s="286" t="s">
        <v>428</v>
      </c>
      <c r="AU560" s="286" t="s">
        <v>86</v>
      </c>
      <c r="AV560" s="14" t="s">
        <v>394</v>
      </c>
      <c r="AW560" s="14" t="s">
        <v>39</v>
      </c>
      <c r="AX560" s="14" t="s">
        <v>76</v>
      </c>
      <c r="AY560" s="286" t="s">
        <v>414</v>
      </c>
    </row>
    <row r="561" s="15" customFormat="1">
      <c r="B561" s="287"/>
      <c r="C561" s="288"/>
      <c r="D561" s="252" t="s">
        <v>428</v>
      </c>
      <c r="E561" s="289" t="s">
        <v>21</v>
      </c>
      <c r="F561" s="290" t="s">
        <v>235</v>
      </c>
      <c r="G561" s="288"/>
      <c r="H561" s="291">
        <v>171.36000000000001</v>
      </c>
      <c r="I561" s="292"/>
      <c r="J561" s="288"/>
      <c r="K561" s="288"/>
      <c r="L561" s="293"/>
      <c r="M561" s="294"/>
      <c r="N561" s="295"/>
      <c r="O561" s="295"/>
      <c r="P561" s="295"/>
      <c r="Q561" s="295"/>
      <c r="R561" s="295"/>
      <c r="S561" s="295"/>
      <c r="T561" s="296"/>
      <c r="AT561" s="297" t="s">
        <v>428</v>
      </c>
      <c r="AU561" s="297" t="s">
        <v>86</v>
      </c>
      <c r="AV561" s="15" t="s">
        <v>422</v>
      </c>
      <c r="AW561" s="15" t="s">
        <v>39</v>
      </c>
      <c r="AX561" s="15" t="s">
        <v>83</v>
      </c>
      <c r="AY561" s="297" t="s">
        <v>414</v>
      </c>
    </row>
    <row r="562" s="1" customFormat="1" ht="16.5" customHeight="1">
      <c r="B562" s="47"/>
      <c r="C562" s="298" t="s">
        <v>920</v>
      </c>
      <c r="D562" s="298" t="s">
        <v>841</v>
      </c>
      <c r="E562" s="299" t="s">
        <v>921</v>
      </c>
      <c r="F562" s="300" t="s">
        <v>922</v>
      </c>
      <c r="G562" s="301" t="s">
        <v>192</v>
      </c>
      <c r="H562" s="302">
        <v>179.928</v>
      </c>
      <c r="I562" s="303"/>
      <c r="J562" s="304">
        <f>ROUND(I562*H562,2)</f>
        <v>0</v>
      </c>
      <c r="K562" s="300" t="s">
        <v>421</v>
      </c>
      <c r="L562" s="305"/>
      <c r="M562" s="306" t="s">
        <v>21</v>
      </c>
      <c r="N562" s="307" t="s">
        <v>47</v>
      </c>
      <c r="O562" s="48"/>
      <c r="P562" s="249">
        <f>O562*H562</f>
        <v>0</v>
      </c>
      <c r="Q562" s="249">
        <v>0.012</v>
      </c>
      <c r="R562" s="249">
        <f>Q562*H562</f>
        <v>2.1591360000000002</v>
      </c>
      <c r="S562" s="249">
        <v>0</v>
      </c>
      <c r="T562" s="250">
        <f>S562*H562</f>
        <v>0</v>
      </c>
      <c r="AR562" s="25" t="s">
        <v>542</v>
      </c>
      <c r="AT562" s="25" t="s">
        <v>841</v>
      </c>
      <c r="AU562" s="25" t="s">
        <v>86</v>
      </c>
      <c r="AY562" s="25" t="s">
        <v>414</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422</v>
      </c>
      <c r="BM562" s="25" t="s">
        <v>923</v>
      </c>
    </row>
    <row r="563" s="13" customFormat="1">
      <c r="B563" s="265"/>
      <c r="C563" s="266"/>
      <c r="D563" s="252" t="s">
        <v>428</v>
      </c>
      <c r="E563" s="267" t="s">
        <v>21</v>
      </c>
      <c r="F563" s="268" t="s">
        <v>197</v>
      </c>
      <c r="G563" s="266"/>
      <c r="H563" s="269">
        <v>171.36000000000001</v>
      </c>
      <c r="I563" s="270"/>
      <c r="J563" s="266"/>
      <c r="K563" s="266"/>
      <c r="L563" s="271"/>
      <c r="M563" s="272"/>
      <c r="N563" s="273"/>
      <c r="O563" s="273"/>
      <c r="P563" s="273"/>
      <c r="Q563" s="273"/>
      <c r="R563" s="273"/>
      <c r="S563" s="273"/>
      <c r="T563" s="274"/>
      <c r="AT563" s="275" t="s">
        <v>428</v>
      </c>
      <c r="AU563" s="275" t="s">
        <v>86</v>
      </c>
      <c r="AV563" s="13" t="s">
        <v>86</v>
      </c>
      <c r="AW563" s="13" t="s">
        <v>39</v>
      </c>
      <c r="AX563" s="13" t="s">
        <v>76</v>
      </c>
      <c r="AY563" s="275" t="s">
        <v>414</v>
      </c>
    </row>
    <row r="564" s="15" customFormat="1">
      <c r="B564" s="287"/>
      <c r="C564" s="288"/>
      <c r="D564" s="252" t="s">
        <v>428</v>
      </c>
      <c r="E564" s="289" t="s">
        <v>21</v>
      </c>
      <c r="F564" s="290" t="s">
        <v>235</v>
      </c>
      <c r="G564" s="288"/>
      <c r="H564" s="291">
        <v>171.36000000000001</v>
      </c>
      <c r="I564" s="292"/>
      <c r="J564" s="288"/>
      <c r="K564" s="288"/>
      <c r="L564" s="293"/>
      <c r="M564" s="294"/>
      <c r="N564" s="295"/>
      <c r="O564" s="295"/>
      <c r="P564" s="295"/>
      <c r="Q564" s="295"/>
      <c r="R564" s="295"/>
      <c r="S564" s="295"/>
      <c r="T564" s="296"/>
      <c r="AT564" s="297" t="s">
        <v>428</v>
      </c>
      <c r="AU564" s="297" t="s">
        <v>86</v>
      </c>
      <c r="AV564" s="15" t="s">
        <v>422</v>
      </c>
      <c r="AW564" s="15" t="s">
        <v>39</v>
      </c>
      <c r="AX564" s="15" t="s">
        <v>83</v>
      </c>
      <c r="AY564" s="297" t="s">
        <v>414</v>
      </c>
    </row>
    <row r="565" s="13" customFormat="1">
      <c r="B565" s="265"/>
      <c r="C565" s="266"/>
      <c r="D565" s="252" t="s">
        <v>428</v>
      </c>
      <c r="E565" s="266"/>
      <c r="F565" s="268" t="s">
        <v>924</v>
      </c>
      <c r="G565" s="266"/>
      <c r="H565" s="269">
        <v>179.928</v>
      </c>
      <c r="I565" s="270"/>
      <c r="J565" s="266"/>
      <c r="K565" s="266"/>
      <c r="L565" s="271"/>
      <c r="M565" s="272"/>
      <c r="N565" s="273"/>
      <c r="O565" s="273"/>
      <c r="P565" s="273"/>
      <c r="Q565" s="273"/>
      <c r="R565" s="273"/>
      <c r="S565" s="273"/>
      <c r="T565" s="274"/>
      <c r="AT565" s="275" t="s">
        <v>428</v>
      </c>
      <c r="AU565" s="275" t="s">
        <v>86</v>
      </c>
      <c r="AV565" s="13" t="s">
        <v>86</v>
      </c>
      <c r="AW565" s="13" t="s">
        <v>6</v>
      </c>
      <c r="AX565" s="13" t="s">
        <v>83</v>
      </c>
      <c r="AY565" s="275" t="s">
        <v>414</v>
      </c>
    </row>
    <row r="566" s="1" customFormat="1" ht="25.5" customHeight="1">
      <c r="B566" s="47"/>
      <c r="C566" s="240" t="s">
        <v>925</v>
      </c>
      <c r="D566" s="240" t="s">
        <v>418</v>
      </c>
      <c r="E566" s="241" t="s">
        <v>926</v>
      </c>
      <c r="F566" s="242" t="s">
        <v>927</v>
      </c>
      <c r="G566" s="243" t="s">
        <v>192</v>
      </c>
      <c r="H566" s="244">
        <v>3169.8249999999998</v>
      </c>
      <c r="I566" s="245"/>
      <c r="J566" s="246">
        <f>ROUND(I566*H566,2)</f>
        <v>0</v>
      </c>
      <c r="K566" s="242" t="s">
        <v>421</v>
      </c>
      <c r="L566" s="73"/>
      <c r="M566" s="247" t="s">
        <v>21</v>
      </c>
      <c r="N566" s="248" t="s">
        <v>47</v>
      </c>
      <c r="O566" s="48"/>
      <c r="P566" s="249">
        <f>O566*H566</f>
        <v>0</v>
      </c>
      <c r="Q566" s="249">
        <v>0.0094400000000000005</v>
      </c>
      <c r="R566" s="249">
        <f>Q566*H566</f>
        <v>29.923148000000001</v>
      </c>
      <c r="S566" s="249">
        <v>0</v>
      </c>
      <c r="T566" s="250">
        <f>S566*H566</f>
        <v>0</v>
      </c>
      <c r="AR566" s="25" t="s">
        <v>422</v>
      </c>
      <c r="AT566" s="25" t="s">
        <v>418</v>
      </c>
      <c r="AU566" s="25" t="s">
        <v>86</v>
      </c>
      <c r="AY566" s="25" t="s">
        <v>414</v>
      </c>
      <c r="BE566" s="251">
        <f>IF(N566="základní",J566,0)</f>
        <v>0</v>
      </c>
      <c r="BF566" s="251">
        <f>IF(N566="snížená",J566,0)</f>
        <v>0</v>
      </c>
      <c r="BG566" s="251">
        <f>IF(N566="zákl. přenesená",J566,0)</f>
        <v>0</v>
      </c>
      <c r="BH566" s="251">
        <f>IF(N566="sníž. přenesená",J566,0)</f>
        <v>0</v>
      </c>
      <c r="BI566" s="251">
        <f>IF(N566="nulová",J566,0)</f>
        <v>0</v>
      </c>
      <c r="BJ566" s="25" t="s">
        <v>83</v>
      </c>
      <c r="BK566" s="251">
        <f>ROUND(I566*H566,2)</f>
        <v>0</v>
      </c>
      <c r="BL566" s="25" t="s">
        <v>422</v>
      </c>
      <c r="BM566" s="25" t="s">
        <v>928</v>
      </c>
    </row>
    <row r="567" s="1" customFormat="1">
      <c r="B567" s="47"/>
      <c r="C567" s="75"/>
      <c r="D567" s="252" t="s">
        <v>425</v>
      </c>
      <c r="E567" s="75"/>
      <c r="F567" s="253" t="s">
        <v>834</v>
      </c>
      <c r="G567" s="75"/>
      <c r="H567" s="75"/>
      <c r="I567" s="208"/>
      <c r="J567" s="75"/>
      <c r="K567" s="75"/>
      <c r="L567" s="73"/>
      <c r="M567" s="254"/>
      <c r="N567" s="48"/>
      <c r="O567" s="48"/>
      <c r="P567" s="48"/>
      <c r="Q567" s="48"/>
      <c r="R567" s="48"/>
      <c r="S567" s="48"/>
      <c r="T567" s="96"/>
      <c r="AT567" s="25" t="s">
        <v>425</v>
      </c>
      <c r="AU567" s="25" t="s">
        <v>86</v>
      </c>
    </row>
    <row r="568" s="12" customFormat="1">
      <c r="B568" s="255"/>
      <c r="C568" s="256"/>
      <c r="D568" s="252" t="s">
        <v>428</v>
      </c>
      <c r="E568" s="257" t="s">
        <v>21</v>
      </c>
      <c r="F568" s="258" t="s">
        <v>835</v>
      </c>
      <c r="G568" s="256"/>
      <c r="H568" s="257" t="s">
        <v>21</v>
      </c>
      <c r="I568" s="259"/>
      <c r="J568" s="256"/>
      <c r="K568" s="256"/>
      <c r="L568" s="260"/>
      <c r="M568" s="261"/>
      <c r="N568" s="262"/>
      <c r="O568" s="262"/>
      <c r="P568" s="262"/>
      <c r="Q568" s="262"/>
      <c r="R568" s="262"/>
      <c r="S568" s="262"/>
      <c r="T568" s="263"/>
      <c r="AT568" s="264" t="s">
        <v>428</v>
      </c>
      <c r="AU568" s="264" t="s">
        <v>86</v>
      </c>
      <c r="AV568" s="12" t="s">
        <v>83</v>
      </c>
      <c r="AW568" s="12" t="s">
        <v>39</v>
      </c>
      <c r="AX568" s="12" t="s">
        <v>76</v>
      </c>
      <c r="AY568" s="264" t="s">
        <v>414</v>
      </c>
    </row>
    <row r="569" s="12" customFormat="1">
      <c r="B569" s="255"/>
      <c r="C569" s="256"/>
      <c r="D569" s="252" t="s">
        <v>428</v>
      </c>
      <c r="E569" s="257" t="s">
        <v>21</v>
      </c>
      <c r="F569" s="258" t="s">
        <v>929</v>
      </c>
      <c r="G569" s="256"/>
      <c r="H569" s="257" t="s">
        <v>21</v>
      </c>
      <c r="I569" s="259"/>
      <c r="J569" s="256"/>
      <c r="K569" s="256"/>
      <c r="L569" s="260"/>
      <c r="M569" s="261"/>
      <c r="N569" s="262"/>
      <c r="O569" s="262"/>
      <c r="P569" s="262"/>
      <c r="Q569" s="262"/>
      <c r="R569" s="262"/>
      <c r="S569" s="262"/>
      <c r="T569" s="263"/>
      <c r="AT569" s="264" t="s">
        <v>428</v>
      </c>
      <c r="AU569" s="264" t="s">
        <v>86</v>
      </c>
      <c r="AV569" s="12" t="s">
        <v>83</v>
      </c>
      <c r="AW569" s="12" t="s">
        <v>39</v>
      </c>
      <c r="AX569" s="12" t="s">
        <v>76</v>
      </c>
      <c r="AY569" s="264" t="s">
        <v>414</v>
      </c>
    </row>
    <row r="570" s="13" customFormat="1">
      <c r="B570" s="265"/>
      <c r="C570" s="266"/>
      <c r="D570" s="252" t="s">
        <v>428</v>
      </c>
      <c r="E570" s="267" t="s">
        <v>21</v>
      </c>
      <c r="F570" s="268" t="s">
        <v>930</v>
      </c>
      <c r="G570" s="266"/>
      <c r="H570" s="269">
        <v>5797.9830000000002</v>
      </c>
      <c r="I570" s="270"/>
      <c r="J570" s="266"/>
      <c r="K570" s="266"/>
      <c r="L570" s="271"/>
      <c r="M570" s="272"/>
      <c r="N570" s="273"/>
      <c r="O570" s="273"/>
      <c r="P570" s="273"/>
      <c r="Q570" s="273"/>
      <c r="R570" s="273"/>
      <c r="S570" s="273"/>
      <c r="T570" s="274"/>
      <c r="AT570" s="275" t="s">
        <v>428</v>
      </c>
      <c r="AU570" s="275" t="s">
        <v>86</v>
      </c>
      <c r="AV570" s="13" t="s">
        <v>86</v>
      </c>
      <c r="AW570" s="13" t="s">
        <v>39</v>
      </c>
      <c r="AX570" s="13" t="s">
        <v>76</v>
      </c>
      <c r="AY570" s="275" t="s">
        <v>414</v>
      </c>
    </row>
    <row r="571" s="12" customFormat="1">
      <c r="B571" s="255"/>
      <c r="C571" s="256"/>
      <c r="D571" s="252" t="s">
        <v>428</v>
      </c>
      <c r="E571" s="257" t="s">
        <v>21</v>
      </c>
      <c r="F571" s="258" t="s">
        <v>931</v>
      </c>
      <c r="G571" s="256"/>
      <c r="H571" s="257" t="s">
        <v>21</v>
      </c>
      <c r="I571" s="259"/>
      <c r="J571" s="256"/>
      <c r="K571" s="256"/>
      <c r="L571" s="260"/>
      <c r="M571" s="261"/>
      <c r="N571" s="262"/>
      <c r="O571" s="262"/>
      <c r="P571" s="262"/>
      <c r="Q571" s="262"/>
      <c r="R571" s="262"/>
      <c r="S571" s="262"/>
      <c r="T571" s="263"/>
      <c r="AT571" s="264" t="s">
        <v>428</v>
      </c>
      <c r="AU571" s="264" t="s">
        <v>86</v>
      </c>
      <c r="AV571" s="12" t="s">
        <v>83</v>
      </c>
      <c r="AW571" s="12" t="s">
        <v>39</v>
      </c>
      <c r="AX571" s="12" t="s">
        <v>76</v>
      </c>
      <c r="AY571" s="264" t="s">
        <v>414</v>
      </c>
    </row>
    <row r="572" s="13" customFormat="1">
      <c r="B572" s="265"/>
      <c r="C572" s="266"/>
      <c r="D572" s="252" t="s">
        <v>428</v>
      </c>
      <c r="E572" s="267" t="s">
        <v>21</v>
      </c>
      <c r="F572" s="268" t="s">
        <v>932</v>
      </c>
      <c r="G572" s="266"/>
      <c r="H572" s="269">
        <v>463.40600000000001</v>
      </c>
      <c r="I572" s="270"/>
      <c r="J572" s="266"/>
      <c r="K572" s="266"/>
      <c r="L572" s="271"/>
      <c r="M572" s="272"/>
      <c r="N572" s="273"/>
      <c r="O572" s="273"/>
      <c r="P572" s="273"/>
      <c r="Q572" s="273"/>
      <c r="R572" s="273"/>
      <c r="S572" s="273"/>
      <c r="T572" s="274"/>
      <c r="AT572" s="275" t="s">
        <v>428</v>
      </c>
      <c r="AU572" s="275" t="s">
        <v>86</v>
      </c>
      <c r="AV572" s="13" t="s">
        <v>86</v>
      </c>
      <c r="AW572" s="13" t="s">
        <v>39</v>
      </c>
      <c r="AX572" s="13" t="s">
        <v>76</v>
      </c>
      <c r="AY572" s="275" t="s">
        <v>414</v>
      </c>
    </row>
    <row r="573" s="13" customFormat="1">
      <c r="B573" s="265"/>
      <c r="C573" s="266"/>
      <c r="D573" s="252" t="s">
        <v>428</v>
      </c>
      <c r="E573" s="267" t="s">
        <v>21</v>
      </c>
      <c r="F573" s="268" t="s">
        <v>933</v>
      </c>
      <c r="G573" s="266"/>
      <c r="H573" s="269">
        <v>49.883000000000003</v>
      </c>
      <c r="I573" s="270"/>
      <c r="J573" s="266"/>
      <c r="K573" s="266"/>
      <c r="L573" s="271"/>
      <c r="M573" s="272"/>
      <c r="N573" s="273"/>
      <c r="O573" s="273"/>
      <c r="P573" s="273"/>
      <c r="Q573" s="273"/>
      <c r="R573" s="273"/>
      <c r="S573" s="273"/>
      <c r="T573" s="274"/>
      <c r="AT573" s="275" t="s">
        <v>428</v>
      </c>
      <c r="AU573" s="275" t="s">
        <v>86</v>
      </c>
      <c r="AV573" s="13" t="s">
        <v>86</v>
      </c>
      <c r="AW573" s="13" t="s">
        <v>39</v>
      </c>
      <c r="AX573" s="13" t="s">
        <v>76</v>
      </c>
      <c r="AY573" s="275" t="s">
        <v>414</v>
      </c>
    </row>
    <row r="574" s="13" customFormat="1">
      <c r="B574" s="265"/>
      <c r="C574" s="266"/>
      <c r="D574" s="252" t="s">
        <v>428</v>
      </c>
      <c r="E574" s="267" t="s">
        <v>21</v>
      </c>
      <c r="F574" s="268" t="s">
        <v>934</v>
      </c>
      <c r="G574" s="266"/>
      <c r="H574" s="269">
        <v>6.5620000000000003</v>
      </c>
      <c r="I574" s="270"/>
      <c r="J574" s="266"/>
      <c r="K574" s="266"/>
      <c r="L574" s="271"/>
      <c r="M574" s="272"/>
      <c r="N574" s="273"/>
      <c r="O574" s="273"/>
      <c r="P574" s="273"/>
      <c r="Q574" s="273"/>
      <c r="R574" s="273"/>
      <c r="S574" s="273"/>
      <c r="T574" s="274"/>
      <c r="AT574" s="275" t="s">
        <v>428</v>
      </c>
      <c r="AU574" s="275" t="s">
        <v>86</v>
      </c>
      <c r="AV574" s="13" t="s">
        <v>86</v>
      </c>
      <c r="AW574" s="13" t="s">
        <v>39</v>
      </c>
      <c r="AX574" s="13" t="s">
        <v>76</v>
      </c>
      <c r="AY574" s="275" t="s">
        <v>414</v>
      </c>
    </row>
    <row r="575" s="13" customFormat="1">
      <c r="B575" s="265"/>
      <c r="C575" s="266"/>
      <c r="D575" s="252" t="s">
        <v>428</v>
      </c>
      <c r="E575" s="267" t="s">
        <v>21</v>
      </c>
      <c r="F575" s="268" t="s">
        <v>935</v>
      </c>
      <c r="G575" s="266"/>
      <c r="H575" s="269">
        <v>59.496000000000002</v>
      </c>
      <c r="I575" s="270"/>
      <c r="J575" s="266"/>
      <c r="K575" s="266"/>
      <c r="L575" s="271"/>
      <c r="M575" s="272"/>
      <c r="N575" s="273"/>
      <c r="O575" s="273"/>
      <c r="P575" s="273"/>
      <c r="Q575" s="273"/>
      <c r="R575" s="273"/>
      <c r="S575" s="273"/>
      <c r="T575" s="274"/>
      <c r="AT575" s="275" t="s">
        <v>428</v>
      </c>
      <c r="AU575" s="275" t="s">
        <v>86</v>
      </c>
      <c r="AV575" s="13" t="s">
        <v>86</v>
      </c>
      <c r="AW575" s="13" t="s">
        <v>39</v>
      </c>
      <c r="AX575" s="13" t="s">
        <v>76</v>
      </c>
      <c r="AY575" s="275" t="s">
        <v>414</v>
      </c>
    </row>
    <row r="576" s="12" customFormat="1">
      <c r="B576" s="255"/>
      <c r="C576" s="256"/>
      <c r="D576" s="252" t="s">
        <v>428</v>
      </c>
      <c r="E576" s="257" t="s">
        <v>21</v>
      </c>
      <c r="F576" s="258" t="s">
        <v>908</v>
      </c>
      <c r="G576" s="256"/>
      <c r="H576" s="257" t="s">
        <v>21</v>
      </c>
      <c r="I576" s="259"/>
      <c r="J576" s="256"/>
      <c r="K576" s="256"/>
      <c r="L576" s="260"/>
      <c r="M576" s="261"/>
      <c r="N576" s="262"/>
      <c r="O576" s="262"/>
      <c r="P576" s="262"/>
      <c r="Q576" s="262"/>
      <c r="R576" s="262"/>
      <c r="S576" s="262"/>
      <c r="T576" s="263"/>
      <c r="AT576" s="264" t="s">
        <v>428</v>
      </c>
      <c r="AU576" s="264" t="s">
        <v>86</v>
      </c>
      <c r="AV576" s="12" t="s">
        <v>83</v>
      </c>
      <c r="AW576" s="12" t="s">
        <v>39</v>
      </c>
      <c r="AX576" s="12" t="s">
        <v>76</v>
      </c>
      <c r="AY576" s="264" t="s">
        <v>414</v>
      </c>
    </row>
    <row r="577" s="13" customFormat="1">
      <c r="B577" s="265"/>
      <c r="C577" s="266"/>
      <c r="D577" s="252" t="s">
        <v>428</v>
      </c>
      <c r="E577" s="267" t="s">
        <v>21</v>
      </c>
      <c r="F577" s="268" t="s">
        <v>936</v>
      </c>
      <c r="G577" s="266"/>
      <c r="H577" s="269">
        <v>17.5</v>
      </c>
      <c r="I577" s="270"/>
      <c r="J577" s="266"/>
      <c r="K577" s="266"/>
      <c r="L577" s="271"/>
      <c r="M577" s="272"/>
      <c r="N577" s="273"/>
      <c r="O577" s="273"/>
      <c r="P577" s="273"/>
      <c r="Q577" s="273"/>
      <c r="R577" s="273"/>
      <c r="S577" s="273"/>
      <c r="T577" s="274"/>
      <c r="AT577" s="275" t="s">
        <v>428</v>
      </c>
      <c r="AU577" s="275" t="s">
        <v>86</v>
      </c>
      <c r="AV577" s="13" t="s">
        <v>86</v>
      </c>
      <c r="AW577" s="13" t="s">
        <v>39</v>
      </c>
      <c r="AX577" s="13" t="s">
        <v>76</v>
      </c>
      <c r="AY577" s="275" t="s">
        <v>414</v>
      </c>
    </row>
    <row r="578" s="12" customFormat="1">
      <c r="B578" s="255"/>
      <c r="C578" s="256"/>
      <c r="D578" s="252" t="s">
        <v>428</v>
      </c>
      <c r="E578" s="257" t="s">
        <v>21</v>
      </c>
      <c r="F578" s="258" t="s">
        <v>937</v>
      </c>
      <c r="G578" s="256"/>
      <c r="H578" s="257" t="s">
        <v>21</v>
      </c>
      <c r="I578" s="259"/>
      <c r="J578" s="256"/>
      <c r="K578" s="256"/>
      <c r="L578" s="260"/>
      <c r="M578" s="261"/>
      <c r="N578" s="262"/>
      <c r="O578" s="262"/>
      <c r="P578" s="262"/>
      <c r="Q578" s="262"/>
      <c r="R578" s="262"/>
      <c r="S578" s="262"/>
      <c r="T578" s="263"/>
      <c r="AT578" s="264" t="s">
        <v>428</v>
      </c>
      <c r="AU578" s="264" t="s">
        <v>86</v>
      </c>
      <c r="AV578" s="12" t="s">
        <v>83</v>
      </c>
      <c r="AW578" s="12" t="s">
        <v>39</v>
      </c>
      <c r="AX578" s="12" t="s">
        <v>76</v>
      </c>
      <c r="AY578" s="264" t="s">
        <v>414</v>
      </c>
    </row>
    <row r="579" s="12" customFormat="1">
      <c r="B579" s="255"/>
      <c r="C579" s="256"/>
      <c r="D579" s="252" t="s">
        <v>428</v>
      </c>
      <c r="E579" s="257" t="s">
        <v>21</v>
      </c>
      <c r="F579" s="258" t="s">
        <v>938</v>
      </c>
      <c r="G579" s="256"/>
      <c r="H579" s="257" t="s">
        <v>21</v>
      </c>
      <c r="I579" s="259"/>
      <c r="J579" s="256"/>
      <c r="K579" s="256"/>
      <c r="L579" s="260"/>
      <c r="M579" s="261"/>
      <c r="N579" s="262"/>
      <c r="O579" s="262"/>
      <c r="P579" s="262"/>
      <c r="Q579" s="262"/>
      <c r="R579" s="262"/>
      <c r="S579" s="262"/>
      <c r="T579" s="263"/>
      <c r="AT579" s="264" t="s">
        <v>428</v>
      </c>
      <c r="AU579" s="264" t="s">
        <v>86</v>
      </c>
      <c r="AV579" s="12" t="s">
        <v>83</v>
      </c>
      <c r="AW579" s="12" t="s">
        <v>39</v>
      </c>
      <c r="AX579" s="12" t="s">
        <v>76</v>
      </c>
      <c r="AY579" s="264" t="s">
        <v>414</v>
      </c>
    </row>
    <row r="580" s="13" customFormat="1">
      <c r="B580" s="265"/>
      <c r="C580" s="266"/>
      <c r="D580" s="252" t="s">
        <v>428</v>
      </c>
      <c r="E580" s="267" t="s">
        <v>21</v>
      </c>
      <c r="F580" s="268" t="s">
        <v>939</v>
      </c>
      <c r="G580" s="266"/>
      <c r="H580" s="269">
        <v>-3016.2249999999999</v>
      </c>
      <c r="I580" s="270"/>
      <c r="J580" s="266"/>
      <c r="K580" s="266"/>
      <c r="L580" s="271"/>
      <c r="M580" s="272"/>
      <c r="N580" s="273"/>
      <c r="O580" s="273"/>
      <c r="P580" s="273"/>
      <c r="Q580" s="273"/>
      <c r="R580" s="273"/>
      <c r="S580" s="273"/>
      <c r="T580" s="274"/>
      <c r="AT580" s="275" t="s">
        <v>428</v>
      </c>
      <c r="AU580" s="275" t="s">
        <v>86</v>
      </c>
      <c r="AV580" s="13" t="s">
        <v>86</v>
      </c>
      <c r="AW580" s="13" t="s">
        <v>39</v>
      </c>
      <c r="AX580" s="13" t="s">
        <v>76</v>
      </c>
      <c r="AY580" s="275" t="s">
        <v>414</v>
      </c>
    </row>
    <row r="581" s="12" customFormat="1">
      <c r="B581" s="255"/>
      <c r="C581" s="256"/>
      <c r="D581" s="252" t="s">
        <v>428</v>
      </c>
      <c r="E581" s="257" t="s">
        <v>21</v>
      </c>
      <c r="F581" s="258" t="s">
        <v>940</v>
      </c>
      <c r="G581" s="256"/>
      <c r="H581" s="257" t="s">
        <v>21</v>
      </c>
      <c r="I581" s="259"/>
      <c r="J581" s="256"/>
      <c r="K581" s="256"/>
      <c r="L581" s="260"/>
      <c r="M581" s="261"/>
      <c r="N581" s="262"/>
      <c r="O581" s="262"/>
      <c r="P581" s="262"/>
      <c r="Q581" s="262"/>
      <c r="R581" s="262"/>
      <c r="S581" s="262"/>
      <c r="T581" s="263"/>
      <c r="AT581" s="264" t="s">
        <v>428</v>
      </c>
      <c r="AU581" s="264" t="s">
        <v>86</v>
      </c>
      <c r="AV581" s="12" t="s">
        <v>83</v>
      </c>
      <c r="AW581" s="12" t="s">
        <v>39</v>
      </c>
      <c r="AX581" s="12" t="s">
        <v>76</v>
      </c>
      <c r="AY581" s="264" t="s">
        <v>414</v>
      </c>
    </row>
    <row r="582" s="12" customFormat="1">
      <c r="B582" s="255"/>
      <c r="C582" s="256"/>
      <c r="D582" s="252" t="s">
        <v>428</v>
      </c>
      <c r="E582" s="257" t="s">
        <v>21</v>
      </c>
      <c r="F582" s="258" t="s">
        <v>901</v>
      </c>
      <c r="G582" s="256"/>
      <c r="H582" s="257" t="s">
        <v>21</v>
      </c>
      <c r="I582" s="259"/>
      <c r="J582" s="256"/>
      <c r="K582" s="256"/>
      <c r="L582" s="260"/>
      <c r="M582" s="261"/>
      <c r="N582" s="262"/>
      <c r="O582" s="262"/>
      <c r="P582" s="262"/>
      <c r="Q582" s="262"/>
      <c r="R582" s="262"/>
      <c r="S582" s="262"/>
      <c r="T582" s="263"/>
      <c r="AT582" s="264" t="s">
        <v>428</v>
      </c>
      <c r="AU582" s="264" t="s">
        <v>86</v>
      </c>
      <c r="AV582" s="12" t="s">
        <v>83</v>
      </c>
      <c r="AW582" s="12" t="s">
        <v>39</v>
      </c>
      <c r="AX582" s="12" t="s">
        <v>76</v>
      </c>
      <c r="AY582" s="264" t="s">
        <v>414</v>
      </c>
    </row>
    <row r="583" s="13" customFormat="1">
      <c r="B583" s="265"/>
      <c r="C583" s="266"/>
      <c r="D583" s="252" t="s">
        <v>428</v>
      </c>
      <c r="E583" s="267" t="s">
        <v>21</v>
      </c>
      <c r="F583" s="268" t="s">
        <v>941</v>
      </c>
      <c r="G583" s="266"/>
      <c r="H583" s="269">
        <v>1044.288</v>
      </c>
      <c r="I583" s="270"/>
      <c r="J583" s="266"/>
      <c r="K583" s="266"/>
      <c r="L583" s="271"/>
      <c r="M583" s="272"/>
      <c r="N583" s="273"/>
      <c r="O583" s="273"/>
      <c r="P583" s="273"/>
      <c r="Q583" s="273"/>
      <c r="R583" s="273"/>
      <c r="S583" s="273"/>
      <c r="T583" s="274"/>
      <c r="AT583" s="275" t="s">
        <v>428</v>
      </c>
      <c r="AU583" s="275" t="s">
        <v>86</v>
      </c>
      <c r="AV583" s="13" t="s">
        <v>86</v>
      </c>
      <c r="AW583" s="13" t="s">
        <v>39</v>
      </c>
      <c r="AX583" s="13" t="s">
        <v>76</v>
      </c>
      <c r="AY583" s="275" t="s">
        <v>414</v>
      </c>
    </row>
    <row r="584" s="12" customFormat="1">
      <c r="B584" s="255"/>
      <c r="C584" s="256"/>
      <c r="D584" s="252" t="s">
        <v>428</v>
      </c>
      <c r="E584" s="257" t="s">
        <v>21</v>
      </c>
      <c r="F584" s="258" t="s">
        <v>942</v>
      </c>
      <c r="G584" s="256"/>
      <c r="H584" s="257" t="s">
        <v>21</v>
      </c>
      <c r="I584" s="259"/>
      <c r="J584" s="256"/>
      <c r="K584" s="256"/>
      <c r="L584" s="260"/>
      <c r="M584" s="261"/>
      <c r="N584" s="262"/>
      <c r="O584" s="262"/>
      <c r="P584" s="262"/>
      <c r="Q584" s="262"/>
      <c r="R584" s="262"/>
      <c r="S584" s="262"/>
      <c r="T584" s="263"/>
      <c r="AT584" s="264" t="s">
        <v>428</v>
      </c>
      <c r="AU584" s="264" t="s">
        <v>86</v>
      </c>
      <c r="AV584" s="12" t="s">
        <v>83</v>
      </c>
      <c r="AW584" s="12" t="s">
        <v>39</v>
      </c>
      <c r="AX584" s="12" t="s">
        <v>76</v>
      </c>
      <c r="AY584" s="264" t="s">
        <v>414</v>
      </c>
    </row>
    <row r="585" s="12" customFormat="1">
      <c r="B585" s="255"/>
      <c r="C585" s="256"/>
      <c r="D585" s="252" t="s">
        <v>428</v>
      </c>
      <c r="E585" s="257" t="s">
        <v>21</v>
      </c>
      <c r="F585" s="258" t="s">
        <v>929</v>
      </c>
      <c r="G585" s="256"/>
      <c r="H585" s="257" t="s">
        <v>21</v>
      </c>
      <c r="I585" s="259"/>
      <c r="J585" s="256"/>
      <c r="K585" s="256"/>
      <c r="L585" s="260"/>
      <c r="M585" s="261"/>
      <c r="N585" s="262"/>
      <c r="O585" s="262"/>
      <c r="P585" s="262"/>
      <c r="Q585" s="262"/>
      <c r="R585" s="262"/>
      <c r="S585" s="262"/>
      <c r="T585" s="263"/>
      <c r="AT585" s="264" t="s">
        <v>428</v>
      </c>
      <c r="AU585" s="264" t="s">
        <v>86</v>
      </c>
      <c r="AV585" s="12" t="s">
        <v>83</v>
      </c>
      <c r="AW585" s="12" t="s">
        <v>39</v>
      </c>
      <c r="AX585" s="12" t="s">
        <v>76</v>
      </c>
      <c r="AY585" s="264" t="s">
        <v>414</v>
      </c>
    </row>
    <row r="586" s="13" customFormat="1">
      <c r="B586" s="265"/>
      <c r="C586" s="266"/>
      <c r="D586" s="252" t="s">
        <v>428</v>
      </c>
      <c r="E586" s="267" t="s">
        <v>21</v>
      </c>
      <c r="F586" s="268" t="s">
        <v>943</v>
      </c>
      <c r="G586" s="266"/>
      <c r="H586" s="269">
        <v>1038.5899999999999</v>
      </c>
      <c r="I586" s="270"/>
      <c r="J586" s="266"/>
      <c r="K586" s="266"/>
      <c r="L586" s="271"/>
      <c r="M586" s="272"/>
      <c r="N586" s="273"/>
      <c r="O586" s="273"/>
      <c r="P586" s="273"/>
      <c r="Q586" s="273"/>
      <c r="R586" s="273"/>
      <c r="S586" s="273"/>
      <c r="T586" s="274"/>
      <c r="AT586" s="275" t="s">
        <v>428</v>
      </c>
      <c r="AU586" s="275" t="s">
        <v>86</v>
      </c>
      <c r="AV586" s="13" t="s">
        <v>86</v>
      </c>
      <c r="AW586" s="13" t="s">
        <v>39</v>
      </c>
      <c r="AX586" s="13" t="s">
        <v>76</v>
      </c>
      <c r="AY586" s="275" t="s">
        <v>414</v>
      </c>
    </row>
    <row r="587" s="13" customFormat="1">
      <c r="B587" s="265"/>
      <c r="C587" s="266"/>
      <c r="D587" s="252" t="s">
        <v>428</v>
      </c>
      <c r="E587" s="267" t="s">
        <v>21</v>
      </c>
      <c r="F587" s="268" t="s">
        <v>944</v>
      </c>
      <c r="G587" s="266"/>
      <c r="H587" s="269">
        <v>11.445</v>
      </c>
      <c r="I587" s="270"/>
      <c r="J587" s="266"/>
      <c r="K587" s="266"/>
      <c r="L587" s="271"/>
      <c r="M587" s="272"/>
      <c r="N587" s="273"/>
      <c r="O587" s="273"/>
      <c r="P587" s="273"/>
      <c r="Q587" s="273"/>
      <c r="R587" s="273"/>
      <c r="S587" s="273"/>
      <c r="T587" s="274"/>
      <c r="AT587" s="275" t="s">
        <v>428</v>
      </c>
      <c r="AU587" s="275" t="s">
        <v>86</v>
      </c>
      <c r="AV587" s="13" t="s">
        <v>86</v>
      </c>
      <c r="AW587" s="13" t="s">
        <v>39</v>
      </c>
      <c r="AX587" s="13" t="s">
        <v>76</v>
      </c>
      <c r="AY587" s="275" t="s">
        <v>414</v>
      </c>
    </row>
    <row r="588" s="12" customFormat="1">
      <c r="B588" s="255"/>
      <c r="C588" s="256"/>
      <c r="D588" s="252" t="s">
        <v>428</v>
      </c>
      <c r="E588" s="257" t="s">
        <v>21</v>
      </c>
      <c r="F588" s="258" t="s">
        <v>945</v>
      </c>
      <c r="G588" s="256"/>
      <c r="H588" s="257" t="s">
        <v>21</v>
      </c>
      <c r="I588" s="259"/>
      <c r="J588" s="256"/>
      <c r="K588" s="256"/>
      <c r="L588" s="260"/>
      <c r="M588" s="261"/>
      <c r="N588" s="262"/>
      <c r="O588" s="262"/>
      <c r="P588" s="262"/>
      <c r="Q588" s="262"/>
      <c r="R588" s="262"/>
      <c r="S588" s="262"/>
      <c r="T588" s="263"/>
      <c r="AT588" s="264" t="s">
        <v>428</v>
      </c>
      <c r="AU588" s="264" t="s">
        <v>86</v>
      </c>
      <c r="AV588" s="12" t="s">
        <v>83</v>
      </c>
      <c r="AW588" s="12" t="s">
        <v>39</v>
      </c>
      <c r="AX588" s="12" t="s">
        <v>76</v>
      </c>
      <c r="AY588" s="264" t="s">
        <v>414</v>
      </c>
    </row>
    <row r="589" s="13" customFormat="1">
      <c r="B589" s="265"/>
      <c r="C589" s="266"/>
      <c r="D589" s="252" t="s">
        <v>428</v>
      </c>
      <c r="E589" s="267" t="s">
        <v>21</v>
      </c>
      <c r="F589" s="268" t="s">
        <v>946</v>
      </c>
      <c r="G589" s="266"/>
      <c r="H589" s="269">
        <v>27.899999999999999</v>
      </c>
      <c r="I589" s="270"/>
      <c r="J589" s="266"/>
      <c r="K589" s="266"/>
      <c r="L589" s="271"/>
      <c r="M589" s="272"/>
      <c r="N589" s="273"/>
      <c r="O589" s="273"/>
      <c r="P589" s="273"/>
      <c r="Q589" s="273"/>
      <c r="R589" s="273"/>
      <c r="S589" s="273"/>
      <c r="T589" s="274"/>
      <c r="AT589" s="275" t="s">
        <v>428</v>
      </c>
      <c r="AU589" s="275" t="s">
        <v>86</v>
      </c>
      <c r="AV589" s="13" t="s">
        <v>86</v>
      </c>
      <c r="AW589" s="13" t="s">
        <v>39</v>
      </c>
      <c r="AX589" s="13" t="s">
        <v>76</v>
      </c>
      <c r="AY589" s="275" t="s">
        <v>414</v>
      </c>
    </row>
    <row r="590" s="12" customFormat="1">
      <c r="B590" s="255"/>
      <c r="C590" s="256"/>
      <c r="D590" s="252" t="s">
        <v>428</v>
      </c>
      <c r="E590" s="257" t="s">
        <v>21</v>
      </c>
      <c r="F590" s="258" t="s">
        <v>947</v>
      </c>
      <c r="G590" s="256"/>
      <c r="H590" s="257" t="s">
        <v>21</v>
      </c>
      <c r="I590" s="259"/>
      <c r="J590" s="256"/>
      <c r="K590" s="256"/>
      <c r="L590" s="260"/>
      <c r="M590" s="261"/>
      <c r="N590" s="262"/>
      <c r="O590" s="262"/>
      <c r="P590" s="262"/>
      <c r="Q590" s="262"/>
      <c r="R590" s="262"/>
      <c r="S590" s="262"/>
      <c r="T590" s="263"/>
      <c r="AT590" s="264" t="s">
        <v>428</v>
      </c>
      <c r="AU590" s="264" t="s">
        <v>86</v>
      </c>
      <c r="AV590" s="12" t="s">
        <v>83</v>
      </c>
      <c r="AW590" s="12" t="s">
        <v>39</v>
      </c>
      <c r="AX590" s="12" t="s">
        <v>76</v>
      </c>
      <c r="AY590" s="264" t="s">
        <v>414</v>
      </c>
    </row>
    <row r="591" s="12" customFormat="1">
      <c r="B591" s="255"/>
      <c r="C591" s="256"/>
      <c r="D591" s="252" t="s">
        <v>428</v>
      </c>
      <c r="E591" s="257" t="s">
        <v>21</v>
      </c>
      <c r="F591" s="258" t="s">
        <v>929</v>
      </c>
      <c r="G591" s="256"/>
      <c r="H591" s="257" t="s">
        <v>21</v>
      </c>
      <c r="I591" s="259"/>
      <c r="J591" s="256"/>
      <c r="K591" s="256"/>
      <c r="L591" s="260"/>
      <c r="M591" s="261"/>
      <c r="N591" s="262"/>
      <c r="O591" s="262"/>
      <c r="P591" s="262"/>
      <c r="Q591" s="262"/>
      <c r="R591" s="262"/>
      <c r="S591" s="262"/>
      <c r="T591" s="263"/>
      <c r="AT591" s="264" t="s">
        <v>428</v>
      </c>
      <c r="AU591" s="264" t="s">
        <v>86</v>
      </c>
      <c r="AV591" s="12" t="s">
        <v>83</v>
      </c>
      <c r="AW591" s="12" t="s">
        <v>39</v>
      </c>
      <c r="AX591" s="12" t="s">
        <v>76</v>
      </c>
      <c r="AY591" s="264" t="s">
        <v>414</v>
      </c>
    </row>
    <row r="592" s="13" customFormat="1">
      <c r="B592" s="265"/>
      <c r="C592" s="266"/>
      <c r="D592" s="252" t="s">
        <v>428</v>
      </c>
      <c r="E592" s="267" t="s">
        <v>21</v>
      </c>
      <c r="F592" s="268" t="s">
        <v>948</v>
      </c>
      <c r="G592" s="266"/>
      <c r="H592" s="269">
        <v>220.744</v>
      </c>
      <c r="I592" s="270"/>
      <c r="J592" s="266"/>
      <c r="K592" s="266"/>
      <c r="L592" s="271"/>
      <c r="M592" s="272"/>
      <c r="N592" s="273"/>
      <c r="O592" s="273"/>
      <c r="P592" s="273"/>
      <c r="Q592" s="273"/>
      <c r="R592" s="273"/>
      <c r="S592" s="273"/>
      <c r="T592" s="274"/>
      <c r="AT592" s="275" t="s">
        <v>428</v>
      </c>
      <c r="AU592" s="275" t="s">
        <v>86</v>
      </c>
      <c r="AV592" s="13" t="s">
        <v>86</v>
      </c>
      <c r="AW592" s="13" t="s">
        <v>39</v>
      </c>
      <c r="AX592" s="13" t="s">
        <v>76</v>
      </c>
      <c r="AY592" s="275" t="s">
        <v>414</v>
      </c>
    </row>
    <row r="593" s="12" customFormat="1">
      <c r="B593" s="255"/>
      <c r="C593" s="256"/>
      <c r="D593" s="252" t="s">
        <v>428</v>
      </c>
      <c r="E593" s="257" t="s">
        <v>21</v>
      </c>
      <c r="F593" s="258" t="s">
        <v>949</v>
      </c>
      <c r="G593" s="256"/>
      <c r="H593" s="257" t="s">
        <v>21</v>
      </c>
      <c r="I593" s="259"/>
      <c r="J593" s="256"/>
      <c r="K593" s="256"/>
      <c r="L593" s="260"/>
      <c r="M593" s="261"/>
      <c r="N593" s="262"/>
      <c r="O593" s="262"/>
      <c r="P593" s="262"/>
      <c r="Q593" s="262"/>
      <c r="R593" s="262"/>
      <c r="S593" s="262"/>
      <c r="T593" s="263"/>
      <c r="AT593" s="264" t="s">
        <v>428</v>
      </c>
      <c r="AU593" s="264" t="s">
        <v>86</v>
      </c>
      <c r="AV593" s="12" t="s">
        <v>83</v>
      </c>
      <c r="AW593" s="12" t="s">
        <v>39</v>
      </c>
      <c r="AX593" s="12" t="s">
        <v>76</v>
      </c>
      <c r="AY593" s="264" t="s">
        <v>414</v>
      </c>
    </row>
    <row r="594" s="13" customFormat="1">
      <c r="B594" s="265"/>
      <c r="C594" s="266"/>
      <c r="D594" s="252" t="s">
        <v>428</v>
      </c>
      <c r="E594" s="267" t="s">
        <v>21</v>
      </c>
      <c r="F594" s="268" t="s">
        <v>950</v>
      </c>
      <c r="G594" s="266"/>
      <c r="H594" s="269">
        <v>218.01300000000001</v>
      </c>
      <c r="I594" s="270"/>
      <c r="J594" s="266"/>
      <c r="K594" s="266"/>
      <c r="L594" s="271"/>
      <c r="M594" s="272"/>
      <c r="N594" s="273"/>
      <c r="O594" s="273"/>
      <c r="P594" s="273"/>
      <c r="Q594" s="273"/>
      <c r="R594" s="273"/>
      <c r="S594" s="273"/>
      <c r="T594" s="274"/>
      <c r="AT594" s="275" t="s">
        <v>428</v>
      </c>
      <c r="AU594" s="275" t="s">
        <v>86</v>
      </c>
      <c r="AV594" s="13" t="s">
        <v>86</v>
      </c>
      <c r="AW594" s="13" t="s">
        <v>39</v>
      </c>
      <c r="AX594" s="13" t="s">
        <v>76</v>
      </c>
      <c r="AY594" s="275" t="s">
        <v>414</v>
      </c>
    </row>
    <row r="595" s="12" customFormat="1">
      <c r="B595" s="255"/>
      <c r="C595" s="256"/>
      <c r="D595" s="252" t="s">
        <v>428</v>
      </c>
      <c r="E595" s="257" t="s">
        <v>21</v>
      </c>
      <c r="F595" s="258" t="s">
        <v>947</v>
      </c>
      <c r="G595" s="256"/>
      <c r="H595" s="257" t="s">
        <v>21</v>
      </c>
      <c r="I595" s="259"/>
      <c r="J595" s="256"/>
      <c r="K595" s="256"/>
      <c r="L595" s="260"/>
      <c r="M595" s="261"/>
      <c r="N595" s="262"/>
      <c r="O595" s="262"/>
      <c r="P595" s="262"/>
      <c r="Q595" s="262"/>
      <c r="R595" s="262"/>
      <c r="S595" s="262"/>
      <c r="T595" s="263"/>
      <c r="AT595" s="264" t="s">
        <v>428</v>
      </c>
      <c r="AU595" s="264" t="s">
        <v>86</v>
      </c>
      <c r="AV595" s="12" t="s">
        <v>83</v>
      </c>
      <c r="AW595" s="12" t="s">
        <v>39</v>
      </c>
      <c r="AX595" s="12" t="s">
        <v>76</v>
      </c>
      <c r="AY595" s="264" t="s">
        <v>414</v>
      </c>
    </row>
    <row r="596" s="13" customFormat="1">
      <c r="B596" s="265"/>
      <c r="C596" s="266"/>
      <c r="D596" s="252" t="s">
        <v>428</v>
      </c>
      <c r="E596" s="267" t="s">
        <v>21</v>
      </c>
      <c r="F596" s="268" t="s">
        <v>951</v>
      </c>
      <c r="G596" s="266"/>
      <c r="H596" s="269">
        <v>83.713999999999999</v>
      </c>
      <c r="I596" s="270"/>
      <c r="J596" s="266"/>
      <c r="K596" s="266"/>
      <c r="L596" s="271"/>
      <c r="M596" s="272"/>
      <c r="N596" s="273"/>
      <c r="O596" s="273"/>
      <c r="P596" s="273"/>
      <c r="Q596" s="273"/>
      <c r="R596" s="273"/>
      <c r="S596" s="273"/>
      <c r="T596" s="274"/>
      <c r="AT596" s="275" t="s">
        <v>428</v>
      </c>
      <c r="AU596" s="275" t="s">
        <v>86</v>
      </c>
      <c r="AV596" s="13" t="s">
        <v>86</v>
      </c>
      <c r="AW596" s="13" t="s">
        <v>39</v>
      </c>
      <c r="AX596" s="13" t="s">
        <v>76</v>
      </c>
      <c r="AY596" s="275" t="s">
        <v>414</v>
      </c>
    </row>
    <row r="597" s="12" customFormat="1">
      <c r="B597" s="255"/>
      <c r="C597" s="256"/>
      <c r="D597" s="252" t="s">
        <v>428</v>
      </c>
      <c r="E597" s="257" t="s">
        <v>21</v>
      </c>
      <c r="F597" s="258" t="s">
        <v>952</v>
      </c>
      <c r="G597" s="256"/>
      <c r="H597" s="257" t="s">
        <v>21</v>
      </c>
      <c r="I597" s="259"/>
      <c r="J597" s="256"/>
      <c r="K597" s="256"/>
      <c r="L597" s="260"/>
      <c r="M597" s="261"/>
      <c r="N597" s="262"/>
      <c r="O597" s="262"/>
      <c r="P597" s="262"/>
      <c r="Q597" s="262"/>
      <c r="R597" s="262"/>
      <c r="S597" s="262"/>
      <c r="T597" s="263"/>
      <c r="AT597" s="264" t="s">
        <v>428</v>
      </c>
      <c r="AU597" s="264" t="s">
        <v>86</v>
      </c>
      <c r="AV597" s="12" t="s">
        <v>83</v>
      </c>
      <c r="AW597" s="12" t="s">
        <v>39</v>
      </c>
      <c r="AX597" s="12" t="s">
        <v>76</v>
      </c>
      <c r="AY597" s="264" t="s">
        <v>414</v>
      </c>
    </row>
    <row r="598" s="13" customFormat="1">
      <c r="B598" s="265"/>
      <c r="C598" s="266"/>
      <c r="D598" s="252" t="s">
        <v>428</v>
      </c>
      <c r="E598" s="267" t="s">
        <v>21</v>
      </c>
      <c r="F598" s="268" t="s">
        <v>953</v>
      </c>
      <c r="G598" s="266"/>
      <c r="H598" s="269">
        <v>-2768.0819999999999</v>
      </c>
      <c r="I598" s="270"/>
      <c r="J598" s="266"/>
      <c r="K598" s="266"/>
      <c r="L598" s="271"/>
      <c r="M598" s="272"/>
      <c r="N598" s="273"/>
      <c r="O598" s="273"/>
      <c r="P598" s="273"/>
      <c r="Q598" s="273"/>
      <c r="R598" s="273"/>
      <c r="S598" s="273"/>
      <c r="T598" s="274"/>
      <c r="AT598" s="275" t="s">
        <v>428</v>
      </c>
      <c r="AU598" s="275" t="s">
        <v>86</v>
      </c>
      <c r="AV598" s="13" t="s">
        <v>86</v>
      </c>
      <c r="AW598" s="13" t="s">
        <v>39</v>
      </c>
      <c r="AX598" s="13" t="s">
        <v>76</v>
      </c>
      <c r="AY598" s="275" t="s">
        <v>414</v>
      </c>
    </row>
    <row r="599" s="13" customFormat="1">
      <c r="B599" s="265"/>
      <c r="C599" s="266"/>
      <c r="D599" s="252" t="s">
        <v>428</v>
      </c>
      <c r="E599" s="267" t="s">
        <v>21</v>
      </c>
      <c r="F599" s="268" t="s">
        <v>954</v>
      </c>
      <c r="G599" s="266"/>
      <c r="H599" s="269">
        <v>-84.744</v>
      </c>
      <c r="I599" s="270"/>
      <c r="J599" s="266"/>
      <c r="K599" s="266"/>
      <c r="L599" s="271"/>
      <c r="M599" s="272"/>
      <c r="N599" s="273"/>
      <c r="O599" s="273"/>
      <c r="P599" s="273"/>
      <c r="Q599" s="273"/>
      <c r="R599" s="273"/>
      <c r="S599" s="273"/>
      <c r="T599" s="274"/>
      <c r="AT599" s="275" t="s">
        <v>428</v>
      </c>
      <c r="AU599" s="275" t="s">
        <v>86</v>
      </c>
      <c r="AV599" s="13" t="s">
        <v>86</v>
      </c>
      <c r="AW599" s="13" t="s">
        <v>39</v>
      </c>
      <c r="AX599" s="13" t="s">
        <v>76</v>
      </c>
      <c r="AY599" s="275" t="s">
        <v>414</v>
      </c>
    </row>
    <row r="600" s="13" customFormat="1">
      <c r="B600" s="265"/>
      <c r="C600" s="266"/>
      <c r="D600" s="252" t="s">
        <v>428</v>
      </c>
      <c r="E600" s="267" t="s">
        <v>21</v>
      </c>
      <c r="F600" s="268" t="s">
        <v>955</v>
      </c>
      <c r="G600" s="266"/>
      <c r="H600" s="269">
        <v>-0.64800000000000002</v>
      </c>
      <c r="I600" s="270"/>
      <c r="J600" s="266"/>
      <c r="K600" s="266"/>
      <c r="L600" s="271"/>
      <c r="M600" s="272"/>
      <c r="N600" s="273"/>
      <c r="O600" s="273"/>
      <c r="P600" s="273"/>
      <c r="Q600" s="273"/>
      <c r="R600" s="273"/>
      <c r="S600" s="273"/>
      <c r="T600" s="274"/>
      <c r="AT600" s="275" t="s">
        <v>428</v>
      </c>
      <c r="AU600" s="275" t="s">
        <v>86</v>
      </c>
      <c r="AV600" s="13" t="s">
        <v>86</v>
      </c>
      <c r="AW600" s="13" t="s">
        <v>39</v>
      </c>
      <c r="AX600" s="13" t="s">
        <v>76</v>
      </c>
      <c r="AY600" s="275" t="s">
        <v>414</v>
      </c>
    </row>
    <row r="601" s="14" customFormat="1">
      <c r="B601" s="276"/>
      <c r="C601" s="277"/>
      <c r="D601" s="252" t="s">
        <v>428</v>
      </c>
      <c r="E601" s="278" t="s">
        <v>188</v>
      </c>
      <c r="F601" s="279" t="s">
        <v>259</v>
      </c>
      <c r="G601" s="277"/>
      <c r="H601" s="280">
        <v>3169.8249999999998</v>
      </c>
      <c r="I601" s="281"/>
      <c r="J601" s="277"/>
      <c r="K601" s="277"/>
      <c r="L601" s="282"/>
      <c r="M601" s="283"/>
      <c r="N601" s="284"/>
      <c r="O601" s="284"/>
      <c r="P601" s="284"/>
      <c r="Q601" s="284"/>
      <c r="R601" s="284"/>
      <c r="S601" s="284"/>
      <c r="T601" s="285"/>
      <c r="AT601" s="286" t="s">
        <v>428</v>
      </c>
      <c r="AU601" s="286" t="s">
        <v>86</v>
      </c>
      <c r="AV601" s="14" t="s">
        <v>394</v>
      </c>
      <c r="AW601" s="14" t="s">
        <v>39</v>
      </c>
      <c r="AX601" s="14" t="s">
        <v>76</v>
      </c>
      <c r="AY601" s="286" t="s">
        <v>414</v>
      </c>
    </row>
    <row r="602" s="15" customFormat="1">
      <c r="B602" s="287"/>
      <c r="C602" s="288"/>
      <c r="D602" s="252" t="s">
        <v>428</v>
      </c>
      <c r="E602" s="289" t="s">
        <v>21</v>
      </c>
      <c r="F602" s="290" t="s">
        <v>235</v>
      </c>
      <c r="G602" s="288"/>
      <c r="H602" s="291">
        <v>3169.8249999999998</v>
      </c>
      <c r="I602" s="292"/>
      <c r="J602" s="288"/>
      <c r="K602" s="288"/>
      <c r="L602" s="293"/>
      <c r="M602" s="294"/>
      <c r="N602" s="295"/>
      <c r="O602" s="295"/>
      <c r="P602" s="295"/>
      <c r="Q602" s="295"/>
      <c r="R602" s="295"/>
      <c r="S602" s="295"/>
      <c r="T602" s="296"/>
      <c r="AT602" s="297" t="s">
        <v>428</v>
      </c>
      <c r="AU602" s="297" t="s">
        <v>86</v>
      </c>
      <c r="AV602" s="15" t="s">
        <v>422</v>
      </c>
      <c r="AW602" s="15" t="s">
        <v>39</v>
      </c>
      <c r="AX602" s="15" t="s">
        <v>83</v>
      </c>
      <c r="AY602" s="297" t="s">
        <v>414</v>
      </c>
    </row>
    <row r="603" s="1" customFormat="1" ht="16.5" customHeight="1">
      <c r="B603" s="47"/>
      <c r="C603" s="298" t="s">
        <v>956</v>
      </c>
      <c r="D603" s="298" t="s">
        <v>841</v>
      </c>
      <c r="E603" s="299" t="s">
        <v>957</v>
      </c>
      <c r="F603" s="300" t="s">
        <v>958</v>
      </c>
      <c r="G603" s="301" t="s">
        <v>192</v>
      </c>
      <c r="H603" s="302">
        <v>3328.3159999999998</v>
      </c>
      <c r="I603" s="303"/>
      <c r="J603" s="304">
        <f>ROUND(I603*H603,2)</f>
        <v>0</v>
      </c>
      <c r="K603" s="300" t="s">
        <v>21</v>
      </c>
      <c r="L603" s="305"/>
      <c r="M603" s="306" t="s">
        <v>21</v>
      </c>
      <c r="N603" s="307" t="s">
        <v>47</v>
      </c>
      <c r="O603" s="48"/>
      <c r="P603" s="249">
        <f>O603*H603</f>
        <v>0</v>
      </c>
      <c r="Q603" s="249">
        <v>0</v>
      </c>
      <c r="R603" s="249">
        <f>Q603*H603</f>
        <v>0</v>
      </c>
      <c r="S603" s="249">
        <v>0</v>
      </c>
      <c r="T603" s="250">
        <f>S603*H603</f>
        <v>0</v>
      </c>
      <c r="AR603" s="25" t="s">
        <v>542</v>
      </c>
      <c r="AT603" s="25" t="s">
        <v>841</v>
      </c>
      <c r="AU603" s="25" t="s">
        <v>86</v>
      </c>
      <c r="AY603" s="25" t="s">
        <v>414</v>
      </c>
      <c r="BE603" s="251">
        <f>IF(N603="základní",J603,0)</f>
        <v>0</v>
      </c>
      <c r="BF603" s="251">
        <f>IF(N603="snížená",J603,0)</f>
        <v>0</v>
      </c>
      <c r="BG603" s="251">
        <f>IF(N603="zákl. přenesená",J603,0)</f>
        <v>0</v>
      </c>
      <c r="BH603" s="251">
        <f>IF(N603="sníž. přenesená",J603,0)</f>
        <v>0</v>
      </c>
      <c r="BI603" s="251">
        <f>IF(N603="nulová",J603,0)</f>
        <v>0</v>
      </c>
      <c r="BJ603" s="25" t="s">
        <v>83</v>
      </c>
      <c r="BK603" s="251">
        <f>ROUND(I603*H603,2)</f>
        <v>0</v>
      </c>
      <c r="BL603" s="25" t="s">
        <v>422</v>
      </c>
      <c r="BM603" s="25" t="s">
        <v>959</v>
      </c>
    </row>
    <row r="604" s="13" customFormat="1">
      <c r="B604" s="265"/>
      <c r="C604" s="266"/>
      <c r="D604" s="252" t="s">
        <v>428</v>
      </c>
      <c r="E604" s="267" t="s">
        <v>21</v>
      </c>
      <c r="F604" s="268" t="s">
        <v>188</v>
      </c>
      <c r="G604" s="266"/>
      <c r="H604" s="269">
        <v>3169.8249999999998</v>
      </c>
      <c r="I604" s="270"/>
      <c r="J604" s="266"/>
      <c r="K604" s="266"/>
      <c r="L604" s="271"/>
      <c r="M604" s="272"/>
      <c r="N604" s="273"/>
      <c r="O604" s="273"/>
      <c r="P604" s="273"/>
      <c r="Q604" s="273"/>
      <c r="R604" s="273"/>
      <c r="S604" s="273"/>
      <c r="T604" s="274"/>
      <c r="AT604" s="275" t="s">
        <v>428</v>
      </c>
      <c r="AU604" s="275" t="s">
        <v>86</v>
      </c>
      <c r="AV604" s="13" t="s">
        <v>86</v>
      </c>
      <c r="AW604" s="13" t="s">
        <v>39</v>
      </c>
      <c r="AX604" s="13" t="s">
        <v>76</v>
      </c>
      <c r="AY604" s="275" t="s">
        <v>414</v>
      </c>
    </row>
    <row r="605" s="15" customFormat="1">
      <c r="B605" s="287"/>
      <c r="C605" s="288"/>
      <c r="D605" s="252" t="s">
        <v>428</v>
      </c>
      <c r="E605" s="289" t="s">
        <v>21</v>
      </c>
      <c r="F605" s="290" t="s">
        <v>235</v>
      </c>
      <c r="G605" s="288"/>
      <c r="H605" s="291">
        <v>3169.8249999999998</v>
      </c>
      <c r="I605" s="292"/>
      <c r="J605" s="288"/>
      <c r="K605" s="288"/>
      <c r="L605" s="293"/>
      <c r="M605" s="294"/>
      <c r="N605" s="295"/>
      <c r="O605" s="295"/>
      <c r="P605" s="295"/>
      <c r="Q605" s="295"/>
      <c r="R605" s="295"/>
      <c r="S605" s="295"/>
      <c r="T605" s="296"/>
      <c r="AT605" s="297" t="s">
        <v>428</v>
      </c>
      <c r="AU605" s="297" t="s">
        <v>86</v>
      </c>
      <c r="AV605" s="15" t="s">
        <v>422</v>
      </c>
      <c r="AW605" s="15" t="s">
        <v>39</v>
      </c>
      <c r="AX605" s="15" t="s">
        <v>83</v>
      </c>
      <c r="AY605" s="297" t="s">
        <v>414</v>
      </c>
    </row>
    <row r="606" s="13" customFormat="1">
      <c r="B606" s="265"/>
      <c r="C606" s="266"/>
      <c r="D606" s="252" t="s">
        <v>428</v>
      </c>
      <c r="E606" s="266"/>
      <c r="F606" s="268" t="s">
        <v>960</v>
      </c>
      <c r="G606" s="266"/>
      <c r="H606" s="269">
        <v>3328.3159999999998</v>
      </c>
      <c r="I606" s="270"/>
      <c r="J606" s="266"/>
      <c r="K606" s="266"/>
      <c r="L606" s="271"/>
      <c r="M606" s="272"/>
      <c r="N606" s="273"/>
      <c r="O606" s="273"/>
      <c r="P606" s="273"/>
      <c r="Q606" s="273"/>
      <c r="R606" s="273"/>
      <c r="S606" s="273"/>
      <c r="T606" s="274"/>
      <c r="AT606" s="275" t="s">
        <v>428</v>
      </c>
      <c r="AU606" s="275" t="s">
        <v>86</v>
      </c>
      <c r="AV606" s="13" t="s">
        <v>86</v>
      </c>
      <c r="AW606" s="13" t="s">
        <v>6</v>
      </c>
      <c r="AX606" s="13" t="s">
        <v>83</v>
      </c>
      <c r="AY606" s="275" t="s">
        <v>414</v>
      </c>
    </row>
    <row r="607" s="1" customFormat="1" ht="38.25" customHeight="1">
      <c r="B607" s="47"/>
      <c r="C607" s="240" t="s">
        <v>961</v>
      </c>
      <c r="D607" s="240" t="s">
        <v>418</v>
      </c>
      <c r="E607" s="241" t="s">
        <v>962</v>
      </c>
      <c r="F607" s="242" t="s">
        <v>963</v>
      </c>
      <c r="G607" s="243" t="s">
        <v>145</v>
      </c>
      <c r="H607" s="244">
        <v>3734.7800000000002</v>
      </c>
      <c r="I607" s="245"/>
      <c r="J607" s="246">
        <f>ROUND(I607*H607,2)</f>
        <v>0</v>
      </c>
      <c r="K607" s="242" t="s">
        <v>421</v>
      </c>
      <c r="L607" s="73"/>
      <c r="M607" s="247" t="s">
        <v>21</v>
      </c>
      <c r="N607" s="248" t="s">
        <v>47</v>
      </c>
      <c r="O607" s="48"/>
      <c r="P607" s="249">
        <f>O607*H607</f>
        <v>0</v>
      </c>
      <c r="Q607" s="249">
        <v>0.00331</v>
      </c>
      <c r="R607" s="249">
        <f>Q607*H607</f>
        <v>12.362121800000001</v>
      </c>
      <c r="S607" s="249">
        <v>0</v>
      </c>
      <c r="T607" s="250">
        <f>S607*H607</f>
        <v>0</v>
      </c>
      <c r="AR607" s="25" t="s">
        <v>422</v>
      </c>
      <c r="AT607" s="25" t="s">
        <v>418</v>
      </c>
      <c r="AU607" s="25" t="s">
        <v>86</v>
      </c>
      <c r="AY607" s="25" t="s">
        <v>414</v>
      </c>
      <c r="BE607" s="251">
        <f>IF(N607="základní",J607,0)</f>
        <v>0</v>
      </c>
      <c r="BF607" s="251">
        <f>IF(N607="snížená",J607,0)</f>
        <v>0</v>
      </c>
      <c r="BG607" s="251">
        <f>IF(N607="zákl. přenesená",J607,0)</f>
        <v>0</v>
      </c>
      <c r="BH607" s="251">
        <f>IF(N607="sníž. přenesená",J607,0)</f>
        <v>0</v>
      </c>
      <c r="BI607" s="251">
        <f>IF(N607="nulová",J607,0)</f>
        <v>0</v>
      </c>
      <c r="BJ607" s="25" t="s">
        <v>83</v>
      </c>
      <c r="BK607" s="251">
        <f>ROUND(I607*H607,2)</f>
        <v>0</v>
      </c>
      <c r="BL607" s="25" t="s">
        <v>422</v>
      </c>
      <c r="BM607" s="25" t="s">
        <v>964</v>
      </c>
    </row>
    <row r="608" s="1" customFormat="1">
      <c r="B608" s="47"/>
      <c r="C608" s="75"/>
      <c r="D608" s="252" t="s">
        <v>425</v>
      </c>
      <c r="E608" s="75"/>
      <c r="F608" s="253" t="s">
        <v>965</v>
      </c>
      <c r="G608" s="75"/>
      <c r="H608" s="75"/>
      <c r="I608" s="208"/>
      <c r="J608" s="75"/>
      <c r="K608" s="75"/>
      <c r="L608" s="73"/>
      <c r="M608" s="254"/>
      <c r="N608" s="48"/>
      <c r="O608" s="48"/>
      <c r="P608" s="48"/>
      <c r="Q608" s="48"/>
      <c r="R608" s="48"/>
      <c r="S608" s="48"/>
      <c r="T608" s="96"/>
      <c r="AT608" s="25" t="s">
        <v>425</v>
      </c>
      <c r="AU608" s="25" t="s">
        <v>86</v>
      </c>
    </row>
    <row r="609" s="13" customFormat="1">
      <c r="B609" s="265"/>
      <c r="C609" s="266"/>
      <c r="D609" s="252" t="s">
        <v>428</v>
      </c>
      <c r="E609" s="267" t="s">
        <v>21</v>
      </c>
      <c r="F609" s="268" t="s">
        <v>966</v>
      </c>
      <c r="G609" s="266"/>
      <c r="H609" s="269">
        <v>48.299999999999997</v>
      </c>
      <c r="I609" s="270"/>
      <c r="J609" s="266"/>
      <c r="K609" s="266"/>
      <c r="L609" s="271"/>
      <c r="M609" s="272"/>
      <c r="N609" s="273"/>
      <c r="O609" s="273"/>
      <c r="P609" s="273"/>
      <c r="Q609" s="273"/>
      <c r="R609" s="273"/>
      <c r="S609" s="273"/>
      <c r="T609" s="274"/>
      <c r="AT609" s="275" t="s">
        <v>428</v>
      </c>
      <c r="AU609" s="275" t="s">
        <v>86</v>
      </c>
      <c r="AV609" s="13" t="s">
        <v>86</v>
      </c>
      <c r="AW609" s="13" t="s">
        <v>39</v>
      </c>
      <c r="AX609" s="13" t="s">
        <v>76</v>
      </c>
      <c r="AY609" s="275" t="s">
        <v>414</v>
      </c>
    </row>
    <row r="610" s="13" customFormat="1">
      <c r="B610" s="265"/>
      <c r="C610" s="266"/>
      <c r="D610" s="252" t="s">
        <v>428</v>
      </c>
      <c r="E610" s="267" t="s">
        <v>21</v>
      </c>
      <c r="F610" s="268" t="s">
        <v>967</v>
      </c>
      <c r="G610" s="266"/>
      <c r="H610" s="269">
        <v>14.699999999999999</v>
      </c>
      <c r="I610" s="270"/>
      <c r="J610" s="266"/>
      <c r="K610" s="266"/>
      <c r="L610" s="271"/>
      <c r="M610" s="272"/>
      <c r="N610" s="273"/>
      <c r="O610" s="273"/>
      <c r="P610" s="273"/>
      <c r="Q610" s="273"/>
      <c r="R610" s="273"/>
      <c r="S610" s="273"/>
      <c r="T610" s="274"/>
      <c r="AT610" s="275" t="s">
        <v>428</v>
      </c>
      <c r="AU610" s="275" t="s">
        <v>86</v>
      </c>
      <c r="AV610" s="13" t="s">
        <v>86</v>
      </c>
      <c r="AW610" s="13" t="s">
        <v>39</v>
      </c>
      <c r="AX610" s="13" t="s">
        <v>76</v>
      </c>
      <c r="AY610" s="275" t="s">
        <v>414</v>
      </c>
    </row>
    <row r="611" s="13" customFormat="1">
      <c r="B611" s="265"/>
      <c r="C611" s="266"/>
      <c r="D611" s="252" t="s">
        <v>428</v>
      </c>
      <c r="E611" s="267" t="s">
        <v>21</v>
      </c>
      <c r="F611" s="268" t="s">
        <v>968</v>
      </c>
      <c r="G611" s="266"/>
      <c r="H611" s="269">
        <v>6.5999999999999996</v>
      </c>
      <c r="I611" s="270"/>
      <c r="J611" s="266"/>
      <c r="K611" s="266"/>
      <c r="L611" s="271"/>
      <c r="M611" s="272"/>
      <c r="N611" s="273"/>
      <c r="O611" s="273"/>
      <c r="P611" s="273"/>
      <c r="Q611" s="273"/>
      <c r="R611" s="273"/>
      <c r="S611" s="273"/>
      <c r="T611" s="274"/>
      <c r="AT611" s="275" t="s">
        <v>428</v>
      </c>
      <c r="AU611" s="275" t="s">
        <v>86</v>
      </c>
      <c r="AV611" s="13" t="s">
        <v>86</v>
      </c>
      <c r="AW611" s="13" t="s">
        <v>39</v>
      </c>
      <c r="AX611" s="13" t="s">
        <v>76</v>
      </c>
      <c r="AY611" s="275" t="s">
        <v>414</v>
      </c>
    </row>
    <row r="612" s="13" customFormat="1">
      <c r="B612" s="265"/>
      <c r="C612" s="266"/>
      <c r="D612" s="252" t="s">
        <v>428</v>
      </c>
      <c r="E612" s="267" t="s">
        <v>21</v>
      </c>
      <c r="F612" s="268" t="s">
        <v>969</v>
      </c>
      <c r="G612" s="266"/>
      <c r="H612" s="269">
        <v>197.19999999999999</v>
      </c>
      <c r="I612" s="270"/>
      <c r="J612" s="266"/>
      <c r="K612" s="266"/>
      <c r="L612" s="271"/>
      <c r="M612" s="272"/>
      <c r="N612" s="273"/>
      <c r="O612" s="273"/>
      <c r="P612" s="273"/>
      <c r="Q612" s="273"/>
      <c r="R612" s="273"/>
      <c r="S612" s="273"/>
      <c r="T612" s="274"/>
      <c r="AT612" s="275" t="s">
        <v>428</v>
      </c>
      <c r="AU612" s="275" t="s">
        <v>86</v>
      </c>
      <c r="AV612" s="13" t="s">
        <v>86</v>
      </c>
      <c r="AW612" s="13" t="s">
        <v>39</v>
      </c>
      <c r="AX612" s="13" t="s">
        <v>76</v>
      </c>
      <c r="AY612" s="275" t="s">
        <v>414</v>
      </c>
    </row>
    <row r="613" s="13" customFormat="1">
      <c r="B613" s="265"/>
      <c r="C613" s="266"/>
      <c r="D613" s="252" t="s">
        <v>428</v>
      </c>
      <c r="E613" s="267" t="s">
        <v>21</v>
      </c>
      <c r="F613" s="268" t="s">
        <v>970</v>
      </c>
      <c r="G613" s="266"/>
      <c r="H613" s="269">
        <v>17.399999999999999</v>
      </c>
      <c r="I613" s="270"/>
      <c r="J613" s="266"/>
      <c r="K613" s="266"/>
      <c r="L613" s="271"/>
      <c r="M613" s="272"/>
      <c r="N613" s="273"/>
      <c r="O613" s="273"/>
      <c r="P613" s="273"/>
      <c r="Q613" s="273"/>
      <c r="R613" s="273"/>
      <c r="S613" s="273"/>
      <c r="T613" s="274"/>
      <c r="AT613" s="275" t="s">
        <v>428</v>
      </c>
      <c r="AU613" s="275" t="s">
        <v>86</v>
      </c>
      <c r="AV613" s="13" t="s">
        <v>86</v>
      </c>
      <c r="AW613" s="13" t="s">
        <v>39</v>
      </c>
      <c r="AX613" s="13" t="s">
        <v>76</v>
      </c>
      <c r="AY613" s="275" t="s">
        <v>414</v>
      </c>
    </row>
    <row r="614" s="13" customFormat="1">
      <c r="B614" s="265"/>
      <c r="C614" s="266"/>
      <c r="D614" s="252" t="s">
        <v>428</v>
      </c>
      <c r="E614" s="267" t="s">
        <v>21</v>
      </c>
      <c r="F614" s="268" t="s">
        <v>971</v>
      </c>
      <c r="G614" s="266"/>
      <c r="H614" s="269">
        <v>162.40000000000001</v>
      </c>
      <c r="I614" s="270"/>
      <c r="J614" s="266"/>
      <c r="K614" s="266"/>
      <c r="L614" s="271"/>
      <c r="M614" s="272"/>
      <c r="N614" s="273"/>
      <c r="O614" s="273"/>
      <c r="P614" s="273"/>
      <c r="Q614" s="273"/>
      <c r="R614" s="273"/>
      <c r="S614" s="273"/>
      <c r="T614" s="274"/>
      <c r="AT614" s="275" t="s">
        <v>428</v>
      </c>
      <c r="AU614" s="275" t="s">
        <v>86</v>
      </c>
      <c r="AV614" s="13" t="s">
        <v>86</v>
      </c>
      <c r="AW614" s="13" t="s">
        <v>39</v>
      </c>
      <c r="AX614" s="13" t="s">
        <v>76</v>
      </c>
      <c r="AY614" s="275" t="s">
        <v>414</v>
      </c>
    </row>
    <row r="615" s="13" customFormat="1">
      <c r="B615" s="265"/>
      <c r="C615" s="266"/>
      <c r="D615" s="252" t="s">
        <v>428</v>
      </c>
      <c r="E615" s="267" t="s">
        <v>21</v>
      </c>
      <c r="F615" s="268" t="s">
        <v>972</v>
      </c>
      <c r="G615" s="266"/>
      <c r="H615" s="269">
        <v>1228.4000000000001</v>
      </c>
      <c r="I615" s="270"/>
      <c r="J615" s="266"/>
      <c r="K615" s="266"/>
      <c r="L615" s="271"/>
      <c r="M615" s="272"/>
      <c r="N615" s="273"/>
      <c r="O615" s="273"/>
      <c r="P615" s="273"/>
      <c r="Q615" s="273"/>
      <c r="R615" s="273"/>
      <c r="S615" s="273"/>
      <c r="T615" s="274"/>
      <c r="AT615" s="275" t="s">
        <v>428</v>
      </c>
      <c r="AU615" s="275" t="s">
        <v>86</v>
      </c>
      <c r="AV615" s="13" t="s">
        <v>86</v>
      </c>
      <c r="AW615" s="13" t="s">
        <v>39</v>
      </c>
      <c r="AX615" s="13" t="s">
        <v>76</v>
      </c>
      <c r="AY615" s="275" t="s">
        <v>414</v>
      </c>
    </row>
    <row r="616" s="13" customFormat="1">
      <c r="B616" s="265"/>
      <c r="C616" s="266"/>
      <c r="D616" s="252" t="s">
        <v>428</v>
      </c>
      <c r="E616" s="267" t="s">
        <v>21</v>
      </c>
      <c r="F616" s="268" t="s">
        <v>973</v>
      </c>
      <c r="G616" s="266"/>
      <c r="H616" s="269">
        <v>1021.2000000000001</v>
      </c>
      <c r="I616" s="270"/>
      <c r="J616" s="266"/>
      <c r="K616" s="266"/>
      <c r="L616" s="271"/>
      <c r="M616" s="272"/>
      <c r="N616" s="273"/>
      <c r="O616" s="273"/>
      <c r="P616" s="273"/>
      <c r="Q616" s="273"/>
      <c r="R616" s="273"/>
      <c r="S616" s="273"/>
      <c r="T616" s="274"/>
      <c r="AT616" s="275" t="s">
        <v>428</v>
      </c>
      <c r="AU616" s="275" t="s">
        <v>86</v>
      </c>
      <c r="AV616" s="13" t="s">
        <v>86</v>
      </c>
      <c r="AW616" s="13" t="s">
        <v>39</v>
      </c>
      <c r="AX616" s="13" t="s">
        <v>76</v>
      </c>
      <c r="AY616" s="275" t="s">
        <v>414</v>
      </c>
    </row>
    <row r="617" s="13" customFormat="1">
      <c r="B617" s="265"/>
      <c r="C617" s="266"/>
      <c r="D617" s="252" t="s">
        <v>428</v>
      </c>
      <c r="E617" s="267" t="s">
        <v>21</v>
      </c>
      <c r="F617" s="268" t="s">
        <v>974</v>
      </c>
      <c r="G617" s="266"/>
      <c r="H617" s="269">
        <v>14.4</v>
      </c>
      <c r="I617" s="270"/>
      <c r="J617" s="266"/>
      <c r="K617" s="266"/>
      <c r="L617" s="271"/>
      <c r="M617" s="272"/>
      <c r="N617" s="273"/>
      <c r="O617" s="273"/>
      <c r="P617" s="273"/>
      <c r="Q617" s="273"/>
      <c r="R617" s="273"/>
      <c r="S617" s="273"/>
      <c r="T617" s="274"/>
      <c r="AT617" s="275" t="s">
        <v>428</v>
      </c>
      <c r="AU617" s="275" t="s">
        <v>86</v>
      </c>
      <c r="AV617" s="13" t="s">
        <v>86</v>
      </c>
      <c r="AW617" s="13" t="s">
        <v>39</v>
      </c>
      <c r="AX617" s="13" t="s">
        <v>76</v>
      </c>
      <c r="AY617" s="275" t="s">
        <v>414</v>
      </c>
    </row>
    <row r="618" s="13" customFormat="1">
      <c r="B618" s="265"/>
      <c r="C618" s="266"/>
      <c r="D618" s="252" t="s">
        <v>428</v>
      </c>
      <c r="E618" s="267" t="s">
        <v>21</v>
      </c>
      <c r="F618" s="268" t="s">
        <v>975</v>
      </c>
      <c r="G618" s="266"/>
      <c r="H618" s="269">
        <v>8.4000000000000004</v>
      </c>
      <c r="I618" s="270"/>
      <c r="J618" s="266"/>
      <c r="K618" s="266"/>
      <c r="L618" s="271"/>
      <c r="M618" s="272"/>
      <c r="N618" s="273"/>
      <c r="O618" s="273"/>
      <c r="P618" s="273"/>
      <c r="Q618" s="273"/>
      <c r="R618" s="273"/>
      <c r="S618" s="273"/>
      <c r="T618" s="274"/>
      <c r="AT618" s="275" t="s">
        <v>428</v>
      </c>
      <c r="AU618" s="275" t="s">
        <v>86</v>
      </c>
      <c r="AV618" s="13" t="s">
        <v>86</v>
      </c>
      <c r="AW618" s="13" t="s">
        <v>39</v>
      </c>
      <c r="AX618" s="13" t="s">
        <v>76</v>
      </c>
      <c r="AY618" s="275" t="s">
        <v>414</v>
      </c>
    </row>
    <row r="619" s="13" customFormat="1">
      <c r="B619" s="265"/>
      <c r="C619" s="266"/>
      <c r="D619" s="252" t="s">
        <v>428</v>
      </c>
      <c r="E619" s="267" t="s">
        <v>21</v>
      </c>
      <c r="F619" s="268" t="s">
        <v>976</v>
      </c>
      <c r="G619" s="266"/>
      <c r="H619" s="269">
        <v>536.79999999999995</v>
      </c>
      <c r="I619" s="270"/>
      <c r="J619" s="266"/>
      <c r="K619" s="266"/>
      <c r="L619" s="271"/>
      <c r="M619" s="272"/>
      <c r="N619" s="273"/>
      <c r="O619" s="273"/>
      <c r="P619" s="273"/>
      <c r="Q619" s="273"/>
      <c r="R619" s="273"/>
      <c r="S619" s="273"/>
      <c r="T619" s="274"/>
      <c r="AT619" s="275" t="s">
        <v>428</v>
      </c>
      <c r="AU619" s="275" t="s">
        <v>86</v>
      </c>
      <c r="AV619" s="13" t="s">
        <v>86</v>
      </c>
      <c r="AW619" s="13" t="s">
        <v>39</v>
      </c>
      <c r="AX619" s="13" t="s">
        <v>76</v>
      </c>
      <c r="AY619" s="275" t="s">
        <v>414</v>
      </c>
    </row>
    <row r="620" s="13" customFormat="1">
      <c r="B620" s="265"/>
      <c r="C620" s="266"/>
      <c r="D620" s="252" t="s">
        <v>428</v>
      </c>
      <c r="E620" s="267" t="s">
        <v>21</v>
      </c>
      <c r="F620" s="268" t="s">
        <v>977</v>
      </c>
      <c r="G620" s="266"/>
      <c r="H620" s="269">
        <v>28.030000000000001</v>
      </c>
      <c r="I620" s="270"/>
      <c r="J620" s="266"/>
      <c r="K620" s="266"/>
      <c r="L620" s="271"/>
      <c r="M620" s="272"/>
      <c r="N620" s="273"/>
      <c r="O620" s="273"/>
      <c r="P620" s="273"/>
      <c r="Q620" s="273"/>
      <c r="R620" s="273"/>
      <c r="S620" s="273"/>
      <c r="T620" s="274"/>
      <c r="AT620" s="275" t="s">
        <v>428</v>
      </c>
      <c r="AU620" s="275" t="s">
        <v>86</v>
      </c>
      <c r="AV620" s="13" t="s">
        <v>86</v>
      </c>
      <c r="AW620" s="13" t="s">
        <v>39</v>
      </c>
      <c r="AX620" s="13" t="s">
        <v>76</v>
      </c>
      <c r="AY620" s="275" t="s">
        <v>414</v>
      </c>
    </row>
    <row r="621" s="13" customFormat="1">
      <c r="B621" s="265"/>
      <c r="C621" s="266"/>
      <c r="D621" s="252" t="s">
        <v>428</v>
      </c>
      <c r="E621" s="267" t="s">
        <v>21</v>
      </c>
      <c r="F621" s="268" t="s">
        <v>978</v>
      </c>
      <c r="G621" s="266"/>
      <c r="H621" s="269">
        <v>69.599999999999994</v>
      </c>
      <c r="I621" s="270"/>
      <c r="J621" s="266"/>
      <c r="K621" s="266"/>
      <c r="L621" s="271"/>
      <c r="M621" s="272"/>
      <c r="N621" s="273"/>
      <c r="O621" s="273"/>
      <c r="P621" s="273"/>
      <c r="Q621" s="273"/>
      <c r="R621" s="273"/>
      <c r="S621" s="273"/>
      <c r="T621" s="274"/>
      <c r="AT621" s="275" t="s">
        <v>428</v>
      </c>
      <c r="AU621" s="275" t="s">
        <v>86</v>
      </c>
      <c r="AV621" s="13" t="s">
        <v>86</v>
      </c>
      <c r="AW621" s="13" t="s">
        <v>39</v>
      </c>
      <c r="AX621" s="13" t="s">
        <v>76</v>
      </c>
      <c r="AY621" s="275" t="s">
        <v>414</v>
      </c>
    </row>
    <row r="622" s="13" customFormat="1">
      <c r="B622" s="265"/>
      <c r="C622" s="266"/>
      <c r="D622" s="252" t="s">
        <v>428</v>
      </c>
      <c r="E622" s="267" t="s">
        <v>21</v>
      </c>
      <c r="F622" s="268" t="s">
        <v>979</v>
      </c>
      <c r="G622" s="266"/>
      <c r="H622" s="269">
        <v>43.259999999999998</v>
      </c>
      <c r="I622" s="270"/>
      <c r="J622" s="266"/>
      <c r="K622" s="266"/>
      <c r="L622" s="271"/>
      <c r="M622" s="272"/>
      <c r="N622" s="273"/>
      <c r="O622" s="273"/>
      <c r="P622" s="273"/>
      <c r="Q622" s="273"/>
      <c r="R622" s="273"/>
      <c r="S622" s="273"/>
      <c r="T622" s="274"/>
      <c r="AT622" s="275" t="s">
        <v>428</v>
      </c>
      <c r="AU622" s="275" t="s">
        <v>86</v>
      </c>
      <c r="AV622" s="13" t="s">
        <v>86</v>
      </c>
      <c r="AW622" s="13" t="s">
        <v>39</v>
      </c>
      <c r="AX622" s="13" t="s">
        <v>76</v>
      </c>
      <c r="AY622" s="275" t="s">
        <v>414</v>
      </c>
    </row>
    <row r="623" s="13" customFormat="1">
      <c r="B623" s="265"/>
      <c r="C623" s="266"/>
      <c r="D623" s="252" t="s">
        <v>428</v>
      </c>
      <c r="E623" s="267" t="s">
        <v>21</v>
      </c>
      <c r="F623" s="268" t="s">
        <v>980</v>
      </c>
      <c r="G623" s="266"/>
      <c r="H623" s="269">
        <v>28.940000000000001</v>
      </c>
      <c r="I623" s="270"/>
      <c r="J623" s="266"/>
      <c r="K623" s="266"/>
      <c r="L623" s="271"/>
      <c r="M623" s="272"/>
      <c r="N623" s="273"/>
      <c r="O623" s="273"/>
      <c r="P623" s="273"/>
      <c r="Q623" s="273"/>
      <c r="R623" s="273"/>
      <c r="S623" s="273"/>
      <c r="T623" s="274"/>
      <c r="AT623" s="275" t="s">
        <v>428</v>
      </c>
      <c r="AU623" s="275" t="s">
        <v>86</v>
      </c>
      <c r="AV623" s="13" t="s">
        <v>86</v>
      </c>
      <c r="AW623" s="13" t="s">
        <v>39</v>
      </c>
      <c r="AX623" s="13" t="s">
        <v>76</v>
      </c>
      <c r="AY623" s="275" t="s">
        <v>414</v>
      </c>
    </row>
    <row r="624" s="13" customFormat="1">
      <c r="B624" s="265"/>
      <c r="C624" s="266"/>
      <c r="D624" s="252" t="s">
        <v>428</v>
      </c>
      <c r="E624" s="267" t="s">
        <v>21</v>
      </c>
      <c r="F624" s="268" t="s">
        <v>981</v>
      </c>
      <c r="G624" s="266"/>
      <c r="H624" s="269">
        <v>70.5</v>
      </c>
      <c r="I624" s="270"/>
      <c r="J624" s="266"/>
      <c r="K624" s="266"/>
      <c r="L624" s="271"/>
      <c r="M624" s="272"/>
      <c r="N624" s="273"/>
      <c r="O624" s="273"/>
      <c r="P624" s="273"/>
      <c r="Q624" s="273"/>
      <c r="R624" s="273"/>
      <c r="S624" s="273"/>
      <c r="T624" s="274"/>
      <c r="AT624" s="275" t="s">
        <v>428</v>
      </c>
      <c r="AU624" s="275" t="s">
        <v>86</v>
      </c>
      <c r="AV624" s="13" t="s">
        <v>86</v>
      </c>
      <c r="AW624" s="13" t="s">
        <v>39</v>
      </c>
      <c r="AX624" s="13" t="s">
        <v>76</v>
      </c>
      <c r="AY624" s="275" t="s">
        <v>414</v>
      </c>
    </row>
    <row r="625" s="13" customFormat="1">
      <c r="B625" s="265"/>
      <c r="C625" s="266"/>
      <c r="D625" s="252" t="s">
        <v>428</v>
      </c>
      <c r="E625" s="267" t="s">
        <v>21</v>
      </c>
      <c r="F625" s="268" t="s">
        <v>982</v>
      </c>
      <c r="G625" s="266"/>
      <c r="H625" s="269">
        <v>40.299999999999997</v>
      </c>
      <c r="I625" s="270"/>
      <c r="J625" s="266"/>
      <c r="K625" s="266"/>
      <c r="L625" s="271"/>
      <c r="M625" s="272"/>
      <c r="N625" s="273"/>
      <c r="O625" s="273"/>
      <c r="P625" s="273"/>
      <c r="Q625" s="273"/>
      <c r="R625" s="273"/>
      <c r="S625" s="273"/>
      <c r="T625" s="274"/>
      <c r="AT625" s="275" t="s">
        <v>428</v>
      </c>
      <c r="AU625" s="275" t="s">
        <v>86</v>
      </c>
      <c r="AV625" s="13" t="s">
        <v>86</v>
      </c>
      <c r="AW625" s="13" t="s">
        <v>39</v>
      </c>
      <c r="AX625" s="13" t="s">
        <v>76</v>
      </c>
      <c r="AY625" s="275" t="s">
        <v>414</v>
      </c>
    </row>
    <row r="626" s="13" customFormat="1">
      <c r="B626" s="265"/>
      <c r="C626" s="266"/>
      <c r="D626" s="252" t="s">
        <v>428</v>
      </c>
      <c r="E626" s="267" t="s">
        <v>21</v>
      </c>
      <c r="F626" s="268" t="s">
        <v>983</v>
      </c>
      <c r="G626" s="266"/>
      <c r="H626" s="269">
        <v>40.299999999999997</v>
      </c>
      <c r="I626" s="270"/>
      <c r="J626" s="266"/>
      <c r="K626" s="266"/>
      <c r="L626" s="271"/>
      <c r="M626" s="272"/>
      <c r="N626" s="273"/>
      <c r="O626" s="273"/>
      <c r="P626" s="273"/>
      <c r="Q626" s="273"/>
      <c r="R626" s="273"/>
      <c r="S626" s="273"/>
      <c r="T626" s="274"/>
      <c r="AT626" s="275" t="s">
        <v>428</v>
      </c>
      <c r="AU626" s="275" t="s">
        <v>86</v>
      </c>
      <c r="AV626" s="13" t="s">
        <v>86</v>
      </c>
      <c r="AW626" s="13" t="s">
        <v>39</v>
      </c>
      <c r="AX626" s="13" t="s">
        <v>76</v>
      </c>
      <c r="AY626" s="275" t="s">
        <v>414</v>
      </c>
    </row>
    <row r="627" s="13" customFormat="1">
      <c r="B627" s="265"/>
      <c r="C627" s="266"/>
      <c r="D627" s="252" t="s">
        <v>428</v>
      </c>
      <c r="E627" s="267" t="s">
        <v>21</v>
      </c>
      <c r="F627" s="268" t="s">
        <v>984</v>
      </c>
      <c r="G627" s="266"/>
      <c r="H627" s="269">
        <v>94.049999999999997</v>
      </c>
      <c r="I627" s="270"/>
      <c r="J627" s="266"/>
      <c r="K627" s="266"/>
      <c r="L627" s="271"/>
      <c r="M627" s="272"/>
      <c r="N627" s="273"/>
      <c r="O627" s="273"/>
      <c r="P627" s="273"/>
      <c r="Q627" s="273"/>
      <c r="R627" s="273"/>
      <c r="S627" s="273"/>
      <c r="T627" s="274"/>
      <c r="AT627" s="275" t="s">
        <v>428</v>
      </c>
      <c r="AU627" s="275" t="s">
        <v>86</v>
      </c>
      <c r="AV627" s="13" t="s">
        <v>86</v>
      </c>
      <c r="AW627" s="13" t="s">
        <v>39</v>
      </c>
      <c r="AX627" s="13" t="s">
        <v>76</v>
      </c>
      <c r="AY627" s="275" t="s">
        <v>414</v>
      </c>
    </row>
    <row r="628" s="13" customFormat="1">
      <c r="B628" s="265"/>
      <c r="C628" s="266"/>
      <c r="D628" s="252" t="s">
        <v>428</v>
      </c>
      <c r="E628" s="267" t="s">
        <v>21</v>
      </c>
      <c r="F628" s="268" t="s">
        <v>985</v>
      </c>
      <c r="G628" s="266"/>
      <c r="H628" s="269">
        <v>2.5</v>
      </c>
      <c r="I628" s="270"/>
      <c r="J628" s="266"/>
      <c r="K628" s="266"/>
      <c r="L628" s="271"/>
      <c r="M628" s="272"/>
      <c r="N628" s="273"/>
      <c r="O628" s="273"/>
      <c r="P628" s="273"/>
      <c r="Q628" s="273"/>
      <c r="R628" s="273"/>
      <c r="S628" s="273"/>
      <c r="T628" s="274"/>
      <c r="AT628" s="275" t="s">
        <v>428</v>
      </c>
      <c r="AU628" s="275" t="s">
        <v>86</v>
      </c>
      <c r="AV628" s="13" t="s">
        <v>86</v>
      </c>
      <c r="AW628" s="13" t="s">
        <v>39</v>
      </c>
      <c r="AX628" s="13" t="s">
        <v>76</v>
      </c>
      <c r="AY628" s="275" t="s">
        <v>414</v>
      </c>
    </row>
    <row r="629" s="13" customFormat="1">
      <c r="B629" s="265"/>
      <c r="C629" s="266"/>
      <c r="D629" s="252" t="s">
        <v>428</v>
      </c>
      <c r="E629" s="267" t="s">
        <v>21</v>
      </c>
      <c r="F629" s="268" t="s">
        <v>986</v>
      </c>
      <c r="G629" s="266"/>
      <c r="H629" s="269">
        <v>5</v>
      </c>
      <c r="I629" s="270"/>
      <c r="J629" s="266"/>
      <c r="K629" s="266"/>
      <c r="L629" s="271"/>
      <c r="M629" s="272"/>
      <c r="N629" s="273"/>
      <c r="O629" s="273"/>
      <c r="P629" s="273"/>
      <c r="Q629" s="273"/>
      <c r="R629" s="273"/>
      <c r="S629" s="273"/>
      <c r="T629" s="274"/>
      <c r="AT629" s="275" t="s">
        <v>428</v>
      </c>
      <c r="AU629" s="275" t="s">
        <v>86</v>
      </c>
      <c r="AV629" s="13" t="s">
        <v>86</v>
      </c>
      <c r="AW629" s="13" t="s">
        <v>39</v>
      </c>
      <c r="AX629" s="13" t="s">
        <v>76</v>
      </c>
      <c r="AY629" s="275" t="s">
        <v>414</v>
      </c>
    </row>
    <row r="630" s="13" customFormat="1">
      <c r="B630" s="265"/>
      <c r="C630" s="266"/>
      <c r="D630" s="252" t="s">
        <v>428</v>
      </c>
      <c r="E630" s="267" t="s">
        <v>21</v>
      </c>
      <c r="F630" s="268" t="s">
        <v>987</v>
      </c>
      <c r="G630" s="266"/>
      <c r="H630" s="269">
        <v>38.399999999999999</v>
      </c>
      <c r="I630" s="270"/>
      <c r="J630" s="266"/>
      <c r="K630" s="266"/>
      <c r="L630" s="271"/>
      <c r="M630" s="272"/>
      <c r="N630" s="273"/>
      <c r="O630" s="273"/>
      <c r="P630" s="273"/>
      <c r="Q630" s="273"/>
      <c r="R630" s="273"/>
      <c r="S630" s="273"/>
      <c r="T630" s="274"/>
      <c r="AT630" s="275" t="s">
        <v>428</v>
      </c>
      <c r="AU630" s="275" t="s">
        <v>86</v>
      </c>
      <c r="AV630" s="13" t="s">
        <v>86</v>
      </c>
      <c r="AW630" s="13" t="s">
        <v>39</v>
      </c>
      <c r="AX630" s="13" t="s">
        <v>76</v>
      </c>
      <c r="AY630" s="275" t="s">
        <v>414</v>
      </c>
    </row>
    <row r="631" s="13" customFormat="1">
      <c r="B631" s="265"/>
      <c r="C631" s="266"/>
      <c r="D631" s="252" t="s">
        <v>428</v>
      </c>
      <c r="E631" s="267" t="s">
        <v>21</v>
      </c>
      <c r="F631" s="268" t="s">
        <v>988</v>
      </c>
      <c r="G631" s="266"/>
      <c r="H631" s="269">
        <v>5.4000000000000004</v>
      </c>
      <c r="I631" s="270"/>
      <c r="J631" s="266"/>
      <c r="K631" s="266"/>
      <c r="L631" s="271"/>
      <c r="M631" s="272"/>
      <c r="N631" s="273"/>
      <c r="O631" s="273"/>
      <c r="P631" s="273"/>
      <c r="Q631" s="273"/>
      <c r="R631" s="273"/>
      <c r="S631" s="273"/>
      <c r="T631" s="274"/>
      <c r="AT631" s="275" t="s">
        <v>428</v>
      </c>
      <c r="AU631" s="275" t="s">
        <v>86</v>
      </c>
      <c r="AV631" s="13" t="s">
        <v>86</v>
      </c>
      <c r="AW631" s="13" t="s">
        <v>39</v>
      </c>
      <c r="AX631" s="13" t="s">
        <v>76</v>
      </c>
      <c r="AY631" s="275" t="s">
        <v>414</v>
      </c>
    </row>
    <row r="632" s="13" customFormat="1">
      <c r="B632" s="265"/>
      <c r="C632" s="266"/>
      <c r="D632" s="252" t="s">
        <v>428</v>
      </c>
      <c r="E632" s="267" t="s">
        <v>21</v>
      </c>
      <c r="F632" s="268" t="s">
        <v>989</v>
      </c>
      <c r="G632" s="266"/>
      <c r="H632" s="269">
        <v>6</v>
      </c>
      <c r="I632" s="270"/>
      <c r="J632" s="266"/>
      <c r="K632" s="266"/>
      <c r="L632" s="271"/>
      <c r="M632" s="272"/>
      <c r="N632" s="273"/>
      <c r="O632" s="273"/>
      <c r="P632" s="273"/>
      <c r="Q632" s="273"/>
      <c r="R632" s="273"/>
      <c r="S632" s="273"/>
      <c r="T632" s="274"/>
      <c r="AT632" s="275" t="s">
        <v>428</v>
      </c>
      <c r="AU632" s="275" t="s">
        <v>86</v>
      </c>
      <c r="AV632" s="13" t="s">
        <v>86</v>
      </c>
      <c r="AW632" s="13" t="s">
        <v>39</v>
      </c>
      <c r="AX632" s="13" t="s">
        <v>76</v>
      </c>
      <c r="AY632" s="275" t="s">
        <v>414</v>
      </c>
    </row>
    <row r="633" s="13" customFormat="1">
      <c r="B633" s="265"/>
      <c r="C633" s="266"/>
      <c r="D633" s="252" t="s">
        <v>428</v>
      </c>
      <c r="E633" s="267" t="s">
        <v>21</v>
      </c>
      <c r="F633" s="268" t="s">
        <v>990</v>
      </c>
      <c r="G633" s="266"/>
      <c r="H633" s="269">
        <v>6.7000000000000002</v>
      </c>
      <c r="I633" s="270"/>
      <c r="J633" s="266"/>
      <c r="K633" s="266"/>
      <c r="L633" s="271"/>
      <c r="M633" s="272"/>
      <c r="N633" s="273"/>
      <c r="O633" s="273"/>
      <c r="P633" s="273"/>
      <c r="Q633" s="273"/>
      <c r="R633" s="273"/>
      <c r="S633" s="273"/>
      <c r="T633" s="274"/>
      <c r="AT633" s="275" t="s">
        <v>428</v>
      </c>
      <c r="AU633" s="275" t="s">
        <v>86</v>
      </c>
      <c r="AV633" s="13" t="s">
        <v>86</v>
      </c>
      <c r="AW633" s="13" t="s">
        <v>39</v>
      </c>
      <c r="AX633" s="13" t="s">
        <v>76</v>
      </c>
      <c r="AY633" s="275" t="s">
        <v>414</v>
      </c>
    </row>
    <row r="634" s="14" customFormat="1">
      <c r="B634" s="276"/>
      <c r="C634" s="277"/>
      <c r="D634" s="252" t="s">
        <v>428</v>
      </c>
      <c r="E634" s="278" t="s">
        <v>201</v>
      </c>
      <c r="F634" s="279" t="s">
        <v>259</v>
      </c>
      <c r="G634" s="277"/>
      <c r="H634" s="280">
        <v>3734.7800000000002</v>
      </c>
      <c r="I634" s="281"/>
      <c r="J634" s="277"/>
      <c r="K634" s="277"/>
      <c r="L634" s="282"/>
      <c r="M634" s="283"/>
      <c r="N634" s="284"/>
      <c r="O634" s="284"/>
      <c r="P634" s="284"/>
      <c r="Q634" s="284"/>
      <c r="R634" s="284"/>
      <c r="S634" s="284"/>
      <c r="T634" s="285"/>
      <c r="AT634" s="286" t="s">
        <v>428</v>
      </c>
      <c r="AU634" s="286" t="s">
        <v>86</v>
      </c>
      <c r="AV634" s="14" t="s">
        <v>394</v>
      </c>
      <c r="AW634" s="14" t="s">
        <v>39</v>
      </c>
      <c r="AX634" s="14" t="s">
        <v>76</v>
      </c>
      <c r="AY634" s="286" t="s">
        <v>414</v>
      </c>
    </row>
    <row r="635" s="15" customFormat="1">
      <c r="B635" s="287"/>
      <c r="C635" s="288"/>
      <c r="D635" s="252" t="s">
        <v>428</v>
      </c>
      <c r="E635" s="289" t="s">
        <v>21</v>
      </c>
      <c r="F635" s="290" t="s">
        <v>235</v>
      </c>
      <c r="G635" s="288"/>
      <c r="H635" s="291">
        <v>3734.7800000000002</v>
      </c>
      <c r="I635" s="292"/>
      <c r="J635" s="288"/>
      <c r="K635" s="288"/>
      <c r="L635" s="293"/>
      <c r="M635" s="294"/>
      <c r="N635" s="295"/>
      <c r="O635" s="295"/>
      <c r="P635" s="295"/>
      <c r="Q635" s="295"/>
      <c r="R635" s="295"/>
      <c r="S635" s="295"/>
      <c r="T635" s="296"/>
      <c r="AT635" s="297" t="s">
        <v>428</v>
      </c>
      <c r="AU635" s="297" t="s">
        <v>86</v>
      </c>
      <c r="AV635" s="15" t="s">
        <v>422</v>
      </c>
      <c r="AW635" s="15" t="s">
        <v>39</v>
      </c>
      <c r="AX635" s="15" t="s">
        <v>83</v>
      </c>
      <c r="AY635" s="297" t="s">
        <v>414</v>
      </c>
    </row>
    <row r="636" s="1" customFormat="1" ht="16.5" customHeight="1">
      <c r="B636" s="47"/>
      <c r="C636" s="298" t="s">
        <v>991</v>
      </c>
      <c r="D636" s="298" t="s">
        <v>841</v>
      </c>
      <c r="E636" s="299" t="s">
        <v>842</v>
      </c>
      <c r="F636" s="300" t="s">
        <v>843</v>
      </c>
      <c r="G636" s="301" t="s">
        <v>192</v>
      </c>
      <c r="H636" s="302">
        <v>941.16399999999999</v>
      </c>
      <c r="I636" s="303"/>
      <c r="J636" s="304">
        <f>ROUND(I636*H636,2)</f>
        <v>0</v>
      </c>
      <c r="K636" s="300" t="s">
        <v>421</v>
      </c>
      <c r="L636" s="305"/>
      <c r="M636" s="306" t="s">
        <v>21</v>
      </c>
      <c r="N636" s="307" t="s">
        <v>47</v>
      </c>
      <c r="O636" s="48"/>
      <c r="P636" s="249">
        <f>O636*H636</f>
        <v>0</v>
      </c>
      <c r="Q636" s="249">
        <v>0.0060000000000000001</v>
      </c>
      <c r="R636" s="249">
        <f>Q636*H636</f>
        <v>5.6469839999999998</v>
      </c>
      <c r="S636" s="249">
        <v>0</v>
      </c>
      <c r="T636" s="250">
        <f>S636*H636</f>
        <v>0</v>
      </c>
      <c r="AR636" s="25" t="s">
        <v>542</v>
      </c>
      <c r="AT636" s="25" t="s">
        <v>841</v>
      </c>
      <c r="AU636" s="25" t="s">
        <v>86</v>
      </c>
      <c r="AY636" s="25" t="s">
        <v>414</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422</v>
      </c>
      <c r="BM636" s="25" t="s">
        <v>992</v>
      </c>
    </row>
    <row r="637" s="13" customFormat="1">
      <c r="B637" s="265"/>
      <c r="C637" s="266"/>
      <c r="D637" s="252" t="s">
        <v>428</v>
      </c>
      <c r="E637" s="267" t="s">
        <v>21</v>
      </c>
      <c r="F637" s="268" t="s">
        <v>993</v>
      </c>
      <c r="G637" s="266"/>
      <c r="H637" s="269">
        <v>896.34699999999998</v>
      </c>
      <c r="I637" s="270"/>
      <c r="J637" s="266"/>
      <c r="K637" s="266"/>
      <c r="L637" s="271"/>
      <c r="M637" s="272"/>
      <c r="N637" s="273"/>
      <c r="O637" s="273"/>
      <c r="P637" s="273"/>
      <c r="Q637" s="273"/>
      <c r="R637" s="273"/>
      <c r="S637" s="273"/>
      <c r="T637" s="274"/>
      <c r="AT637" s="275" t="s">
        <v>428</v>
      </c>
      <c r="AU637" s="275" t="s">
        <v>86</v>
      </c>
      <c r="AV637" s="13" t="s">
        <v>86</v>
      </c>
      <c r="AW637" s="13" t="s">
        <v>39</v>
      </c>
      <c r="AX637" s="13" t="s">
        <v>76</v>
      </c>
      <c r="AY637" s="275" t="s">
        <v>414</v>
      </c>
    </row>
    <row r="638" s="15" customFormat="1">
      <c r="B638" s="287"/>
      <c r="C638" s="288"/>
      <c r="D638" s="252" t="s">
        <v>428</v>
      </c>
      <c r="E638" s="289" t="s">
        <v>21</v>
      </c>
      <c r="F638" s="290" t="s">
        <v>235</v>
      </c>
      <c r="G638" s="288"/>
      <c r="H638" s="291">
        <v>896.34699999999998</v>
      </c>
      <c r="I638" s="292"/>
      <c r="J638" s="288"/>
      <c r="K638" s="288"/>
      <c r="L638" s="293"/>
      <c r="M638" s="294"/>
      <c r="N638" s="295"/>
      <c r="O638" s="295"/>
      <c r="P638" s="295"/>
      <c r="Q638" s="295"/>
      <c r="R638" s="295"/>
      <c r="S638" s="295"/>
      <c r="T638" s="296"/>
      <c r="AT638" s="297" t="s">
        <v>428</v>
      </c>
      <c r="AU638" s="297" t="s">
        <v>86</v>
      </c>
      <c r="AV638" s="15" t="s">
        <v>422</v>
      </c>
      <c r="AW638" s="15" t="s">
        <v>39</v>
      </c>
      <c r="AX638" s="15" t="s">
        <v>83</v>
      </c>
      <c r="AY638" s="297" t="s">
        <v>414</v>
      </c>
    </row>
    <row r="639" s="13" customFormat="1">
      <c r="B639" s="265"/>
      <c r="C639" s="266"/>
      <c r="D639" s="252" t="s">
        <v>428</v>
      </c>
      <c r="E639" s="266"/>
      <c r="F639" s="268" t="s">
        <v>994</v>
      </c>
      <c r="G639" s="266"/>
      <c r="H639" s="269">
        <v>941.16399999999999</v>
      </c>
      <c r="I639" s="270"/>
      <c r="J639" s="266"/>
      <c r="K639" s="266"/>
      <c r="L639" s="271"/>
      <c r="M639" s="272"/>
      <c r="N639" s="273"/>
      <c r="O639" s="273"/>
      <c r="P639" s="273"/>
      <c r="Q639" s="273"/>
      <c r="R639" s="273"/>
      <c r="S639" s="273"/>
      <c r="T639" s="274"/>
      <c r="AT639" s="275" t="s">
        <v>428</v>
      </c>
      <c r="AU639" s="275" t="s">
        <v>86</v>
      </c>
      <c r="AV639" s="13" t="s">
        <v>86</v>
      </c>
      <c r="AW639" s="13" t="s">
        <v>6</v>
      </c>
      <c r="AX639" s="13" t="s">
        <v>83</v>
      </c>
      <c r="AY639" s="275" t="s">
        <v>414</v>
      </c>
    </row>
    <row r="640" s="1" customFormat="1" ht="25.5" customHeight="1">
      <c r="B640" s="47"/>
      <c r="C640" s="240" t="s">
        <v>995</v>
      </c>
      <c r="D640" s="240" t="s">
        <v>418</v>
      </c>
      <c r="E640" s="241" t="s">
        <v>996</v>
      </c>
      <c r="F640" s="242" t="s">
        <v>997</v>
      </c>
      <c r="G640" s="243" t="s">
        <v>192</v>
      </c>
      <c r="H640" s="244">
        <v>533.32799999999997</v>
      </c>
      <c r="I640" s="245"/>
      <c r="J640" s="246">
        <f>ROUND(I640*H640,2)</f>
        <v>0</v>
      </c>
      <c r="K640" s="242" t="s">
        <v>421</v>
      </c>
      <c r="L640" s="73"/>
      <c r="M640" s="247" t="s">
        <v>21</v>
      </c>
      <c r="N640" s="248" t="s">
        <v>47</v>
      </c>
      <c r="O640" s="48"/>
      <c r="P640" s="249">
        <f>O640*H640</f>
        <v>0</v>
      </c>
      <c r="Q640" s="249">
        <v>0.0030000000000000001</v>
      </c>
      <c r="R640" s="249">
        <f>Q640*H640</f>
        <v>1.5999839999999999</v>
      </c>
      <c r="S640" s="249">
        <v>0</v>
      </c>
      <c r="T640" s="250">
        <f>S640*H640</f>
        <v>0</v>
      </c>
      <c r="AR640" s="25" t="s">
        <v>422</v>
      </c>
      <c r="AT640" s="25" t="s">
        <v>418</v>
      </c>
      <c r="AU640" s="25" t="s">
        <v>86</v>
      </c>
      <c r="AY640" s="25" t="s">
        <v>414</v>
      </c>
      <c r="BE640" s="251">
        <f>IF(N640="základní",J640,0)</f>
        <v>0</v>
      </c>
      <c r="BF640" s="251">
        <f>IF(N640="snížená",J640,0)</f>
        <v>0</v>
      </c>
      <c r="BG640" s="251">
        <f>IF(N640="zákl. přenesená",J640,0)</f>
        <v>0</v>
      </c>
      <c r="BH640" s="251">
        <f>IF(N640="sníž. přenesená",J640,0)</f>
        <v>0</v>
      </c>
      <c r="BI640" s="251">
        <f>IF(N640="nulová",J640,0)</f>
        <v>0</v>
      </c>
      <c r="BJ640" s="25" t="s">
        <v>83</v>
      </c>
      <c r="BK640" s="251">
        <f>ROUND(I640*H640,2)</f>
        <v>0</v>
      </c>
      <c r="BL640" s="25" t="s">
        <v>422</v>
      </c>
      <c r="BM640" s="25" t="s">
        <v>998</v>
      </c>
    </row>
    <row r="641" s="1" customFormat="1">
      <c r="B641" s="47"/>
      <c r="C641" s="75"/>
      <c r="D641" s="252" t="s">
        <v>425</v>
      </c>
      <c r="E641" s="75"/>
      <c r="F641" s="253" t="s">
        <v>834</v>
      </c>
      <c r="G641" s="75"/>
      <c r="H641" s="75"/>
      <c r="I641" s="208"/>
      <c r="J641" s="75"/>
      <c r="K641" s="75"/>
      <c r="L641" s="73"/>
      <c r="M641" s="254"/>
      <c r="N641" s="48"/>
      <c r="O641" s="48"/>
      <c r="P641" s="48"/>
      <c r="Q641" s="48"/>
      <c r="R641" s="48"/>
      <c r="S641" s="48"/>
      <c r="T641" s="96"/>
      <c r="AT641" s="25" t="s">
        <v>425</v>
      </c>
      <c r="AU641" s="25" t="s">
        <v>86</v>
      </c>
    </row>
    <row r="642" s="12" customFormat="1">
      <c r="B642" s="255"/>
      <c r="C642" s="256"/>
      <c r="D642" s="252" t="s">
        <v>428</v>
      </c>
      <c r="E642" s="257" t="s">
        <v>21</v>
      </c>
      <c r="F642" s="258" t="s">
        <v>999</v>
      </c>
      <c r="G642" s="256"/>
      <c r="H642" s="257" t="s">
        <v>21</v>
      </c>
      <c r="I642" s="259"/>
      <c r="J642" s="256"/>
      <c r="K642" s="256"/>
      <c r="L642" s="260"/>
      <c r="M642" s="261"/>
      <c r="N642" s="262"/>
      <c r="O642" s="262"/>
      <c r="P642" s="262"/>
      <c r="Q642" s="262"/>
      <c r="R642" s="262"/>
      <c r="S642" s="262"/>
      <c r="T642" s="263"/>
      <c r="AT642" s="264" t="s">
        <v>428</v>
      </c>
      <c r="AU642" s="264" t="s">
        <v>86</v>
      </c>
      <c r="AV642" s="12" t="s">
        <v>83</v>
      </c>
      <c r="AW642" s="12" t="s">
        <v>39</v>
      </c>
      <c r="AX642" s="12" t="s">
        <v>76</v>
      </c>
      <c r="AY642" s="264" t="s">
        <v>414</v>
      </c>
    </row>
    <row r="643" s="12" customFormat="1">
      <c r="B643" s="255"/>
      <c r="C643" s="256"/>
      <c r="D643" s="252" t="s">
        <v>428</v>
      </c>
      <c r="E643" s="257" t="s">
        <v>21</v>
      </c>
      <c r="F643" s="258" t="s">
        <v>1000</v>
      </c>
      <c r="G643" s="256"/>
      <c r="H643" s="257" t="s">
        <v>21</v>
      </c>
      <c r="I643" s="259"/>
      <c r="J643" s="256"/>
      <c r="K643" s="256"/>
      <c r="L643" s="260"/>
      <c r="M643" s="261"/>
      <c r="N643" s="262"/>
      <c r="O643" s="262"/>
      <c r="P643" s="262"/>
      <c r="Q643" s="262"/>
      <c r="R643" s="262"/>
      <c r="S643" s="262"/>
      <c r="T643" s="263"/>
      <c r="AT643" s="264" t="s">
        <v>428</v>
      </c>
      <c r="AU643" s="264" t="s">
        <v>86</v>
      </c>
      <c r="AV643" s="12" t="s">
        <v>83</v>
      </c>
      <c r="AW643" s="12" t="s">
        <v>39</v>
      </c>
      <c r="AX643" s="12" t="s">
        <v>76</v>
      </c>
      <c r="AY643" s="264" t="s">
        <v>414</v>
      </c>
    </row>
    <row r="644" s="12" customFormat="1">
      <c r="B644" s="255"/>
      <c r="C644" s="256"/>
      <c r="D644" s="252" t="s">
        <v>428</v>
      </c>
      <c r="E644" s="257" t="s">
        <v>21</v>
      </c>
      <c r="F644" s="258" t="s">
        <v>1001</v>
      </c>
      <c r="G644" s="256"/>
      <c r="H644" s="257" t="s">
        <v>21</v>
      </c>
      <c r="I644" s="259"/>
      <c r="J644" s="256"/>
      <c r="K644" s="256"/>
      <c r="L644" s="260"/>
      <c r="M644" s="261"/>
      <c r="N644" s="262"/>
      <c r="O644" s="262"/>
      <c r="P644" s="262"/>
      <c r="Q644" s="262"/>
      <c r="R644" s="262"/>
      <c r="S644" s="262"/>
      <c r="T644" s="263"/>
      <c r="AT644" s="264" t="s">
        <v>428</v>
      </c>
      <c r="AU644" s="264" t="s">
        <v>86</v>
      </c>
      <c r="AV644" s="12" t="s">
        <v>83</v>
      </c>
      <c r="AW644" s="12" t="s">
        <v>39</v>
      </c>
      <c r="AX644" s="12" t="s">
        <v>76</v>
      </c>
      <c r="AY644" s="264" t="s">
        <v>414</v>
      </c>
    </row>
    <row r="645" s="12" customFormat="1">
      <c r="B645" s="255"/>
      <c r="C645" s="256"/>
      <c r="D645" s="252" t="s">
        <v>428</v>
      </c>
      <c r="E645" s="257" t="s">
        <v>21</v>
      </c>
      <c r="F645" s="258" t="s">
        <v>1002</v>
      </c>
      <c r="G645" s="256"/>
      <c r="H645" s="257" t="s">
        <v>21</v>
      </c>
      <c r="I645" s="259"/>
      <c r="J645" s="256"/>
      <c r="K645" s="256"/>
      <c r="L645" s="260"/>
      <c r="M645" s="261"/>
      <c r="N645" s="262"/>
      <c r="O645" s="262"/>
      <c r="P645" s="262"/>
      <c r="Q645" s="262"/>
      <c r="R645" s="262"/>
      <c r="S645" s="262"/>
      <c r="T645" s="263"/>
      <c r="AT645" s="264" t="s">
        <v>428</v>
      </c>
      <c r="AU645" s="264" t="s">
        <v>86</v>
      </c>
      <c r="AV645" s="12" t="s">
        <v>83</v>
      </c>
      <c r="AW645" s="12" t="s">
        <v>39</v>
      </c>
      <c r="AX645" s="12" t="s">
        <v>76</v>
      </c>
      <c r="AY645" s="264" t="s">
        <v>414</v>
      </c>
    </row>
    <row r="646" s="13" customFormat="1">
      <c r="B646" s="265"/>
      <c r="C646" s="266"/>
      <c r="D646" s="252" t="s">
        <v>428</v>
      </c>
      <c r="E646" s="267" t="s">
        <v>21</v>
      </c>
      <c r="F646" s="268" t="s">
        <v>199</v>
      </c>
      <c r="G646" s="266"/>
      <c r="H646" s="269">
        <v>533.32799999999997</v>
      </c>
      <c r="I646" s="270"/>
      <c r="J646" s="266"/>
      <c r="K646" s="266"/>
      <c r="L646" s="271"/>
      <c r="M646" s="272"/>
      <c r="N646" s="273"/>
      <c r="O646" s="273"/>
      <c r="P646" s="273"/>
      <c r="Q646" s="273"/>
      <c r="R646" s="273"/>
      <c r="S646" s="273"/>
      <c r="T646" s="274"/>
      <c r="AT646" s="275" t="s">
        <v>428</v>
      </c>
      <c r="AU646" s="275" t="s">
        <v>86</v>
      </c>
      <c r="AV646" s="13" t="s">
        <v>86</v>
      </c>
      <c r="AW646" s="13" t="s">
        <v>39</v>
      </c>
      <c r="AX646" s="13" t="s">
        <v>76</v>
      </c>
      <c r="AY646" s="275" t="s">
        <v>414</v>
      </c>
    </row>
    <row r="647" s="15" customFormat="1">
      <c r="B647" s="287"/>
      <c r="C647" s="288"/>
      <c r="D647" s="252" t="s">
        <v>428</v>
      </c>
      <c r="E647" s="289" t="s">
        <v>21</v>
      </c>
      <c r="F647" s="290" t="s">
        <v>235</v>
      </c>
      <c r="G647" s="288"/>
      <c r="H647" s="291">
        <v>533.32799999999997</v>
      </c>
      <c r="I647" s="292"/>
      <c r="J647" s="288"/>
      <c r="K647" s="288"/>
      <c r="L647" s="293"/>
      <c r="M647" s="294"/>
      <c r="N647" s="295"/>
      <c r="O647" s="295"/>
      <c r="P647" s="295"/>
      <c r="Q647" s="295"/>
      <c r="R647" s="295"/>
      <c r="S647" s="295"/>
      <c r="T647" s="296"/>
      <c r="AT647" s="297" t="s">
        <v>428</v>
      </c>
      <c r="AU647" s="297" t="s">
        <v>86</v>
      </c>
      <c r="AV647" s="15" t="s">
        <v>422</v>
      </c>
      <c r="AW647" s="15" t="s">
        <v>39</v>
      </c>
      <c r="AX647" s="15" t="s">
        <v>83</v>
      </c>
      <c r="AY647" s="297" t="s">
        <v>414</v>
      </c>
    </row>
    <row r="648" s="1" customFormat="1" ht="25.5" customHeight="1">
      <c r="B648" s="47"/>
      <c r="C648" s="240" t="s">
        <v>1003</v>
      </c>
      <c r="D648" s="240" t="s">
        <v>418</v>
      </c>
      <c r="E648" s="241" t="s">
        <v>1004</v>
      </c>
      <c r="F648" s="242" t="s">
        <v>1005</v>
      </c>
      <c r="G648" s="243" t="s">
        <v>192</v>
      </c>
      <c r="H648" s="244">
        <v>708.41999999999996</v>
      </c>
      <c r="I648" s="245"/>
      <c r="J648" s="246">
        <f>ROUND(I648*H648,2)</f>
        <v>0</v>
      </c>
      <c r="K648" s="242" t="s">
        <v>421</v>
      </c>
      <c r="L648" s="73"/>
      <c r="M648" s="247" t="s">
        <v>21</v>
      </c>
      <c r="N648" s="248" t="s">
        <v>47</v>
      </c>
      <c r="O648" s="48"/>
      <c r="P648" s="249">
        <f>O648*H648</f>
        <v>0</v>
      </c>
      <c r="Q648" s="249">
        <v>4.0000000000000003E-05</v>
      </c>
      <c r="R648" s="249">
        <f>Q648*H648</f>
        <v>0.028336800000000002</v>
      </c>
      <c r="S648" s="249">
        <v>0</v>
      </c>
      <c r="T648" s="250">
        <f>S648*H648</f>
        <v>0</v>
      </c>
      <c r="AR648" s="25" t="s">
        <v>422</v>
      </c>
      <c r="AT648" s="25" t="s">
        <v>418</v>
      </c>
      <c r="AU648" s="25" t="s">
        <v>86</v>
      </c>
      <c r="AY648" s="25" t="s">
        <v>414</v>
      </c>
      <c r="BE648" s="251">
        <f>IF(N648="základní",J648,0)</f>
        <v>0</v>
      </c>
      <c r="BF648" s="251">
        <f>IF(N648="snížená",J648,0)</f>
        <v>0</v>
      </c>
      <c r="BG648" s="251">
        <f>IF(N648="zákl. přenesená",J648,0)</f>
        <v>0</v>
      </c>
      <c r="BH648" s="251">
        <f>IF(N648="sníž. přenesená",J648,0)</f>
        <v>0</v>
      </c>
      <c r="BI648" s="251">
        <f>IF(N648="nulová",J648,0)</f>
        <v>0</v>
      </c>
      <c r="BJ648" s="25" t="s">
        <v>83</v>
      </c>
      <c r="BK648" s="251">
        <f>ROUND(I648*H648,2)</f>
        <v>0</v>
      </c>
      <c r="BL648" s="25" t="s">
        <v>422</v>
      </c>
      <c r="BM648" s="25" t="s">
        <v>1006</v>
      </c>
    </row>
    <row r="649" s="1" customFormat="1">
      <c r="B649" s="47"/>
      <c r="C649" s="75"/>
      <c r="D649" s="252" t="s">
        <v>425</v>
      </c>
      <c r="E649" s="75"/>
      <c r="F649" s="253" t="s">
        <v>834</v>
      </c>
      <c r="G649" s="75"/>
      <c r="H649" s="75"/>
      <c r="I649" s="208"/>
      <c r="J649" s="75"/>
      <c r="K649" s="75"/>
      <c r="L649" s="73"/>
      <c r="M649" s="254"/>
      <c r="N649" s="48"/>
      <c r="O649" s="48"/>
      <c r="P649" s="48"/>
      <c r="Q649" s="48"/>
      <c r="R649" s="48"/>
      <c r="S649" s="48"/>
      <c r="T649" s="96"/>
      <c r="AT649" s="25" t="s">
        <v>425</v>
      </c>
      <c r="AU649" s="25" t="s">
        <v>86</v>
      </c>
    </row>
    <row r="650" s="12" customFormat="1">
      <c r="B650" s="255"/>
      <c r="C650" s="256"/>
      <c r="D650" s="252" t="s">
        <v>428</v>
      </c>
      <c r="E650" s="257" t="s">
        <v>21</v>
      </c>
      <c r="F650" s="258" t="s">
        <v>850</v>
      </c>
      <c r="G650" s="256"/>
      <c r="H650" s="257" t="s">
        <v>21</v>
      </c>
      <c r="I650" s="259"/>
      <c r="J650" s="256"/>
      <c r="K650" s="256"/>
      <c r="L650" s="260"/>
      <c r="M650" s="261"/>
      <c r="N650" s="262"/>
      <c r="O650" s="262"/>
      <c r="P650" s="262"/>
      <c r="Q650" s="262"/>
      <c r="R650" s="262"/>
      <c r="S650" s="262"/>
      <c r="T650" s="263"/>
      <c r="AT650" s="264" t="s">
        <v>428</v>
      </c>
      <c r="AU650" s="264" t="s">
        <v>86</v>
      </c>
      <c r="AV650" s="12" t="s">
        <v>83</v>
      </c>
      <c r="AW650" s="12" t="s">
        <v>39</v>
      </c>
      <c r="AX650" s="12" t="s">
        <v>76</v>
      </c>
      <c r="AY650" s="264" t="s">
        <v>414</v>
      </c>
    </row>
    <row r="651" s="12" customFormat="1">
      <c r="B651" s="255"/>
      <c r="C651" s="256"/>
      <c r="D651" s="252" t="s">
        <v>428</v>
      </c>
      <c r="E651" s="257" t="s">
        <v>21</v>
      </c>
      <c r="F651" s="258" t="s">
        <v>835</v>
      </c>
      <c r="G651" s="256"/>
      <c r="H651" s="257" t="s">
        <v>21</v>
      </c>
      <c r="I651" s="259"/>
      <c r="J651" s="256"/>
      <c r="K651" s="256"/>
      <c r="L651" s="260"/>
      <c r="M651" s="261"/>
      <c r="N651" s="262"/>
      <c r="O651" s="262"/>
      <c r="P651" s="262"/>
      <c r="Q651" s="262"/>
      <c r="R651" s="262"/>
      <c r="S651" s="262"/>
      <c r="T651" s="263"/>
      <c r="AT651" s="264" t="s">
        <v>428</v>
      </c>
      <c r="AU651" s="264" t="s">
        <v>86</v>
      </c>
      <c r="AV651" s="12" t="s">
        <v>83</v>
      </c>
      <c r="AW651" s="12" t="s">
        <v>39</v>
      </c>
      <c r="AX651" s="12" t="s">
        <v>76</v>
      </c>
      <c r="AY651" s="264" t="s">
        <v>414</v>
      </c>
    </row>
    <row r="652" s="12" customFormat="1">
      <c r="B652" s="255"/>
      <c r="C652" s="256"/>
      <c r="D652" s="252" t="s">
        <v>428</v>
      </c>
      <c r="E652" s="257" t="s">
        <v>21</v>
      </c>
      <c r="F652" s="258" t="s">
        <v>901</v>
      </c>
      <c r="G652" s="256"/>
      <c r="H652" s="257" t="s">
        <v>21</v>
      </c>
      <c r="I652" s="259"/>
      <c r="J652" s="256"/>
      <c r="K652" s="256"/>
      <c r="L652" s="260"/>
      <c r="M652" s="261"/>
      <c r="N652" s="262"/>
      <c r="O652" s="262"/>
      <c r="P652" s="262"/>
      <c r="Q652" s="262"/>
      <c r="R652" s="262"/>
      <c r="S652" s="262"/>
      <c r="T652" s="263"/>
      <c r="AT652" s="264" t="s">
        <v>428</v>
      </c>
      <c r="AU652" s="264" t="s">
        <v>86</v>
      </c>
      <c r="AV652" s="12" t="s">
        <v>83</v>
      </c>
      <c r="AW652" s="12" t="s">
        <v>39</v>
      </c>
      <c r="AX652" s="12" t="s">
        <v>76</v>
      </c>
      <c r="AY652" s="264" t="s">
        <v>414</v>
      </c>
    </row>
    <row r="653" s="12" customFormat="1">
      <c r="B653" s="255"/>
      <c r="C653" s="256"/>
      <c r="D653" s="252" t="s">
        <v>428</v>
      </c>
      <c r="E653" s="257" t="s">
        <v>21</v>
      </c>
      <c r="F653" s="258" t="s">
        <v>902</v>
      </c>
      <c r="G653" s="256"/>
      <c r="H653" s="257" t="s">
        <v>21</v>
      </c>
      <c r="I653" s="259"/>
      <c r="J653" s="256"/>
      <c r="K653" s="256"/>
      <c r="L653" s="260"/>
      <c r="M653" s="261"/>
      <c r="N653" s="262"/>
      <c r="O653" s="262"/>
      <c r="P653" s="262"/>
      <c r="Q653" s="262"/>
      <c r="R653" s="262"/>
      <c r="S653" s="262"/>
      <c r="T653" s="263"/>
      <c r="AT653" s="264" t="s">
        <v>428</v>
      </c>
      <c r="AU653" s="264" t="s">
        <v>86</v>
      </c>
      <c r="AV653" s="12" t="s">
        <v>83</v>
      </c>
      <c r="AW653" s="12" t="s">
        <v>39</v>
      </c>
      <c r="AX653" s="12" t="s">
        <v>76</v>
      </c>
      <c r="AY653" s="264" t="s">
        <v>414</v>
      </c>
    </row>
    <row r="654" s="13" customFormat="1">
      <c r="B654" s="265"/>
      <c r="C654" s="266"/>
      <c r="D654" s="252" t="s">
        <v>428</v>
      </c>
      <c r="E654" s="267" t="s">
        <v>21</v>
      </c>
      <c r="F654" s="268" t="s">
        <v>1007</v>
      </c>
      <c r="G654" s="266"/>
      <c r="H654" s="269">
        <v>465.12</v>
      </c>
      <c r="I654" s="270"/>
      <c r="J654" s="266"/>
      <c r="K654" s="266"/>
      <c r="L654" s="271"/>
      <c r="M654" s="272"/>
      <c r="N654" s="273"/>
      <c r="O654" s="273"/>
      <c r="P654" s="273"/>
      <c r="Q654" s="273"/>
      <c r="R654" s="273"/>
      <c r="S654" s="273"/>
      <c r="T654" s="274"/>
      <c r="AT654" s="275" t="s">
        <v>428</v>
      </c>
      <c r="AU654" s="275" t="s">
        <v>86</v>
      </c>
      <c r="AV654" s="13" t="s">
        <v>86</v>
      </c>
      <c r="AW654" s="13" t="s">
        <v>39</v>
      </c>
      <c r="AX654" s="13" t="s">
        <v>76</v>
      </c>
      <c r="AY654" s="275" t="s">
        <v>414</v>
      </c>
    </row>
    <row r="655" s="12" customFormat="1">
      <c r="B655" s="255"/>
      <c r="C655" s="256"/>
      <c r="D655" s="252" t="s">
        <v>428</v>
      </c>
      <c r="E655" s="257" t="s">
        <v>21</v>
      </c>
      <c r="F655" s="258" t="s">
        <v>904</v>
      </c>
      <c r="G655" s="256"/>
      <c r="H655" s="257" t="s">
        <v>21</v>
      </c>
      <c r="I655" s="259"/>
      <c r="J655" s="256"/>
      <c r="K655" s="256"/>
      <c r="L655" s="260"/>
      <c r="M655" s="261"/>
      <c r="N655" s="262"/>
      <c r="O655" s="262"/>
      <c r="P655" s="262"/>
      <c r="Q655" s="262"/>
      <c r="R655" s="262"/>
      <c r="S655" s="262"/>
      <c r="T655" s="263"/>
      <c r="AT655" s="264" t="s">
        <v>428</v>
      </c>
      <c r="AU655" s="264" t="s">
        <v>86</v>
      </c>
      <c r="AV655" s="12" t="s">
        <v>83</v>
      </c>
      <c r="AW655" s="12" t="s">
        <v>39</v>
      </c>
      <c r="AX655" s="12" t="s">
        <v>76</v>
      </c>
      <c r="AY655" s="264" t="s">
        <v>414</v>
      </c>
    </row>
    <row r="656" s="13" customFormat="1">
      <c r="B656" s="265"/>
      <c r="C656" s="266"/>
      <c r="D656" s="252" t="s">
        <v>428</v>
      </c>
      <c r="E656" s="267" t="s">
        <v>21</v>
      </c>
      <c r="F656" s="268" t="s">
        <v>1008</v>
      </c>
      <c r="G656" s="266"/>
      <c r="H656" s="269">
        <v>61.200000000000003</v>
      </c>
      <c r="I656" s="270"/>
      <c r="J656" s="266"/>
      <c r="K656" s="266"/>
      <c r="L656" s="271"/>
      <c r="M656" s="272"/>
      <c r="N656" s="273"/>
      <c r="O656" s="273"/>
      <c r="P656" s="273"/>
      <c r="Q656" s="273"/>
      <c r="R656" s="273"/>
      <c r="S656" s="273"/>
      <c r="T656" s="274"/>
      <c r="AT656" s="275" t="s">
        <v>428</v>
      </c>
      <c r="AU656" s="275" t="s">
        <v>86</v>
      </c>
      <c r="AV656" s="13" t="s">
        <v>86</v>
      </c>
      <c r="AW656" s="13" t="s">
        <v>39</v>
      </c>
      <c r="AX656" s="13" t="s">
        <v>76</v>
      </c>
      <c r="AY656" s="275" t="s">
        <v>414</v>
      </c>
    </row>
    <row r="657" s="12" customFormat="1">
      <c r="B657" s="255"/>
      <c r="C657" s="256"/>
      <c r="D657" s="252" t="s">
        <v>428</v>
      </c>
      <c r="E657" s="257" t="s">
        <v>21</v>
      </c>
      <c r="F657" s="258" t="s">
        <v>906</v>
      </c>
      <c r="G657" s="256"/>
      <c r="H657" s="257" t="s">
        <v>21</v>
      </c>
      <c r="I657" s="259"/>
      <c r="J657" s="256"/>
      <c r="K657" s="256"/>
      <c r="L657" s="260"/>
      <c r="M657" s="261"/>
      <c r="N657" s="262"/>
      <c r="O657" s="262"/>
      <c r="P657" s="262"/>
      <c r="Q657" s="262"/>
      <c r="R657" s="262"/>
      <c r="S657" s="262"/>
      <c r="T657" s="263"/>
      <c r="AT657" s="264" t="s">
        <v>428</v>
      </c>
      <c r="AU657" s="264" t="s">
        <v>86</v>
      </c>
      <c r="AV657" s="12" t="s">
        <v>83</v>
      </c>
      <c r="AW657" s="12" t="s">
        <v>39</v>
      </c>
      <c r="AX657" s="12" t="s">
        <v>76</v>
      </c>
      <c r="AY657" s="264" t="s">
        <v>414</v>
      </c>
    </row>
    <row r="658" s="13" customFormat="1">
      <c r="B658" s="265"/>
      <c r="C658" s="266"/>
      <c r="D658" s="252" t="s">
        <v>428</v>
      </c>
      <c r="E658" s="267" t="s">
        <v>21</v>
      </c>
      <c r="F658" s="268" t="s">
        <v>1009</v>
      </c>
      <c r="G658" s="266"/>
      <c r="H658" s="269">
        <v>182.09999999999999</v>
      </c>
      <c r="I658" s="270"/>
      <c r="J658" s="266"/>
      <c r="K658" s="266"/>
      <c r="L658" s="271"/>
      <c r="M658" s="272"/>
      <c r="N658" s="273"/>
      <c r="O658" s="273"/>
      <c r="P658" s="273"/>
      <c r="Q658" s="273"/>
      <c r="R658" s="273"/>
      <c r="S658" s="273"/>
      <c r="T658" s="274"/>
      <c r="AT658" s="275" t="s">
        <v>428</v>
      </c>
      <c r="AU658" s="275" t="s">
        <v>86</v>
      </c>
      <c r="AV658" s="13" t="s">
        <v>86</v>
      </c>
      <c r="AW658" s="13" t="s">
        <v>39</v>
      </c>
      <c r="AX658" s="13" t="s">
        <v>76</v>
      </c>
      <c r="AY658" s="275" t="s">
        <v>414</v>
      </c>
    </row>
    <row r="659" s="15" customFormat="1">
      <c r="B659" s="287"/>
      <c r="C659" s="288"/>
      <c r="D659" s="252" t="s">
        <v>428</v>
      </c>
      <c r="E659" s="289" t="s">
        <v>21</v>
      </c>
      <c r="F659" s="290" t="s">
        <v>235</v>
      </c>
      <c r="G659" s="288"/>
      <c r="H659" s="291">
        <v>708.41999999999996</v>
      </c>
      <c r="I659" s="292"/>
      <c r="J659" s="288"/>
      <c r="K659" s="288"/>
      <c r="L659" s="293"/>
      <c r="M659" s="294"/>
      <c r="N659" s="295"/>
      <c r="O659" s="295"/>
      <c r="P659" s="295"/>
      <c r="Q659" s="295"/>
      <c r="R659" s="295"/>
      <c r="S659" s="295"/>
      <c r="T659" s="296"/>
      <c r="AT659" s="297" t="s">
        <v>428</v>
      </c>
      <c r="AU659" s="297" t="s">
        <v>86</v>
      </c>
      <c r="AV659" s="15" t="s">
        <v>422</v>
      </c>
      <c r="AW659" s="15" t="s">
        <v>39</v>
      </c>
      <c r="AX659" s="15" t="s">
        <v>83</v>
      </c>
      <c r="AY659" s="297" t="s">
        <v>414</v>
      </c>
    </row>
    <row r="660" s="1" customFormat="1" ht="25.5" customHeight="1">
      <c r="B660" s="47"/>
      <c r="C660" s="240" t="s">
        <v>1010</v>
      </c>
      <c r="D660" s="240" t="s">
        <v>418</v>
      </c>
      <c r="E660" s="241" t="s">
        <v>1011</v>
      </c>
      <c r="F660" s="242" t="s">
        <v>1012</v>
      </c>
      <c r="G660" s="243" t="s">
        <v>192</v>
      </c>
      <c r="H660" s="244">
        <v>97.920000000000002</v>
      </c>
      <c r="I660" s="245"/>
      <c r="J660" s="246">
        <f>ROUND(I660*H660,2)</f>
        <v>0</v>
      </c>
      <c r="K660" s="242" t="s">
        <v>421</v>
      </c>
      <c r="L660" s="73"/>
      <c r="M660" s="247" t="s">
        <v>21</v>
      </c>
      <c r="N660" s="248" t="s">
        <v>47</v>
      </c>
      <c r="O660" s="48"/>
      <c r="P660" s="249">
        <f>O660*H660</f>
        <v>0</v>
      </c>
      <c r="Q660" s="249">
        <v>8.0000000000000007E-05</v>
      </c>
      <c r="R660" s="249">
        <f>Q660*H660</f>
        <v>0.0078336000000000013</v>
      </c>
      <c r="S660" s="249">
        <v>0</v>
      </c>
      <c r="T660" s="250">
        <f>S660*H660</f>
        <v>0</v>
      </c>
      <c r="AR660" s="25" t="s">
        <v>422</v>
      </c>
      <c r="AT660" s="25" t="s">
        <v>418</v>
      </c>
      <c r="AU660" s="25" t="s">
        <v>86</v>
      </c>
      <c r="AY660" s="25" t="s">
        <v>414</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422</v>
      </c>
      <c r="BM660" s="25" t="s">
        <v>1013</v>
      </c>
    </row>
    <row r="661" s="1" customFormat="1">
      <c r="B661" s="47"/>
      <c r="C661" s="75"/>
      <c r="D661" s="252" t="s">
        <v>425</v>
      </c>
      <c r="E661" s="75"/>
      <c r="F661" s="253" t="s">
        <v>834</v>
      </c>
      <c r="G661" s="75"/>
      <c r="H661" s="75"/>
      <c r="I661" s="208"/>
      <c r="J661" s="75"/>
      <c r="K661" s="75"/>
      <c r="L661" s="73"/>
      <c r="M661" s="254"/>
      <c r="N661" s="48"/>
      <c r="O661" s="48"/>
      <c r="P661" s="48"/>
      <c r="Q661" s="48"/>
      <c r="R661" s="48"/>
      <c r="S661" s="48"/>
      <c r="T661" s="96"/>
      <c r="AT661" s="25" t="s">
        <v>425</v>
      </c>
      <c r="AU661" s="25" t="s">
        <v>86</v>
      </c>
    </row>
    <row r="662" s="12" customFormat="1">
      <c r="B662" s="255"/>
      <c r="C662" s="256"/>
      <c r="D662" s="252" t="s">
        <v>428</v>
      </c>
      <c r="E662" s="257" t="s">
        <v>21</v>
      </c>
      <c r="F662" s="258" t="s">
        <v>1014</v>
      </c>
      <c r="G662" s="256"/>
      <c r="H662" s="257" t="s">
        <v>21</v>
      </c>
      <c r="I662" s="259"/>
      <c r="J662" s="256"/>
      <c r="K662" s="256"/>
      <c r="L662" s="260"/>
      <c r="M662" s="261"/>
      <c r="N662" s="262"/>
      <c r="O662" s="262"/>
      <c r="P662" s="262"/>
      <c r="Q662" s="262"/>
      <c r="R662" s="262"/>
      <c r="S662" s="262"/>
      <c r="T662" s="263"/>
      <c r="AT662" s="264" t="s">
        <v>428</v>
      </c>
      <c r="AU662" s="264" t="s">
        <v>86</v>
      </c>
      <c r="AV662" s="12" t="s">
        <v>83</v>
      </c>
      <c r="AW662" s="12" t="s">
        <v>39</v>
      </c>
      <c r="AX662" s="12" t="s">
        <v>76</v>
      </c>
      <c r="AY662" s="264" t="s">
        <v>414</v>
      </c>
    </row>
    <row r="663" s="12" customFormat="1">
      <c r="B663" s="255"/>
      <c r="C663" s="256"/>
      <c r="D663" s="252" t="s">
        <v>428</v>
      </c>
      <c r="E663" s="257" t="s">
        <v>21</v>
      </c>
      <c r="F663" s="258" t="s">
        <v>919</v>
      </c>
      <c r="G663" s="256"/>
      <c r="H663" s="257" t="s">
        <v>21</v>
      </c>
      <c r="I663" s="259"/>
      <c r="J663" s="256"/>
      <c r="K663" s="256"/>
      <c r="L663" s="260"/>
      <c r="M663" s="261"/>
      <c r="N663" s="262"/>
      <c r="O663" s="262"/>
      <c r="P663" s="262"/>
      <c r="Q663" s="262"/>
      <c r="R663" s="262"/>
      <c r="S663" s="262"/>
      <c r="T663" s="263"/>
      <c r="AT663" s="264" t="s">
        <v>428</v>
      </c>
      <c r="AU663" s="264" t="s">
        <v>86</v>
      </c>
      <c r="AV663" s="12" t="s">
        <v>83</v>
      </c>
      <c r="AW663" s="12" t="s">
        <v>39</v>
      </c>
      <c r="AX663" s="12" t="s">
        <v>76</v>
      </c>
      <c r="AY663" s="264" t="s">
        <v>414</v>
      </c>
    </row>
    <row r="664" s="13" customFormat="1">
      <c r="B664" s="265"/>
      <c r="C664" s="266"/>
      <c r="D664" s="252" t="s">
        <v>428</v>
      </c>
      <c r="E664" s="267" t="s">
        <v>21</v>
      </c>
      <c r="F664" s="268" t="s">
        <v>1015</v>
      </c>
      <c r="G664" s="266"/>
      <c r="H664" s="269">
        <v>97.920000000000002</v>
      </c>
      <c r="I664" s="270"/>
      <c r="J664" s="266"/>
      <c r="K664" s="266"/>
      <c r="L664" s="271"/>
      <c r="M664" s="272"/>
      <c r="N664" s="273"/>
      <c r="O664" s="273"/>
      <c r="P664" s="273"/>
      <c r="Q664" s="273"/>
      <c r="R664" s="273"/>
      <c r="S664" s="273"/>
      <c r="T664" s="274"/>
      <c r="AT664" s="275" t="s">
        <v>428</v>
      </c>
      <c r="AU664" s="275" t="s">
        <v>86</v>
      </c>
      <c r="AV664" s="13" t="s">
        <v>86</v>
      </c>
      <c r="AW664" s="13" t="s">
        <v>39</v>
      </c>
      <c r="AX664" s="13" t="s">
        <v>76</v>
      </c>
      <c r="AY664" s="275" t="s">
        <v>414</v>
      </c>
    </row>
    <row r="665" s="15" customFormat="1">
      <c r="B665" s="287"/>
      <c r="C665" s="288"/>
      <c r="D665" s="252" t="s">
        <v>428</v>
      </c>
      <c r="E665" s="289" t="s">
        <v>21</v>
      </c>
      <c r="F665" s="290" t="s">
        <v>235</v>
      </c>
      <c r="G665" s="288"/>
      <c r="H665" s="291">
        <v>97.920000000000002</v>
      </c>
      <c r="I665" s="292"/>
      <c r="J665" s="288"/>
      <c r="K665" s="288"/>
      <c r="L665" s="293"/>
      <c r="M665" s="294"/>
      <c r="N665" s="295"/>
      <c r="O665" s="295"/>
      <c r="P665" s="295"/>
      <c r="Q665" s="295"/>
      <c r="R665" s="295"/>
      <c r="S665" s="295"/>
      <c r="T665" s="296"/>
      <c r="AT665" s="297" t="s">
        <v>428</v>
      </c>
      <c r="AU665" s="297" t="s">
        <v>86</v>
      </c>
      <c r="AV665" s="15" t="s">
        <v>422</v>
      </c>
      <c r="AW665" s="15" t="s">
        <v>39</v>
      </c>
      <c r="AX665" s="15" t="s">
        <v>83</v>
      </c>
      <c r="AY665" s="297" t="s">
        <v>414</v>
      </c>
    </row>
    <row r="666" s="1" customFormat="1" ht="25.5" customHeight="1">
      <c r="B666" s="47"/>
      <c r="C666" s="240" t="s">
        <v>1016</v>
      </c>
      <c r="D666" s="240" t="s">
        <v>418</v>
      </c>
      <c r="E666" s="241" t="s">
        <v>1017</v>
      </c>
      <c r="F666" s="242" t="s">
        <v>1018</v>
      </c>
      <c r="G666" s="243" t="s">
        <v>192</v>
      </c>
      <c r="H666" s="244">
        <v>2906.8499999999999</v>
      </c>
      <c r="I666" s="245"/>
      <c r="J666" s="246">
        <f>ROUND(I666*H666,2)</f>
        <v>0</v>
      </c>
      <c r="K666" s="242" t="s">
        <v>421</v>
      </c>
      <c r="L666" s="73"/>
      <c r="M666" s="247" t="s">
        <v>21</v>
      </c>
      <c r="N666" s="248" t="s">
        <v>47</v>
      </c>
      <c r="O666" s="48"/>
      <c r="P666" s="249">
        <f>O666*H666</f>
        <v>0</v>
      </c>
      <c r="Q666" s="249">
        <v>0.00012</v>
      </c>
      <c r="R666" s="249">
        <f>Q666*H666</f>
        <v>0.34882200000000002</v>
      </c>
      <c r="S666" s="249">
        <v>0</v>
      </c>
      <c r="T666" s="250">
        <f>S666*H666</f>
        <v>0</v>
      </c>
      <c r="AR666" s="25" t="s">
        <v>422</v>
      </c>
      <c r="AT666" s="25" t="s">
        <v>418</v>
      </c>
      <c r="AU666" s="25" t="s">
        <v>86</v>
      </c>
      <c r="AY666" s="25" t="s">
        <v>414</v>
      </c>
      <c r="BE666" s="251">
        <f>IF(N666="základní",J666,0)</f>
        <v>0</v>
      </c>
      <c r="BF666" s="251">
        <f>IF(N666="snížená",J666,0)</f>
        <v>0</v>
      </c>
      <c r="BG666" s="251">
        <f>IF(N666="zákl. přenesená",J666,0)</f>
        <v>0</v>
      </c>
      <c r="BH666" s="251">
        <f>IF(N666="sníž. přenesená",J666,0)</f>
        <v>0</v>
      </c>
      <c r="BI666" s="251">
        <f>IF(N666="nulová",J666,0)</f>
        <v>0</v>
      </c>
      <c r="BJ666" s="25" t="s">
        <v>83</v>
      </c>
      <c r="BK666" s="251">
        <f>ROUND(I666*H666,2)</f>
        <v>0</v>
      </c>
      <c r="BL666" s="25" t="s">
        <v>422</v>
      </c>
      <c r="BM666" s="25" t="s">
        <v>1019</v>
      </c>
    </row>
    <row r="667" s="1" customFormat="1">
      <c r="B667" s="47"/>
      <c r="C667" s="75"/>
      <c r="D667" s="252" t="s">
        <v>425</v>
      </c>
      <c r="E667" s="75"/>
      <c r="F667" s="253" t="s">
        <v>834</v>
      </c>
      <c r="G667" s="75"/>
      <c r="H667" s="75"/>
      <c r="I667" s="208"/>
      <c r="J667" s="75"/>
      <c r="K667" s="75"/>
      <c r="L667" s="73"/>
      <c r="M667" s="254"/>
      <c r="N667" s="48"/>
      <c r="O667" s="48"/>
      <c r="P667" s="48"/>
      <c r="Q667" s="48"/>
      <c r="R667" s="48"/>
      <c r="S667" s="48"/>
      <c r="T667" s="96"/>
      <c r="AT667" s="25" t="s">
        <v>425</v>
      </c>
      <c r="AU667" s="25" t="s">
        <v>86</v>
      </c>
    </row>
    <row r="668" s="12" customFormat="1">
      <c r="B668" s="255"/>
      <c r="C668" s="256"/>
      <c r="D668" s="252" t="s">
        <v>428</v>
      </c>
      <c r="E668" s="257" t="s">
        <v>21</v>
      </c>
      <c r="F668" s="258" t="s">
        <v>1020</v>
      </c>
      <c r="G668" s="256"/>
      <c r="H668" s="257" t="s">
        <v>21</v>
      </c>
      <c r="I668" s="259"/>
      <c r="J668" s="256"/>
      <c r="K668" s="256"/>
      <c r="L668" s="260"/>
      <c r="M668" s="261"/>
      <c r="N668" s="262"/>
      <c r="O668" s="262"/>
      <c r="P668" s="262"/>
      <c r="Q668" s="262"/>
      <c r="R668" s="262"/>
      <c r="S668" s="262"/>
      <c r="T668" s="263"/>
      <c r="AT668" s="264" t="s">
        <v>428</v>
      </c>
      <c r="AU668" s="264" t="s">
        <v>86</v>
      </c>
      <c r="AV668" s="12" t="s">
        <v>83</v>
      </c>
      <c r="AW668" s="12" t="s">
        <v>39</v>
      </c>
      <c r="AX668" s="12" t="s">
        <v>76</v>
      </c>
      <c r="AY668" s="264" t="s">
        <v>414</v>
      </c>
    </row>
    <row r="669" s="12" customFormat="1">
      <c r="B669" s="255"/>
      <c r="C669" s="256"/>
      <c r="D669" s="252" t="s">
        <v>428</v>
      </c>
      <c r="E669" s="257" t="s">
        <v>21</v>
      </c>
      <c r="F669" s="258" t="s">
        <v>835</v>
      </c>
      <c r="G669" s="256"/>
      <c r="H669" s="257" t="s">
        <v>21</v>
      </c>
      <c r="I669" s="259"/>
      <c r="J669" s="256"/>
      <c r="K669" s="256"/>
      <c r="L669" s="260"/>
      <c r="M669" s="261"/>
      <c r="N669" s="262"/>
      <c r="O669" s="262"/>
      <c r="P669" s="262"/>
      <c r="Q669" s="262"/>
      <c r="R669" s="262"/>
      <c r="S669" s="262"/>
      <c r="T669" s="263"/>
      <c r="AT669" s="264" t="s">
        <v>428</v>
      </c>
      <c r="AU669" s="264" t="s">
        <v>86</v>
      </c>
      <c r="AV669" s="12" t="s">
        <v>83</v>
      </c>
      <c r="AW669" s="12" t="s">
        <v>39</v>
      </c>
      <c r="AX669" s="12" t="s">
        <v>76</v>
      </c>
      <c r="AY669" s="264" t="s">
        <v>414</v>
      </c>
    </row>
    <row r="670" s="12" customFormat="1">
      <c r="B670" s="255"/>
      <c r="C670" s="256"/>
      <c r="D670" s="252" t="s">
        <v>428</v>
      </c>
      <c r="E670" s="257" t="s">
        <v>21</v>
      </c>
      <c r="F670" s="258" t="s">
        <v>929</v>
      </c>
      <c r="G670" s="256"/>
      <c r="H670" s="257" t="s">
        <v>21</v>
      </c>
      <c r="I670" s="259"/>
      <c r="J670" s="256"/>
      <c r="K670" s="256"/>
      <c r="L670" s="260"/>
      <c r="M670" s="261"/>
      <c r="N670" s="262"/>
      <c r="O670" s="262"/>
      <c r="P670" s="262"/>
      <c r="Q670" s="262"/>
      <c r="R670" s="262"/>
      <c r="S670" s="262"/>
      <c r="T670" s="263"/>
      <c r="AT670" s="264" t="s">
        <v>428</v>
      </c>
      <c r="AU670" s="264" t="s">
        <v>86</v>
      </c>
      <c r="AV670" s="12" t="s">
        <v>83</v>
      </c>
      <c r="AW670" s="12" t="s">
        <v>39</v>
      </c>
      <c r="AX670" s="12" t="s">
        <v>76</v>
      </c>
      <c r="AY670" s="264" t="s">
        <v>414</v>
      </c>
    </row>
    <row r="671" s="13" customFormat="1">
      <c r="B671" s="265"/>
      <c r="C671" s="266"/>
      <c r="D671" s="252" t="s">
        <v>428</v>
      </c>
      <c r="E671" s="267" t="s">
        <v>21</v>
      </c>
      <c r="F671" s="268" t="s">
        <v>1021</v>
      </c>
      <c r="G671" s="266"/>
      <c r="H671" s="269">
        <v>3403.3220000000001</v>
      </c>
      <c r="I671" s="270"/>
      <c r="J671" s="266"/>
      <c r="K671" s="266"/>
      <c r="L671" s="271"/>
      <c r="M671" s="272"/>
      <c r="N671" s="273"/>
      <c r="O671" s="273"/>
      <c r="P671" s="273"/>
      <c r="Q671" s="273"/>
      <c r="R671" s="273"/>
      <c r="S671" s="273"/>
      <c r="T671" s="274"/>
      <c r="AT671" s="275" t="s">
        <v>428</v>
      </c>
      <c r="AU671" s="275" t="s">
        <v>86</v>
      </c>
      <c r="AV671" s="13" t="s">
        <v>86</v>
      </c>
      <c r="AW671" s="13" t="s">
        <v>39</v>
      </c>
      <c r="AX671" s="13" t="s">
        <v>76</v>
      </c>
      <c r="AY671" s="275" t="s">
        <v>414</v>
      </c>
    </row>
    <row r="672" s="12" customFormat="1">
      <c r="B672" s="255"/>
      <c r="C672" s="256"/>
      <c r="D672" s="252" t="s">
        <v>428</v>
      </c>
      <c r="E672" s="257" t="s">
        <v>21</v>
      </c>
      <c r="F672" s="258" t="s">
        <v>931</v>
      </c>
      <c r="G672" s="256"/>
      <c r="H672" s="257" t="s">
        <v>21</v>
      </c>
      <c r="I672" s="259"/>
      <c r="J672" s="256"/>
      <c r="K672" s="256"/>
      <c r="L672" s="260"/>
      <c r="M672" s="261"/>
      <c r="N672" s="262"/>
      <c r="O672" s="262"/>
      <c r="P672" s="262"/>
      <c r="Q672" s="262"/>
      <c r="R672" s="262"/>
      <c r="S672" s="262"/>
      <c r="T672" s="263"/>
      <c r="AT672" s="264" t="s">
        <v>428</v>
      </c>
      <c r="AU672" s="264" t="s">
        <v>86</v>
      </c>
      <c r="AV672" s="12" t="s">
        <v>83</v>
      </c>
      <c r="AW672" s="12" t="s">
        <v>39</v>
      </c>
      <c r="AX672" s="12" t="s">
        <v>76</v>
      </c>
      <c r="AY672" s="264" t="s">
        <v>414</v>
      </c>
    </row>
    <row r="673" s="13" customFormat="1">
      <c r="B673" s="265"/>
      <c r="C673" s="266"/>
      <c r="D673" s="252" t="s">
        <v>428</v>
      </c>
      <c r="E673" s="267" t="s">
        <v>21</v>
      </c>
      <c r="F673" s="268" t="s">
        <v>932</v>
      </c>
      <c r="G673" s="266"/>
      <c r="H673" s="269">
        <v>463.40600000000001</v>
      </c>
      <c r="I673" s="270"/>
      <c r="J673" s="266"/>
      <c r="K673" s="266"/>
      <c r="L673" s="271"/>
      <c r="M673" s="272"/>
      <c r="N673" s="273"/>
      <c r="O673" s="273"/>
      <c r="P673" s="273"/>
      <c r="Q673" s="273"/>
      <c r="R673" s="273"/>
      <c r="S673" s="273"/>
      <c r="T673" s="274"/>
      <c r="AT673" s="275" t="s">
        <v>428</v>
      </c>
      <c r="AU673" s="275" t="s">
        <v>86</v>
      </c>
      <c r="AV673" s="13" t="s">
        <v>86</v>
      </c>
      <c r="AW673" s="13" t="s">
        <v>39</v>
      </c>
      <c r="AX673" s="13" t="s">
        <v>76</v>
      </c>
      <c r="AY673" s="275" t="s">
        <v>414</v>
      </c>
    </row>
    <row r="674" s="13" customFormat="1">
      <c r="B674" s="265"/>
      <c r="C674" s="266"/>
      <c r="D674" s="252" t="s">
        <v>428</v>
      </c>
      <c r="E674" s="267" t="s">
        <v>21</v>
      </c>
      <c r="F674" s="268" t="s">
        <v>933</v>
      </c>
      <c r="G674" s="266"/>
      <c r="H674" s="269">
        <v>49.883000000000003</v>
      </c>
      <c r="I674" s="270"/>
      <c r="J674" s="266"/>
      <c r="K674" s="266"/>
      <c r="L674" s="271"/>
      <c r="M674" s="272"/>
      <c r="N674" s="273"/>
      <c r="O674" s="273"/>
      <c r="P674" s="273"/>
      <c r="Q674" s="273"/>
      <c r="R674" s="273"/>
      <c r="S674" s="273"/>
      <c r="T674" s="274"/>
      <c r="AT674" s="275" t="s">
        <v>428</v>
      </c>
      <c r="AU674" s="275" t="s">
        <v>86</v>
      </c>
      <c r="AV674" s="13" t="s">
        <v>86</v>
      </c>
      <c r="AW674" s="13" t="s">
        <v>39</v>
      </c>
      <c r="AX674" s="13" t="s">
        <v>76</v>
      </c>
      <c r="AY674" s="275" t="s">
        <v>414</v>
      </c>
    </row>
    <row r="675" s="13" customFormat="1">
      <c r="B675" s="265"/>
      <c r="C675" s="266"/>
      <c r="D675" s="252" t="s">
        <v>428</v>
      </c>
      <c r="E675" s="267" t="s">
        <v>21</v>
      </c>
      <c r="F675" s="268" t="s">
        <v>934</v>
      </c>
      <c r="G675" s="266"/>
      <c r="H675" s="269">
        <v>6.5620000000000003</v>
      </c>
      <c r="I675" s="270"/>
      <c r="J675" s="266"/>
      <c r="K675" s="266"/>
      <c r="L675" s="271"/>
      <c r="M675" s="272"/>
      <c r="N675" s="273"/>
      <c r="O675" s="273"/>
      <c r="P675" s="273"/>
      <c r="Q675" s="273"/>
      <c r="R675" s="273"/>
      <c r="S675" s="273"/>
      <c r="T675" s="274"/>
      <c r="AT675" s="275" t="s">
        <v>428</v>
      </c>
      <c r="AU675" s="275" t="s">
        <v>86</v>
      </c>
      <c r="AV675" s="13" t="s">
        <v>86</v>
      </c>
      <c r="AW675" s="13" t="s">
        <v>39</v>
      </c>
      <c r="AX675" s="13" t="s">
        <v>76</v>
      </c>
      <c r="AY675" s="275" t="s">
        <v>414</v>
      </c>
    </row>
    <row r="676" s="13" customFormat="1">
      <c r="B676" s="265"/>
      <c r="C676" s="266"/>
      <c r="D676" s="252" t="s">
        <v>428</v>
      </c>
      <c r="E676" s="267" t="s">
        <v>21</v>
      </c>
      <c r="F676" s="268" t="s">
        <v>935</v>
      </c>
      <c r="G676" s="266"/>
      <c r="H676" s="269">
        <v>59.496000000000002</v>
      </c>
      <c r="I676" s="270"/>
      <c r="J676" s="266"/>
      <c r="K676" s="266"/>
      <c r="L676" s="271"/>
      <c r="M676" s="272"/>
      <c r="N676" s="273"/>
      <c r="O676" s="273"/>
      <c r="P676" s="273"/>
      <c r="Q676" s="273"/>
      <c r="R676" s="273"/>
      <c r="S676" s="273"/>
      <c r="T676" s="274"/>
      <c r="AT676" s="275" t="s">
        <v>428</v>
      </c>
      <c r="AU676" s="275" t="s">
        <v>86</v>
      </c>
      <c r="AV676" s="13" t="s">
        <v>86</v>
      </c>
      <c r="AW676" s="13" t="s">
        <v>39</v>
      </c>
      <c r="AX676" s="13" t="s">
        <v>76</v>
      </c>
      <c r="AY676" s="275" t="s">
        <v>414</v>
      </c>
    </row>
    <row r="677" s="12" customFormat="1">
      <c r="B677" s="255"/>
      <c r="C677" s="256"/>
      <c r="D677" s="252" t="s">
        <v>428</v>
      </c>
      <c r="E677" s="257" t="s">
        <v>21</v>
      </c>
      <c r="F677" s="258" t="s">
        <v>937</v>
      </c>
      <c r="G677" s="256"/>
      <c r="H677" s="257" t="s">
        <v>21</v>
      </c>
      <c r="I677" s="259"/>
      <c r="J677" s="256"/>
      <c r="K677" s="256"/>
      <c r="L677" s="260"/>
      <c r="M677" s="261"/>
      <c r="N677" s="262"/>
      <c r="O677" s="262"/>
      <c r="P677" s="262"/>
      <c r="Q677" s="262"/>
      <c r="R677" s="262"/>
      <c r="S677" s="262"/>
      <c r="T677" s="263"/>
      <c r="AT677" s="264" t="s">
        <v>428</v>
      </c>
      <c r="AU677" s="264" t="s">
        <v>86</v>
      </c>
      <c r="AV677" s="12" t="s">
        <v>83</v>
      </c>
      <c r="AW677" s="12" t="s">
        <v>39</v>
      </c>
      <c r="AX677" s="12" t="s">
        <v>76</v>
      </c>
      <c r="AY677" s="264" t="s">
        <v>414</v>
      </c>
    </row>
    <row r="678" s="12" customFormat="1">
      <c r="B678" s="255"/>
      <c r="C678" s="256"/>
      <c r="D678" s="252" t="s">
        <v>428</v>
      </c>
      <c r="E678" s="257" t="s">
        <v>21</v>
      </c>
      <c r="F678" s="258" t="s">
        <v>938</v>
      </c>
      <c r="G678" s="256"/>
      <c r="H678" s="257" t="s">
        <v>21</v>
      </c>
      <c r="I678" s="259"/>
      <c r="J678" s="256"/>
      <c r="K678" s="256"/>
      <c r="L678" s="260"/>
      <c r="M678" s="261"/>
      <c r="N678" s="262"/>
      <c r="O678" s="262"/>
      <c r="P678" s="262"/>
      <c r="Q678" s="262"/>
      <c r="R678" s="262"/>
      <c r="S678" s="262"/>
      <c r="T678" s="263"/>
      <c r="AT678" s="264" t="s">
        <v>428</v>
      </c>
      <c r="AU678" s="264" t="s">
        <v>86</v>
      </c>
      <c r="AV678" s="12" t="s">
        <v>83</v>
      </c>
      <c r="AW678" s="12" t="s">
        <v>39</v>
      </c>
      <c r="AX678" s="12" t="s">
        <v>76</v>
      </c>
      <c r="AY678" s="264" t="s">
        <v>414</v>
      </c>
    </row>
    <row r="679" s="13" customFormat="1">
      <c r="B679" s="265"/>
      <c r="C679" s="266"/>
      <c r="D679" s="252" t="s">
        <v>428</v>
      </c>
      <c r="E679" s="267" t="s">
        <v>21</v>
      </c>
      <c r="F679" s="268" t="s">
        <v>1022</v>
      </c>
      <c r="G679" s="266"/>
      <c r="H679" s="269">
        <v>-1770.4749999999999</v>
      </c>
      <c r="I679" s="270"/>
      <c r="J679" s="266"/>
      <c r="K679" s="266"/>
      <c r="L679" s="271"/>
      <c r="M679" s="272"/>
      <c r="N679" s="273"/>
      <c r="O679" s="273"/>
      <c r="P679" s="273"/>
      <c r="Q679" s="273"/>
      <c r="R679" s="273"/>
      <c r="S679" s="273"/>
      <c r="T679" s="274"/>
      <c r="AT679" s="275" t="s">
        <v>428</v>
      </c>
      <c r="AU679" s="275" t="s">
        <v>86</v>
      </c>
      <c r="AV679" s="13" t="s">
        <v>86</v>
      </c>
      <c r="AW679" s="13" t="s">
        <v>39</v>
      </c>
      <c r="AX679" s="13" t="s">
        <v>76</v>
      </c>
      <c r="AY679" s="275" t="s">
        <v>414</v>
      </c>
    </row>
    <row r="680" s="12" customFormat="1">
      <c r="B680" s="255"/>
      <c r="C680" s="256"/>
      <c r="D680" s="252" t="s">
        <v>428</v>
      </c>
      <c r="E680" s="257" t="s">
        <v>21</v>
      </c>
      <c r="F680" s="258" t="s">
        <v>940</v>
      </c>
      <c r="G680" s="256"/>
      <c r="H680" s="257" t="s">
        <v>21</v>
      </c>
      <c r="I680" s="259"/>
      <c r="J680" s="256"/>
      <c r="K680" s="256"/>
      <c r="L680" s="260"/>
      <c r="M680" s="261"/>
      <c r="N680" s="262"/>
      <c r="O680" s="262"/>
      <c r="P680" s="262"/>
      <c r="Q680" s="262"/>
      <c r="R680" s="262"/>
      <c r="S680" s="262"/>
      <c r="T680" s="263"/>
      <c r="AT680" s="264" t="s">
        <v>428</v>
      </c>
      <c r="AU680" s="264" t="s">
        <v>86</v>
      </c>
      <c r="AV680" s="12" t="s">
        <v>83</v>
      </c>
      <c r="AW680" s="12" t="s">
        <v>39</v>
      </c>
      <c r="AX680" s="12" t="s">
        <v>76</v>
      </c>
      <c r="AY680" s="264" t="s">
        <v>414</v>
      </c>
    </row>
    <row r="681" s="12" customFormat="1">
      <c r="B681" s="255"/>
      <c r="C681" s="256"/>
      <c r="D681" s="252" t="s">
        <v>428</v>
      </c>
      <c r="E681" s="257" t="s">
        <v>21</v>
      </c>
      <c r="F681" s="258" t="s">
        <v>901</v>
      </c>
      <c r="G681" s="256"/>
      <c r="H681" s="257" t="s">
        <v>21</v>
      </c>
      <c r="I681" s="259"/>
      <c r="J681" s="256"/>
      <c r="K681" s="256"/>
      <c r="L681" s="260"/>
      <c r="M681" s="261"/>
      <c r="N681" s="262"/>
      <c r="O681" s="262"/>
      <c r="P681" s="262"/>
      <c r="Q681" s="262"/>
      <c r="R681" s="262"/>
      <c r="S681" s="262"/>
      <c r="T681" s="263"/>
      <c r="AT681" s="264" t="s">
        <v>428</v>
      </c>
      <c r="AU681" s="264" t="s">
        <v>86</v>
      </c>
      <c r="AV681" s="12" t="s">
        <v>83</v>
      </c>
      <c r="AW681" s="12" t="s">
        <v>39</v>
      </c>
      <c r="AX681" s="12" t="s">
        <v>76</v>
      </c>
      <c r="AY681" s="264" t="s">
        <v>414</v>
      </c>
    </row>
    <row r="682" s="13" customFormat="1">
      <c r="B682" s="265"/>
      <c r="C682" s="266"/>
      <c r="D682" s="252" t="s">
        <v>428</v>
      </c>
      <c r="E682" s="267" t="s">
        <v>21</v>
      </c>
      <c r="F682" s="268" t="s">
        <v>1023</v>
      </c>
      <c r="G682" s="266"/>
      <c r="H682" s="269">
        <v>694.65599999999995</v>
      </c>
      <c r="I682" s="270"/>
      <c r="J682" s="266"/>
      <c r="K682" s="266"/>
      <c r="L682" s="271"/>
      <c r="M682" s="272"/>
      <c r="N682" s="273"/>
      <c r="O682" s="273"/>
      <c r="P682" s="273"/>
      <c r="Q682" s="273"/>
      <c r="R682" s="273"/>
      <c r="S682" s="273"/>
      <c r="T682" s="274"/>
      <c r="AT682" s="275" t="s">
        <v>428</v>
      </c>
      <c r="AU682" s="275" t="s">
        <v>86</v>
      </c>
      <c r="AV682" s="13" t="s">
        <v>86</v>
      </c>
      <c r="AW682" s="13" t="s">
        <v>39</v>
      </c>
      <c r="AX682" s="13" t="s">
        <v>76</v>
      </c>
      <c r="AY682" s="275" t="s">
        <v>414</v>
      </c>
    </row>
    <row r="683" s="15" customFormat="1">
      <c r="B683" s="287"/>
      <c r="C683" s="288"/>
      <c r="D683" s="252" t="s">
        <v>428</v>
      </c>
      <c r="E683" s="289" t="s">
        <v>21</v>
      </c>
      <c r="F683" s="290" t="s">
        <v>235</v>
      </c>
      <c r="G683" s="288"/>
      <c r="H683" s="291">
        <v>2906.8499999999999</v>
      </c>
      <c r="I683" s="292"/>
      <c r="J683" s="288"/>
      <c r="K683" s="288"/>
      <c r="L683" s="293"/>
      <c r="M683" s="294"/>
      <c r="N683" s="295"/>
      <c r="O683" s="295"/>
      <c r="P683" s="295"/>
      <c r="Q683" s="295"/>
      <c r="R683" s="295"/>
      <c r="S683" s="295"/>
      <c r="T683" s="296"/>
      <c r="AT683" s="297" t="s">
        <v>428</v>
      </c>
      <c r="AU683" s="297" t="s">
        <v>86</v>
      </c>
      <c r="AV683" s="15" t="s">
        <v>422</v>
      </c>
      <c r="AW683" s="15" t="s">
        <v>39</v>
      </c>
      <c r="AX683" s="15" t="s">
        <v>83</v>
      </c>
      <c r="AY683" s="297" t="s">
        <v>414</v>
      </c>
    </row>
    <row r="684" s="1" customFormat="1" ht="25.5" customHeight="1">
      <c r="B684" s="47"/>
      <c r="C684" s="240" t="s">
        <v>1024</v>
      </c>
      <c r="D684" s="240" t="s">
        <v>418</v>
      </c>
      <c r="E684" s="241" t="s">
        <v>1025</v>
      </c>
      <c r="F684" s="242" t="s">
        <v>1026</v>
      </c>
      <c r="G684" s="243" t="s">
        <v>192</v>
      </c>
      <c r="H684" s="244">
        <v>516.67200000000003</v>
      </c>
      <c r="I684" s="245"/>
      <c r="J684" s="246">
        <f>ROUND(I684*H684,2)</f>
        <v>0</v>
      </c>
      <c r="K684" s="242" t="s">
        <v>421</v>
      </c>
      <c r="L684" s="73"/>
      <c r="M684" s="247" t="s">
        <v>21</v>
      </c>
      <c r="N684" s="248" t="s">
        <v>47</v>
      </c>
      <c r="O684" s="48"/>
      <c r="P684" s="249">
        <f>O684*H684</f>
        <v>0</v>
      </c>
      <c r="Q684" s="249">
        <v>6.0000000000000002E-05</v>
      </c>
      <c r="R684" s="249">
        <f>Q684*H684</f>
        <v>0.031000320000000001</v>
      </c>
      <c r="S684" s="249">
        <v>0</v>
      </c>
      <c r="T684" s="250">
        <f>S684*H684</f>
        <v>0</v>
      </c>
      <c r="AR684" s="25" t="s">
        <v>422</v>
      </c>
      <c r="AT684" s="25" t="s">
        <v>418</v>
      </c>
      <c r="AU684" s="25" t="s">
        <v>86</v>
      </c>
      <c r="AY684" s="25" t="s">
        <v>414</v>
      </c>
      <c r="BE684" s="251">
        <f>IF(N684="základní",J684,0)</f>
        <v>0</v>
      </c>
      <c r="BF684" s="251">
        <f>IF(N684="snížená",J684,0)</f>
        <v>0</v>
      </c>
      <c r="BG684" s="251">
        <f>IF(N684="zákl. přenesená",J684,0)</f>
        <v>0</v>
      </c>
      <c r="BH684" s="251">
        <f>IF(N684="sníž. přenesená",J684,0)</f>
        <v>0</v>
      </c>
      <c r="BI684" s="251">
        <f>IF(N684="nulová",J684,0)</f>
        <v>0</v>
      </c>
      <c r="BJ684" s="25" t="s">
        <v>83</v>
      </c>
      <c r="BK684" s="251">
        <f>ROUND(I684*H684,2)</f>
        <v>0</v>
      </c>
      <c r="BL684" s="25" t="s">
        <v>422</v>
      </c>
      <c r="BM684" s="25" t="s">
        <v>1027</v>
      </c>
    </row>
    <row r="685" s="1" customFormat="1">
      <c r="B685" s="47"/>
      <c r="C685" s="75"/>
      <c r="D685" s="252" t="s">
        <v>425</v>
      </c>
      <c r="E685" s="75"/>
      <c r="F685" s="253" t="s">
        <v>834</v>
      </c>
      <c r="G685" s="75"/>
      <c r="H685" s="75"/>
      <c r="I685" s="208"/>
      <c r="J685" s="75"/>
      <c r="K685" s="75"/>
      <c r="L685" s="73"/>
      <c r="M685" s="254"/>
      <c r="N685" s="48"/>
      <c r="O685" s="48"/>
      <c r="P685" s="48"/>
      <c r="Q685" s="48"/>
      <c r="R685" s="48"/>
      <c r="S685" s="48"/>
      <c r="T685" s="96"/>
      <c r="AT685" s="25" t="s">
        <v>425</v>
      </c>
      <c r="AU685" s="25" t="s">
        <v>86</v>
      </c>
    </row>
    <row r="686" s="13" customFormat="1">
      <c r="B686" s="265"/>
      <c r="C686" s="266"/>
      <c r="D686" s="252" t="s">
        <v>428</v>
      </c>
      <c r="E686" s="267" t="s">
        <v>21</v>
      </c>
      <c r="F686" s="268" t="s">
        <v>210</v>
      </c>
      <c r="G686" s="266"/>
      <c r="H686" s="269">
        <v>258.33600000000001</v>
      </c>
      <c r="I686" s="270"/>
      <c r="J686" s="266"/>
      <c r="K686" s="266"/>
      <c r="L686" s="271"/>
      <c r="M686" s="272"/>
      <c r="N686" s="273"/>
      <c r="O686" s="273"/>
      <c r="P686" s="273"/>
      <c r="Q686" s="273"/>
      <c r="R686" s="273"/>
      <c r="S686" s="273"/>
      <c r="T686" s="274"/>
      <c r="AT686" s="275" t="s">
        <v>428</v>
      </c>
      <c r="AU686" s="275" t="s">
        <v>86</v>
      </c>
      <c r="AV686" s="13" t="s">
        <v>86</v>
      </c>
      <c r="AW686" s="13" t="s">
        <v>39</v>
      </c>
      <c r="AX686" s="13" t="s">
        <v>76</v>
      </c>
      <c r="AY686" s="275" t="s">
        <v>414</v>
      </c>
    </row>
    <row r="687" s="13" customFormat="1">
      <c r="B687" s="265"/>
      <c r="C687" s="266"/>
      <c r="D687" s="252" t="s">
        <v>428</v>
      </c>
      <c r="E687" s="267" t="s">
        <v>21</v>
      </c>
      <c r="F687" s="268" t="s">
        <v>213</v>
      </c>
      <c r="G687" s="266"/>
      <c r="H687" s="269">
        <v>258.33600000000001</v>
      </c>
      <c r="I687" s="270"/>
      <c r="J687" s="266"/>
      <c r="K687" s="266"/>
      <c r="L687" s="271"/>
      <c r="M687" s="272"/>
      <c r="N687" s="273"/>
      <c r="O687" s="273"/>
      <c r="P687" s="273"/>
      <c r="Q687" s="273"/>
      <c r="R687" s="273"/>
      <c r="S687" s="273"/>
      <c r="T687" s="274"/>
      <c r="AT687" s="275" t="s">
        <v>428</v>
      </c>
      <c r="AU687" s="275" t="s">
        <v>86</v>
      </c>
      <c r="AV687" s="13" t="s">
        <v>86</v>
      </c>
      <c r="AW687" s="13" t="s">
        <v>39</v>
      </c>
      <c r="AX687" s="13" t="s">
        <v>76</v>
      </c>
      <c r="AY687" s="275" t="s">
        <v>414</v>
      </c>
    </row>
    <row r="688" s="15" customFormat="1">
      <c r="B688" s="287"/>
      <c r="C688" s="288"/>
      <c r="D688" s="252" t="s">
        <v>428</v>
      </c>
      <c r="E688" s="289" t="s">
        <v>21</v>
      </c>
      <c r="F688" s="290" t="s">
        <v>235</v>
      </c>
      <c r="G688" s="288"/>
      <c r="H688" s="291">
        <v>516.67200000000003</v>
      </c>
      <c r="I688" s="292"/>
      <c r="J688" s="288"/>
      <c r="K688" s="288"/>
      <c r="L688" s="293"/>
      <c r="M688" s="294"/>
      <c r="N688" s="295"/>
      <c r="O688" s="295"/>
      <c r="P688" s="295"/>
      <c r="Q688" s="295"/>
      <c r="R688" s="295"/>
      <c r="S688" s="295"/>
      <c r="T688" s="296"/>
      <c r="AT688" s="297" t="s">
        <v>428</v>
      </c>
      <c r="AU688" s="297" t="s">
        <v>86</v>
      </c>
      <c r="AV688" s="15" t="s">
        <v>422</v>
      </c>
      <c r="AW688" s="15" t="s">
        <v>39</v>
      </c>
      <c r="AX688" s="15" t="s">
        <v>83</v>
      </c>
      <c r="AY688" s="297" t="s">
        <v>414</v>
      </c>
    </row>
    <row r="689" s="1" customFormat="1" ht="25.5" customHeight="1">
      <c r="B689" s="47"/>
      <c r="C689" s="240" t="s">
        <v>1028</v>
      </c>
      <c r="D689" s="240" t="s">
        <v>418</v>
      </c>
      <c r="E689" s="241" t="s">
        <v>1029</v>
      </c>
      <c r="F689" s="242" t="s">
        <v>1030</v>
      </c>
      <c r="G689" s="243" t="s">
        <v>192</v>
      </c>
      <c r="H689" s="244">
        <v>3341.1849999999999</v>
      </c>
      <c r="I689" s="245"/>
      <c r="J689" s="246">
        <f>ROUND(I689*H689,2)</f>
        <v>0</v>
      </c>
      <c r="K689" s="242" t="s">
        <v>421</v>
      </c>
      <c r="L689" s="73"/>
      <c r="M689" s="247" t="s">
        <v>21</v>
      </c>
      <c r="N689" s="248" t="s">
        <v>47</v>
      </c>
      <c r="O689" s="48"/>
      <c r="P689" s="249">
        <f>O689*H689</f>
        <v>0</v>
      </c>
      <c r="Q689" s="249">
        <v>6.0000000000000002E-05</v>
      </c>
      <c r="R689" s="249">
        <f>Q689*H689</f>
        <v>0.20047110000000001</v>
      </c>
      <c r="S689" s="249">
        <v>0</v>
      </c>
      <c r="T689" s="250">
        <f>S689*H689</f>
        <v>0</v>
      </c>
      <c r="AR689" s="25" t="s">
        <v>422</v>
      </c>
      <c r="AT689" s="25" t="s">
        <v>418</v>
      </c>
      <c r="AU689" s="25" t="s">
        <v>86</v>
      </c>
      <c r="AY689" s="25" t="s">
        <v>414</v>
      </c>
      <c r="BE689" s="251">
        <f>IF(N689="základní",J689,0)</f>
        <v>0</v>
      </c>
      <c r="BF689" s="251">
        <f>IF(N689="snížená",J689,0)</f>
        <v>0</v>
      </c>
      <c r="BG689" s="251">
        <f>IF(N689="zákl. přenesená",J689,0)</f>
        <v>0</v>
      </c>
      <c r="BH689" s="251">
        <f>IF(N689="sníž. přenesená",J689,0)</f>
        <v>0</v>
      </c>
      <c r="BI689" s="251">
        <f>IF(N689="nulová",J689,0)</f>
        <v>0</v>
      </c>
      <c r="BJ689" s="25" t="s">
        <v>83</v>
      </c>
      <c r="BK689" s="251">
        <f>ROUND(I689*H689,2)</f>
        <v>0</v>
      </c>
      <c r="BL689" s="25" t="s">
        <v>422</v>
      </c>
      <c r="BM689" s="25" t="s">
        <v>1031</v>
      </c>
    </row>
    <row r="690" s="1" customFormat="1">
      <c r="B690" s="47"/>
      <c r="C690" s="75"/>
      <c r="D690" s="252" t="s">
        <v>425</v>
      </c>
      <c r="E690" s="75"/>
      <c r="F690" s="253" t="s">
        <v>834</v>
      </c>
      <c r="G690" s="75"/>
      <c r="H690" s="75"/>
      <c r="I690" s="208"/>
      <c r="J690" s="75"/>
      <c r="K690" s="75"/>
      <c r="L690" s="73"/>
      <c r="M690" s="254"/>
      <c r="N690" s="48"/>
      <c r="O690" s="48"/>
      <c r="P690" s="48"/>
      <c r="Q690" s="48"/>
      <c r="R690" s="48"/>
      <c r="S690" s="48"/>
      <c r="T690" s="96"/>
      <c r="AT690" s="25" t="s">
        <v>425</v>
      </c>
      <c r="AU690" s="25" t="s">
        <v>86</v>
      </c>
    </row>
    <row r="691" s="13" customFormat="1">
      <c r="B691" s="265"/>
      <c r="C691" s="266"/>
      <c r="D691" s="252" t="s">
        <v>428</v>
      </c>
      <c r="E691" s="267" t="s">
        <v>21</v>
      </c>
      <c r="F691" s="268" t="s">
        <v>197</v>
      </c>
      <c r="G691" s="266"/>
      <c r="H691" s="269">
        <v>171.36000000000001</v>
      </c>
      <c r="I691" s="270"/>
      <c r="J691" s="266"/>
      <c r="K691" s="266"/>
      <c r="L691" s="271"/>
      <c r="M691" s="272"/>
      <c r="N691" s="273"/>
      <c r="O691" s="273"/>
      <c r="P691" s="273"/>
      <c r="Q691" s="273"/>
      <c r="R691" s="273"/>
      <c r="S691" s="273"/>
      <c r="T691" s="274"/>
      <c r="AT691" s="275" t="s">
        <v>428</v>
      </c>
      <c r="AU691" s="275" t="s">
        <v>86</v>
      </c>
      <c r="AV691" s="13" t="s">
        <v>86</v>
      </c>
      <c r="AW691" s="13" t="s">
        <v>39</v>
      </c>
      <c r="AX691" s="13" t="s">
        <v>76</v>
      </c>
      <c r="AY691" s="275" t="s">
        <v>414</v>
      </c>
    </row>
    <row r="692" s="13" customFormat="1">
      <c r="B692" s="265"/>
      <c r="C692" s="266"/>
      <c r="D692" s="252" t="s">
        <v>428</v>
      </c>
      <c r="E692" s="267" t="s">
        <v>21</v>
      </c>
      <c r="F692" s="268" t="s">
        <v>188</v>
      </c>
      <c r="G692" s="266"/>
      <c r="H692" s="269">
        <v>3169.8249999999998</v>
      </c>
      <c r="I692" s="270"/>
      <c r="J692" s="266"/>
      <c r="K692" s="266"/>
      <c r="L692" s="271"/>
      <c r="M692" s="272"/>
      <c r="N692" s="273"/>
      <c r="O692" s="273"/>
      <c r="P692" s="273"/>
      <c r="Q692" s="273"/>
      <c r="R692" s="273"/>
      <c r="S692" s="273"/>
      <c r="T692" s="274"/>
      <c r="AT692" s="275" t="s">
        <v>428</v>
      </c>
      <c r="AU692" s="275" t="s">
        <v>86</v>
      </c>
      <c r="AV692" s="13" t="s">
        <v>86</v>
      </c>
      <c r="AW692" s="13" t="s">
        <v>39</v>
      </c>
      <c r="AX692" s="13" t="s">
        <v>76</v>
      </c>
      <c r="AY692" s="275" t="s">
        <v>414</v>
      </c>
    </row>
    <row r="693" s="15" customFormat="1">
      <c r="B693" s="287"/>
      <c r="C693" s="288"/>
      <c r="D693" s="252" t="s">
        <v>428</v>
      </c>
      <c r="E693" s="289" t="s">
        <v>21</v>
      </c>
      <c r="F693" s="290" t="s">
        <v>235</v>
      </c>
      <c r="G693" s="288"/>
      <c r="H693" s="291">
        <v>3341.1849999999999</v>
      </c>
      <c r="I693" s="292"/>
      <c r="J693" s="288"/>
      <c r="K693" s="288"/>
      <c r="L693" s="293"/>
      <c r="M693" s="294"/>
      <c r="N693" s="295"/>
      <c r="O693" s="295"/>
      <c r="P693" s="295"/>
      <c r="Q693" s="295"/>
      <c r="R693" s="295"/>
      <c r="S693" s="295"/>
      <c r="T693" s="296"/>
      <c r="AT693" s="297" t="s">
        <v>428</v>
      </c>
      <c r="AU693" s="297" t="s">
        <v>86</v>
      </c>
      <c r="AV693" s="15" t="s">
        <v>422</v>
      </c>
      <c r="AW693" s="15" t="s">
        <v>39</v>
      </c>
      <c r="AX693" s="15" t="s">
        <v>83</v>
      </c>
      <c r="AY693" s="297" t="s">
        <v>414</v>
      </c>
    </row>
    <row r="694" s="1" customFormat="1" ht="25.5" customHeight="1">
      <c r="B694" s="47"/>
      <c r="C694" s="240" t="s">
        <v>1032</v>
      </c>
      <c r="D694" s="240" t="s">
        <v>418</v>
      </c>
      <c r="E694" s="241" t="s">
        <v>1033</v>
      </c>
      <c r="F694" s="242" t="s">
        <v>1034</v>
      </c>
      <c r="G694" s="243" t="s">
        <v>192</v>
      </c>
      <c r="H694" s="244">
        <v>6962.2879999999996</v>
      </c>
      <c r="I694" s="245"/>
      <c r="J694" s="246">
        <f>ROUND(I694*H694,2)</f>
        <v>0</v>
      </c>
      <c r="K694" s="242" t="s">
        <v>421</v>
      </c>
      <c r="L694" s="73"/>
      <c r="M694" s="247" t="s">
        <v>21</v>
      </c>
      <c r="N694" s="248" t="s">
        <v>47</v>
      </c>
      <c r="O694" s="48"/>
      <c r="P694" s="249">
        <f>O694*H694</f>
        <v>0</v>
      </c>
      <c r="Q694" s="249">
        <v>0</v>
      </c>
      <c r="R694" s="249">
        <f>Q694*H694</f>
        <v>0</v>
      </c>
      <c r="S694" s="249">
        <v>0</v>
      </c>
      <c r="T694" s="250">
        <f>S694*H694</f>
        <v>0</v>
      </c>
      <c r="AR694" s="25" t="s">
        <v>422</v>
      </c>
      <c r="AT694" s="25" t="s">
        <v>418</v>
      </c>
      <c r="AU694" s="25" t="s">
        <v>86</v>
      </c>
      <c r="AY694" s="25" t="s">
        <v>414</v>
      </c>
      <c r="BE694" s="251">
        <f>IF(N694="základní",J694,0)</f>
        <v>0</v>
      </c>
      <c r="BF694" s="251">
        <f>IF(N694="snížená",J694,0)</f>
        <v>0</v>
      </c>
      <c r="BG694" s="251">
        <f>IF(N694="zákl. přenesená",J694,0)</f>
        <v>0</v>
      </c>
      <c r="BH694" s="251">
        <f>IF(N694="sníž. přenesená",J694,0)</f>
        <v>0</v>
      </c>
      <c r="BI694" s="251">
        <f>IF(N694="nulová",J694,0)</f>
        <v>0</v>
      </c>
      <c r="BJ694" s="25" t="s">
        <v>83</v>
      </c>
      <c r="BK694" s="251">
        <f>ROUND(I694*H694,2)</f>
        <v>0</v>
      </c>
      <c r="BL694" s="25" t="s">
        <v>422</v>
      </c>
      <c r="BM694" s="25" t="s">
        <v>1035</v>
      </c>
    </row>
    <row r="695" s="1" customFormat="1">
      <c r="B695" s="47"/>
      <c r="C695" s="75"/>
      <c r="D695" s="252" t="s">
        <v>425</v>
      </c>
      <c r="E695" s="75"/>
      <c r="F695" s="253" t="s">
        <v>834</v>
      </c>
      <c r="G695" s="75"/>
      <c r="H695" s="75"/>
      <c r="I695" s="208"/>
      <c r="J695" s="75"/>
      <c r="K695" s="75"/>
      <c r="L695" s="73"/>
      <c r="M695" s="254"/>
      <c r="N695" s="48"/>
      <c r="O695" s="48"/>
      <c r="P695" s="48"/>
      <c r="Q695" s="48"/>
      <c r="R695" s="48"/>
      <c r="S695" s="48"/>
      <c r="T695" s="96"/>
      <c r="AT695" s="25" t="s">
        <v>425</v>
      </c>
      <c r="AU695" s="25" t="s">
        <v>86</v>
      </c>
    </row>
    <row r="696" s="13" customFormat="1">
      <c r="B696" s="265"/>
      <c r="C696" s="266"/>
      <c r="D696" s="252" t="s">
        <v>428</v>
      </c>
      <c r="E696" s="267" t="s">
        <v>21</v>
      </c>
      <c r="F696" s="268" t="s">
        <v>194</v>
      </c>
      <c r="G696" s="266"/>
      <c r="H696" s="269">
        <v>1106.52</v>
      </c>
      <c r="I696" s="270"/>
      <c r="J696" s="266"/>
      <c r="K696" s="266"/>
      <c r="L696" s="271"/>
      <c r="M696" s="272"/>
      <c r="N696" s="273"/>
      <c r="O696" s="273"/>
      <c r="P696" s="273"/>
      <c r="Q696" s="273"/>
      <c r="R696" s="273"/>
      <c r="S696" s="273"/>
      <c r="T696" s="274"/>
      <c r="AT696" s="275" t="s">
        <v>428</v>
      </c>
      <c r="AU696" s="275" t="s">
        <v>86</v>
      </c>
      <c r="AV696" s="13" t="s">
        <v>86</v>
      </c>
      <c r="AW696" s="13" t="s">
        <v>39</v>
      </c>
      <c r="AX696" s="13" t="s">
        <v>76</v>
      </c>
      <c r="AY696" s="275" t="s">
        <v>414</v>
      </c>
    </row>
    <row r="697" s="13" customFormat="1">
      <c r="B697" s="265"/>
      <c r="C697" s="266"/>
      <c r="D697" s="252" t="s">
        <v>428</v>
      </c>
      <c r="E697" s="267" t="s">
        <v>21</v>
      </c>
      <c r="F697" s="268" t="s">
        <v>210</v>
      </c>
      <c r="G697" s="266"/>
      <c r="H697" s="269">
        <v>258.33600000000001</v>
      </c>
      <c r="I697" s="270"/>
      <c r="J697" s="266"/>
      <c r="K697" s="266"/>
      <c r="L697" s="271"/>
      <c r="M697" s="272"/>
      <c r="N697" s="273"/>
      <c r="O697" s="273"/>
      <c r="P697" s="273"/>
      <c r="Q697" s="273"/>
      <c r="R697" s="273"/>
      <c r="S697" s="273"/>
      <c r="T697" s="274"/>
      <c r="AT697" s="275" t="s">
        <v>428</v>
      </c>
      <c r="AU697" s="275" t="s">
        <v>86</v>
      </c>
      <c r="AV697" s="13" t="s">
        <v>86</v>
      </c>
      <c r="AW697" s="13" t="s">
        <v>39</v>
      </c>
      <c r="AX697" s="13" t="s">
        <v>76</v>
      </c>
      <c r="AY697" s="275" t="s">
        <v>414</v>
      </c>
    </row>
    <row r="698" s="13" customFormat="1">
      <c r="B698" s="265"/>
      <c r="C698" s="266"/>
      <c r="D698" s="252" t="s">
        <v>428</v>
      </c>
      <c r="E698" s="267" t="s">
        <v>21</v>
      </c>
      <c r="F698" s="268" t="s">
        <v>190</v>
      </c>
      <c r="G698" s="266"/>
      <c r="H698" s="269">
        <v>1359.9000000000001</v>
      </c>
      <c r="I698" s="270"/>
      <c r="J698" s="266"/>
      <c r="K698" s="266"/>
      <c r="L698" s="271"/>
      <c r="M698" s="272"/>
      <c r="N698" s="273"/>
      <c r="O698" s="273"/>
      <c r="P698" s="273"/>
      <c r="Q698" s="273"/>
      <c r="R698" s="273"/>
      <c r="S698" s="273"/>
      <c r="T698" s="274"/>
      <c r="AT698" s="275" t="s">
        <v>428</v>
      </c>
      <c r="AU698" s="275" t="s">
        <v>86</v>
      </c>
      <c r="AV698" s="13" t="s">
        <v>86</v>
      </c>
      <c r="AW698" s="13" t="s">
        <v>39</v>
      </c>
      <c r="AX698" s="13" t="s">
        <v>76</v>
      </c>
      <c r="AY698" s="275" t="s">
        <v>414</v>
      </c>
    </row>
    <row r="699" s="13" customFormat="1">
      <c r="B699" s="265"/>
      <c r="C699" s="266"/>
      <c r="D699" s="252" t="s">
        <v>428</v>
      </c>
      <c r="E699" s="267" t="s">
        <v>21</v>
      </c>
      <c r="F699" s="268" t="s">
        <v>197</v>
      </c>
      <c r="G699" s="266"/>
      <c r="H699" s="269">
        <v>171.36000000000001</v>
      </c>
      <c r="I699" s="270"/>
      <c r="J699" s="266"/>
      <c r="K699" s="266"/>
      <c r="L699" s="271"/>
      <c r="M699" s="272"/>
      <c r="N699" s="273"/>
      <c r="O699" s="273"/>
      <c r="P699" s="273"/>
      <c r="Q699" s="273"/>
      <c r="R699" s="273"/>
      <c r="S699" s="273"/>
      <c r="T699" s="274"/>
      <c r="AT699" s="275" t="s">
        <v>428</v>
      </c>
      <c r="AU699" s="275" t="s">
        <v>86</v>
      </c>
      <c r="AV699" s="13" t="s">
        <v>86</v>
      </c>
      <c r="AW699" s="13" t="s">
        <v>39</v>
      </c>
      <c r="AX699" s="13" t="s">
        <v>76</v>
      </c>
      <c r="AY699" s="275" t="s">
        <v>414</v>
      </c>
    </row>
    <row r="700" s="13" customFormat="1">
      <c r="B700" s="265"/>
      <c r="C700" s="266"/>
      <c r="D700" s="252" t="s">
        <v>428</v>
      </c>
      <c r="E700" s="267" t="s">
        <v>21</v>
      </c>
      <c r="F700" s="268" t="s">
        <v>188</v>
      </c>
      <c r="G700" s="266"/>
      <c r="H700" s="269">
        <v>3169.8249999999998</v>
      </c>
      <c r="I700" s="270"/>
      <c r="J700" s="266"/>
      <c r="K700" s="266"/>
      <c r="L700" s="271"/>
      <c r="M700" s="272"/>
      <c r="N700" s="273"/>
      <c r="O700" s="273"/>
      <c r="P700" s="273"/>
      <c r="Q700" s="273"/>
      <c r="R700" s="273"/>
      <c r="S700" s="273"/>
      <c r="T700" s="274"/>
      <c r="AT700" s="275" t="s">
        <v>428</v>
      </c>
      <c r="AU700" s="275" t="s">
        <v>86</v>
      </c>
      <c r="AV700" s="13" t="s">
        <v>86</v>
      </c>
      <c r="AW700" s="13" t="s">
        <v>39</v>
      </c>
      <c r="AX700" s="13" t="s">
        <v>76</v>
      </c>
      <c r="AY700" s="275" t="s">
        <v>414</v>
      </c>
    </row>
    <row r="701" s="13" customFormat="1">
      <c r="B701" s="265"/>
      <c r="C701" s="266"/>
      <c r="D701" s="252" t="s">
        <v>428</v>
      </c>
      <c r="E701" s="267" t="s">
        <v>21</v>
      </c>
      <c r="F701" s="268" t="s">
        <v>993</v>
      </c>
      <c r="G701" s="266"/>
      <c r="H701" s="269">
        <v>896.34699999999998</v>
      </c>
      <c r="I701" s="270"/>
      <c r="J701" s="266"/>
      <c r="K701" s="266"/>
      <c r="L701" s="271"/>
      <c r="M701" s="272"/>
      <c r="N701" s="273"/>
      <c r="O701" s="273"/>
      <c r="P701" s="273"/>
      <c r="Q701" s="273"/>
      <c r="R701" s="273"/>
      <c r="S701" s="273"/>
      <c r="T701" s="274"/>
      <c r="AT701" s="275" t="s">
        <v>428</v>
      </c>
      <c r="AU701" s="275" t="s">
        <v>86</v>
      </c>
      <c r="AV701" s="13" t="s">
        <v>86</v>
      </c>
      <c r="AW701" s="13" t="s">
        <v>39</v>
      </c>
      <c r="AX701" s="13" t="s">
        <v>76</v>
      </c>
      <c r="AY701" s="275" t="s">
        <v>414</v>
      </c>
    </row>
    <row r="702" s="15" customFormat="1">
      <c r="B702" s="287"/>
      <c r="C702" s="288"/>
      <c r="D702" s="252" t="s">
        <v>428</v>
      </c>
      <c r="E702" s="289" t="s">
        <v>21</v>
      </c>
      <c r="F702" s="290" t="s">
        <v>235</v>
      </c>
      <c r="G702" s="288"/>
      <c r="H702" s="291">
        <v>6962.2879999999996</v>
      </c>
      <c r="I702" s="292"/>
      <c r="J702" s="288"/>
      <c r="K702" s="288"/>
      <c r="L702" s="293"/>
      <c r="M702" s="294"/>
      <c r="N702" s="295"/>
      <c r="O702" s="295"/>
      <c r="P702" s="295"/>
      <c r="Q702" s="295"/>
      <c r="R702" s="295"/>
      <c r="S702" s="295"/>
      <c r="T702" s="296"/>
      <c r="AT702" s="297" t="s">
        <v>428</v>
      </c>
      <c r="AU702" s="297" t="s">
        <v>86</v>
      </c>
      <c r="AV702" s="15" t="s">
        <v>422</v>
      </c>
      <c r="AW702" s="15" t="s">
        <v>39</v>
      </c>
      <c r="AX702" s="15" t="s">
        <v>83</v>
      </c>
      <c r="AY702" s="297" t="s">
        <v>414</v>
      </c>
    </row>
    <row r="703" s="1" customFormat="1" ht="38.25" customHeight="1">
      <c r="B703" s="47"/>
      <c r="C703" s="240" t="s">
        <v>1036</v>
      </c>
      <c r="D703" s="240" t="s">
        <v>418</v>
      </c>
      <c r="E703" s="241" t="s">
        <v>1037</v>
      </c>
      <c r="F703" s="242" t="s">
        <v>1038</v>
      </c>
      <c r="G703" s="243" t="s">
        <v>192</v>
      </c>
      <c r="H703" s="244">
        <v>6825.8450000000003</v>
      </c>
      <c r="I703" s="245"/>
      <c r="J703" s="246">
        <f>ROUND(I703*H703,2)</f>
        <v>0</v>
      </c>
      <c r="K703" s="242" t="s">
        <v>21</v>
      </c>
      <c r="L703" s="73"/>
      <c r="M703" s="247" t="s">
        <v>21</v>
      </c>
      <c r="N703" s="248" t="s">
        <v>47</v>
      </c>
      <c r="O703" s="48"/>
      <c r="P703" s="249">
        <f>O703*H703</f>
        <v>0</v>
      </c>
      <c r="Q703" s="249">
        <v>6.0000000000000002E-05</v>
      </c>
      <c r="R703" s="249">
        <f>Q703*H703</f>
        <v>0.40955070000000005</v>
      </c>
      <c r="S703" s="249">
        <v>0</v>
      </c>
      <c r="T703" s="250">
        <f>S703*H703</f>
        <v>0</v>
      </c>
      <c r="AR703" s="25" t="s">
        <v>422</v>
      </c>
      <c r="AT703" s="25" t="s">
        <v>418</v>
      </c>
      <c r="AU703" s="25" t="s">
        <v>86</v>
      </c>
      <c r="AY703" s="25" t="s">
        <v>414</v>
      </c>
      <c r="BE703" s="251">
        <f>IF(N703="základní",J703,0)</f>
        <v>0</v>
      </c>
      <c r="BF703" s="251">
        <f>IF(N703="snížená",J703,0)</f>
        <v>0</v>
      </c>
      <c r="BG703" s="251">
        <f>IF(N703="zákl. přenesená",J703,0)</f>
        <v>0</v>
      </c>
      <c r="BH703" s="251">
        <f>IF(N703="sníž. přenesená",J703,0)</f>
        <v>0</v>
      </c>
      <c r="BI703" s="251">
        <f>IF(N703="nulová",J703,0)</f>
        <v>0</v>
      </c>
      <c r="BJ703" s="25" t="s">
        <v>83</v>
      </c>
      <c r="BK703" s="251">
        <f>ROUND(I703*H703,2)</f>
        <v>0</v>
      </c>
      <c r="BL703" s="25" t="s">
        <v>422</v>
      </c>
      <c r="BM703" s="25" t="s">
        <v>1039</v>
      </c>
    </row>
    <row r="704" s="1" customFormat="1">
      <c r="B704" s="47"/>
      <c r="C704" s="75"/>
      <c r="D704" s="252" t="s">
        <v>425</v>
      </c>
      <c r="E704" s="75"/>
      <c r="F704" s="253" t="s">
        <v>1040</v>
      </c>
      <c r="G704" s="75"/>
      <c r="H704" s="75"/>
      <c r="I704" s="208"/>
      <c r="J704" s="75"/>
      <c r="K704" s="75"/>
      <c r="L704" s="73"/>
      <c r="M704" s="254"/>
      <c r="N704" s="48"/>
      <c r="O704" s="48"/>
      <c r="P704" s="48"/>
      <c r="Q704" s="48"/>
      <c r="R704" s="48"/>
      <c r="S704" s="48"/>
      <c r="T704" s="96"/>
      <c r="AT704" s="25" t="s">
        <v>425</v>
      </c>
      <c r="AU704" s="25" t="s">
        <v>86</v>
      </c>
    </row>
    <row r="705" s="12" customFormat="1">
      <c r="B705" s="255"/>
      <c r="C705" s="256"/>
      <c r="D705" s="252" t="s">
        <v>428</v>
      </c>
      <c r="E705" s="257" t="s">
        <v>21</v>
      </c>
      <c r="F705" s="258" t="s">
        <v>567</v>
      </c>
      <c r="G705" s="256"/>
      <c r="H705" s="257" t="s">
        <v>21</v>
      </c>
      <c r="I705" s="259"/>
      <c r="J705" s="256"/>
      <c r="K705" s="256"/>
      <c r="L705" s="260"/>
      <c r="M705" s="261"/>
      <c r="N705" s="262"/>
      <c r="O705" s="262"/>
      <c r="P705" s="262"/>
      <c r="Q705" s="262"/>
      <c r="R705" s="262"/>
      <c r="S705" s="262"/>
      <c r="T705" s="263"/>
      <c r="AT705" s="264" t="s">
        <v>428</v>
      </c>
      <c r="AU705" s="264" t="s">
        <v>86</v>
      </c>
      <c r="AV705" s="12" t="s">
        <v>83</v>
      </c>
      <c r="AW705" s="12" t="s">
        <v>39</v>
      </c>
      <c r="AX705" s="12" t="s">
        <v>76</v>
      </c>
      <c r="AY705" s="264" t="s">
        <v>414</v>
      </c>
    </row>
    <row r="706" s="12" customFormat="1">
      <c r="B706" s="255"/>
      <c r="C706" s="256"/>
      <c r="D706" s="252" t="s">
        <v>428</v>
      </c>
      <c r="E706" s="257" t="s">
        <v>21</v>
      </c>
      <c r="F706" s="258" t="s">
        <v>1041</v>
      </c>
      <c r="G706" s="256"/>
      <c r="H706" s="257" t="s">
        <v>21</v>
      </c>
      <c r="I706" s="259"/>
      <c r="J706" s="256"/>
      <c r="K706" s="256"/>
      <c r="L706" s="260"/>
      <c r="M706" s="261"/>
      <c r="N706" s="262"/>
      <c r="O706" s="262"/>
      <c r="P706" s="262"/>
      <c r="Q706" s="262"/>
      <c r="R706" s="262"/>
      <c r="S706" s="262"/>
      <c r="T706" s="263"/>
      <c r="AT706" s="264" t="s">
        <v>428</v>
      </c>
      <c r="AU706" s="264" t="s">
        <v>86</v>
      </c>
      <c r="AV706" s="12" t="s">
        <v>83</v>
      </c>
      <c r="AW706" s="12" t="s">
        <v>39</v>
      </c>
      <c r="AX706" s="12" t="s">
        <v>76</v>
      </c>
      <c r="AY706" s="264" t="s">
        <v>414</v>
      </c>
    </row>
    <row r="707" s="12" customFormat="1">
      <c r="B707" s="255"/>
      <c r="C707" s="256"/>
      <c r="D707" s="252" t="s">
        <v>428</v>
      </c>
      <c r="E707" s="257" t="s">
        <v>21</v>
      </c>
      <c r="F707" s="258" t="s">
        <v>999</v>
      </c>
      <c r="G707" s="256"/>
      <c r="H707" s="257" t="s">
        <v>21</v>
      </c>
      <c r="I707" s="259"/>
      <c r="J707" s="256"/>
      <c r="K707" s="256"/>
      <c r="L707" s="260"/>
      <c r="M707" s="261"/>
      <c r="N707" s="262"/>
      <c r="O707" s="262"/>
      <c r="P707" s="262"/>
      <c r="Q707" s="262"/>
      <c r="R707" s="262"/>
      <c r="S707" s="262"/>
      <c r="T707" s="263"/>
      <c r="AT707" s="264" t="s">
        <v>428</v>
      </c>
      <c r="AU707" s="264" t="s">
        <v>86</v>
      </c>
      <c r="AV707" s="12" t="s">
        <v>83</v>
      </c>
      <c r="AW707" s="12" t="s">
        <v>39</v>
      </c>
      <c r="AX707" s="12" t="s">
        <v>76</v>
      </c>
      <c r="AY707" s="264" t="s">
        <v>414</v>
      </c>
    </row>
    <row r="708" s="12" customFormat="1">
      <c r="B708" s="255"/>
      <c r="C708" s="256"/>
      <c r="D708" s="252" t="s">
        <v>428</v>
      </c>
      <c r="E708" s="257" t="s">
        <v>21</v>
      </c>
      <c r="F708" s="258" t="s">
        <v>1000</v>
      </c>
      <c r="G708" s="256"/>
      <c r="H708" s="257" t="s">
        <v>21</v>
      </c>
      <c r="I708" s="259"/>
      <c r="J708" s="256"/>
      <c r="K708" s="256"/>
      <c r="L708" s="260"/>
      <c r="M708" s="261"/>
      <c r="N708" s="262"/>
      <c r="O708" s="262"/>
      <c r="P708" s="262"/>
      <c r="Q708" s="262"/>
      <c r="R708" s="262"/>
      <c r="S708" s="262"/>
      <c r="T708" s="263"/>
      <c r="AT708" s="264" t="s">
        <v>428</v>
      </c>
      <c r="AU708" s="264" t="s">
        <v>86</v>
      </c>
      <c r="AV708" s="12" t="s">
        <v>83</v>
      </c>
      <c r="AW708" s="12" t="s">
        <v>39</v>
      </c>
      <c r="AX708" s="12" t="s">
        <v>76</v>
      </c>
      <c r="AY708" s="264" t="s">
        <v>414</v>
      </c>
    </row>
    <row r="709" s="12" customFormat="1">
      <c r="B709" s="255"/>
      <c r="C709" s="256"/>
      <c r="D709" s="252" t="s">
        <v>428</v>
      </c>
      <c r="E709" s="257" t="s">
        <v>21</v>
      </c>
      <c r="F709" s="258" t="s">
        <v>1001</v>
      </c>
      <c r="G709" s="256"/>
      <c r="H709" s="257" t="s">
        <v>21</v>
      </c>
      <c r="I709" s="259"/>
      <c r="J709" s="256"/>
      <c r="K709" s="256"/>
      <c r="L709" s="260"/>
      <c r="M709" s="261"/>
      <c r="N709" s="262"/>
      <c r="O709" s="262"/>
      <c r="P709" s="262"/>
      <c r="Q709" s="262"/>
      <c r="R709" s="262"/>
      <c r="S709" s="262"/>
      <c r="T709" s="263"/>
      <c r="AT709" s="264" t="s">
        <v>428</v>
      </c>
      <c r="AU709" s="264" t="s">
        <v>86</v>
      </c>
      <c r="AV709" s="12" t="s">
        <v>83</v>
      </c>
      <c r="AW709" s="12" t="s">
        <v>39</v>
      </c>
      <c r="AX709" s="12" t="s">
        <v>76</v>
      </c>
      <c r="AY709" s="264" t="s">
        <v>414</v>
      </c>
    </row>
    <row r="710" s="12" customFormat="1">
      <c r="B710" s="255"/>
      <c r="C710" s="256"/>
      <c r="D710" s="252" t="s">
        <v>428</v>
      </c>
      <c r="E710" s="257" t="s">
        <v>21</v>
      </c>
      <c r="F710" s="258" t="s">
        <v>1002</v>
      </c>
      <c r="G710" s="256"/>
      <c r="H710" s="257" t="s">
        <v>21</v>
      </c>
      <c r="I710" s="259"/>
      <c r="J710" s="256"/>
      <c r="K710" s="256"/>
      <c r="L710" s="260"/>
      <c r="M710" s="261"/>
      <c r="N710" s="262"/>
      <c r="O710" s="262"/>
      <c r="P710" s="262"/>
      <c r="Q710" s="262"/>
      <c r="R710" s="262"/>
      <c r="S710" s="262"/>
      <c r="T710" s="263"/>
      <c r="AT710" s="264" t="s">
        <v>428</v>
      </c>
      <c r="AU710" s="264" t="s">
        <v>86</v>
      </c>
      <c r="AV710" s="12" t="s">
        <v>83</v>
      </c>
      <c r="AW710" s="12" t="s">
        <v>39</v>
      </c>
      <c r="AX710" s="12" t="s">
        <v>76</v>
      </c>
      <c r="AY710" s="264" t="s">
        <v>414</v>
      </c>
    </row>
    <row r="711" s="12" customFormat="1">
      <c r="B711" s="255"/>
      <c r="C711" s="256"/>
      <c r="D711" s="252" t="s">
        <v>428</v>
      </c>
      <c r="E711" s="257" t="s">
        <v>21</v>
      </c>
      <c r="F711" s="258" t="s">
        <v>1042</v>
      </c>
      <c r="G711" s="256"/>
      <c r="H711" s="257" t="s">
        <v>21</v>
      </c>
      <c r="I711" s="259"/>
      <c r="J711" s="256"/>
      <c r="K711" s="256"/>
      <c r="L711" s="260"/>
      <c r="M711" s="261"/>
      <c r="N711" s="262"/>
      <c r="O711" s="262"/>
      <c r="P711" s="262"/>
      <c r="Q711" s="262"/>
      <c r="R711" s="262"/>
      <c r="S711" s="262"/>
      <c r="T711" s="263"/>
      <c r="AT711" s="264" t="s">
        <v>428</v>
      </c>
      <c r="AU711" s="264" t="s">
        <v>86</v>
      </c>
      <c r="AV711" s="12" t="s">
        <v>83</v>
      </c>
      <c r="AW711" s="12" t="s">
        <v>39</v>
      </c>
      <c r="AX711" s="12" t="s">
        <v>76</v>
      </c>
      <c r="AY711" s="264" t="s">
        <v>414</v>
      </c>
    </row>
    <row r="712" s="12" customFormat="1">
      <c r="B712" s="255"/>
      <c r="C712" s="256"/>
      <c r="D712" s="252" t="s">
        <v>428</v>
      </c>
      <c r="E712" s="257" t="s">
        <v>21</v>
      </c>
      <c r="F712" s="258" t="s">
        <v>1043</v>
      </c>
      <c r="G712" s="256"/>
      <c r="H712" s="257" t="s">
        <v>21</v>
      </c>
      <c r="I712" s="259"/>
      <c r="J712" s="256"/>
      <c r="K712" s="256"/>
      <c r="L712" s="260"/>
      <c r="M712" s="261"/>
      <c r="N712" s="262"/>
      <c r="O712" s="262"/>
      <c r="P712" s="262"/>
      <c r="Q712" s="262"/>
      <c r="R712" s="262"/>
      <c r="S712" s="262"/>
      <c r="T712" s="263"/>
      <c r="AT712" s="264" t="s">
        <v>428</v>
      </c>
      <c r="AU712" s="264" t="s">
        <v>86</v>
      </c>
      <c r="AV712" s="12" t="s">
        <v>83</v>
      </c>
      <c r="AW712" s="12" t="s">
        <v>39</v>
      </c>
      <c r="AX712" s="12" t="s">
        <v>76</v>
      </c>
      <c r="AY712" s="264" t="s">
        <v>414</v>
      </c>
    </row>
    <row r="713" s="12" customFormat="1">
      <c r="B713" s="255"/>
      <c r="C713" s="256"/>
      <c r="D713" s="252" t="s">
        <v>428</v>
      </c>
      <c r="E713" s="257" t="s">
        <v>21</v>
      </c>
      <c r="F713" s="258" t="s">
        <v>1044</v>
      </c>
      <c r="G713" s="256"/>
      <c r="H713" s="257" t="s">
        <v>21</v>
      </c>
      <c r="I713" s="259"/>
      <c r="J713" s="256"/>
      <c r="K713" s="256"/>
      <c r="L713" s="260"/>
      <c r="M713" s="261"/>
      <c r="N713" s="262"/>
      <c r="O713" s="262"/>
      <c r="P713" s="262"/>
      <c r="Q713" s="262"/>
      <c r="R713" s="262"/>
      <c r="S713" s="262"/>
      <c r="T713" s="263"/>
      <c r="AT713" s="264" t="s">
        <v>428</v>
      </c>
      <c r="AU713" s="264" t="s">
        <v>86</v>
      </c>
      <c r="AV713" s="12" t="s">
        <v>83</v>
      </c>
      <c r="AW713" s="12" t="s">
        <v>39</v>
      </c>
      <c r="AX713" s="12" t="s">
        <v>76</v>
      </c>
      <c r="AY713" s="264" t="s">
        <v>414</v>
      </c>
    </row>
    <row r="714" s="13" customFormat="1">
      <c r="B714" s="265"/>
      <c r="C714" s="266"/>
      <c r="D714" s="252" t="s">
        <v>428</v>
      </c>
      <c r="E714" s="267" t="s">
        <v>21</v>
      </c>
      <c r="F714" s="268" t="s">
        <v>146</v>
      </c>
      <c r="G714" s="266"/>
      <c r="H714" s="269">
        <v>50.649999999999999</v>
      </c>
      <c r="I714" s="270"/>
      <c r="J714" s="266"/>
      <c r="K714" s="266"/>
      <c r="L714" s="271"/>
      <c r="M714" s="272"/>
      <c r="N714" s="273"/>
      <c r="O714" s="273"/>
      <c r="P714" s="273"/>
      <c r="Q714" s="273"/>
      <c r="R714" s="273"/>
      <c r="S714" s="273"/>
      <c r="T714" s="274"/>
      <c r="AT714" s="275" t="s">
        <v>428</v>
      </c>
      <c r="AU714" s="275" t="s">
        <v>86</v>
      </c>
      <c r="AV714" s="13" t="s">
        <v>86</v>
      </c>
      <c r="AW714" s="13" t="s">
        <v>39</v>
      </c>
      <c r="AX714" s="13" t="s">
        <v>76</v>
      </c>
      <c r="AY714" s="275" t="s">
        <v>414</v>
      </c>
    </row>
    <row r="715" s="14" customFormat="1">
      <c r="B715" s="276"/>
      <c r="C715" s="277"/>
      <c r="D715" s="252" t="s">
        <v>428</v>
      </c>
      <c r="E715" s="278" t="s">
        <v>143</v>
      </c>
      <c r="F715" s="279" t="s">
        <v>259</v>
      </c>
      <c r="G715" s="277"/>
      <c r="H715" s="280">
        <v>50.649999999999999</v>
      </c>
      <c r="I715" s="281"/>
      <c r="J715" s="277"/>
      <c r="K715" s="277"/>
      <c r="L715" s="282"/>
      <c r="M715" s="283"/>
      <c r="N715" s="284"/>
      <c r="O715" s="284"/>
      <c r="P715" s="284"/>
      <c r="Q715" s="284"/>
      <c r="R715" s="284"/>
      <c r="S715" s="284"/>
      <c r="T715" s="285"/>
      <c r="AT715" s="286" t="s">
        <v>428</v>
      </c>
      <c r="AU715" s="286" t="s">
        <v>86</v>
      </c>
      <c r="AV715" s="14" t="s">
        <v>394</v>
      </c>
      <c r="AW715" s="14" t="s">
        <v>39</v>
      </c>
      <c r="AX715" s="14" t="s">
        <v>76</v>
      </c>
      <c r="AY715" s="286" t="s">
        <v>414</v>
      </c>
    </row>
    <row r="716" s="12" customFormat="1">
      <c r="B716" s="255"/>
      <c r="C716" s="256"/>
      <c r="D716" s="252" t="s">
        <v>428</v>
      </c>
      <c r="E716" s="257" t="s">
        <v>21</v>
      </c>
      <c r="F716" s="258" t="s">
        <v>1045</v>
      </c>
      <c r="G716" s="256"/>
      <c r="H716" s="257" t="s">
        <v>21</v>
      </c>
      <c r="I716" s="259"/>
      <c r="J716" s="256"/>
      <c r="K716" s="256"/>
      <c r="L716" s="260"/>
      <c r="M716" s="261"/>
      <c r="N716" s="262"/>
      <c r="O716" s="262"/>
      <c r="P716" s="262"/>
      <c r="Q716" s="262"/>
      <c r="R716" s="262"/>
      <c r="S716" s="262"/>
      <c r="T716" s="263"/>
      <c r="AT716" s="264" t="s">
        <v>428</v>
      </c>
      <c r="AU716" s="264" t="s">
        <v>86</v>
      </c>
      <c r="AV716" s="12" t="s">
        <v>83</v>
      </c>
      <c r="AW716" s="12" t="s">
        <v>39</v>
      </c>
      <c r="AX716" s="12" t="s">
        <v>76</v>
      </c>
      <c r="AY716" s="264" t="s">
        <v>414</v>
      </c>
    </row>
    <row r="717" s="13" customFormat="1">
      <c r="B717" s="265"/>
      <c r="C717" s="266"/>
      <c r="D717" s="252" t="s">
        <v>428</v>
      </c>
      <c r="E717" s="267" t="s">
        <v>21</v>
      </c>
      <c r="F717" s="268" t="s">
        <v>161</v>
      </c>
      <c r="G717" s="266"/>
      <c r="H717" s="269">
        <v>17.899999999999999</v>
      </c>
      <c r="I717" s="270"/>
      <c r="J717" s="266"/>
      <c r="K717" s="266"/>
      <c r="L717" s="271"/>
      <c r="M717" s="272"/>
      <c r="N717" s="273"/>
      <c r="O717" s="273"/>
      <c r="P717" s="273"/>
      <c r="Q717" s="273"/>
      <c r="R717" s="273"/>
      <c r="S717" s="273"/>
      <c r="T717" s="274"/>
      <c r="AT717" s="275" t="s">
        <v>428</v>
      </c>
      <c r="AU717" s="275" t="s">
        <v>86</v>
      </c>
      <c r="AV717" s="13" t="s">
        <v>86</v>
      </c>
      <c r="AW717" s="13" t="s">
        <v>39</v>
      </c>
      <c r="AX717" s="13" t="s">
        <v>76</v>
      </c>
      <c r="AY717" s="275" t="s">
        <v>414</v>
      </c>
    </row>
    <row r="718" s="14" customFormat="1">
      <c r="B718" s="276"/>
      <c r="C718" s="277"/>
      <c r="D718" s="252" t="s">
        <v>428</v>
      </c>
      <c r="E718" s="278" t="s">
        <v>159</v>
      </c>
      <c r="F718" s="279" t="s">
        <v>259</v>
      </c>
      <c r="G718" s="277"/>
      <c r="H718" s="280">
        <v>17.899999999999999</v>
      </c>
      <c r="I718" s="281"/>
      <c r="J718" s="277"/>
      <c r="K718" s="277"/>
      <c r="L718" s="282"/>
      <c r="M718" s="283"/>
      <c r="N718" s="284"/>
      <c r="O718" s="284"/>
      <c r="P718" s="284"/>
      <c r="Q718" s="284"/>
      <c r="R718" s="284"/>
      <c r="S718" s="284"/>
      <c r="T718" s="285"/>
      <c r="AT718" s="286" t="s">
        <v>428</v>
      </c>
      <c r="AU718" s="286" t="s">
        <v>86</v>
      </c>
      <c r="AV718" s="14" t="s">
        <v>394</v>
      </c>
      <c r="AW718" s="14" t="s">
        <v>39</v>
      </c>
      <c r="AX718" s="14" t="s">
        <v>76</v>
      </c>
      <c r="AY718" s="286" t="s">
        <v>414</v>
      </c>
    </row>
    <row r="719" s="12" customFormat="1">
      <c r="B719" s="255"/>
      <c r="C719" s="256"/>
      <c r="D719" s="252" t="s">
        <v>428</v>
      </c>
      <c r="E719" s="257" t="s">
        <v>21</v>
      </c>
      <c r="F719" s="258" t="s">
        <v>1046</v>
      </c>
      <c r="G719" s="256"/>
      <c r="H719" s="257" t="s">
        <v>21</v>
      </c>
      <c r="I719" s="259"/>
      <c r="J719" s="256"/>
      <c r="K719" s="256"/>
      <c r="L719" s="260"/>
      <c r="M719" s="261"/>
      <c r="N719" s="262"/>
      <c r="O719" s="262"/>
      <c r="P719" s="262"/>
      <c r="Q719" s="262"/>
      <c r="R719" s="262"/>
      <c r="S719" s="262"/>
      <c r="T719" s="263"/>
      <c r="AT719" s="264" t="s">
        <v>428</v>
      </c>
      <c r="AU719" s="264" t="s">
        <v>86</v>
      </c>
      <c r="AV719" s="12" t="s">
        <v>83</v>
      </c>
      <c r="AW719" s="12" t="s">
        <v>39</v>
      </c>
      <c r="AX719" s="12" t="s">
        <v>76</v>
      </c>
      <c r="AY719" s="264" t="s">
        <v>414</v>
      </c>
    </row>
    <row r="720" s="13" customFormat="1">
      <c r="B720" s="265"/>
      <c r="C720" s="266"/>
      <c r="D720" s="252" t="s">
        <v>428</v>
      </c>
      <c r="E720" s="267" t="s">
        <v>21</v>
      </c>
      <c r="F720" s="268" t="s">
        <v>586</v>
      </c>
      <c r="G720" s="266"/>
      <c r="H720" s="269">
        <v>2.5499999999999998</v>
      </c>
      <c r="I720" s="270"/>
      <c r="J720" s="266"/>
      <c r="K720" s="266"/>
      <c r="L720" s="271"/>
      <c r="M720" s="272"/>
      <c r="N720" s="273"/>
      <c r="O720" s="273"/>
      <c r="P720" s="273"/>
      <c r="Q720" s="273"/>
      <c r="R720" s="273"/>
      <c r="S720" s="273"/>
      <c r="T720" s="274"/>
      <c r="AT720" s="275" t="s">
        <v>428</v>
      </c>
      <c r="AU720" s="275" t="s">
        <v>86</v>
      </c>
      <c r="AV720" s="13" t="s">
        <v>86</v>
      </c>
      <c r="AW720" s="13" t="s">
        <v>39</v>
      </c>
      <c r="AX720" s="13" t="s">
        <v>76</v>
      </c>
      <c r="AY720" s="275" t="s">
        <v>414</v>
      </c>
    </row>
    <row r="721" s="14" customFormat="1">
      <c r="B721" s="276"/>
      <c r="C721" s="277"/>
      <c r="D721" s="252" t="s">
        <v>428</v>
      </c>
      <c r="E721" s="278" t="s">
        <v>585</v>
      </c>
      <c r="F721" s="279" t="s">
        <v>259</v>
      </c>
      <c r="G721" s="277"/>
      <c r="H721" s="280">
        <v>2.5499999999999998</v>
      </c>
      <c r="I721" s="281"/>
      <c r="J721" s="277"/>
      <c r="K721" s="277"/>
      <c r="L721" s="282"/>
      <c r="M721" s="283"/>
      <c r="N721" s="284"/>
      <c r="O721" s="284"/>
      <c r="P721" s="284"/>
      <c r="Q721" s="284"/>
      <c r="R721" s="284"/>
      <c r="S721" s="284"/>
      <c r="T721" s="285"/>
      <c r="AT721" s="286" t="s">
        <v>428</v>
      </c>
      <c r="AU721" s="286" t="s">
        <v>86</v>
      </c>
      <c r="AV721" s="14" t="s">
        <v>394</v>
      </c>
      <c r="AW721" s="14" t="s">
        <v>39</v>
      </c>
      <c r="AX721" s="14" t="s">
        <v>76</v>
      </c>
      <c r="AY721" s="286" t="s">
        <v>414</v>
      </c>
    </row>
    <row r="722" s="12" customFormat="1">
      <c r="B722" s="255"/>
      <c r="C722" s="256"/>
      <c r="D722" s="252" t="s">
        <v>428</v>
      </c>
      <c r="E722" s="257" t="s">
        <v>21</v>
      </c>
      <c r="F722" s="258" t="s">
        <v>1047</v>
      </c>
      <c r="G722" s="256"/>
      <c r="H722" s="257" t="s">
        <v>21</v>
      </c>
      <c r="I722" s="259"/>
      <c r="J722" s="256"/>
      <c r="K722" s="256"/>
      <c r="L722" s="260"/>
      <c r="M722" s="261"/>
      <c r="N722" s="262"/>
      <c r="O722" s="262"/>
      <c r="P722" s="262"/>
      <c r="Q722" s="262"/>
      <c r="R722" s="262"/>
      <c r="S722" s="262"/>
      <c r="T722" s="263"/>
      <c r="AT722" s="264" t="s">
        <v>428</v>
      </c>
      <c r="AU722" s="264" t="s">
        <v>86</v>
      </c>
      <c r="AV722" s="12" t="s">
        <v>83</v>
      </c>
      <c r="AW722" s="12" t="s">
        <v>39</v>
      </c>
      <c r="AX722" s="12" t="s">
        <v>76</v>
      </c>
      <c r="AY722" s="264" t="s">
        <v>414</v>
      </c>
    </row>
    <row r="723" s="12" customFormat="1">
      <c r="B723" s="255"/>
      <c r="C723" s="256"/>
      <c r="D723" s="252" t="s">
        <v>428</v>
      </c>
      <c r="E723" s="257" t="s">
        <v>21</v>
      </c>
      <c r="F723" s="258" t="s">
        <v>1048</v>
      </c>
      <c r="G723" s="256"/>
      <c r="H723" s="257" t="s">
        <v>21</v>
      </c>
      <c r="I723" s="259"/>
      <c r="J723" s="256"/>
      <c r="K723" s="256"/>
      <c r="L723" s="260"/>
      <c r="M723" s="261"/>
      <c r="N723" s="262"/>
      <c r="O723" s="262"/>
      <c r="P723" s="262"/>
      <c r="Q723" s="262"/>
      <c r="R723" s="262"/>
      <c r="S723" s="262"/>
      <c r="T723" s="263"/>
      <c r="AT723" s="264" t="s">
        <v>428</v>
      </c>
      <c r="AU723" s="264" t="s">
        <v>86</v>
      </c>
      <c r="AV723" s="12" t="s">
        <v>83</v>
      </c>
      <c r="AW723" s="12" t="s">
        <v>39</v>
      </c>
      <c r="AX723" s="12" t="s">
        <v>76</v>
      </c>
      <c r="AY723" s="264" t="s">
        <v>414</v>
      </c>
    </row>
    <row r="724" s="13" customFormat="1">
      <c r="B724" s="265"/>
      <c r="C724" s="266"/>
      <c r="D724" s="252" t="s">
        <v>428</v>
      </c>
      <c r="E724" s="267" t="s">
        <v>21</v>
      </c>
      <c r="F724" s="268" t="s">
        <v>1049</v>
      </c>
      <c r="G724" s="266"/>
      <c r="H724" s="269">
        <v>339.5</v>
      </c>
      <c r="I724" s="270"/>
      <c r="J724" s="266"/>
      <c r="K724" s="266"/>
      <c r="L724" s="271"/>
      <c r="M724" s="272"/>
      <c r="N724" s="273"/>
      <c r="O724" s="273"/>
      <c r="P724" s="273"/>
      <c r="Q724" s="273"/>
      <c r="R724" s="273"/>
      <c r="S724" s="273"/>
      <c r="T724" s="274"/>
      <c r="AT724" s="275" t="s">
        <v>428</v>
      </c>
      <c r="AU724" s="275" t="s">
        <v>86</v>
      </c>
      <c r="AV724" s="13" t="s">
        <v>86</v>
      </c>
      <c r="AW724" s="13" t="s">
        <v>39</v>
      </c>
      <c r="AX724" s="13" t="s">
        <v>76</v>
      </c>
      <c r="AY724" s="275" t="s">
        <v>414</v>
      </c>
    </row>
    <row r="725" s="12" customFormat="1">
      <c r="B725" s="255"/>
      <c r="C725" s="256"/>
      <c r="D725" s="252" t="s">
        <v>428</v>
      </c>
      <c r="E725" s="257" t="s">
        <v>21</v>
      </c>
      <c r="F725" s="258" t="s">
        <v>1050</v>
      </c>
      <c r="G725" s="256"/>
      <c r="H725" s="257" t="s">
        <v>21</v>
      </c>
      <c r="I725" s="259"/>
      <c r="J725" s="256"/>
      <c r="K725" s="256"/>
      <c r="L725" s="260"/>
      <c r="M725" s="261"/>
      <c r="N725" s="262"/>
      <c r="O725" s="262"/>
      <c r="P725" s="262"/>
      <c r="Q725" s="262"/>
      <c r="R725" s="262"/>
      <c r="S725" s="262"/>
      <c r="T725" s="263"/>
      <c r="AT725" s="264" t="s">
        <v>428</v>
      </c>
      <c r="AU725" s="264" t="s">
        <v>86</v>
      </c>
      <c r="AV725" s="12" t="s">
        <v>83</v>
      </c>
      <c r="AW725" s="12" t="s">
        <v>39</v>
      </c>
      <c r="AX725" s="12" t="s">
        <v>76</v>
      </c>
      <c r="AY725" s="264" t="s">
        <v>414</v>
      </c>
    </row>
    <row r="726" s="12" customFormat="1">
      <c r="B726" s="255"/>
      <c r="C726" s="256"/>
      <c r="D726" s="252" t="s">
        <v>428</v>
      </c>
      <c r="E726" s="257" t="s">
        <v>21</v>
      </c>
      <c r="F726" s="258" t="s">
        <v>431</v>
      </c>
      <c r="G726" s="256"/>
      <c r="H726" s="257" t="s">
        <v>21</v>
      </c>
      <c r="I726" s="259"/>
      <c r="J726" s="256"/>
      <c r="K726" s="256"/>
      <c r="L726" s="260"/>
      <c r="M726" s="261"/>
      <c r="N726" s="262"/>
      <c r="O726" s="262"/>
      <c r="P726" s="262"/>
      <c r="Q726" s="262"/>
      <c r="R726" s="262"/>
      <c r="S726" s="262"/>
      <c r="T726" s="263"/>
      <c r="AT726" s="264" t="s">
        <v>428</v>
      </c>
      <c r="AU726" s="264" t="s">
        <v>86</v>
      </c>
      <c r="AV726" s="12" t="s">
        <v>83</v>
      </c>
      <c r="AW726" s="12" t="s">
        <v>39</v>
      </c>
      <c r="AX726" s="12" t="s">
        <v>76</v>
      </c>
      <c r="AY726" s="264" t="s">
        <v>414</v>
      </c>
    </row>
    <row r="727" s="13" customFormat="1">
      <c r="B727" s="265"/>
      <c r="C727" s="266"/>
      <c r="D727" s="252" t="s">
        <v>428</v>
      </c>
      <c r="E727" s="267" t="s">
        <v>21</v>
      </c>
      <c r="F727" s="268" t="s">
        <v>1051</v>
      </c>
      <c r="G727" s="266"/>
      <c r="H727" s="269">
        <v>34.280000000000001</v>
      </c>
      <c r="I727" s="270"/>
      <c r="J727" s="266"/>
      <c r="K727" s="266"/>
      <c r="L727" s="271"/>
      <c r="M727" s="272"/>
      <c r="N727" s="273"/>
      <c r="O727" s="273"/>
      <c r="P727" s="273"/>
      <c r="Q727" s="273"/>
      <c r="R727" s="273"/>
      <c r="S727" s="273"/>
      <c r="T727" s="274"/>
      <c r="AT727" s="275" t="s">
        <v>428</v>
      </c>
      <c r="AU727" s="275" t="s">
        <v>86</v>
      </c>
      <c r="AV727" s="13" t="s">
        <v>86</v>
      </c>
      <c r="AW727" s="13" t="s">
        <v>39</v>
      </c>
      <c r="AX727" s="13" t="s">
        <v>76</v>
      </c>
      <c r="AY727" s="275" t="s">
        <v>414</v>
      </c>
    </row>
    <row r="728" s="13" customFormat="1">
      <c r="B728" s="265"/>
      <c r="C728" s="266"/>
      <c r="D728" s="252" t="s">
        <v>428</v>
      </c>
      <c r="E728" s="267" t="s">
        <v>21</v>
      </c>
      <c r="F728" s="268" t="s">
        <v>1052</v>
      </c>
      <c r="G728" s="266"/>
      <c r="H728" s="269">
        <v>46.280000000000001</v>
      </c>
      <c r="I728" s="270"/>
      <c r="J728" s="266"/>
      <c r="K728" s="266"/>
      <c r="L728" s="271"/>
      <c r="M728" s="272"/>
      <c r="N728" s="273"/>
      <c r="O728" s="273"/>
      <c r="P728" s="273"/>
      <c r="Q728" s="273"/>
      <c r="R728" s="273"/>
      <c r="S728" s="273"/>
      <c r="T728" s="274"/>
      <c r="AT728" s="275" t="s">
        <v>428</v>
      </c>
      <c r="AU728" s="275" t="s">
        <v>86</v>
      </c>
      <c r="AV728" s="13" t="s">
        <v>86</v>
      </c>
      <c r="AW728" s="13" t="s">
        <v>39</v>
      </c>
      <c r="AX728" s="13" t="s">
        <v>76</v>
      </c>
      <c r="AY728" s="275" t="s">
        <v>414</v>
      </c>
    </row>
    <row r="729" s="12" customFormat="1">
      <c r="B729" s="255"/>
      <c r="C729" s="256"/>
      <c r="D729" s="252" t="s">
        <v>428</v>
      </c>
      <c r="E729" s="257" t="s">
        <v>21</v>
      </c>
      <c r="F729" s="258" t="s">
        <v>437</v>
      </c>
      <c r="G729" s="256"/>
      <c r="H729" s="257" t="s">
        <v>21</v>
      </c>
      <c r="I729" s="259"/>
      <c r="J729" s="256"/>
      <c r="K729" s="256"/>
      <c r="L729" s="260"/>
      <c r="M729" s="261"/>
      <c r="N729" s="262"/>
      <c r="O729" s="262"/>
      <c r="P729" s="262"/>
      <c r="Q729" s="262"/>
      <c r="R729" s="262"/>
      <c r="S729" s="262"/>
      <c r="T729" s="263"/>
      <c r="AT729" s="264" t="s">
        <v>428</v>
      </c>
      <c r="AU729" s="264" t="s">
        <v>86</v>
      </c>
      <c r="AV729" s="12" t="s">
        <v>83</v>
      </c>
      <c r="AW729" s="12" t="s">
        <v>39</v>
      </c>
      <c r="AX729" s="12" t="s">
        <v>76</v>
      </c>
      <c r="AY729" s="264" t="s">
        <v>414</v>
      </c>
    </row>
    <row r="730" s="13" customFormat="1">
      <c r="B730" s="265"/>
      <c r="C730" s="266"/>
      <c r="D730" s="252" t="s">
        <v>428</v>
      </c>
      <c r="E730" s="267" t="s">
        <v>21</v>
      </c>
      <c r="F730" s="268" t="s">
        <v>1053</v>
      </c>
      <c r="G730" s="266"/>
      <c r="H730" s="269">
        <v>10.5</v>
      </c>
      <c r="I730" s="270"/>
      <c r="J730" s="266"/>
      <c r="K730" s="266"/>
      <c r="L730" s="271"/>
      <c r="M730" s="272"/>
      <c r="N730" s="273"/>
      <c r="O730" s="273"/>
      <c r="P730" s="273"/>
      <c r="Q730" s="273"/>
      <c r="R730" s="273"/>
      <c r="S730" s="273"/>
      <c r="T730" s="274"/>
      <c r="AT730" s="275" t="s">
        <v>428</v>
      </c>
      <c r="AU730" s="275" t="s">
        <v>86</v>
      </c>
      <c r="AV730" s="13" t="s">
        <v>86</v>
      </c>
      <c r="AW730" s="13" t="s">
        <v>39</v>
      </c>
      <c r="AX730" s="13" t="s">
        <v>76</v>
      </c>
      <c r="AY730" s="275" t="s">
        <v>414</v>
      </c>
    </row>
    <row r="731" s="14" customFormat="1">
      <c r="B731" s="276"/>
      <c r="C731" s="277"/>
      <c r="D731" s="252" t="s">
        <v>428</v>
      </c>
      <c r="E731" s="278" t="s">
        <v>287</v>
      </c>
      <c r="F731" s="279" t="s">
        <v>259</v>
      </c>
      <c r="G731" s="277"/>
      <c r="H731" s="280">
        <v>430.56</v>
      </c>
      <c r="I731" s="281"/>
      <c r="J731" s="277"/>
      <c r="K731" s="277"/>
      <c r="L731" s="282"/>
      <c r="M731" s="283"/>
      <c r="N731" s="284"/>
      <c r="O731" s="284"/>
      <c r="P731" s="284"/>
      <c r="Q731" s="284"/>
      <c r="R731" s="284"/>
      <c r="S731" s="284"/>
      <c r="T731" s="285"/>
      <c r="AT731" s="286" t="s">
        <v>428</v>
      </c>
      <c r="AU731" s="286" t="s">
        <v>86</v>
      </c>
      <c r="AV731" s="14" t="s">
        <v>394</v>
      </c>
      <c r="AW731" s="14" t="s">
        <v>39</v>
      </c>
      <c r="AX731" s="14" t="s">
        <v>76</v>
      </c>
      <c r="AY731" s="286" t="s">
        <v>414</v>
      </c>
    </row>
    <row r="732" s="15" customFormat="1">
      <c r="B732" s="287"/>
      <c r="C732" s="288"/>
      <c r="D732" s="252" t="s">
        <v>428</v>
      </c>
      <c r="E732" s="289" t="s">
        <v>21</v>
      </c>
      <c r="F732" s="290" t="s">
        <v>235</v>
      </c>
      <c r="G732" s="288"/>
      <c r="H732" s="291">
        <v>501.66000000000002</v>
      </c>
      <c r="I732" s="292"/>
      <c r="J732" s="288"/>
      <c r="K732" s="288"/>
      <c r="L732" s="293"/>
      <c r="M732" s="294"/>
      <c r="N732" s="295"/>
      <c r="O732" s="295"/>
      <c r="P732" s="295"/>
      <c r="Q732" s="295"/>
      <c r="R732" s="295"/>
      <c r="S732" s="295"/>
      <c r="T732" s="296"/>
      <c r="AT732" s="297" t="s">
        <v>428</v>
      </c>
      <c r="AU732" s="297" t="s">
        <v>86</v>
      </c>
      <c r="AV732" s="15" t="s">
        <v>422</v>
      </c>
      <c r="AW732" s="15" t="s">
        <v>39</v>
      </c>
      <c r="AX732" s="15" t="s">
        <v>76</v>
      </c>
      <c r="AY732" s="297" t="s">
        <v>414</v>
      </c>
    </row>
    <row r="733" s="13" customFormat="1">
      <c r="B733" s="265"/>
      <c r="C733" s="266"/>
      <c r="D733" s="252" t="s">
        <v>428</v>
      </c>
      <c r="E733" s="267" t="s">
        <v>21</v>
      </c>
      <c r="F733" s="268" t="s">
        <v>210</v>
      </c>
      <c r="G733" s="266"/>
      <c r="H733" s="269">
        <v>258.33600000000001</v>
      </c>
      <c r="I733" s="270"/>
      <c r="J733" s="266"/>
      <c r="K733" s="266"/>
      <c r="L733" s="271"/>
      <c r="M733" s="272"/>
      <c r="N733" s="273"/>
      <c r="O733" s="273"/>
      <c r="P733" s="273"/>
      <c r="Q733" s="273"/>
      <c r="R733" s="273"/>
      <c r="S733" s="273"/>
      <c r="T733" s="274"/>
      <c r="AT733" s="275" t="s">
        <v>428</v>
      </c>
      <c r="AU733" s="275" t="s">
        <v>86</v>
      </c>
      <c r="AV733" s="13" t="s">
        <v>86</v>
      </c>
      <c r="AW733" s="13" t="s">
        <v>39</v>
      </c>
      <c r="AX733" s="13" t="s">
        <v>76</v>
      </c>
      <c r="AY733" s="275" t="s">
        <v>414</v>
      </c>
    </row>
    <row r="734" s="13" customFormat="1">
      <c r="B734" s="265"/>
      <c r="C734" s="266"/>
      <c r="D734" s="252" t="s">
        <v>428</v>
      </c>
      <c r="E734" s="267" t="s">
        <v>21</v>
      </c>
      <c r="F734" s="268" t="s">
        <v>213</v>
      </c>
      <c r="G734" s="266"/>
      <c r="H734" s="269">
        <v>258.33600000000001</v>
      </c>
      <c r="I734" s="270"/>
      <c r="J734" s="266"/>
      <c r="K734" s="266"/>
      <c r="L734" s="271"/>
      <c r="M734" s="272"/>
      <c r="N734" s="273"/>
      <c r="O734" s="273"/>
      <c r="P734" s="273"/>
      <c r="Q734" s="273"/>
      <c r="R734" s="273"/>
      <c r="S734" s="273"/>
      <c r="T734" s="274"/>
      <c r="AT734" s="275" t="s">
        <v>428</v>
      </c>
      <c r="AU734" s="275" t="s">
        <v>86</v>
      </c>
      <c r="AV734" s="13" t="s">
        <v>86</v>
      </c>
      <c r="AW734" s="13" t="s">
        <v>39</v>
      </c>
      <c r="AX734" s="13" t="s">
        <v>76</v>
      </c>
      <c r="AY734" s="275" t="s">
        <v>414</v>
      </c>
    </row>
    <row r="735" s="13" customFormat="1">
      <c r="B735" s="265"/>
      <c r="C735" s="266"/>
      <c r="D735" s="252" t="s">
        <v>428</v>
      </c>
      <c r="E735" s="267" t="s">
        <v>21</v>
      </c>
      <c r="F735" s="268" t="s">
        <v>194</v>
      </c>
      <c r="G735" s="266"/>
      <c r="H735" s="269">
        <v>1106.52</v>
      </c>
      <c r="I735" s="270"/>
      <c r="J735" s="266"/>
      <c r="K735" s="266"/>
      <c r="L735" s="271"/>
      <c r="M735" s="272"/>
      <c r="N735" s="273"/>
      <c r="O735" s="273"/>
      <c r="P735" s="273"/>
      <c r="Q735" s="273"/>
      <c r="R735" s="273"/>
      <c r="S735" s="273"/>
      <c r="T735" s="274"/>
      <c r="AT735" s="275" t="s">
        <v>428</v>
      </c>
      <c r="AU735" s="275" t="s">
        <v>86</v>
      </c>
      <c r="AV735" s="13" t="s">
        <v>86</v>
      </c>
      <c r="AW735" s="13" t="s">
        <v>39</v>
      </c>
      <c r="AX735" s="13" t="s">
        <v>76</v>
      </c>
      <c r="AY735" s="275" t="s">
        <v>414</v>
      </c>
    </row>
    <row r="736" s="13" customFormat="1">
      <c r="B736" s="265"/>
      <c r="C736" s="266"/>
      <c r="D736" s="252" t="s">
        <v>428</v>
      </c>
      <c r="E736" s="267" t="s">
        <v>21</v>
      </c>
      <c r="F736" s="268" t="s">
        <v>190</v>
      </c>
      <c r="G736" s="266"/>
      <c r="H736" s="269">
        <v>1359.9000000000001</v>
      </c>
      <c r="I736" s="270"/>
      <c r="J736" s="266"/>
      <c r="K736" s="266"/>
      <c r="L736" s="271"/>
      <c r="M736" s="272"/>
      <c r="N736" s="273"/>
      <c r="O736" s="273"/>
      <c r="P736" s="273"/>
      <c r="Q736" s="273"/>
      <c r="R736" s="273"/>
      <c r="S736" s="273"/>
      <c r="T736" s="274"/>
      <c r="AT736" s="275" t="s">
        <v>428</v>
      </c>
      <c r="AU736" s="275" t="s">
        <v>86</v>
      </c>
      <c r="AV736" s="13" t="s">
        <v>86</v>
      </c>
      <c r="AW736" s="13" t="s">
        <v>39</v>
      </c>
      <c r="AX736" s="13" t="s">
        <v>76</v>
      </c>
      <c r="AY736" s="275" t="s">
        <v>414</v>
      </c>
    </row>
    <row r="737" s="13" customFormat="1">
      <c r="B737" s="265"/>
      <c r="C737" s="266"/>
      <c r="D737" s="252" t="s">
        <v>428</v>
      </c>
      <c r="E737" s="267" t="s">
        <v>21</v>
      </c>
      <c r="F737" s="268" t="s">
        <v>197</v>
      </c>
      <c r="G737" s="266"/>
      <c r="H737" s="269">
        <v>171.36000000000001</v>
      </c>
      <c r="I737" s="270"/>
      <c r="J737" s="266"/>
      <c r="K737" s="266"/>
      <c r="L737" s="271"/>
      <c r="M737" s="272"/>
      <c r="N737" s="273"/>
      <c r="O737" s="273"/>
      <c r="P737" s="273"/>
      <c r="Q737" s="273"/>
      <c r="R737" s="273"/>
      <c r="S737" s="273"/>
      <c r="T737" s="274"/>
      <c r="AT737" s="275" t="s">
        <v>428</v>
      </c>
      <c r="AU737" s="275" t="s">
        <v>86</v>
      </c>
      <c r="AV737" s="13" t="s">
        <v>86</v>
      </c>
      <c r="AW737" s="13" t="s">
        <v>39</v>
      </c>
      <c r="AX737" s="13" t="s">
        <v>76</v>
      </c>
      <c r="AY737" s="275" t="s">
        <v>414</v>
      </c>
    </row>
    <row r="738" s="13" customFormat="1">
      <c r="B738" s="265"/>
      <c r="C738" s="266"/>
      <c r="D738" s="252" t="s">
        <v>428</v>
      </c>
      <c r="E738" s="267" t="s">
        <v>21</v>
      </c>
      <c r="F738" s="268" t="s">
        <v>188</v>
      </c>
      <c r="G738" s="266"/>
      <c r="H738" s="269">
        <v>3169.8249999999998</v>
      </c>
      <c r="I738" s="270"/>
      <c r="J738" s="266"/>
      <c r="K738" s="266"/>
      <c r="L738" s="271"/>
      <c r="M738" s="272"/>
      <c r="N738" s="273"/>
      <c r="O738" s="273"/>
      <c r="P738" s="273"/>
      <c r="Q738" s="273"/>
      <c r="R738" s="273"/>
      <c r="S738" s="273"/>
      <c r="T738" s="274"/>
      <c r="AT738" s="275" t="s">
        <v>428</v>
      </c>
      <c r="AU738" s="275" t="s">
        <v>86</v>
      </c>
      <c r="AV738" s="13" t="s">
        <v>86</v>
      </c>
      <c r="AW738" s="13" t="s">
        <v>39</v>
      </c>
      <c r="AX738" s="13" t="s">
        <v>76</v>
      </c>
      <c r="AY738" s="275" t="s">
        <v>414</v>
      </c>
    </row>
    <row r="739" s="13" customFormat="1">
      <c r="B739" s="265"/>
      <c r="C739" s="266"/>
      <c r="D739" s="252" t="s">
        <v>428</v>
      </c>
      <c r="E739" s="267" t="s">
        <v>21</v>
      </c>
      <c r="F739" s="268" t="s">
        <v>1054</v>
      </c>
      <c r="G739" s="266"/>
      <c r="H739" s="269">
        <v>373.47800000000001</v>
      </c>
      <c r="I739" s="270"/>
      <c r="J739" s="266"/>
      <c r="K739" s="266"/>
      <c r="L739" s="271"/>
      <c r="M739" s="272"/>
      <c r="N739" s="273"/>
      <c r="O739" s="273"/>
      <c r="P739" s="273"/>
      <c r="Q739" s="273"/>
      <c r="R739" s="273"/>
      <c r="S739" s="273"/>
      <c r="T739" s="274"/>
      <c r="AT739" s="275" t="s">
        <v>428</v>
      </c>
      <c r="AU739" s="275" t="s">
        <v>86</v>
      </c>
      <c r="AV739" s="13" t="s">
        <v>86</v>
      </c>
      <c r="AW739" s="13" t="s">
        <v>39</v>
      </c>
      <c r="AX739" s="13" t="s">
        <v>76</v>
      </c>
      <c r="AY739" s="275" t="s">
        <v>414</v>
      </c>
    </row>
    <row r="740" s="13" customFormat="1">
      <c r="B740" s="265"/>
      <c r="C740" s="266"/>
      <c r="D740" s="252" t="s">
        <v>428</v>
      </c>
      <c r="E740" s="267" t="s">
        <v>21</v>
      </c>
      <c r="F740" s="268" t="s">
        <v>1055</v>
      </c>
      <c r="G740" s="266"/>
      <c r="H740" s="269">
        <v>128.09</v>
      </c>
      <c r="I740" s="270"/>
      <c r="J740" s="266"/>
      <c r="K740" s="266"/>
      <c r="L740" s="271"/>
      <c r="M740" s="272"/>
      <c r="N740" s="273"/>
      <c r="O740" s="273"/>
      <c r="P740" s="273"/>
      <c r="Q740" s="273"/>
      <c r="R740" s="273"/>
      <c r="S740" s="273"/>
      <c r="T740" s="274"/>
      <c r="AT740" s="275" t="s">
        <v>428</v>
      </c>
      <c r="AU740" s="275" t="s">
        <v>86</v>
      </c>
      <c r="AV740" s="13" t="s">
        <v>86</v>
      </c>
      <c r="AW740" s="13" t="s">
        <v>39</v>
      </c>
      <c r="AX740" s="13" t="s">
        <v>76</v>
      </c>
      <c r="AY740" s="275" t="s">
        <v>414</v>
      </c>
    </row>
    <row r="741" s="14" customFormat="1">
      <c r="B741" s="276"/>
      <c r="C741" s="277"/>
      <c r="D741" s="252" t="s">
        <v>428</v>
      </c>
      <c r="E741" s="278" t="s">
        <v>207</v>
      </c>
      <c r="F741" s="279" t="s">
        <v>259</v>
      </c>
      <c r="G741" s="277"/>
      <c r="H741" s="280">
        <v>6825.8450000000003</v>
      </c>
      <c r="I741" s="281"/>
      <c r="J741" s="277"/>
      <c r="K741" s="277"/>
      <c r="L741" s="282"/>
      <c r="M741" s="283"/>
      <c r="N741" s="284"/>
      <c r="O741" s="284"/>
      <c r="P741" s="284"/>
      <c r="Q741" s="284"/>
      <c r="R741" s="284"/>
      <c r="S741" s="284"/>
      <c r="T741" s="285"/>
      <c r="AT741" s="286" t="s">
        <v>428</v>
      </c>
      <c r="AU741" s="286" t="s">
        <v>86</v>
      </c>
      <c r="AV741" s="14" t="s">
        <v>394</v>
      </c>
      <c r="AW741" s="14" t="s">
        <v>39</v>
      </c>
      <c r="AX741" s="14" t="s">
        <v>76</v>
      </c>
      <c r="AY741" s="286" t="s">
        <v>414</v>
      </c>
    </row>
    <row r="742" s="15" customFormat="1">
      <c r="B742" s="287"/>
      <c r="C742" s="288"/>
      <c r="D742" s="252" t="s">
        <v>428</v>
      </c>
      <c r="E742" s="289" t="s">
        <v>21</v>
      </c>
      <c r="F742" s="290" t="s">
        <v>235</v>
      </c>
      <c r="G742" s="288"/>
      <c r="H742" s="291">
        <v>6825.8450000000003</v>
      </c>
      <c r="I742" s="292"/>
      <c r="J742" s="288"/>
      <c r="K742" s="288"/>
      <c r="L742" s="293"/>
      <c r="M742" s="294"/>
      <c r="N742" s="295"/>
      <c r="O742" s="295"/>
      <c r="P742" s="295"/>
      <c r="Q742" s="295"/>
      <c r="R742" s="295"/>
      <c r="S742" s="295"/>
      <c r="T742" s="296"/>
      <c r="AT742" s="297" t="s">
        <v>428</v>
      </c>
      <c r="AU742" s="297" t="s">
        <v>86</v>
      </c>
      <c r="AV742" s="15" t="s">
        <v>422</v>
      </c>
      <c r="AW742" s="15" t="s">
        <v>39</v>
      </c>
      <c r="AX742" s="15" t="s">
        <v>83</v>
      </c>
      <c r="AY742" s="297" t="s">
        <v>414</v>
      </c>
    </row>
    <row r="743" s="1" customFormat="1" ht="25.5" customHeight="1">
      <c r="B743" s="47"/>
      <c r="C743" s="240" t="s">
        <v>1056</v>
      </c>
      <c r="D743" s="240" t="s">
        <v>418</v>
      </c>
      <c r="E743" s="241" t="s">
        <v>1057</v>
      </c>
      <c r="F743" s="242" t="s">
        <v>1058</v>
      </c>
      <c r="G743" s="243" t="s">
        <v>192</v>
      </c>
      <c r="H743" s="244">
        <v>258.33600000000001</v>
      </c>
      <c r="I743" s="245"/>
      <c r="J743" s="246">
        <f>ROUND(I743*H743,2)</f>
        <v>0</v>
      </c>
      <c r="K743" s="242" t="s">
        <v>421</v>
      </c>
      <c r="L743" s="73"/>
      <c r="M743" s="247" t="s">
        <v>21</v>
      </c>
      <c r="N743" s="248" t="s">
        <v>47</v>
      </c>
      <c r="O743" s="48"/>
      <c r="P743" s="249">
        <f>O743*H743</f>
        <v>0</v>
      </c>
      <c r="Q743" s="249">
        <v>0.0315</v>
      </c>
      <c r="R743" s="249">
        <f>Q743*H743</f>
        <v>8.1375840000000004</v>
      </c>
      <c r="S743" s="249">
        <v>0</v>
      </c>
      <c r="T743" s="250">
        <f>S743*H743</f>
        <v>0</v>
      </c>
      <c r="AR743" s="25" t="s">
        <v>422</v>
      </c>
      <c r="AT743" s="25" t="s">
        <v>418</v>
      </c>
      <c r="AU743" s="25" t="s">
        <v>86</v>
      </c>
      <c r="AY743" s="25" t="s">
        <v>414</v>
      </c>
      <c r="BE743" s="251">
        <f>IF(N743="základní",J743,0)</f>
        <v>0</v>
      </c>
      <c r="BF743" s="251">
        <f>IF(N743="snížená",J743,0)</f>
        <v>0</v>
      </c>
      <c r="BG743" s="251">
        <f>IF(N743="zákl. přenesená",J743,0)</f>
        <v>0</v>
      </c>
      <c r="BH743" s="251">
        <f>IF(N743="sníž. přenesená",J743,0)</f>
        <v>0</v>
      </c>
      <c r="BI743" s="251">
        <f>IF(N743="nulová",J743,0)</f>
        <v>0</v>
      </c>
      <c r="BJ743" s="25" t="s">
        <v>83</v>
      </c>
      <c r="BK743" s="251">
        <f>ROUND(I743*H743,2)</f>
        <v>0</v>
      </c>
      <c r="BL743" s="25" t="s">
        <v>422</v>
      </c>
      <c r="BM743" s="25" t="s">
        <v>1059</v>
      </c>
    </row>
    <row r="744" s="1" customFormat="1">
      <c r="B744" s="47"/>
      <c r="C744" s="75"/>
      <c r="D744" s="252" t="s">
        <v>425</v>
      </c>
      <c r="E744" s="75"/>
      <c r="F744" s="253" t="s">
        <v>1060</v>
      </c>
      <c r="G744" s="75"/>
      <c r="H744" s="75"/>
      <c r="I744" s="208"/>
      <c r="J744" s="75"/>
      <c r="K744" s="75"/>
      <c r="L744" s="73"/>
      <c r="M744" s="254"/>
      <c r="N744" s="48"/>
      <c r="O744" s="48"/>
      <c r="P744" s="48"/>
      <c r="Q744" s="48"/>
      <c r="R744" s="48"/>
      <c r="S744" s="48"/>
      <c r="T744" s="96"/>
      <c r="AT744" s="25" t="s">
        <v>425</v>
      </c>
      <c r="AU744" s="25" t="s">
        <v>86</v>
      </c>
    </row>
    <row r="745" s="12" customFormat="1">
      <c r="B745" s="255"/>
      <c r="C745" s="256"/>
      <c r="D745" s="252" t="s">
        <v>428</v>
      </c>
      <c r="E745" s="257" t="s">
        <v>21</v>
      </c>
      <c r="F745" s="258" t="s">
        <v>1061</v>
      </c>
      <c r="G745" s="256"/>
      <c r="H745" s="257" t="s">
        <v>21</v>
      </c>
      <c r="I745" s="259"/>
      <c r="J745" s="256"/>
      <c r="K745" s="256"/>
      <c r="L745" s="260"/>
      <c r="M745" s="261"/>
      <c r="N745" s="262"/>
      <c r="O745" s="262"/>
      <c r="P745" s="262"/>
      <c r="Q745" s="262"/>
      <c r="R745" s="262"/>
      <c r="S745" s="262"/>
      <c r="T745" s="263"/>
      <c r="AT745" s="264" t="s">
        <v>428</v>
      </c>
      <c r="AU745" s="264" t="s">
        <v>86</v>
      </c>
      <c r="AV745" s="12" t="s">
        <v>83</v>
      </c>
      <c r="AW745" s="12" t="s">
        <v>39</v>
      </c>
      <c r="AX745" s="12" t="s">
        <v>76</v>
      </c>
      <c r="AY745" s="264" t="s">
        <v>414</v>
      </c>
    </row>
    <row r="746" s="12" customFormat="1">
      <c r="B746" s="255"/>
      <c r="C746" s="256"/>
      <c r="D746" s="252" t="s">
        <v>428</v>
      </c>
      <c r="E746" s="257" t="s">
        <v>21</v>
      </c>
      <c r="F746" s="258" t="s">
        <v>856</v>
      </c>
      <c r="G746" s="256"/>
      <c r="H746" s="257" t="s">
        <v>21</v>
      </c>
      <c r="I746" s="259"/>
      <c r="J746" s="256"/>
      <c r="K746" s="256"/>
      <c r="L746" s="260"/>
      <c r="M746" s="261"/>
      <c r="N746" s="262"/>
      <c r="O746" s="262"/>
      <c r="P746" s="262"/>
      <c r="Q746" s="262"/>
      <c r="R746" s="262"/>
      <c r="S746" s="262"/>
      <c r="T746" s="263"/>
      <c r="AT746" s="264" t="s">
        <v>428</v>
      </c>
      <c r="AU746" s="264" t="s">
        <v>86</v>
      </c>
      <c r="AV746" s="12" t="s">
        <v>83</v>
      </c>
      <c r="AW746" s="12" t="s">
        <v>39</v>
      </c>
      <c r="AX746" s="12" t="s">
        <v>76</v>
      </c>
      <c r="AY746" s="264" t="s">
        <v>414</v>
      </c>
    </row>
    <row r="747" s="13" customFormat="1">
      <c r="B747" s="265"/>
      <c r="C747" s="266"/>
      <c r="D747" s="252" t="s">
        <v>428</v>
      </c>
      <c r="E747" s="267" t="s">
        <v>21</v>
      </c>
      <c r="F747" s="268" t="s">
        <v>210</v>
      </c>
      <c r="G747" s="266"/>
      <c r="H747" s="269">
        <v>258.33600000000001</v>
      </c>
      <c r="I747" s="270"/>
      <c r="J747" s="266"/>
      <c r="K747" s="266"/>
      <c r="L747" s="271"/>
      <c r="M747" s="272"/>
      <c r="N747" s="273"/>
      <c r="O747" s="273"/>
      <c r="P747" s="273"/>
      <c r="Q747" s="273"/>
      <c r="R747" s="273"/>
      <c r="S747" s="273"/>
      <c r="T747" s="274"/>
      <c r="AT747" s="275" t="s">
        <v>428</v>
      </c>
      <c r="AU747" s="275" t="s">
        <v>86</v>
      </c>
      <c r="AV747" s="13" t="s">
        <v>86</v>
      </c>
      <c r="AW747" s="13" t="s">
        <v>39</v>
      </c>
      <c r="AX747" s="13" t="s">
        <v>76</v>
      </c>
      <c r="AY747" s="275" t="s">
        <v>414</v>
      </c>
    </row>
    <row r="748" s="15" customFormat="1">
      <c r="B748" s="287"/>
      <c r="C748" s="288"/>
      <c r="D748" s="252" t="s">
        <v>428</v>
      </c>
      <c r="E748" s="289" t="s">
        <v>21</v>
      </c>
      <c r="F748" s="290" t="s">
        <v>235</v>
      </c>
      <c r="G748" s="288"/>
      <c r="H748" s="291">
        <v>258.33600000000001</v>
      </c>
      <c r="I748" s="292"/>
      <c r="J748" s="288"/>
      <c r="K748" s="288"/>
      <c r="L748" s="293"/>
      <c r="M748" s="294"/>
      <c r="N748" s="295"/>
      <c r="O748" s="295"/>
      <c r="P748" s="295"/>
      <c r="Q748" s="295"/>
      <c r="R748" s="295"/>
      <c r="S748" s="295"/>
      <c r="T748" s="296"/>
      <c r="AT748" s="297" t="s">
        <v>428</v>
      </c>
      <c r="AU748" s="297" t="s">
        <v>86</v>
      </c>
      <c r="AV748" s="15" t="s">
        <v>422</v>
      </c>
      <c r="AW748" s="15" t="s">
        <v>39</v>
      </c>
      <c r="AX748" s="15" t="s">
        <v>83</v>
      </c>
      <c r="AY748" s="297" t="s">
        <v>414</v>
      </c>
    </row>
    <row r="749" s="1" customFormat="1" ht="25.5" customHeight="1">
      <c r="B749" s="47"/>
      <c r="C749" s="240" t="s">
        <v>340</v>
      </c>
      <c r="D749" s="240" t="s">
        <v>418</v>
      </c>
      <c r="E749" s="241" t="s">
        <v>1062</v>
      </c>
      <c r="F749" s="242" t="s">
        <v>1063</v>
      </c>
      <c r="G749" s="243" t="s">
        <v>192</v>
      </c>
      <c r="H749" s="244">
        <v>6825.8450000000003</v>
      </c>
      <c r="I749" s="245"/>
      <c r="J749" s="246">
        <f>ROUND(I749*H749,2)</f>
        <v>0</v>
      </c>
      <c r="K749" s="242" t="s">
        <v>421</v>
      </c>
      <c r="L749" s="73"/>
      <c r="M749" s="247" t="s">
        <v>21</v>
      </c>
      <c r="N749" s="248" t="s">
        <v>47</v>
      </c>
      <c r="O749" s="48"/>
      <c r="P749" s="249">
        <f>O749*H749</f>
        <v>0</v>
      </c>
      <c r="Q749" s="249">
        <v>0.0053200000000000001</v>
      </c>
      <c r="R749" s="249">
        <f>Q749*H749</f>
        <v>36.313495400000001</v>
      </c>
      <c r="S749" s="249">
        <v>0</v>
      </c>
      <c r="T749" s="250">
        <f>S749*H749</f>
        <v>0</v>
      </c>
      <c r="AR749" s="25" t="s">
        <v>422</v>
      </c>
      <c r="AT749" s="25" t="s">
        <v>418</v>
      </c>
      <c r="AU749" s="25" t="s">
        <v>86</v>
      </c>
      <c r="AY749" s="25" t="s">
        <v>414</v>
      </c>
      <c r="BE749" s="251">
        <f>IF(N749="základní",J749,0)</f>
        <v>0</v>
      </c>
      <c r="BF749" s="251">
        <f>IF(N749="snížená",J749,0)</f>
        <v>0</v>
      </c>
      <c r="BG749" s="251">
        <f>IF(N749="zákl. přenesená",J749,0)</f>
        <v>0</v>
      </c>
      <c r="BH749" s="251">
        <f>IF(N749="sníž. přenesená",J749,0)</f>
        <v>0</v>
      </c>
      <c r="BI749" s="251">
        <f>IF(N749="nulová",J749,0)</f>
        <v>0</v>
      </c>
      <c r="BJ749" s="25" t="s">
        <v>83</v>
      </c>
      <c r="BK749" s="251">
        <f>ROUND(I749*H749,2)</f>
        <v>0</v>
      </c>
      <c r="BL749" s="25" t="s">
        <v>422</v>
      </c>
      <c r="BM749" s="25" t="s">
        <v>1064</v>
      </c>
    </row>
    <row r="750" s="12" customFormat="1">
      <c r="B750" s="255"/>
      <c r="C750" s="256"/>
      <c r="D750" s="252" t="s">
        <v>428</v>
      </c>
      <c r="E750" s="257" t="s">
        <v>21</v>
      </c>
      <c r="F750" s="258" t="s">
        <v>663</v>
      </c>
      <c r="G750" s="256"/>
      <c r="H750" s="257" t="s">
        <v>21</v>
      </c>
      <c r="I750" s="259"/>
      <c r="J750" s="256"/>
      <c r="K750" s="256"/>
      <c r="L750" s="260"/>
      <c r="M750" s="261"/>
      <c r="N750" s="262"/>
      <c r="O750" s="262"/>
      <c r="P750" s="262"/>
      <c r="Q750" s="262"/>
      <c r="R750" s="262"/>
      <c r="S750" s="262"/>
      <c r="T750" s="263"/>
      <c r="AT750" s="264" t="s">
        <v>428</v>
      </c>
      <c r="AU750" s="264" t="s">
        <v>86</v>
      </c>
      <c r="AV750" s="12" t="s">
        <v>83</v>
      </c>
      <c r="AW750" s="12" t="s">
        <v>39</v>
      </c>
      <c r="AX750" s="12" t="s">
        <v>76</v>
      </c>
      <c r="AY750" s="264" t="s">
        <v>414</v>
      </c>
    </row>
    <row r="751" s="12" customFormat="1">
      <c r="B751" s="255"/>
      <c r="C751" s="256"/>
      <c r="D751" s="252" t="s">
        <v>428</v>
      </c>
      <c r="E751" s="257" t="s">
        <v>21</v>
      </c>
      <c r="F751" s="258" t="s">
        <v>1065</v>
      </c>
      <c r="G751" s="256"/>
      <c r="H751" s="257" t="s">
        <v>21</v>
      </c>
      <c r="I751" s="259"/>
      <c r="J751" s="256"/>
      <c r="K751" s="256"/>
      <c r="L751" s="260"/>
      <c r="M751" s="261"/>
      <c r="N751" s="262"/>
      <c r="O751" s="262"/>
      <c r="P751" s="262"/>
      <c r="Q751" s="262"/>
      <c r="R751" s="262"/>
      <c r="S751" s="262"/>
      <c r="T751" s="263"/>
      <c r="AT751" s="264" t="s">
        <v>428</v>
      </c>
      <c r="AU751" s="264" t="s">
        <v>86</v>
      </c>
      <c r="AV751" s="12" t="s">
        <v>83</v>
      </c>
      <c r="AW751" s="12" t="s">
        <v>39</v>
      </c>
      <c r="AX751" s="12" t="s">
        <v>76</v>
      </c>
      <c r="AY751" s="264" t="s">
        <v>414</v>
      </c>
    </row>
    <row r="752" s="12" customFormat="1">
      <c r="B752" s="255"/>
      <c r="C752" s="256"/>
      <c r="D752" s="252" t="s">
        <v>428</v>
      </c>
      <c r="E752" s="257" t="s">
        <v>21</v>
      </c>
      <c r="F752" s="258" t="s">
        <v>1066</v>
      </c>
      <c r="G752" s="256"/>
      <c r="H752" s="257" t="s">
        <v>21</v>
      </c>
      <c r="I752" s="259"/>
      <c r="J752" s="256"/>
      <c r="K752" s="256"/>
      <c r="L752" s="260"/>
      <c r="M752" s="261"/>
      <c r="N752" s="262"/>
      <c r="O752" s="262"/>
      <c r="P752" s="262"/>
      <c r="Q752" s="262"/>
      <c r="R752" s="262"/>
      <c r="S752" s="262"/>
      <c r="T752" s="263"/>
      <c r="AT752" s="264" t="s">
        <v>428</v>
      </c>
      <c r="AU752" s="264" t="s">
        <v>86</v>
      </c>
      <c r="AV752" s="12" t="s">
        <v>83</v>
      </c>
      <c r="AW752" s="12" t="s">
        <v>39</v>
      </c>
      <c r="AX752" s="12" t="s">
        <v>76</v>
      </c>
      <c r="AY752" s="264" t="s">
        <v>414</v>
      </c>
    </row>
    <row r="753" s="13" customFormat="1">
      <c r="B753" s="265"/>
      <c r="C753" s="266"/>
      <c r="D753" s="252" t="s">
        <v>428</v>
      </c>
      <c r="E753" s="267" t="s">
        <v>21</v>
      </c>
      <c r="F753" s="268" t="s">
        <v>207</v>
      </c>
      <c r="G753" s="266"/>
      <c r="H753" s="269">
        <v>6825.8450000000003</v>
      </c>
      <c r="I753" s="270"/>
      <c r="J753" s="266"/>
      <c r="K753" s="266"/>
      <c r="L753" s="271"/>
      <c r="M753" s="272"/>
      <c r="N753" s="273"/>
      <c r="O753" s="273"/>
      <c r="P753" s="273"/>
      <c r="Q753" s="273"/>
      <c r="R753" s="273"/>
      <c r="S753" s="273"/>
      <c r="T753" s="274"/>
      <c r="AT753" s="275" t="s">
        <v>428</v>
      </c>
      <c r="AU753" s="275" t="s">
        <v>86</v>
      </c>
      <c r="AV753" s="13" t="s">
        <v>86</v>
      </c>
      <c r="AW753" s="13" t="s">
        <v>39</v>
      </c>
      <c r="AX753" s="13" t="s">
        <v>76</v>
      </c>
      <c r="AY753" s="275" t="s">
        <v>414</v>
      </c>
    </row>
    <row r="754" s="15" customFormat="1">
      <c r="B754" s="287"/>
      <c r="C754" s="288"/>
      <c r="D754" s="252" t="s">
        <v>428</v>
      </c>
      <c r="E754" s="289" t="s">
        <v>21</v>
      </c>
      <c r="F754" s="290" t="s">
        <v>235</v>
      </c>
      <c r="G754" s="288"/>
      <c r="H754" s="291">
        <v>6825.8450000000003</v>
      </c>
      <c r="I754" s="292"/>
      <c r="J754" s="288"/>
      <c r="K754" s="288"/>
      <c r="L754" s="293"/>
      <c r="M754" s="294"/>
      <c r="N754" s="295"/>
      <c r="O754" s="295"/>
      <c r="P754" s="295"/>
      <c r="Q754" s="295"/>
      <c r="R754" s="295"/>
      <c r="S754" s="295"/>
      <c r="T754" s="296"/>
      <c r="AT754" s="297" t="s">
        <v>428</v>
      </c>
      <c r="AU754" s="297" t="s">
        <v>86</v>
      </c>
      <c r="AV754" s="15" t="s">
        <v>422</v>
      </c>
      <c r="AW754" s="15" t="s">
        <v>39</v>
      </c>
      <c r="AX754" s="15" t="s">
        <v>83</v>
      </c>
      <c r="AY754" s="297" t="s">
        <v>414</v>
      </c>
    </row>
    <row r="755" s="1" customFormat="1" ht="76.5" customHeight="1">
      <c r="B755" s="47"/>
      <c r="C755" s="240" t="s">
        <v>1067</v>
      </c>
      <c r="D755" s="240" t="s">
        <v>418</v>
      </c>
      <c r="E755" s="241" t="s">
        <v>1068</v>
      </c>
      <c r="F755" s="242" t="s">
        <v>1069</v>
      </c>
      <c r="G755" s="243" t="s">
        <v>192</v>
      </c>
      <c r="H755" s="244">
        <v>1106.52</v>
      </c>
      <c r="I755" s="245"/>
      <c r="J755" s="246">
        <f>ROUND(I755*H755,2)</f>
        <v>0</v>
      </c>
      <c r="K755" s="242" t="s">
        <v>21</v>
      </c>
      <c r="L755" s="73"/>
      <c r="M755" s="247" t="s">
        <v>21</v>
      </c>
      <c r="N755" s="248" t="s">
        <v>47</v>
      </c>
      <c r="O755" s="48"/>
      <c r="P755" s="249">
        <f>O755*H755</f>
        <v>0</v>
      </c>
      <c r="Q755" s="249">
        <v>0.00348</v>
      </c>
      <c r="R755" s="249">
        <f>Q755*H755</f>
        <v>3.8506895999999999</v>
      </c>
      <c r="S755" s="249">
        <v>0</v>
      </c>
      <c r="T755" s="250">
        <f>S755*H755</f>
        <v>0</v>
      </c>
      <c r="AR755" s="25" t="s">
        <v>422</v>
      </c>
      <c r="AT755" s="25" t="s">
        <v>418</v>
      </c>
      <c r="AU755" s="25" t="s">
        <v>86</v>
      </c>
      <c r="AY755" s="25" t="s">
        <v>414</v>
      </c>
      <c r="BE755" s="251">
        <f>IF(N755="základní",J755,0)</f>
        <v>0</v>
      </c>
      <c r="BF755" s="251">
        <f>IF(N755="snížená",J755,0)</f>
        <v>0</v>
      </c>
      <c r="BG755" s="251">
        <f>IF(N755="zákl. přenesená",J755,0)</f>
        <v>0</v>
      </c>
      <c r="BH755" s="251">
        <f>IF(N755="sníž. přenesená",J755,0)</f>
        <v>0</v>
      </c>
      <c r="BI755" s="251">
        <f>IF(N755="nulová",J755,0)</f>
        <v>0</v>
      </c>
      <c r="BJ755" s="25" t="s">
        <v>83</v>
      </c>
      <c r="BK755" s="251">
        <f>ROUND(I755*H755,2)</f>
        <v>0</v>
      </c>
      <c r="BL755" s="25" t="s">
        <v>422</v>
      </c>
      <c r="BM755" s="25" t="s">
        <v>1070</v>
      </c>
    </row>
    <row r="756" s="12" customFormat="1">
      <c r="B756" s="255"/>
      <c r="C756" s="256"/>
      <c r="D756" s="252" t="s">
        <v>428</v>
      </c>
      <c r="E756" s="257" t="s">
        <v>21</v>
      </c>
      <c r="F756" s="258" t="s">
        <v>1071</v>
      </c>
      <c r="G756" s="256"/>
      <c r="H756" s="257" t="s">
        <v>21</v>
      </c>
      <c r="I756" s="259"/>
      <c r="J756" s="256"/>
      <c r="K756" s="256"/>
      <c r="L756" s="260"/>
      <c r="M756" s="261"/>
      <c r="N756" s="262"/>
      <c r="O756" s="262"/>
      <c r="P756" s="262"/>
      <c r="Q756" s="262"/>
      <c r="R756" s="262"/>
      <c r="S756" s="262"/>
      <c r="T756" s="263"/>
      <c r="AT756" s="264" t="s">
        <v>428</v>
      </c>
      <c r="AU756" s="264" t="s">
        <v>86</v>
      </c>
      <c r="AV756" s="12" t="s">
        <v>83</v>
      </c>
      <c r="AW756" s="12" t="s">
        <v>39</v>
      </c>
      <c r="AX756" s="12" t="s">
        <v>76</v>
      </c>
      <c r="AY756" s="264" t="s">
        <v>414</v>
      </c>
    </row>
    <row r="757" s="12" customFormat="1">
      <c r="B757" s="255"/>
      <c r="C757" s="256"/>
      <c r="D757" s="252" t="s">
        <v>428</v>
      </c>
      <c r="E757" s="257" t="s">
        <v>21</v>
      </c>
      <c r="F757" s="258" t="s">
        <v>1072</v>
      </c>
      <c r="G757" s="256"/>
      <c r="H757" s="257" t="s">
        <v>21</v>
      </c>
      <c r="I757" s="259"/>
      <c r="J757" s="256"/>
      <c r="K757" s="256"/>
      <c r="L757" s="260"/>
      <c r="M757" s="261"/>
      <c r="N757" s="262"/>
      <c r="O757" s="262"/>
      <c r="P757" s="262"/>
      <c r="Q757" s="262"/>
      <c r="R757" s="262"/>
      <c r="S757" s="262"/>
      <c r="T757" s="263"/>
      <c r="AT757" s="264" t="s">
        <v>428</v>
      </c>
      <c r="AU757" s="264" t="s">
        <v>86</v>
      </c>
      <c r="AV757" s="12" t="s">
        <v>83</v>
      </c>
      <c r="AW757" s="12" t="s">
        <v>39</v>
      </c>
      <c r="AX757" s="12" t="s">
        <v>76</v>
      </c>
      <c r="AY757" s="264" t="s">
        <v>414</v>
      </c>
    </row>
    <row r="758" s="12" customFormat="1">
      <c r="B758" s="255"/>
      <c r="C758" s="256"/>
      <c r="D758" s="252" t="s">
        <v>428</v>
      </c>
      <c r="E758" s="257" t="s">
        <v>21</v>
      </c>
      <c r="F758" s="258" t="s">
        <v>1073</v>
      </c>
      <c r="G758" s="256"/>
      <c r="H758" s="257" t="s">
        <v>21</v>
      </c>
      <c r="I758" s="259"/>
      <c r="J758" s="256"/>
      <c r="K758" s="256"/>
      <c r="L758" s="260"/>
      <c r="M758" s="261"/>
      <c r="N758" s="262"/>
      <c r="O758" s="262"/>
      <c r="P758" s="262"/>
      <c r="Q758" s="262"/>
      <c r="R758" s="262"/>
      <c r="S758" s="262"/>
      <c r="T758" s="263"/>
      <c r="AT758" s="264" t="s">
        <v>428</v>
      </c>
      <c r="AU758" s="264" t="s">
        <v>86</v>
      </c>
      <c r="AV758" s="12" t="s">
        <v>83</v>
      </c>
      <c r="AW758" s="12" t="s">
        <v>39</v>
      </c>
      <c r="AX758" s="12" t="s">
        <v>76</v>
      </c>
      <c r="AY758" s="264" t="s">
        <v>414</v>
      </c>
    </row>
    <row r="759" s="12" customFormat="1">
      <c r="B759" s="255"/>
      <c r="C759" s="256"/>
      <c r="D759" s="252" t="s">
        <v>428</v>
      </c>
      <c r="E759" s="257" t="s">
        <v>21</v>
      </c>
      <c r="F759" s="258" t="s">
        <v>1074</v>
      </c>
      <c r="G759" s="256"/>
      <c r="H759" s="257" t="s">
        <v>21</v>
      </c>
      <c r="I759" s="259"/>
      <c r="J759" s="256"/>
      <c r="K759" s="256"/>
      <c r="L759" s="260"/>
      <c r="M759" s="261"/>
      <c r="N759" s="262"/>
      <c r="O759" s="262"/>
      <c r="P759" s="262"/>
      <c r="Q759" s="262"/>
      <c r="R759" s="262"/>
      <c r="S759" s="262"/>
      <c r="T759" s="263"/>
      <c r="AT759" s="264" t="s">
        <v>428</v>
      </c>
      <c r="AU759" s="264" t="s">
        <v>86</v>
      </c>
      <c r="AV759" s="12" t="s">
        <v>83</v>
      </c>
      <c r="AW759" s="12" t="s">
        <v>39</v>
      </c>
      <c r="AX759" s="12" t="s">
        <v>76</v>
      </c>
      <c r="AY759" s="264" t="s">
        <v>414</v>
      </c>
    </row>
    <row r="760" s="12" customFormat="1">
      <c r="B760" s="255"/>
      <c r="C760" s="256"/>
      <c r="D760" s="252" t="s">
        <v>428</v>
      </c>
      <c r="E760" s="257" t="s">
        <v>21</v>
      </c>
      <c r="F760" s="258" t="s">
        <v>1075</v>
      </c>
      <c r="G760" s="256"/>
      <c r="H760" s="257" t="s">
        <v>21</v>
      </c>
      <c r="I760" s="259"/>
      <c r="J760" s="256"/>
      <c r="K760" s="256"/>
      <c r="L760" s="260"/>
      <c r="M760" s="261"/>
      <c r="N760" s="262"/>
      <c r="O760" s="262"/>
      <c r="P760" s="262"/>
      <c r="Q760" s="262"/>
      <c r="R760" s="262"/>
      <c r="S760" s="262"/>
      <c r="T760" s="263"/>
      <c r="AT760" s="264" t="s">
        <v>428</v>
      </c>
      <c r="AU760" s="264" t="s">
        <v>86</v>
      </c>
      <c r="AV760" s="12" t="s">
        <v>83</v>
      </c>
      <c r="AW760" s="12" t="s">
        <v>39</v>
      </c>
      <c r="AX760" s="12" t="s">
        <v>76</v>
      </c>
      <c r="AY760" s="264" t="s">
        <v>414</v>
      </c>
    </row>
    <row r="761" s="12" customFormat="1">
      <c r="B761" s="255"/>
      <c r="C761" s="256"/>
      <c r="D761" s="252" t="s">
        <v>428</v>
      </c>
      <c r="E761" s="257" t="s">
        <v>21</v>
      </c>
      <c r="F761" s="258" t="s">
        <v>1076</v>
      </c>
      <c r="G761" s="256"/>
      <c r="H761" s="257" t="s">
        <v>21</v>
      </c>
      <c r="I761" s="259"/>
      <c r="J761" s="256"/>
      <c r="K761" s="256"/>
      <c r="L761" s="260"/>
      <c r="M761" s="261"/>
      <c r="N761" s="262"/>
      <c r="O761" s="262"/>
      <c r="P761" s="262"/>
      <c r="Q761" s="262"/>
      <c r="R761" s="262"/>
      <c r="S761" s="262"/>
      <c r="T761" s="263"/>
      <c r="AT761" s="264" t="s">
        <v>428</v>
      </c>
      <c r="AU761" s="264" t="s">
        <v>86</v>
      </c>
      <c r="AV761" s="12" t="s">
        <v>83</v>
      </c>
      <c r="AW761" s="12" t="s">
        <v>39</v>
      </c>
      <c r="AX761" s="12" t="s">
        <v>76</v>
      </c>
      <c r="AY761" s="264" t="s">
        <v>414</v>
      </c>
    </row>
    <row r="762" s="13" customFormat="1">
      <c r="B762" s="265"/>
      <c r="C762" s="266"/>
      <c r="D762" s="252" t="s">
        <v>428</v>
      </c>
      <c r="E762" s="267" t="s">
        <v>21</v>
      </c>
      <c r="F762" s="268" t="s">
        <v>194</v>
      </c>
      <c r="G762" s="266"/>
      <c r="H762" s="269">
        <v>1106.52</v>
      </c>
      <c r="I762" s="270"/>
      <c r="J762" s="266"/>
      <c r="K762" s="266"/>
      <c r="L762" s="271"/>
      <c r="M762" s="272"/>
      <c r="N762" s="273"/>
      <c r="O762" s="273"/>
      <c r="P762" s="273"/>
      <c r="Q762" s="273"/>
      <c r="R762" s="273"/>
      <c r="S762" s="273"/>
      <c r="T762" s="274"/>
      <c r="AT762" s="275" t="s">
        <v>428</v>
      </c>
      <c r="AU762" s="275" t="s">
        <v>86</v>
      </c>
      <c r="AV762" s="13" t="s">
        <v>86</v>
      </c>
      <c r="AW762" s="13" t="s">
        <v>39</v>
      </c>
      <c r="AX762" s="13" t="s">
        <v>76</v>
      </c>
      <c r="AY762" s="275" t="s">
        <v>414</v>
      </c>
    </row>
    <row r="763" s="14" customFormat="1">
      <c r="B763" s="276"/>
      <c r="C763" s="277"/>
      <c r="D763" s="252" t="s">
        <v>428</v>
      </c>
      <c r="E763" s="278" t="s">
        <v>1077</v>
      </c>
      <c r="F763" s="279" t="s">
        <v>259</v>
      </c>
      <c r="G763" s="277"/>
      <c r="H763" s="280">
        <v>1106.52</v>
      </c>
      <c r="I763" s="281"/>
      <c r="J763" s="277"/>
      <c r="K763" s="277"/>
      <c r="L763" s="282"/>
      <c r="M763" s="283"/>
      <c r="N763" s="284"/>
      <c r="O763" s="284"/>
      <c r="P763" s="284"/>
      <c r="Q763" s="284"/>
      <c r="R763" s="284"/>
      <c r="S763" s="284"/>
      <c r="T763" s="285"/>
      <c r="AT763" s="286" t="s">
        <v>428</v>
      </c>
      <c r="AU763" s="286" t="s">
        <v>86</v>
      </c>
      <c r="AV763" s="14" t="s">
        <v>394</v>
      </c>
      <c r="AW763" s="14" t="s">
        <v>39</v>
      </c>
      <c r="AX763" s="14" t="s">
        <v>76</v>
      </c>
      <c r="AY763" s="286" t="s">
        <v>414</v>
      </c>
    </row>
    <row r="764" s="15" customFormat="1">
      <c r="B764" s="287"/>
      <c r="C764" s="288"/>
      <c r="D764" s="252" t="s">
        <v>428</v>
      </c>
      <c r="E764" s="289" t="s">
        <v>21</v>
      </c>
      <c r="F764" s="290" t="s">
        <v>235</v>
      </c>
      <c r="G764" s="288"/>
      <c r="H764" s="291">
        <v>1106.52</v>
      </c>
      <c r="I764" s="292"/>
      <c r="J764" s="288"/>
      <c r="K764" s="288"/>
      <c r="L764" s="293"/>
      <c r="M764" s="294"/>
      <c r="N764" s="295"/>
      <c r="O764" s="295"/>
      <c r="P764" s="295"/>
      <c r="Q764" s="295"/>
      <c r="R764" s="295"/>
      <c r="S764" s="295"/>
      <c r="T764" s="296"/>
      <c r="AT764" s="297" t="s">
        <v>428</v>
      </c>
      <c r="AU764" s="297" t="s">
        <v>86</v>
      </c>
      <c r="AV764" s="15" t="s">
        <v>422</v>
      </c>
      <c r="AW764" s="15" t="s">
        <v>39</v>
      </c>
      <c r="AX764" s="15" t="s">
        <v>83</v>
      </c>
      <c r="AY764" s="297" t="s">
        <v>414</v>
      </c>
    </row>
    <row r="765" s="1" customFormat="1" ht="25.5" customHeight="1">
      <c r="B765" s="47"/>
      <c r="C765" s="240" t="s">
        <v>1078</v>
      </c>
      <c r="D765" s="240" t="s">
        <v>418</v>
      </c>
      <c r="E765" s="241" t="s">
        <v>1079</v>
      </c>
      <c r="F765" s="242" t="s">
        <v>1080</v>
      </c>
      <c r="G765" s="243" t="s">
        <v>192</v>
      </c>
      <c r="H765" s="244">
        <v>50.133000000000003</v>
      </c>
      <c r="I765" s="245"/>
      <c r="J765" s="246">
        <f>ROUND(I765*H765,2)</f>
        <v>0</v>
      </c>
      <c r="K765" s="242" t="s">
        <v>21</v>
      </c>
      <c r="L765" s="73"/>
      <c r="M765" s="247" t="s">
        <v>21</v>
      </c>
      <c r="N765" s="248" t="s">
        <v>47</v>
      </c>
      <c r="O765" s="48"/>
      <c r="P765" s="249">
        <f>O765*H765</f>
        <v>0</v>
      </c>
      <c r="Q765" s="249">
        <v>0.00628</v>
      </c>
      <c r="R765" s="249">
        <f>Q765*H765</f>
        <v>0.31483524000000002</v>
      </c>
      <c r="S765" s="249">
        <v>0</v>
      </c>
      <c r="T765" s="250">
        <f>S765*H765</f>
        <v>0</v>
      </c>
      <c r="AR765" s="25" t="s">
        <v>422</v>
      </c>
      <c r="AT765" s="25" t="s">
        <v>418</v>
      </c>
      <c r="AU765" s="25" t="s">
        <v>86</v>
      </c>
      <c r="AY765" s="25" t="s">
        <v>414</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422</v>
      </c>
      <c r="BM765" s="25" t="s">
        <v>1081</v>
      </c>
    </row>
    <row r="766" s="12" customFormat="1">
      <c r="B766" s="255"/>
      <c r="C766" s="256"/>
      <c r="D766" s="252" t="s">
        <v>428</v>
      </c>
      <c r="E766" s="257" t="s">
        <v>21</v>
      </c>
      <c r="F766" s="258" t="s">
        <v>1075</v>
      </c>
      <c r="G766" s="256"/>
      <c r="H766" s="257" t="s">
        <v>21</v>
      </c>
      <c r="I766" s="259"/>
      <c r="J766" s="256"/>
      <c r="K766" s="256"/>
      <c r="L766" s="260"/>
      <c r="M766" s="261"/>
      <c r="N766" s="262"/>
      <c r="O766" s="262"/>
      <c r="P766" s="262"/>
      <c r="Q766" s="262"/>
      <c r="R766" s="262"/>
      <c r="S766" s="262"/>
      <c r="T766" s="263"/>
      <c r="AT766" s="264" t="s">
        <v>428</v>
      </c>
      <c r="AU766" s="264" t="s">
        <v>86</v>
      </c>
      <c r="AV766" s="12" t="s">
        <v>83</v>
      </c>
      <c r="AW766" s="12" t="s">
        <v>39</v>
      </c>
      <c r="AX766" s="12" t="s">
        <v>76</v>
      </c>
      <c r="AY766" s="264" t="s">
        <v>414</v>
      </c>
    </row>
    <row r="767" s="12" customFormat="1">
      <c r="B767" s="255"/>
      <c r="C767" s="256"/>
      <c r="D767" s="252" t="s">
        <v>428</v>
      </c>
      <c r="E767" s="257" t="s">
        <v>21</v>
      </c>
      <c r="F767" s="258" t="s">
        <v>949</v>
      </c>
      <c r="G767" s="256"/>
      <c r="H767" s="257" t="s">
        <v>21</v>
      </c>
      <c r="I767" s="259"/>
      <c r="J767" s="256"/>
      <c r="K767" s="256"/>
      <c r="L767" s="260"/>
      <c r="M767" s="261"/>
      <c r="N767" s="262"/>
      <c r="O767" s="262"/>
      <c r="P767" s="262"/>
      <c r="Q767" s="262"/>
      <c r="R767" s="262"/>
      <c r="S767" s="262"/>
      <c r="T767" s="263"/>
      <c r="AT767" s="264" t="s">
        <v>428</v>
      </c>
      <c r="AU767" s="264" t="s">
        <v>86</v>
      </c>
      <c r="AV767" s="12" t="s">
        <v>83</v>
      </c>
      <c r="AW767" s="12" t="s">
        <v>39</v>
      </c>
      <c r="AX767" s="12" t="s">
        <v>76</v>
      </c>
      <c r="AY767" s="264" t="s">
        <v>414</v>
      </c>
    </row>
    <row r="768" s="13" customFormat="1">
      <c r="B768" s="265"/>
      <c r="C768" s="266"/>
      <c r="D768" s="252" t="s">
        <v>428</v>
      </c>
      <c r="E768" s="267" t="s">
        <v>21</v>
      </c>
      <c r="F768" s="268" t="s">
        <v>1082</v>
      </c>
      <c r="G768" s="266"/>
      <c r="H768" s="269">
        <v>23.827000000000002</v>
      </c>
      <c r="I768" s="270"/>
      <c r="J768" s="266"/>
      <c r="K768" s="266"/>
      <c r="L768" s="271"/>
      <c r="M768" s="272"/>
      <c r="N768" s="273"/>
      <c r="O768" s="273"/>
      <c r="P768" s="273"/>
      <c r="Q768" s="273"/>
      <c r="R768" s="273"/>
      <c r="S768" s="273"/>
      <c r="T768" s="274"/>
      <c r="AT768" s="275" t="s">
        <v>428</v>
      </c>
      <c r="AU768" s="275" t="s">
        <v>86</v>
      </c>
      <c r="AV768" s="13" t="s">
        <v>86</v>
      </c>
      <c r="AW768" s="13" t="s">
        <v>39</v>
      </c>
      <c r="AX768" s="13" t="s">
        <v>76</v>
      </c>
      <c r="AY768" s="275" t="s">
        <v>414</v>
      </c>
    </row>
    <row r="769" s="12" customFormat="1">
      <c r="B769" s="255"/>
      <c r="C769" s="256"/>
      <c r="D769" s="252" t="s">
        <v>428</v>
      </c>
      <c r="E769" s="257" t="s">
        <v>21</v>
      </c>
      <c r="F769" s="258" t="s">
        <v>947</v>
      </c>
      <c r="G769" s="256"/>
      <c r="H769" s="257" t="s">
        <v>21</v>
      </c>
      <c r="I769" s="259"/>
      <c r="J769" s="256"/>
      <c r="K769" s="256"/>
      <c r="L769" s="260"/>
      <c r="M769" s="261"/>
      <c r="N769" s="262"/>
      <c r="O769" s="262"/>
      <c r="P769" s="262"/>
      <c r="Q769" s="262"/>
      <c r="R769" s="262"/>
      <c r="S769" s="262"/>
      <c r="T769" s="263"/>
      <c r="AT769" s="264" t="s">
        <v>428</v>
      </c>
      <c r="AU769" s="264" t="s">
        <v>86</v>
      </c>
      <c r="AV769" s="12" t="s">
        <v>83</v>
      </c>
      <c r="AW769" s="12" t="s">
        <v>39</v>
      </c>
      <c r="AX769" s="12" t="s">
        <v>76</v>
      </c>
      <c r="AY769" s="264" t="s">
        <v>414</v>
      </c>
    </row>
    <row r="770" s="13" customFormat="1">
      <c r="B770" s="265"/>
      <c r="C770" s="266"/>
      <c r="D770" s="252" t="s">
        <v>428</v>
      </c>
      <c r="E770" s="267" t="s">
        <v>21</v>
      </c>
      <c r="F770" s="268" t="s">
        <v>1083</v>
      </c>
      <c r="G770" s="266"/>
      <c r="H770" s="269">
        <v>11.416</v>
      </c>
      <c r="I770" s="270"/>
      <c r="J770" s="266"/>
      <c r="K770" s="266"/>
      <c r="L770" s="271"/>
      <c r="M770" s="272"/>
      <c r="N770" s="273"/>
      <c r="O770" s="273"/>
      <c r="P770" s="273"/>
      <c r="Q770" s="273"/>
      <c r="R770" s="273"/>
      <c r="S770" s="273"/>
      <c r="T770" s="274"/>
      <c r="AT770" s="275" t="s">
        <v>428</v>
      </c>
      <c r="AU770" s="275" t="s">
        <v>86</v>
      </c>
      <c r="AV770" s="13" t="s">
        <v>86</v>
      </c>
      <c r="AW770" s="13" t="s">
        <v>39</v>
      </c>
      <c r="AX770" s="13" t="s">
        <v>76</v>
      </c>
      <c r="AY770" s="275" t="s">
        <v>414</v>
      </c>
    </row>
    <row r="771" s="12" customFormat="1">
      <c r="B771" s="255"/>
      <c r="C771" s="256"/>
      <c r="D771" s="252" t="s">
        <v>428</v>
      </c>
      <c r="E771" s="257" t="s">
        <v>21</v>
      </c>
      <c r="F771" s="258" t="s">
        <v>931</v>
      </c>
      <c r="G771" s="256"/>
      <c r="H771" s="257" t="s">
        <v>21</v>
      </c>
      <c r="I771" s="259"/>
      <c r="J771" s="256"/>
      <c r="K771" s="256"/>
      <c r="L771" s="260"/>
      <c r="M771" s="261"/>
      <c r="N771" s="262"/>
      <c r="O771" s="262"/>
      <c r="P771" s="262"/>
      <c r="Q771" s="262"/>
      <c r="R771" s="262"/>
      <c r="S771" s="262"/>
      <c r="T771" s="263"/>
      <c r="AT771" s="264" t="s">
        <v>428</v>
      </c>
      <c r="AU771" s="264" t="s">
        <v>86</v>
      </c>
      <c r="AV771" s="12" t="s">
        <v>83</v>
      </c>
      <c r="AW771" s="12" t="s">
        <v>39</v>
      </c>
      <c r="AX771" s="12" t="s">
        <v>76</v>
      </c>
      <c r="AY771" s="264" t="s">
        <v>414</v>
      </c>
    </row>
    <row r="772" s="13" customFormat="1">
      <c r="B772" s="265"/>
      <c r="C772" s="266"/>
      <c r="D772" s="252" t="s">
        <v>428</v>
      </c>
      <c r="E772" s="267" t="s">
        <v>21</v>
      </c>
      <c r="F772" s="268" t="s">
        <v>1084</v>
      </c>
      <c r="G772" s="266"/>
      <c r="H772" s="269">
        <v>6.0099999999999998</v>
      </c>
      <c r="I772" s="270"/>
      <c r="J772" s="266"/>
      <c r="K772" s="266"/>
      <c r="L772" s="271"/>
      <c r="M772" s="272"/>
      <c r="N772" s="273"/>
      <c r="O772" s="273"/>
      <c r="P772" s="273"/>
      <c r="Q772" s="273"/>
      <c r="R772" s="273"/>
      <c r="S772" s="273"/>
      <c r="T772" s="274"/>
      <c r="AT772" s="275" t="s">
        <v>428</v>
      </c>
      <c r="AU772" s="275" t="s">
        <v>86</v>
      </c>
      <c r="AV772" s="13" t="s">
        <v>86</v>
      </c>
      <c r="AW772" s="13" t="s">
        <v>39</v>
      </c>
      <c r="AX772" s="13" t="s">
        <v>76</v>
      </c>
      <c r="AY772" s="275" t="s">
        <v>414</v>
      </c>
    </row>
    <row r="773" s="13" customFormat="1">
      <c r="B773" s="265"/>
      <c r="C773" s="266"/>
      <c r="D773" s="252" t="s">
        <v>428</v>
      </c>
      <c r="E773" s="267" t="s">
        <v>21</v>
      </c>
      <c r="F773" s="268" t="s">
        <v>1085</v>
      </c>
      <c r="G773" s="266"/>
      <c r="H773" s="269">
        <v>8.8800000000000008</v>
      </c>
      <c r="I773" s="270"/>
      <c r="J773" s="266"/>
      <c r="K773" s="266"/>
      <c r="L773" s="271"/>
      <c r="M773" s="272"/>
      <c r="N773" s="273"/>
      <c r="O773" s="273"/>
      <c r="P773" s="273"/>
      <c r="Q773" s="273"/>
      <c r="R773" s="273"/>
      <c r="S773" s="273"/>
      <c r="T773" s="274"/>
      <c r="AT773" s="275" t="s">
        <v>428</v>
      </c>
      <c r="AU773" s="275" t="s">
        <v>86</v>
      </c>
      <c r="AV773" s="13" t="s">
        <v>86</v>
      </c>
      <c r="AW773" s="13" t="s">
        <v>39</v>
      </c>
      <c r="AX773" s="13" t="s">
        <v>76</v>
      </c>
      <c r="AY773" s="275" t="s">
        <v>414</v>
      </c>
    </row>
    <row r="774" s="14" customFormat="1">
      <c r="B774" s="276"/>
      <c r="C774" s="277"/>
      <c r="D774" s="252" t="s">
        <v>428</v>
      </c>
      <c r="E774" s="278" t="s">
        <v>186</v>
      </c>
      <c r="F774" s="279" t="s">
        <v>259</v>
      </c>
      <c r="G774" s="277"/>
      <c r="H774" s="280">
        <v>50.133000000000003</v>
      </c>
      <c r="I774" s="281"/>
      <c r="J774" s="277"/>
      <c r="K774" s="277"/>
      <c r="L774" s="282"/>
      <c r="M774" s="283"/>
      <c r="N774" s="284"/>
      <c r="O774" s="284"/>
      <c r="P774" s="284"/>
      <c r="Q774" s="284"/>
      <c r="R774" s="284"/>
      <c r="S774" s="284"/>
      <c r="T774" s="285"/>
      <c r="AT774" s="286" t="s">
        <v>428</v>
      </c>
      <c r="AU774" s="286" t="s">
        <v>86</v>
      </c>
      <c r="AV774" s="14" t="s">
        <v>394</v>
      </c>
      <c r="AW774" s="14" t="s">
        <v>39</v>
      </c>
      <c r="AX774" s="14" t="s">
        <v>76</v>
      </c>
      <c r="AY774" s="286" t="s">
        <v>414</v>
      </c>
    </row>
    <row r="775" s="15" customFormat="1">
      <c r="B775" s="287"/>
      <c r="C775" s="288"/>
      <c r="D775" s="252" t="s">
        <v>428</v>
      </c>
      <c r="E775" s="289" t="s">
        <v>21</v>
      </c>
      <c r="F775" s="290" t="s">
        <v>235</v>
      </c>
      <c r="G775" s="288"/>
      <c r="H775" s="291">
        <v>50.133000000000003</v>
      </c>
      <c r="I775" s="292"/>
      <c r="J775" s="288"/>
      <c r="K775" s="288"/>
      <c r="L775" s="293"/>
      <c r="M775" s="294"/>
      <c r="N775" s="295"/>
      <c r="O775" s="295"/>
      <c r="P775" s="295"/>
      <c r="Q775" s="295"/>
      <c r="R775" s="295"/>
      <c r="S775" s="295"/>
      <c r="T775" s="296"/>
      <c r="AT775" s="297" t="s">
        <v>428</v>
      </c>
      <c r="AU775" s="297" t="s">
        <v>86</v>
      </c>
      <c r="AV775" s="15" t="s">
        <v>422</v>
      </c>
      <c r="AW775" s="15" t="s">
        <v>39</v>
      </c>
      <c r="AX775" s="15" t="s">
        <v>83</v>
      </c>
      <c r="AY775" s="297" t="s">
        <v>414</v>
      </c>
    </row>
    <row r="776" s="1" customFormat="1" ht="76.5" customHeight="1">
      <c r="B776" s="47"/>
      <c r="C776" s="240" t="s">
        <v>1086</v>
      </c>
      <c r="D776" s="240" t="s">
        <v>418</v>
      </c>
      <c r="E776" s="241" t="s">
        <v>1087</v>
      </c>
      <c r="F776" s="242" t="s">
        <v>1088</v>
      </c>
      <c r="G776" s="243" t="s">
        <v>192</v>
      </c>
      <c r="H776" s="244">
        <v>5373.7089999999998</v>
      </c>
      <c r="I776" s="245"/>
      <c r="J776" s="246">
        <f>ROUND(I776*H776,2)</f>
        <v>0</v>
      </c>
      <c r="K776" s="242" t="s">
        <v>21</v>
      </c>
      <c r="L776" s="73"/>
      <c r="M776" s="247" t="s">
        <v>21</v>
      </c>
      <c r="N776" s="248" t="s">
        <v>47</v>
      </c>
      <c r="O776" s="48"/>
      <c r="P776" s="249">
        <f>O776*H776</f>
        <v>0</v>
      </c>
      <c r="Q776" s="249">
        <v>0.00348</v>
      </c>
      <c r="R776" s="249">
        <f>Q776*H776</f>
        <v>18.70050732</v>
      </c>
      <c r="S776" s="249">
        <v>0</v>
      </c>
      <c r="T776" s="250">
        <f>S776*H776</f>
        <v>0</v>
      </c>
      <c r="AR776" s="25" t="s">
        <v>422</v>
      </c>
      <c r="AT776" s="25" t="s">
        <v>418</v>
      </c>
      <c r="AU776" s="25" t="s">
        <v>86</v>
      </c>
      <c r="AY776" s="25" t="s">
        <v>414</v>
      </c>
      <c r="BE776" s="251">
        <f>IF(N776="základní",J776,0)</f>
        <v>0</v>
      </c>
      <c r="BF776" s="251">
        <f>IF(N776="snížená",J776,0)</f>
        <v>0</v>
      </c>
      <c r="BG776" s="251">
        <f>IF(N776="zákl. přenesená",J776,0)</f>
        <v>0</v>
      </c>
      <c r="BH776" s="251">
        <f>IF(N776="sníž. přenesená",J776,0)</f>
        <v>0</v>
      </c>
      <c r="BI776" s="251">
        <f>IF(N776="nulová",J776,0)</f>
        <v>0</v>
      </c>
      <c r="BJ776" s="25" t="s">
        <v>83</v>
      </c>
      <c r="BK776" s="251">
        <f>ROUND(I776*H776,2)</f>
        <v>0</v>
      </c>
      <c r="BL776" s="25" t="s">
        <v>422</v>
      </c>
      <c r="BM776" s="25" t="s">
        <v>1089</v>
      </c>
    </row>
    <row r="777" s="12" customFormat="1">
      <c r="B777" s="255"/>
      <c r="C777" s="256"/>
      <c r="D777" s="252" t="s">
        <v>428</v>
      </c>
      <c r="E777" s="257" t="s">
        <v>21</v>
      </c>
      <c r="F777" s="258" t="s">
        <v>1071</v>
      </c>
      <c r="G777" s="256"/>
      <c r="H777" s="257" t="s">
        <v>21</v>
      </c>
      <c r="I777" s="259"/>
      <c r="J777" s="256"/>
      <c r="K777" s="256"/>
      <c r="L777" s="260"/>
      <c r="M777" s="261"/>
      <c r="N777" s="262"/>
      <c r="O777" s="262"/>
      <c r="P777" s="262"/>
      <c r="Q777" s="262"/>
      <c r="R777" s="262"/>
      <c r="S777" s="262"/>
      <c r="T777" s="263"/>
      <c r="AT777" s="264" t="s">
        <v>428</v>
      </c>
      <c r="AU777" s="264" t="s">
        <v>86</v>
      </c>
      <c r="AV777" s="12" t="s">
        <v>83</v>
      </c>
      <c r="AW777" s="12" t="s">
        <v>39</v>
      </c>
      <c r="AX777" s="12" t="s">
        <v>76</v>
      </c>
      <c r="AY777" s="264" t="s">
        <v>414</v>
      </c>
    </row>
    <row r="778" s="12" customFormat="1">
      <c r="B778" s="255"/>
      <c r="C778" s="256"/>
      <c r="D778" s="252" t="s">
        <v>428</v>
      </c>
      <c r="E778" s="257" t="s">
        <v>21</v>
      </c>
      <c r="F778" s="258" t="s">
        <v>1072</v>
      </c>
      <c r="G778" s="256"/>
      <c r="H778" s="257" t="s">
        <v>21</v>
      </c>
      <c r="I778" s="259"/>
      <c r="J778" s="256"/>
      <c r="K778" s="256"/>
      <c r="L778" s="260"/>
      <c r="M778" s="261"/>
      <c r="N778" s="262"/>
      <c r="O778" s="262"/>
      <c r="P778" s="262"/>
      <c r="Q778" s="262"/>
      <c r="R778" s="262"/>
      <c r="S778" s="262"/>
      <c r="T778" s="263"/>
      <c r="AT778" s="264" t="s">
        <v>428</v>
      </c>
      <c r="AU778" s="264" t="s">
        <v>86</v>
      </c>
      <c r="AV778" s="12" t="s">
        <v>83</v>
      </c>
      <c r="AW778" s="12" t="s">
        <v>39</v>
      </c>
      <c r="AX778" s="12" t="s">
        <v>76</v>
      </c>
      <c r="AY778" s="264" t="s">
        <v>414</v>
      </c>
    </row>
    <row r="779" s="12" customFormat="1">
      <c r="B779" s="255"/>
      <c r="C779" s="256"/>
      <c r="D779" s="252" t="s">
        <v>428</v>
      </c>
      <c r="E779" s="257" t="s">
        <v>21</v>
      </c>
      <c r="F779" s="258" t="s">
        <v>1073</v>
      </c>
      <c r="G779" s="256"/>
      <c r="H779" s="257" t="s">
        <v>21</v>
      </c>
      <c r="I779" s="259"/>
      <c r="J779" s="256"/>
      <c r="K779" s="256"/>
      <c r="L779" s="260"/>
      <c r="M779" s="261"/>
      <c r="N779" s="262"/>
      <c r="O779" s="262"/>
      <c r="P779" s="262"/>
      <c r="Q779" s="262"/>
      <c r="R779" s="262"/>
      <c r="S779" s="262"/>
      <c r="T779" s="263"/>
      <c r="AT779" s="264" t="s">
        <v>428</v>
      </c>
      <c r="AU779" s="264" t="s">
        <v>86</v>
      </c>
      <c r="AV779" s="12" t="s">
        <v>83</v>
      </c>
      <c r="AW779" s="12" t="s">
        <v>39</v>
      </c>
      <c r="AX779" s="12" t="s">
        <v>76</v>
      </c>
      <c r="AY779" s="264" t="s">
        <v>414</v>
      </c>
    </row>
    <row r="780" s="12" customFormat="1">
      <c r="B780" s="255"/>
      <c r="C780" s="256"/>
      <c r="D780" s="252" t="s">
        <v>428</v>
      </c>
      <c r="E780" s="257" t="s">
        <v>21</v>
      </c>
      <c r="F780" s="258" t="s">
        <v>1074</v>
      </c>
      <c r="G780" s="256"/>
      <c r="H780" s="257" t="s">
        <v>21</v>
      </c>
      <c r="I780" s="259"/>
      <c r="J780" s="256"/>
      <c r="K780" s="256"/>
      <c r="L780" s="260"/>
      <c r="M780" s="261"/>
      <c r="N780" s="262"/>
      <c r="O780" s="262"/>
      <c r="P780" s="262"/>
      <c r="Q780" s="262"/>
      <c r="R780" s="262"/>
      <c r="S780" s="262"/>
      <c r="T780" s="263"/>
      <c r="AT780" s="264" t="s">
        <v>428</v>
      </c>
      <c r="AU780" s="264" t="s">
        <v>86</v>
      </c>
      <c r="AV780" s="12" t="s">
        <v>83</v>
      </c>
      <c r="AW780" s="12" t="s">
        <v>39</v>
      </c>
      <c r="AX780" s="12" t="s">
        <v>76</v>
      </c>
      <c r="AY780" s="264" t="s">
        <v>414</v>
      </c>
    </row>
    <row r="781" s="12" customFormat="1">
      <c r="B781" s="255"/>
      <c r="C781" s="256"/>
      <c r="D781" s="252" t="s">
        <v>428</v>
      </c>
      <c r="E781" s="257" t="s">
        <v>21</v>
      </c>
      <c r="F781" s="258" t="s">
        <v>1075</v>
      </c>
      <c r="G781" s="256"/>
      <c r="H781" s="257" t="s">
        <v>21</v>
      </c>
      <c r="I781" s="259"/>
      <c r="J781" s="256"/>
      <c r="K781" s="256"/>
      <c r="L781" s="260"/>
      <c r="M781" s="261"/>
      <c r="N781" s="262"/>
      <c r="O781" s="262"/>
      <c r="P781" s="262"/>
      <c r="Q781" s="262"/>
      <c r="R781" s="262"/>
      <c r="S781" s="262"/>
      <c r="T781" s="263"/>
      <c r="AT781" s="264" t="s">
        <v>428</v>
      </c>
      <c r="AU781" s="264" t="s">
        <v>86</v>
      </c>
      <c r="AV781" s="12" t="s">
        <v>83</v>
      </c>
      <c r="AW781" s="12" t="s">
        <v>39</v>
      </c>
      <c r="AX781" s="12" t="s">
        <v>76</v>
      </c>
      <c r="AY781" s="264" t="s">
        <v>414</v>
      </c>
    </row>
    <row r="782" s="12" customFormat="1">
      <c r="B782" s="255"/>
      <c r="C782" s="256"/>
      <c r="D782" s="252" t="s">
        <v>428</v>
      </c>
      <c r="E782" s="257" t="s">
        <v>21</v>
      </c>
      <c r="F782" s="258" t="s">
        <v>1076</v>
      </c>
      <c r="G782" s="256"/>
      <c r="H782" s="257" t="s">
        <v>21</v>
      </c>
      <c r="I782" s="259"/>
      <c r="J782" s="256"/>
      <c r="K782" s="256"/>
      <c r="L782" s="260"/>
      <c r="M782" s="261"/>
      <c r="N782" s="262"/>
      <c r="O782" s="262"/>
      <c r="P782" s="262"/>
      <c r="Q782" s="262"/>
      <c r="R782" s="262"/>
      <c r="S782" s="262"/>
      <c r="T782" s="263"/>
      <c r="AT782" s="264" t="s">
        <v>428</v>
      </c>
      <c r="AU782" s="264" t="s">
        <v>86</v>
      </c>
      <c r="AV782" s="12" t="s">
        <v>83</v>
      </c>
      <c r="AW782" s="12" t="s">
        <v>39</v>
      </c>
      <c r="AX782" s="12" t="s">
        <v>76</v>
      </c>
      <c r="AY782" s="264" t="s">
        <v>414</v>
      </c>
    </row>
    <row r="783" s="13" customFormat="1">
      <c r="B783" s="265"/>
      <c r="C783" s="266"/>
      <c r="D783" s="252" t="s">
        <v>428</v>
      </c>
      <c r="E783" s="267" t="s">
        <v>21</v>
      </c>
      <c r="F783" s="268" t="s">
        <v>210</v>
      </c>
      <c r="G783" s="266"/>
      <c r="H783" s="269">
        <v>258.33600000000001</v>
      </c>
      <c r="I783" s="270"/>
      <c r="J783" s="266"/>
      <c r="K783" s="266"/>
      <c r="L783" s="271"/>
      <c r="M783" s="272"/>
      <c r="N783" s="273"/>
      <c r="O783" s="273"/>
      <c r="P783" s="273"/>
      <c r="Q783" s="273"/>
      <c r="R783" s="273"/>
      <c r="S783" s="273"/>
      <c r="T783" s="274"/>
      <c r="AT783" s="275" t="s">
        <v>428</v>
      </c>
      <c r="AU783" s="275" t="s">
        <v>86</v>
      </c>
      <c r="AV783" s="13" t="s">
        <v>86</v>
      </c>
      <c r="AW783" s="13" t="s">
        <v>39</v>
      </c>
      <c r="AX783" s="13" t="s">
        <v>76</v>
      </c>
      <c r="AY783" s="275" t="s">
        <v>414</v>
      </c>
    </row>
    <row r="784" s="13" customFormat="1">
      <c r="B784" s="265"/>
      <c r="C784" s="266"/>
      <c r="D784" s="252" t="s">
        <v>428</v>
      </c>
      <c r="E784" s="267" t="s">
        <v>21</v>
      </c>
      <c r="F784" s="268" t="s">
        <v>1090</v>
      </c>
      <c r="G784" s="266"/>
      <c r="H784" s="269">
        <v>43.055999999999997</v>
      </c>
      <c r="I784" s="270"/>
      <c r="J784" s="266"/>
      <c r="K784" s="266"/>
      <c r="L784" s="271"/>
      <c r="M784" s="272"/>
      <c r="N784" s="273"/>
      <c r="O784" s="273"/>
      <c r="P784" s="273"/>
      <c r="Q784" s="273"/>
      <c r="R784" s="273"/>
      <c r="S784" s="273"/>
      <c r="T784" s="274"/>
      <c r="AT784" s="275" t="s">
        <v>428</v>
      </c>
      <c r="AU784" s="275" t="s">
        <v>86</v>
      </c>
      <c r="AV784" s="13" t="s">
        <v>86</v>
      </c>
      <c r="AW784" s="13" t="s">
        <v>39</v>
      </c>
      <c r="AX784" s="13" t="s">
        <v>76</v>
      </c>
      <c r="AY784" s="275" t="s">
        <v>414</v>
      </c>
    </row>
    <row r="785" s="13" customFormat="1">
      <c r="B785" s="265"/>
      <c r="C785" s="266"/>
      <c r="D785" s="252" t="s">
        <v>428</v>
      </c>
      <c r="E785" s="267" t="s">
        <v>21</v>
      </c>
      <c r="F785" s="268" t="s">
        <v>190</v>
      </c>
      <c r="G785" s="266"/>
      <c r="H785" s="269">
        <v>1359.9000000000001</v>
      </c>
      <c r="I785" s="270"/>
      <c r="J785" s="266"/>
      <c r="K785" s="266"/>
      <c r="L785" s="271"/>
      <c r="M785" s="272"/>
      <c r="N785" s="273"/>
      <c r="O785" s="273"/>
      <c r="P785" s="273"/>
      <c r="Q785" s="273"/>
      <c r="R785" s="273"/>
      <c r="S785" s="273"/>
      <c r="T785" s="274"/>
      <c r="AT785" s="275" t="s">
        <v>428</v>
      </c>
      <c r="AU785" s="275" t="s">
        <v>86</v>
      </c>
      <c r="AV785" s="13" t="s">
        <v>86</v>
      </c>
      <c r="AW785" s="13" t="s">
        <v>39</v>
      </c>
      <c r="AX785" s="13" t="s">
        <v>76</v>
      </c>
      <c r="AY785" s="275" t="s">
        <v>414</v>
      </c>
    </row>
    <row r="786" s="13" customFormat="1">
      <c r="B786" s="265"/>
      <c r="C786" s="266"/>
      <c r="D786" s="252" t="s">
        <v>428</v>
      </c>
      <c r="E786" s="267" t="s">
        <v>21</v>
      </c>
      <c r="F786" s="268" t="s">
        <v>197</v>
      </c>
      <c r="G786" s="266"/>
      <c r="H786" s="269">
        <v>171.36000000000001</v>
      </c>
      <c r="I786" s="270"/>
      <c r="J786" s="266"/>
      <c r="K786" s="266"/>
      <c r="L786" s="271"/>
      <c r="M786" s="272"/>
      <c r="N786" s="273"/>
      <c r="O786" s="273"/>
      <c r="P786" s="273"/>
      <c r="Q786" s="273"/>
      <c r="R786" s="273"/>
      <c r="S786" s="273"/>
      <c r="T786" s="274"/>
      <c r="AT786" s="275" t="s">
        <v>428</v>
      </c>
      <c r="AU786" s="275" t="s">
        <v>86</v>
      </c>
      <c r="AV786" s="13" t="s">
        <v>86</v>
      </c>
      <c r="AW786" s="13" t="s">
        <v>39</v>
      </c>
      <c r="AX786" s="13" t="s">
        <v>76</v>
      </c>
      <c r="AY786" s="275" t="s">
        <v>414</v>
      </c>
    </row>
    <row r="787" s="13" customFormat="1">
      <c r="B787" s="265"/>
      <c r="C787" s="266"/>
      <c r="D787" s="252" t="s">
        <v>428</v>
      </c>
      <c r="E787" s="267" t="s">
        <v>21</v>
      </c>
      <c r="F787" s="268" t="s">
        <v>188</v>
      </c>
      <c r="G787" s="266"/>
      <c r="H787" s="269">
        <v>3169.8249999999998</v>
      </c>
      <c r="I787" s="270"/>
      <c r="J787" s="266"/>
      <c r="K787" s="266"/>
      <c r="L787" s="271"/>
      <c r="M787" s="272"/>
      <c r="N787" s="273"/>
      <c r="O787" s="273"/>
      <c r="P787" s="273"/>
      <c r="Q787" s="273"/>
      <c r="R787" s="273"/>
      <c r="S787" s="273"/>
      <c r="T787" s="274"/>
      <c r="AT787" s="275" t="s">
        <v>428</v>
      </c>
      <c r="AU787" s="275" t="s">
        <v>86</v>
      </c>
      <c r="AV787" s="13" t="s">
        <v>86</v>
      </c>
      <c r="AW787" s="13" t="s">
        <v>39</v>
      </c>
      <c r="AX787" s="13" t="s">
        <v>76</v>
      </c>
      <c r="AY787" s="275" t="s">
        <v>414</v>
      </c>
    </row>
    <row r="788" s="13" customFormat="1">
      <c r="B788" s="265"/>
      <c r="C788" s="266"/>
      <c r="D788" s="252" t="s">
        <v>428</v>
      </c>
      <c r="E788" s="267" t="s">
        <v>21</v>
      </c>
      <c r="F788" s="268" t="s">
        <v>1091</v>
      </c>
      <c r="G788" s="266"/>
      <c r="H788" s="269">
        <v>896.34699999999998</v>
      </c>
      <c r="I788" s="270"/>
      <c r="J788" s="266"/>
      <c r="K788" s="266"/>
      <c r="L788" s="271"/>
      <c r="M788" s="272"/>
      <c r="N788" s="273"/>
      <c r="O788" s="273"/>
      <c r="P788" s="273"/>
      <c r="Q788" s="273"/>
      <c r="R788" s="273"/>
      <c r="S788" s="273"/>
      <c r="T788" s="274"/>
      <c r="AT788" s="275" t="s">
        <v>428</v>
      </c>
      <c r="AU788" s="275" t="s">
        <v>86</v>
      </c>
      <c r="AV788" s="13" t="s">
        <v>86</v>
      </c>
      <c r="AW788" s="13" t="s">
        <v>39</v>
      </c>
      <c r="AX788" s="13" t="s">
        <v>76</v>
      </c>
      <c r="AY788" s="275" t="s">
        <v>414</v>
      </c>
    </row>
    <row r="789" s="12" customFormat="1">
      <c r="B789" s="255"/>
      <c r="C789" s="256"/>
      <c r="D789" s="252" t="s">
        <v>428</v>
      </c>
      <c r="E789" s="257" t="s">
        <v>21</v>
      </c>
      <c r="F789" s="258" t="s">
        <v>1092</v>
      </c>
      <c r="G789" s="256"/>
      <c r="H789" s="257" t="s">
        <v>21</v>
      </c>
      <c r="I789" s="259"/>
      <c r="J789" s="256"/>
      <c r="K789" s="256"/>
      <c r="L789" s="260"/>
      <c r="M789" s="261"/>
      <c r="N789" s="262"/>
      <c r="O789" s="262"/>
      <c r="P789" s="262"/>
      <c r="Q789" s="262"/>
      <c r="R789" s="262"/>
      <c r="S789" s="262"/>
      <c r="T789" s="263"/>
      <c r="AT789" s="264" t="s">
        <v>428</v>
      </c>
      <c r="AU789" s="264" t="s">
        <v>86</v>
      </c>
      <c r="AV789" s="12" t="s">
        <v>83</v>
      </c>
      <c r="AW789" s="12" t="s">
        <v>39</v>
      </c>
      <c r="AX789" s="12" t="s">
        <v>76</v>
      </c>
      <c r="AY789" s="264" t="s">
        <v>414</v>
      </c>
    </row>
    <row r="790" s="13" customFormat="1">
      <c r="B790" s="265"/>
      <c r="C790" s="266"/>
      <c r="D790" s="252" t="s">
        <v>428</v>
      </c>
      <c r="E790" s="267" t="s">
        <v>21</v>
      </c>
      <c r="F790" s="268" t="s">
        <v>1093</v>
      </c>
      <c r="G790" s="266"/>
      <c r="H790" s="269">
        <v>-479.995</v>
      </c>
      <c r="I790" s="270"/>
      <c r="J790" s="266"/>
      <c r="K790" s="266"/>
      <c r="L790" s="271"/>
      <c r="M790" s="272"/>
      <c r="N790" s="273"/>
      <c r="O790" s="273"/>
      <c r="P790" s="273"/>
      <c r="Q790" s="273"/>
      <c r="R790" s="273"/>
      <c r="S790" s="273"/>
      <c r="T790" s="274"/>
      <c r="AT790" s="275" t="s">
        <v>428</v>
      </c>
      <c r="AU790" s="275" t="s">
        <v>86</v>
      </c>
      <c r="AV790" s="13" t="s">
        <v>86</v>
      </c>
      <c r="AW790" s="13" t="s">
        <v>39</v>
      </c>
      <c r="AX790" s="13" t="s">
        <v>76</v>
      </c>
      <c r="AY790" s="275" t="s">
        <v>414</v>
      </c>
    </row>
    <row r="791" s="12" customFormat="1">
      <c r="B791" s="255"/>
      <c r="C791" s="256"/>
      <c r="D791" s="252" t="s">
        <v>428</v>
      </c>
      <c r="E791" s="257" t="s">
        <v>21</v>
      </c>
      <c r="F791" s="258" t="s">
        <v>1094</v>
      </c>
      <c r="G791" s="256"/>
      <c r="H791" s="257" t="s">
        <v>21</v>
      </c>
      <c r="I791" s="259"/>
      <c r="J791" s="256"/>
      <c r="K791" s="256"/>
      <c r="L791" s="260"/>
      <c r="M791" s="261"/>
      <c r="N791" s="262"/>
      <c r="O791" s="262"/>
      <c r="P791" s="262"/>
      <c r="Q791" s="262"/>
      <c r="R791" s="262"/>
      <c r="S791" s="262"/>
      <c r="T791" s="263"/>
      <c r="AT791" s="264" t="s">
        <v>428</v>
      </c>
      <c r="AU791" s="264" t="s">
        <v>86</v>
      </c>
      <c r="AV791" s="12" t="s">
        <v>83</v>
      </c>
      <c r="AW791" s="12" t="s">
        <v>39</v>
      </c>
      <c r="AX791" s="12" t="s">
        <v>76</v>
      </c>
      <c r="AY791" s="264" t="s">
        <v>414</v>
      </c>
    </row>
    <row r="792" s="13" customFormat="1">
      <c r="B792" s="265"/>
      <c r="C792" s="266"/>
      <c r="D792" s="252" t="s">
        <v>428</v>
      </c>
      <c r="E792" s="267" t="s">
        <v>21</v>
      </c>
      <c r="F792" s="268" t="s">
        <v>1095</v>
      </c>
      <c r="G792" s="266"/>
      <c r="H792" s="269">
        <v>-45.119999999999997</v>
      </c>
      <c r="I792" s="270"/>
      <c r="J792" s="266"/>
      <c r="K792" s="266"/>
      <c r="L792" s="271"/>
      <c r="M792" s="272"/>
      <c r="N792" s="273"/>
      <c r="O792" s="273"/>
      <c r="P792" s="273"/>
      <c r="Q792" s="273"/>
      <c r="R792" s="273"/>
      <c r="S792" s="273"/>
      <c r="T792" s="274"/>
      <c r="AT792" s="275" t="s">
        <v>428</v>
      </c>
      <c r="AU792" s="275" t="s">
        <v>86</v>
      </c>
      <c r="AV792" s="13" t="s">
        <v>86</v>
      </c>
      <c r="AW792" s="13" t="s">
        <v>39</v>
      </c>
      <c r="AX792" s="13" t="s">
        <v>76</v>
      </c>
      <c r="AY792" s="275" t="s">
        <v>414</v>
      </c>
    </row>
    <row r="793" s="14" customFormat="1">
      <c r="B793" s="276"/>
      <c r="C793" s="277"/>
      <c r="D793" s="252" t="s">
        <v>428</v>
      </c>
      <c r="E793" s="278" t="s">
        <v>1096</v>
      </c>
      <c r="F793" s="279" t="s">
        <v>259</v>
      </c>
      <c r="G793" s="277"/>
      <c r="H793" s="280">
        <v>5373.7089999999998</v>
      </c>
      <c r="I793" s="281"/>
      <c r="J793" s="277"/>
      <c r="K793" s="277"/>
      <c r="L793" s="282"/>
      <c r="M793" s="283"/>
      <c r="N793" s="284"/>
      <c r="O793" s="284"/>
      <c r="P793" s="284"/>
      <c r="Q793" s="284"/>
      <c r="R793" s="284"/>
      <c r="S793" s="284"/>
      <c r="T793" s="285"/>
      <c r="AT793" s="286" t="s">
        <v>428</v>
      </c>
      <c r="AU793" s="286" t="s">
        <v>86</v>
      </c>
      <c r="AV793" s="14" t="s">
        <v>394</v>
      </c>
      <c r="AW793" s="14" t="s">
        <v>39</v>
      </c>
      <c r="AX793" s="14" t="s">
        <v>76</v>
      </c>
      <c r="AY793" s="286" t="s">
        <v>414</v>
      </c>
    </row>
    <row r="794" s="15" customFormat="1">
      <c r="B794" s="287"/>
      <c r="C794" s="288"/>
      <c r="D794" s="252" t="s">
        <v>428</v>
      </c>
      <c r="E794" s="289" t="s">
        <v>21</v>
      </c>
      <c r="F794" s="290" t="s">
        <v>235</v>
      </c>
      <c r="G794" s="288"/>
      <c r="H794" s="291">
        <v>5373.7089999999998</v>
      </c>
      <c r="I794" s="292"/>
      <c r="J794" s="288"/>
      <c r="K794" s="288"/>
      <c r="L794" s="293"/>
      <c r="M794" s="294"/>
      <c r="N794" s="295"/>
      <c r="O794" s="295"/>
      <c r="P794" s="295"/>
      <c r="Q794" s="295"/>
      <c r="R794" s="295"/>
      <c r="S794" s="295"/>
      <c r="T794" s="296"/>
      <c r="AT794" s="297" t="s">
        <v>428</v>
      </c>
      <c r="AU794" s="297" t="s">
        <v>86</v>
      </c>
      <c r="AV794" s="15" t="s">
        <v>422</v>
      </c>
      <c r="AW794" s="15" t="s">
        <v>39</v>
      </c>
      <c r="AX794" s="15" t="s">
        <v>83</v>
      </c>
      <c r="AY794" s="297" t="s">
        <v>414</v>
      </c>
    </row>
    <row r="795" s="1" customFormat="1" ht="25.5" customHeight="1">
      <c r="B795" s="47"/>
      <c r="C795" s="240" t="s">
        <v>1097</v>
      </c>
      <c r="D795" s="240" t="s">
        <v>418</v>
      </c>
      <c r="E795" s="241" t="s">
        <v>1098</v>
      </c>
      <c r="F795" s="242" t="s">
        <v>1099</v>
      </c>
      <c r="G795" s="243" t="s">
        <v>192</v>
      </c>
      <c r="H795" s="244">
        <v>3075.6469999999999</v>
      </c>
      <c r="I795" s="245"/>
      <c r="J795" s="246">
        <f>ROUND(I795*H795,2)</f>
        <v>0</v>
      </c>
      <c r="K795" s="242" t="s">
        <v>421</v>
      </c>
      <c r="L795" s="73"/>
      <c r="M795" s="247" t="s">
        <v>21</v>
      </c>
      <c r="N795" s="248" t="s">
        <v>47</v>
      </c>
      <c r="O795" s="48"/>
      <c r="P795" s="249">
        <f>O795*H795</f>
        <v>0</v>
      </c>
      <c r="Q795" s="249">
        <v>0.00012</v>
      </c>
      <c r="R795" s="249">
        <f>Q795*H795</f>
        <v>0.36907763999999998</v>
      </c>
      <c r="S795" s="249">
        <v>0</v>
      </c>
      <c r="T795" s="250">
        <f>S795*H795</f>
        <v>0</v>
      </c>
      <c r="AR795" s="25" t="s">
        <v>422</v>
      </c>
      <c r="AT795" s="25" t="s">
        <v>418</v>
      </c>
      <c r="AU795" s="25" t="s">
        <v>86</v>
      </c>
      <c r="AY795" s="25" t="s">
        <v>414</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422</v>
      </c>
      <c r="BM795" s="25" t="s">
        <v>1100</v>
      </c>
    </row>
    <row r="796" s="1" customFormat="1">
      <c r="B796" s="47"/>
      <c r="C796" s="75"/>
      <c r="D796" s="252" t="s">
        <v>425</v>
      </c>
      <c r="E796" s="75"/>
      <c r="F796" s="253" t="s">
        <v>1101</v>
      </c>
      <c r="G796" s="75"/>
      <c r="H796" s="75"/>
      <c r="I796" s="208"/>
      <c r="J796" s="75"/>
      <c r="K796" s="75"/>
      <c r="L796" s="73"/>
      <c r="M796" s="254"/>
      <c r="N796" s="48"/>
      <c r="O796" s="48"/>
      <c r="P796" s="48"/>
      <c r="Q796" s="48"/>
      <c r="R796" s="48"/>
      <c r="S796" s="48"/>
      <c r="T796" s="96"/>
      <c r="AT796" s="25" t="s">
        <v>425</v>
      </c>
      <c r="AU796" s="25" t="s">
        <v>86</v>
      </c>
    </row>
    <row r="797" s="12" customFormat="1">
      <c r="B797" s="255"/>
      <c r="C797" s="256"/>
      <c r="D797" s="252" t="s">
        <v>428</v>
      </c>
      <c r="E797" s="257" t="s">
        <v>21</v>
      </c>
      <c r="F797" s="258" t="s">
        <v>1102</v>
      </c>
      <c r="G797" s="256"/>
      <c r="H797" s="257" t="s">
        <v>21</v>
      </c>
      <c r="I797" s="259"/>
      <c r="J797" s="256"/>
      <c r="K797" s="256"/>
      <c r="L797" s="260"/>
      <c r="M797" s="261"/>
      <c r="N797" s="262"/>
      <c r="O797" s="262"/>
      <c r="P797" s="262"/>
      <c r="Q797" s="262"/>
      <c r="R797" s="262"/>
      <c r="S797" s="262"/>
      <c r="T797" s="263"/>
      <c r="AT797" s="264" t="s">
        <v>428</v>
      </c>
      <c r="AU797" s="264" t="s">
        <v>86</v>
      </c>
      <c r="AV797" s="12" t="s">
        <v>83</v>
      </c>
      <c r="AW797" s="12" t="s">
        <v>39</v>
      </c>
      <c r="AX797" s="12" t="s">
        <v>76</v>
      </c>
      <c r="AY797" s="264" t="s">
        <v>414</v>
      </c>
    </row>
    <row r="798" s="13" customFormat="1">
      <c r="B798" s="265"/>
      <c r="C798" s="266"/>
      <c r="D798" s="252" t="s">
        <v>428</v>
      </c>
      <c r="E798" s="267" t="s">
        <v>21</v>
      </c>
      <c r="F798" s="268" t="s">
        <v>1103</v>
      </c>
      <c r="G798" s="266"/>
      <c r="H798" s="269">
        <v>2308.8600000000001</v>
      </c>
      <c r="I798" s="270"/>
      <c r="J798" s="266"/>
      <c r="K798" s="266"/>
      <c r="L798" s="271"/>
      <c r="M798" s="272"/>
      <c r="N798" s="273"/>
      <c r="O798" s="273"/>
      <c r="P798" s="273"/>
      <c r="Q798" s="273"/>
      <c r="R798" s="273"/>
      <c r="S798" s="273"/>
      <c r="T798" s="274"/>
      <c r="AT798" s="275" t="s">
        <v>428</v>
      </c>
      <c r="AU798" s="275" t="s">
        <v>86</v>
      </c>
      <c r="AV798" s="13" t="s">
        <v>86</v>
      </c>
      <c r="AW798" s="13" t="s">
        <v>39</v>
      </c>
      <c r="AX798" s="13" t="s">
        <v>76</v>
      </c>
      <c r="AY798" s="275" t="s">
        <v>414</v>
      </c>
    </row>
    <row r="799" s="12" customFormat="1">
      <c r="B799" s="255"/>
      <c r="C799" s="256"/>
      <c r="D799" s="252" t="s">
        <v>428</v>
      </c>
      <c r="E799" s="257" t="s">
        <v>21</v>
      </c>
      <c r="F799" s="258" t="s">
        <v>1104</v>
      </c>
      <c r="G799" s="256"/>
      <c r="H799" s="257" t="s">
        <v>21</v>
      </c>
      <c r="I799" s="259"/>
      <c r="J799" s="256"/>
      <c r="K799" s="256"/>
      <c r="L799" s="260"/>
      <c r="M799" s="261"/>
      <c r="N799" s="262"/>
      <c r="O799" s="262"/>
      <c r="P799" s="262"/>
      <c r="Q799" s="262"/>
      <c r="R799" s="262"/>
      <c r="S799" s="262"/>
      <c r="T799" s="263"/>
      <c r="AT799" s="264" t="s">
        <v>428</v>
      </c>
      <c r="AU799" s="264" t="s">
        <v>86</v>
      </c>
      <c r="AV799" s="12" t="s">
        <v>83</v>
      </c>
      <c r="AW799" s="12" t="s">
        <v>39</v>
      </c>
      <c r="AX799" s="12" t="s">
        <v>76</v>
      </c>
      <c r="AY799" s="264" t="s">
        <v>414</v>
      </c>
    </row>
    <row r="800" s="13" customFormat="1">
      <c r="B800" s="265"/>
      <c r="C800" s="266"/>
      <c r="D800" s="252" t="s">
        <v>428</v>
      </c>
      <c r="E800" s="267" t="s">
        <v>21</v>
      </c>
      <c r="F800" s="268" t="s">
        <v>1105</v>
      </c>
      <c r="G800" s="266"/>
      <c r="H800" s="269">
        <v>723.93700000000001</v>
      </c>
      <c r="I800" s="270"/>
      <c r="J800" s="266"/>
      <c r="K800" s="266"/>
      <c r="L800" s="271"/>
      <c r="M800" s="272"/>
      <c r="N800" s="273"/>
      <c r="O800" s="273"/>
      <c r="P800" s="273"/>
      <c r="Q800" s="273"/>
      <c r="R800" s="273"/>
      <c r="S800" s="273"/>
      <c r="T800" s="274"/>
      <c r="AT800" s="275" t="s">
        <v>428</v>
      </c>
      <c r="AU800" s="275" t="s">
        <v>86</v>
      </c>
      <c r="AV800" s="13" t="s">
        <v>86</v>
      </c>
      <c r="AW800" s="13" t="s">
        <v>39</v>
      </c>
      <c r="AX800" s="13" t="s">
        <v>76</v>
      </c>
      <c r="AY800" s="275" t="s">
        <v>414</v>
      </c>
    </row>
    <row r="801" s="12" customFormat="1">
      <c r="B801" s="255"/>
      <c r="C801" s="256"/>
      <c r="D801" s="252" t="s">
        <v>428</v>
      </c>
      <c r="E801" s="257" t="s">
        <v>21</v>
      </c>
      <c r="F801" s="258" t="s">
        <v>1106</v>
      </c>
      <c r="G801" s="256"/>
      <c r="H801" s="257" t="s">
        <v>21</v>
      </c>
      <c r="I801" s="259"/>
      <c r="J801" s="256"/>
      <c r="K801" s="256"/>
      <c r="L801" s="260"/>
      <c r="M801" s="261"/>
      <c r="N801" s="262"/>
      <c r="O801" s="262"/>
      <c r="P801" s="262"/>
      <c r="Q801" s="262"/>
      <c r="R801" s="262"/>
      <c r="S801" s="262"/>
      <c r="T801" s="263"/>
      <c r="AT801" s="264" t="s">
        <v>428</v>
      </c>
      <c r="AU801" s="264" t="s">
        <v>86</v>
      </c>
      <c r="AV801" s="12" t="s">
        <v>83</v>
      </c>
      <c r="AW801" s="12" t="s">
        <v>39</v>
      </c>
      <c r="AX801" s="12" t="s">
        <v>76</v>
      </c>
      <c r="AY801" s="264" t="s">
        <v>414</v>
      </c>
    </row>
    <row r="802" s="13" customFormat="1">
      <c r="B802" s="265"/>
      <c r="C802" s="266"/>
      <c r="D802" s="252" t="s">
        <v>428</v>
      </c>
      <c r="E802" s="267" t="s">
        <v>21</v>
      </c>
      <c r="F802" s="268" t="s">
        <v>1107</v>
      </c>
      <c r="G802" s="266"/>
      <c r="H802" s="269">
        <v>1.845</v>
      </c>
      <c r="I802" s="270"/>
      <c r="J802" s="266"/>
      <c r="K802" s="266"/>
      <c r="L802" s="271"/>
      <c r="M802" s="272"/>
      <c r="N802" s="273"/>
      <c r="O802" s="273"/>
      <c r="P802" s="273"/>
      <c r="Q802" s="273"/>
      <c r="R802" s="273"/>
      <c r="S802" s="273"/>
      <c r="T802" s="274"/>
      <c r="AT802" s="275" t="s">
        <v>428</v>
      </c>
      <c r="AU802" s="275" t="s">
        <v>86</v>
      </c>
      <c r="AV802" s="13" t="s">
        <v>86</v>
      </c>
      <c r="AW802" s="13" t="s">
        <v>39</v>
      </c>
      <c r="AX802" s="13" t="s">
        <v>76</v>
      </c>
      <c r="AY802" s="275" t="s">
        <v>414</v>
      </c>
    </row>
    <row r="803" s="13" customFormat="1">
      <c r="B803" s="265"/>
      <c r="C803" s="266"/>
      <c r="D803" s="252" t="s">
        <v>428</v>
      </c>
      <c r="E803" s="267" t="s">
        <v>21</v>
      </c>
      <c r="F803" s="268" t="s">
        <v>1108</v>
      </c>
      <c r="G803" s="266"/>
      <c r="H803" s="269">
        <v>34.560000000000002</v>
      </c>
      <c r="I803" s="270"/>
      <c r="J803" s="266"/>
      <c r="K803" s="266"/>
      <c r="L803" s="271"/>
      <c r="M803" s="272"/>
      <c r="N803" s="273"/>
      <c r="O803" s="273"/>
      <c r="P803" s="273"/>
      <c r="Q803" s="273"/>
      <c r="R803" s="273"/>
      <c r="S803" s="273"/>
      <c r="T803" s="274"/>
      <c r="AT803" s="275" t="s">
        <v>428</v>
      </c>
      <c r="AU803" s="275" t="s">
        <v>86</v>
      </c>
      <c r="AV803" s="13" t="s">
        <v>86</v>
      </c>
      <c r="AW803" s="13" t="s">
        <v>39</v>
      </c>
      <c r="AX803" s="13" t="s">
        <v>76</v>
      </c>
      <c r="AY803" s="275" t="s">
        <v>414</v>
      </c>
    </row>
    <row r="804" s="13" customFormat="1">
      <c r="B804" s="265"/>
      <c r="C804" s="266"/>
      <c r="D804" s="252" t="s">
        <v>428</v>
      </c>
      <c r="E804" s="267" t="s">
        <v>21</v>
      </c>
      <c r="F804" s="268" t="s">
        <v>1109</v>
      </c>
      <c r="G804" s="266"/>
      <c r="H804" s="269">
        <v>2.665</v>
      </c>
      <c r="I804" s="270"/>
      <c r="J804" s="266"/>
      <c r="K804" s="266"/>
      <c r="L804" s="271"/>
      <c r="M804" s="272"/>
      <c r="N804" s="273"/>
      <c r="O804" s="273"/>
      <c r="P804" s="273"/>
      <c r="Q804" s="273"/>
      <c r="R804" s="273"/>
      <c r="S804" s="273"/>
      <c r="T804" s="274"/>
      <c r="AT804" s="275" t="s">
        <v>428</v>
      </c>
      <c r="AU804" s="275" t="s">
        <v>86</v>
      </c>
      <c r="AV804" s="13" t="s">
        <v>86</v>
      </c>
      <c r="AW804" s="13" t="s">
        <v>39</v>
      </c>
      <c r="AX804" s="13" t="s">
        <v>76</v>
      </c>
      <c r="AY804" s="275" t="s">
        <v>414</v>
      </c>
    </row>
    <row r="805" s="13" customFormat="1">
      <c r="B805" s="265"/>
      <c r="C805" s="266"/>
      <c r="D805" s="252" t="s">
        <v>428</v>
      </c>
      <c r="E805" s="267" t="s">
        <v>21</v>
      </c>
      <c r="F805" s="268" t="s">
        <v>1110</v>
      </c>
      <c r="G805" s="266"/>
      <c r="H805" s="269">
        <v>3.7799999999999998</v>
      </c>
      <c r="I805" s="270"/>
      <c r="J805" s="266"/>
      <c r="K805" s="266"/>
      <c r="L805" s="271"/>
      <c r="M805" s="272"/>
      <c r="N805" s="273"/>
      <c r="O805" s="273"/>
      <c r="P805" s="273"/>
      <c r="Q805" s="273"/>
      <c r="R805" s="273"/>
      <c r="S805" s="273"/>
      <c r="T805" s="274"/>
      <c r="AT805" s="275" t="s">
        <v>428</v>
      </c>
      <c r="AU805" s="275" t="s">
        <v>86</v>
      </c>
      <c r="AV805" s="13" t="s">
        <v>86</v>
      </c>
      <c r="AW805" s="13" t="s">
        <v>39</v>
      </c>
      <c r="AX805" s="13" t="s">
        <v>76</v>
      </c>
      <c r="AY805" s="275" t="s">
        <v>414</v>
      </c>
    </row>
    <row r="806" s="14" customFormat="1">
      <c r="B806" s="276"/>
      <c r="C806" s="277"/>
      <c r="D806" s="252" t="s">
        <v>428</v>
      </c>
      <c r="E806" s="278" t="s">
        <v>595</v>
      </c>
      <c r="F806" s="279" t="s">
        <v>259</v>
      </c>
      <c r="G806" s="277"/>
      <c r="H806" s="280">
        <v>3075.6469999999999</v>
      </c>
      <c r="I806" s="281"/>
      <c r="J806" s="277"/>
      <c r="K806" s="277"/>
      <c r="L806" s="282"/>
      <c r="M806" s="283"/>
      <c r="N806" s="284"/>
      <c r="O806" s="284"/>
      <c r="P806" s="284"/>
      <c r="Q806" s="284"/>
      <c r="R806" s="284"/>
      <c r="S806" s="284"/>
      <c r="T806" s="285"/>
      <c r="AT806" s="286" t="s">
        <v>428</v>
      </c>
      <c r="AU806" s="286" t="s">
        <v>86</v>
      </c>
      <c r="AV806" s="14" t="s">
        <v>394</v>
      </c>
      <c r="AW806" s="14" t="s">
        <v>39</v>
      </c>
      <c r="AX806" s="14" t="s">
        <v>76</v>
      </c>
      <c r="AY806" s="286" t="s">
        <v>414</v>
      </c>
    </row>
    <row r="807" s="15" customFormat="1">
      <c r="B807" s="287"/>
      <c r="C807" s="288"/>
      <c r="D807" s="252" t="s">
        <v>428</v>
      </c>
      <c r="E807" s="289" t="s">
        <v>21</v>
      </c>
      <c r="F807" s="290" t="s">
        <v>235</v>
      </c>
      <c r="G807" s="288"/>
      <c r="H807" s="291">
        <v>3075.6469999999999</v>
      </c>
      <c r="I807" s="292"/>
      <c r="J807" s="288"/>
      <c r="K807" s="288"/>
      <c r="L807" s="293"/>
      <c r="M807" s="294"/>
      <c r="N807" s="295"/>
      <c r="O807" s="295"/>
      <c r="P807" s="295"/>
      <c r="Q807" s="295"/>
      <c r="R807" s="295"/>
      <c r="S807" s="295"/>
      <c r="T807" s="296"/>
      <c r="AT807" s="297" t="s">
        <v>428</v>
      </c>
      <c r="AU807" s="297" t="s">
        <v>86</v>
      </c>
      <c r="AV807" s="15" t="s">
        <v>422</v>
      </c>
      <c r="AW807" s="15" t="s">
        <v>39</v>
      </c>
      <c r="AX807" s="15" t="s">
        <v>83</v>
      </c>
      <c r="AY807" s="297" t="s">
        <v>414</v>
      </c>
    </row>
    <row r="808" s="1" customFormat="1" ht="16.5" customHeight="1">
      <c r="B808" s="47"/>
      <c r="C808" s="240" t="s">
        <v>1111</v>
      </c>
      <c r="D808" s="240" t="s">
        <v>418</v>
      </c>
      <c r="E808" s="241" t="s">
        <v>1112</v>
      </c>
      <c r="F808" s="242" t="s">
        <v>1113</v>
      </c>
      <c r="G808" s="243" t="s">
        <v>192</v>
      </c>
      <c r="H808" s="244">
        <v>6825.8450000000003</v>
      </c>
      <c r="I808" s="245"/>
      <c r="J808" s="246">
        <f>ROUND(I808*H808,2)</f>
        <v>0</v>
      </c>
      <c r="K808" s="242" t="s">
        <v>421</v>
      </c>
      <c r="L808" s="73"/>
      <c r="M808" s="247" t="s">
        <v>21</v>
      </c>
      <c r="N808" s="248" t="s">
        <v>47</v>
      </c>
      <c r="O808" s="48"/>
      <c r="P808" s="249">
        <f>O808*H808</f>
        <v>0</v>
      </c>
      <c r="Q808" s="249">
        <v>0</v>
      </c>
      <c r="R808" s="249">
        <f>Q808*H808</f>
        <v>0</v>
      </c>
      <c r="S808" s="249">
        <v>0</v>
      </c>
      <c r="T808" s="250">
        <f>S808*H808</f>
        <v>0</v>
      </c>
      <c r="AR808" s="25" t="s">
        <v>422</v>
      </c>
      <c r="AT808" s="25" t="s">
        <v>418</v>
      </c>
      <c r="AU808" s="25" t="s">
        <v>86</v>
      </c>
      <c r="AY808" s="25" t="s">
        <v>414</v>
      </c>
      <c r="BE808" s="251">
        <f>IF(N808="základní",J808,0)</f>
        <v>0</v>
      </c>
      <c r="BF808" s="251">
        <f>IF(N808="snížená",J808,0)</f>
        <v>0</v>
      </c>
      <c r="BG808" s="251">
        <f>IF(N808="zákl. přenesená",J808,0)</f>
        <v>0</v>
      </c>
      <c r="BH808" s="251">
        <f>IF(N808="sníž. přenesená",J808,0)</f>
        <v>0</v>
      </c>
      <c r="BI808" s="251">
        <f>IF(N808="nulová",J808,0)</f>
        <v>0</v>
      </c>
      <c r="BJ808" s="25" t="s">
        <v>83</v>
      </c>
      <c r="BK808" s="251">
        <f>ROUND(I808*H808,2)</f>
        <v>0</v>
      </c>
      <c r="BL808" s="25" t="s">
        <v>422</v>
      </c>
      <c r="BM808" s="25" t="s">
        <v>1114</v>
      </c>
    </row>
    <row r="809" s="12" customFormat="1">
      <c r="B809" s="255"/>
      <c r="C809" s="256"/>
      <c r="D809" s="252" t="s">
        <v>428</v>
      </c>
      <c r="E809" s="257" t="s">
        <v>21</v>
      </c>
      <c r="F809" s="258" t="s">
        <v>663</v>
      </c>
      <c r="G809" s="256"/>
      <c r="H809" s="257" t="s">
        <v>21</v>
      </c>
      <c r="I809" s="259"/>
      <c r="J809" s="256"/>
      <c r="K809" s="256"/>
      <c r="L809" s="260"/>
      <c r="M809" s="261"/>
      <c r="N809" s="262"/>
      <c r="O809" s="262"/>
      <c r="P809" s="262"/>
      <c r="Q809" s="262"/>
      <c r="R809" s="262"/>
      <c r="S809" s="262"/>
      <c r="T809" s="263"/>
      <c r="AT809" s="264" t="s">
        <v>428</v>
      </c>
      <c r="AU809" s="264" t="s">
        <v>86</v>
      </c>
      <c r="AV809" s="12" t="s">
        <v>83</v>
      </c>
      <c r="AW809" s="12" t="s">
        <v>39</v>
      </c>
      <c r="AX809" s="12" t="s">
        <v>76</v>
      </c>
      <c r="AY809" s="264" t="s">
        <v>414</v>
      </c>
    </row>
    <row r="810" s="12" customFormat="1">
      <c r="B810" s="255"/>
      <c r="C810" s="256"/>
      <c r="D810" s="252" t="s">
        <v>428</v>
      </c>
      <c r="E810" s="257" t="s">
        <v>21</v>
      </c>
      <c r="F810" s="258" t="s">
        <v>1065</v>
      </c>
      <c r="G810" s="256"/>
      <c r="H810" s="257" t="s">
        <v>21</v>
      </c>
      <c r="I810" s="259"/>
      <c r="J810" s="256"/>
      <c r="K810" s="256"/>
      <c r="L810" s="260"/>
      <c r="M810" s="261"/>
      <c r="N810" s="262"/>
      <c r="O810" s="262"/>
      <c r="P810" s="262"/>
      <c r="Q810" s="262"/>
      <c r="R810" s="262"/>
      <c r="S810" s="262"/>
      <c r="T810" s="263"/>
      <c r="AT810" s="264" t="s">
        <v>428</v>
      </c>
      <c r="AU810" s="264" t="s">
        <v>86</v>
      </c>
      <c r="AV810" s="12" t="s">
        <v>83</v>
      </c>
      <c r="AW810" s="12" t="s">
        <v>39</v>
      </c>
      <c r="AX810" s="12" t="s">
        <v>76</v>
      </c>
      <c r="AY810" s="264" t="s">
        <v>414</v>
      </c>
    </row>
    <row r="811" s="13" customFormat="1">
      <c r="B811" s="265"/>
      <c r="C811" s="266"/>
      <c r="D811" s="252" t="s">
        <v>428</v>
      </c>
      <c r="E811" s="267" t="s">
        <v>21</v>
      </c>
      <c r="F811" s="268" t="s">
        <v>207</v>
      </c>
      <c r="G811" s="266"/>
      <c r="H811" s="269">
        <v>6825.8450000000003</v>
      </c>
      <c r="I811" s="270"/>
      <c r="J811" s="266"/>
      <c r="K811" s="266"/>
      <c r="L811" s="271"/>
      <c r="M811" s="272"/>
      <c r="N811" s="273"/>
      <c r="O811" s="273"/>
      <c r="P811" s="273"/>
      <c r="Q811" s="273"/>
      <c r="R811" s="273"/>
      <c r="S811" s="273"/>
      <c r="T811" s="274"/>
      <c r="AT811" s="275" t="s">
        <v>428</v>
      </c>
      <c r="AU811" s="275" t="s">
        <v>86</v>
      </c>
      <c r="AV811" s="13" t="s">
        <v>86</v>
      </c>
      <c r="AW811" s="13" t="s">
        <v>39</v>
      </c>
      <c r="AX811" s="13" t="s">
        <v>76</v>
      </c>
      <c r="AY811" s="275" t="s">
        <v>414</v>
      </c>
    </row>
    <row r="812" s="15" customFormat="1">
      <c r="B812" s="287"/>
      <c r="C812" s="288"/>
      <c r="D812" s="252" t="s">
        <v>428</v>
      </c>
      <c r="E812" s="289" t="s">
        <v>21</v>
      </c>
      <c r="F812" s="290" t="s">
        <v>235</v>
      </c>
      <c r="G812" s="288"/>
      <c r="H812" s="291">
        <v>6825.8450000000003</v>
      </c>
      <c r="I812" s="292"/>
      <c r="J812" s="288"/>
      <c r="K812" s="288"/>
      <c r="L812" s="293"/>
      <c r="M812" s="294"/>
      <c r="N812" s="295"/>
      <c r="O812" s="295"/>
      <c r="P812" s="295"/>
      <c r="Q812" s="295"/>
      <c r="R812" s="295"/>
      <c r="S812" s="295"/>
      <c r="T812" s="296"/>
      <c r="AT812" s="297" t="s">
        <v>428</v>
      </c>
      <c r="AU812" s="297" t="s">
        <v>86</v>
      </c>
      <c r="AV812" s="15" t="s">
        <v>422</v>
      </c>
      <c r="AW812" s="15" t="s">
        <v>39</v>
      </c>
      <c r="AX812" s="15" t="s">
        <v>83</v>
      </c>
      <c r="AY812" s="297" t="s">
        <v>414</v>
      </c>
    </row>
    <row r="813" s="1" customFormat="1" ht="25.5" customHeight="1">
      <c r="B813" s="47"/>
      <c r="C813" s="240" t="s">
        <v>1115</v>
      </c>
      <c r="D813" s="240" t="s">
        <v>418</v>
      </c>
      <c r="E813" s="241" t="s">
        <v>1116</v>
      </c>
      <c r="F813" s="242" t="s">
        <v>1117</v>
      </c>
      <c r="G813" s="243" t="s">
        <v>446</v>
      </c>
      <c r="H813" s="244">
        <v>75.787000000000006</v>
      </c>
      <c r="I813" s="245"/>
      <c r="J813" s="246">
        <f>ROUND(I813*H813,2)</f>
        <v>0</v>
      </c>
      <c r="K813" s="242" t="s">
        <v>421</v>
      </c>
      <c r="L813" s="73"/>
      <c r="M813" s="247" t="s">
        <v>21</v>
      </c>
      <c r="N813" s="248" t="s">
        <v>47</v>
      </c>
      <c r="O813" s="48"/>
      <c r="P813" s="249">
        <f>O813*H813</f>
        <v>0</v>
      </c>
      <c r="Q813" s="249">
        <v>2.45329</v>
      </c>
      <c r="R813" s="249">
        <f>Q813*H813</f>
        <v>185.92748923000002</v>
      </c>
      <c r="S813" s="249">
        <v>0</v>
      </c>
      <c r="T813" s="250">
        <f>S813*H813</f>
        <v>0</v>
      </c>
      <c r="AR813" s="25" t="s">
        <v>422</v>
      </c>
      <c r="AT813" s="25" t="s">
        <v>418</v>
      </c>
      <c r="AU813" s="25" t="s">
        <v>86</v>
      </c>
      <c r="AY813" s="25" t="s">
        <v>414</v>
      </c>
      <c r="BE813" s="251">
        <f>IF(N813="základní",J813,0)</f>
        <v>0</v>
      </c>
      <c r="BF813" s="251">
        <f>IF(N813="snížená",J813,0)</f>
        <v>0</v>
      </c>
      <c r="BG813" s="251">
        <f>IF(N813="zákl. přenesená",J813,0)</f>
        <v>0</v>
      </c>
      <c r="BH813" s="251">
        <f>IF(N813="sníž. přenesená",J813,0)</f>
        <v>0</v>
      </c>
      <c r="BI813" s="251">
        <f>IF(N813="nulová",J813,0)</f>
        <v>0</v>
      </c>
      <c r="BJ813" s="25" t="s">
        <v>83</v>
      </c>
      <c r="BK813" s="251">
        <f>ROUND(I813*H813,2)</f>
        <v>0</v>
      </c>
      <c r="BL813" s="25" t="s">
        <v>422</v>
      </c>
      <c r="BM813" s="25" t="s">
        <v>1118</v>
      </c>
    </row>
    <row r="814" s="1" customFormat="1">
      <c r="B814" s="47"/>
      <c r="C814" s="75"/>
      <c r="D814" s="252" t="s">
        <v>425</v>
      </c>
      <c r="E814" s="75"/>
      <c r="F814" s="253" t="s">
        <v>1119</v>
      </c>
      <c r="G814" s="75"/>
      <c r="H814" s="75"/>
      <c r="I814" s="208"/>
      <c r="J814" s="75"/>
      <c r="K814" s="75"/>
      <c r="L814" s="73"/>
      <c r="M814" s="254"/>
      <c r="N814" s="48"/>
      <c r="O814" s="48"/>
      <c r="P814" s="48"/>
      <c r="Q814" s="48"/>
      <c r="R814" s="48"/>
      <c r="S814" s="48"/>
      <c r="T814" s="96"/>
      <c r="AT814" s="25" t="s">
        <v>425</v>
      </c>
      <c r="AU814" s="25" t="s">
        <v>86</v>
      </c>
    </row>
    <row r="815" s="12" customFormat="1">
      <c r="B815" s="255"/>
      <c r="C815" s="256"/>
      <c r="D815" s="252" t="s">
        <v>428</v>
      </c>
      <c r="E815" s="257" t="s">
        <v>21</v>
      </c>
      <c r="F815" s="258" t="s">
        <v>1120</v>
      </c>
      <c r="G815" s="256"/>
      <c r="H815" s="257" t="s">
        <v>21</v>
      </c>
      <c r="I815" s="259"/>
      <c r="J815" s="256"/>
      <c r="K815" s="256"/>
      <c r="L815" s="260"/>
      <c r="M815" s="261"/>
      <c r="N815" s="262"/>
      <c r="O815" s="262"/>
      <c r="P815" s="262"/>
      <c r="Q815" s="262"/>
      <c r="R815" s="262"/>
      <c r="S815" s="262"/>
      <c r="T815" s="263"/>
      <c r="AT815" s="264" t="s">
        <v>428</v>
      </c>
      <c r="AU815" s="264" t="s">
        <v>86</v>
      </c>
      <c r="AV815" s="12" t="s">
        <v>83</v>
      </c>
      <c r="AW815" s="12" t="s">
        <v>39</v>
      </c>
      <c r="AX815" s="12" t="s">
        <v>76</v>
      </c>
      <c r="AY815" s="264" t="s">
        <v>414</v>
      </c>
    </row>
    <row r="816" s="12" customFormat="1">
      <c r="B816" s="255"/>
      <c r="C816" s="256"/>
      <c r="D816" s="252" t="s">
        <v>428</v>
      </c>
      <c r="E816" s="257" t="s">
        <v>21</v>
      </c>
      <c r="F816" s="258" t="s">
        <v>1121</v>
      </c>
      <c r="G816" s="256"/>
      <c r="H816" s="257" t="s">
        <v>21</v>
      </c>
      <c r="I816" s="259"/>
      <c r="J816" s="256"/>
      <c r="K816" s="256"/>
      <c r="L816" s="260"/>
      <c r="M816" s="261"/>
      <c r="N816" s="262"/>
      <c r="O816" s="262"/>
      <c r="P816" s="262"/>
      <c r="Q816" s="262"/>
      <c r="R816" s="262"/>
      <c r="S816" s="262"/>
      <c r="T816" s="263"/>
      <c r="AT816" s="264" t="s">
        <v>428</v>
      </c>
      <c r="AU816" s="264" t="s">
        <v>86</v>
      </c>
      <c r="AV816" s="12" t="s">
        <v>83</v>
      </c>
      <c r="AW816" s="12" t="s">
        <v>39</v>
      </c>
      <c r="AX816" s="12" t="s">
        <v>76</v>
      </c>
      <c r="AY816" s="264" t="s">
        <v>414</v>
      </c>
    </row>
    <row r="817" s="13" customFormat="1">
      <c r="B817" s="265"/>
      <c r="C817" s="266"/>
      <c r="D817" s="252" t="s">
        <v>428</v>
      </c>
      <c r="E817" s="267" t="s">
        <v>21</v>
      </c>
      <c r="F817" s="268" t="s">
        <v>1122</v>
      </c>
      <c r="G817" s="266"/>
      <c r="H817" s="269">
        <v>68.25</v>
      </c>
      <c r="I817" s="270"/>
      <c r="J817" s="266"/>
      <c r="K817" s="266"/>
      <c r="L817" s="271"/>
      <c r="M817" s="272"/>
      <c r="N817" s="273"/>
      <c r="O817" s="273"/>
      <c r="P817" s="273"/>
      <c r="Q817" s="273"/>
      <c r="R817" s="273"/>
      <c r="S817" s="273"/>
      <c r="T817" s="274"/>
      <c r="AT817" s="275" t="s">
        <v>428</v>
      </c>
      <c r="AU817" s="275" t="s">
        <v>86</v>
      </c>
      <c r="AV817" s="13" t="s">
        <v>86</v>
      </c>
      <c r="AW817" s="13" t="s">
        <v>39</v>
      </c>
      <c r="AX817" s="13" t="s">
        <v>76</v>
      </c>
      <c r="AY817" s="275" t="s">
        <v>414</v>
      </c>
    </row>
    <row r="818" s="12" customFormat="1">
      <c r="B818" s="255"/>
      <c r="C818" s="256"/>
      <c r="D818" s="252" t="s">
        <v>428</v>
      </c>
      <c r="E818" s="257" t="s">
        <v>21</v>
      </c>
      <c r="F818" s="258" t="s">
        <v>1123</v>
      </c>
      <c r="G818" s="256"/>
      <c r="H818" s="257" t="s">
        <v>21</v>
      </c>
      <c r="I818" s="259"/>
      <c r="J818" s="256"/>
      <c r="K818" s="256"/>
      <c r="L818" s="260"/>
      <c r="M818" s="261"/>
      <c r="N818" s="262"/>
      <c r="O818" s="262"/>
      <c r="P818" s="262"/>
      <c r="Q818" s="262"/>
      <c r="R818" s="262"/>
      <c r="S818" s="262"/>
      <c r="T818" s="263"/>
      <c r="AT818" s="264" t="s">
        <v>428</v>
      </c>
      <c r="AU818" s="264" t="s">
        <v>86</v>
      </c>
      <c r="AV818" s="12" t="s">
        <v>83</v>
      </c>
      <c r="AW818" s="12" t="s">
        <v>39</v>
      </c>
      <c r="AX818" s="12" t="s">
        <v>76</v>
      </c>
      <c r="AY818" s="264" t="s">
        <v>414</v>
      </c>
    </row>
    <row r="819" s="12" customFormat="1">
      <c r="B819" s="255"/>
      <c r="C819" s="256"/>
      <c r="D819" s="252" t="s">
        <v>428</v>
      </c>
      <c r="E819" s="257" t="s">
        <v>21</v>
      </c>
      <c r="F819" s="258" t="s">
        <v>1124</v>
      </c>
      <c r="G819" s="256"/>
      <c r="H819" s="257" t="s">
        <v>21</v>
      </c>
      <c r="I819" s="259"/>
      <c r="J819" s="256"/>
      <c r="K819" s="256"/>
      <c r="L819" s="260"/>
      <c r="M819" s="261"/>
      <c r="N819" s="262"/>
      <c r="O819" s="262"/>
      <c r="P819" s="262"/>
      <c r="Q819" s="262"/>
      <c r="R819" s="262"/>
      <c r="S819" s="262"/>
      <c r="T819" s="263"/>
      <c r="AT819" s="264" t="s">
        <v>428</v>
      </c>
      <c r="AU819" s="264" t="s">
        <v>86</v>
      </c>
      <c r="AV819" s="12" t="s">
        <v>83</v>
      </c>
      <c r="AW819" s="12" t="s">
        <v>39</v>
      </c>
      <c r="AX819" s="12" t="s">
        <v>76</v>
      </c>
      <c r="AY819" s="264" t="s">
        <v>414</v>
      </c>
    </row>
    <row r="820" s="13" customFormat="1">
      <c r="B820" s="265"/>
      <c r="C820" s="266"/>
      <c r="D820" s="252" t="s">
        <v>428</v>
      </c>
      <c r="E820" s="267" t="s">
        <v>21</v>
      </c>
      <c r="F820" s="268" t="s">
        <v>1125</v>
      </c>
      <c r="G820" s="266"/>
      <c r="H820" s="269">
        <v>7.5369999999999999</v>
      </c>
      <c r="I820" s="270"/>
      <c r="J820" s="266"/>
      <c r="K820" s="266"/>
      <c r="L820" s="271"/>
      <c r="M820" s="272"/>
      <c r="N820" s="273"/>
      <c r="O820" s="273"/>
      <c r="P820" s="273"/>
      <c r="Q820" s="273"/>
      <c r="R820" s="273"/>
      <c r="S820" s="273"/>
      <c r="T820" s="274"/>
      <c r="AT820" s="275" t="s">
        <v>428</v>
      </c>
      <c r="AU820" s="275" t="s">
        <v>86</v>
      </c>
      <c r="AV820" s="13" t="s">
        <v>86</v>
      </c>
      <c r="AW820" s="13" t="s">
        <v>39</v>
      </c>
      <c r="AX820" s="13" t="s">
        <v>76</v>
      </c>
      <c r="AY820" s="275" t="s">
        <v>414</v>
      </c>
    </row>
    <row r="821" s="15" customFormat="1">
      <c r="B821" s="287"/>
      <c r="C821" s="288"/>
      <c r="D821" s="252" t="s">
        <v>428</v>
      </c>
      <c r="E821" s="289" t="s">
        <v>163</v>
      </c>
      <c r="F821" s="290" t="s">
        <v>235</v>
      </c>
      <c r="G821" s="288"/>
      <c r="H821" s="291">
        <v>75.787000000000006</v>
      </c>
      <c r="I821" s="292"/>
      <c r="J821" s="288"/>
      <c r="K821" s="288"/>
      <c r="L821" s="293"/>
      <c r="M821" s="294"/>
      <c r="N821" s="295"/>
      <c r="O821" s="295"/>
      <c r="P821" s="295"/>
      <c r="Q821" s="295"/>
      <c r="R821" s="295"/>
      <c r="S821" s="295"/>
      <c r="T821" s="296"/>
      <c r="AT821" s="297" t="s">
        <v>428</v>
      </c>
      <c r="AU821" s="297" t="s">
        <v>86</v>
      </c>
      <c r="AV821" s="15" t="s">
        <v>422</v>
      </c>
      <c r="AW821" s="15" t="s">
        <v>39</v>
      </c>
      <c r="AX821" s="15" t="s">
        <v>83</v>
      </c>
      <c r="AY821" s="297" t="s">
        <v>414</v>
      </c>
    </row>
    <row r="822" s="1" customFormat="1" ht="25.5" customHeight="1">
      <c r="B822" s="47"/>
      <c r="C822" s="240" t="s">
        <v>1126</v>
      </c>
      <c r="D822" s="240" t="s">
        <v>418</v>
      </c>
      <c r="E822" s="241" t="s">
        <v>1127</v>
      </c>
      <c r="F822" s="242" t="s">
        <v>1128</v>
      </c>
      <c r="G822" s="243" t="s">
        <v>446</v>
      </c>
      <c r="H822" s="244">
        <v>15.702999999999999</v>
      </c>
      <c r="I822" s="245"/>
      <c r="J822" s="246">
        <f>ROUND(I822*H822,2)</f>
        <v>0</v>
      </c>
      <c r="K822" s="242" t="s">
        <v>421</v>
      </c>
      <c r="L822" s="73"/>
      <c r="M822" s="247" t="s">
        <v>21</v>
      </c>
      <c r="N822" s="248" t="s">
        <v>47</v>
      </c>
      <c r="O822" s="48"/>
      <c r="P822" s="249">
        <f>O822*H822</f>
        <v>0</v>
      </c>
      <c r="Q822" s="249">
        <v>2.2563399999999998</v>
      </c>
      <c r="R822" s="249">
        <f>Q822*H822</f>
        <v>35.431307019999998</v>
      </c>
      <c r="S822" s="249">
        <v>0</v>
      </c>
      <c r="T822" s="250">
        <f>S822*H822</f>
        <v>0</v>
      </c>
      <c r="AR822" s="25" t="s">
        <v>422</v>
      </c>
      <c r="AT822" s="25" t="s">
        <v>418</v>
      </c>
      <c r="AU822" s="25" t="s">
        <v>86</v>
      </c>
      <c r="AY822" s="25" t="s">
        <v>414</v>
      </c>
      <c r="BE822" s="251">
        <f>IF(N822="základní",J822,0)</f>
        <v>0</v>
      </c>
      <c r="BF822" s="251">
        <f>IF(N822="snížená",J822,0)</f>
        <v>0</v>
      </c>
      <c r="BG822" s="251">
        <f>IF(N822="zákl. přenesená",J822,0)</f>
        <v>0</v>
      </c>
      <c r="BH822" s="251">
        <f>IF(N822="sníž. přenesená",J822,0)</f>
        <v>0</v>
      </c>
      <c r="BI822" s="251">
        <f>IF(N822="nulová",J822,0)</f>
        <v>0</v>
      </c>
      <c r="BJ822" s="25" t="s">
        <v>83</v>
      </c>
      <c r="BK822" s="251">
        <f>ROUND(I822*H822,2)</f>
        <v>0</v>
      </c>
      <c r="BL822" s="25" t="s">
        <v>422</v>
      </c>
      <c r="BM822" s="25" t="s">
        <v>1129</v>
      </c>
    </row>
    <row r="823" s="1" customFormat="1">
      <c r="B823" s="47"/>
      <c r="C823" s="75"/>
      <c r="D823" s="252" t="s">
        <v>425</v>
      </c>
      <c r="E823" s="75"/>
      <c r="F823" s="253" t="s">
        <v>1119</v>
      </c>
      <c r="G823" s="75"/>
      <c r="H823" s="75"/>
      <c r="I823" s="208"/>
      <c r="J823" s="75"/>
      <c r="K823" s="75"/>
      <c r="L823" s="73"/>
      <c r="M823" s="254"/>
      <c r="N823" s="48"/>
      <c r="O823" s="48"/>
      <c r="P823" s="48"/>
      <c r="Q823" s="48"/>
      <c r="R823" s="48"/>
      <c r="S823" s="48"/>
      <c r="T823" s="96"/>
      <c r="AT823" s="25" t="s">
        <v>425</v>
      </c>
      <c r="AU823" s="25" t="s">
        <v>86</v>
      </c>
    </row>
    <row r="824" s="12" customFormat="1">
      <c r="B824" s="255"/>
      <c r="C824" s="256"/>
      <c r="D824" s="252" t="s">
        <v>428</v>
      </c>
      <c r="E824" s="257" t="s">
        <v>21</v>
      </c>
      <c r="F824" s="258" t="s">
        <v>663</v>
      </c>
      <c r="G824" s="256"/>
      <c r="H824" s="257" t="s">
        <v>21</v>
      </c>
      <c r="I824" s="259"/>
      <c r="J824" s="256"/>
      <c r="K824" s="256"/>
      <c r="L824" s="260"/>
      <c r="M824" s="261"/>
      <c r="N824" s="262"/>
      <c r="O824" s="262"/>
      <c r="P824" s="262"/>
      <c r="Q824" s="262"/>
      <c r="R824" s="262"/>
      <c r="S824" s="262"/>
      <c r="T824" s="263"/>
      <c r="AT824" s="264" t="s">
        <v>428</v>
      </c>
      <c r="AU824" s="264" t="s">
        <v>86</v>
      </c>
      <c r="AV824" s="12" t="s">
        <v>83</v>
      </c>
      <c r="AW824" s="12" t="s">
        <v>39</v>
      </c>
      <c r="AX824" s="12" t="s">
        <v>76</v>
      </c>
      <c r="AY824" s="264" t="s">
        <v>414</v>
      </c>
    </row>
    <row r="825" s="12" customFormat="1">
      <c r="B825" s="255"/>
      <c r="C825" s="256"/>
      <c r="D825" s="252" t="s">
        <v>428</v>
      </c>
      <c r="E825" s="257" t="s">
        <v>21</v>
      </c>
      <c r="F825" s="258" t="s">
        <v>1130</v>
      </c>
      <c r="G825" s="256"/>
      <c r="H825" s="257" t="s">
        <v>21</v>
      </c>
      <c r="I825" s="259"/>
      <c r="J825" s="256"/>
      <c r="K825" s="256"/>
      <c r="L825" s="260"/>
      <c r="M825" s="261"/>
      <c r="N825" s="262"/>
      <c r="O825" s="262"/>
      <c r="P825" s="262"/>
      <c r="Q825" s="262"/>
      <c r="R825" s="262"/>
      <c r="S825" s="262"/>
      <c r="T825" s="263"/>
      <c r="AT825" s="264" t="s">
        <v>428</v>
      </c>
      <c r="AU825" s="264" t="s">
        <v>86</v>
      </c>
      <c r="AV825" s="12" t="s">
        <v>83</v>
      </c>
      <c r="AW825" s="12" t="s">
        <v>39</v>
      </c>
      <c r="AX825" s="12" t="s">
        <v>76</v>
      </c>
      <c r="AY825" s="264" t="s">
        <v>414</v>
      </c>
    </row>
    <row r="826" s="12" customFormat="1">
      <c r="B826" s="255"/>
      <c r="C826" s="256"/>
      <c r="D826" s="252" t="s">
        <v>428</v>
      </c>
      <c r="E826" s="257" t="s">
        <v>21</v>
      </c>
      <c r="F826" s="258" t="s">
        <v>1123</v>
      </c>
      <c r="G826" s="256"/>
      <c r="H826" s="257" t="s">
        <v>21</v>
      </c>
      <c r="I826" s="259"/>
      <c r="J826" s="256"/>
      <c r="K826" s="256"/>
      <c r="L826" s="260"/>
      <c r="M826" s="261"/>
      <c r="N826" s="262"/>
      <c r="O826" s="262"/>
      <c r="P826" s="262"/>
      <c r="Q826" s="262"/>
      <c r="R826" s="262"/>
      <c r="S826" s="262"/>
      <c r="T826" s="263"/>
      <c r="AT826" s="264" t="s">
        <v>428</v>
      </c>
      <c r="AU826" s="264" t="s">
        <v>86</v>
      </c>
      <c r="AV826" s="12" t="s">
        <v>83</v>
      </c>
      <c r="AW826" s="12" t="s">
        <v>39</v>
      </c>
      <c r="AX826" s="12" t="s">
        <v>76</v>
      </c>
      <c r="AY826" s="264" t="s">
        <v>414</v>
      </c>
    </row>
    <row r="827" s="12" customFormat="1">
      <c r="B827" s="255"/>
      <c r="C827" s="256"/>
      <c r="D827" s="252" t="s">
        <v>428</v>
      </c>
      <c r="E827" s="257" t="s">
        <v>21</v>
      </c>
      <c r="F827" s="258" t="s">
        <v>1131</v>
      </c>
      <c r="G827" s="256"/>
      <c r="H827" s="257" t="s">
        <v>21</v>
      </c>
      <c r="I827" s="259"/>
      <c r="J827" s="256"/>
      <c r="K827" s="256"/>
      <c r="L827" s="260"/>
      <c r="M827" s="261"/>
      <c r="N827" s="262"/>
      <c r="O827" s="262"/>
      <c r="P827" s="262"/>
      <c r="Q827" s="262"/>
      <c r="R827" s="262"/>
      <c r="S827" s="262"/>
      <c r="T827" s="263"/>
      <c r="AT827" s="264" t="s">
        <v>428</v>
      </c>
      <c r="AU827" s="264" t="s">
        <v>86</v>
      </c>
      <c r="AV827" s="12" t="s">
        <v>83</v>
      </c>
      <c r="AW827" s="12" t="s">
        <v>39</v>
      </c>
      <c r="AX827" s="12" t="s">
        <v>76</v>
      </c>
      <c r="AY827" s="264" t="s">
        <v>414</v>
      </c>
    </row>
    <row r="828" s="13" customFormat="1">
      <c r="B828" s="265"/>
      <c r="C828" s="266"/>
      <c r="D828" s="252" t="s">
        <v>428</v>
      </c>
      <c r="E828" s="267" t="s">
        <v>21</v>
      </c>
      <c r="F828" s="268" t="s">
        <v>1132</v>
      </c>
      <c r="G828" s="266"/>
      <c r="H828" s="269">
        <v>157.03</v>
      </c>
      <c r="I828" s="270"/>
      <c r="J828" s="266"/>
      <c r="K828" s="266"/>
      <c r="L828" s="271"/>
      <c r="M828" s="272"/>
      <c r="N828" s="273"/>
      <c r="O828" s="273"/>
      <c r="P828" s="273"/>
      <c r="Q828" s="273"/>
      <c r="R828" s="273"/>
      <c r="S828" s="273"/>
      <c r="T828" s="274"/>
      <c r="AT828" s="275" t="s">
        <v>428</v>
      </c>
      <c r="AU828" s="275" t="s">
        <v>86</v>
      </c>
      <c r="AV828" s="13" t="s">
        <v>86</v>
      </c>
      <c r="AW828" s="13" t="s">
        <v>39</v>
      </c>
      <c r="AX828" s="13" t="s">
        <v>76</v>
      </c>
      <c r="AY828" s="275" t="s">
        <v>414</v>
      </c>
    </row>
    <row r="829" s="14" customFormat="1">
      <c r="B829" s="276"/>
      <c r="C829" s="277"/>
      <c r="D829" s="252" t="s">
        <v>428</v>
      </c>
      <c r="E829" s="278" t="s">
        <v>480</v>
      </c>
      <c r="F829" s="279" t="s">
        <v>259</v>
      </c>
      <c r="G829" s="277"/>
      <c r="H829" s="280">
        <v>157.03</v>
      </c>
      <c r="I829" s="281"/>
      <c r="J829" s="277"/>
      <c r="K829" s="277"/>
      <c r="L829" s="282"/>
      <c r="M829" s="283"/>
      <c r="N829" s="284"/>
      <c r="O829" s="284"/>
      <c r="P829" s="284"/>
      <c r="Q829" s="284"/>
      <c r="R829" s="284"/>
      <c r="S829" s="284"/>
      <c r="T829" s="285"/>
      <c r="AT829" s="286" t="s">
        <v>428</v>
      </c>
      <c r="AU829" s="286" t="s">
        <v>86</v>
      </c>
      <c r="AV829" s="14" t="s">
        <v>394</v>
      </c>
      <c r="AW829" s="14" t="s">
        <v>39</v>
      </c>
      <c r="AX829" s="14" t="s">
        <v>76</v>
      </c>
      <c r="AY829" s="286" t="s">
        <v>414</v>
      </c>
    </row>
    <row r="830" s="15" customFormat="1">
      <c r="B830" s="287"/>
      <c r="C830" s="288"/>
      <c r="D830" s="252" t="s">
        <v>428</v>
      </c>
      <c r="E830" s="289" t="s">
        <v>21</v>
      </c>
      <c r="F830" s="290" t="s">
        <v>235</v>
      </c>
      <c r="G830" s="288"/>
      <c r="H830" s="291">
        <v>157.03</v>
      </c>
      <c r="I830" s="292"/>
      <c r="J830" s="288"/>
      <c r="K830" s="288"/>
      <c r="L830" s="293"/>
      <c r="M830" s="294"/>
      <c r="N830" s="295"/>
      <c r="O830" s="295"/>
      <c r="P830" s="295"/>
      <c r="Q830" s="295"/>
      <c r="R830" s="295"/>
      <c r="S830" s="295"/>
      <c r="T830" s="296"/>
      <c r="AT830" s="297" t="s">
        <v>428</v>
      </c>
      <c r="AU830" s="297" t="s">
        <v>86</v>
      </c>
      <c r="AV830" s="15" t="s">
        <v>422</v>
      </c>
      <c r="AW830" s="15" t="s">
        <v>39</v>
      </c>
      <c r="AX830" s="15" t="s">
        <v>76</v>
      </c>
      <c r="AY830" s="297" t="s">
        <v>414</v>
      </c>
    </row>
    <row r="831" s="12" customFormat="1">
      <c r="B831" s="255"/>
      <c r="C831" s="256"/>
      <c r="D831" s="252" t="s">
        <v>428</v>
      </c>
      <c r="E831" s="257" t="s">
        <v>21</v>
      </c>
      <c r="F831" s="258" t="s">
        <v>1133</v>
      </c>
      <c r="G831" s="256"/>
      <c r="H831" s="257" t="s">
        <v>21</v>
      </c>
      <c r="I831" s="259"/>
      <c r="J831" s="256"/>
      <c r="K831" s="256"/>
      <c r="L831" s="260"/>
      <c r="M831" s="261"/>
      <c r="N831" s="262"/>
      <c r="O831" s="262"/>
      <c r="P831" s="262"/>
      <c r="Q831" s="262"/>
      <c r="R831" s="262"/>
      <c r="S831" s="262"/>
      <c r="T831" s="263"/>
      <c r="AT831" s="264" t="s">
        <v>428</v>
      </c>
      <c r="AU831" s="264" t="s">
        <v>86</v>
      </c>
      <c r="AV831" s="12" t="s">
        <v>83</v>
      </c>
      <c r="AW831" s="12" t="s">
        <v>39</v>
      </c>
      <c r="AX831" s="12" t="s">
        <v>76</v>
      </c>
      <c r="AY831" s="264" t="s">
        <v>414</v>
      </c>
    </row>
    <row r="832" s="13" customFormat="1">
      <c r="B832" s="265"/>
      <c r="C832" s="266"/>
      <c r="D832" s="252" t="s">
        <v>428</v>
      </c>
      <c r="E832" s="267" t="s">
        <v>21</v>
      </c>
      <c r="F832" s="268" t="s">
        <v>1134</v>
      </c>
      <c r="G832" s="266"/>
      <c r="H832" s="269">
        <v>15.702999999999999</v>
      </c>
      <c r="I832" s="270"/>
      <c r="J832" s="266"/>
      <c r="K832" s="266"/>
      <c r="L832" s="271"/>
      <c r="M832" s="272"/>
      <c r="N832" s="273"/>
      <c r="O832" s="273"/>
      <c r="P832" s="273"/>
      <c r="Q832" s="273"/>
      <c r="R832" s="273"/>
      <c r="S832" s="273"/>
      <c r="T832" s="274"/>
      <c r="AT832" s="275" t="s">
        <v>428</v>
      </c>
      <c r="AU832" s="275" t="s">
        <v>86</v>
      </c>
      <c r="AV832" s="13" t="s">
        <v>86</v>
      </c>
      <c r="AW832" s="13" t="s">
        <v>39</v>
      </c>
      <c r="AX832" s="13" t="s">
        <v>76</v>
      </c>
      <c r="AY832" s="275" t="s">
        <v>414</v>
      </c>
    </row>
    <row r="833" s="15" customFormat="1">
      <c r="B833" s="287"/>
      <c r="C833" s="288"/>
      <c r="D833" s="252" t="s">
        <v>428</v>
      </c>
      <c r="E833" s="289" t="s">
        <v>1135</v>
      </c>
      <c r="F833" s="290" t="s">
        <v>235</v>
      </c>
      <c r="G833" s="288"/>
      <c r="H833" s="291">
        <v>15.702999999999999</v>
      </c>
      <c r="I833" s="292"/>
      <c r="J833" s="288"/>
      <c r="K833" s="288"/>
      <c r="L833" s="293"/>
      <c r="M833" s="294"/>
      <c r="N833" s="295"/>
      <c r="O833" s="295"/>
      <c r="P833" s="295"/>
      <c r="Q833" s="295"/>
      <c r="R833" s="295"/>
      <c r="S833" s="295"/>
      <c r="T833" s="296"/>
      <c r="AT833" s="297" t="s">
        <v>428</v>
      </c>
      <c r="AU833" s="297" t="s">
        <v>86</v>
      </c>
      <c r="AV833" s="15" t="s">
        <v>422</v>
      </c>
      <c r="AW833" s="15" t="s">
        <v>39</v>
      </c>
      <c r="AX833" s="15" t="s">
        <v>83</v>
      </c>
      <c r="AY833" s="297" t="s">
        <v>414</v>
      </c>
    </row>
    <row r="834" s="1" customFormat="1" ht="38.25" customHeight="1">
      <c r="B834" s="47"/>
      <c r="C834" s="240" t="s">
        <v>1136</v>
      </c>
      <c r="D834" s="240" t="s">
        <v>418</v>
      </c>
      <c r="E834" s="241" t="s">
        <v>1137</v>
      </c>
      <c r="F834" s="242" t="s">
        <v>1138</v>
      </c>
      <c r="G834" s="243" t="s">
        <v>446</v>
      </c>
      <c r="H834" s="244">
        <v>75.787000000000006</v>
      </c>
      <c r="I834" s="245"/>
      <c r="J834" s="246">
        <f>ROUND(I834*H834,2)</f>
        <v>0</v>
      </c>
      <c r="K834" s="242" t="s">
        <v>421</v>
      </c>
      <c r="L834" s="73"/>
      <c r="M834" s="247" t="s">
        <v>21</v>
      </c>
      <c r="N834" s="248" t="s">
        <v>47</v>
      </c>
      <c r="O834" s="48"/>
      <c r="P834" s="249">
        <f>O834*H834</f>
        <v>0</v>
      </c>
      <c r="Q834" s="249">
        <v>0</v>
      </c>
      <c r="R834" s="249">
        <f>Q834*H834</f>
        <v>0</v>
      </c>
      <c r="S834" s="249">
        <v>0</v>
      </c>
      <c r="T834" s="250">
        <f>S834*H834</f>
        <v>0</v>
      </c>
      <c r="AR834" s="25" t="s">
        <v>422</v>
      </c>
      <c r="AT834" s="25" t="s">
        <v>418</v>
      </c>
      <c r="AU834" s="25" t="s">
        <v>86</v>
      </c>
      <c r="AY834" s="25" t="s">
        <v>414</v>
      </c>
      <c r="BE834" s="251">
        <f>IF(N834="základní",J834,0)</f>
        <v>0</v>
      </c>
      <c r="BF834" s="251">
        <f>IF(N834="snížená",J834,0)</f>
        <v>0</v>
      </c>
      <c r="BG834" s="251">
        <f>IF(N834="zákl. přenesená",J834,0)</f>
        <v>0</v>
      </c>
      <c r="BH834" s="251">
        <f>IF(N834="sníž. přenesená",J834,0)</f>
        <v>0</v>
      </c>
      <c r="BI834" s="251">
        <f>IF(N834="nulová",J834,0)</f>
        <v>0</v>
      </c>
      <c r="BJ834" s="25" t="s">
        <v>83</v>
      </c>
      <c r="BK834" s="251">
        <f>ROUND(I834*H834,2)</f>
        <v>0</v>
      </c>
      <c r="BL834" s="25" t="s">
        <v>422</v>
      </c>
      <c r="BM834" s="25" t="s">
        <v>1139</v>
      </c>
    </row>
    <row r="835" s="1" customFormat="1">
      <c r="B835" s="47"/>
      <c r="C835" s="75"/>
      <c r="D835" s="252" t="s">
        <v>425</v>
      </c>
      <c r="E835" s="75"/>
      <c r="F835" s="253" t="s">
        <v>1140</v>
      </c>
      <c r="G835" s="75"/>
      <c r="H835" s="75"/>
      <c r="I835" s="208"/>
      <c r="J835" s="75"/>
      <c r="K835" s="75"/>
      <c r="L835" s="73"/>
      <c r="M835" s="254"/>
      <c r="N835" s="48"/>
      <c r="O835" s="48"/>
      <c r="P835" s="48"/>
      <c r="Q835" s="48"/>
      <c r="R835" s="48"/>
      <c r="S835" s="48"/>
      <c r="T835" s="96"/>
      <c r="AT835" s="25" t="s">
        <v>425</v>
      </c>
      <c r="AU835" s="25" t="s">
        <v>86</v>
      </c>
    </row>
    <row r="836" s="13" customFormat="1">
      <c r="B836" s="265"/>
      <c r="C836" s="266"/>
      <c r="D836" s="252" t="s">
        <v>428</v>
      </c>
      <c r="E836" s="267" t="s">
        <v>21</v>
      </c>
      <c r="F836" s="268" t="s">
        <v>163</v>
      </c>
      <c r="G836" s="266"/>
      <c r="H836" s="269">
        <v>75.787000000000006</v>
      </c>
      <c r="I836" s="270"/>
      <c r="J836" s="266"/>
      <c r="K836" s="266"/>
      <c r="L836" s="271"/>
      <c r="M836" s="272"/>
      <c r="N836" s="273"/>
      <c r="O836" s="273"/>
      <c r="P836" s="273"/>
      <c r="Q836" s="273"/>
      <c r="R836" s="273"/>
      <c r="S836" s="273"/>
      <c r="T836" s="274"/>
      <c r="AT836" s="275" t="s">
        <v>428</v>
      </c>
      <c r="AU836" s="275" t="s">
        <v>86</v>
      </c>
      <c r="AV836" s="13" t="s">
        <v>86</v>
      </c>
      <c r="AW836" s="13" t="s">
        <v>39</v>
      </c>
      <c r="AX836" s="13" t="s">
        <v>76</v>
      </c>
      <c r="AY836" s="275" t="s">
        <v>414</v>
      </c>
    </row>
    <row r="837" s="15" customFormat="1">
      <c r="B837" s="287"/>
      <c r="C837" s="288"/>
      <c r="D837" s="252" t="s">
        <v>428</v>
      </c>
      <c r="E837" s="289" t="s">
        <v>21</v>
      </c>
      <c r="F837" s="290" t="s">
        <v>235</v>
      </c>
      <c r="G837" s="288"/>
      <c r="H837" s="291">
        <v>75.787000000000006</v>
      </c>
      <c r="I837" s="292"/>
      <c r="J837" s="288"/>
      <c r="K837" s="288"/>
      <c r="L837" s="293"/>
      <c r="M837" s="294"/>
      <c r="N837" s="295"/>
      <c r="O837" s="295"/>
      <c r="P837" s="295"/>
      <c r="Q837" s="295"/>
      <c r="R837" s="295"/>
      <c r="S837" s="295"/>
      <c r="T837" s="296"/>
      <c r="AT837" s="297" t="s">
        <v>428</v>
      </c>
      <c r="AU837" s="297" t="s">
        <v>86</v>
      </c>
      <c r="AV837" s="15" t="s">
        <v>422</v>
      </c>
      <c r="AW837" s="15" t="s">
        <v>39</v>
      </c>
      <c r="AX837" s="15" t="s">
        <v>83</v>
      </c>
      <c r="AY837" s="297" t="s">
        <v>414</v>
      </c>
    </row>
    <row r="838" s="1" customFormat="1" ht="16.5" customHeight="1">
      <c r="B838" s="47"/>
      <c r="C838" s="240" t="s">
        <v>1141</v>
      </c>
      <c r="D838" s="240" t="s">
        <v>418</v>
      </c>
      <c r="E838" s="241" t="s">
        <v>1142</v>
      </c>
      <c r="F838" s="242" t="s">
        <v>1143</v>
      </c>
      <c r="G838" s="243" t="s">
        <v>704</v>
      </c>
      <c r="H838" s="244">
        <v>6.7000000000000002</v>
      </c>
      <c r="I838" s="245"/>
      <c r="J838" s="246">
        <f>ROUND(I838*H838,2)</f>
        <v>0</v>
      </c>
      <c r="K838" s="242" t="s">
        <v>421</v>
      </c>
      <c r="L838" s="73"/>
      <c r="M838" s="247" t="s">
        <v>21</v>
      </c>
      <c r="N838" s="248" t="s">
        <v>47</v>
      </c>
      <c r="O838" s="48"/>
      <c r="P838" s="249">
        <f>O838*H838</f>
        <v>0</v>
      </c>
      <c r="Q838" s="249">
        <v>1.0530600000000001</v>
      </c>
      <c r="R838" s="249">
        <f>Q838*H838</f>
        <v>7.0555020000000006</v>
      </c>
      <c r="S838" s="249">
        <v>0</v>
      </c>
      <c r="T838" s="250">
        <f>S838*H838</f>
        <v>0</v>
      </c>
      <c r="AR838" s="25" t="s">
        <v>422</v>
      </c>
      <c r="AT838" s="25" t="s">
        <v>418</v>
      </c>
      <c r="AU838" s="25" t="s">
        <v>86</v>
      </c>
      <c r="AY838" s="25" t="s">
        <v>414</v>
      </c>
      <c r="BE838" s="251">
        <f>IF(N838="základní",J838,0)</f>
        <v>0</v>
      </c>
      <c r="BF838" s="251">
        <f>IF(N838="snížená",J838,0)</f>
        <v>0</v>
      </c>
      <c r="BG838" s="251">
        <f>IF(N838="zákl. přenesená",J838,0)</f>
        <v>0</v>
      </c>
      <c r="BH838" s="251">
        <f>IF(N838="sníž. přenesená",J838,0)</f>
        <v>0</v>
      </c>
      <c r="BI838" s="251">
        <f>IF(N838="nulová",J838,0)</f>
        <v>0</v>
      </c>
      <c r="BJ838" s="25" t="s">
        <v>83</v>
      </c>
      <c r="BK838" s="251">
        <f>ROUND(I838*H838,2)</f>
        <v>0</v>
      </c>
      <c r="BL838" s="25" t="s">
        <v>422</v>
      </c>
      <c r="BM838" s="25" t="s">
        <v>1144</v>
      </c>
    </row>
    <row r="839" s="12" customFormat="1">
      <c r="B839" s="255"/>
      <c r="C839" s="256"/>
      <c r="D839" s="252" t="s">
        <v>428</v>
      </c>
      <c r="E839" s="257" t="s">
        <v>21</v>
      </c>
      <c r="F839" s="258" t="s">
        <v>1145</v>
      </c>
      <c r="G839" s="256"/>
      <c r="H839" s="257" t="s">
        <v>21</v>
      </c>
      <c r="I839" s="259"/>
      <c r="J839" s="256"/>
      <c r="K839" s="256"/>
      <c r="L839" s="260"/>
      <c r="M839" s="261"/>
      <c r="N839" s="262"/>
      <c r="O839" s="262"/>
      <c r="P839" s="262"/>
      <c r="Q839" s="262"/>
      <c r="R839" s="262"/>
      <c r="S839" s="262"/>
      <c r="T839" s="263"/>
      <c r="AT839" s="264" t="s">
        <v>428</v>
      </c>
      <c r="AU839" s="264" t="s">
        <v>86</v>
      </c>
      <c r="AV839" s="12" t="s">
        <v>83</v>
      </c>
      <c r="AW839" s="12" t="s">
        <v>39</v>
      </c>
      <c r="AX839" s="12" t="s">
        <v>76</v>
      </c>
      <c r="AY839" s="264" t="s">
        <v>414</v>
      </c>
    </row>
    <row r="840" s="13" customFormat="1">
      <c r="B840" s="265"/>
      <c r="C840" s="266"/>
      <c r="D840" s="252" t="s">
        <v>428</v>
      </c>
      <c r="E840" s="267" t="s">
        <v>21</v>
      </c>
      <c r="F840" s="268" t="s">
        <v>1146</v>
      </c>
      <c r="G840" s="266"/>
      <c r="H840" s="269">
        <v>5.8280000000000003</v>
      </c>
      <c r="I840" s="270"/>
      <c r="J840" s="266"/>
      <c r="K840" s="266"/>
      <c r="L840" s="271"/>
      <c r="M840" s="272"/>
      <c r="N840" s="273"/>
      <c r="O840" s="273"/>
      <c r="P840" s="273"/>
      <c r="Q840" s="273"/>
      <c r="R840" s="273"/>
      <c r="S840" s="273"/>
      <c r="T840" s="274"/>
      <c r="AT840" s="275" t="s">
        <v>428</v>
      </c>
      <c r="AU840" s="275" t="s">
        <v>86</v>
      </c>
      <c r="AV840" s="13" t="s">
        <v>86</v>
      </c>
      <c r="AW840" s="13" t="s">
        <v>39</v>
      </c>
      <c r="AX840" s="13" t="s">
        <v>76</v>
      </c>
      <c r="AY840" s="275" t="s">
        <v>414</v>
      </c>
    </row>
    <row r="841" s="13" customFormat="1">
      <c r="B841" s="265"/>
      <c r="C841" s="266"/>
      <c r="D841" s="252" t="s">
        <v>428</v>
      </c>
      <c r="E841" s="267" t="s">
        <v>21</v>
      </c>
      <c r="F841" s="268" t="s">
        <v>1147</v>
      </c>
      <c r="G841" s="266"/>
      <c r="H841" s="269">
        <v>0.872</v>
      </c>
      <c r="I841" s="270"/>
      <c r="J841" s="266"/>
      <c r="K841" s="266"/>
      <c r="L841" s="271"/>
      <c r="M841" s="272"/>
      <c r="N841" s="273"/>
      <c r="O841" s="273"/>
      <c r="P841" s="273"/>
      <c r="Q841" s="273"/>
      <c r="R841" s="273"/>
      <c r="S841" s="273"/>
      <c r="T841" s="274"/>
      <c r="AT841" s="275" t="s">
        <v>428</v>
      </c>
      <c r="AU841" s="275" t="s">
        <v>86</v>
      </c>
      <c r="AV841" s="13" t="s">
        <v>86</v>
      </c>
      <c r="AW841" s="13" t="s">
        <v>39</v>
      </c>
      <c r="AX841" s="13" t="s">
        <v>76</v>
      </c>
      <c r="AY841" s="275" t="s">
        <v>414</v>
      </c>
    </row>
    <row r="842" s="15" customFormat="1">
      <c r="B842" s="287"/>
      <c r="C842" s="288"/>
      <c r="D842" s="252" t="s">
        <v>428</v>
      </c>
      <c r="E842" s="289" t="s">
        <v>21</v>
      </c>
      <c r="F842" s="290" t="s">
        <v>235</v>
      </c>
      <c r="G842" s="288"/>
      <c r="H842" s="291">
        <v>6.7000000000000002</v>
      </c>
      <c r="I842" s="292"/>
      <c r="J842" s="288"/>
      <c r="K842" s="288"/>
      <c r="L842" s="293"/>
      <c r="M842" s="294"/>
      <c r="N842" s="295"/>
      <c r="O842" s="295"/>
      <c r="P842" s="295"/>
      <c r="Q842" s="295"/>
      <c r="R842" s="295"/>
      <c r="S842" s="295"/>
      <c r="T842" s="296"/>
      <c r="AT842" s="297" t="s">
        <v>428</v>
      </c>
      <c r="AU842" s="297" t="s">
        <v>86</v>
      </c>
      <c r="AV842" s="15" t="s">
        <v>422</v>
      </c>
      <c r="AW842" s="15" t="s">
        <v>39</v>
      </c>
      <c r="AX842" s="15" t="s">
        <v>83</v>
      </c>
      <c r="AY842" s="297" t="s">
        <v>414</v>
      </c>
    </row>
    <row r="843" s="1" customFormat="1" ht="16.5" customHeight="1">
      <c r="B843" s="47"/>
      <c r="C843" s="240" t="s">
        <v>1148</v>
      </c>
      <c r="D843" s="240" t="s">
        <v>418</v>
      </c>
      <c r="E843" s="241" t="s">
        <v>1149</v>
      </c>
      <c r="F843" s="242" t="s">
        <v>1150</v>
      </c>
      <c r="G843" s="243" t="s">
        <v>192</v>
      </c>
      <c r="H843" s="244">
        <v>285.80000000000001</v>
      </c>
      <c r="I843" s="245"/>
      <c r="J843" s="246">
        <f>ROUND(I843*H843,2)</f>
        <v>0</v>
      </c>
      <c r="K843" s="242" t="s">
        <v>421</v>
      </c>
      <c r="L843" s="73"/>
      <c r="M843" s="247" t="s">
        <v>21</v>
      </c>
      <c r="N843" s="248" t="s">
        <v>47</v>
      </c>
      <c r="O843" s="48"/>
      <c r="P843" s="249">
        <f>O843*H843</f>
        <v>0</v>
      </c>
      <c r="Q843" s="249">
        <v>0.010200000000000001</v>
      </c>
      <c r="R843" s="249">
        <f>Q843*H843</f>
        <v>2.9151600000000002</v>
      </c>
      <c r="S843" s="249">
        <v>0</v>
      </c>
      <c r="T843" s="250">
        <f>S843*H843</f>
        <v>0</v>
      </c>
      <c r="AR843" s="25" t="s">
        <v>422</v>
      </c>
      <c r="AT843" s="25" t="s">
        <v>418</v>
      </c>
      <c r="AU843" s="25" t="s">
        <v>86</v>
      </c>
      <c r="AY843" s="25" t="s">
        <v>414</v>
      </c>
      <c r="BE843" s="251">
        <f>IF(N843="základní",J843,0)</f>
        <v>0</v>
      </c>
      <c r="BF843" s="251">
        <f>IF(N843="snížená",J843,0)</f>
        <v>0</v>
      </c>
      <c r="BG843" s="251">
        <f>IF(N843="zákl. přenesená",J843,0)</f>
        <v>0</v>
      </c>
      <c r="BH843" s="251">
        <f>IF(N843="sníž. přenesená",J843,0)</f>
        <v>0</v>
      </c>
      <c r="BI843" s="251">
        <f>IF(N843="nulová",J843,0)</f>
        <v>0</v>
      </c>
      <c r="BJ843" s="25" t="s">
        <v>83</v>
      </c>
      <c r="BK843" s="251">
        <f>ROUND(I843*H843,2)</f>
        <v>0</v>
      </c>
      <c r="BL843" s="25" t="s">
        <v>422</v>
      </c>
      <c r="BM843" s="25" t="s">
        <v>1151</v>
      </c>
    </row>
    <row r="844" s="12" customFormat="1">
      <c r="B844" s="255"/>
      <c r="C844" s="256"/>
      <c r="D844" s="252" t="s">
        <v>428</v>
      </c>
      <c r="E844" s="257" t="s">
        <v>21</v>
      </c>
      <c r="F844" s="258" t="s">
        <v>1152</v>
      </c>
      <c r="G844" s="256"/>
      <c r="H844" s="257" t="s">
        <v>21</v>
      </c>
      <c r="I844" s="259"/>
      <c r="J844" s="256"/>
      <c r="K844" s="256"/>
      <c r="L844" s="260"/>
      <c r="M844" s="261"/>
      <c r="N844" s="262"/>
      <c r="O844" s="262"/>
      <c r="P844" s="262"/>
      <c r="Q844" s="262"/>
      <c r="R844" s="262"/>
      <c r="S844" s="262"/>
      <c r="T844" s="263"/>
      <c r="AT844" s="264" t="s">
        <v>428</v>
      </c>
      <c r="AU844" s="264" t="s">
        <v>86</v>
      </c>
      <c r="AV844" s="12" t="s">
        <v>83</v>
      </c>
      <c r="AW844" s="12" t="s">
        <v>39</v>
      </c>
      <c r="AX844" s="12" t="s">
        <v>76</v>
      </c>
      <c r="AY844" s="264" t="s">
        <v>414</v>
      </c>
    </row>
    <row r="845" s="13" customFormat="1">
      <c r="B845" s="265"/>
      <c r="C845" s="266"/>
      <c r="D845" s="252" t="s">
        <v>428</v>
      </c>
      <c r="E845" s="267" t="s">
        <v>21</v>
      </c>
      <c r="F845" s="268" t="s">
        <v>1153</v>
      </c>
      <c r="G845" s="266"/>
      <c r="H845" s="269">
        <v>285.80000000000001</v>
      </c>
      <c r="I845" s="270"/>
      <c r="J845" s="266"/>
      <c r="K845" s="266"/>
      <c r="L845" s="271"/>
      <c r="M845" s="272"/>
      <c r="N845" s="273"/>
      <c r="O845" s="273"/>
      <c r="P845" s="273"/>
      <c r="Q845" s="273"/>
      <c r="R845" s="273"/>
      <c r="S845" s="273"/>
      <c r="T845" s="274"/>
      <c r="AT845" s="275" t="s">
        <v>428</v>
      </c>
      <c r="AU845" s="275" t="s">
        <v>86</v>
      </c>
      <c r="AV845" s="13" t="s">
        <v>86</v>
      </c>
      <c r="AW845" s="13" t="s">
        <v>39</v>
      </c>
      <c r="AX845" s="13" t="s">
        <v>76</v>
      </c>
      <c r="AY845" s="275" t="s">
        <v>414</v>
      </c>
    </row>
    <row r="846" s="15" customFormat="1">
      <c r="B846" s="287"/>
      <c r="C846" s="288"/>
      <c r="D846" s="252" t="s">
        <v>428</v>
      </c>
      <c r="E846" s="289" t="s">
        <v>21</v>
      </c>
      <c r="F846" s="290" t="s">
        <v>235</v>
      </c>
      <c r="G846" s="288"/>
      <c r="H846" s="291">
        <v>285.80000000000001</v>
      </c>
      <c r="I846" s="292"/>
      <c r="J846" s="288"/>
      <c r="K846" s="288"/>
      <c r="L846" s="293"/>
      <c r="M846" s="294"/>
      <c r="N846" s="295"/>
      <c r="O846" s="295"/>
      <c r="P846" s="295"/>
      <c r="Q846" s="295"/>
      <c r="R846" s="295"/>
      <c r="S846" s="295"/>
      <c r="T846" s="296"/>
      <c r="AT846" s="297" t="s">
        <v>428</v>
      </c>
      <c r="AU846" s="297" t="s">
        <v>86</v>
      </c>
      <c r="AV846" s="15" t="s">
        <v>422</v>
      </c>
      <c r="AW846" s="15" t="s">
        <v>39</v>
      </c>
      <c r="AX846" s="15" t="s">
        <v>83</v>
      </c>
      <c r="AY846" s="297" t="s">
        <v>414</v>
      </c>
    </row>
    <row r="847" s="1" customFormat="1" ht="25.5" customHeight="1">
      <c r="B847" s="47"/>
      <c r="C847" s="240" t="s">
        <v>1154</v>
      </c>
      <c r="D847" s="240" t="s">
        <v>418</v>
      </c>
      <c r="E847" s="241" t="s">
        <v>1155</v>
      </c>
      <c r="F847" s="242" t="s">
        <v>1156</v>
      </c>
      <c r="G847" s="243" t="s">
        <v>192</v>
      </c>
      <c r="H847" s="244">
        <v>285.80000000000001</v>
      </c>
      <c r="I847" s="245"/>
      <c r="J847" s="246">
        <f>ROUND(I847*H847,2)</f>
        <v>0</v>
      </c>
      <c r="K847" s="242" t="s">
        <v>421</v>
      </c>
      <c r="L847" s="73"/>
      <c r="M847" s="247" t="s">
        <v>21</v>
      </c>
      <c r="N847" s="248" t="s">
        <v>47</v>
      </c>
      <c r="O847" s="48"/>
      <c r="P847" s="249">
        <f>O847*H847</f>
        <v>0</v>
      </c>
      <c r="Q847" s="249">
        <v>0.0041000000000000003</v>
      </c>
      <c r="R847" s="249">
        <f>Q847*H847</f>
        <v>1.17178</v>
      </c>
      <c r="S847" s="249">
        <v>0</v>
      </c>
      <c r="T847" s="250">
        <f>S847*H847</f>
        <v>0</v>
      </c>
      <c r="AR847" s="25" t="s">
        <v>422</v>
      </c>
      <c r="AT847" s="25" t="s">
        <v>418</v>
      </c>
      <c r="AU847" s="25" t="s">
        <v>86</v>
      </c>
      <c r="AY847" s="25" t="s">
        <v>414</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422</v>
      </c>
      <c r="BM847" s="25" t="s">
        <v>1157</v>
      </c>
    </row>
    <row r="848" s="12" customFormat="1">
      <c r="B848" s="255"/>
      <c r="C848" s="256"/>
      <c r="D848" s="252" t="s">
        <v>428</v>
      </c>
      <c r="E848" s="257" t="s">
        <v>21</v>
      </c>
      <c r="F848" s="258" t="s">
        <v>1152</v>
      </c>
      <c r="G848" s="256"/>
      <c r="H848" s="257" t="s">
        <v>21</v>
      </c>
      <c r="I848" s="259"/>
      <c r="J848" s="256"/>
      <c r="K848" s="256"/>
      <c r="L848" s="260"/>
      <c r="M848" s="261"/>
      <c r="N848" s="262"/>
      <c r="O848" s="262"/>
      <c r="P848" s="262"/>
      <c r="Q848" s="262"/>
      <c r="R848" s="262"/>
      <c r="S848" s="262"/>
      <c r="T848" s="263"/>
      <c r="AT848" s="264" t="s">
        <v>428</v>
      </c>
      <c r="AU848" s="264" t="s">
        <v>86</v>
      </c>
      <c r="AV848" s="12" t="s">
        <v>83</v>
      </c>
      <c r="AW848" s="12" t="s">
        <v>39</v>
      </c>
      <c r="AX848" s="12" t="s">
        <v>76</v>
      </c>
      <c r="AY848" s="264" t="s">
        <v>414</v>
      </c>
    </row>
    <row r="849" s="13" customFormat="1">
      <c r="B849" s="265"/>
      <c r="C849" s="266"/>
      <c r="D849" s="252" t="s">
        <v>428</v>
      </c>
      <c r="E849" s="267" t="s">
        <v>21</v>
      </c>
      <c r="F849" s="268" t="s">
        <v>1153</v>
      </c>
      <c r="G849" s="266"/>
      <c r="H849" s="269">
        <v>285.80000000000001</v>
      </c>
      <c r="I849" s="270"/>
      <c r="J849" s="266"/>
      <c r="K849" s="266"/>
      <c r="L849" s="271"/>
      <c r="M849" s="272"/>
      <c r="N849" s="273"/>
      <c r="O849" s="273"/>
      <c r="P849" s="273"/>
      <c r="Q849" s="273"/>
      <c r="R849" s="273"/>
      <c r="S849" s="273"/>
      <c r="T849" s="274"/>
      <c r="AT849" s="275" t="s">
        <v>428</v>
      </c>
      <c r="AU849" s="275" t="s">
        <v>86</v>
      </c>
      <c r="AV849" s="13" t="s">
        <v>86</v>
      </c>
      <c r="AW849" s="13" t="s">
        <v>39</v>
      </c>
      <c r="AX849" s="13" t="s">
        <v>76</v>
      </c>
      <c r="AY849" s="275" t="s">
        <v>414</v>
      </c>
    </row>
    <row r="850" s="15" customFormat="1">
      <c r="B850" s="287"/>
      <c r="C850" s="288"/>
      <c r="D850" s="252" t="s">
        <v>428</v>
      </c>
      <c r="E850" s="289" t="s">
        <v>21</v>
      </c>
      <c r="F850" s="290" t="s">
        <v>235</v>
      </c>
      <c r="G850" s="288"/>
      <c r="H850" s="291">
        <v>285.80000000000001</v>
      </c>
      <c r="I850" s="292"/>
      <c r="J850" s="288"/>
      <c r="K850" s="288"/>
      <c r="L850" s="293"/>
      <c r="M850" s="294"/>
      <c r="N850" s="295"/>
      <c r="O850" s="295"/>
      <c r="P850" s="295"/>
      <c r="Q850" s="295"/>
      <c r="R850" s="295"/>
      <c r="S850" s="295"/>
      <c r="T850" s="296"/>
      <c r="AT850" s="297" t="s">
        <v>428</v>
      </c>
      <c r="AU850" s="297" t="s">
        <v>86</v>
      </c>
      <c r="AV850" s="15" t="s">
        <v>422</v>
      </c>
      <c r="AW850" s="15" t="s">
        <v>39</v>
      </c>
      <c r="AX850" s="15" t="s">
        <v>83</v>
      </c>
      <c r="AY850" s="297" t="s">
        <v>414</v>
      </c>
    </row>
    <row r="851" s="1" customFormat="1" ht="25.5" customHeight="1">
      <c r="B851" s="47"/>
      <c r="C851" s="240" t="s">
        <v>1158</v>
      </c>
      <c r="D851" s="240" t="s">
        <v>418</v>
      </c>
      <c r="E851" s="241" t="s">
        <v>1159</v>
      </c>
      <c r="F851" s="242" t="s">
        <v>1160</v>
      </c>
      <c r="G851" s="243" t="s">
        <v>446</v>
      </c>
      <c r="H851" s="244">
        <v>25.125</v>
      </c>
      <c r="I851" s="245"/>
      <c r="J851" s="246">
        <f>ROUND(I851*H851,2)</f>
        <v>0</v>
      </c>
      <c r="K851" s="242" t="s">
        <v>421</v>
      </c>
      <c r="L851" s="73"/>
      <c r="M851" s="247" t="s">
        <v>21</v>
      </c>
      <c r="N851" s="248" t="s">
        <v>47</v>
      </c>
      <c r="O851" s="48"/>
      <c r="P851" s="249">
        <f>O851*H851</f>
        <v>0</v>
      </c>
      <c r="Q851" s="249">
        <v>1.837</v>
      </c>
      <c r="R851" s="249">
        <f>Q851*H851</f>
        <v>46.154624999999996</v>
      </c>
      <c r="S851" s="249">
        <v>0</v>
      </c>
      <c r="T851" s="250">
        <f>S851*H851</f>
        <v>0</v>
      </c>
      <c r="AR851" s="25" t="s">
        <v>422</v>
      </c>
      <c r="AT851" s="25" t="s">
        <v>418</v>
      </c>
      <c r="AU851" s="25" t="s">
        <v>86</v>
      </c>
      <c r="AY851" s="25" t="s">
        <v>414</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422</v>
      </c>
      <c r="BM851" s="25" t="s">
        <v>1161</v>
      </c>
    </row>
    <row r="852" s="1" customFormat="1">
      <c r="B852" s="47"/>
      <c r="C852" s="75"/>
      <c r="D852" s="252" t="s">
        <v>425</v>
      </c>
      <c r="E852" s="75"/>
      <c r="F852" s="253" t="s">
        <v>1162</v>
      </c>
      <c r="G852" s="75"/>
      <c r="H852" s="75"/>
      <c r="I852" s="208"/>
      <c r="J852" s="75"/>
      <c r="K852" s="75"/>
      <c r="L852" s="73"/>
      <c r="M852" s="254"/>
      <c r="N852" s="48"/>
      <c r="O852" s="48"/>
      <c r="P852" s="48"/>
      <c r="Q852" s="48"/>
      <c r="R852" s="48"/>
      <c r="S852" s="48"/>
      <c r="T852" s="96"/>
      <c r="AT852" s="25" t="s">
        <v>425</v>
      </c>
      <c r="AU852" s="25" t="s">
        <v>86</v>
      </c>
    </row>
    <row r="853" s="12" customFormat="1">
      <c r="B853" s="255"/>
      <c r="C853" s="256"/>
      <c r="D853" s="252" t="s">
        <v>428</v>
      </c>
      <c r="E853" s="257" t="s">
        <v>21</v>
      </c>
      <c r="F853" s="258" t="s">
        <v>1163</v>
      </c>
      <c r="G853" s="256"/>
      <c r="H853" s="257" t="s">
        <v>21</v>
      </c>
      <c r="I853" s="259"/>
      <c r="J853" s="256"/>
      <c r="K853" s="256"/>
      <c r="L853" s="260"/>
      <c r="M853" s="261"/>
      <c r="N853" s="262"/>
      <c r="O853" s="262"/>
      <c r="P853" s="262"/>
      <c r="Q853" s="262"/>
      <c r="R853" s="262"/>
      <c r="S853" s="262"/>
      <c r="T853" s="263"/>
      <c r="AT853" s="264" t="s">
        <v>428</v>
      </c>
      <c r="AU853" s="264" t="s">
        <v>86</v>
      </c>
      <c r="AV853" s="12" t="s">
        <v>83</v>
      </c>
      <c r="AW853" s="12" t="s">
        <v>39</v>
      </c>
      <c r="AX853" s="12" t="s">
        <v>76</v>
      </c>
      <c r="AY853" s="264" t="s">
        <v>414</v>
      </c>
    </row>
    <row r="854" s="13" customFormat="1">
      <c r="B854" s="265"/>
      <c r="C854" s="266"/>
      <c r="D854" s="252" t="s">
        <v>428</v>
      </c>
      <c r="E854" s="267" t="s">
        <v>21</v>
      </c>
      <c r="F854" s="268" t="s">
        <v>1164</v>
      </c>
      <c r="G854" s="266"/>
      <c r="H854" s="269">
        <v>25.125</v>
      </c>
      <c r="I854" s="270"/>
      <c r="J854" s="266"/>
      <c r="K854" s="266"/>
      <c r="L854" s="271"/>
      <c r="M854" s="272"/>
      <c r="N854" s="273"/>
      <c r="O854" s="273"/>
      <c r="P854" s="273"/>
      <c r="Q854" s="273"/>
      <c r="R854" s="273"/>
      <c r="S854" s="273"/>
      <c r="T854" s="274"/>
      <c r="AT854" s="275" t="s">
        <v>428</v>
      </c>
      <c r="AU854" s="275" t="s">
        <v>86</v>
      </c>
      <c r="AV854" s="13" t="s">
        <v>86</v>
      </c>
      <c r="AW854" s="13" t="s">
        <v>39</v>
      </c>
      <c r="AX854" s="13" t="s">
        <v>76</v>
      </c>
      <c r="AY854" s="275" t="s">
        <v>414</v>
      </c>
    </row>
    <row r="855" s="15" customFormat="1">
      <c r="B855" s="287"/>
      <c r="C855" s="288"/>
      <c r="D855" s="252" t="s">
        <v>428</v>
      </c>
      <c r="E855" s="289" t="s">
        <v>21</v>
      </c>
      <c r="F855" s="290" t="s">
        <v>235</v>
      </c>
      <c r="G855" s="288"/>
      <c r="H855" s="291">
        <v>25.125</v>
      </c>
      <c r="I855" s="292"/>
      <c r="J855" s="288"/>
      <c r="K855" s="288"/>
      <c r="L855" s="293"/>
      <c r="M855" s="294"/>
      <c r="N855" s="295"/>
      <c r="O855" s="295"/>
      <c r="P855" s="295"/>
      <c r="Q855" s="295"/>
      <c r="R855" s="295"/>
      <c r="S855" s="295"/>
      <c r="T855" s="296"/>
      <c r="AT855" s="297" t="s">
        <v>428</v>
      </c>
      <c r="AU855" s="297" t="s">
        <v>86</v>
      </c>
      <c r="AV855" s="15" t="s">
        <v>422</v>
      </c>
      <c r="AW855" s="15" t="s">
        <v>39</v>
      </c>
      <c r="AX855" s="15" t="s">
        <v>83</v>
      </c>
      <c r="AY855" s="297" t="s">
        <v>414</v>
      </c>
    </row>
    <row r="856" s="1" customFormat="1" ht="25.5" customHeight="1">
      <c r="B856" s="47"/>
      <c r="C856" s="240" t="s">
        <v>1165</v>
      </c>
      <c r="D856" s="240" t="s">
        <v>418</v>
      </c>
      <c r="E856" s="241" t="s">
        <v>1159</v>
      </c>
      <c r="F856" s="242" t="s">
        <v>1160</v>
      </c>
      <c r="G856" s="243" t="s">
        <v>446</v>
      </c>
      <c r="H856" s="244">
        <v>204.13900000000001</v>
      </c>
      <c r="I856" s="245"/>
      <c r="J856" s="246">
        <f>ROUND(I856*H856,2)</f>
        <v>0</v>
      </c>
      <c r="K856" s="242" t="s">
        <v>421</v>
      </c>
      <c r="L856" s="73"/>
      <c r="M856" s="247" t="s">
        <v>21</v>
      </c>
      <c r="N856" s="248" t="s">
        <v>47</v>
      </c>
      <c r="O856" s="48"/>
      <c r="P856" s="249">
        <f>O856*H856</f>
        <v>0</v>
      </c>
      <c r="Q856" s="249">
        <v>1.837</v>
      </c>
      <c r="R856" s="249">
        <f>Q856*H856</f>
        <v>375.00334300000003</v>
      </c>
      <c r="S856" s="249">
        <v>0</v>
      </c>
      <c r="T856" s="250">
        <f>S856*H856</f>
        <v>0</v>
      </c>
      <c r="AR856" s="25" t="s">
        <v>422</v>
      </c>
      <c r="AT856" s="25" t="s">
        <v>418</v>
      </c>
      <c r="AU856" s="25" t="s">
        <v>86</v>
      </c>
      <c r="AY856" s="25" t="s">
        <v>414</v>
      </c>
      <c r="BE856" s="251">
        <f>IF(N856="základní",J856,0)</f>
        <v>0</v>
      </c>
      <c r="BF856" s="251">
        <f>IF(N856="snížená",J856,0)</f>
        <v>0</v>
      </c>
      <c r="BG856" s="251">
        <f>IF(N856="zákl. přenesená",J856,0)</f>
        <v>0</v>
      </c>
      <c r="BH856" s="251">
        <f>IF(N856="sníž. přenesená",J856,0)</f>
        <v>0</v>
      </c>
      <c r="BI856" s="251">
        <f>IF(N856="nulová",J856,0)</f>
        <v>0</v>
      </c>
      <c r="BJ856" s="25" t="s">
        <v>83</v>
      </c>
      <c r="BK856" s="251">
        <f>ROUND(I856*H856,2)</f>
        <v>0</v>
      </c>
      <c r="BL856" s="25" t="s">
        <v>422</v>
      </c>
      <c r="BM856" s="25" t="s">
        <v>1166</v>
      </c>
    </row>
    <row r="857" s="1" customFormat="1">
      <c r="B857" s="47"/>
      <c r="C857" s="75"/>
      <c r="D857" s="252" t="s">
        <v>425</v>
      </c>
      <c r="E857" s="75"/>
      <c r="F857" s="253" t="s">
        <v>1162</v>
      </c>
      <c r="G857" s="75"/>
      <c r="H857" s="75"/>
      <c r="I857" s="208"/>
      <c r="J857" s="75"/>
      <c r="K857" s="75"/>
      <c r="L857" s="73"/>
      <c r="M857" s="254"/>
      <c r="N857" s="48"/>
      <c r="O857" s="48"/>
      <c r="P857" s="48"/>
      <c r="Q857" s="48"/>
      <c r="R857" s="48"/>
      <c r="S857" s="48"/>
      <c r="T857" s="96"/>
      <c r="AT857" s="25" t="s">
        <v>425</v>
      </c>
      <c r="AU857" s="25" t="s">
        <v>86</v>
      </c>
    </row>
    <row r="858" s="12" customFormat="1">
      <c r="B858" s="255"/>
      <c r="C858" s="256"/>
      <c r="D858" s="252" t="s">
        <v>428</v>
      </c>
      <c r="E858" s="257" t="s">
        <v>21</v>
      </c>
      <c r="F858" s="258" t="s">
        <v>1123</v>
      </c>
      <c r="G858" s="256"/>
      <c r="H858" s="257" t="s">
        <v>21</v>
      </c>
      <c r="I858" s="259"/>
      <c r="J858" s="256"/>
      <c r="K858" s="256"/>
      <c r="L858" s="260"/>
      <c r="M858" s="261"/>
      <c r="N858" s="262"/>
      <c r="O858" s="262"/>
      <c r="P858" s="262"/>
      <c r="Q858" s="262"/>
      <c r="R858" s="262"/>
      <c r="S858" s="262"/>
      <c r="T858" s="263"/>
      <c r="AT858" s="264" t="s">
        <v>428</v>
      </c>
      <c r="AU858" s="264" t="s">
        <v>86</v>
      </c>
      <c r="AV858" s="12" t="s">
        <v>83</v>
      </c>
      <c r="AW858" s="12" t="s">
        <v>39</v>
      </c>
      <c r="AX858" s="12" t="s">
        <v>76</v>
      </c>
      <c r="AY858" s="264" t="s">
        <v>414</v>
      </c>
    </row>
    <row r="859" s="12" customFormat="1">
      <c r="B859" s="255"/>
      <c r="C859" s="256"/>
      <c r="D859" s="252" t="s">
        <v>428</v>
      </c>
      <c r="E859" s="257" t="s">
        <v>21</v>
      </c>
      <c r="F859" s="258" t="s">
        <v>1167</v>
      </c>
      <c r="G859" s="256"/>
      <c r="H859" s="257" t="s">
        <v>21</v>
      </c>
      <c r="I859" s="259"/>
      <c r="J859" s="256"/>
      <c r="K859" s="256"/>
      <c r="L859" s="260"/>
      <c r="M859" s="261"/>
      <c r="N859" s="262"/>
      <c r="O859" s="262"/>
      <c r="P859" s="262"/>
      <c r="Q859" s="262"/>
      <c r="R859" s="262"/>
      <c r="S859" s="262"/>
      <c r="T859" s="263"/>
      <c r="AT859" s="264" t="s">
        <v>428</v>
      </c>
      <c r="AU859" s="264" t="s">
        <v>86</v>
      </c>
      <c r="AV859" s="12" t="s">
        <v>83</v>
      </c>
      <c r="AW859" s="12" t="s">
        <v>39</v>
      </c>
      <c r="AX859" s="12" t="s">
        <v>76</v>
      </c>
      <c r="AY859" s="264" t="s">
        <v>414</v>
      </c>
    </row>
    <row r="860" s="13" customFormat="1">
      <c r="B860" s="265"/>
      <c r="C860" s="266"/>
      <c r="D860" s="252" t="s">
        <v>428</v>
      </c>
      <c r="E860" s="267" t="s">
        <v>21</v>
      </c>
      <c r="F860" s="268" t="s">
        <v>1168</v>
      </c>
      <c r="G860" s="266"/>
      <c r="H860" s="269">
        <v>204.13900000000001</v>
      </c>
      <c r="I860" s="270"/>
      <c r="J860" s="266"/>
      <c r="K860" s="266"/>
      <c r="L860" s="271"/>
      <c r="M860" s="272"/>
      <c r="N860" s="273"/>
      <c r="O860" s="273"/>
      <c r="P860" s="273"/>
      <c r="Q860" s="273"/>
      <c r="R860" s="273"/>
      <c r="S860" s="273"/>
      <c r="T860" s="274"/>
      <c r="AT860" s="275" t="s">
        <v>428</v>
      </c>
      <c r="AU860" s="275" t="s">
        <v>86</v>
      </c>
      <c r="AV860" s="13" t="s">
        <v>86</v>
      </c>
      <c r="AW860" s="13" t="s">
        <v>39</v>
      </c>
      <c r="AX860" s="13" t="s">
        <v>76</v>
      </c>
      <c r="AY860" s="275" t="s">
        <v>414</v>
      </c>
    </row>
    <row r="861" s="15" customFormat="1">
      <c r="B861" s="287"/>
      <c r="C861" s="288"/>
      <c r="D861" s="252" t="s">
        <v>428</v>
      </c>
      <c r="E861" s="289" t="s">
        <v>21</v>
      </c>
      <c r="F861" s="290" t="s">
        <v>235</v>
      </c>
      <c r="G861" s="288"/>
      <c r="H861" s="291">
        <v>204.13900000000001</v>
      </c>
      <c r="I861" s="292"/>
      <c r="J861" s="288"/>
      <c r="K861" s="288"/>
      <c r="L861" s="293"/>
      <c r="M861" s="294"/>
      <c r="N861" s="295"/>
      <c r="O861" s="295"/>
      <c r="P861" s="295"/>
      <c r="Q861" s="295"/>
      <c r="R861" s="295"/>
      <c r="S861" s="295"/>
      <c r="T861" s="296"/>
      <c r="AT861" s="297" t="s">
        <v>428</v>
      </c>
      <c r="AU861" s="297" t="s">
        <v>86</v>
      </c>
      <c r="AV861" s="15" t="s">
        <v>422</v>
      </c>
      <c r="AW861" s="15" t="s">
        <v>39</v>
      </c>
      <c r="AX861" s="15" t="s">
        <v>83</v>
      </c>
      <c r="AY861" s="297" t="s">
        <v>414</v>
      </c>
    </row>
    <row r="862" s="1" customFormat="1" ht="25.5" customHeight="1">
      <c r="B862" s="47"/>
      <c r="C862" s="240" t="s">
        <v>1169</v>
      </c>
      <c r="D862" s="240" t="s">
        <v>418</v>
      </c>
      <c r="E862" s="241" t="s">
        <v>1170</v>
      </c>
      <c r="F862" s="242" t="s">
        <v>1171</v>
      </c>
      <c r="G862" s="243" t="s">
        <v>446</v>
      </c>
      <c r="H862" s="244">
        <v>8.375</v>
      </c>
      <c r="I862" s="245"/>
      <c r="J862" s="246">
        <f>ROUND(I862*H862,2)</f>
        <v>0</v>
      </c>
      <c r="K862" s="242" t="s">
        <v>421</v>
      </c>
      <c r="L862" s="73"/>
      <c r="M862" s="247" t="s">
        <v>21</v>
      </c>
      <c r="N862" s="248" t="s">
        <v>47</v>
      </c>
      <c r="O862" s="48"/>
      <c r="P862" s="249">
        <f>O862*H862</f>
        <v>0</v>
      </c>
      <c r="Q862" s="249">
        <v>1.837</v>
      </c>
      <c r="R862" s="249">
        <f>Q862*H862</f>
        <v>15.384874999999999</v>
      </c>
      <c r="S862" s="249">
        <v>0</v>
      </c>
      <c r="T862" s="250">
        <f>S862*H862</f>
        <v>0</v>
      </c>
      <c r="AR862" s="25" t="s">
        <v>422</v>
      </c>
      <c r="AT862" s="25" t="s">
        <v>418</v>
      </c>
      <c r="AU862" s="25" t="s">
        <v>86</v>
      </c>
      <c r="AY862" s="25" t="s">
        <v>414</v>
      </c>
      <c r="BE862" s="251">
        <f>IF(N862="základní",J862,0)</f>
        <v>0</v>
      </c>
      <c r="BF862" s="251">
        <f>IF(N862="snížená",J862,0)</f>
        <v>0</v>
      </c>
      <c r="BG862" s="251">
        <f>IF(N862="zákl. přenesená",J862,0)</f>
        <v>0</v>
      </c>
      <c r="BH862" s="251">
        <f>IF(N862="sníž. přenesená",J862,0)</f>
        <v>0</v>
      </c>
      <c r="BI862" s="251">
        <f>IF(N862="nulová",J862,0)</f>
        <v>0</v>
      </c>
      <c r="BJ862" s="25" t="s">
        <v>83</v>
      </c>
      <c r="BK862" s="251">
        <f>ROUND(I862*H862,2)</f>
        <v>0</v>
      </c>
      <c r="BL862" s="25" t="s">
        <v>422</v>
      </c>
      <c r="BM862" s="25" t="s">
        <v>1172</v>
      </c>
    </row>
    <row r="863" s="1" customFormat="1">
      <c r="B863" s="47"/>
      <c r="C863" s="75"/>
      <c r="D863" s="252" t="s">
        <v>425</v>
      </c>
      <c r="E863" s="75"/>
      <c r="F863" s="253" t="s">
        <v>1162</v>
      </c>
      <c r="G863" s="75"/>
      <c r="H863" s="75"/>
      <c r="I863" s="208"/>
      <c r="J863" s="75"/>
      <c r="K863" s="75"/>
      <c r="L863" s="73"/>
      <c r="M863" s="254"/>
      <c r="N863" s="48"/>
      <c r="O863" s="48"/>
      <c r="P863" s="48"/>
      <c r="Q863" s="48"/>
      <c r="R863" s="48"/>
      <c r="S863" s="48"/>
      <c r="T863" s="96"/>
      <c r="AT863" s="25" t="s">
        <v>425</v>
      </c>
      <c r="AU863" s="25" t="s">
        <v>86</v>
      </c>
    </row>
    <row r="864" s="12" customFormat="1">
      <c r="B864" s="255"/>
      <c r="C864" s="256"/>
      <c r="D864" s="252" t="s">
        <v>428</v>
      </c>
      <c r="E864" s="257" t="s">
        <v>21</v>
      </c>
      <c r="F864" s="258" t="s">
        <v>1163</v>
      </c>
      <c r="G864" s="256"/>
      <c r="H864" s="257" t="s">
        <v>21</v>
      </c>
      <c r="I864" s="259"/>
      <c r="J864" s="256"/>
      <c r="K864" s="256"/>
      <c r="L864" s="260"/>
      <c r="M864" s="261"/>
      <c r="N864" s="262"/>
      <c r="O864" s="262"/>
      <c r="P864" s="262"/>
      <c r="Q864" s="262"/>
      <c r="R864" s="262"/>
      <c r="S864" s="262"/>
      <c r="T864" s="263"/>
      <c r="AT864" s="264" t="s">
        <v>428</v>
      </c>
      <c r="AU864" s="264" t="s">
        <v>86</v>
      </c>
      <c r="AV864" s="12" t="s">
        <v>83</v>
      </c>
      <c r="AW864" s="12" t="s">
        <v>39</v>
      </c>
      <c r="AX864" s="12" t="s">
        <v>76</v>
      </c>
      <c r="AY864" s="264" t="s">
        <v>414</v>
      </c>
    </row>
    <row r="865" s="13" customFormat="1">
      <c r="B865" s="265"/>
      <c r="C865" s="266"/>
      <c r="D865" s="252" t="s">
        <v>428</v>
      </c>
      <c r="E865" s="267" t="s">
        <v>21</v>
      </c>
      <c r="F865" s="268" t="s">
        <v>1173</v>
      </c>
      <c r="G865" s="266"/>
      <c r="H865" s="269">
        <v>8.375</v>
      </c>
      <c r="I865" s="270"/>
      <c r="J865" s="266"/>
      <c r="K865" s="266"/>
      <c r="L865" s="271"/>
      <c r="M865" s="272"/>
      <c r="N865" s="273"/>
      <c r="O865" s="273"/>
      <c r="P865" s="273"/>
      <c r="Q865" s="273"/>
      <c r="R865" s="273"/>
      <c r="S865" s="273"/>
      <c r="T865" s="274"/>
      <c r="AT865" s="275" t="s">
        <v>428</v>
      </c>
      <c r="AU865" s="275" t="s">
        <v>86</v>
      </c>
      <c r="AV865" s="13" t="s">
        <v>86</v>
      </c>
      <c r="AW865" s="13" t="s">
        <v>39</v>
      </c>
      <c r="AX865" s="13" t="s">
        <v>76</v>
      </c>
      <c r="AY865" s="275" t="s">
        <v>414</v>
      </c>
    </row>
    <row r="866" s="15" customFormat="1">
      <c r="B866" s="287"/>
      <c r="C866" s="288"/>
      <c r="D866" s="252" t="s">
        <v>428</v>
      </c>
      <c r="E866" s="289" t="s">
        <v>21</v>
      </c>
      <c r="F866" s="290" t="s">
        <v>235</v>
      </c>
      <c r="G866" s="288"/>
      <c r="H866" s="291">
        <v>8.375</v>
      </c>
      <c r="I866" s="292"/>
      <c r="J866" s="288"/>
      <c r="K866" s="288"/>
      <c r="L866" s="293"/>
      <c r="M866" s="294"/>
      <c r="N866" s="295"/>
      <c r="O866" s="295"/>
      <c r="P866" s="295"/>
      <c r="Q866" s="295"/>
      <c r="R866" s="295"/>
      <c r="S866" s="295"/>
      <c r="T866" s="296"/>
      <c r="AT866" s="297" t="s">
        <v>428</v>
      </c>
      <c r="AU866" s="297" t="s">
        <v>86</v>
      </c>
      <c r="AV866" s="15" t="s">
        <v>422</v>
      </c>
      <c r="AW866" s="15" t="s">
        <v>39</v>
      </c>
      <c r="AX866" s="15" t="s">
        <v>83</v>
      </c>
      <c r="AY866" s="297" t="s">
        <v>414</v>
      </c>
    </row>
    <row r="867" s="1" customFormat="1" ht="25.5" customHeight="1">
      <c r="B867" s="47"/>
      <c r="C867" s="240" t="s">
        <v>1174</v>
      </c>
      <c r="D867" s="240" t="s">
        <v>418</v>
      </c>
      <c r="E867" s="241" t="s">
        <v>1175</v>
      </c>
      <c r="F867" s="242" t="s">
        <v>1176</v>
      </c>
      <c r="G867" s="243" t="s">
        <v>192</v>
      </c>
      <c r="H867" s="244">
        <v>167.5</v>
      </c>
      <c r="I867" s="245"/>
      <c r="J867" s="246">
        <f>ROUND(I867*H867,2)</f>
        <v>0</v>
      </c>
      <c r="K867" s="242" t="s">
        <v>421</v>
      </c>
      <c r="L867" s="73"/>
      <c r="M867" s="247" t="s">
        <v>21</v>
      </c>
      <c r="N867" s="248" t="s">
        <v>47</v>
      </c>
      <c r="O867" s="48"/>
      <c r="P867" s="249">
        <f>O867*H867</f>
        <v>0</v>
      </c>
      <c r="Q867" s="249">
        <v>0.24217</v>
      </c>
      <c r="R867" s="249">
        <f>Q867*H867</f>
        <v>40.563474999999997</v>
      </c>
      <c r="S867" s="249">
        <v>0</v>
      </c>
      <c r="T867" s="250">
        <f>S867*H867</f>
        <v>0</v>
      </c>
      <c r="AR867" s="25" t="s">
        <v>422</v>
      </c>
      <c r="AT867" s="25" t="s">
        <v>418</v>
      </c>
      <c r="AU867" s="25" t="s">
        <v>86</v>
      </c>
      <c r="AY867" s="25" t="s">
        <v>414</v>
      </c>
      <c r="BE867" s="251">
        <f>IF(N867="základní",J867,0)</f>
        <v>0</v>
      </c>
      <c r="BF867" s="251">
        <f>IF(N867="snížená",J867,0)</f>
        <v>0</v>
      </c>
      <c r="BG867" s="251">
        <f>IF(N867="zákl. přenesená",J867,0)</f>
        <v>0</v>
      </c>
      <c r="BH867" s="251">
        <f>IF(N867="sníž. přenesená",J867,0)</f>
        <v>0</v>
      </c>
      <c r="BI867" s="251">
        <f>IF(N867="nulová",J867,0)</f>
        <v>0</v>
      </c>
      <c r="BJ867" s="25" t="s">
        <v>83</v>
      </c>
      <c r="BK867" s="251">
        <f>ROUND(I867*H867,2)</f>
        <v>0</v>
      </c>
      <c r="BL867" s="25" t="s">
        <v>422</v>
      </c>
      <c r="BM867" s="25" t="s">
        <v>1177</v>
      </c>
    </row>
    <row r="868" s="12" customFormat="1">
      <c r="B868" s="255"/>
      <c r="C868" s="256"/>
      <c r="D868" s="252" t="s">
        <v>428</v>
      </c>
      <c r="E868" s="257" t="s">
        <v>21</v>
      </c>
      <c r="F868" s="258" t="s">
        <v>1163</v>
      </c>
      <c r="G868" s="256"/>
      <c r="H868" s="257" t="s">
        <v>21</v>
      </c>
      <c r="I868" s="259"/>
      <c r="J868" s="256"/>
      <c r="K868" s="256"/>
      <c r="L868" s="260"/>
      <c r="M868" s="261"/>
      <c r="N868" s="262"/>
      <c r="O868" s="262"/>
      <c r="P868" s="262"/>
      <c r="Q868" s="262"/>
      <c r="R868" s="262"/>
      <c r="S868" s="262"/>
      <c r="T868" s="263"/>
      <c r="AT868" s="264" t="s">
        <v>428</v>
      </c>
      <c r="AU868" s="264" t="s">
        <v>86</v>
      </c>
      <c r="AV868" s="12" t="s">
        <v>83</v>
      </c>
      <c r="AW868" s="12" t="s">
        <v>39</v>
      </c>
      <c r="AX868" s="12" t="s">
        <v>76</v>
      </c>
      <c r="AY868" s="264" t="s">
        <v>414</v>
      </c>
    </row>
    <row r="869" s="13" customFormat="1">
      <c r="B869" s="265"/>
      <c r="C869" s="266"/>
      <c r="D869" s="252" t="s">
        <v>428</v>
      </c>
      <c r="E869" s="267" t="s">
        <v>21</v>
      </c>
      <c r="F869" s="268" t="s">
        <v>1178</v>
      </c>
      <c r="G869" s="266"/>
      <c r="H869" s="269">
        <v>167.5</v>
      </c>
      <c r="I869" s="270"/>
      <c r="J869" s="266"/>
      <c r="K869" s="266"/>
      <c r="L869" s="271"/>
      <c r="M869" s="272"/>
      <c r="N869" s="273"/>
      <c r="O869" s="273"/>
      <c r="P869" s="273"/>
      <c r="Q869" s="273"/>
      <c r="R869" s="273"/>
      <c r="S869" s="273"/>
      <c r="T869" s="274"/>
      <c r="AT869" s="275" t="s">
        <v>428</v>
      </c>
      <c r="AU869" s="275" t="s">
        <v>86</v>
      </c>
      <c r="AV869" s="13" t="s">
        <v>86</v>
      </c>
      <c r="AW869" s="13" t="s">
        <v>39</v>
      </c>
      <c r="AX869" s="13" t="s">
        <v>76</v>
      </c>
      <c r="AY869" s="275" t="s">
        <v>414</v>
      </c>
    </row>
    <row r="870" s="14" customFormat="1">
      <c r="B870" s="276"/>
      <c r="C870" s="277"/>
      <c r="D870" s="252" t="s">
        <v>428</v>
      </c>
      <c r="E870" s="278" t="s">
        <v>588</v>
      </c>
      <c r="F870" s="279" t="s">
        <v>259</v>
      </c>
      <c r="G870" s="277"/>
      <c r="H870" s="280">
        <v>167.5</v>
      </c>
      <c r="I870" s="281"/>
      <c r="J870" s="277"/>
      <c r="K870" s="277"/>
      <c r="L870" s="282"/>
      <c r="M870" s="283"/>
      <c r="N870" s="284"/>
      <c r="O870" s="284"/>
      <c r="P870" s="284"/>
      <c r="Q870" s="284"/>
      <c r="R870" s="284"/>
      <c r="S870" s="284"/>
      <c r="T870" s="285"/>
      <c r="AT870" s="286" t="s">
        <v>428</v>
      </c>
      <c r="AU870" s="286" t="s">
        <v>86</v>
      </c>
      <c r="AV870" s="14" t="s">
        <v>394</v>
      </c>
      <c r="AW870" s="14" t="s">
        <v>39</v>
      </c>
      <c r="AX870" s="14" t="s">
        <v>76</v>
      </c>
      <c r="AY870" s="286" t="s">
        <v>414</v>
      </c>
    </row>
    <row r="871" s="15" customFormat="1">
      <c r="B871" s="287"/>
      <c r="C871" s="288"/>
      <c r="D871" s="252" t="s">
        <v>428</v>
      </c>
      <c r="E871" s="289" t="s">
        <v>21</v>
      </c>
      <c r="F871" s="290" t="s">
        <v>235</v>
      </c>
      <c r="G871" s="288"/>
      <c r="H871" s="291">
        <v>167.5</v>
      </c>
      <c r="I871" s="292"/>
      <c r="J871" s="288"/>
      <c r="K871" s="288"/>
      <c r="L871" s="293"/>
      <c r="M871" s="294"/>
      <c r="N871" s="295"/>
      <c r="O871" s="295"/>
      <c r="P871" s="295"/>
      <c r="Q871" s="295"/>
      <c r="R871" s="295"/>
      <c r="S871" s="295"/>
      <c r="T871" s="296"/>
      <c r="AT871" s="297" t="s">
        <v>428</v>
      </c>
      <c r="AU871" s="297" t="s">
        <v>86</v>
      </c>
      <c r="AV871" s="15" t="s">
        <v>422</v>
      </c>
      <c r="AW871" s="15" t="s">
        <v>39</v>
      </c>
      <c r="AX871" s="15" t="s">
        <v>83</v>
      </c>
      <c r="AY871" s="297" t="s">
        <v>414</v>
      </c>
    </row>
    <row r="872" s="1" customFormat="1" ht="25.5" customHeight="1">
      <c r="B872" s="47"/>
      <c r="C872" s="240" t="s">
        <v>1179</v>
      </c>
      <c r="D872" s="240" t="s">
        <v>418</v>
      </c>
      <c r="E872" s="241" t="s">
        <v>1180</v>
      </c>
      <c r="F872" s="242" t="s">
        <v>1181</v>
      </c>
      <c r="G872" s="243" t="s">
        <v>145</v>
      </c>
      <c r="H872" s="244">
        <v>339.5</v>
      </c>
      <c r="I872" s="245"/>
      <c r="J872" s="246">
        <f>ROUND(I872*H872,2)</f>
        <v>0</v>
      </c>
      <c r="K872" s="242" t="s">
        <v>421</v>
      </c>
      <c r="L872" s="73"/>
      <c r="M872" s="247" t="s">
        <v>21</v>
      </c>
      <c r="N872" s="248" t="s">
        <v>47</v>
      </c>
      <c r="O872" s="48"/>
      <c r="P872" s="249">
        <f>O872*H872</f>
        <v>0</v>
      </c>
      <c r="Q872" s="249">
        <v>0.19747999999999999</v>
      </c>
      <c r="R872" s="249">
        <f>Q872*H872</f>
        <v>67.044460000000001</v>
      </c>
      <c r="S872" s="249">
        <v>0</v>
      </c>
      <c r="T872" s="250">
        <f>S872*H872</f>
        <v>0</v>
      </c>
      <c r="AR872" s="25" t="s">
        <v>422</v>
      </c>
      <c r="AT872" s="25" t="s">
        <v>418</v>
      </c>
      <c r="AU872" s="25" t="s">
        <v>86</v>
      </c>
      <c r="AY872" s="25" t="s">
        <v>414</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422</v>
      </c>
      <c r="BM872" s="25" t="s">
        <v>1182</v>
      </c>
    </row>
    <row r="873" s="12" customFormat="1">
      <c r="B873" s="255"/>
      <c r="C873" s="256"/>
      <c r="D873" s="252" t="s">
        <v>428</v>
      </c>
      <c r="E873" s="257" t="s">
        <v>21</v>
      </c>
      <c r="F873" s="258" t="s">
        <v>1163</v>
      </c>
      <c r="G873" s="256"/>
      <c r="H873" s="257" t="s">
        <v>21</v>
      </c>
      <c r="I873" s="259"/>
      <c r="J873" s="256"/>
      <c r="K873" s="256"/>
      <c r="L873" s="260"/>
      <c r="M873" s="261"/>
      <c r="N873" s="262"/>
      <c r="O873" s="262"/>
      <c r="P873" s="262"/>
      <c r="Q873" s="262"/>
      <c r="R873" s="262"/>
      <c r="S873" s="262"/>
      <c r="T873" s="263"/>
      <c r="AT873" s="264" t="s">
        <v>428</v>
      </c>
      <c r="AU873" s="264" t="s">
        <v>86</v>
      </c>
      <c r="AV873" s="12" t="s">
        <v>83</v>
      </c>
      <c r="AW873" s="12" t="s">
        <v>39</v>
      </c>
      <c r="AX873" s="12" t="s">
        <v>76</v>
      </c>
      <c r="AY873" s="264" t="s">
        <v>414</v>
      </c>
    </row>
    <row r="874" s="13" customFormat="1">
      <c r="B874" s="265"/>
      <c r="C874" s="266"/>
      <c r="D874" s="252" t="s">
        <v>428</v>
      </c>
      <c r="E874" s="267" t="s">
        <v>21</v>
      </c>
      <c r="F874" s="268" t="s">
        <v>1049</v>
      </c>
      <c r="G874" s="266"/>
      <c r="H874" s="269">
        <v>339.5</v>
      </c>
      <c r="I874" s="270"/>
      <c r="J874" s="266"/>
      <c r="K874" s="266"/>
      <c r="L874" s="271"/>
      <c r="M874" s="272"/>
      <c r="N874" s="273"/>
      <c r="O874" s="273"/>
      <c r="P874" s="273"/>
      <c r="Q874" s="273"/>
      <c r="R874" s="273"/>
      <c r="S874" s="273"/>
      <c r="T874" s="274"/>
      <c r="AT874" s="275" t="s">
        <v>428</v>
      </c>
      <c r="AU874" s="275" t="s">
        <v>86</v>
      </c>
      <c r="AV874" s="13" t="s">
        <v>86</v>
      </c>
      <c r="AW874" s="13" t="s">
        <v>39</v>
      </c>
      <c r="AX874" s="13" t="s">
        <v>76</v>
      </c>
      <c r="AY874" s="275" t="s">
        <v>414</v>
      </c>
    </row>
    <row r="875" s="14" customFormat="1">
      <c r="B875" s="276"/>
      <c r="C875" s="277"/>
      <c r="D875" s="252" t="s">
        <v>428</v>
      </c>
      <c r="E875" s="278" t="s">
        <v>21</v>
      </c>
      <c r="F875" s="279" t="s">
        <v>259</v>
      </c>
      <c r="G875" s="277"/>
      <c r="H875" s="280">
        <v>339.5</v>
      </c>
      <c r="I875" s="281"/>
      <c r="J875" s="277"/>
      <c r="K875" s="277"/>
      <c r="L875" s="282"/>
      <c r="M875" s="283"/>
      <c r="N875" s="284"/>
      <c r="O875" s="284"/>
      <c r="P875" s="284"/>
      <c r="Q875" s="284"/>
      <c r="R875" s="284"/>
      <c r="S875" s="284"/>
      <c r="T875" s="285"/>
      <c r="AT875" s="286" t="s">
        <v>428</v>
      </c>
      <c r="AU875" s="286" t="s">
        <v>86</v>
      </c>
      <c r="AV875" s="14" t="s">
        <v>394</v>
      </c>
      <c r="AW875" s="14" t="s">
        <v>39</v>
      </c>
      <c r="AX875" s="14" t="s">
        <v>76</v>
      </c>
      <c r="AY875" s="286" t="s">
        <v>414</v>
      </c>
    </row>
    <row r="876" s="15" customFormat="1">
      <c r="B876" s="287"/>
      <c r="C876" s="288"/>
      <c r="D876" s="252" t="s">
        <v>428</v>
      </c>
      <c r="E876" s="289" t="s">
        <v>21</v>
      </c>
      <c r="F876" s="290" t="s">
        <v>235</v>
      </c>
      <c r="G876" s="288"/>
      <c r="H876" s="291">
        <v>339.5</v>
      </c>
      <c r="I876" s="292"/>
      <c r="J876" s="288"/>
      <c r="K876" s="288"/>
      <c r="L876" s="293"/>
      <c r="M876" s="294"/>
      <c r="N876" s="295"/>
      <c r="O876" s="295"/>
      <c r="P876" s="295"/>
      <c r="Q876" s="295"/>
      <c r="R876" s="295"/>
      <c r="S876" s="295"/>
      <c r="T876" s="296"/>
      <c r="AT876" s="297" t="s">
        <v>428</v>
      </c>
      <c r="AU876" s="297" t="s">
        <v>86</v>
      </c>
      <c r="AV876" s="15" t="s">
        <v>422</v>
      </c>
      <c r="AW876" s="15" t="s">
        <v>39</v>
      </c>
      <c r="AX876" s="15" t="s">
        <v>83</v>
      </c>
      <c r="AY876" s="297" t="s">
        <v>414</v>
      </c>
    </row>
    <row r="877" s="11" customFormat="1" ht="29.88" customHeight="1">
      <c r="B877" s="224"/>
      <c r="C877" s="225"/>
      <c r="D877" s="226" t="s">
        <v>75</v>
      </c>
      <c r="E877" s="238" t="s">
        <v>606</v>
      </c>
      <c r="F877" s="238" t="s">
        <v>1183</v>
      </c>
      <c r="G877" s="225"/>
      <c r="H877" s="225"/>
      <c r="I877" s="228"/>
      <c r="J877" s="239">
        <f>BK877</f>
        <v>0</v>
      </c>
      <c r="K877" s="225"/>
      <c r="L877" s="230"/>
      <c r="M877" s="231"/>
      <c r="N877" s="232"/>
      <c r="O877" s="232"/>
      <c r="P877" s="233">
        <f>SUM(P878:P1616)</f>
        <v>0</v>
      </c>
      <c r="Q877" s="232"/>
      <c r="R877" s="233">
        <f>SUM(R878:R1616)</f>
        <v>3.3372087999999995</v>
      </c>
      <c r="S877" s="232"/>
      <c r="T877" s="234">
        <f>SUM(T878:T1616)</f>
        <v>3043.6757510000002</v>
      </c>
      <c r="AR877" s="235" t="s">
        <v>83</v>
      </c>
      <c r="AT877" s="236" t="s">
        <v>75</v>
      </c>
      <c r="AU877" s="236" t="s">
        <v>83</v>
      </c>
      <c r="AY877" s="235" t="s">
        <v>414</v>
      </c>
      <c r="BK877" s="237">
        <f>SUM(BK878:BK1616)</f>
        <v>0</v>
      </c>
    </row>
    <row r="878" s="1" customFormat="1" ht="25.5" customHeight="1">
      <c r="B878" s="47"/>
      <c r="C878" s="240" t="s">
        <v>458</v>
      </c>
      <c r="D878" s="240" t="s">
        <v>418</v>
      </c>
      <c r="E878" s="241" t="s">
        <v>1184</v>
      </c>
      <c r="F878" s="242" t="s">
        <v>1185</v>
      </c>
      <c r="G878" s="243" t="s">
        <v>145</v>
      </c>
      <c r="H878" s="244">
        <v>91.060000000000002</v>
      </c>
      <c r="I878" s="245"/>
      <c r="J878" s="246">
        <f>ROUND(I878*H878,2)</f>
        <v>0</v>
      </c>
      <c r="K878" s="242" t="s">
        <v>421</v>
      </c>
      <c r="L878" s="73"/>
      <c r="M878" s="247" t="s">
        <v>21</v>
      </c>
      <c r="N878" s="248" t="s">
        <v>47</v>
      </c>
      <c r="O878" s="48"/>
      <c r="P878" s="249">
        <f>O878*H878</f>
        <v>0</v>
      </c>
      <c r="Q878" s="249">
        <v>2.0000000000000002E-05</v>
      </c>
      <c r="R878" s="249">
        <f>Q878*H878</f>
        <v>0.0018212000000000003</v>
      </c>
      <c r="S878" s="249">
        <v>0</v>
      </c>
      <c r="T878" s="250">
        <f>S878*H878</f>
        <v>0</v>
      </c>
      <c r="AR878" s="25" t="s">
        <v>422</v>
      </c>
      <c r="AT878" s="25" t="s">
        <v>418</v>
      </c>
      <c r="AU878" s="25" t="s">
        <v>86</v>
      </c>
      <c r="AY878" s="25" t="s">
        <v>414</v>
      </c>
      <c r="BE878" s="251">
        <f>IF(N878="základní",J878,0)</f>
        <v>0</v>
      </c>
      <c r="BF878" s="251">
        <f>IF(N878="snížená",J878,0)</f>
        <v>0</v>
      </c>
      <c r="BG878" s="251">
        <f>IF(N878="zákl. přenesená",J878,0)</f>
        <v>0</v>
      </c>
      <c r="BH878" s="251">
        <f>IF(N878="sníž. přenesená",J878,0)</f>
        <v>0</v>
      </c>
      <c r="BI878" s="251">
        <f>IF(N878="nulová",J878,0)</f>
        <v>0</v>
      </c>
      <c r="BJ878" s="25" t="s">
        <v>83</v>
      </c>
      <c r="BK878" s="251">
        <f>ROUND(I878*H878,2)</f>
        <v>0</v>
      </c>
      <c r="BL878" s="25" t="s">
        <v>422</v>
      </c>
      <c r="BM878" s="25" t="s">
        <v>1186</v>
      </c>
    </row>
    <row r="879" s="1" customFormat="1">
      <c r="B879" s="47"/>
      <c r="C879" s="75"/>
      <c r="D879" s="252" t="s">
        <v>425</v>
      </c>
      <c r="E879" s="75"/>
      <c r="F879" s="253" t="s">
        <v>1187</v>
      </c>
      <c r="G879" s="75"/>
      <c r="H879" s="75"/>
      <c r="I879" s="208"/>
      <c r="J879" s="75"/>
      <c r="K879" s="75"/>
      <c r="L879" s="73"/>
      <c r="M879" s="254"/>
      <c r="N879" s="48"/>
      <c r="O879" s="48"/>
      <c r="P879" s="48"/>
      <c r="Q879" s="48"/>
      <c r="R879" s="48"/>
      <c r="S879" s="48"/>
      <c r="T879" s="96"/>
      <c r="AT879" s="25" t="s">
        <v>425</v>
      </c>
      <c r="AU879" s="25" t="s">
        <v>86</v>
      </c>
    </row>
    <row r="880" s="12" customFormat="1">
      <c r="B880" s="255"/>
      <c r="C880" s="256"/>
      <c r="D880" s="252" t="s">
        <v>428</v>
      </c>
      <c r="E880" s="257" t="s">
        <v>21</v>
      </c>
      <c r="F880" s="258" t="s">
        <v>429</v>
      </c>
      <c r="G880" s="256"/>
      <c r="H880" s="257" t="s">
        <v>21</v>
      </c>
      <c r="I880" s="259"/>
      <c r="J880" s="256"/>
      <c r="K880" s="256"/>
      <c r="L880" s="260"/>
      <c r="M880" s="261"/>
      <c r="N880" s="262"/>
      <c r="O880" s="262"/>
      <c r="P880" s="262"/>
      <c r="Q880" s="262"/>
      <c r="R880" s="262"/>
      <c r="S880" s="262"/>
      <c r="T880" s="263"/>
      <c r="AT880" s="264" t="s">
        <v>428</v>
      </c>
      <c r="AU880" s="264" t="s">
        <v>86</v>
      </c>
      <c r="AV880" s="12" t="s">
        <v>83</v>
      </c>
      <c r="AW880" s="12" t="s">
        <v>39</v>
      </c>
      <c r="AX880" s="12" t="s">
        <v>76</v>
      </c>
      <c r="AY880" s="264" t="s">
        <v>414</v>
      </c>
    </row>
    <row r="881" s="12" customFormat="1">
      <c r="B881" s="255"/>
      <c r="C881" s="256"/>
      <c r="D881" s="252" t="s">
        <v>428</v>
      </c>
      <c r="E881" s="257" t="s">
        <v>21</v>
      </c>
      <c r="F881" s="258" t="s">
        <v>431</v>
      </c>
      <c r="G881" s="256"/>
      <c r="H881" s="257" t="s">
        <v>21</v>
      </c>
      <c r="I881" s="259"/>
      <c r="J881" s="256"/>
      <c r="K881" s="256"/>
      <c r="L881" s="260"/>
      <c r="M881" s="261"/>
      <c r="N881" s="262"/>
      <c r="O881" s="262"/>
      <c r="P881" s="262"/>
      <c r="Q881" s="262"/>
      <c r="R881" s="262"/>
      <c r="S881" s="262"/>
      <c r="T881" s="263"/>
      <c r="AT881" s="264" t="s">
        <v>428</v>
      </c>
      <c r="AU881" s="264" t="s">
        <v>86</v>
      </c>
      <c r="AV881" s="12" t="s">
        <v>83</v>
      </c>
      <c r="AW881" s="12" t="s">
        <v>39</v>
      </c>
      <c r="AX881" s="12" t="s">
        <v>76</v>
      </c>
      <c r="AY881" s="264" t="s">
        <v>414</v>
      </c>
    </row>
    <row r="882" s="13" customFormat="1">
      <c r="B882" s="265"/>
      <c r="C882" s="266"/>
      <c r="D882" s="252" t="s">
        <v>428</v>
      </c>
      <c r="E882" s="267" t="s">
        <v>21</v>
      </c>
      <c r="F882" s="268" t="s">
        <v>1188</v>
      </c>
      <c r="G882" s="266"/>
      <c r="H882" s="269">
        <v>34.280000000000001</v>
      </c>
      <c r="I882" s="270"/>
      <c r="J882" s="266"/>
      <c r="K882" s="266"/>
      <c r="L882" s="271"/>
      <c r="M882" s="272"/>
      <c r="N882" s="273"/>
      <c r="O882" s="273"/>
      <c r="P882" s="273"/>
      <c r="Q882" s="273"/>
      <c r="R882" s="273"/>
      <c r="S882" s="273"/>
      <c r="T882" s="274"/>
      <c r="AT882" s="275" t="s">
        <v>428</v>
      </c>
      <c r="AU882" s="275" t="s">
        <v>86</v>
      </c>
      <c r="AV882" s="13" t="s">
        <v>86</v>
      </c>
      <c r="AW882" s="13" t="s">
        <v>39</v>
      </c>
      <c r="AX882" s="13" t="s">
        <v>76</v>
      </c>
      <c r="AY882" s="275" t="s">
        <v>414</v>
      </c>
    </row>
    <row r="883" s="13" customFormat="1">
      <c r="B883" s="265"/>
      <c r="C883" s="266"/>
      <c r="D883" s="252" t="s">
        <v>428</v>
      </c>
      <c r="E883" s="267" t="s">
        <v>21</v>
      </c>
      <c r="F883" s="268" t="s">
        <v>1189</v>
      </c>
      <c r="G883" s="266"/>
      <c r="H883" s="269">
        <v>46.280000000000001</v>
      </c>
      <c r="I883" s="270"/>
      <c r="J883" s="266"/>
      <c r="K883" s="266"/>
      <c r="L883" s="271"/>
      <c r="M883" s="272"/>
      <c r="N883" s="273"/>
      <c r="O883" s="273"/>
      <c r="P883" s="273"/>
      <c r="Q883" s="273"/>
      <c r="R883" s="273"/>
      <c r="S883" s="273"/>
      <c r="T883" s="274"/>
      <c r="AT883" s="275" t="s">
        <v>428</v>
      </c>
      <c r="AU883" s="275" t="s">
        <v>86</v>
      </c>
      <c r="AV883" s="13" t="s">
        <v>86</v>
      </c>
      <c r="AW883" s="13" t="s">
        <v>39</v>
      </c>
      <c r="AX883" s="13" t="s">
        <v>76</v>
      </c>
      <c r="AY883" s="275" t="s">
        <v>414</v>
      </c>
    </row>
    <row r="884" s="12" customFormat="1">
      <c r="B884" s="255"/>
      <c r="C884" s="256"/>
      <c r="D884" s="252" t="s">
        <v>428</v>
      </c>
      <c r="E884" s="257" t="s">
        <v>21</v>
      </c>
      <c r="F884" s="258" t="s">
        <v>437</v>
      </c>
      <c r="G884" s="256"/>
      <c r="H884" s="257" t="s">
        <v>21</v>
      </c>
      <c r="I884" s="259"/>
      <c r="J884" s="256"/>
      <c r="K884" s="256"/>
      <c r="L884" s="260"/>
      <c r="M884" s="261"/>
      <c r="N884" s="262"/>
      <c r="O884" s="262"/>
      <c r="P884" s="262"/>
      <c r="Q884" s="262"/>
      <c r="R884" s="262"/>
      <c r="S884" s="262"/>
      <c r="T884" s="263"/>
      <c r="AT884" s="264" t="s">
        <v>428</v>
      </c>
      <c r="AU884" s="264" t="s">
        <v>86</v>
      </c>
      <c r="AV884" s="12" t="s">
        <v>83</v>
      </c>
      <c r="AW884" s="12" t="s">
        <v>39</v>
      </c>
      <c r="AX884" s="12" t="s">
        <v>76</v>
      </c>
      <c r="AY884" s="264" t="s">
        <v>414</v>
      </c>
    </row>
    <row r="885" s="13" customFormat="1">
      <c r="B885" s="265"/>
      <c r="C885" s="266"/>
      <c r="D885" s="252" t="s">
        <v>428</v>
      </c>
      <c r="E885" s="267" t="s">
        <v>21</v>
      </c>
      <c r="F885" s="268" t="s">
        <v>1190</v>
      </c>
      <c r="G885" s="266"/>
      <c r="H885" s="269">
        <v>10.5</v>
      </c>
      <c r="I885" s="270"/>
      <c r="J885" s="266"/>
      <c r="K885" s="266"/>
      <c r="L885" s="271"/>
      <c r="M885" s="272"/>
      <c r="N885" s="273"/>
      <c r="O885" s="273"/>
      <c r="P885" s="273"/>
      <c r="Q885" s="273"/>
      <c r="R885" s="273"/>
      <c r="S885" s="273"/>
      <c r="T885" s="274"/>
      <c r="AT885" s="275" t="s">
        <v>428</v>
      </c>
      <c r="AU885" s="275" t="s">
        <v>86</v>
      </c>
      <c r="AV885" s="13" t="s">
        <v>86</v>
      </c>
      <c r="AW885" s="13" t="s">
        <v>39</v>
      </c>
      <c r="AX885" s="13" t="s">
        <v>76</v>
      </c>
      <c r="AY885" s="275" t="s">
        <v>414</v>
      </c>
    </row>
    <row r="886" s="15" customFormat="1">
      <c r="B886" s="287"/>
      <c r="C886" s="288"/>
      <c r="D886" s="252" t="s">
        <v>428</v>
      </c>
      <c r="E886" s="289" t="s">
        <v>21</v>
      </c>
      <c r="F886" s="290" t="s">
        <v>235</v>
      </c>
      <c r="G886" s="288"/>
      <c r="H886" s="291">
        <v>91.060000000000002</v>
      </c>
      <c r="I886" s="292"/>
      <c r="J886" s="288"/>
      <c r="K886" s="288"/>
      <c r="L886" s="293"/>
      <c r="M886" s="294"/>
      <c r="N886" s="295"/>
      <c r="O886" s="295"/>
      <c r="P886" s="295"/>
      <c r="Q886" s="295"/>
      <c r="R886" s="295"/>
      <c r="S886" s="295"/>
      <c r="T886" s="296"/>
      <c r="AT886" s="297" t="s">
        <v>428</v>
      </c>
      <c r="AU886" s="297" t="s">
        <v>86</v>
      </c>
      <c r="AV886" s="15" t="s">
        <v>422</v>
      </c>
      <c r="AW886" s="15" t="s">
        <v>39</v>
      </c>
      <c r="AX886" s="15" t="s">
        <v>83</v>
      </c>
      <c r="AY886" s="297" t="s">
        <v>414</v>
      </c>
    </row>
    <row r="887" s="1" customFormat="1" ht="38.25" customHeight="1">
      <c r="B887" s="47"/>
      <c r="C887" s="240" t="s">
        <v>1191</v>
      </c>
      <c r="D887" s="240" t="s">
        <v>418</v>
      </c>
      <c r="E887" s="241" t="s">
        <v>1192</v>
      </c>
      <c r="F887" s="242" t="s">
        <v>1193</v>
      </c>
      <c r="G887" s="243" t="s">
        <v>192</v>
      </c>
      <c r="H887" s="244">
        <v>2961.721</v>
      </c>
      <c r="I887" s="245"/>
      <c r="J887" s="246">
        <f>ROUND(I887*H887,2)</f>
        <v>0</v>
      </c>
      <c r="K887" s="242" t="s">
        <v>421</v>
      </c>
      <c r="L887" s="73"/>
      <c r="M887" s="247" t="s">
        <v>21</v>
      </c>
      <c r="N887" s="248" t="s">
        <v>47</v>
      </c>
      <c r="O887" s="48"/>
      <c r="P887" s="249">
        <f>O887*H887</f>
        <v>0</v>
      </c>
      <c r="Q887" s="249">
        <v>0</v>
      </c>
      <c r="R887" s="249">
        <f>Q887*H887</f>
        <v>0</v>
      </c>
      <c r="S887" s="249">
        <v>0</v>
      </c>
      <c r="T887" s="250">
        <f>S887*H887</f>
        <v>0</v>
      </c>
      <c r="AR887" s="25" t="s">
        <v>422</v>
      </c>
      <c r="AT887" s="25" t="s">
        <v>418</v>
      </c>
      <c r="AU887" s="25" t="s">
        <v>86</v>
      </c>
      <c r="AY887" s="25" t="s">
        <v>414</v>
      </c>
      <c r="BE887" s="251">
        <f>IF(N887="základní",J887,0)</f>
        <v>0</v>
      </c>
      <c r="BF887" s="251">
        <f>IF(N887="snížená",J887,0)</f>
        <v>0</v>
      </c>
      <c r="BG887" s="251">
        <f>IF(N887="zákl. přenesená",J887,0)</f>
        <v>0</v>
      </c>
      <c r="BH887" s="251">
        <f>IF(N887="sníž. přenesená",J887,0)</f>
        <v>0</v>
      </c>
      <c r="BI887" s="251">
        <f>IF(N887="nulová",J887,0)</f>
        <v>0</v>
      </c>
      <c r="BJ887" s="25" t="s">
        <v>83</v>
      </c>
      <c r="BK887" s="251">
        <f>ROUND(I887*H887,2)</f>
        <v>0</v>
      </c>
      <c r="BL887" s="25" t="s">
        <v>422</v>
      </c>
      <c r="BM887" s="25" t="s">
        <v>1194</v>
      </c>
    </row>
    <row r="888" s="1" customFormat="1">
      <c r="B888" s="47"/>
      <c r="C888" s="75"/>
      <c r="D888" s="252" t="s">
        <v>425</v>
      </c>
      <c r="E888" s="75"/>
      <c r="F888" s="253" t="s">
        <v>1195</v>
      </c>
      <c r="G888" s="75"/>
      <c r="H888" s="75"/>
      <c r="I888" s="208"/>
      <c r="J888" s="75"/>
      <c r="K888" s="75"/>
      <c r="L888" s="73"/>
      <c r="M888" s="254"/>
      <c r="N888" s="48"/>
      <c r="O888" s="48"/>
      <c r="P888" s="48"/>
      <c r="Q888" s="48"/>
      <c r="R888" s="48"/>
      <c r="S888" s="48"/>
      <c r="T888" s="96"/>
      <c r="AT888" s="25" t="s">
        <v>425</v>
      </c>
      <c r="AU888" s="25" t="s">
        <v>86</v>
      </c>
    </row>
    <row r="889" s="12" customFormat="1">
      <c r="B889" s="255"/>
      <c r="C889" s="256"/>
      <c r="D889" s="252" t="s">
        <v>428</v>
      </c>
      <c r="E889" s="257" t="s">
        <v>21</v>
      </c>
      <c r="F889" s="258" t="s">
        <v>999</v>
      </c>
      <c r="G889" s="256"/>
      <c r="H889" s="257" t="s">
        <v>21</v>
      </c>
      <c r="I889" s="259"/>
      <c r="J889" s="256"/>
      <c r="K889" s="256"/>
      <c r="L889" s="260"/>
      <c r="M889" s="261"/>
      <c r="N889" s="262"/>
      <c r="O889" s="262"/>
      <c r="P889" s="262"/>
      <c r="Q889" s="262"/>
      <c r="R889" s="262"/>
      <c r="S889" s="262"/>
      <c r="T889" s="263"/>
      <c r="AT889" s="264" t="s">
        <v>428</v>
      </c>
      <c r="AU889" s="264" t="s">
        <v>86</v>
      </c>
      <c r="AV889" s="12" t="s">
        <v>83</v>
      </c>
      <c r="AW889" s="12" t="s">
        <v>39</v>
      </c>
      <c r="AX889" s="12" t="s">
        <v>76</v>
      </c>
      <c r="AY889" s="264" t="s">
        <v>414</v>
      </c>
    </row>
    <row r="890" s="12" customFormat="1">
      <c r="B890" s="255"/>
      <c r="C890" s="256"/>
      <c r="D890" s="252" t="s">
        <v>428</v>
      </c>
      <c r="E890" s="257" t="s">
        <v>21</v>
      </c>
      <c r="F890" s="258" t="s">
        <v>1000</v>
      </c>
      <c r="G890" s="256"/>
      <c r="H890" s="257" t="s">
        <v>21</v>
      </c>
      <c r="I890" s="259"/>
      <c r="J890" s="256"/>
      <c r="K890" s="256"/>
      <c r="L890" s="260"/>
      <c r="M890" s="261"/>
      <c r="N890" s="262"/>
      <c r="O890" s="262"/>
      <c r="P890" s="262"/>
      <c r="Q890" s="262"/>
      <c r="R890" s="262"/>
      <c r="S890" s="262"/>
      <c r="T890" s="263"/>
      <c r="AT890" s="264" t="s">
        <v>428</v>
      </c>
      <c r="AU890" s="264" t="s">
        <v>86</v>
      </c>
      <c r="AV890" s="12" t="s">
        <v>83</v>
      </c>
      <c r="AW890" s="12" t="s">
        <v>39</v>
      </c>
      <c r="AX890" s="12" t="s">
        <v>76</v>
      </c>
      <c r="AY890" s="264" t="s">
        <v>414</v>
      </c>
    </row>
    <row r="891" s="12" customFormat="1">
      <c r="B891" s="255"/>
      <c r="C891" s="256"/>
      <c r="D891" s="252" t="s">
        <v>428</v>
      </c>
      <c r="E891" s="257" t="s">
        <v>21</v>
      </c>
      <c r="F891" s="258" t="s">
        <v>1001</v>
      </c>
      <c r="G891" s="256"/>
      <c r="H891" s="257" t="s">
        <v>21</v>
      </c>
      <c r="I891" s="259"/>
      <c r="J891" s="256"/>
      <c r="K891" s="256"/>
      <c r="L891" s="260"/>
      <c r="M891" s="261"/>
      <c r="N891" s="262"/>
      <c r="O891" s="262"/>
      <c r="P891" s="262"/>
      <c r="Q891" s="262"/>
      <c r="R891" s="262"/>
      <c r="S891" s="262"/>
      <c r="T891" s="263"/>
      <c r="AT891" s="264" t="s">
        <v>428</v>
      </c>
      <c r="AU891" s="264" t="s">
        <v>86</v>
      </c>
      <c r="AV891" s="12" t="s">
        <v>83</v>
      </c>
      <c r="AW891" s="12" t="s">
        <v>39</v>
      </c>
      <c r="AX891" s="12" t="s">
        <v>76</v>
      </c>
      <c r="AY891" s="264" t="s">
        <v>414</v>
      </c>
    </row>
    <row r="892" s="12" customFormat="1">
      <c r="B892" s="255"/>
      <c r="C892" s="256"/>
      <c r="D892" s="252" t="s">
        <v>428</v>
      </c>
      <c r="E892" s="257" t="s">
        <v>21</v>
      </c>
      <c r="F892" s="258" t="s">
        <v>1002</v>
      </c>
      <c r="G892" s="256"/>
      <c r="H892" s="257" t="s">
        <v>21</v>
      </c>
      <c r="I892" s="259"/>
      <c r="J892" s="256"/>
      <c r="K892" s="256"/>
      <c r="L892" s="260"/>
      <c r="M892" s="261"/>
      <c r="N892" s="262"/>
      <c r="O892" s="262"/>
      <c r="P892" s="262"/>
      <c r="Q892" s="262"/>
      <c r="R892" s="262"/>
      <c r="S892" s="262"/>
      <c r="T892" s="263"/>
      <c r="AT892" s="264" t="s">
        <v>428</v>
      </c>
      <c r="AU892" s="264" t="s">
        <v>86</v>
      </c>
      <c r="AV892" s="12" t="s">
        <v>83</v>
      </c>
      <c r="AW892" s="12" t="s">
        <v>39</v>
      </c>
      <c r="AX892" s="12" t="s">
        <v>76</v>
      </c>
      <c r="AY892" s="264" t="s">
        <v>414</v>
      </c>
    </row>
    <row r="893" s="12" customFormat="1">
      <c r="B893" s="255"/>
      <c r="C893" s="256"/>
      <c r="D893" s="252" t="s">
        <v>428</v>
      </c>
      <c r="E893" s="257" t="s">
        <v>21</v>
      </c>
      <c r="F893" s="258" t="s">
        <v>1042</v>
      </c>
      <c r="G893" s="256"/>
      <c r="H893" s="257" t="s">
        <v>21</v>
      </c>
      <c r="I893" s="259"/>
      <c r="J893" s="256"/>
      <c r="K893" s="256"/>
      <c r="L893" s="260"/>
      <c r="M893" s="261"/>
      <c r="N893" s="262"/>
      <c r="O893" s="262"/>
      <c r="P893" s="262"/>
      <c r="Q893" s="262"/>
      <c r="R893" s="262"/>
      <c r="S893" s="262"/>
      <c r="T893" s="263"/>
      <c r="AT893" s="264" t="s">
        <v>428</v>
      </c>
      <c r="AU893" s="264" t="s">
        <v>86</v>
      </c>
      <c r="AV893" s="12" t="s">
        <v>83</v>
      </c>
      <c r="AW893" s="12" t="s">
        <v>39</v>
      </c>
      <c r="AX893" s="12" t="s">
        <v>76</v>
      </c>
      <c r="AY893" s="264" t="s">
        <v>414</v>
      </c>
    </row>
    <row r="894" s="12" customFormat="1">
      <c r="B894" s="255"/>
      <c r="C894" s="256"/>
      <c r="D894" s="252" t="s">
        <v>428</v>
      </c>
      <c r="E894" s="257" t="s">
        <v>21</v>
      </c>
      <c r="F894" s="258" t="s">
        <v>1196</v>
      </c>
      <c r="G894" s="256"/>
      <c r="H894" s="257" t="s">
        <v>21</v>
      </c>
      <c r="I894" s="259"/>
      <c r="J894" s="256"/>
      <c r="K894" s="256"/>
      <c r="L894" s="260"/>
      <c r="M894" s="261"/>
      <c r="N894" s="262"/>
      <c r="O894" s="262"/>
      <c r="P894" s="262"/>
      <c r="Q894" s="262"/>
      <c r="R894" s="262"/>
      <c r="S894" s="262"/>
      <c r="T894" s="263"/>
      <c r="AT894" s="264" t="s">
        <v>428</v>
      </c>
      <c r="AU894" s="264" t="s">
        <v>86</v>
      </c>
      <c r="AV894" s="12" t="s">
        <v>83</v>
      </c>
      <c r="AW894" s="12" t="s">
        <v>39</v>
      </c>
      <c r="AX894" s="12" t="s">
        <v>76</v>
      </c>
      <c r="AY894" s="264" t="s">
        <v>414</v>
      </c>
    </row>
    <row r="895" s="13" customFormat="1">
      <c r="B895" s="265"/>
      <c r="C895" s="266"/>
      <c r="D895" s="252" t="s">
        <v>428</v>
      </c>
      <c r="E895" s="267" t="s">
        <v>21</v>
      </c>
      <c r="F895" s="268" t="s">
        <v>1197</v>
      </c>
      <c r="G895" s="266"/>
      <c r="H895" s="269">
        <v>2836.2620000000002</v>
      </c>
      <c r="I895" s="270"/>
      <c r="J895" s="266"/>
      <c r="K895" s="266"/>
      <c r="L895" s="271"/>
      <c r="M895" s="272"/>
      <c r="N895" s="273"/>
      <c r="O895" s="273"/>
      <c r="P895" s="273"/>
      <c r="Q895" s="273"/>
      <c r="R895" s="273"/>
      <c r="S895" s="273"/>
      <c r="T895" s="274"/>
      <c r="AT895" s="275" t="s">
        <v>428</v>
      </c>
      <c r="AU895" s="275" t="s">
        <v>86</v>
      </c>
      <c r="AV895" s="13" t="s">
        <v>86</v>
      </c>
      <c r="AW895" s="13" t="s">
        <v>39</v>
      </c>
      <c r="AX895" s="13" t="s">
        <v>76</v>
      </c>
      <c r="AY895" s="275" t="s">
        <v>414</v>
      </c>
    </row>
    <row r="896" s="12" customFormat="1">
      <c r="B896" s="255"/>
      <c r="C896" s="256"/>
      <c r="D896" s="252" t="s">
        <v>428</v>
      </c>
      <c r="E896" s="257" t="s">
        <v>21</v>
      </c>
      <c r="F896" s="258" t="s">
        <v>931</v>
      </c>
      <c r="G896" s="256"/>
      <c r="H896" s="257" t="s">
        <v>21</v>
      </c>
      <c r="I896" s="259"/>
      <c r="J896" s="256"/>
      <c r="K896" s="256"/>
      <c r="L896" s="260"/>
      <c r="M896" s="261"/>
      <c r="N896" s="262"/>
      <c r="O896" s="262"/>
      <c r="P896" s="262"/>
      <c r="Q896" s="262"/>
      <c r="R896" s="262"/>
      <c r="S896" s="262"/>
      <c r="T896" s="263"/>
      <c r="AT896" s="264" t="s">
        <v>428</v>
      </c>
      <c r="AU896" s="264" t="s">
        <v>86</v>
      </c>
      <c r="AV896" s="12" t="s">
        <v>83</v>
      </c>
      <c r="AW896" s="12" t="s">
        <v>39</v>
      </c>
      <c r="AX896" s="12" t="s">
        <v>76</v>
      </c>
      <c r="AY896" s="264" t="s">
        <v>414</v>
      </c>
    </row>
    <row r="897" s="13" customFormat="1">
      <c r="B897" s="265"/>
      <c r="C897" s="266"/>
      <c r="D897" s="252" t="s">
        <v>428</v>
      </c>
      <c r="E897" s="267" t="s">
        <v>21</v>
      </c>
      <c r="F897" s="268" t="s">
        <v>933</v>
      </c>
      <c r="G897" s="266"/>
      <c r="H897" s="269">
        <v>49.883000000000003</v>
      </c>
      <c r="I897" s="270"/>
      <c r="J897" s="266"/>
      <c r="K897" s="266"/>
      <c r="L897" s="271"/>
      <c r="M897" s="272"/>
      <c r="N897" s="273"/>
      <c r="O897" s="273"/>
      <c r="P897" s="273"/>
      <c r="Q897" s="273"/>
      <c r="R897" s="273"/>
      <c r="S897" s="273"/>
      <c r="T897" s="274"/>
      <c r="AT897" s="275" t="s">
        <v>428</v>
      </c>
      <c r="AU897" s="275" t="s">
        <v>86</v>
      </c>
      <c r="AV897" s="13" t="s">
        <v>86</v>
      </c>
      <c r="AW897" s="13" t="s">
        <v>39</v>
      </c>
      <c r="AX897" s="13" t="s">
        <v>76</v>
      </c>
      <c r="AY897" s="275" t="s">
        <v>414</v>
      </c>
    </row>
    <row r="898" s="13" customFormat="1">
      <c r="B898" s="265"/>
      <c r="C898" s="266"/>
      <c r="D898" s="252" t="s">
        <v>428</v>
      </c>
      <c r="E898" s="267" t="s">
        <v>21</v>
      </c>
      <c r="F898" s="268" t="s">
        <v>1198</v>
      </c>
      <c r="G898" s="266"/>
      <c r="H898" s="269">
        <v>75.575999999999993</v>
      </c>
      <c r="I898" s="270"/>
      <c r="J898" s="266"/>
      <c r="K898" s="266"/>
      <c r="L898" s="271"/>
      <c r="M898" s="272"/>
      <c r="N898" s="273"/>
      <c r="O898" s="273"/>
      <c r="P898" s="273"/>
      <c r="Q898" s="273"/>
      <c r="R898" s="273"/>
      <c r="S898" s="273"/>
      <c r="T898" s="274"/>
      <c r="AT898" s="275" t="s">
        <v>428</v>
      </c>
      <c r="AU898" s="275" t="s">
        <v>86</v>
      </c>
      <c r="AV898" s="13" t="s">
        <v>86</v>
      </c>
      <c r="AW898" s="13" t="s">
        <v>39</v>
      </c>
      <c r="AX898" s="13" t="s">
        <v>76</v>
      </c>
      <c r="AY898" s="275" t="s">
        <v>414</v>
      </c>
    </row>
    <row r="899" s="15" customFormat="1">
      <c r="B899" s="287"/>
      <c r="C899" s="288"/>
      <c r="D899" s="252" t="s">
        <v>428</v>
      </c>
      <c r="E899" s="289" t="s">
        <v>237</v>
      </c>
      <c r="F899" s="290" t="s">
        <v>235</v>
      </c>
      <c r="G899" s="288"/>
      <c r="H899" s="291">
        <v>2961.721</v>
      </c>
      <c r="I899" s="292"/>
      <c r="J899" s="288"/>
      <c r="K899" s="288"/>
      <c r="L899" s="293"/>
      <c r="M899" s="294"/>
      <c r="N899" s="295"/>
      <c r="O899" s="295"/>
      <c r="P899" s="295"/>
      <c r="Q899" s="295"/>
      <c r="R899" s="295"/>
      <c r="S899" s="295"/>
      <c r="T899" s="296"/>
      <c r="AT899" s="297" t="s">
        <v>428</v>
      </c>
      <c r="AU899" s="297" t="s">
        <v>86</v>
      </c>
      <c r="AV899" s="15" t="s">
        <v>422</v>
      </c>
      <c r="AW899" s="15" t="s">
        <v>39</v>
      </c>
      <c r="AX899" s="15" t="s">
        <v>83</v>
      </c>
      <c r="AY899" s="297" t="s">
        <v>414</v>
      </c>
    </row>
    <row r="900" s="1" customFormat="1" ht="38.25" customHeight="1">
      <c r="B900" s="47"/>
      <c r="C900" s="240" t="s">
        <v>1199</v>
      </c>
      <c r="D900" s="240" t="s">
        <v>418</v>
      </c>
      <c r="E900" s="241" t="s">
        <v>1200</v>
      </c>
      <c r="F900" s="242" t="s">
        <v>1201</v>
      </c>
      <c r="G900" s="243" t="s">
        <v>192</v>
      </c>
      <c r="H900" s="244">
        <v>3840.6019999999999</v>
      </c>
      <c r="I900" s="245"/>
      <c r="J900" s="246">
        <f>ROUND(I900*H900,2)</f>
        <v>0</v>
      </c>
      <c r="K900" s="242" t="s">
        <v>21</v>
      </c>
      <c r="L900" s="73"/>
      <c r="M900" s="247" t="s">
        <v>21</v>
      </c>
      <c r="N900" s="248" t="s">
        <v>47</v>
      </c>
      <c r="O900" s="48"/>
      <c r="P900" s="249">
        <f>O900*H900</f>
        <v>0</v>
      </c>
      <c r="Q900" s="249">
        <v>0</v>
      </c>
      <c r="R900" s="249">
        <f>Q900*H900</f>
        <v>0</v>
      </c>
      <c r="S900" s="249">
        <v>0</v>
      </c>
      <c r="T900" s="250">
        <f>S900*H900</f>
        <v>0</v>
      </c>
      <c r="AR900" s="25" t="s">
        <v>422</v>
      </c>
      <c r="AT900" s="25" t="s">
        <v>418</v>
      </c>
      <c r="AU900" s="25" t="s">
        <v>86</v>
      </c>
      <c r="AY900" s="25" t="s">
        <v>414</v>
      </c>
      <c r="BE900" s="251">
        <f>IF(N900="základní",J900,0)</f>
        <v>0</v>
      </c>
      <c r="BF900" s="251">
        <f>IF(N900="snížená",J900,0)</f>
        <v>0</v>
      </c>
      <c r="BG900" s="251">
        <f>IF(N900="zákl. přenesená",J900,0)</f>
        <v>0</v>
      </c>
      <c r="BH900" s="251">
        <f>IF(N900="sníž. přenesená",J900,0)</f>
        <v>0</v>
      </c>
      <c r="BI900" s="251">
        <f>IF(N900="nulová",J900,0)</f>
        <v>0</v>
      </c>
      <c r="BJ900" s="25" t="s">
        <v>83</v>
      </c>
      <c r="BK900" s="251">
        <f>ROUND(I900*H900,2)</f>
        <v>0</v>
      </c>
      <c r="BL900" s="25" t="s">
        <v>422</v>
      </c>
      <c r="BM900" s="25" t="s">
        <v>1202</v>
      </c>
    </row>
    <row r="901" s="12" customFormat="1">
      <c r="B901" s="255"/>
      <c r="C901" s="256"/>
      <c r="D901" s="252" t="s">
        <v>428</v>
      </c>
      <c r="E901" s="257" t="s">
        <v>21</v>
      </c>
      <c r="F901" s="258" t="s">
        <v>999</v>
      </c>
      <c r="G901" s="256"/>
      <c r="H901" s="257" t="s">
        <v>21</v>
      </c>
      <c r="I901" s="259"/>
      <c r="J901" s="256"/>
      <c r="K901" s="256"/>
      <c r="L901" s="260"/>
      <c r="M901" s="261"/>
      <c r="N901" s="262"/>
      <c r="O901" s="262"/>
      <c r="P901" s="262"/>
      <c r="Q901" s="262"/>
      <c r="R901" s="262"/>
      <c r="S901" s="262"/>
      <c r="T901" s="263"/>
      <c r="AT901" s="264" t="s">
        <v>428</v>
      </c>
      <c r="AU901" s="264" t="s">
        <v>86</v>
      </c>
      <c r="AV901" s="12" t="s">
        <v>83</v>
      </c>
      <c r="AW901" s="12" t="s">
        <v>39</v>
      </c>
      <c r="AX901" s="12" t="s">
        <v>76</v>
      </c>
      <c r="AY901" s="264" t="s">
        <v>414</v>
      </c>
    </row>
    <row r="902" s="12" customFormat="1">
      <c r="B902" s="255"/>
      <c r="C902" s="256"/>
      <c r="D902" s="252" t="s">
        <v>428</v>
      </c>
      <c r="E902" s="257" t="s">
        <v>21</v>
      </c>
      <c r="F902" s="258" t="s">
        <v>1000</v>
      </c>
      <c r="G902" s="256"/>
      <c r="H902" s="257" t="s">
        <v>21</v>
      </c>
      <c r="I902" s="259"/>
      <c r="J902" s="256"/>
      <c r="K902" s="256"/>
      <c r="L902" s="260"/>
      <c r="M902" s="261"/>
      <c r="N902" s="262"/>
      <c r="O902" s="262"/>
      <c r="P902" s="262"/>
      <c r="Q902" s="262"/>
      <c r="R902" s="262"/>
      <c r="S902" s="262"/>
      <c r="T902" s="263"/>
      <c r="AT902" s="264" t="s">
        <v>428</v>
      </c>
      <c r="AU902" s="264" t="s">
        <v>86</v>
      </c>
      <c r="AV902" s="12" t="s">
        <v>83</v>
      </c>
      <c r="AW902" s="12" t="s">
        <v>39</v>
      </c>
      <c r="AX902" s="12" t="s">
        <v>76</v>
      </c>
      <c r="AY902" s="264" t="s">
        <v>414</v>
      </c>
    </row>
    <row r="903" s="12" customFormat="1">
      <c r="B903" s="255"/>
      <c r="C903" s="256"/>
      <c r="D903" s="252" t="s">
        <v>428</v>
      </c>
      <c r="E903" s="257" t="s">
        <v>21</v>
      </c>
      <c r="F903" s="258" t="s">
        <v>1001</v>
      </c>
      <c r="G903" s="256"/>
      <c r="H903" s="257" t="s">
        <v>21</v>
      </c>
      <c r="I903" s="259"/>
      <c r="J903" s="256"/>
      <c r="K903" s="256"/>
      <c r="L903" s="260"/>
      <c r="M903" s="261"/>
      <c r="N903" s="262"/>
      <c r="O903" s="262"/>
      <c r="P903" s="262"/>
      <c r="Q903" s="262"/>
      <c r="R903" s="262"/>
      <c r="S903" s="262"/>
      <c r="T903" s="263"/>
      <c r="AT903" s="264" t="s">
        <v>428</v>
      </c>
      <c r="AU903" s="264" t="s">
        <v>86</v>
      </c>
      <c r="AV903" s="12" t="s">
        <v>83</v>
      </c>
      <c r="AW903" s="12" t="s">
        <v>39</v>
      </c>
      <c r="AX903" s="12" t="s">
        <v>76</v>
      </c>
      <c r="AY903" s="264" t="s">
        <v>414</v>
      </c>
    </row>
    <row r="904" s="12" customFormat="1">
      <c r="B904" s="255"/>
      <c r="C904" s="256"/>
      <c r="D904" s="252" t="s">
        <v>428</v>
      </c>
      <c r="E904" s="257" t="s">
        <v>21</v>
      </c>
      <c r="F904" s="258" t="s">
        <v>1002</v>
      </c>
      <c r="G904" s="256"/>
      <c r="H904" s="257" t="s">
        <v>21</v>
      </c>
      <c r="I904" s="259"/>
      <c r="J904" s="256"/>
      <c r="K904" s="256"/>
      <c r="L904" s="260"/>
      <c r="M904" s="261"/>
      <c r="N904" s="262"/>
      <c r="O904" s="262"/>
      <c r="P904" s="262"/>
      <c r="Q904" s="262"/>
      <c r="R904" s="262"/>
      <c r="S904" s="262"/>
      <c r="T904" s="263"/>
      <c r="AT904" s="264" t="s">
        <v>428</v>
      </c>
      <c r="AU904" s="264" t="s">
        <v>86</v>
      </c>
      <c r="AV904" s="12" t="s">
        <v>83</v>
      </c>
      <c r="AW904" s="12" t="s">
        <v>39</v>
      </c>
      <c r="AX904" s="12" t="s">
        <v>76</v>
      </c>
      <c r="AY904" s="264" t="s">
        <v>414</v>
      </c>
    </row>
    <row r="905" s="12" customFormat="1">
      <c r="B905" s="255"/>
      <c r="C905" s="256"/>
      <c r="D905" s="252" t="s">
        <v>428</v>
      </c>
      <c r="E905" s="257" t="s">
        <v>21</v>
      </c>
      <c r="F905" s="258" t="s">
        <v>835</v>
      </c>
      <c r="G905" s="256"/>
      <c r="H905" s="257" t="s">
        <v>21</v>
      </c>
      <c r="I905" s="259"/>
      <c r="J905" s="256"/>
      <c r="K905" s="256"/>
      <c r="L905" s="260"/>
      <c r="M905" s="261"/>
      <c r="N905" s="262"/>
      <c r="O905" s="262"/>
      <c r="P905" s="262"/>
      <c r="Q905" s="262"/>
      <c r="R905" s="262"/>
      <c r="S905" s="262"/>
      <c r="T905" s="263"/>
      <c r="AT905" s="264" t="s">
        <v>428</v>
      </c>
      <c r="AU905" s="264" t="s">
        <v>86</v>
      </c>
      <c r="AV905" s="12" t="s">
        <v>83</v>
      </c>
      <c r="AW905" s="12" t="s">
        <v>39</v>
      </c>
      <c r="AX905" s="12" t="s">
        <v>76</v>
      </c>
      <c r="AY905" s="264" t="s">
        <v>414</v>
      </c>
    </row>
    <row r="906" s="13" customFormat="1">
      <c r="B906" s="265"/>
      <c r="C906" s="266"/>
      <c r="D906" s="252" t="s">
        <v>428</v>
      </c>
      <c r="E906" s="267" t="s">
        <v>21</v>
      </c>
      <c r="F906" s="268" t="s">
        <v>1203</v>
      </c>
      <c r="G906" s="266"/>
      <c r="H906" s="269">
        <v>3840.6019999999999</v>
      </c>
      <c r="I906" s="270"/>
      <c r="J906" s="266"/>
      <c r="K906" s="266"/>
      <c r="L906" s="271"/>
      <c r="M906" s="272"/>
      <c r="N906" s="273"/>
      <c r="O906" s="273"/>
      <c r="P906" s="273"/>
      <c r="Q906" s="273"/>
      <c r="R906" s="273"/>
      <c r="S906" s="273"/>
      <c r="T906" s="274"/>
      <c r="AT906" s="275" t="s">
        <v>428</v>
      </c>
      <c r="AU906" s="275" t="s">
        <v>86</v>
      </c>
      <c r="AV906" s="13" t="s">
        <v>86</v>
      </c>
      <c r="AW906" s="13" t="s">
        <v>39</v>
      </c>
      <c r="AX906" s="13" t="s">
        <v>76</v>
      </c>
      <c r="AY906" s="275" t="s">
        <v>414</v>
      </c>
    </row>
    <row r="907" s="15" customFormat="1">
      <c r="B907" s="287"/>
      <c r="C907" s="288"/>
      <c r="D907" s="252" t="s">
        <v>428</v>
      </c>
      <c r="E907" s="289" t="s">
        <v>240</v>
      </c>
      <c r="F907" s="290" t="s">
        <v>235</v>
      </c>
      <c r="G907" s="288"/>
      <c r="H907" s="291">
        <v>3840.6019999999999</v>
      </c>
      <c r="I907" s="292"/>
      <c r="J907" s="288"/>
      <c r="K907" s="288"/>
      <c r="L907" s="293"/>
      <c r="M907" s="294"/>
      <c r="N907" s="295"/>
      <c r="O907" s="295"/>
      <c r="P907" s="295"/>
      <c r="Q907" s="295"/>
      <c r="R907" s="295"/>
      <c r="S907" s="295"/>
      <c r="T907" s="296"/>
      <c r="AT907" s="297" t="s">
        <v>428</v>
      </c>
      <c r="AU907" s="297" t="s">
        <v>86</v>
      </c>
      <c r="AV907" s="15" t="s">
        <v>422</v>
      </c>
      <c r="AW907" s="15" t="s">
        <v>39</v>
      </c>
      <c r="AX907" s="15" t="s">
        <v>83</v>
      </c>
      <c r="AY907" s="297" t="s">
        <v>414</v>
      </c>
    </row>
    <row r="908" s="1" customFormat="1" ht="38.25" customHeight="1">
      <c r="B908" s="47"/>
      <c r="C908" s="240" t="s">
        <v>1204</v>
      </c>
      <c r="D908" s="240" t="s">
        <v>418</v>
      </c>
      <c r="E908" s="241" t="s">
        <v>1205</v>
      </c>
      <c r="F908" s="242" t="s">
        <v>1206</v>
      </c>
      <c r="G908" s="243" t="s">
        <v>192</v>
      </c>
      <c r="H908" s="244">
        <v>888516.30000000005</v>
      </c>
      <c r="I908" s="245"/>
      <c r="J908" s="246">
        <f>ROUND(I908*H908,2)</f>
        <v>0</v>
      </c>
      <c r="K908" s="242" t="s">
        <v>421</v>
      </c>
      <c r="L908" s="73"/>
      <c r="M908" s="247" t="s">
        <v>21</v>
      </c>
      <c r="N908" s="248" t="s">
        <v>47</v>
      </c>
      <c r="O908" s="48"/>
      <c r="P908" s="249">
        <f>O908*H908</f>
        <v>0</v>
      </c>
      <c r="Q908" s="249">
        <v>0</v>
      </c>
      <c r="R908" s="249">
        <f>Q908*H908</f>
        <v>0</v>
      </c>
      <c r="S908" s="249">
        <v>0</v>
      </c>
      <c r="T908" s="250">
        <f>S908*H908</f>
        <v>0</v>
      </c>
      <c r="AR908" s="25" t="s">
        <v>422</v>
      </c>
      <c r="AT908" s="25" t="s">
        <v>418</v>
      </c>
      <c r="AU908" s="25" t="s">
        <v>86</v>
      </c>
      <c r="AY908" s="25" t="s">
        <v>414</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422</v>
      </c>
      <c r="BM908" s="25" t="s">
        <v>1207</v>
      </c>
    </row>
    <row r="909" s="1" customFormat="1">
      <c r="B909" s="47"/>
      <c r="C909" s="75"/>
      <c r="D909" s="252" t="s">
        <v>425</v>
      </c>
      <c r="E909" s="75"/>
      <c r="F909" s="253" t="s">
        <v>1195</v>
      </c>
      <c r="G909" s="75"/>
      <c r="H909" s="75"/>
      <c r="I909" s="208"/>
      <c r="J909" s="75"/>
      <c r="K909" s="75"/>
      <c r="L909" s="73"/>
      <c r="M909" s="254"/>
      <c r="N909" s="48"/>
      <c r="O909" s="48"/>
      <c r="P909" s="48"/>
      <c r="Q909" s="48"/>
      <c r="R909" s="48"/>
      <c r="S909" s="48"/>
      <c r="T909" s="96"/>
      <c r="AT909" s="25" t="s">
        <v>425</v>
      </c>
      <c r="AU909" s="25" t="s">
        <v>86</v>
      </c>
    </row>
    <row r="910" s="12" customFormat="1">
      <c r="B910" s="255"/>
      <c r="C910" s="256"/>
      <c r="D910" s="252" t="s">
        <v>428</v>
      </c>
      <c r="E910" s="257" t="s">
        <v>21</v>
      </c>
      <c r="F910" s="258" t="s">
        <v>1208</v>
      </c>
      <c r="G910" s="256"/>
      <c r="H910" s="257" t="s">
        <v>21</v>
      </c>
      <c r="I910" s="259"/>
      <c r="J910" s="256"/>
      <c r="K910" s="256"/>
      <c r="L910" s="260"/>
      <c r="M910" s="261"/>
      <c r="N910" s="262"/>
      <c r="O910" s="262"/>
      <c r="P910" s="262"/>
      <c r="Q910" s="262"/>
      <c r="R910" s="262"/>
      <c r="S910" s="262"/>
      <c r="T910" s="263"/>
      <c r="AT910" s="264" t="s">
        <v>428</v>
      </c>
      <c r="AU910" s="264" t="s">
        <v>86</v>
      </c>
      <c r="AV910" s="12" t="s">
        <v>83</v>
      </c>
      <c r="AW910" s="12" t="s">
        <v>39</v>
      </c>
      <c r="AX910" s="12" t="s">
        <v>76</v>
      </c>
      <c r="AY910" s="264" t="s">
        <v>414</v>
      </c>
    </row>
    <row r="911" s="13" customFormat="1">
      <c r="B911" s="265"/>
      <c r="C911" s="266"/>
      <c r="D911" s="252" t="s">
        <v>428</v>
      </c>
      <c r="E911" s="267" t="s">
        <v>21</v>
      </c>
      <c r="F911" s="268" t="s">
        <v>1209</v>
      </c>
      <c r="G911" s="266"/>
      <c r="H911" s="269">
        <v>888516.30000000005</v>
      </c>
      <c r="I911" s="270"/>
      <c r="J911" s="266"/>
      <c r="K911" s="266"/>
      <c r="L911" s="271"/>
      <c r="M911" s="272"/>
      <c r="N911" s="273"/>
      <c r="O911" s="273"/>
      <c r="P911" s="273"/>
      <c r="Q911" s="273"/>
      <c r="R911" s="273"/>
      <c r="S911" s="273"/>
      <c r="T911" s="274"/>
      <c r="AT911" s="275" t="s">
        <v>428</v>
      </c>
      <c r="AU911" s="275" t="s">
        <v>86</v>
      </c>
      <c r="AV911" s="13" t="s">
        <v>86</v>
      </c>
      <c r="AW911" s="13" t="s">
        <v>39</v>
      </c>
      <c r="AX911" s="13" t="s">
        <v>76</v>
      </c>
      <c r="AY911" s="275" t="s">
        <v>414</v>
      </c>
    </row>
    <row r="912" s="15" customFormat="1">
      <c r="B912" s="287"/>
      <c r="C912" s="288"/>
      <c r="D912" s="252" t="s">
        <v>428</v>
      </c>
      <c r="E912" s="289" t="s">
        <v>21</v>
      </c>
      <c r="F912" s="290" t="s">
        <v>235</v>
      </c>
      <c r="G912" s="288"/>
      <c r="H912" s="291">
        <v>888516.30000000005</v>
      </c>
      <c r="I912" s="292"/>
      <c r="J912" s="288"/>
      <c r="K912" s="288"/>
      <c r="L912" s="293"/>
      <c r="M912" s="294"/>
      <c r="N912" s="295"/>
      <c r="O912" s="295"/>
      <c r="P912" s="295"/>
      <c r="Q912" s="295"/>
      <c r="R912" s="295"/>
      <c r="S912" s="295"/>
      <c r="T912" s="296"/>
      <c r="AT912" s="297" t="s">
        <v>428</v>
      </c>
      <c r="AU912" s="297" t="s">
        <v>86</v>
      </c>
      <c r="AV912" s="15" t="s">
        <v>422</v>
      </c>
      <c r="AW912" s="15" t="s">
        <v>39</v>
      </c>
      <c r="AX912" s="15" t="s">
        <v>83</v>
      </c>
      <c r="AY912" s="297" t="s">
        <v>414</v>
      </c>
    </row>
    <row r="913" s="1" customFormat="1" ht="38.25" customHeight="1">
      <c r="B913" s="47"/>
      <c r="C913" s="240" t="s">
        <v>1210</v>
      </c>
      <c r="D913" s="240" t="s">
        <v>418</v>
      </c>
      <c r="E913" s="241" t="s">
        <v>1211</v>
      </c>
      <c r="F913" s="242" t="s">
        <v>1212</v>
      </c>
      <c r="G913" s="243" t="s">
        <v>192</v>
      </c>
      <c r="H913" s="244">
        <v>1152180.6000000001</v>
      </c>
      <c r="I913" s="245"/>
      <c r="J913" s="246">
        <f>ROUND(I913*H913,2)</f>
        <v>0</v>
      </c>
      <c r="K913" s="242" t="s">
        <v>21</v>
      </c>
      <c r="L913" s="73"/>
      <c r="M913" s="247" t="s">
        <v>21</v>
      </c>
      <c r="N913" s="248" t="s">
        <v>47</v>
      </c>
      <c r="O913" s="48"/>
      <c r="P913" s="249">
        <f>O913*H913</f>
        <v>0</v>
      </c>
      <c r="Q913" s="249">
        <v>0</v>
      </c>
      <c r="R913" s="249">
        <f>Q913*H913</f>
        <v>0</v>
      </c>
      <c r="S913" s="249">
        <v>0</v>
      </c>
      <c r="T913" s="250">
        <f>S913*H913</f>
        <v>0</v>
      </c>
      <c r="AR913" s="25" t="s">
        <v>422</v>
      </c>
      <c r="AT913" s="25" t="s">
        <v>418</v>
      </c>
      <c r="AU913" s="25" t="s">
        <v>86</v>
      </c>
      <c r="AY913" s="25" t="s">
        <v>414</v>
      </c>
      <c r="BE913" s="251">
        <f>IF(N913="základní",J913,0)</f>
        <v>0</v>
      </c>
      <c r="BF913" s="251">
        <f>IF(N913="snížená",J913,0)</f>
        <v>0</v>
      </c>
      <c r="BG913" s="251">
        <f>IF(N913="zákl. přenesená",J913,0)</f>
        <v>0</v>
      </c>
      <c r="BH913" s="251">
        <f>IF(N913="sníž. přenesená",J913,0)</f>
        <v>0</v>
      </c>
      <c r="BI913" s="251">
        <f>IF(N913="nulová",J913,0)</f>
        <v>0</v>
      </c>
      <c r="BJ913" s="25" t="s">
        <v>83</v>
      </c>
      <c r="BK913" s="251">
        <f>ROUND(I913*H913,2)</f>
        <v>0</v>
      </c>
      <c r="BL913" s="25" t="s">
        <v>422</v>
      </c>
      <c r="BM913" s="25" t="s">
        <v>1213</v>
      </c>
    </row>
    <row r="914" s="12" customFormat="1">
      <c r="B914" s="255"/>
      <c r="C914" s="256"/>
      <c r="D914" s="252" t="s">
        <v>428</v>
      </c>
      <c r="E914" s="257" t="s">
        <v>21</v>
      </c>
      <c r="F914" s="258" t="s">
        <v>1208</v>
      </c>
      <c r="G914" s="256"/>
      <c r="H914" s="257" t="s">
        <v>21</v>
      </c>
      <c r="I914" s="259"/>
      <c r="J914" s="256"/>
      <c r="K914" s="256"/>
      <c r="L914" s="260"/>
      <c r="M914" s="261"/>
      <c r="N914" s="262"/>
      <c r="O914" s="262"/>
      <c r="P914" s="262"/>
      <c r="Q914" s="262"/>
      <c r="R914" s="262"/>
      <c r="S914" s="262"/>
      <c r="T914" s="263"/>
      <c r="AT914" s="264" t="s">
        <v>428</v>
      </c>
      <c r="AU914" s="264" t="s">
        <v>86</v>
      </c>
      <c r="AV914" s="12" t="s">
        <v>83</v>
      </c>
      <c r="AW914" s="12" t="s">
        <v>39</v>
      </c>
      <c r="AX914" s="12" t="s">
        <v>76</v>
      </c>
      <c r="AY914" s="264" t="s">
        <v>414</v>
      </c>
    </row>
    <row r="915" s="13" customFormat="1">
      <c r="B915" s="265"/>
      <c r="C915" s="266"/>
      <c r="D915" s="252" t="s">
        <v>428</v>
      </c>
      <c r="E915" s="267" t="s">
        <v>21</v>
      </c>
      <c r="F915" s="268" t="s">
        <v>1214</v>
      </c>
      <c r="G915" s="266"/>
      <c r="H915" s="269">
        <v>1152180.6000000001</v>
      </c>
      <c r="I915" s="270"/>
      <c r="J915" s="266"/>
      <c r="K915" s="266"/>
      <c r="L915" s="271"/>
      <c r="M915" s="272"/>
      <c r="N915" s="273"/>
      <c r="O915" s="273"/>
      <c r="P915" s="273"/>
      <c r="Q915" s="273"/>
      <c r="R915" s="273"/>
      <c r="S915" s="273"/>
      <c r="T915" s="274"/>
      <c r="AT915" s="275" t="s">
        <v>428</v>
      </c>
      <c r="AU915" s="275" t="s">
        <v>86</v>
      </c>
      <c r="AV915" s="13" t="s">
        <v>86</v>
      </c>
      <c r="AW915" s="13" t="s">
        <v>39</v>
      </c>
      <c r="AX915" s="13" t="s">
        <v>76</v>
      </c>
      <c r="AY915" s="275" t="s">
        <v>414</v>
      </c>
    </row>
    <row r="916" s="15" customFormat="1">
      <c r="B916" s="287"/>
      <c r="C916" s="288"/>
      <c r="D916" s="252" t="s">
        <v>428</v>
      </c>
      <c r="E916" s="289" t="s">
        <v>21</v>
      </c>
      <c r="F916" s="290" t="s">
        <v>235</v>
      </c>
      <c r="G916" s="288"/>
      <c r="H916" s="291">
        <v>1152180.6000000001</v>
      </c>
      <c r="I916" s="292"/>
      <c r="J916" s="288"/>
      <c r="K916" s="288"/>
      <c r="L916" s="293"/>
      <c r="M916" s="294"/>
      <c r="N916" s="295"/>
      <c r="O916" s="295"/>
      <c r="P916" s="295"/>
      <c r="Q916" s="295"/>
      <c r="R916" s="295"/>
      <c r="S916" s="295"/>
      <c r="T916" s="296"/>
      <c r="AT916" s="297" t="s">
        <v>428</v>
      </c>
      <c r="AU916" s="297" t="s">
        <v>86</v>
      </c>
      <c r="AV916" s="15" t="s">
        <v>422</v>
      </c>
      <c r="AW916" s="15" t="s">
        <v>39</v>
      </c>
      <c r="AX916" s="15" t="s">
        <v>83</v>
      </c>
      <c r="AY916" s="297" t="s">
        <v>414</v>
      </c>
    </row>
    <row r="917" s="1" customFormat="1" ht="38.25" customHeight="1">
      <c r="B917" s="47"/>
      <c r="C917" s="240" t="s">
        <v>1215</v>
      </c>
      <c r="D917" s="240" t="s">
        <v>418</v>
      </c>
      <c r="E917" s="241" t="s">
        <v>1216</v>
      </c>
      <c r="F917" s="242" t="s">
        <v>1217</v>
      </c>
      <c r="G917" s="243" t="s">
        <v>192</v>
      </c>
      <c r="H917" s="244">
        <v>2961.721</v>
      </c>
      <c r="I917" s="245"/>
      <c r="J917" s="246">
        <f>ROUND(I917*H917,2)</f>
        <v>0</v>
      </c>
      <c r="K917" s="242" t="s">
        <v>421</v>
      </c>
      <c r="L917" s="73"/>
      <c r="M917" s="247" t="s">
        <v>21</v>
      </c>
      <c r="N917" s="248" t="s">
        <v>47</v>
      </c>
      <c r="O917" s="48"/>
      <c r="P917" s="249">
        <f>O917*H917</f>
        <v>0</v>
      </c>
      <c r="Q917" s="249">
        <v>0</v>
      </c>
      <c r="R917" s="249">
        <f>Q917*H917</f>
        <v>0</v>
      </c>
      <c r="S917" s="249">
        <v>0</v>
      </c>
      <c r="T917" s="250">
        <f>S917*H917</f>
        <v>0</v>
      </c>
      <c r="AR917" s="25" t="s">
        <v>422</v>
      </c>
      <c r="AT917" s="25" t="s">
        <v>418</v>
      </c>
      <c r="AU917" s="25" t="s">
        <v>86</v>
      </c>
      <c r="AY917" s="25" t="s">
        <v>414</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422</v>
      </c>
      <c r="BM917" s="25" t="s">
        <v>1218</v>
      </c>
    </row>
    <row r="918" s="1" customFormat="1">
      <c r="B918" s="47"/>
      <c r="C918" s="75"/>
      <c r="D918" s="252" t="s">
        <v>425</v>
      </c>
      <c r="E918" s="75"/>
      <c r="F918" s="253" t="s">
        <v>1219</v>
      </c>
      <c r="G918" s="75"/>
      <c r="H918" s="75"/>
      <c r="I918" s="208"/>
      <c r="J918" s="75"/>
      <c r="K918" s="75"/>
      <c r="L918" s="73"/>
      <c r="M918" s="254"/>
      <c r="N918" s="48"/>
      <c r="O918" s="48"/>
      <c r="P918" s="48"/>
      <c r="Q918" s="48"/>
      <c r="R918" s="48"/>
      <c r="S918" s="48"/>
      <c r="T918" s="96"/>
      <c r="AT918" s="25" t="s">
        <v>425</v>
      </c>
      <c r="AU918" s="25" t="s">
        <v>86</v>
      </c>
    </row>
    <row r="919" s="13" customFormat="1">
      <c r="B919" s="265"/>
      <c r="C919" s="266"/>
      <c r="D919" s="252" t="s">
        <v>428</v>
      </c>
      <c r="E919" s="267" t="s">
        <v>21</v>
      </c>
      <c r="F919" s="268" t="s">
        <v>237</v>
      </c>
      <c r="G919" s="266"/>
      <c r="H919" s="269">
        <v>2961.721</v>
      </c>
      <c r="I919" s="270"/>
      <c r="J919" s="266"/>
      <c r="K919" s="266"/>
      <c r="L919" s="271"/>
      <c r="M919" s="272"/>
      <c r="N919" s="273"/>
      <c r="O919" s="273"/>
      <c r="P919" s="273"/>
      <c r="Q919" s="273"/>
      <c r="R919" s="273"/>
      <c r="S919" s="273"/>
      <c r="T919" s="274"/>
      <c r="AT919" s="275" t="s">
        <v>428</v>
      </c>
      <c r="AU919" s="275" t="s">
        <v>86</v>
      </c>
      <c r="AV919" s="13" t="s">
        <v>86</v>
      </c>
      <c r="AW919" s="13" t="s">
        <v>39</v>
      </c>
      <c r="AX919" s="13" t="s">
        <v>76</v>
      </c>
      <c r="AY919" s="275" t="s">
        <v>414</v>
      </c>
    </row>
    <row r="920" s="15" customFormat="1">
      <c r="B920" s="287"/>
      <c r="C920" s="288"/>
      <c r="D920" s="252" t="s">
        <v>428</v>
      </c>
      <c r="E920" s="289" t="s">
        <v>21</v>
      </c>
      <c r="F920" s="290" t="s">
        <v>235</v>
      </c>
      <c r="G920" s="288"/>
      <c r="H920" s="291">
        <v>2961.721</v>
      </c>
      <c r="I920" s="292"/>
      <c r="J920" s="288"/>
      <c r="K920" s="288"/>
      <c r="L920" s="293"/>
      <c r="M920" s="294"/>
      <c r="N920" s="295"/>
      <c r="O920" s="295"/>
      <c r="P920" s="295"/>
      <c r="Q920" s="295"/>
      <c r="R920" s="295"/>
      <c r="S920" s="295"/>
      <c r="T920" s="296"/>
      <c r="AT920" s="297" t="s">
        <v>428</v>
      </c>
      <c r="AU920" s="297" t="s">
        <v>86</v>
      </c>
      <c r="AV920" s="15" t="s">
        <v>422</v>
      </c>
      <c r="AW920" s="15" t="s">
        <v>39</v>
      </c>
      <c r="AX920" s="15" t="s">
        <v>83</v>
      </c>
      <c r="AY920" s="297" t="s">
        <v>414</v>
      </c>
    </row>
    <row r="921" s="1" customFormat="1" ht="38.25" customHeight="1">
      <c r="B921" s="47"/>
      <c r="C921" s="240" t="s">
        <v>1220</v>
      </c>
      <c r="D921" s="240" t="s">
        <v>418</v>
      </c>
      <c r="E921" s="241" t="s">
        <v>1221</v>
      </c>
      <c r="F921" s="242" t="s">
        <v>1222</v>
      </c>
      <c r="G921" s="243" t="s">
        <v>192</v>
      </c>
      <c r="H921" s="244">
        <v>3840.6019999999999</v>
      </c>
      <c r="I921" s="245"/>
      <c r="J921" s="246">
        <f>ROUND(I921*H921,2)</f>
        <v>0</v>
      </c>
      <c r="K921" s="242" t="s">
        <v>21</v>
      </c>
      <c r="L921" s="73"/>
      <c r="M921" s="247" t="s">
        <v>21</v>
      </c>
      <c r="N921" s="248" t="s">
        <v>47</v>
      </c>
      <c r="O921" s="48"/>
      <c r="P921" s="249">
        <f>O921*H921</f>
        <v>0</v>
      </c>
      <c r="Q921" s="249">
        <v>0</v>
      </c>
      <c r="R921" s="249">
        <f>Q921*H921</f>
        <v>0</v>
      </c>
      <c r="S921" s="249">
        <v>0</v>
      </c>
      <c r="T921" s="250">
        <f>S921*H921</f>
        <v>0</v>
      </c>
      <c r="AR921" s="25" t="s">
        <v>422</v>
      </c>
      <c r="AT921" s="25" t="s">
        <v>418</v>
      </c>
      <c r="AU921" s="25" t="s">
        <v>86</v>
      </c>
      <c r="AY921" s="25" t="s">
        <v>414</v>
      </c>
      <c r="BE921" s="251">
        <f>IF(N921="základní",J921,0)</f>
        <v>0</v>
      </c>
      <c r="BF921" s="251">
        <f>IF(N921="snížená",J921,0)</f>
        <v>0</v>
      </c>
      <c r="BG921" s="251">
        <f>IF(N921="zákl. přenesená",J921,0)</f>
        <v>0</v>
      </c>
      <c r="BH921" s="251">
        <f>IF(N921="sníž. přenesená",J921,0)</f>
        <v>0</v>
      </c>
      <c r="BI921" s="251">
        <f>IF(N921="nulová",J921,0)</f>
        <v>0</v>
      </c>
      <c r="BJ921" s="25" t="s">
        <v>83</v>
      </c>
      <c r="BK921" s="251">
        <f>ROUND(I921*H921,2)</f>
        <v>0</v>
      </c>
      <c r="BL921" s="25" t="s">
        <v>422</v>
      </c>
      <c r="BM921" s="25" t="s">
        <v>1223</v>
      </c>
    </row>
    <row r="922" s="13" customFormat="1">
      <c r="B922" s="265"/>
      <c r="C922" s="266"/>
      <c r="D922" s="252" t="s">
        <v>428</v>
      </c>
      <c r="E922" s="267" t="s">
        <v>21</v>
      </c>
      <c r="F922" s="268" t="s">
        <v>240</v>
      </c>
      <c r="G922" s="266"/>
      <c r="H922" s="269">
        <v>3840.6019999999999</v>
      </c>
      <c r="I922" s="270"/>
      <c r="J922" s="266"/>
      <c r="K922" s="266"/>
      <c r="L922" s="271"/>
      <c r="M922" s="272"/>
      <c r="N922" s="273"/>
      <c r="O922" s="273"/>
      <c r="P922" s="273"/>
      <c r="Q922" s="273"/>
      <c r="R922" s="273"/>
      <c r="S922" s="273"/>
      <c r="T922" s="274"/>
      <c r="AT922" s="275" t="s">
        <v>428</v>
      </c>
      <c r="AU922" s="275" t="s">
        <v>86</v>
      </c>
      <c r="AV922" s="13" t="s">
        <v>86</v>
      </c>
      <c r="AW922" s="13" t="s">
        <v>39</v>
      </c>
      <c r="AX922" s="13" t="s">
        <v>76</v>
      </c>
      <c r="AY922" s="275" t="s">
        <v>414</v>
      </c>
    </row>
    <row r="923" s="15" customFormat="1">
      <c r="B923" s="287"/>
      <c r="C923" s="288"/>
      <c r="D923" s="252" t="s">
        <v>428</v>
      </c>
      <c r="E923" s="289" t="s">
        <v>21</v>
      </c>
      <c r="F923" s="290" t="s">
        <v>235</v>
      </c>
      <c r="G923" s="288"/>
      <c r="H923" s="291">
        <v>3840.6019999999999</v>
      </c>
      <c r="I923" s="292"/>
      <c r="J923" s="288"/>
      <c r="K923" s="288"/>
      <c r="L923" s="293"/>
      <c r="M923" s="294"/>
      <c r="N923" s="295"/>
      <c r="O923" s="295"/>
      <c r="P923" s="295"/>
      <c r="Q923" s="295"/>
      <c r="R923" s="295"/>
      <c r="S923" s="295"/>
      <c r="T923" s="296"/>
      <c r="AT923" s="297" t="s">
        <v>428</v>
      </c>
      <c r="AU923" s="297" t="s">
        <v>86</v>
      </c>
      <c r="AV923" s="15" t="s">
        <v>422</v>
      </c>
      <c r="AW923" s="15" t="s">
        <v>39</v>
      </c>
      <c r="AX923" s="15" t="s">
        <v>83</v>
      </c>
      <c r="AY923" s="297" t="s">
        <v>414</v>
      </c>
    </row>
    <row r="924" s="1" customFormat="1" ht="16.5" customHeight="1">
      <c r="B924" s="47"/>
      <c r="C924" s="240" t="s">
        <v>1224</v>
      </c>
      <c r="D924" s="240" t="s">
        <v>418</v>
      </c>
      <c r="E924" s="241" t="s">
        <v>1225</v>
      </c>
      <c r="F924" s="242" t="s">
        <v>1226</v>
      </c>
      <c r="G924" s="243" t="s">
        <v>192</v>
      </c>
      <c r="H924" s="244">
        <v>6802.3230000000003</v>
      </c>
      <c r="I924" s="245"/>
      <c r="J924" s="246">
        <f>ROUND(I924*H924,2)</f>
        <v>0</v>
      </c>
      <c r="K924" s="242" t="s">
        <v>21</v>
      </c>
      <c r="L924" s="73"/>
      <c r="M924" s="247" t="s">
        <v>21</v>
      </c>
      <c r="N924" s="248" t="s">
        <v>47</v>
      </c>
      <c r="O924" s="48"/>
      <c r="P924" s="249">
        <f>O924*H924</f>
        <v>0</v>
      </c>
      <c r="Q924" s="249">
        <v>0</v>
      </c>
      <c r="R924" s="249">
        <f>Q924*H924</f>
        <v>0</v>
      </c>
      <c r="S924" s="249">
        <v>0</v>
      </c>
      <c r="T924" s="250">
        <f>S924*H924</f>
        <v>0</v>
      </c>
      <c r="AR924" s="25" t="s">
        <v>422</v>
      </c>
      <c r="AT924" s="25" t="s">
        <v>418</v>
      </c>
      <c r="AU924" s="25" t="s">
        <v>86</v>
      </c>
      <c r="AY924" s="25" t="s">
        <v>414</v>
      </c>
      <c r="BE924" s="251">
        <f>IF(N924="základní",J924,0)</f>
        <v>0</v>
      </c>
      <c r="BF924" s="251">
        <f>IF(N924="snížená",J924,0)</f>
        <v>0</v>
      </c>
      <c r="BG924" s="251">
        <f>IF(N924="zákl. přenesená",J924,0)</f>
        <v>0</v>
      </c>
      <c r="BH924" s="251">
        <f>IF(N924="sníž. přenesená",J924,0)</f>
        <v>0</v>
      </c>
      <c r="BI924" s="251">
        <f>IF(N924="nulová",J924,0)</f>
        <v>0</v>
      </c>
      <c r="BJ924" s="25" t="s">
        <v>83</v>
      </c>
      <c r="BK924" s="251">
        <f>ROUND(I924*H924,2)</f>
        <v>0</v>
      </c>
      <c r="BL924" s="25" t="s">
        <v>422</v>
      </c>
      <c r="BM924" s="25" t="s">
        <v>1227</v>
      </c>
    </row>
    <row r="925" s="13" customFormat="1">
      <c r="B925" s="265"/>
      <c r="C925" s="266"/>
      <c r="D925" s="252" t="s">
        <v>428</v>
      </c>
      <c r="E925" s="267" t="s">
        <v>21</v>
      </c>
      <c r="F925" s="268" t="s">
        <v>237</v>
      </c>
      <c r="G925" s="266"/>
      <c r="H925" s="269">
        <v>2961.721</v>
      </c>
      <c r="I925" s="270"/>
      <c r="J925" s="266"/>
      <c r="K925" s="266"/>
      <c r="L925" s="271"/>
      <c r="M925" s="272"/>
      <c r="N925" s="273"/>
      <c r="O925" s="273"/>
      <c r="P925" s="273"/>
      <c r="Q925" s="273"/>
      <c r="R925" s="273"/>
      <c r="S925" s="273"/>
      <c r="T925" s="274"/>
      <c r="AT925" s="275" t="s">
        <v>428</v>
      </c>
      <c r="AU925" s="275" t="s">
        <v>86</v>
      </c>
      <c r="AV925" s="13" t="s">
        <v>86</v>
      </c>
      <c r="AW925" s="13" t="s">
        <v>39</v>
      </c>
      <c r="AX925" s="13" t="s">
        <v>76</v>
      </c>
      <c r="AY925" s="275" t="s">
        <v>414</v>
      </c>
    </row>
    <row r="926" s="13" customFormat="1">
      <c r="B926" s="265"/>
      <c r="C926" s="266"/>
      <c r="D926" s="252" t="s">
        <v>428</v>
      </c>
      <c r="E926" s="267" t="s">
        <v>21</v>
      </c>
      <c r="F926" s="268" t="s">
        <v>240</v>
      </c>
      <c r="G926" s="266"/>
      <c r="H926" s="269">
        <v>3840.6019999999999</v>
      </c>
      <c r="I926" s="270"/>
      <c r="J926" s="266"/>
      <c r="K926" s="266"/>
      <c r="L926" s="271"/>
      <c r="M926" s="272"/>
      <c r="N926" s="273"/>
      <c r="O926" s="273"/>
      <c r="P926" s="273"/>
      <c r="Q926" s="273"/>
      <c r="R926" s="273"/>
      <c r="S926" s="273"/>
      <c r="T926" s="274"/>
      <c r="AT926" s="275" t="s">
        <v>428</v>
      </c>
      <c r="AU926" s="275" t="s">
        <v>86</v>
      </c>
      <c r="AV926" s="13" t="s">
        <v>86</v>
      </c>
      <c r="AW926" s="13" t="s">
        <v>39</v>
      </c>
      <c r="AX926" s="13" t="s">
        <v>76</v>
      </c>
      <c r="AY926" s="275" t="s">
        <v>414</v>
      </c>
    </row>
    <row r="927" s="15" customFormat="1">
      <c r="B927" s="287"/>
      <c r="C927" s="288"/>
      <c r="D927" s="252" t="s">
        <v>428</v>
      </c>
      <c r="E927" s="289" t="s">
        <v>21</v>
      </c>
      <c r="F927" s="290" t="s">
        <v>235</v>
      </c>
      <c r="G927" s="288"/>
      <c r="H927" s="291">
        <v>6802.3230000000003</v>
      </c>
      <c r="I927" s="292"/>
      <c r="J927" s="288"/>
      <c r="K927" s="288"/>
      <c r="L927" s="293"/>
      <c r="M927" s="294"/>
      <c r="N927" s="295"/>
      <c r="O927" s="295"/>
      <c r="P927" s="295"/>
      <c r="Q927" s="295"/>
      <c r="R927" s="295"/>
      <c r="S927" s="295"/>
      <c r="T927" s="296"/>
      <c r="AT927" s="297" t="s">
        <v>428</v>
      </c>
      <c r="AU927" s="297" t="s">
        <v>86</v>
      </c>
      <c r="AV927" s="15" t="s">
        <v>422</v>
      </c>
      <c r="AW927" s="15" t="s">
        <v>39</v>
      </c>
      <c r="AX927" s="15" t="s">
        <v>83</v>
      </c>
      <c r="AY927" s="297" t="s">
        <v>414</v>
      </c>
    </row>
    <row r="928" s="1" customFormat="1" ht="25.5" customHeight="1">
      <c r="B928" s="47"/>
      <c r="C928" s="240" t="s">
        <v>1228</v>
      </c>
      <c r="D928" s="240" t="s">
        <v>418</v>
      </c>
      <c r="E928" s="241" t="s">
        <v>1229</v>
      </c>
      <c r="F928" s="242" t="s">
        <v>1230</v>
      </c>
      <c r="G928" s="243" t="s">
        <v>192</v>
      </c>
      <c r="H928" s="244">
        <v>6802.3230000000003</v>
      </c>
      <c r="I928" s="245"/>
      <c r="J928" s="246">
        <f>ROUND(I928*H928,2)</f>
        <v>0</v>
      </c>
      <c r="K928" s="242" t="s">
        <v>421</v>
      </c>
      <c r="L928" s="73"/>
      <c r="M928" s="247" t="s">
        <v>21</v>
      </c>
      <c r="N928" s="248" t="s">
        <v>47</v>
      </c>
      <c r="O928" s="48"/>
      <c r="P928" s="249">
        <f>O928*H928</f>
        <v>0</v>
      </c>
      <c r="Q928" s="249">
        <v>0</v>
      </c>
      <c r="R928" s="249">
        <f>Q928*H928</f>
        <v>0</v>
      </c>
      <c r="S928" s="249">
        <v>0</v>
      </c>
      <c r="T928" s="250">
        <f>S928*H928</f>
        <v>0</v>
      </c>
      <c r="AR928" s="25" t="s">
        <v>422</v>
      </c>
      <c r="AT928" s="25" t="s">
        <v>418</v>
      </c>
      <c r="AU928" s="25" t="s">
        <v>86</v>
      </c>
      <c r="AY928" s="25" t="s">
        <v>414</v>
      </c>
      <c r="BE928" s="251">
        <f>IF(N928="základní",J928,0)</f>
        <v>0</v>
      </c>
      <c r="BF928" s="251">
        <f>IF(N928="snížená",J928,0)</f>
        <v>0</v>
      </c>
      <c r="BG928" s="251">
        <f>IF(N928="zákl. přenesená",J928,0)</f>
        <v>0</v>
      </c>
      <c r="BH928" s="251">
        <f>IF(N928="sníž. přenesená",J928,0)</f>
        <v>0</v>
      </c>
      <c r="BI928" s="251">
        <f>IF(N928="nulová",J928,0)</f>
        <v>0</v>
      </c>
      <c r="BJ928" s="25" t="s">
        <v>83</v>
      </c>
      <c r="BK928" s="251">
        <f>ROUND(I928*H928,2)</f>
        <v>0</v>
      </c>
      <c r="BL928" s="25" t="s">
        <v>422</v>
      </c>
      <c r="BM928" s="25" t="s">
        <v>1231</v>
      </c>
    </row>
    <row r="929" s="1" customFormat="1">
      <c r="B929" s="47"/>
      <c r="C929" s="75"/>
      <c r="D929" s="252" t="s">
        <v>425</v>
      </c>
      <c r="E929" s="75"/>
      <c r="F929" s="253" t="s">
        <v>1232</v>
      </c>
      <c r="G929" s="75"/>
      <c r="H929" s="75"/>
      <c r="I929" s="208"/>
      <c r="J929" s="75"/>
      <c r="K929" s="75"/>
      <c r="L929" s="73"/>
      <c r="M929" s="254"/>
      <c r="N929" s="48"/>
      <c r="O929" s="48"/>
      <c r="P929" s="48"/>
      <c r="Q929" s="48"/>
      <c r="R929" s="48"/>
      <c r="S929" s="48"/>
      <c r="T929" s="96"/>
      <c r="AT929" s="25" t="s">
        <v>425</v>
      </c>
      <c r="AU929" s="25" t="s">
        <v>86</v>
      </c>
    </row>
    <row r="930" s="13" customFormat="1">
      <c r="B930" s="265"/>
      <c r="C930" s="266"/>
      <c r="D930" s="252" t="s">
        <v>428</v>
      </c>
      <c r="E930" s="267" t="s">
        <v>21</v>
      </c>
      <c r="F930" s="268" t="s">
        <v>237</v>
      </c>
      <c r="G930" s="266"/>
      <c r="H930" s="269">
        <v>2961.721</v>
      </c>
      <c r="I930" s="270"/>
      <c r="J930" s="266"/>
      <c r="K930" s="266"/>
      <c r="L930" s="271"/>
      <c r="M930" s="272"/>
      <c r="N930" s="273"/>
      <c r="O930" s="273"/>
      <c r="P930" s="273"/>
      <c r="Q930" s="273"/>
      <c r="R930" s="273"/>
      <c r="S930" s="273"/>
      <c r="T930" s="274"/>
      <c r="AT930" s="275" t="s">
        <v>428</v>
      </c>
      <c r="AU930" s="275" t="s">
        <v>86</v>
      </c>
      <c r="AV930" s="13" t="s">
        <v>86</v>
      </c>
      <c r="AW930" s="13" t="s">
        <v>39</v>
      </c>
      <c r="AX930" s="13" t="s">
        <v>76</v>
      </c>
      <c r="AY930" s="275" t="s">
        <v>414</v>
      </c>
    </row>
    <row r="931" s="13" customFormat="1">
      <c r="B931" s="265"/>
      <c r="C931" s="266"/>
      <c r="D931" s="252" t="s">
        <v>428</v>
      </c>
      <c r="E931" s="267" t="s">
        <v>21</v>
      </c>
      <c r="F931" s="268" t="s">
        <v>240</v>
      </c>
      <c r="G931" s="266"/>
      <c r="H931" s="269">
        <v>3840.6019999999999</v>
      </c>
      <c r="I931" s="270"/>
      <c r="J931" s="266"/>
      <c r="K931" s="266"/>
      <c r="L931" s="271"/>
      <c r="M931" s="272"/>
      <c r="N931" s="273"/>
      <c r="O931" s="273"/>
      <c r="P931" s="273"/>
      <c r="Q931" s="273"/>
      <c r="R931" s="273"/>
      <c r="S931" s="273"/>
      <c r="T931" s="274"/>
      <c r="AT931" s="275" t="s">
        <v>428</v>
      </c>
      <c r="AU931" s="275" t="s">
        <v>86</v>
      </c>
      <c r="AV931" s="13" t="s">
        <v>86</v>
      </c>
      <c r="AW931" s="13" t="s">
        <v>39</v>
      </c>
      <c r="AX931" s="13" t="s">
        <v>76</v>
      </c>
      <c r="AY931" s="275" t="s">
        <v>414</v>
      </c>
    </row>
    <row r="932" s="15" customFormat="1">
      <c r="B932" s="287"/>
      <c r="C932" s="288"/>
      <c r="D932" s="252" t="s">
        <v>428</v>
      </c>
      <c r="E932" s="289" t="s">
        <v>21</v>
      </c>
      <c r="F932" s="290" t="s">
        <v>235</v>
      </c>
      <c r="G932" s="288"/>
      <c r="H932" s="291">
        <v>6802.3230000000003</v>
      </c>
      <c r="I932" s="292"/>
      <c r="J932" s="288"/>
      <c r="K932" s="288"/>
      <c r="L932" s="293"/>
      <c r="M932" s="294"/>
      <c r="N932" s="295"/>
      <c r="O932" s="295"/>
      <c r="P932" s="295"/>
      <c r="Q932" s="295"/>
      <c r="R932" s="295"/>
      <c r="S932" s="295"/>
      <c r="T932" s="296"/>
      <c r="AT932" s="297" t="s">
        <v>428</v>
      </c>
      <c r="AU932" s="297" t="s">
        <v>86</v>
      </c>
      <c r="AV932" s="15" t="s">
        <v>422</v>
      </c>
      <c r="AW932" s="15" t="s">
        <v>39</v>
      </c>
      <c r="AX932" s="15" t="s">
        <v>83</v>
      </c>
      <c r="AY932" s="297" t="s">
        <v>414</v>
      </c>
    </row>
    <row r="933" s="1" customFormat="1" ht="25.5" customHeight="1">
      <c r="B933" s="47"/>
      <c r="C933" s="240" t="s">
        <v>1233</v>
      </c>
      <c r="D933" s="240" t="s">
        <v>418</v>
      </c>
      <c r="E933" s="241" t="s">
        <v>1234</v>
      </c>
      <c r="F933" s="242" t="s">
        <v>1235</v>
      </c>
      <c r="G933" s="243" t="s">
        <v>192</v>
      </c>
      <c r="H933" s="244">
        <v>2040696.8999999999</v>
      </c>
      <c r="I933" s="245"/>
      <c r="J933" s="246">
        <f>ROUND(I933*H933,2)</f>
        <v>0</v>
      </c>
      <c r="K933" s="242" t="s">
        <v>421</v>
      </c>
      <c r="L933" s="73"/>
      <c r="M933" s="247" t="s">
        <v>21</v>
      </c>
      <c r="N933" s="248" t="s">
        <v>47</v>
      </c>
      <c r="O933" s="48"/>
      <c r="P933" s="249">
        <f>O933*H933</f>
        <v>0</v>
      </c>
      <c r="Q933" s="249">
        <v>0</v>
      </c>
      <c r="R933" s="249">
        <f>Q933*H933</f>
        <v>0</v>
      </c>
      <c r="S933" s="249">
        <v>0</v>
      </c>
      <c r="T933" s="250">
        <f>S933*H933</f>
        <v>0</v>
      </c>
      <c r="AR933" s="25" t="s">
        <v>422</v>
      </c>
      <c r="AT933" s="25" t="s">
        <v>418</v>
      </c>
      <c r="AU933" s="25" t="s">
        <v>86</v>
      </c>
      <c r="AY933" s="25" t="s">
        <v>414</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422</v>
      </c>
      <c r="BM933" s="25" t="s">
        <v>1236</v>
      </c>
    </row>
    <row r="934" s="1" customFormat="1">
      <c r="B934" s="47"/>
      <c r="C934" s="75"/>
      <c r="D934" s="252" t="s">
        <v>425</v>
      </c>
      <c r="E934" s="75"/>
      <c r="F934" s="253" t="s">
        <v>1232</v>
      </c>
      <c r="G934" s="75"/>
      <c r="H934" s="75"/>
      <c r="I934" s="208"/>
      <c r="J934" s="75"/>
      <c r="K934" s="75"/>
      <c r="L934" s="73"/>
      <c r="M934" s="254"/>
      <c r="N934" s="48"/>
      <c r="O934" s="48"/>
      <c r="P934" s="48"/>
      <c r="Q934" s="48"/>
      <c r="R934" s="48"/>
      <c r="S934" s="48"/>
      <c r="T934" s="96"/>
      <c r="AT934" s="25" t="s">
        <v>425</v>
      </c>
      <c r="AU934" s="25" t="s">
        <v>86</v>
      </c>
    </row>
    <row r="935" s="12" customFormat="1">
      <c r="B935" s="255"/>
      <c r="C935" s="256"/>
      <c r="D935" s="252" t="s">
        <v>428</v>
      </c>
      <c r="E935" s="257" t="s">
        <v>21</v>
      </c>
      <c r="F935" s="258" t="s">
        <v>1208</v>
      </c>
      <c r="G935" s="256"/>
      <c r="H935" s="257" t="s">
        <v>21</v>
      </c>
      <c r="I935" s="259"/>
      <c r="J935" s="256"/>
      <c r="K935" s="256"/>
      <c r="L935" s="260"/>
      <c r="M935" s="261"/>
      <c r="N935" s="262"/>
      <c r="O935" s="262"/>
      <c r="P935" s="262"/>
      <c r="Q935" s="262"/>
      <c r="R935" s="262"/>
      <c r="S935" s="262"/>
      <c r="T935" s="263"/>
      <c r="AT935" s="264" t="s">
        <v>428</v>
      </c>
      <c r="AU935" s="264" t="s">
        <v>86</v>
      </c>
      <c r="AV935" s="12" t="s">
        <v>83</v>
      </c>
      <c r="AW935" s="12" t="s">
        <v>39</v>
      </c>
      <c r="AX935" s="12" t="s">
        <v>76</v>
      </c>
      <c r="AY935" s="264" t="s">
        <v>414</v>
      </c>
    </row>
    <row r="936" s="13" customFormat="1">
      <c r="B936" s="265"/>
      <c r="C936" s="266"/>
      <c r="D936" s="252" t="s">
        <v>428</v>
      </c>
      <c r="E936" s="267" t="s">
        <v>21</v>
      </c>
      <c r="F936" s="268" t="s">
        <v>1209</v>
      </c>
      <c r="G936" s="266"/>
      <c r="H936" s="269">
        <v>888516.30000000005</v>
      </c>
      <c r="I936" s="270"/>
      <c r="J936" s="266"/>
      <c r="K936" s="266"/>
      <c r="L936" s="271"/>
      <c r="M936" s="272"/>
      <c r="N936" s="273"/>
      <c r="O936" s="273"/>
      <c r="P936" s="273"/>
      <c r="Q936" s="273"/>
      <c r="R936" s="273"/>
      <c r="S936" s="273"/>
      <c r="T936" s="274"/>
      <c r="AT936" s="275" t="s">
        <v>428</v>
      </c>
      <c r="AU936" s="275" t="s">
        <v>86</v>
      </c>
      <c r="AV936" s="13" t="s">
        <v>86</v>
      </c>
      <c r="AW936" s="13" t="s">
        <v>39</v>
      </c>
      <c r="AX936" s="13" t="s">
        <v>76</v>
      </c>
      <c r="AY936" s="275" t="s">
        <v>414</v>
      </c>
    </row>
    <row r="937" s="13" customFormat="1">
      <c r="B937" s="265"/>
      <c r="C937" s="266"/>
      <c r="D937" s="252" t="s">
        <v>428</v>
      </c>
      <c r="E937" s="267" t="s">
        <v>21</v>
      </c>
      <c r="F937" s="268" t="s">
        <v>1214</v>
      </c>
      <c r="G937" s="266"/>
      <c r="H937" s="269">
        <v>1152180.6000000001</v>
      </c>
      <c r="I937" s="270"/>
      <c r="J937" s="266"/>
      <c r="K937" s="266"/>
      <c r="L937" s="271"/>
      <c r="M937" s="272"/>
      <c r="N937" s="273"/>
      <c r="O937" s="273"/>
      <c r="P937" s="273"/>
      <c r="Q937" s="273"/>
      <c r="R937" s="273"/>
      <c r="S937" s="273"/>
      <c r="T937" s="274"/>
      <c r="AT937" s="275" t="s">
        <v>428</v>
      </c>
      <c r="AU937" s="275" t="s">
        <v>86</v>
      </c>
      <c r="AV937" s="13" t="s">
        <v>86</v>
      </c>
      <c r="AW937" s="13" t="s">
        <v>39</v>
      </c>
      <c r="AX937" s="13" t="s">
        <v>76</v>
      </c>
      <c r="AY937" s="275" t="s">
        <v>414</v>
      </c>
    </row>
    <row r="938" s="15" customFormat="1">
      <c r="B938" s="287"/>
      <c r="C938" s="288"/>
      <c r="D938" s="252" t="s">
        <v>428</v>
      </c>
      <c r="E938" s="289" t="s">
        <v>21</v>
      </c>
      <c r="F938" s="290" t="s">
        <v>235</v>
      </c>
      <c r="G938" s="288"/>
      <c r="H938" s="291">
        <v>2040696.8999999999</v>
      </c>
      <c r="I938" s="292"/>
      <c r="J938" s="288"/>
      <c r="K938" s="288"/>
      <c r="L938" s="293"/>
      <c r="M938" s="294"/>
      <c r="N938" s="295"/>
      <c r="O938" s="295"/>
      <c r="P938" s="295"/>
      <c r="Q938" s="295"/>
      <c r="R938" s="295"/>
      <c r="S938" s="295"/>
      <c r="T938" s="296"/>
      <c r="AT938" s="297" t="s">
        <v>428</v>
      </c>
      <c r="AU938" s="297" t="s">
        <v>86</v>
      </c>
      <c r="AV938" s="15" t="s">
        <v>422</v>
      </c>
      <c r="AW938" s="15" t="s">
        <v>39</v>
      </c>
      <c r="AX938" s="15" t="s">
        <v>83</v>
      </c>
      <c r="AY938" s="297" t="s">
        <v>414</v>
      </c>
    </row>
    <row r="939" s="1" customFormat="1" ht="25.5" customHeight="1">
      <c r="B939" s="47"/>
      <c r="C939" s="240" t="s">
        <v>1237</v>
      </c>
      <c r="D939" s="240" t="s">
        <v>418</v>
      </c>
      <c r="E939" s="241" t="s">
        <v>1238</v>
      </c>
      <c r="F939" s="242" t="s">
        <v>1239</v>
      </c>
      <c r="G939" s="243" t="s">
        <v>192</v>
      </c>
      <c r="H939" s="244">
        <v>2961.721</v>
      </c>
      <c r="I939" s="245"/>
      <c r="J939" s="246">
        <f>ROUND(I939*H939,2)</f>
        <v>0</v>
      </c>
      <c r="K939" s="242" t="s">
        <v>421</v>
      </c>
      <c r="L939" s="73"/>
      <c r="M939" s="247" t="s">
        <v>21</v>
      </c>
      <c r="N939" s="248" t="s">
        <v>47</v>
      </c>
      <c r="O939" s="48"/>
      <c r="P939" s="249">
        <f>O939*H939</f>
        <v>0</v>
      </c>
      <c r="Q939" s="249">
        <v>0</v>
      </c>
      <c r="R939" s="249">
        <f>Q939*H939</f>
        <v>0</v>
      </c>
      <c r="S939" s="249">
        <v>0</v>
      </c>
      <c r="T939" s="250">
        <f>S939*H939</f>
        <v>0</v>
      </c>
      <c r="AR939" s="25" t="s">
        <v>422</v>
      </c>
      <c r="AT939" s="25" t="s">
        <v>418</v>
      </c>
      <c r="AU939" s="25" t="s">
        <v>86</v>
      </c>
      <c r="AY939" s="25" t="s">
        <v>414</v>
      </c>
      <c r="BE939" s="251">
        <f>IF(N939="základní",J939,0)</f>
        <v>0</v>
      </c>
      <c r="BF939" s="251">
        <f>IF(N939="snížená",J939,0)</f>
        <v>0</v>
      </c>
      <c r="BG939" s="251">
        <f>IF(N939="zákl. přenesená",J939,0)</f>
        <v>0</v>
      </c>
      <c r="BH939" s="251">
        <f>IF(N939="sníž. přenesená",J939,0)</f>
        <v>0</v>
      </c>
      <c r="BI939" s="251">
        <f>IF(N939="nulová",J939,0)</f>
        <v>0</v>
      </c>
      <c r="BJ939" s="25" t="s">
        <v>83</v>
      </c>
      <c r="BK939" s="251">
        <f>ROUND(I939*H939,2)</f>
        <v>0</v>
      </c>
      <c r="BL939" s="25" t="s">
        <v>422</v>
      </c>
      <c r="BM939" s="25" t="s">
        <v>1240</v>
      </c>
    </row>
    <row r="940" s="13" customFormat="1">
      <c r="B940" s="265"/>
      <c r="C940" s="266"/>
      <c r="D940" s="252" t="s">
        <v>428</v>
      </c>
      <c r="E940" s="267" t="s">
        <v>21</v>
      </c>
      <c r="F940" s="268" t="s">
        <v>237</v>
      </c>
      <c r="G940" s="266"/>
      <c r="H940" s="269">
        <v>2961.721</v>
      </c>
      <c r="I940" s="270"/>
      <c r="J940" s="266"/>
      <c r="K940" s="266"/>
      <c r="L940" s="271"/>
      <c r="M940" s="272"/>
      <c r="N940" s="273"/>
      <c r="O940" s="273"/>
      <c r="P940" s="273"/>
      <c r="Q940" s="273"/>
      <c r="R940" s="273"/>
      <c r="S940" s="273"/>
      <c r="T940" s="274"/>
      <c r="AT940" s="275" t="s">
        <v>428</v>
      </c>
      <c r="AU940" s="275" t="s">
        <v>86</v>
      </c>
      <c r="AV940" s="13" t="s">
        <v>86</v>
      </c>
      <c r="AW940" s="13" t="s">
        <v>39</v>
      </c>
      <c r="AX940" s="13" t="s">
        <v>76</v>
      </c>
      <c r="AY940" s="275" t="s">
        <v>414</v>
      </c>
    </row>
    <row r="941" s="15" customFormat="1">
      <c r="B941" s="287"/>
      <c r="C941" s="288"/>
      <c r="D941" s="252" t="s">
        <v>428</v>
      </c>
      <c r="E941" s="289" t="s">
        <v>21</v>
      </c>
      <c r="F941" s="290" t="s">
        <v>235</v>
      </c>
      <c r="G941" s="288"/>
      <c r="H941" s="291">
        <v>2961.721</v>
      </c>
      <c r="I941" s="292"/>
      <c r="J941" s="288"/>
      <c r="K941" s="288"/>
      <c r="L941" s="293"/>
      <c r="M941" s="294"/>
      <c r="N941" s="295"/>
      <c r="O941" s="295"/>
      <c r="P941" s="295"/>
      <c r="Q941" s="295"/>
      <c r="R941" s="295"/>
      <c r="S941" s="295"/>
      <c r="T941" s="296"/>
      <c r="AT941" s="297" t="s">
        <v>428</v>
      </c>
      <c r="AU941" s="297" t="s">
        <v>86</v>
      </c>
      <c r="AV941" s="15" t="s">
        <v>422</v>
      </c>
      <c r="AW941" s="15" t="s">
        <v>39</v>
      </c>
      <c r="AX941" s="15" t="s">
        <v>83</v>
      </c>
      <c r="AY941" s="297" t="s">
        <v>414</v>
      </c>
    </row>
    <row r="942" s="1" customFormat="1" ht="16.5" customHeight="1">
      <c r="B942" s="47"/>
      <c r="C942" s="240" t="s">
        <v>1241</v>
      </c>
      <c r="D942" s="240" t="s">
        <v>418</v>
      </c>
      <c r="E942" s="241" t="s">
        <v>1242</v>
      </c>
      <c r="F942" s="242" t="s">
        <v>1243</v>
      </c>
      <c r="G942" s="243" t="s">
        <v>1244</v>
      </c>
      <c r="H942" s="244">
        <v>90</v>
      </c>
      <c r="I942" s="245"/>
      <c r="J942" s="246">
        <f>ROUND(I942*H942,2)</f>
        <v>0</v>
      </c>
      <c r="K942" s="242" t="s">
        <v>21</v>
      </c>
      <c r="L942" s="73"/>
      <c r="M942" s="247" t="s">
        <v>21</v>
      </c>
      <c r="N942" s="248" t="s">
        <v>47</v>
      </c>
      <c r="O942" s="48"/>
      <c r="P942" s="249">
        <f>O942*H942</f>
        <v>0</v>
      </c>
      <c r="Q942" s="249">
        <v>0</v>
      </c>
      <c r="R942" s="249">
        <f>Q942*H942</f>
        <v>0</v>
      </c>
      <c r="S942" s="249">
        <v>0</v>
      </c>
      <c r="T942" s="250">
        <f>S942*H942</f>
        <v>0</v>
      </c>
      <c r="AR942" s="25" t="s">
        <v>422</v>
      </c>
      <c r="AT942" s="25" t="s">
        <v>418</v>
      </c>
      <c r="AU942" s="25" t="s">
        <v>86</v>
      </c>
      <c r="AY942" s="25" t="s">
        <v>414</v>
      </c>
      <c r="BE942" s="251">
        <f>IF(N942="základní",J942,0)</f>
        <v>0</v>
      </c>
      <c r="BF942" s="251">
        <f>IF(N942="snížená",J942,0)</f>
        <v>0</v>
      </c>
      <c r="BG942" s="251">
        <f>IF(N942="zákl. přenesená",J942,0)</f>
        <v>0</v>
      </c>
      <c r="BH942" s="251">
        <f>IF(N942="sníž. přenesená",J942,0)</f>
        <v>0</v>
      </c>
      <c r="BI942" s="251">
        <f>IF(N942="nulová",J942,0)</f>
        <v>0</v>
      </c>
      <c r="BJ942" s="25" t="s">
        <v>83</v>
      </c>
      <c r="BK942" s="251">
        <f>ROUND(I942*H942,2)</f>
        <v>0</v>
      </c>
      <c r="BL942" s="25" t="s">
        <v>422</v>
      </c>
      <c r="BM942" s="25" t="s">
        <v>1245</v>
      </c>
    </row>
    <row r="943" s="12" customFormat="1">
      <c r="B943" s="255"/>
      <c r="C943" s="256"/>
      <c r="D943" s="252" t="s">
        <v>428</v>
      </c>
      <c r="E943" s="257" t="s">
        <v>21</v>
      </c>
      <c r="F943" s="258" t="s">
        <v>1246</v>
      </c>
      <c r="G943" s="256"/>
      <c r="H943" s="257" t="s">
        <v>21</v>
      </c>
      <c r="I943" s="259"/>
      <c r="J943" s="256"/>
      <c r="K943" s="256"/>
      <c r="L943" s="260"/>
      <c r="M943" s="261"/>
      <c r="N943" s="262"/>
      <c r="O943" s="262"/>
      <c r="P943" s="262"/>
      <c r="Q943" s="262"/>
      <c r="R943" s="262"/>
      <c r="S943" s="262"/>
      <c r="T943" s="263"/>
      <c r="AT943" s="264" t="s">
        <v>428</v>
      </c>
      <c r="AU943" s="264" t="s">
        <v>86</v>
      </c>
      <c r="AV943" s="12" t="s">
        <v>83</v>
      </c>
      <c r="AW943" s="12" t="s">
        <v>39</v>
      </c>
      <c r="AX943" s="12" t="s">
        <v>76</v>
      </c>
      <c r="AY943" s="264" t="s">
        <v>414</v>
      </c>
    </row>
    <row r="944" s="13" customFormat="1">
      <c r="B944" s="265"/>
      <c r="C944" s="266"/>
      <c r="D944" s="252" t="s">
        <v>428</v>
      </c>
      <c r="E944" s="267" t="s">
        <v>21</v>
      </c>
      <c r="F944" s="268" t="s">
        <v>1247</v>
      </c>
      <c r="G944" s="266"/>
      <c r="H944" s="269">
        <v>90</v>
      </c>
      <c r="I944" s="270"/>
      <c r="J944" s="266"/>
      <c r="K944" s="266"/>
      <c r="L944" s="271"/>
      <c r="M944" s="272"/>
      <c r="N944" s="273"/>
      <c r="O944" s="273"/>
      <c r="P944" s="273"/>
      <c r="Q944" s="273"/>
      <c r="R944" s="273"/>
      <c r="S944" s="273"/>
      <c r="T944" s="274"/>
      <c r="AT944" s="275" t="s">
        <v>428</v>
      </c>
      <c r="AU944" s="275" t="s">
        <v>86</v>
      </c>
      <c r="AV944" s="13" t="s">
        <v>86</v>
      </c>
      <c r="AW944" s="13" t="s">
        <v>39</v>
      </c>
      <c r="AX944" s="13" t="s">
        <v>76</v>
      </c>
      <c r="AY944" s="275" t="s">
        <v>414</v>
      </c>
    </row>
    <row r="945" s="15" customFormat="1">
      <c r="B945" s="287"/>
      <c r="C945" s="288"/>
      <c r="D945" s="252" t="s">
        <v>428</v>
      </c>
      <c r="E945" s="289" t="s">
        <v>21</v>
      </c>
      <c r="F945" s="290" t="s">
        <v>235</v>
      </c>
      <c r="G945" s="288"/>
      <c r="H945" s="291">
        <v>90</v>
      </c>
      <c r="I945" s="292"/>
      <c r="J945" s="288"/>
      <c r="K945" s="288"/>
      <c r="L945" s="293"/>
      <c r="M945" s="294"/>
      <c r="N945" s="295"/>
      <c r="O945" s="295"/>
      <c r="P945" s="295"/>
      <c r="Q945" s="295"/>
      <c r="R945" s="295"/>
      <c r="S945" s="295"/>
      <c r="T945" s="296"/>
      <c r="AT945" s="297" t="s">
        <v>428</v>
      </c>
      <c r="AU945" s="297" t="s">
        <v>86</v>
      </c>
      <c r="AV945" s="15" t="s">
        <v>422</v>
      </c>
      <c r="AW945" s="15" t="s">
        <v>39</v>
      </c>
      <c r="AX945" s="15" t="s">
        <v>83</v>
      </c>
      <c r="AY945" s="297" t="s">
        <v>414</v>
      </c>
    </row>
    <row r="946" s="1" customFormat="1" ht="25.5" customHeight="1">
      <c r="B946" s="47"/>
      <c r="C946" s="240" t="s">
        <v>1248</v>
      </c>
      <c r="D946" s="240" t="s">
        <v>418</v>
      </c>
      <c r="E946" s="241" t="s">
        <v>1249</v>
      </c>
      <c r="F946" s="242" t="s">
        <v>1250</v>
      </c>
      <c r="G946" s="243" t="s">
        <v>192</v>
      </c>
      <c r="H946" s="244">
        <v>10231.049999999999</v>
      </c>
      <c r="I946" s="245"/>
      <c r="J946" s="246">
        <f>ROUND(I946*H946,2)</f>
        <v>0</v>
      </c>
      <c r="K946" s="242" t="s">
        <v>421</v>
      </c>
      <c r="L946" s="73"/>
      <c r="M946" s="247" t="s">
        <v>21</v>
      </c>
      <c r="N946" s="248" t="s">
        <v>47</v>
      </c>
      <c r="O946" s="48"/>
      <c r="P946" s="249">
        <f>O946*H946</f>
        <v>0</v>
      </c>
      <c r="Q946" s="249">
        <v>0.00012999999999999999</v>
      </c>
      <c r="R946" s="249">
        <f>Q946*H946</f>
        <v>1.3300364999999998</v>
      </c>
      <c r="S946" s="249">
        <v>0</v>
      </c>
      <c r="T946" s="250">
        <f>S946*H946</f>
        <v>0</v>
      </c>
      <c r="AR946" s="25" t="s">
        <v>422</v>
      </c>
      <c r="AT946" s="25" t="s">
        <v>418</v>
      </c>
      <c r="AU946" s="25" t="s">
        <v>86</v>
      </c>
      <c r="AY946" s="25" t="s">
        <v>414</v>
      </c>
      <c r="BE946" s="251">
        <f>IF(N946="základní",J946,0)</f>
        <v>0</v>
      </c>
      <c r="BF946" s="251">
        <f>IF(N946="snížená",J946,0)</f>
        <v>0</v>
      </c>
      <c r="BG946" s="251">
        <f>IF(N946="zákl. přenesená",J946,0)</f>
        <v>0</v>
      </c>
      <c r="BH946" s="251">
        <f>IF(N946="sníž. přenesená",J946,0)</f>
        <v>0</v>
      </c>
      <c r="BI946" s="251">
        <f>IF(N946="nulová",J946,0)</f>
        <v>0</v>
      </c>
      <c r="BJ946" s="25" t="s">
        <v>83</v>
      </c>
      <c r="BK946" s="251">
        <f>ROUND(I946*H946,2)</f>
        <v>0</v>
      </c>
      <c r="BL946" s="25" t="s">
        <v>422</v>
      </c>
      <c r="BM946" s="25" t="s">
        <v>1251</v>
      </c>
    </row>
    <row r="947" s="12" customFormat="1">
      <c r="B947" s="255"/>
      <c r="C947" s="256"/>
      <c r="D947" s="252" t="s">
        <v>428</v>
      </c>
      <c r="E947" s="257" t="s">
        <v>21</v>
      </c>
      <c r="F947" s="258" t="s">
        <v>1252</v>
      </c>
      <c r="G947" s="256"/>
      <c r="H947" s="257" t="s">
        <v>21</v>
      </c>
      <c r="I947" s="259"/>
      <c r="J947" s="256"/>
      <c r="K947" s="256"/>
      <c r="L947" s="260"/>
      <c r="M947" s="261"/>
      <c r="N947" s="262"/>
      <c r="O947" s="262"/>
      <c r="P947" s="262"/>
      <c r="Q947" s="262"/>
      <c r="R947" s="262"/>
      <c r="S947" s="262"/>
      <c r="T947" s="263"/>
      <c r="AT947" s="264" t="s">
        <v>428</v>
      </c>
      <c r="AU947" s="264" t="s">
        <v>86</v>
      </c>
      <c r="AV947" s="12" t="s">
        <v>83</v>
      </c>
      <c r="AW947" s="12" t="s">
        <v>39</v>
      </c>
      <c r="AX947" s="12" t="s">
        <v>76</v>
      </c>
      <c r="AY947" s="264" t="s">
        <v>414</v>
      </c>
    </row>
    <row r="948" s="12" customFormat="1">
      <c r="B948" s="255"/>
      <c r="C948" s="256"/>
      <c r="D948" s="252" t="s">
        <v>428</v>
      </c>
      <c r="E948" s="257" t="s">
        <v>21</v>
      </c>
      <c r="F948" s="258" t="s">
        <v>1253</v>
      </c>
      <c r="G948" s="256"/>
      <c r="H948" s="257" t="s">
        <v>21</v>
      </c>
      <c r="I948" s="259"/>
      <c r="J948" s="256"/>
      <c r="K948" s="256"/>
      <c r="L948" s="260"/>
      <c r="M948" s="261"/>
      <c r="N948" s="262"/>
      <c r="O948" s="262"/>
      <c r="P948" s="262"/>
      <c r="Q948" s="262"/>
      <c r="R948" s="262"/>
      <c r="S948" s="262"/>
      <c r="T948" s="263"/>
      <c r="AT948" s="264" t="s">
        <v>428</v>
      </c>
      <c r="AU948" s="264" t="s">
        <v>86</v>
      </c>
      <c r="AV948" s="12" t="s">
        <v>83</v>
      </c>
      <c r="AW948" s="12" t="s">
        <v>39</v>
      </c>
      <c r="AX948" s="12" t="s">
        <v>76</v>
      </c>
      <c r="AY948" s="264" t="s">
        <v>414</v>
      </c>
    </row>
    <row r="949" s="13" customFormat="1">
      <c r="B949" s="265"/>
      <c r="C949" s="266"/>
      <c r="D949" s="252" t="s">
        <v>428</v>
      </c>
      <c r="E949" s="267" t="s">
        <v>21</v>
      </c>
      <c r="F949" s="268" t="s">
        <v>1254</v>
      </c>
      <c r="G949" s="266"/>
      <c r="H949" s="269">
        <v>10231.049999999999</v>
      </c>
      <c r="I949" s="270"/>
      <c r="J949" s="266"/>
      <c r="K949" s="266"/>
      <c r="L949" s="271"/>
      <c r="M949" s="272"/>
      <c r="N949" s="273"/>
      <c r="O949" s="273"/>
      <c r="P949" s="273"/>
      <c r="Q949" s="273"/>
      <c r="R949" s="273"/>
      <c r="S949" s="273"/>
      <c r="T949" s="274"/>
      <c r="AT949" s="275" t="s">
        <v>428</v>
      </c>
      <c r="AU949" s="275" t="s">
        <v>86</v>
      </c>
      <c r="AV949" s="13" t="s">
        <v>86</v>
      </c>
      <c r="AW949" s="13" t="s">
        <v>39</v>
      </c>
      <c r="AX949" s="13" t="s">
        <v>76</v>
      </c>
      <c r="AY949" s="275" t="s">
        <v>414</v>
      </c>
    </row>
    <row r="950" s="15" customFormat="1">
      <c r="B950" s="287"/>
      <c r="C950" s="288"/>
      <c r="D950" s="252" t="s">
        <v>428</v>
      </c>
      <c r="E950" s="289" t="s">
        <v>21</v>
      </c>
      <c r="F950" s="290" t="s">
        <v>235</v>
      </c>
      <c r="G950" s="288"/>
      <c r="H950" s="291">
        <v>10231.049999999999</v>
      </c>
      <c r="I950" s="292"/>
      <c r="J950" s="288"/>
      <c r="K950" s="288"/>
      <c r="L950" s="293"/>
      <c r="M950" s="294"/>
      <c r="N950" s="295"/>
      <c r="O950" s="295"/>
      <c r="P950" s="295"/>
      <c r="Q950" s="295"/>
      <c r="R950" s="295"/>
      <c r="S950" s="295"/>
      <c r="T950" s="296"/>
      <c r="AT950" s="297" t="s">
        <v>428</v>
      </c>
      <c r="AU950" s="297" t="s">
        <v>86</v>
      </c>
      <c r="AV950" s="15" t="s">
        <v>422</v>
      </c>
      <c r="AW950" s="15" t="s">
        <v>39</v>
      </c>
      <c r="AX950" s="15" t="s">
        <v>83</v>
      </c>
      <c r="AY950" s="297" t="s">
        <v>414</v>
      </c>
    </row>
    <row r="951" s="1" customFormat="1" ht="25.5" customHeight="1">
      <c r="B951" s="47"/>
      <c r="C951" s="240" t="s">
        <v>1255</v>
      </c>
      <c r="D951" s="240" t="s">
        <v>418</v>
      </c>
      <c r="E951" s="241" t="s">
        <v>1256</v>
      </c>
      <c r="F951" s="242" t="s">
        <v>1257</v>
      </c>
      <c r="G951" s="243" t="s">
        <v>192</v>
      </c>
      <c r="H951" s="244">
        <v>1893.1500000000001</v>
      </c>
      <c r="I951" s="245"/>
      <c r="J951" s="246">
        <f>ROUND(I951*H951,2)</f>
        <v>0</v>
      </c>
      <c r="K951" s="242" t="s">
        <v>421</v>
      </c>
      <c r="L951" s="73"/>
      <c r="M951" s="247" t="s">
        <v>21</v>
      </c>
      <c r="N951" s="248" t="s">
        <v>47</v>
      </c>
      <c r="O951" s="48"/>
      <c r="P951" s="249">
        <f>O951*H951</f>
        <v>0</v>
      </c>
      <c r="Q951" s="249">
        <v>0.00021000000000000001</v>
      </c>
      <c r="R951" s="249">
        <f>Q951*H951</f>
        <v>0.39756150000000001</v>
      </c>
      <c r="S951" s="249">
        <v>0</v>
      </c>
      <c r="T951" s="250">
        <f>S951*H951</f>
        <v>0</v>
      </c>
      <c r="AR951" s="25" t="s">
        <v>422</v>
      </c>
      <c r="AT951" s="25" t="s">
        <v>418</v>
      </c>
      <c r="AU951" s="25" t="s">
        <v>86</v>
      </c>
      <c r="AY951" s="25" t="s">
        <v>414</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422</v>
      </c>
      <c r="BM951" s="25" t="s">
        <v>1258</v>
      </c>
    </row>
    <row r="952" s="1" customFormat="1">
      <c r="B952" s="47"/>
      <c r="C952" s="75"/>
      <c r="D952" s="252" t="s">
        <v>425</v>
      </c>
      <c r="E952" s="75"/>
      <c r="F952" s="253" t="s">
        <v>1259</v>
      </c>
      <c r="G952" s="75"/>
      <c r="H952" s="75"/>
      <c r="I952" s="208"/>
      <c r="J952" s="75"/>
      <c r="K952" s="75"/>
      <c r="L952" s="73"/>
      <c r="M952" s="254"/>
      <c r="N952" s="48"/>
      <c r="O952" s="48"/>
      <c r="P952" s="48"/>
      <c r="Q952" s="48"/>
      <c r="R952" s="48"/>
      <c r="S952" s="48"/>
      <c r="T952" s="96"/>
      <c r="AT952" s="25" t="s">
        <v>425</v>
      </c>
      <c r="AU952" s="25" t="s">
        <v>86</v>
      </c>
    </row>
    <row r="953" s="12" customFormat="1">
      <c r="B953" s="255"/>
      <c r="C953" s="256"/>
      <c r="D953" s="252" t="s">
        <v>428</v>
      </c>
      <c r="E953" s="257" t="s">
        <v>21</v>
      </c>
      <c r="F953" s="258" t="s">
        <v>1252</v>
      </c>
      <c r="G953" s="256"/>
      <c r="H953" s="257" t="s">
        <v>21</v>
      </c>
      <c r="I953" s="259"/>
      <c r="J953" s="256"/>
      <c r="K953" s="256"/>
      <c r="L953" s="260"/>
      <c r="M953" s="261"/>
      <c r="N953" s="262"/>
      <c r="O953" s="262"/>
      <c r="P953" s="262"/>
      <c r="Q953" s="262"/>
      <c r="R953" s="262"/>
      <c r="S953" s="262"/>
      <c r="T953" s="263"/>
      <c r="AT953" s="264" t="s">
        <v>428</v>
      </c>
      <c r="AU953" s="264" t="s">
        <v>86</v>
      </c>
      <c r="AV953" s="12" t="s">
        <v>83</v>
      </c>
      <c r="AW953" s="12" t="s">
        <v>39</v>
      </c>
      <c r="AX953" s="12" t="s">
        <v>76</v>
      </c>
      <c r="AY953" s="264" t="s">
        <v>414</v>
      </c>
    </row>
    <row r="954" s="12" customFormat="1">
      <c r="B954" s="255"/>
      <c r="C954" s="256"/>
      <c r="D954" s="252" t="s">
        <v>428</v>
      </c>
      <c r="E954" s="257" t="s">
        <v>21</v>
      </c>
      <c r="F954" s="258" t="s">
        <v>1260</v>
      </c>
      <c r="G954" s="256"/>
      <c r="H954" s="257" t="s">
        <v>21</v>
      </c>
      <c r="I954" s="259"/>
      <c r="J954" s="256"/>
      <c r="K954" s="256"/>
      <c r="L954" s="260"/>
      <c r="M954" s="261"/>
      <c r="N954" s="262"/>
      <c r="O954" s="262"/>
      <c r="P954" s="262"/>
      <c r="Q954" s="262"/>
      <c r="R954" s="262"/>
      <c r="S954" s="262"/>
      <c r="T954" s="263"/>
      <c r="AT954" s="264" t="s">
        <v>428</v>
      </c>
      <c r="AU954" s="264" t="s">
        <v>86</v>
      </c>
      <c r="AV954" s="12" t="s">
        <v>83</v>
      </c>
      <c r="AW954" s="12" t="s">
        <v>39</v>
      </c>
      <c r="AX954" s="12" t="s">
        <v>76</v>
      </c>
      <c r="AY954" s="264" t="s">
        <v>414</v>
      </c>
    </row>
    <row r="955" s="13" customFormat="1">
      <c r="B955" s="265"/>
      <c r="C955" s="266"/>
      <c r="D955" s="252" t="s">
        <v>428</v>
      </c>
      <c r="E955" s="267" t="s">
        <v>21</v>
      </c>
      <c r="F955" s="268" t="s">
        <v>536</v>
      </c>
      <c r="G955" s="266"/>
      <c r="H955" s="269">
        <v>1893.1500000000001</v>
      </c>
      <c r="I955" s="270"/>
      <c r="J955" s="266"/>
      <c r="K955" s="266"/>
      <c r="L955" s="271"/>
      <c r="M955" s="272"/>
      <c r="N955" s="273"/>
      <c r="O955" s="273"/>
      <c r="P955" s="273"/>
      <c r="Q955" s="273"/>
      <c r="R955" s="273"/>
      <c r="S955" s="273"/>
      <c r="T955" s="274"/>
      <c r="AT955" s="275" t="s">
        <v>428</v>
      </c>
      <c r="AU955" s="275" t="s">
        <v>86</v>
      </c>
      <c r="AV955" s="13" t="s">
        <v>86</v>
      </c>
      <c r="AW955" s="13" t="s">
        <v>39</v>
      </c>
      <c r="AX955" s="13" t="s">
        <v>76</v>
      </c>
      <c r="AY955" s="275" t="s">
        <v>414</v>
      </c>
    </row>
    <row r="956" s="15" customFormat="1">
      <c r="B956" s="287"/>
      <c r="C956" s="288"/>
      <c r="D956" s="252" t="s">
        <v>428</v>
      </c>
      <c r="E956" s="289" t="s">
        <v>21</v>
      </c>
      <c r="F956" s="290" t="s">
        <v>235</v>
      </c>
      <c r="G956" s="288"/>
      <c r="H956" s="291">
        <v>1893.1500000000001</v>
      </c>
      <c r="I956" s="292"/>
      <c r="J956" s="288"/>
      <c r="K956" s="288"/>
      <c r="L956" s="293"/>
      <c r="M956" s="294"/>
      <c r="N956" s="295"/>
      <c r="O956" s="295"/>
      <c r="P956" s="295"/>
      <c r="Q956" s="295"/>
      <c r="R956" s="295"/>
      <c r="S956" s="295"/>
      <c r="T956" s="296"/>
      <c r="AT956" s="297" t="s">
        <v>428</v>
      </c>
      <c r="AU956" s="297" t="s">
        <v>86</v>
      </c>
      <c r="AV956" s="15" t="s">
        <v>422</v>
      </c>
      <c r="AW956" s="15" t="s">
        <v>39</v>
      </c>
      <c r="AX956" s="15" t="s">
        <v>83</v>
      </c>
      <c r="AY956" s="297" t="s">
        <v>414</v>
      </c>
    </row>
    <row r="957" s="1" customFormat="1" ht="25.5" customHeight="1">
      <c r="B957" s="47"/>
      <c r="C957" s="240" t="s">
        <v>1261</v>
      </c>
      <c r="D957" s="240" t="s">
        <v>418</v>
      </c>
      <c r="E957" s="241" t="s">
        <v>1262</v>
      </c>
      <c r="F957" s="242" t="s">
        <v>1263</v>
      </c>
      <c r="G957" s="243" t="s">
        <v>145</v>
      </c>
      <c r="H957" s="244">
        <v>131.25</v>
      </c>
      <c r="I957" s="245"/>
      <c r="J957" s="246">
        <f>ROUND(I957*H957,2)</f>
        <v>0</v>
      </c>
      <c r="K957" s="242" t="s">
        <v>421</v>
      </c>
      <c r="L957" s="73"/>
      <c r="M957" s="247" t="s">
        <v>21</v>
      </c>
      <c r="N957" s="248" t="s">
        <v>47</v>
      </c>
      <c r="O957" s="48"/>
      <c r="P957" s="249">
        <f>O957*H957</f>
        <v>0</v>
      </c>
      <c r="Q957" s="249">
        <v>0</v>
      </c>
      <c r="R957" s="249">
        <f>Q957*H957</f>
        <v>0</v>
      </c>
      <c r="S957" s="249">
        <v>0</v>
      </c>
      <c r="T957" s="250">
        <f>S957*H957</f>
        <v>0</v>
      </c>
      <c r="AR957" s="25" t="s">
        <v>422</v>
      </c>
      <c r="AT957" s="25" t="s">
        <v>418</v>
      </c>
      <c r="AU957" s="25" t="s">
        <v>86</v>
      </c>
      <c r="AY957" s="25" t="s">
        <v>414</v>
      </c>
      <c r="BE957" s="251">
        <f>IF(N957="základní",J957,0)</f>
        <v>0</v>
      </c>
      <c r="BF957" s="251">
        <f>IF(N957="snížená",J957,0)</f>
        <v>0</v>
      </c>
      <c r="BG957" s="251">
        <f>IF(N957="zákl. přenesená",J957,0)</f>
        <v>0</v>
      </c>
      <c r="BH957" s="251">
        <f>IF(N957="sníž. přenesená",J957,0)</f>
        <v>0</v>
      </c>
      <c r="BI957" s="251">
        <f>IF(N957="nulová",J957,0)</f>
        <v>0</v>
      </c>
      <c r="BJ957" s="25" t="s">
        <v>83</v>
      </c>
      <c r="BK957" s="251">
        <f>ROUND(I957*H957,2)</f>
        <v>0</v>
      </c>
      <c r="BL957" s="25" t="s">
        <v>422</v>
      </c>
      <c r="BM957" s="25" t="s">
        <v>1264</v>
      </c>
    </row>
    <row r="958" s="1" customFormat="1">
      <c r="B958" s="47"/>
      <c r="C958" s="75"/>
      <c r="D958" s="252" t="s">
        <v>425</v>
      </c>
      <c r="E958" s="75"/>
      <c r="F958" s="253" t="s">
        <v>1265</v>
      </c>
      <c r="G958" s="75"/>
      <c r="H958" s="75"/>
      <c r="I958" s="208"/>
      <c r="J958" s="75"/>
      <c r="K958" s="75"/>
      <c r="L958" s="73"/>
      <c r="M958" s="254"/>
      <c r="N958" s="48"/>
      <c r="O958" s="48"/>
      <c r="P958" s="48"/>
      <c r="Q958" s="48"/>
      <c r="R958" s="48"/>
      <c r="S958" s="48"/>
      <c r="T958" s="96"/>
      <c r="AT958" s="25" t="s">
        <v>425</v>
      </c>
      <c r="AU958" s="25" t="s">
        <v>86</v>
      </c>
    </row>
    <row r="959" s="12" customFormat="1">
      <c r="B959" s="255"/>
      <c r="C959" s="256"/>
      <c r="D959" s="252" t="s">
        <v>428</v>
      </c>
      <c r="E959" s="257" t="s">
        <v>21</v>
      </c>
      <c r="F959" s="258" t="s">
        <v>431</v>
      </c>
      <c r="G959" s="256"/>
      <c r="H959" s="257" t="s">
        <v>21</v>
      </c>
      <c r="I959" s="259"/>
      <c r="J959" s="256"/>
      <c r="K959" s="256"/>
      <c r="L959" s="260"/>
      <c r="M959" s="261"/>
      <c r="N959" s="262"/>
      <c r="O959" s="262"/>
      <c r="P959" s="262"/>
      <c r="Q959" s="262"/>
      <c r="R959" s="262"/>
      <c r="S959" s="262"/>
      <c r="T959" s="263"/>
      <c r="AT959" s="264" t="s">
        <v>428</v>
      </c>
      <c r="AU959" s="264" t="s">
        <v>86</v>
      </c>
      <c r="AV959" s="12" t="s">
        <v>83</v>
      </c>
      <c r="AW959" s="12" t="s">
        <v>39</v>
      </c>
      <c r="AX959" s="12" t="s">
        <v>76</v>
      </c>
      <c r="AY959" s="264" t="s">
        <v>414</v>
      </c>
    </row>
    <row r="960" s="12" customFormat="1">
      <c r="B960" s="255"/>
      <c r="C960" s="256"/>
      <c r="D960" s="252" t="s">
        <v>428</v>
      </c>
      <c r="E960" s="257" t="s">
        <v>21</v>
      </c>
      <c r="F960" s="258" t="s">
        <v>603</v>
      </c>
      <c r="G960" s="256"/>
      <c r="H960" s="257" t="s">
        <v>21</v>
      </c>
      <c r="I960" s="259"/>
      <c r="J960" s="256"/>
      <c r="K960" s="256"/>
      <c r="L960" s="260"/>
      <c r="M960" s="261"/>
      <c r="N960" s="262"/>
      <c r="O960" s="262"/>
      <c r="P960" s="262"/>
      <c r="Q960" s="262"/>
      <c r="R960" s="262"/>
      <c r="S960" s="262"/>
      <c r="T960" s="263"/>
      <c r="AT960" s="264" t="s">
        <v>428</v>
      </c>
      <c r="AU960" s="264" t="s">
        <v>86</v>
      </c>
      <c r="AV960" s="12" t="s">
        <v>83</v>
      </c>
      <c r="AW960" s="12" t="s">
        <v>39</v>
      </c>
      <c r="AX960" s="12" t="s">
        <v>76</v>
      </c>
      <c r="AY960" s="264" t="s">
        <v>414</v>
      </c>
    </row>
    <row r="961" s="13" customFormat="1">
      <c r="B961" s="265"/>
      <c r="C961" s="266"/>
      <c r="D961" s="252" t="s">
        <v>428</v>
      </c>
      <c r="E961" s="267" t="s">
        <v>21</v>
      </c>
      <c r="F961" s="268" t="s">
        <v>1266</v>
      </c>
      <c r="G961" s="266"/>
      <c r="H961" s="269">
        <v>131.25</v>
      </c>
      <c r="I961" s="270"/>
      <c r="J961" s="266"/>
      <c r="K961" s="266"/>
      <c r="L961" s="271"/>
      <c r="M961" s="272"/>
      <c r="N961" s="273"/>
      <c r="O961" s="273"/>
      <c r="P961" s="273"/>
      <c r="Q961" s="273"/>
      <c r="R961" s="273"/>
      <c r="S961" s="273"/>
      <c r="T961" s="274"/>
      <c r="AT961" s="275" t="s">
        <v>428</v>
      </c>
      <c r="AU961" s="275" t="s">
        <v>86</v>
      </c>
      <c r="AV961" s="13" t="s">
        <v>86</v>
      </c>
      <c r="AW961" s="13" t="s">
        <v>39</v>
      </c>
      <c r="AX961" s="13" t="s">
        <v>76</v>
      </c>
      <c r="AY961" s="275" t="s">
        <v>414</v>
      </c>
    </row>
    <row r="962" s="14" customFormat="1">
      <c r="B962" s="276"/>
      <c r="C962" s="277"/>
      <c r="D962" s="252" t="s">
        <v>428</v>
      </c>
      <c r="E962" s="278" t="s">
        <v>243</v>
      </c>
      <c r="F962" s="279" t="s">
        <v>259</v>
      </c>
      <c r="G962" s="277"/>
      <c r="H962" s="280">
        <v>131.25</v>
      </c>
      <c r="I962" s="281"/>
      <c r="J962" s="277"/>
      <c r="K962" s="277"/>
      <c r="L962" s="282"/>
      <c r="M962" s="283"/>
      <c r="N962" s="284"/>
      <c r="O962" s="284"/>
      <c r="P962" s="284"/>
      <c r="Q962" s="284"/>
      <c r="R962" s="284"/>
      <c r="S962" s="284"/>
      <c r="T962" s="285"/>
      <c r="AT962" s="286" t="s">
        <v>428</v>
      </c>
      <c r="AU962" s="286" t="s">
        <v>86</v>
      </c>
      <c r="AV962" s="14" t="s">
        <v>394</v>
      </c>
      <c r="AW962" s="14" t="s">
        <v>39</v>
      </c>
      <c r="AX962" s="14" t="s">
        <v>76</v>
      </c>
      <c r="AY962" s="286" t="s">
        <v>414</v>
      </c>
    </row>
    <row r="963" s="15" customFormat="1">
      <c r="B963" s="287"/>
      <c r="C963" s="288"/>
      <c r="D963" s="252" t="s">
        <v>428</v>
      </c>
      <c r="E963" s="289" t="s">
        <v>21</v>
      </c>
      <c r="F963" s="290" t="s">
        <v>235</v>
      </c>
      <c r="G963" s="288"/>
      <c r="H963" s="291">
        <v>131.25</v>
      </c>
      <c r="I963" s="292"/>
      <c r="J963" s="288"/>
      <c r="K963" s="288"/>
      <c r="L963" s="293"/>
      <c r="M963" s="294"/>
      <c r="N963" s="295"/>
      <c r="O963" s="295"/>
      <c r="P963" s="295"/>
      <c r="Q963" s="295"/>
      <c r="R963" s="295"/>
      <c r="S963" s="295"/>
      <c r="T963" s="296"/>
      <c r="AT963" s="297" t="s">
        <v>428</v>
      </c>
      <c r="AU963" s="297" t="s">
        <v>86</v>
      </c>
      <c r="AV963" s="15" t="s">
        <v>422</v>
      </c>
      <c r="AW963" s="15" t="s">
        <v>39</v>
      </c>
      <c r="AX963" s="15" t="s">
        <v>83</v>
      </c>
      <c r="AY963" s="297" t="s">
        <v>414</v>
      </c>
    </row>
    <row r="964" s="1" customFormat="1" ht="25.5" customHeight="1">
      <c r="B964" s="47"/>
      <c r="C964" s="240" t="s">
        <v>1247</v>
      </c>
      <c r="D964" s="240" t="s">
        <v>418</v>
      </c>
      <c r="E964" s="241" t="s">
        <v>1267</v>
      </c>
      <c r="F964" s="242" t="s">
        <v>1268</v>
      </c>
      <c r="G964" s="243" t="s">
        <v>145</v>
      </c>
      <c r="H964" s="244">
        <v>11812.5</v>
      </c>
      <c r="I964" s="245"/>
      <c r="J964" s="246">
        <f>ROUND(I964*H964,2)</f>
        <v>0</v>
      </c>
      <c r="K964" s="242" t="s">
        <v>421</v>
      </c>
      <c r="L964" s="73"/>
      <c r="M964" s="247" t="s">
        <v>21</v>
      </c>
      <c r="N964" s="248" t="s">
        <v>47</v>
      </c>
      <c r="O964" s="48"/>
      <c r="P964" s="249">
        <f>O964*H964</f>
        <v>0</v>
      </c>
      <c r="Q964" s="249">
        <v>0</v>
      </c>
      <c r="R964" s="249">
        <f>Q964*H964</f>
        <v>0</v>
      </c>
      <c r="S964" s="249">
        <v>0</v>
      </c>
      <c r="T964" s="250">
        <f>S964*H964</f>
        <v>0</v>
      </c>
      <c r="AR964" s="25" t="s">
        <v>422</v>
      </c>
      <c r="AT964" s="25" t="s">
        <v>418</v>
      </c>
      <c r="AU964" s="25" t="s">
        <v>86</v>
      </c>
      <c r="AY964" s="25" t="s">
        <v>414</v>
      </c>
      <c r="BE964" s="251">
        <f>IF(N964="základní",J964,0)</f>
        <v>0</v>
      </c>
      <c r="BF964" s="251">
        <f>IF(N964="snížená",J964,0)</f>
        <v>0</v>
      </c>
      <c r="BG964" s="251">
        <f>IF(N964="zákl. přenesená",J964,0)</f>
        <v>0</v>
      </c>
      <c r="BH964" s="251">
        <f>IF(N964="sníž. přenesená",J964,0)</f>
        <v>0</v>
      </c>
      <c r="BI964" s="251">
        <f>IF(N964="nulová",J964,0)</f>
        <v>0</v>
      </c>
      <c r="BJ964" s="25" t="s">
        <v>83</v>
      </c>
      <c r="BK964" s="251">
        <f>ROUND(I964*H964,2)</f>
        <v>0</v>
      </c>
      <c r="BL964" s="25" t="s">
        <v>422</v>
      </c>
      <c r="BM964" s="25" t="s">
        <v>1269</v>
      </c>
    </row>
    <row r="965" s="1" customFormat="1">
      <c r="B965" s="47"/>
      <c r="C965" s="75"/>
      <c r="D965" s="252" t="s">
        <v>425</v>
      </c>
      <c r="E965" s="75"/>
      <c r="F965" s="253" t="s">
        <v>1265</v>
      </c>
      <c r="G965" s="75"/>
      <c r="H965" s="75"/>
      <c r="I965" s="208"/>
      <c r="J965" s="75"/>
      <c r="K965" s="75"/>
      <c r="L965" s="73"/>
      <c r="M965" s="254"/>
      <c r="N965" s="48"/>
      <c r="O965" s="48"/>
      <c r="P965" s="48"/>
      <c r="Q965" s="48"/>
      <c r="R965" s="48"/>
      <c r="S965" s="48"/>
      <c r="T965" s="96"/>
      <c r="AT965" s="25" t="s">
        <v>425</v>
      </c>
      <c r="AU965" s="25" t="s">
        <v>86</v>
      </c>
    </row>
    <row r="966" s="12" customFormat="1">
      <c r="B966" s="255"/>
      <c r="C966" s="256"/>
      <c r="D966" s="252" t="s">
        <v>428</v>
      </c>
      <c r="E966" s="257" t="s">
        <v>21</v>
      </c>
      <c r="F966" s="258" t="s">
        <v>1270</v>
      </c>
      <c r="G966" s="256"/>
      <c r="H966" s="257" t="s">
        <v>21</v>
      </c>
      <c r="I966" s="259"/>
      <c r="J966" s="256"/>
      <c r="K966" s="256"/>
      <c r="L966" s="260"/>
      <c r="M966" s="261"/>
      <c r="N966" s="262"/>
      <c r="O966" s="262"/>
      <c r="P966" s="262"/>
      <c r="Q966" s="262"/>
      <c r="R966" s="262"/>
      <c r="S966" s="262"/>
      <c r="T966" s="263"/>
      <c r="AT966" s="264" t="s">
        <v>428</v>
      </c>
      <c r="AU966" s="264" t="s">
        <v>86</v>
      </c>
      <c r="AV966" s="12" t="s">
        <v>83</v>
      </c>
      <c r="AW966" s="12" t="s">
        <v>39</v>
      </c>
      <c r="AX966" s="12" t="s">
        <v>76</v>
      </c>
      <c r="AY966" s="264" t="s">
        <v>414</v>
      </c>
    </row>
    <row r="967" s="13" customFormat="1">
      <c r="B967" s="265"/>
      <c r="C967" s="266"/>
      <c r="D967" s="252" t="s">
        <v>428</v>
      </c>
      <c r="E967" s="267" t="s">
        <v>21</v>
      </c>
      <c r="F967" s="268" t="s">
        <v>1271</v>
      </c>
      <c r="G967" s="266"/>
      <c r="H967" s="269">
        <v>11812.5</v>
      </c>
      <c r="I967" s="270"/>
      <c r="J967" s="266"/>
      <c r="K967" s="266"/>
      <c r="L967" s="271"/>
      <c r="M967" s="272"/>
      <c r="N967" s="273"/>
      <c r="O967" s="273"/>
      <c r="P967" s="273"/>
      <c r="Q967" s="273"/>
      <c r="R967" s="273"/>
      <c r="S967" s="273"/>
      <c r="T967" s="274"/>
      <c r="AT967" s="275" t="s">
        <v>428</v>
      </c>
      <c r="AU967" s="275" t="s">
        <v>86</v>
      </c>
      <c r="AV967" s="13" t="s">
        <v>86</v>
      </c>
      <c r="AW967" s="13" t="s">
        <v>39</v>
      </c>
      <c r="AX967" s="13" t="s">
        <v>76</v>
      </c>
      <c r="AY967" s="275" t="s">
        <v>414</v>
      </c>
    </row>
    <row r="968" s="15" customFormat="1">
      <c r="B968" s="287"/>
      <c r="C968" s="288"/>
      <c r="D968" s="252" t="s">
        <v>428</v>
      </c>
      <c r="E968" s="289" t="s">
        <v>21</v>
      </c>
      <c r="F968" s="290" t="s">
        <v>235</v>
      </c>
      <c r="G968" s="288"/>
      <c r="H968" s="291">
        <v>11812.5</v>
      </c>
      <c r="I968" s="292"/>
      <c r="J968" s="288"/>
      <c r="K968" s="288"/>
      <c r="L968" s="293"/>
      <c r="M968" s="294"/>
      <c r="N968" s="295"/>
      <c r="O968" s="295"/>
      <c r="P968" s="295"/>
      <c r="Q968" s="295"/>
      <c r="R968" s="295"/>
      <c r="S968" s="295"/>
      <c r="T968" s="296"/>
      <c r="AT968" s="297" t="s">
        <v>428</v>
      </c>
      <c r="AU968" s="297" t="s">
        <v>86</v>
      </c>
      <c r="AV968" s="15" t="s">
        <v>422</v>
      </c>
      <c r="AW968" s="15" t="s">
        <v>39</v>
      </c>
      <c r="AX968" s="15" t="s">
        <v>83</v>
      </c>
      <c r="AY968" s="297" t="s">
        <v>414</v>
      </c>
    </row>
    <row r="969" s="1" customFormat="1" ht="25.5" customHeight="1">
      <c r="B969" s="47"/>
      <c r="C969" s="240" t="s">
        <v>1272</v>
      </c>
      <c r="D969" s="240" t="s">
        <v>418</v>
      </c>
      <c r="E969" s="241" t="s">
        <v>1273</v>
      </c>
      <c r="F969" s="242" t="s">
        <v>1274</v>
      </c>
      <c r="G969" s="243" t="s">
        <v>145</v>
      </c>
      <c r="H969" s="244">
        <v>131.25</v>
      </c>
      <c r="I969" s="245"/>
      <c r="J969" s="246">
        <f>ROUND(I969*H969,2)</f>
        <v>0</v>
      </c>
      <c r="K969" s="242" t="s">
        <v>421</v>
      </c>
      <c r="L969" s="73"/>
      <c r="M969" s="247" t="s">
        <v>21</v>
      </c>
      <c r="N969" s="248" t="s">
        <v>47</v>
      </c>
      <c r="O969" s="48"/>
      <c r="P969" s="249">
        <f>O969*H969</f>
        <v>0</v>
      </c>
      <c r="Q969" s="249">
        <v>0</v>
      </c>
      <c r="R969" s="249">
        <f>Q969*H969</f>
        <v>0</v>
      </c>
      <c r="S969" s="249">
        <v>0</v>
      </c>
      <c r="T969" s="250">
        <f>S969*H969</f>
        <v>0</v>
      </c>
      <c r="AR969" s="25" t="s">
        <v>422</v>
      </c>
      <c r="AT969" s="25" t="s">
        <v>418</v>
      </c>
      <c r="AU969" s="25" t="s">
        <v>86</v>
      </c>
      <c r="AY969" s="25" t="s">
        <v>414</v>
      </c>
      <c r="BE969" s="251">
        <f>IF(N969="základní",J969,0)</f>
        <v>0</v>
      </c>
      <c r="BF969" s="251">
        <f>IF(N969="snížená",J969,0)</f>
        <v>0</v>
      </c>
      <c r="BG969" s="251">
        <f>IF(N969="zákl. přenesená",J969,0)</f>
        <v>0</v>
      </c>
      <c r="BH969" s="251">
        <f>IF(N969="sníž. přenesená",J969,0)</f>
        <v>0</v>
      </c>
      <c r="BI969" s="251">
        <f>IF(N969="nulová",J969,0)</f>
        <v>0</v>
      </c>
      <c r="BJ969" s="25" t="s">
        <v>83</v>
      </c>
      <c r="BK969" s="251">
        <f>ROUND(I969*H969,2)</f>
        <v>0</v>
      </c>
      <c r="BL969" s="25" t="s">
        <v>422</v>
      </c>
      <c r="BM969" s="25" t="s">
        <v>1275</v>
      </c>
    </row>
    <row r="970" s="1" customFormat="1">
      <c r="B970" s="47"/>
      <c r="C970" s="75"/>
      <c r="D970" s="252" t="s">
        <v>425</v>
      </c>
      <c r="E970" s="75"/>
      <c r="F970" s="253" t="s">
        <v>1276</v>
      </c>
      <c r="G970" s="75"/>
      <c r="H970" s="75"/>
      <c r="I970" s="208"/>
      <c r="J970" s="75"/>
      <c r="K970" s="75"/>
      <c r="L970" s="73"/>
      <c r="M970" s="254"/>
      <c r="N970" s="48"/>
      <c r="O970" s="48"/>
      <c r="P970" s="48"/>
      <c r="Q970" s="48"/>
      <c r="R970" s="48"/>
      <c r="S970" s="48"/>
      <c r="T970" s="96"/>
      <c r="AT970" s="25" t="s">
        <v>425</v>
      </c>
      <c r="AU970" s="25" t="s">
        <v>86</v>
      </c>
    </row>
    <row r="971" s="13" customFormat="1">
      <c r="B971" s="265"/>
      <c r="C971" s="266"/>
      <c r="D971" s="252" t="s">
        <v>428</v>
      </c>
      <c r="E971" s="267" t="s">
        <v>21</v>
      </c>
      <c r="F971" s="268" t="s">
        <v>243</v>
      </c>
      <c r="G971" s="266"/>
      <c r="H971" s="269">
        <v>131.25</v>
      </c>
      <c r="I971" s="270"/>
      <c r="J971" s="266"/>
      <c r="K971" s="266"/>
      <c r="L971" s="271"/>
      <c r="M971" s="272"/>
      <c r="N971" s="273"/>
      <c r="O971" s="273"/>
      <c r="P971" s="273"/>
      <c r="Q971" s="273"/>
      <c r="R971" s="273"/>
      <c r="S971" s="273"/>
      <c r="T971" s="274"/>
      <c r="AT971" s="275" t="s">
        <v>428</v>
      </c>
      <c r="AU971" s="275" t="s">
        <v>86</v>
      </c>
      <c r="AV971" s="13" t="s">
        <v>86</v>
      </c>
      <c r="AW971" s="13" t="s">
        <v>39</v>
      </c>
      <c r="AX971" s="13" t="s">
        <v>76</v>
      </c>
      <c r="AY971" s="275" t="s">
        <v>414</v>
      </c>
    </row>
    <row r="972" s="15" customFormat="1">
      <c r="B972" s="287"/>
      <c r="C972" s="288"/>
      <c r="D972" s="252" t="s">
        <v>428</v>
      </c>
      <c r="E972" s="289" t="s">
        <v>21</v>
      </c>
      <c r="F972" s="290" t="s">
        <v>235</v>
      </c>
      <c r="G972" s="288"/>
      <c r="H972" s="291">
        <v>131.25</v>
      </c>
      <c r="I972" s="292"/>
      <c r="J972" s="288"/>
      <c r="K972" s="288"/>
      <c r="L972" s="293"/>
      <c r="M972" s="294"/>
      <c r="N972" s="295"/>
      <c r="O972" s="295"/>
      <c r="P972" s="295"/>
      <c r="Q972" s="295"/>
      <c r="R972" s="295"/>
      <c r="S972" s="295"/>
      <c r="T972" s="296"/>
      <c r="AT972" s="297" t="s">
        <v>428</v>
      </c>
      <c r="AU972" s="297" t="s">
        <v>86</v>
      </c>
      <c r="AV972" s="15" t="s">
        <v>422</v>
      </c>
      <c r="AW972" s="15" t="s">
        <v>39</v>
      </c>
      <c r="AX972" s="15" t="s">
        <v>83</v>
      </c>
      <c r="AY972" s="297" t="s">
        <v>414</v>
      </c>
    </row>
    <row r="973" s="1" customFormat="1" ht="63.75" customHeight="1">
      <c r="B973" s="47"/>
      <c r="C973" s="240" t="s">
        <v>1277</v>
      </c>
      <c r="D973" s="240" t="s">
        <v>418</v>
      </c>
      <c r="E973" s="241" t="s">
        <v>1278</v>
      </c>
      <c r="F973" s="242" t="s">
        <v>1279</v>
      </c>
      <c r="G973" s="243" t="s">
        <v>192</v>
      </c>
      <c r="H973" s="244">
        <v>12124.200000000001</v>
      </c>
      <c r="I973" s="245"/>
      <c r="J973" s="246">
        <f>ROUND(I973*H973,2)</f>
        <v>0</v>
      </c>
      <c r="K973" s="242" t="s">
        <v>421</v>
      </c>
      <c r="L973" s="73"/>
      <c r="M973" s="247" t="s">
        <v>21</v>
      </c>
      <c r="N973" s="248" t="s">
        <v>47</v>
      </c>
      <c r="O973" s="48"/>
      <c r="P973" s="249">
        <f>O973*H973</f>
        <v>0</v>
      </c>
      <c r="Q973" s="249">
        <v>4.0000000000000003E-05</v>
      </c>
      <c r="R973" s="249">
        <f>Q973*H973</f>
        <v>0.48496800000000007</v>
      </c>
      <c r="S973" s="249">
        <v>0</v>
      </c>
      <c r="T973" s="250">
        <f>S973*H973</f>
        <v>0</v>
      </c>
      <c r="AR973" s="25" t="s">
        <v>422</v>
      </c>
      <c r="AT973" s="25" t="s">
        <v>418</v>
      </c>
      <c r="AU973" s="25" t="s">
        <v>86</v>
      </c>
      <c r="AY973" s="25" t="s">
        <v>414</v>
      </c>
      <c r="BE973" s="251">
        <f>IF(N973="základní",J973,0)</f>
        <v>0</v>
      </c>
      <c r="BF973" s="251">
        <f>IF(N973="snížená",J973,0)</f>
        <v>0</v>
      </c>
      <c r="BG973" s="251">
        <f>IF(N973="zákl. přenesená",J973,0)</f>
        <v>0</v>
      </c>
      <c r="BH973" s="251">
        <f>IF(N973="sníž. přenesená",J973,0)</f>
        <v>0</v>
      </c>
      <c r="BI973" s="251">
        <f>IF(N973="nulová",J973,0)</f>
        <v>0</v>
      </c>
      <c r="BJ973" s="25" t="s">
        <v>83</v>
      </c>
      <c r="BK973" s="251">
        <f>ROUND(I973*H973,2)</f>
        <v>0</v>
      </c>
      <c r="BL973" s="25" t="s">
        <v>422</v>
      </c>
      <c r="BM973" s="25" t="s">
        <v>1280</v>
      </c>
    </row>
    <row r="974" s="1" customFormat="1">
      <c r="B974" s="47"/>
      <c r="C974" s="75"/>
      <c r="D974" s="252" t="s">
        <v>425</v>
      </c>
      <c r="E974" s="75"/>
      <c r="F974" s="253" t="s">
        <v>1281</v>
      </c>
      <c r="G974" s="75"/>
      <c r="H974" s="75"/>
      <c r="I974" s="208"/>
      <c r="J974" s="75"/>
      <c r="K974" s="75"/>
      <c r="L974" s="73"/>
      <c r="M974" s="254"/>
      <c r="N974" s="48"/>
      <c r="O974" s="48"/>
      <c r="P974" s="48"/>
      <c r="Q974" s="48"/>
      <c r="R974" s="48"/>
      <c r="S974" s="48"/>
      <c r="T974" s="96"/>
      <c r="AT974" s="25" t="s">
        <v>425</v>
      </c>
      <c r="AU974" s="25" t="s">
        <v>86</v>
      </c>
    </row>
    <row r="975" s="12" customFormat="1">
      <c r="B975" s="255"/>
      <c r="C975" s="256"/>
      <c r="D975" s="252" t="s">
        <v>428</v>
      </c>
      <c r="E975" s="257" t="s">
        <v>21</v>
      </c>
      <c r="F975" s="258" t="s">
        <v>1043</v>
      </c>
      <c r="G975" s="256"/>
      <c r="H975" s="257" t="s">
        <v>21</v>
      </c>
      <c r="I975" s="259"/>
      <c r="J975" s="256"/>
      <c r="K975" s="256"/>
      <c r="L975" s="260"/>
      <c r="M975" s="261"/>
      <c r="N975" s="262"/>
      <c r="O975" s="262"/>
      <c r="P975" s="262"/>
      <c r="Q975" s="262"/>
      <c r="R975" s="262"/>
      <c r="S975" s="262"/>
      <c r="T975" s="263"/>
      <c r="AT975" s="264" t="s">
        <v>428</v>
      </c>
      <c r="AU975" s="264" t="s">
        <v>86</v>
      </c>
      <c r="AV975" s="12" t="s">
        <v>83</v>
      </c>
      <c r="AW975" s="12" t="s">
        <v>39</v>
      </c>
      <c r="AX975" s="12" t="s">
        <v>76</v>
      </c>
      <c r="AY975" s="264" t="s">
        <v>414</v>
      </c>
    </row>
    <row r="976" s="15" customFormat="1">
      <c r="B976" s="287"/>
      <c r="C976" s="288"/>
      <c r="D976" s="252" t="s">
        <v>428</v>
      </c>
      <c r="E976" s="289" t="s">
        <v>21</v>
      </c>
      <c r="F976" s="290" t="s">
        <v>235</v>
      </c>
      <c r="G976" s="288"/>
      <c r="H976" s="291">
        <v>0</v>
      </c>
      <c r="I976" s="292"/>
      <c r="J976" s="288"/>
      <c r="K976" s="288"/>
      <c r="L976" s="293"/>
      <c r="M976" s="294"/>
      <c r="N976" s="295"/>
      <c r="O976" s="295"/>
      <c r="P976" s="295"/>
      <c r="Q976" s="295"/>
      <c r="R976" s="295"/>
      <c r="S976" s="295"/>
      <c r="T976" s="296"/>
      <c r="AT976" s="297" t="s">
        <v>428</v>
      </c>
      <c r="AU976" s="297" t="s">
        <v>86</v>
      </c>
      <c r="AV976" s="15" t="s">
        <v>422</v>
      </c>
      <c r="AW976" s="15" t="s">
        <v>39</v>
      </c>
      <c r="AX976" s="15" t="s">
        <v>76</v>
      </c>
      <c r="AY976" s="297" t="s">
        <v>414</v>
      </c>
    </row>
    <row r="977" s="12" customFormat="1">
      <c r="B977" s="255"/>
      <c r="C977" s="256"/>
      <c r="D977" s="252" t="s">
        <v>428</v>
      </c>
      <c r="E977" s="257" t="s">
        <v>21</v>
      </c>
      <c r="F977" s="258" t="s">
        <v>431</v>
      </c>
      <c r="G977" s="256"/>
      <c r="H977" s="257" t="s">
        <v>21</v>
      </c>
      <c r="I977" s="259"/>
      <c r="J977" s="256"/>
      <c r="K977" s="256"/>
      <c r="L977" s="260"/>
      <c r="M977" s="261"/>
      <c r="N977" s="262"/>
      <c r="O977" s="262"/>
      <c r="P977" s="262"/>
      <c r="Q977" s="262"/>
      <c r="R977" s="262"/>
      <c r="S977" s="262"/>
      <c r="T977" s="263"/>
      <c r="AT977" s="264" t="s">
        <v>428</v>
      </c>
      <c r="AU977" s="264" t="s">
        <v>86</v>
      </c>
      <c r="AV977" s="12" t="s">
        <v>83</v>
      </c>
      <c r="AW977" s="12" t="s">
        <v>39</v>
      </c>
      <c r="AX977" s="12" t="s">
        <v>76</v>
      </c>
      <c r="AY977" s="264" t="s">
        <v>414</v>
      </c>
    </row>
    <row r="978" s="12" customFormat="1">
      <c r="B978" s="255"/>
      <c r="C978" s="256"/>
      <c r="D978" s="252" t="s">
        <v>428</v>
      </c>
      <c r="E978" s="257" t="s">
        <v>21</v>
      </c>
      <c r="F978" s="258" t="s">
        <v>437</v>
      </c>
      <c r="G978" s="256"/>
      <c r="H978" s="257" t="s">
        <v>21</v>
      </c>
      <c r="I978" s="259"/>
      <c r="J978" s="256"/>
      <c r="K978" s="256"/>
      <c r="L978" s="260"/>
      <c r="M978" s="261"/>
      <c r="N978" s="262"/>
      <c r="O978" s="262"/>
      <c r="P978" s="262"/>
      <c r="Q978" s="262"/>
      <c r="R978" s="262"/>
      <c r="S978" s="262"/>
      <c r="T978" s="263"/>
      <c r="AT978" s="264" t="s">
        <v>428</v>
      </c>
      <c r="AU978" s="264" t="s">
        <v>86</v>
      </c>
      <c r="AV978" s="12" t="s">
        <v>83</v>
      </c>
      <c r="AW978" s="12" t="s">
        <v>39</v>
      </c>
      <c r="AX978" s="12" t="s">
        <v>76</v>
      </c>
      <c r="AY978" s="264" t="s">
        <v>414</v>
      </c>
    </row>
    <row r="979" s="12" customFormat="1">
      <c r="B979" s="255"/>
      <c r="C979" s="256"/>
      <c r="D979" s="252" t="s">
        <v>428</v>
      </c>
      <c r="E979" s="257" t="s">
        <v>21</v>
      </c>
      <c r="F979" s="258" t="s">
        <v>769</v>
      </c>
      <c r="G979" s="256"/>
      <c r="H979" s="257" t="s">
        <v>21</v>
      </c>
      <c r="I979" s="259"/>
      <c r="J979" s="256"/>
      <c r="K979" s="256"/>
      <c r="L979" s="260"/>
      <c r="M979" s="261"/>
      <c r="N979" s="262"/>
      <c r="O979" s="262"/>
      <c r="P979" s="262"/>
      <c r="Q979" s="262"/>
      <c r="R979" s="262"/>
      <c r="S979" s="262"/>
      <c r="T979" s="263"/>
      <c r="AT979" s="264" t="s">
        <v>428</v>
      </c>
      <c r="AU979" s="264" t="s">
        <v>86</v>
      </c>
      <c r="AV979" s="12" t="s">
        <v>83</v>
      </c>
      <c r="AW979" s="12" t="s">
        <v>39</v>
      </c>
      <c r="AX979" s="12" t="s">
        <v>76</v>
      </c>
      <c r="AY979" s="264" t="s">
        <v>414</v>
      </c>
    </row>
    <row r="980" s="12" customFormat="1">
      <c r="B980" s="255"/>
      <c r="C980" s="256"/>
      <c r="D980" s="252" t="s">
        <v>428</v>
      </c>
      <c r="E980" s="257" t="s">
        <v>21</v>
      </c>
      <c r="F980" s="258" t="s">
        <v>548</v>
      </c>
      <c r="G980" s="256"/>
      <c r="H980" s="257" t="s">
        <v>21</v>
      </c>
      <c r="I980" s="259"/>
      <c r="J980" s="256"/>
      <c r="K980" s="256"/>
      <c r="L980" s="260"/>
      <c r="M980" s="261"/>
      <c r="N980" s="262"/>
      <c r="O980" s="262"/>
      <c r="P980" s="262"/>
      <c r="Q980" s="262"/>
      <c r="R980" s="262"/>
      <c r="S980" s="262"/>
      <c r="T980" s="263"/>
      <c r="AT980" s="264" t="s">
        <v>428</v>
      </c>
      <c r="AU980" s="264" t="s">
        <v>86</v>
      </c>
      <c r="AV980" s="12" t="s">
        <v>83</v>
      </c>
      <c r="AW980" s="12" t="s">
        <v>39</v>
      </c>
      <c r="AX980" s="12" t="s">
        <v>76</v>
      </c>
      <c r="AY980" s="264" t="s">
        <v>414</v>
      </c>
    </row>
    <row r="981" s="12" customFormat="1">
      <c r="B981" s="255"/>
      <c r="C981" s="256"/>
      <c r="D981" s="252" t="s">
        <v>428</v>
      </c>
      <c r="E981" s="257" t="s">
        <v>21</v>
      </c>
      <c r="F981" s="258" t="s">
        <v>1282</v>
      </c>
      <c r="G981" s="256"/>
      <c r="H981" s="257" t="s">
        <v>21</v>
      </c>
      <c r="I981" s="259"/>
      <c r="J981" s="256"/>
      <c r="K981" s="256"/>
      <c r="L981" s="260"/>
      <c r="M981" s="261"/>
      <c r="N981" s="262"/>
      <c r="O981" s="262"/>
      <c r="P981" s="262"/>
      <c r="Q981" s="262"/>
      <c r="R981" s="262"/>
      <c r="S981" s="262"/>
      <c r="T981" s="263"/>
      <c r="AT981" s="264" t="s">
        <v>428</v>
      </c>
      <c r="AU981" s="264" t="s">
        <v>86</v>
      </c>
      <c r="AV981" s="12" t="s">
        <v>83</v>
      </c>
      <c r="AW981" s="12" t="s">
        <v>39</v>
      </c>
      <c r="AX981" s="12" t="s">
        <v>76</v>
      </c>
      <c r="AY981" s="264" t="s">
        <v>414</v>
      </c>
    </row>
    <row r="982" s="13" customFormat="1">
      <c r="B982" s="265"/>
      <c r="C982" s="266"/>
      <c r="D982" s="252" t="s">
        <v>428</v>
      </c>
      <c r="E982" s="267" t="s">
        <v>21</v>
      </c>
      <c r="F982" s="268" t="s">
        <v>1283</v>
      </c>
      <c r="G982" s="266"/>
      <c r="H982" s="269">
        <v>270.85000000000002</v>
      </c>
      <c r="I982" s="270"/>
      <c r="J982" s="266"/>
      <c r="K982" s="266"/>
      <c r="L982" s="271"/>
      <c r="M982" s="272"/>
      <c r="N982" s="273"/>
      <c r="O982" s="273"/>
      <c r="P982" s="273"/>
      <c r="Q982" s="273"/>
      <c r="R982" s="273"/>
      <c r="S982" s="273"/>
      <c r="T982" s="274"/>
      <c r="AT982" s="275" t="s">
        <v>428</v>
      </c>
      <c r="AU982" s="275" t="s">
        <v>86</v>
      </c>
      <c r="AV982" s="13" t="s">
        <v>86</v>
      </c>
      <c r="AW982" s="13" t="s">
        <v>39</v>
      </c>
      <c r="AX982" s="13" t="s">
        <v>76</v>
      </c>
      <c r="AY982" s="275" t="s">
        <v>414</v>
      </c>
    </row>
    <row r="983" s="14" customFormat="1">
      <c r="B983" s="276"/>
      <c r="C983" s="277"/>
      <c r="D983" s="252" t="s">
        <v>428</v>
      </c>
      <c r="E983" s="278" t="s">
        <v>318</v>
      </c>
      <c r="F983" s="279" t="s">
        <v>259</v>
      </c>
      <c r="G983" s="277"/>
      <c r="H983" s="280">
        <v>270.85000000000002</v>
      </c>
      <c r="I983" s="281"/>
      <c r="J983" s="277"/>
      <c r="K983" s="277"/>
      <c r="L983" s="282"/>
      <c r="M983" s="283"/>
      <c r="N983" s="284"/>
      <c r="O983" s="284"/>
      <c r="P983" s="284"/>
      <c r="Q983" s="284"/>
      <c r="R983" s="284"/>
      <c r="S983" s="284"/>
      <c r="T983" s="285"/>
      <c r="AT983" s="286" t="s">
        <v>428</v>
      </c>
      <c r="AU983" s="286" t="s">
        <v>86</v>
      </c>
      <c r="AV983" s="14" t="s">
        <v>394</v>
      </c>
      <c r="AW983" s="14" t="s">
        <v>39</v>
      </c>
      <c r="AX983" s="14" t="s">
        <v>76</v>
      </c>
      <c r="AY983" s="286" t="s">
        <v>414</v>
      </c>
    </row>
    <row r="984" s="12" customFormat="1">
      <c r="B984" s="255"/>
      <c r="C984" s="256"/>
      <c r="D984" s="252" t="s">
        <v>428</v>
      </c>
      <c r="E984" s="257" t="s">
        <v>21</v>
      </c>
      <c r="F984" s="258" t="s">
        <v>1284</v>
      </c>
      <c r="G984" s="256"/>
      <c r="H984" s="257" t="s">
        <v>21</v>
      </c>
      <c r="I984" s="259"/>
      <c r="J984" s="256"/>
      <c r="K984" s="256"/>
      <c r="L984" s="260"/>
      <c r="M984" s="261"/>
      <c r="N984" s="262"/>
      <c r="O984" s="262"/>
      <c r="P984" s="262"/>
      <c r="Q984" s="262"/>
      <c r="R984" s="262"/>
      <c r="S984" s="262"/>
      <c r="T984" s="263"/>
      <c r="AT984" s="264" t="s">
        <v>428</v>
      </c>
      <c r="AU984" s="264" t="s">
        <v>86</v>
      </c>
      <c r="AV984" s="12" t="s">
        <v>83</v>
      </c>
      <c r="AW984" s="12" t="s">
        <v>39</v>
      </c>
      <c r="AX984" s="12" t="s">
        <v>76</v>
      </c>
      <c r="AY984" s="264" t="s">
        <v>414</v>
      </c>
    </row>
    <row r="985" s="13" customFormat="1">
      <c r="B985" s="265"/>
      <c r="C985" s="266"/>
      <c r="D985" s="252" t="s">
        <v>428</v>
      </c>
      <c r="E985" s="267" t="s">
        <v>21</v>
      </c>
      <c r="F985" s="268" t="s">
        <v>1285</v>
      </c>
      <c r="G985" s="266"/>
      <c r="H985" s="269">
        <v>35.75</v>
      </c>
      <c r="I985" s="270"/>
      <c r="J985" s="266"/>
      <c r="K985" s="266"/>
      <c r="L985" s="271"/>
      <c r="M985" s="272"/>
      <c r="N985" s="273"/>
      <c r="O985" s="273"/>
      <c r="P985" s="273"/>
      <c r="Q985" s="273"/>
      <c r="R985" s="273"/>
      <c r="S985" s="273"/>
      <c r="T985" s="274"/>
      <c r="AT985" s="275" t="s">
        <v>428</v>
      </c>
      <c r="AU985" s="275" t="s">
        <v>86</v>
      </c>
      <c r="AV985" s="13" t="s">
        <v>86</v>
      </c>
      <c r="AW985" s="13" t="s">
        <v>39</v>
      </c>
      <c r="AX985" s="13" t="s">
        <v>76</v>
      </c>
      <c r="AY985" s="275" t="s">
        <v>414</v>
      </c>
    </row>
    <row r="986" s="14" customFormat="1">
      <c r="B986" s="276"/>
      <c r="C986" s="277"/>
      <c r="D986" s="252" t="s">
        <v>428</v>
      </c>
      <c r="E986" s="278" t="s">
        <v>321</v>
      </c>
      <c r="F986" s="279" t="s">
        <v>259</v>
      </c>
      <c r="G986" s="277"/>
      <c r="H986" s="280">
        <v>35.75</v>
      </c>
      <c r="I986" s="281"/>
      <c r="J986" s="277"/>
      <c r="K986" s="277"/>
      <c r="L986" s="282"/>
      <c r="M986" s="283"/>
      <c r="N986" s="284"/>
      <c r="O986" s="284"/>
      <c r="P986" s="284"/>
      <c r="Q986" s="284"/>
      <c r="R986" s="284"/>
      <c r="S986" s="284"/>
      <c r="T986" s="285"/>
      <c r="AT986" s="286" t="s">
        <v>428</v>
      </c>
      <c r="AU986" s="286" t="s">
        <v>86</v>
      </c>
      <c r="AV986" s="14" t="s">
        <v>394</v>
      </c>
      <c r="AW986" s="14" t="s">
        <v>39</v>
      </c>
      <c r="AX986" s="14" t="s">
        <v>76</v>
      </c>
      <c r="AY986" s="286" t="s">
        <v>414</v>
      </c>
    </row>
    <row r="987" s="12" customFormat="1">
      <c r="B987" s="255"/>
      <c r="C987" s="256"/>
      <c r="D987" s="252" t="s">
        <v>428</v>
      </c>
      <c r="E987" s="257" t="s">
        <v>21</v>
      </c>
      <c r="F987" s="258" t="s">
        <v>1286</v>
      </c>
      <c r="G987" s="256"/>
      <c r="H987" s="257" t="s">
        <v>21</v>
      </c>
      <c r="I987" s="259"/>
      <c r="J987" s="256"/>
      <c r="K987" s="256"/>
      <c r="L987" s="260"/>
      <c r="M987" s="261"/>
      <c r="N987" s="262"/>
      <c r="O987" s="262"/>
      <c r="P987" s="262"/>
      <c r="Q987" s="262"/>
      <c r="R987" s="262"/>
      <c r="S987" s="262"/>
      <c r="T987" s="263"/>
      <c r="AT987" s="264" t="s">
        <v>428</v>
      </c>
      <c r="AU987" s="264" t="s">
        <v>86</v>
      </c>
      <c r="AV987" s="12" t="s">
        <v>83</v>
      </c>
      <c r="AW987" s="12" t="s">
        <v>39</v>
      </c>
      <c r="AX987" s="12" t="s">
        <v>76</v>
      </c>
      <c r="AY987" s="264" t="s">
        <v>414</v>
      </c>
    </row>
    <row r="988" s="13" customFormat="1">
      <c r="B988" s="265"/>
      <c r="C988" s="266"/>
      <c r="D988" s="252" t="s">
        <v>428</v>
      </c>
      <c r="E988" s="267" t="s">
        <v>21</v>
      </c>
      <c r="F988" s="268" t="s">
        <v>1287</v>
      </c>
      <c r="G988" s="266"/>
      <c r="H988" s="269">
        <v>380.19999999999999</v>
      </c>
      <c r="I988" s="270"/>
      <c r="J988" s="266"/>
      <c r="K988" s="266"/>
      <c r="L988" s="271"/>
      <c r="M988" s="272"/>
      <c r="N988" s="273"/>
      <c r="O988" s="273"/>
      <c r="P988" s="273"/>
      <c r="Q988" s="273"/>
      <c r="R988" s="273"/>
      <c r="S988" s="273"/>
      <c r="T988" s="274"/>
      <c r="AT988" s="275" t="s">
        <v>428</v>
      </c>
      <c r="AU988" s="275" t="s">
        <v>86</v>
      </c>
      <c r="AV988" s="13" t="s">
        <v>86</v>
      </c>
      <c r="AW988" s="13" t="s">
        <v>39</v>
      </c>
      <c r="AX988" s="13" t="s">
        <v>76</v>
      </c>
      <c r="AY988" s="275" t="s">
        <v>414</v>
      </c>
    </row>
    <row r="989" s="13" customFormat="1">
      <c r="B989" s="265"/>
      <c r="C989" s="266"/>
      <c r="D989" s="252" t="s">
        <v>428</v>
      </c>
      <c r="E989" s="267" t="s">
        <v>21</v>
      </c>
      <c r="F989" s="268" t="s">
        <v>1288</v>
      </c>
      <c r="G989" s="266"/>
      <c r="H989" s="269">
        <v>252.59999999999999</v>
      </c>
      <c r="I989" s="270"/>
      <c r="J989" s="266"/>
      <c r="K989" s="266"/>
      <c r="L989" s="271"/>
      <c r="M989" s="272"/>
      <c r="N989" s="273"/>
      <c r="O989" s="273"/>
      <c r="P989" s="273"/>
      <c r="Q989" s="273"/>
      <c r="R989" s="273"/>
      <c r="S989" s="273"/>
      <c r="T989" s="274"/>
      <c r="AT989" s="275" t="s">
        <v>428</v>
      </c>
      <c r="AU989" s="275" t="s">
        <v>86</v>
      </c>
      <c r="AV989" s="13" t="s">
        <v>86</v>
      </c>
      <c r="AW989" s="13" t="s">
        <v>39</v>
      </c>
      <c r="AX989" s="13" t="s">
        <v>76</v>
      </c>
      <c r="AY989" s="275" t="s">
        <v>414</v>
      </c>
    </row>
    <row r="990" s="13" customFormat="1">
      <c r="B990" s="265"/>
      <c r="C990" s="266"/>
      <c r="D990" s="252" t="s">
        <v>428</v>
      </c>
      <c r="E990" s="267" t="s">
        <v>21</v>
      </c>
      <c r="F990" s="268" t="s">
        <v>1289</v>
      </c>
      <c r="G990" s="266"/>
      <c r="H990" s="269">
        <v>354.94999999999999</v>
      </c>
      <c r="I990" s="270"/>
      <c r="J990" s="266"/>
      <c r="K990" s="266"/>
      <c r="L990" s="271"/>
      <c r="M990" s="272"/>
      <c r="N990" s="273"/>
      <c r="O990" s="273"/>
      <c r="P990" s="273"/>
      <c r="Q990" s="273"/>
      <c r="R990" s="273"/>
      <c r="S990" s="273"/>
      <c r="T990" s="274"/>
      <c r="AT990" s="275" t="s">
        <v>428</v>
      </c>
      <c r="AU990" s="275" t="s">
        <v>86</v>
      </c>
      <c r="AV990" s="13" t="s">
        <v>86</v>
      </c>
      <c r="AW990" s="13" t="s">
        <v>39</v>
      </c>
      <c r="AX990" s="13" t="s">
        <v>76</v>
      </c>
      <c r="AY990" s="275" t="s">
        <v>414</v>
      </c>
    </row>
    <row r="991" s="13" customFormat="1">
      <c r="B991" s="265"/>
      <c r="C991" s="266"/>
      <c r="D991" s="252" t="s">
        <v>428</v>
      </c>
      <c r="E991" s="267" t="s">
        <v>21</v>
      </c>
      <c r="F991" s="268" t="s">
        <v>1290</v>
      </c>
      <c r="G991" s="266"/>
      <c r="H991" s="269">
        <v>180.94999999999999</v>
      </c>
      <c r="I991" s="270"/>
      <c r="J991" s="266"/>
      <c r="K991" s="266"/>
      <c r="L991" s="271"/>
      <c r="M991" s="272"/>
      <c r="N991" s="273"/>
      <c r="O991" s="273"/>
      <c r="P991" s="273"/>
      <c r="Q991" s="273"/>
      <c r="R991" s="273"/>
      <c r="S991" s="273"/>
      <c r="T991" s="274"/>
      <c r="AT991" s="275" t="s">
        <v>428</v>
      </c>
      <c r="AU991" s="275" t="s">
        <v>86</v>
      </c>
      <c r="AV991" s="13" t="s">
        <v>86</v>
      </c>
      <c r="AW991" s="13" t="s">
        <v>39</v>
      </c>
      <c r="AX991" s="13" t="s">
        <v>76</v>
      </c>
      <c r="AY991" s="275" t="s">
        <v>414</v>
      </c>
    </row>
    <row r="992" s="14" customFormat="1">
      <c r="B992" s="276"/>
      <c r="C992" s="277"/>
      <c r="D992" s="252" t="s">
        <v>428</v>
      </c>
      <c r="E992" s="278" t="s">
        <v>357</v>
      </c>
      <c r="F992" s="279" t="s">
        <v>259</v>
      </c>
      <c r="G992" s="277"/>
      <c r="H992" s="280">
        <v>1168.7000000000001</v>
      </c>
      <c r="I992" s="281"/>
      <c r="J992" s="277"/>
      <c r="K992" s="277"/>
      <c r="L992" s="282"/>
      <c r="M992" s="283"/>
      <c r="N992" s="284"/>
      <c r="O992" s="284"/>
      <c r="P992" s="284"/>
      <c r="Q992" s="284"/>
      <c r="R992" s="284"/>
      <c r="S992" s="284"/>
      <c r="T992" s="285"/>
      <c r="AT992" s="286" t="s">
        <v>428</v>
      </c>
      <c r="AU992" s="286" t="s">
        <v>86</v>
      </c>
      <c r="AV992" s="14" t="s">
        <v>394</v>
      </c>
      <c r="AW992" s="14" t="s">
        <v>39</v>
      </c>
      <c r="AX992" s="14" t="s">
        <v>76</v>
      </c>
      <c r="AY992" s="286" t="s">
        <v>414</v>
      </c>
    </row>
    <row r="993" s="12" customFormat="1">
      <c r="B993" s="255"/>
      <c r="C993" s="256"/>
      <c r="D993" s="252" t="s">
        <v>428</v>
      </c>
      <c r="E993" s="257" t="s">
        <v>21</v>
      </c>
      <c r="F993" s="258" t="s">
        <v>1291</v>
      </c>
      <c r="G993" s="256"/>
      <c r="H993" s="257" t="s">
        <v>21</v>
      </c>
      <c r="I993" s="259"/>
      <c r="J993" s="256"/>
      <c r="K993" s="256"/>
      <c r="L993" s="260"/>
      <c r="M993" s="261"/>
      <c r="N993" s="262"/>
      <c r="O993" s="262"/>
      <c r="P993" s="262"/>
      <c r="Q993" s="262"/>
      <c r="R993" s="262"/>
      <c r="S993" s="262"/>
      <c r="T993" s="263"/>
      <c r="AT993" s="264" t="s">
        <v>428</v>
      </c>
      <c r="AU993" s="264" t="s">
        <v>86</v>
      </c>
      <c r="AV993" s="12" t="s">
        <v>83</v>
      </c>
      <c r="AW993" s="12" t="s">
        <v>39</v>
      </c>
      <c r="AX993" s="12" t="s">
        <v>76</v>
      </c>
      <c r="AY993" s="264" t="s">
        <v>414</v>
      </c>
    </row>
    <row r="994" s="13" customFormat="1">
      <c r="B994" s="265"/>
      <c r="C994" s="266"/>
      <c r="D994" s="252" t="s">
        <v>428</v>
      </c>
      <c r="E994" s="267" t="s">
        <v>21</v>
      </c>
      <c r="F994" s="268" t="s">
        <v>1292</v>
      </c>
      <c r="G994" s="266"/>
      <c r="H994" s="269">
        <v>78.400000000000006</v>
      </c>
      <c r="I994" s="270"/>
      <c r="J994" s="266"/>
      <c r="K994" s="266"/>
      <c r="L994" s="271"/>
      <c r="M994" s="272"/>
      <c r="N994" s="273"/>
      <c r="O994" s="273"/>
      <c r="P994" s="273"/>
      <c r="Q994" s="273"/>
      <c r="R994" s="273"/>
      <c r="S994" s="273"/>
      <c r="T994" s="274"/>
      <c r="AT994" s="275" t="s">
        <v>428</v>
      </c>
      <c r="AU994" s="275" t="s">
        <v>86</v>
      </c>
      <c r="AV994" s="13" t="s">
        <v>86</v>
      </c>
      <c r="AW994" s="13" t="s">
        <v>39</v>
      </c>
      <c r="AX994" s="13" t="s">
        <v>76</v>
      </c>
      <c r="AY994" s="275" t="s">
        <v>414</v>
      </c>
    </row>
    <row r="995" s="13" customFormat="1">
      <c r="B995" s="265"/>
      <c r="C995" s="266"/>
      <c r="D995" s="252" t="s">
        <v>428</v>
      </c>
      <c r="E995" s="267" t="s">
        <v>21</v>
      </c>
      <c r="F995" s="268" t="s">
        <v>1293</v>
      </c>
      <c r="G995" s="266"/>
      <c r="H995" s="269">
        <v>16.600000000000001</v>
      </c>
      <c r="I995" s="270"/>
      <c r="J995" s="266"/>
      <c r="K995" s="266"/>
      <c r="L995" s="271"/>
      <c r="M995" s="272"/>
      <c r="N995" s="273"/>
      <c r="O995" s="273"/>
      <c r="P995" s="273"/>
      <c r="Q995" s="273"/>
      <c r="R995" s="273"/>
      <c r="S995" s="273"/>
      <c r="T995" s="274"/>
      <c r="AT995" s="275" t="s">
        <v>428</v>
      </c>
      <c r="AU995" s="275" t="s">
        <v>86</v>
      </c>
      <c r="AV995" s="13" t="s">
        <v>86</v>
      </c>
      <c r="AW995" s="13" t="s">
        <v>39</v>
      </c>
      <c r="AX995" s="13" t="s">
        <v>76</v>
      </c>
      <c r="AY995" s="275" t="s">
        <v>414</v>
      </c>
    </row>
    <row r="996" s="14" customFormat="1">
      <c r="B996" s="276"/>
      <c r="C996" s="277"/>
      <c r="D996" s="252" t="s">
        <v>428</v>
      </c>
      <c r="E996" s="278" t="s">
        <v>386</v>
      </c>
      <c r="F996" s="279" t="s">
        <v>259</v>
      </c>
      <c r="G996" s="277"/>
      <c r="H996" s="280">
        <v>95</v>
      </c>
      <c r="I996" s="281"/>
      <c r="J996" s="277"/>
      <c r="K996" s="277"/>
      <c r="L996" s="282"/>
      <c r="M996" s="283"/>
      <c r="N996" s="284"/>
      <c r="O996" s="284"/>
      <c r="P996" s="284"/>
      <c r="Q996" s="284"/>
      <c r="R996" s="284"/>
      <c r="S996" s="284"/>
      <c r="T996" s="285"/>
      <c r="AT996" s="286" t="s">
        <v>428</v>
      </c>
      <c r="AU996" s="286" t="s">
        <v>86</v>
      </c>
      <c r="AV996" s="14" t="s">
        <v>394</v>
      </c>
      <c r="AW996" s="14" t="s">
        <v>39</v>
      </c>
      <c r="AX996" s="14" t="s">
        <v>76</v>
      </c>
      <c r="AY996" s="286" t="s">
        <v>414</v>
      </c>
    </row>
    <row r="997" s="12" customFormat="1">
      <c r="B997" s="255"/>
      <c r="C997" s="256"/>
      <c r="D997" s="252" t="s">
        <v>428</v>
      </c>
      <c r="E997" s="257" t="s">
        <v>21</v>
      </c>
      <c r="F997" s="258" t="s">
        <v>1294</v>
      </c>
      <c r="G997" s="256"/>
      <c r="H997" s="257" t="s">
        <v>21</v>
      </c>
      <c r="I997" s="259"/>
      <c r="J997" s="256"/>
      <c r="K997" s="256"/>
      <c r="L997" s="260"/>
      <c r="M997" s="261"/>
      <c r="N997" s="262"/>
      <c r="O997" s="262"/>
      <c r="P997" s="262"/>
      <c r="Q997" s="262"/>
      <c r="R997" s="262"/>
      <c r="S997" s="262"/>
      <c r="T997" s="263"/>
      <c r="AT997" s="264" t="s">
        <v>428</v>
      </c>
      <c r="AU997" s="264" t="s">
        <v>86</v>
      </c>
      <c r="AV997" s="12" t="s">
        <v>83</v>
      </c>
      <c r="AW997" s="12" t="s">
        <v>39</v>
      </c>
      <c r="AX997" s="12" t="s">
        <v>76</v>
      </c>
      <c r="AY997" s="264" t="s">
        <v>414</v>
      </c>
    </row>
    <row r="998" s="13" customFormat="1">
      <c r="B998" s="265"/>
      <c r="C998" s="266"/>
      <c r="D998" s="252" t="s">
        <v>428</v>
      </c>
      <c r="E998" s="267" t="s">
        <v>21</v>
      </c>
      <c r="F998" s="268" t="s">
        <v>1295</v>
      </c>
      <c r="G998" s="266"/>
      <c r="H998" s="269">
        <v>34.549999999999997</v>
      </c>
      <c r="I998" s="270"/>
      <c r="J998" s="266"/>
      <c r="K998" s="266"/>
      <c r="L998" s="271"/>
      <c r="M998" s="272"/>
      <c r="N998" s="273"/>
      <c r="O998" s="273"/>
      <c r="P998" s="273"/>
      <c r="Q998" s="273"/>
      <c r="R998" s="273"/>
      <c r="S998" s="273"/>
      <c r="T998" s="274"/>
      <c r="AT998" s="275" t="s">
        <v>428</v>
      </c>
      <c r="AU998" s="275" t="s">
        <v>86</v>
      </c>
      <c r="AV998" s="13" t="s">
        <v>86</v>
      </c>
      <c r="AW998" s="13" t="s">
        <v>39</v>
      </c>
      <c r="AX998" s="13" t="s">
        <v>76</v>
      </c>
      <c r="AY998" s="275" t="s">
        <v>414</v>
      </c>
    </row>
    <row r="999" s="13" customFormat="1">
      <c r="B999" s="265"/>
      <c r="C999" s="266"/>
      <c r="D999" s="252" t="s">
        <v>428</v>
      </c>
      <c r="E999" s="267" t="s">
        <v>21</v>
      </c>
      <c r="F999" s="268" t="s">
        <v>1296</v>
      </c>
      <c r="G999" s="266"/>
      <c r="H999" s="269">
        <v>7.2999999999999998</v>
      </c>
      <c r="I999" s="270"/>
      <c r="J999" s="266"/>
      <c r="K999" s="266"/>
      <c r="L999" s="271"/>
      <c r="M999" s="272"/>
      <c r="N999" s="273"/>
      <c r="O999" s="273"/>
      <c r="P999" s="273"/>
      <c r="Q999" s="273"/>
      <c r="R999" s="273"/>
      <c r="S999" s="273"/>
      <c r="T999" s="274"/>
      <c r="AT999" s="275" t="s">
        <v>428</v>
      </c>
      <c r="AU999" s="275" t="s">
        <v>86</v>
      </c>
      <c r="AV999" s="13" t="s">
        <v>86</v>
      </c>
      <c r="AW999" s="13" t="s">
        <v>39</v>
      </c>
      <c r="AX999" s="13" t="s">
        <v>76</v>
      </c>
      <c r="AY999" s="275" t="s">
        <v>414</v>
      </c>
    </row>
    <row r="1000" s="14" customFormat="1">
      <c r="B1000" s="276"/>
      <c r="C1000" s="277"/>
      <c r="D1000" s="252" t="s">
        <v>428</v>
      </c>
      <c r="E1000" s="278" t="s">
        <v>408</v>
      </c>
      <c r="F1000" s="279" t="s">
        <v>259</v>
      </c>
      <c r="G1000" s="277"/>
      <c r="H1000" s="280">
        <v>41.850000000000001</v>
      </c>
      <c r="I1000" s="281"/>
      <c r="J1000" s="277"/>
      <c r="K1000" s="277"/>
      <c r="L1000" s="282"/>
      <c r="M1000" s="283"/>
      <c r="N1000" s="284"/>
      <c r="O1000" s="284"/>
      <c r="P1000" s="284"/>
      <c r="Q1000" s="284"/>
      <c r="R1000" s="284"/>
      <c r="S1000" s="284"/>
      <c r="T1000" s="285"/>
      <c r="AT1000" s="286" t="s">
        <v>428</v>
      </c>
      <c r="AU1000" s="286" t="s">
        <v>86</v>
      </c>
      <c r="AV1000" s="14" t="s">
        <v>394</v>
      </c>
      <c r="AW1000" s="14" t="s">
        <v>39</v>
      </c>
      <c r="AX1000" s="14" t="s">
        <v>76</v>
      </c>
      <c r="AY1000" s="286" t="s">
        <v>414</v>
      </c>
    </row>
    <row r="1001" s="12" customFormat="1">
      <c r="B1001" s="255"/>
      <c r="C1001" s="256"/>
      <c r="D1001" s="252" t="s">
        <v>428</v>
      </c>
      <c r="E1001" s="257" t="s">
        <v>21</v>
      </c>
      <c r="F1001" s="258" t="s">
        <v>1297</v>
      </c>
      <c r="G1001" s="256"/>
      <c r="H1001" s="257" t="s">
        <v>21</v>
      </c>
      <c r="I1001" s="259"/>
      <c r="J1001" s="256"/>
      <c r="K1001" s="256"/>
      <c r="L1001" s="260"/>
      <c r="M1001" s="261"/>
      <c r="N1001" s="262"/>
      <c r="O1001" s="262"/>
      <c r="P1001" s="262"/>
      <c r="Q1001" s="262"/>
      <c r="R1001" s="262"/>
      <c r="S1001" s="262"/>
      <c r="T1001" s="263"/>
      <c r="AT1001" s="264" t="s">
        <v>428</v>
      </c>
      <c r="AU1001" s="264" t="s">
        <v>86</v>
      </c>
      <c r="AV1001" s="12" t="s">
        <v>83</v>
      </c>
      <c r="AW1001" s="12" t="s">
        <v>39</v>
      </c>
      <c r="AX1001" s="12" t="s">
        <v>76</v>
      </c>
      <c r="AY1001" s="264" t="s">
        <v>414</v>
      </c>
    </row>
    <row r="1002" s="13" customFormat="1">
      <c r="B1002" s="265"/>
      <c r="C1002" s="266"/>
      <c r="D1002" s="252" t="s">
        <v>428</v>
      </c>
      <c r="E1002" s="267" t="s">
        <v>21</v>
      </c>
      <c r="F1002" s="268" t="s">
        <v>1298</v>
      </c>
      <c r="G1002" s="266"/>
      <c r="H1002" s="269">
        <v>13.199999999999999</v>
      </c>
      <c r="I1002" s="270"/>
      <c r="J1002" s="266"/>
      <c r="K1002" s="266"/>
      <c r="L1002" s="271"/>
      <c r="M1002" s="272"/>
      <c r="N1002" s="273"/>
      <c r="O1002" s="273"/>
      <c r="P1002" s="273"/>
      <c r="Q1002" s="273"/>
      <c r="R1002" s="273"/>
      <c r="S1002" s="273"/>
      <c r="T1002" s="274"/>
      <c r="AT1002" s="275" t="s">
        <v>428</v>
      </c>
      <c r="AU1002" s="275" t="s">
        <v>86</v>
      </c>
      <c r="AV1002" s="13" t="s">
        <v>86</v>
      </c>
      <c r="AW1002" s="13" t="s">
        <v>39</v>
      </c>
      <c r="AX1002" s="13" t="s">
        <v>76</v>
      </c>
      <c r="AY1002" s="275" t="s">
        <v>414</v>
      </c>
    </row>
    <row r="1003" s="13" customFormat="1">
      <c r="B1003" s="265"/>
      <c r="C1003" s="266"/>
      <c r="D1003" s="252" t="s">
        <v>428</v>
      </c>
      <c r="E1003" s="267" t="s">
        <v>21</v>
      </c>
      <c r="F1003" s="268" t="s">
        <v>1299</v>
      </c>
      <c r="G1003" s="266"/>
      <c r="H1003" s="269">
        <v>5.2000000000000002</v>
      </c>
      <c r="I1003" s="270"/>
      <c r="J1003" s="266"/>
      <c r="K1003" s="266"/>
      <c r="L1003" s="271"/>
      <c r="M1003" s="272"/>
      <c r="N1003" s="273"/>
      <c r="O1003" s="273"/>
      <c r="P1003" s="273"/>
      <c r="Q1003" s="273"/>
      <c r="R1003" s="273"/>
      <c r="S1003" s="273"/>
      <c r="T1003" s="274"/>
      <c r="AT1003" s="275" t="s">
        <v>428</v>
      </c>
      <c r="AU1003" s="275" t="s">
        <v>86</v>
      </c>
      <c r="AV1003" s="13" t="s">
        <v>86</v>
      </c>
      <c r="AW1003" s="13" t="s">
        <v>39</v>
      </c>
      <c r="AX1003" s="13" t="s">
        <v>76</v>
      </c>
      <c r="AY1003" s="275" t="s">
        <v>414</v>
      </c>
    </row>
    <row r="1004" s="13" customFormat="1">
      <c r="B1004" s="265"/>
      <c r="C1004" s="266"/>
      <c r="D1004" s="252" t="s">
        <v>428</v>
      </c>
      <c r="E1004" s="267" t="s">
        <v>21</v>
      </c>
      <c r="F1004" s="268" t="s">
        <v>1300</v>
      </c>
      <c r="G1004" s="266"/>
      <c r="H1004" s="269">
        <v>219.09999999999999</v>
      </c>
      <c r="I1004" s="270"/>
      <c r="J1004" s="266"/>
      <c r="K1004" s="266"/>
      <c r="L1004" s="271"/>
      <c r="M1004" s="272"/>
      <c r="N1004" s="273"/>
      <c r="O1004" s="273"/>
      <c r="P1004" s="273"/>
      <c r="Q1004" s="273"/>
      <c r="R1004" s="273"/>
      <c r="S1004" s="273"/>
      <c r="T1004" s="274"/>
      <c r="AT1004" s="275" t="s">
        <v>428</v>
      </c>
      <c r="AU1004" s="275" t="s">
        <v>86</v>
      </c>
      <c r="AV1004" s="13" t="s">
        <v>86</v>
      </c>
      <c r="AW1004" s="13" t="s">
        <v>39</v>
      </c>
      <c r="AX1004" s="13" t="s">
        <v>76</v>
      </c>
      <c r="AY1004" s="275" t="s">
        <v>414</v>
      </c>
    </row>
    <row r="1005" s="14" customFormat="1">
      <c r="B1005" s="276"/>
      <c r="C1005" s="277"/>
      <c r="D1005" s="252" t="s">
        <v>428</v>
      </c>
      <c r="E1005" s="278" t="s">
        <v>451</v>
      </c>
      <c r="F1005" s="279" t="s">
        <v>259</v>
      </c>
      <c r="G1005" s="277"/>
      <c r="H1005" s="280">
        <v>237.5</v>
      </c>
      <c r="I1005" s="281"/>
      <c r="J1005" s="277"/>
      <c r="K1005" s="277"/>
      <c r="L1005" s="282"/>
      <c r="M1005" s="283"/>
      <c r="N1005" s="284"/>
      <c r="O1005" s="284"/>
      <c r="P1005" s="284"/>
      <c r="Q1005" s="284"/>
      <c r="R1005" s="284"/>
      <c r="S1005" s="284"/>
      <c r="T1005" s="285"/>
      <c r="AT1005" s="286" t="s">
        <v>428</v>
      </c>
      <c r="AU1005" s="286" t="s">
        <v>86</v>
      </c>
      <c r="AV1005" s="14" t="s">
        <v>394</v>
      </c>
      <c r="AW1005" s="14" t="s">
        <v>39</v>
      </c>
      <c r="AX1005" s="14" t="s">
        <v>76</v>
      </c>
      <c r="AY1005" s="286" t="s">
        <v>414</v>
      </c>
    </row>
    <row r="1006" s="12" customFormat="1">
      <c r="B1006" s="255"/>
      <c r="C1006" s="256"/>
      <c r="D1006" s="252" t="s">
        <v>428</v>
      </c>
      <c r="E1006" s="257" t="s">
        <v>21</v>
      </c>
      <c r="F1006" s="258" t="s">
        <v>1301</v>
      </c>
      <c r="G1006" s="256"/>
      <c r="H1006" s="257" t="s">
        <v>21</v>
      </c>
      <c r="I1006" s="259"/>
      <c r="J1006" s="256"/>
      <c r="K1006" s="256"/>
      <c r="L1006" s="260"/>
      <c r="M1006" s="261"/>
      <c r="N1006" s="262"/>
      <c r="O1006" s="262"/>
      <c r="P1006" s="262"/>
      <c r="Q1006" s="262"/>
      <c r="R1006" s="262"/>
      <c r="S1006" s="262"/>
      <c r="T1006" s="263"/>
      <c r="AT1006" s="264" t="s">
        <v>428</v>
      </c>
      <c r="AU1006" s="264" t="s">
        <v>86</v>
      </c>
      <c r="AV1006" s="12" t="s">
        <v>83</v>
      </c>
      <c r="AW1006" s="12" t="s">
        <v>39</v>
      </c>
      <c r="AX1006" s="12" t="s">
        <v>76</v>
      </c>
      <c r="AY1006" s="264" t="s">
        <v>414</v>
      </c>
    </row>
    <row r="1007" s="13" customFormat="1">
      <c r="B1007" s="265"/>
      <c r="C1007" s="266"/>
      <c r="D1007" s="252" t="s">
        <v>428</v>
      </c>
      <c r="E1007" s="267" t="s">
        <v>21</v>
      </c>
      <c r="F1007" s="268" t="s">
        <v>1302</v>
      </c>
      <c r="G1007" s="266"/>
      <c r="H1007" s="269">
        <v>43.5</v>
      </c>
      <c r="I1007" s="270"/>
      <c r="J1007" s="266"/>
      <c r="K1007" s="266"/>
      <c r="L1007" s="271"/>
      <c r="M1007" s="272"/>
      <c r="N1007" s="273"/>
      <c r="O1007" s="273"/>
      <c r="P1007" s="273"/>
      <c r="Q1007" s="273"/>
      <c r="R1007" s="273"/>
      <c r="S1007" s="273"/>
      <c r="T1007" s="274"/>
      <c r="AT1007" s="275" t="s">
        <v>428</v>
      </c>
      <c r="AU1007" s="275" t="s">
        <v>86</v>
      </c>
      <c r="AV1007" s="13" t="s">
        <v>86</v>
      </c>
      <c r="AW1007" s="13" t="s">
        <v>39</v>
      </c>
      <c r="AX1007" s="13" t="s">
        <v>76</v>
      </c>
      <c r="AY1007" s="275" t="s">
        <v>414</v>
      </c>
    </row>
    <row r="1008" s="14" customFormat="1">
      <c r="B1008" s="276"/>
      <c r="C1008" s="277"/>
      <c r="D1008" s="252" t="s">
        <v>428</v>
      </c>
      <c r="E1008" s="278" t="s">
        <v>462</v>
      </c>
      <c r="F1008" s="279" t="s">
        <v>259</v>
      </c>
      <c r="G1008" s="277"/>
      <c r="H1008" s="280">
        <v>43.5</v>
      </c>
      <c r="I1008" s="281"/>
      <c r="J1008" s="277"/>
      <c r="K1008" s="277"/>
      <c r="L1008" s="282"/>
      <c r="M1008" s="283"/>
      <c r="N1008" s="284"/>
      <c r="O1008" s="284"/>
      <c r="P1008" s="284"/>
      <c r="Q1008" s="284"/>
      <c r="R1008" s="284"/>
      <c r="S1008" s="284"/>
      <c r="T1008" s="285"/>
      <c r="AT1008" s="286" t="s">
        <v>428</v>
      </c>
      <c r="AU1008" s="286" t="s">
        <v>86</v>
      </c>
      <c r="AV1008" s="14" t="s">
        <v>394</v>
      </c>
      <c r="AW1008" s="14" t="s">
        <v>39</v>
      </c>
      <c r="AX1008" s="14" t="s">
        <v>76</v>
      </c>
      <c r="AY1008" s="286" t="s">
        <v>414</v>
      </c>
    </row>
    <row r="1009" s="15" customFormat="1">
      <c r="B1009" s="287"/>
      <c r="C1009" s="288"/>
      <c r="D1009" s="252" t="s">
        <v>428</v>
      </c>
      <c r="E1009" s="289" t="s">
        <v>536</v>
      </c>
      <c r="F1009" s="290" t="s">
        <v>235</v>
      </c>
      <c r="G1009" s="288"/>
      <c r="H1009" s="291">
        <v>1893.1500000000001</v>
      </c>
      <c r="I1009" s="292"/>
      <c r="J1009" s="288"/>
      <c r="K1009" s="288"/>
      <c r="L1009" s="293"/>
      <c r="M1009" s="294"/>
      <c r="N1009" s="295"/>
      <c r="O1009" s="295"/>
      <c r="P1009" s="295"/>
      <c r="Q1009" s="295"/>
      <c r="R1009" s="295"/>
      <c r="S1009" s="295"/>
      <c r="T1009" s="296"/>
      <c r="AT1009" s="297" t="s">
        <v>428</v>
      </c>
      <c r="AU1009" s="297" t="s">
        <v>86</v>
      </c>
      <c r="AV1009" s="15" t="s">
        <v>422</v>
      </c>
      <c r="AW1009" s="15" t="s">
        <v>39</v>
      </c>
      <c r="AX1009" s="15" t="s">
        <v>76</v>
      </c>
      <c r="AY1009" s="297" t="s">
        <v>414</v>
      </c>
    </row>
    <row r="1010" s="12" customFormat="1">
      <c r="B1010" s="255"/>
      <c r="C1010" s="256"/>
      <c r="D1010" s="252" t="s">
        <v>428</v>
      </c>
      <c r="E1010" s="257" t="s">
        <v>21</v>
      </c>
      <c r="F1010" s="258" t="s">
        <v>567</v>
      </c>
      <c r="G1010" s="256"/>
      <c r="H1010" s="257" t="s">
        <v>21</v>
      </c>
      <c r="I1010" s="259"/>
      <c r="J1010" s="256"/>
      <c r="K1010" s="256"/>
      <c r="L1010" s="260"/>
      <c r="M1010" s="261"/>
      <c r="N1010" s="262"/>
      <c r="O1010" s="262"/>
      <c r="P1010" s="262"/>
      <c r="Q1010" s="262"/>
      <c r="R1010" s="262"/>
      <c r="S1010" s="262"/>
      <c r="T1010" s="263"/>
      <c r="AT1010" s="264" t="s">
        <v>428</v>
      </c>
      <c r="AU1010" s="264" t="s">
        <v>86</v>
      </c>
      <c r="AV1010" s="12" t="s">
        <v>83</v>
      </c>
      <c r="AW1010" s="12" t="s">
        <v>39</v>
      </c>
      <c r="AX1010" s="12" t="s">
        <v>76</v>
      </c>
      <c r="AY1010" s="264" t="s">
        <v>414</v>
      </c>
    </row>
    <row r="1011" s="12" customFormat="1">
      <c r="B1011" s="255"/>
      <c r="C1011" s="256"/>
      <c r="D1011" s="252" t="s">
        <v>428</v>
      </c>
      <c r="E1011" s="257" t="s">
        <v>21</v>
      </c>
      <c r="F1011" s="258" t="s">
        <v>1303</v>
      </c>
      <c r="G1011" s="256"/>
      <c r="H1011" s="257" t="s">
        <v>21</v>
      </c>
      <c r="I1011" s="259"/>
      <c r="J1011" s="256"/>
      <c r="K1011" s="256"/>
      <c r="L1011" s="260"/>
      <c r="M1011" s="261"/>
      <c r="N1011" s="262"/>
      <c r="O1011" s="262"/>
      <c r="P1011" s="262"/>
      <c r="Q1011" s="262"/>
      <c r="R1011" s="262"/>
      <c r="S1011" s="262"/>
      <c r="T1011" s="263"/>
      <c r="AT1011" s="264" t="s">
        <v>428</v>
      </c>
      <c r="AU1011" s="264" t="s">
        <v>86</v>
      </c>
      <c r="AV1011" s="12" t="s">
        <v>83</v>
      </c>
      <c r="AW1011" s="12" t="s">
        <v>39</v>
      </c>
      <c r="AX1011" s="12" t="s">
        <v>76</v>
      </c>
      <c r="AY1011" s="264" t="s">
        <v>414</v>
      </c>
    </row>
    <row r="1012" s="12" customFormat="1">
      <c r="B1012" s="255"/>
      <c r="C1012" s="256"/>
      <c r="D1012" s="252" t="s">
        <v>428</v>
      </c>
      <c r="E1012" s="257" t="s">
        <v>21</v>
      </c>
      <c r="F1012" s="258" t="s">
        <v>1284</v>
      </c>
      <c r="G1012" s="256"/>
      <c r="H1012" s="257" t="s">
        <v>21</v>
      </c>
      <c r="I1012" s="259"/>
      <c r="J1012" s="256"/>
      <c r="K1012" s="256"/>
      <c r="L1012" s="260"/>
      <c r="M1012" s="261"/>
      <c r="N1012" s="262"/>
      <c r="O1012" s="262"/>
      <c r="P1012" s="262"/>
      <c r="Q1012" s="262"/>
      <c r="R1012" s="262"/>
      <c r="S1012" s="262"/>
      <c r="T1012" s="263"/>
      <c r="AT1012" s="264" t="s">
        <v>428</v>
      </c>
      <c r="AU1012" s="264" t="s">
        <v>86</v>
      </c>
      <c r="AV1012" s="12" t="s">
        <v>83</v>
      </c>
      <c r="AW1012" s="12" t="s">
        <v>39</v>
      </c>
      <c r="AX1012" s="12" t="s">
        <v>76</v>
      </c>
      <c r="AY1012" s="264" t="s">
        <v>414</v>
      </c>
    </row>
    <row r="1013" s="13" customFormat="1">
      <c r="B1013" s="265"/>
      <c r="C1013" s="266"/>
      <c r="D1013" s="252" t="s">
        <v>428</v>
      </c>
      <c r="E1013" s="267" t="s">
        <v>21</v>
      </c>
      <c r="F1013" s="268" t="s">
        <v>1304</v>
      </c>
      <c r="G1013" s="266"/>
      <c r="H1013" s="269">
        <v>50.100000000000001</v>
      </c>
      <c r="I1013" s="270"/>
      <c r="J1013" s="266"/>
      <c r="K1013" s="266"/>
      <c r="L1013" s="271"/>
      <c r="M1013" s="272"/>
      <c r="N1013" s="273"/>
      <c r="O1013" s="273"/>
      <c r="P1013" s="273"/>
      <c r="Q1013" s="273"/>
      <c r="R1013" s="273"/>
      <c r="S1013" s="273"/>
      <c r="T1013" s="274"/>
      <c r="AT1013" s="275" t="s">
        <v>428</v>
      </c>
      <c r="AU1013" s="275" t="s">
        <v>86</v>
      </c>
      <c r="AV1013" s="13" t="s">
        <v>86</v>
      </c>
      <c r="AW1013" s="13" t="s">
        <v>39</v>
      </c>
      <c r="AX1013" s="13" t="s">
        <v>76</v>
      </c>
      <c r="AY1013" s="275" t="s">
        <v>414</v>
      </c>
    </row>
    <row r="1014" s="14" customFormat="1">
      <c r="B1014" s="276"/>
      <c r="C1014" s="277"/>
      <c r="D1014" s="252" t="s">
        <v>428</v>
      </c>
      <c r="E1014" s="278" t="s">
        <v>324</v>
      </c>
      <c r="F1014" s="279" t="s">
        <v>259</v>
      </c>
      <c r="G1014" s="277"/>
      <c r="H1014" s="280">
        <v>50.100000000000001</v>
      </c>
      <c r="I1014" s="281"/>
      <c r="J1014" s="277"/>
      <c r="K1014" s="277"/>
      <c r="L1014" s="282"/>
      <c r="M1014" s="283"/>
      <c r="N1014" s="284"/>
      <c r="O1014" s="284"/>
      <c r="P1014" s="284"/>
      <c r="Q1014" s="284"/>
      <c r="R1014" s="284"/>
      <c r="S1014" s="284"/>
      <c r="T1014" s="285"/>
      <c r="AT1014" s="286" t="s">
        <v>428</v>
      </c>
      <c r="AU1014" s="286" t="s">
        <v>86</v>
      </c>
      <c r="AV1014" s="14" t="s">
        <v>394</v>
      </c>
      <c r="AW1014" s="14" t="s">
        <v>39</v>
      </c>
      <c r="AX1014" s="14" t="s">
        <v>76</v>
      </c>
      <c r="AY1014" s="286" t="s">
        <v>414</v>
      </c>
    </row>
    <row r="1015" s="12" customFormat="1">
      <c r="B1015" s="255"/>
      <c r="C1015" s="256"/>
      <c r="D1015" s="252" t="s">
        <v>428</v>
      </c>
      <c r="E1015" s="257" t="s">
        <v>21</v>
      </c>
      <c r="F1015" s="258" t="s">
        <v>1286</v>
      </c>
      <c r="G1015" s="256"/>
      <c r="H1015" s="257" t="s">
        <v>21</v>
      </c>
      <c r="I1015" s="259"/>
      <c r="J1015" s="256"/>
      <c r="K1015" s="256"/>
      <c r="L1015" s="260"/>
      <c r="M1015" s="261"/>
      <c r="N1015" s="262"/>
      <c r="O1015" s="262"/>
      <c r="P1015" s="262"/>
      <c r="Q1015" s="262"/>
      <c r="R1015" s="262"/>
      <c r="S1015" s="262"/>
      <c r="T1015" s="263"/>
      <c r="AT1015" s="264" t="s">
        <v>428</v>
      </c>
      <c r="AU1015" s="264" t="s">
        <v>86</v>
      </c>
      <c r="AV1015" s="12" t="s">
        <v>83</v>
      </c>
      <c r="AW1015" s="12" t="s">
        <v>39</v>
      </c>
      <c r="AX1015" s="12" t="s">
        <v>76</v>
      </c>
      <c r="AY1015" s="264" t="s">
        <v>414</v>
      </c>
    </row>
    <row r="1016" s="13" customFormat="1">
      <c r="B1016" s="265"/>
      <c r="C1016" s="266"/>
      <c r="D1016" s="252" t="s">
        <v>428</v>
      </c>
      <c r="E1016" s="267" t="s">
        <v>21</v>
      </c>
      <c r="F1016" s="268" t="s">
        <v>1305</v>
      </c>
      <c r="G1016" s="266"/>
      <c r="H1016" s="269">
        <v>240.75</v>
      </c>
      <c r="I1016" s="270"/>
      <c r="J1016" s="266"/>
      <c r="K1016" s="266"/>
      <c r="L1016" s="271"/>
      <c r="M1016" s="272"/>
      <c r="N1016" s="273"/>
      <c r="O1016" s="273"/>
      <c r="P1016" s="273"/>
      <c r="Q1016" s="273"/>
      <c r="R1016" s="273"/>
      <c r="S1016" s="273"/>
      <c r="T1016" s="274"/>
      <c r="AT1016" s="275" t="s">
        <v>428</v>
      </c>
      <c r="AU1016" s="275" t="s">
        <v>86</v>
      </c>
      <c r="AV1016" s="13" t="s">
        <v>86</v>
      </c>
      <c r="AW1016" s="13" t="s">
        <v>39</v>
      </c>
      <c r="AX1016" s="13" t="s">
        <v>76</v>
      </c>
      <c r="AY1016" s="275" t="s">
        <v>414</v>
      </c>
    </row>
    <row r="1017" s="13" customFormat="1">
      <c r="B1017" s="265"/>
      <c r="C1017" s="266"/>
      <c r="D1017" s="252" t="s">
        <v>428</v>
      </c>
      <c r="E1017" s="267" t="s">
        <v>21</v>
      </c>
      <c r="F1017" s="268" t="s">
        <v>1306</v>
      </c>
      <c r="G1017" s="266"/>
      <c r="H1017" s="269">
        <v>219.55000000000001</v>
      </c>
      <c r="I1017" s="270"/>
      <c r="J1017" s="266"/>
      <c r="K1017" s="266"/>
      <c r="L1017" s="271"/>
      <c r="M1017" s="272"/>
      <c r="N1017" s="273"/>
      <c r="O1017" s="273"/>
      <c r="P1017" s="273"/>
      <c r="Q1017" s="273"/>
      <c r="R1017" s="273"/>
      <c r="S1017" s="273"/>
      <c r="T1017" s="274"/>
      <c r="AT1017" s="275" t="s">
        <v>428</v>
      </c>
      <c r="AU1017" s="275" t="s">
        <v>86</v>
      </c>
      <c r="AV1017" s="13" t="s">
        <v>86</v>
      </c>
      <c r="AW1017" s="13" t="s">
        <v>39</v>
      </c>
      <c r="AX1017" s="13" t="s">
        <v>76</v>
      </c>
      <c r="AY1017" s="275" t="s">
        <v>414</v>
      </c>
    </row>
    <row r="1018" s="14" customFormat="1">
      <c r="B1018" s="276"/>
      <c r="C1018" s="277"/>
      <c r="D1018" s="252" t="s">
        <v>428</v>
      </c>
      <c r="E1018" s="278" t="s">
        <v>360</v>
      </c>
      <c r="F1018" s="279" t="s">
        <v>259</v>
      </c>
      <c r="G1018" s="277"/>
      <c r="H1018" s="280">
        <v>460.30000000000001</v>
      </c>
      <c r="I1018" s="281"/>
      <c r="J1018" s="277"/>
      <c r="K1018" s="277"/>
      <c r="L1018" s="282"/>
      <c r="M1018" s="283"/>
      <c r="N1018" s="284"/>
      <c r="O1018" s="284"/>
      <c r="P1018" s="284"/>
      <c r="Q1018" s="284"/>
      <c r="R1018" s="284"/>
      <c r="S1018" s="284"/>
      <c r="T1018" s="285"/>
      <c r="AT1018" s="286" t="s">
        <v>428</v>
      </c>
      <c r="AU1018" s="286" t="s">
        <v>86</v>
      </c>
      <c r="AV1018" s="14" t="s">
        <v>394</v>
      </c>
      <c r="AW1018" s="14" t="s">
        <v>39</v>
      </c>
      <c r="AX1018" s="14" t="s">
        <v>76</v>
      </c>
      <c r="AY1018" s="286" t="s">
        <v>414</v>
      </c>
    </row>
    <row r="1019" s="12" customFormat="1">
      <c r="B1019" s="255"/>
      <c r="C1019" s="256"/>
      <c r="D1019" s="252" t="s">
        <v>428</v>
      </c>
      <c r="E1019" s="257" t="s">
        <v>21</v>
      </c>
      <c r="F1019" s="258" t="s">
        <v>1291</v>
      </c>
      <c r="G1019" s="256"/>
      <c r="H1019" s="257" t="s">
        <v>21</v>
      </c>
      <c r="I1019" s="259"/>
      <c r="J1019" s="256"/>
      <c r="K1019" s="256"/>
      <c r="L1019" s="260"/>
      <c r="M1019" s="261"/>
      <c r="N1019" s="262"/>
      <c r="O1019" s="262"/>
      <c r="P1019" s="262"/>
      <c r="Q1019" s="262"/>
      <c r="R1019" s="262"/>
      <c r="S1019" s="262"/>
      <c r="T1019" s="263"/>
      <c r="AT1019" s="264" t="s">
        <v>428</v>
      </c>
      <c r="AU1019" s="264" t="s">
        <v>86</v>
      </c>
      <c r="AV1019" s="12" t="s">
        <v>83</v>
      </c>
      <c r="AW1019" s="12" t="s">
        <v>39</v>
      </c>
      <c r="AX1019" s="12" t="s">
        <v>76</v>
      </c>
      <c r="AY1019" s="264" t="s">
        <v>414</v>
      </c>
    </row>
    <row r="1020" s="13" customFormat="1">
      <c r="B1020" s="265"/>
      <c r="C1020" s="266"/>
      <c r="D1020" s="252" t="s">
        <v>428</v>
      </c>
      <c r="E1020" s="267" t="s">
        <v>21</v>
      </c>
      <c r="F1020" s="268" t="s">
        <v>1307</v>
      </c>
      <c r="G1020" s="266"/>
      <c r="H1020" s="269">
        <v>82.099999999999994</v>
      </c>
      <c r="I1020" s="270"/>
      <c r="J1020" s="266"/>
      <c r="K1020" s="266"/>
      <c r="L1020" s="271"/>
      <c r="M1020" s="272"/>
      <c r="N1020" s="273"/>
      <c r="O1020" s="273"/>
      <c r="P1020" s="273"/>
      <c r="Q1020" s="273"/>
      <c r="R1020" s="273"/>
      <c r="S1020" s="273"/>
      <c r="T1020" s="274"/>
      <c r="AT1020" s="275" t="s">
        <v>428</v>
      </c>
      <c r="AU1020" s="275" t="s">
        <v>86</v>
      </c>
      <c r="AV1020" s="13" t="s">
        <v>86</v>
      </c>
      <c r="AW1020" s="13" t="s">
        <v>39</v>
      </c>
      <c r="AX1020" s="13" t="s">
        <v>76</v>
      </c>
      <c r="AY1020" s="275" t="s">
        <v>414</v>
      </c>
    </row>
    <row r="1021" s="14" customFormat="1">
      <c r="B1021" s="276"/>
      <c r="C1021" s="277"/>
      <c r="D1021" s="252" t="s">
        <v>428</v>
      </c>
      <c r="E1021" s="278" t="s">
        <v>21</v>
      </c>
      <c r="F1021" s="279" t="s">
        <v>259</v>
      </c>
      <c r="G1021" s="277"/>
      <c r="H1021" s="280">
        <v>82.099999999999994</v>
      </c>
      <c r="I1021" s="281"/>
      <c r="J1021" s="277"/>
      <c r="K1021" s="277"/>
      <c r="L1021" s="282"/>
      <c r="M1021" s="283"/>
      <c r="N1021" s="284"/>
      <c r="O1021" s="284"/>
      <c r="P1021" s="284"/>
      <c r="Q1021" s="284"/>
      <c r="R1021" s="284"/>
      <c r="S1021" s="284"/>
      <c r="T1021" s="285"/>
      <c r="AT1021" s="286" t="s">
        <v>428</v>
      </c>
      <c r="AU1021" s="286" t="s">
        <v>86</v>
      </c>
      <c r="AV1021" s="14" t="s">
        <v>394</v>
      </c>
      <c r="AW1021" s="14" t="s">
        <v>39</v>
      </c>
      <c r="AX1021" s="14" t="s">
        <v>76</v>
      </c>
      <c r="AY1021" s="286" t="s">
        <v>414</v>
      </c>
    </row>
    <row r="1022" s="12" customFormat="1">
      <c r="B1022" s="255"/>
      <c r="C1022" s="256"/>
      <c r="D1022" s="252" t="s">
        <v>428</v>
      </c>
      <c r="E1022" s="257" t="s">
        <v>21</v>
      </c>
      <c r="F1022" s="258" t="s">
        <v>1294</v>
      </c>
      <c r="G1022" s="256"/>
      <c r="H1022" s="257" t="s">
        <v>21</v>
      </c>
      <c r="I1022" s="259"/>
      <c r="J1022" s="256"/>
      <c r="K1022" s="256"/>
      <c r="L1022" s="260"/>
      <c r="M1022" s="261"/>
      <c r="N1022" s="262"/>
      <c r="O1022" s="262"/>
      <c r="P1022" s="262"/>
      <c r="Q1022" s="262"/>
      <c r="R1022" s="262"/>
      <c r="S1022" s="262"/>
      <c r="T1022" s="263"/>
      <c r="AT1022" s="264" t="s">
        <v>428</v>
      </c>
      <c r="AU1022" s="264" t="s">
        <v>86</v>
      </c>
      <c r="AV1022" s="12" t="s">
        <v>83</v>
      </c>
      <c r="AW1022" s="12" t="s">
        <v>39</v>
      </c>
      <c r="AX1022" s="12" t="s">
        <v>76</v>
      </c>
      <c r="AY1022" s="264" t="s">
        <v>414</v>
      </c>
    </row>
    <row r="1023" s="13" customFormat="1">
      <c r="B1023" s="265"/>
      <c r="C1023" s="266"/>
      <c r="D1023" s="252" t="s">
        <v>428</v>
      </c>
      <c r="E1023" s="267" t="s">
        <v>21</v>
      </c>
      <c r="F1023" s="268" t="s">
        <v>1308</v>
      </c>
      <c r="G1023" s="266"/>
      <c r="H1023" s="269">
        <v>33.450000000000003</v>
      </c>
      <c r="I1023" s="270"/>
      <c r="J1023" s="266"/>
      <c r="K1023" s="266"/>
      <c r="L1023" s="271"/>
      <c r="M1023" s="272"/>
      <c r="N1023" s="273"/>
      <c r="O1023" s="273"/>
      <c r="P1023" s="273"/>
      <c r="Q1023" s="273"/>
      <c r="R1023" s="273"/>
      <c r="S1023" s="273"/>
      <c r="T1023" s="274"/>
      <c r="AT1023" s="275" t="s">
        <v>428</v>
      </c>
      <c r="AU1023" s="275" t="s">
        <v>86</v>
      </c>
      <c r="AV1023" s="13" t="s">
        <v>86</v>
      </c>
      <c r="AW1023" s="13" t="s">
        <v>39</v>
      </c>
      <c r="AX1023" s="13" t="s">
        <v>76</v>
      </c>
      <c r="AY1023" s="275" t="s">
        <v>414</v>
      </c>
    </row>
    <row r="1024" s="14" customFormat="1">
      <c r="B1024" s="276"/>
      <c r="C1024" s="277"/>
      <c r="D1024" s="252" t="s">
        <v>428</v>
      </c>
      <c r="E1024" s="278" t="s">
        <v>410</v>
      </c>
      <c r="F1024" s="279" t="s">
        <v>259</v>
      </c>
      <c r="G1024" s="277"/>
      <c r="H1024" s="280">
        <v>33.450000000000003</v>
      </c>
      <c r="I1024" s="281"/>
      <c r="J1024" s="277"/>
      <c r="K1024" s="277"/>
      <c r="L1024" s="282"/>
      <c r="M1024" s="283"/>
      <c r="N1024" s="284"/>
      <c r="O1024" s="284"/>
      <c r="P1024" s="284"/>
      <c r="Q1024" s="284"/>
      <c r="R1024" s="284"/>
      <c r="S1024" s="284"/>
      <c r="T1024" s="285"/>
      <c r="AT1024" s="286" t="s">
        <v>428</v>
      </c>
      <c r="AU1024" s="286" t="s">
        <v>86</v>
      </c>
      <c r="AV1024" s="14" t="s">
        <v>394</v>
      </c>
      <c r="AW1024" s="14" t="s">
        <v>39</v>
      </c>
      <c r="AX1024" s="14" t="s">
        <v>76</v>
      </c>
      <c r="AY1024" s="286" t="s">
        <v>414</v>
      </c>
    </row>
    <row r="1025" s="12" customFormat="1">
      <c r="B1025" s="255"/>
      <c r="C1025" s="256"/>
      <c r="D1025" s="252" t="s">
        <v>428</v>
      </c>
      <c r="E1025" s="257" t="s">
        <v>21</v>
      </c>
      <c r="F1025" s="258" t="s">
        <v>1309</v>
      </c>
      <c r="G1025" s="256"/>
      <c r="H1025" s="257" t="s">
        <v>21</v>
      </c>
      <c r="I1025" s="259"/>
      <c r="J1025" s="256"/>
      <c r="K1025" s="256"/>
      <c r="L1025" s="260"/>
      <c r="M1025" s="261"/>
      <c r="N1025" s="262"/>
      <c r="O1025" s="262"/>
      <c r="P1025" s="262"/>
      <c r="Q1025" s="262"/>
      <c r="R1025" s="262"/>
      <c r="S1025" s="262"/>
      <c r="T1025" s="263"/>
      <c r="AT1025" s="264" t="s">
        <v>428</v>
      </c>
      <c r="AU1025" s="264" t="s">
        <v>86</v>
      </c>
      <c r="AV1025" s="12" t="s">
        <v>83</v>
      </c>
      <c r="AW1025" s="12" t="s">
        <v>39</v>
      </c>
      <c r="AX1025" s="12" t="s">
        <v>76</v>
      </c>
      <c r="AY1025" s="264" t="s">
        <v>414</v>
      </c>
    </row>
    <row r="1026" s="12" customFormat="1">
      <c r="B1026" s="255"/>
      <c r="C1026" s="256"/>
      <c r="D1026" s="252" t="s">
        <v>428</v>
      </c>
      <c r="E1026" s="257" t="s">
        <v>21</v>
      </c>
      <c r="F1026" s="258" t="s">
        <v>901</v>
      </c>
      <c r="G1026" s="256"/>
      <c r="H1026" s="257" t="s">
        <v>21</v>
      </c>
      <c r="I1026" s="259"/>
      <c r="J1026" s="256"/>
      <c r="K1026" s="256"/>
      <c r="L1026" s="260"/>
      <c r="M1026" s="261"/>
      <c r="N1026" s="262"/>
      <c r="O1026" s="262"/>
      <c r="P1026" s="262"/>
      <c r="Q1026" s="262"/>
      <c r="R1026" s="262"/>
      <c r="S1026" s="262"/>
      <c r="T1026" s="263"/>
      <c r="AT1026" s="264" t="s">
        <v>428</v>
      </c>
      <c r="AU1026" s="264" t="s">
        <v>86</v>
      </c>
      <c r="AV1026" s="12" t="s">
        <v>83</v>
      </c>
      <c r="AW1026" s="12" t="s">
        <v>39</v>
      </c>
      <c r="AX1026" s="12" t="s">
        <v>76</v>
      </c>
      <c r="AY1026" s="264" t="s">
        <v>414</v>
      </c>
    </row>
    <row r="1027" s="13" customFormat="1">
      <c r="B1027" s="265"/>
      <c r="C1027" s="266"/>
      <c r="D1027" s="252" t="s">
        <v>428</v>
      </c>
      <c r="E1027" s="267" t="s">
        <v>21</v>
      </c>
      <c r="F1027" s="268" t="s">
        <v>1310</v>
      </c>
      <c r="G1027" s="266"/>
      <c r="H1027" s="269">
        <v>75</v>
      </c>
      <c r="I1027" s="270"/>
      <c r="J1027" s="266"/>
      <c r="K1027" s="266"/>
      <c r="L1027" s="271"/>
      <c r="M1027" s="272"/>
      <c r="N1027" s="273"/>
      <c r="O1027" s="273"/>
      <c r="P1027" s="273"/>
      <c r="Q1027" s="273"/>
      <c r="R1027" s="273"/>
      <c r="S1027" s="273"/>
      <c r="T1027" s="274"/>
      <c r="AT1027" s="275" t="s">
        <v>428</v>
      </c>
      <c r="AU1027" s="275" t="s">
        <v>86</v>
      </c>
      <c r="AV1027" s="13" t="s">
        <v>86</v>
      </c>
      <c r="AW1027" s="13" t="s">
        <v>39</v>
      </c>
      <c r="AX1027" s="13" t="s">
        <v>76</v>
      </c>
      <c r="AY1027" s="275" t="s">
        <v>414</v>
      </c>
    </row>
    <row r="1028" s="14" customFormat="1">
      <c r="B1028" s="276"/>
      <c r="C1028" s="277"/>
      <c r="D1028" s="252" t="s">
        <v>428</v>
      </c>
      <c r="E1028" s="278" t="s">
        <v>457</v>
      </c>
      <c r="F1028" s="279" t="s">
        <v>259</v>
      </c>
      <c r="G1028" s="277"/>
      <c r="H1028" s="280">
        <v>75</v>
      </c>
      <c r="I1028" s="281"/>
      <c r="J1028" s="277"/>
      <c r="K1028" s="277"/>
      <c r="L1028" s="282"/>
      <c r="M1028" s="283"/>
      <c r="N1028" s="284"/>
      <c r="O1028" s="284"/>
      <c r="P1028" s="284"/>
      <c r="Q1028" s="284"/>
      <c r="R1028" s="284"/>
      <c r="S1028" s="284"/>
      <c r="T1028" s="285"/>
      <c r="AT1028" s="286" t="s">
        <v>428</v>
      </c>
      <c r="AU1028" s="286" t="s">
        <v>86</v>
      </c>
      <c r="AV1028" s="14" t="s">
        <v>394</v>
      </c>
      <c r="AW1028" s="14" t="s">
        <v>39</v>
      </c>
      <c r="AX1028" s="14" t="s">
        <v>76</v>
      </c>
      <c r="AY1028" s="286" t="s">
        <v>414</v>
      </c>
    </row>
    <row r="1029" s="15" customFormat="1">
      <c r="B1029" s="287"/>
      <c r="C1029" s="288"/>
      <c r="D1029" s="252" t="s">
        <v>428</v>
      </c>
      <c r="E1029" s="289" t="s">
        <v>559</v>
      </c>
      <c r="F1029" s="290" t="s">
        <v>235</v>
      </c>
      <c r="G1029" s="288"/>
      <c r="H1029" s="291">
        <v>700.95000000000005</v>
      </c>
      <c r="I1029" s="292"/>
      <c r="J1029" s="288"/>
      <c r="K1029" s="288"/>
      <c r="L1029" s="293"/>
      <c r="M1029" s="294"/>
      <c r="N1029" s="295"/>
      <c r="O1029" s="295"/>
      <c r="P1029" s="295"/>
      <c r="Q1029" s="295"/>
      <c r="R1029" s="295"/>
      <c r="S1029" s="295"/>
      <c r="T1029" s="296"/>
      <c r="AT1029" s="297" t="s">
        <v>428</v>
      </c>
      <c r="AU1029" s="297" t="s">
        <v>86</v>
      </c>
      <c r="AV1029" s="15" t="s">
        <v>422</v>
      </c>
      <c r="AW1029" s="15" t="s">
        <v>39</v>
      </c>
      <c r="AX1029" s="15" t="s">
        <v>76</v>
      </c>
      <c r="AY1029" s="297" t="s">
        <v>414</v>
      </c>
    </row>
    <row r="1030" s="12" customFormat="1">
      <c r="B1030" s="255"/>
      <c r="C1030" s="256"/>
      <c r="D1030" s="252" t="s">
        <v>428</v>
      </c>
      <c r="E1030" s="257" t="s">
        <v>21</v>
      </c>
      <c r="F1030" s="258" t="s">
        <v>578</v>
      </c>
      <c r="G1030" s="256"/>
      <c r="H1030" s="257" t="s">
        <v>21</v>
      </c>
      <c r="I1030" s="259"/>
      <c r="J1030" s="256"/>
      <c r="K1030" s="256"/>
      <c r="L1030" s="260"/>
      <c r="M1030" s="261"/>
      <c r="N1030" s="262"/>
      <c r="O1030" s="262"/>
      <c r="P1030" s="262"/>
      <c r="Q1030" s="262"/>
      <c r="R1030" s="262"/>
      <c r="S1030" s="262"/>
      <c r="T1030" s="263"/>
      <c r="AT1030" s="264" t="s">
        <v>428</v>
      </c>
      <c r="AU1030" s="264" t="s">
        <v>86</v>
      </c>
      <c r="AV1030" s="12" t="s">
        <v>83</v>
      </c>
      <c r="AW1030" s="12" t="s">
        <v>39</v>
      </c>
      <c r="AX1030" s="12" t="s">
        <v>76</v>
      </c>
      <c r="AY1030" s="264" t="s">
        <v>414</v>
      </c>
    </row>
    <row r="1031" s="12" customFormat="1">
      <c r="B1031" s="255"/>
      <c r="C1031" s="256"/>
      <c r="D1031" s="252" t="s">
        <v>428</v>
      </c>
      <c r="E1031" s="257" t="s">
        <v>21</v>
      </c>
      <c r="F1031" s="258" t="s">
        <v>1311</v>
      </c>
      <c r="G1031" s="256"/>
      <c r="H1031" s="257" t="s">
        <v>21</v>
      </c>
      <c r="I1031" s="259"/>
      <c r="J1031" s="256"/>
      <c r="K1031" s="256"/>
      <c r="L1031" s="260"/>
      <c r="M1031" s="261"/>
      <c r="N1031" s="262"/>
      <c r="O1031" s="262"/>
      <c r="P1031" s="262"/>
      <c r="Q1031" s="262"/>
      <c r="R1031" s="262"/>
      <c r="S1031" s="262"/>
      <c r="T1031" s="263"/>
      <c r="AT1031" s="264" t="s">
        <v>428</v>
      </c>
      <c r="AU1031" s="264" t="s">
        <v>86</v>
      </c>
      <c r="AV1031" s="12" t="s">
        <v>83</v>
      </c>
      <c r="AW1031" s="12" t="s">
        <v>39</v>
      </c>
      <c r="AX1031" s="12" t="s">
        <v>76</v>
      </c>
      <c r="AY1031" s="264" t="s">
        <v>414</v>
      </c>
    </row>
    <row r="1032" s="12" customFormat="1">
      <c r="B1032" s="255"/>
      <c r="C1032" s="256"/>
      <c r="D1032" s="252" t="s">
        <v>428</v>
      </c>
      <c r="E1032" s="257" t="s">
        <v>21</v>
      </c>
      <c r="F1032" s="258" t="s">
        <v>1284</v>
      </c>
      <c r="G1032" s="256"/>
      <c r="H1032" s="257" t="s">
        <v>21</v>
      </c>
      <c r="I1032" s="259"/>
      <c r="J1032" s="256"/>
      <c r="K1032" s="256"/>
      <c r="L1032" s="260"/>
      <c r="M1032" s="261"/>
      <c r="N1032" s="262"/>
      <c r="O1032" s="262"/>
      <c r="P1032" s="262"/>
      <c r="Q1032" s="262"/>
      <c r="R1032" s="262"/>
      <c r="S1032" s="262"/>
      <c r="T1032" s="263"/>
      <c r="AT1032" s="264" t="s">
        <v>428</v>
      </c>
      <c r="AU1032" s="264" t="s">
        <v>86</v>
      </c>
      <c r="AV1032" s="12" t="s">
        <v>83</v>
      </c>
      <c r="AW1032" s="12" t="s">
        <v>39</v>
      </c>
      <c r="AX1032" s="12" t="s">
        <v>76</v>
      </c>
      <c r="AY1032" s="264" t="s">
        <v>414</v>
      </c>
    </row>
    <row r="1033" s="13" customFormat="1">
      <c r="B1033" s="265"/>
      <c r="C1033" s="266"/>
      <c r="D1033" s="252" t="s">
        <v>428</v>
      </c>
      <c r="E1033" s="267" t="s">
        <v>21</v>
      </c>
      <c r="F1033" s="268" t="s">
        <v>1312</v>
      </c>
      <c r="G1033" s="266"/>
      <c r="H1033" s="269">
        <v>45.299999999999997</v>
      </c>
      <c r="I1033" s="270"/>
      <c r="J1033" s="266"/>
      <c r="K1033" s="266"/>
      <c r="L1033" s="271"/>
      <c r="M1033" s="272"/>
      <c r="N1033" s="273"/>
      <c r="O1033" s="273"/>
      <c r="P1033" s="273"/>
      <c r="Q1033" s="273"/>
      <c r="R1033" s="273"/>
      <c r="S1033" s="273"/>
      <c r="T1033" s="274"/>
      <c r="AT1033" s="275" t="s">
        <v>428</v>
      </c>
      <c r="AU1033" s="275" t="s">
        <v>86</v>
      </c>
      <c r="AV1033" s="13" t="s">
        <v>86</v>
      </c>
      <c r="AW1033" s="13" t="s">
        <v>39</v>
      </c>
      <c r="AX1033" s="13" t="s">
        <v>76</v>
      </c>
      <c r="AY1033" s="275" t="s">
        <v>414</v>
      </c>
    </row>
    <row r="1034" s="14" customFormat="1">
      <c r="B1034" s="276"/>
      <c r="C1034" s="277"/>
      <c r="D1034" s="252" t="s">
        <v>428</v>
      </c>
      <c r="E1034" s="278" t="s">
        <v>327</v>
      </c>
      <c r="F1034" s="279" t="s">
        <v>259</v>
      </c>
      <c r="G1034" s="277"/>
      <c r="H1034" s="280">
        <v>45.299999999999997</v>
      </c>
      <c r="I1034" s="281"/>
      <c r="J1034" s="277"/>
      <c r="K1034" s="277"/>
      <c r="L1034" s="282"/>
      <c r="M1034" s="283"/>
      <c r="N1034" s="284"/>
      <c r="O1034" s="284"/>
      <c r="P1034" s="284"/>
      <c r="Q1034" s="284"/>
      <c r="R1034" s="284"/>
      <c r="S1034" s="284"/>
      <c r="T1034" s="285"/>
      <c r="AT1034" s="286" t="s">
        <v>428</v>
      </c>
      <c r="AU1034" s="286" t="s">
        <v>86</v>
      </c>
      <c r="AV1034" s="14" t="s">
        <v>394</v>
      </c>
      <c r="AW1034" s="14" t="s">
        <v>39</v>
      </c>
      <c r="AX1034" s="14" t="s">
        <v>76</v>
      </c>
      <c r="AY1034" s="286" t="s">
        <v>414</v>
      </c>
    </row>
    <row r="1035" s="12" customFormat="1">
      <c r="B1035" s="255"/>
      <c r="C1035" s="256"/>
      <c r="D1035" s="252" t="s">
        <v>428</v>
      </c>
      <c r="E1035" s="257" t="s">
        <v>21</v>
      </c>
      <c r="F1035" s="258" t="s">
        <v>1286</v>
      </c>
      <c r="G1035" s="256"/>
      <c r="H1035" s="257" t="s">
        <v>21</v>
      </c>
      <c r="I1035" s="259"/>
      <c r="J1035" s="256"/>
      <c r="K1035" s="256"/>
      <c r="L1035" s="260"/>
      <c r="M1035" s="261"/>
      <c r="N1035" s="262"/>
      <c r="O1035" s="262"/>
      <c r="P1035" s="262"/>
      <c r="Q1035" s="262"/>
      <c r="R1035" s="262"/>
      <c r="S1035" s="262"/>
      <c r="T1035" s="263"/>
      <c r="AT1035" s="264" t="s">
        <v>428</v>
      </c>
      <c r="AU1035" s="264" t="s">
        <v>86</v>
      </c>
      <c r="AV1035" s="12" t="s">
        <v>83</v>
      </c>
      <c r="AW1035" s="12" t="s">
        <v>39</v>
      </c>
      <c r="AX1035" s="12" t="s">
        <v>76</v>
      </c>
      <c r="AY1035" s="264" t="s">
        <v>414</v>
      </c>
    </row>
    <row r="1036" s="13" customFormat="1">
      <c r="B1036" s="265"/>
      <c r="C1036" s="266"/>
      <c r="D1036" s="252" t="s">
        <v>428</v>
      </c>
      <c r="E1036" s="267" t="s">
        <v>21</v>
      </c>
      <c r="F1036" s="268" t="s">
        <v>1313</v>
      </c>
      <c r="G1036" s="266"/>
      <c r="H1036" s="269">
        <v>317.55000000000001</v>
      </c>
      <c r="I1036" s="270"/>
      <c r="J1036" s="266"/>
      <c r="K1036" s="266"/>
      <c r="L1036" s="271"/>
      <c r="M1036" s="272"/>
      <c r="N1036" s="273"/>
      <c r="O1036" s="273"/>
      <c r="P1036" s="273"/>
      <c r="Q1036" s="273"/>
      <c r="R1036" s="273"/>
      <c r="S1036" s="273"/>
      <c r="T1036" s="274"/>
      <c r="AT1036" s="275" t="s">
        <v>428</v>
      </c>
      <c r="AU1036" s="275" t="s">
        <v>86</v>
      </c>
      <c r="AV1036" s="13" t="s">
        <v>86</v>
      </c>
      <c r="AW1036" s="13" t="s">
        <v>39</v>
      </c>
      <c r="AX1036" s="13" t="s">
        <v>76</v>
      </c>
      <c r="AY1036" s="275" t="s">
        <v>414</v>
      </c>
    </row>
    <row r="1037" s="13" customFormat="1">
      <c r="B1037" s="265"/>
      <c r="C1037" s="266"/>
      <c r="D1037" s="252" t="s">
        <v>428</v>
      </c>
      <c r="E1037" s="267" t="s">
        <v>21</v>
      </c>
      <c r="F1037" s="268" t="s">
        <v>1314</v>
      </c>
      <c r="G1037" s="266"/>
      <c r="H1037" s="269">
        <v>235.09999999999999</v>
      </c>
      <c r="I1037" s="270"/>
      <c r="J1037" s="266"/>
      <c r="K1037" s="266"/>
      <c r="L1037" s="271"/>
      <c r="M1037" s="272"/>
      <c r="N1037" s="273"/>
      <c r="O1037" s="273"/>
      <c r="P1037" s="273"/>
      <c r="Q1037" s="273"/>
      <c r="R1037" s="273"/>
      <c r="S1037" s="273"/>
      <c r="T1037" s="274"/>
      <c r="AT1037" s="275" t="s">
        <v>428</v>
      </c>
      <c r="AU1037" s="275" t="s">
        <v>86</v>
      </c>
      <c r="AV1037" s="13" t="s">
        <v>86</v>
      </c>
      <c r="AW1037" s="13" t="s">
        <v>39</v>
      </c>
      <c r="AX1037" s="13" t="s">
        <v>76</v>
      </c>
      <c r="AY1037" s="275" t="s">
        <v>414</v>
      </c>
    </row>
    <row r="1038" s="14" customFormat="1">
      <c r="B1038" s="276"/>
      <c r="C1038" s="277"/>
      <c r="D1038" s="252" t="s">
        <v>428</v>
      </c>
      <c r="E1038" s="278" t="s">
        <v>362</v>
      </c>
      <c r="F1038" s="279" t="s">
        <v>259</v>
      </c>
      <c r="G1038" s="277"/>
      <c r="H1038" s="280">
        <v>552.64999999999998</v>
      </c>
      <c r="I1038" s="281"/>
      <c r="J1038" s="277"/>
      <c r="K1038" s="277"/>
      <c r="L1038" s="282"/>
      <c r="M1038" s="283"/>
      <c r="N1038" s="284"/>
      <c r="O1038" s="284"/>
      <c r="P1038" s="284"/>
      <c r="Q1038" s="284"/>
      <c r="R1038" s="284"/>
      <c r="S1038" s="284"/>
      <c r="T1038" s="285"/>
      <c r="AT1038" s="286" t="s">
        <v>428</v>
      </c>
      <c r="AU1038" s="286" t="s">
        <v>86</v>
      </c>
      <c r="AV1038" s="14" t="s">
        <v>394</v>
      </c>
      <c r="AW1038" s="14" t="s">
        <v>39</v>
      </c>
      <c r="AX1038" s="14" t="s">
        <v>76</v>
      </c>
      <c r="AY1038" s="286" t="s">
        <v>414</v>
      </c>
    </row>
    <row r="1039" s="12" customFormat="1">
      <c r="B1039" s="255"/>
      <c r="C1039" s="256"/>
      <c r="D1039" s="252" t="s">
        <v>428</v>
      </c>
      <c r="E1039" s="257" t="s">
        <v>21</v>
      </c>
      <c r="F1039" s="258" t="s">
        <v>1294</v>
      </c>
      <c r="G1039" s="256"/>
      <c r="H1039" s="257" t="s">
        <v>21</v>
      </c>
      <c r="I1039" s="259"/>
      <c r="J1039" s="256"/>
      <c r="K1039" s="256"/>
      <c r="L1039" s="260"/>
      <c r="M1039" s="261"/>
      <c r="N1039" s="262"/>
      <c r="O1039" s="262"/>
      <c r="P1039" s="262"/>
      <c r="Q1039" s="262"/>
      <c r="R1039" s="262"/>
      <c r="S1039" s="262"/>
      <c r="T1039" s="263"/>
      <c r="AT1039" s="264" t="s">
        <v>428</v>
      </c>
      <c r="AU1039" s="264" t="s">
        <v>86</v>
      </c>
      <c r="AV1039" s="12" t="s">
        <v>83</v>
      </c>
      <c r="AW1039" s="12" t="s">
        <v>39</v>
      </c>
      <c r="AX1039" s="12" t="s">
        <v>76</v>
      </c>
      <c r="AY1039" s="264" t="s">
        <v>414</v>
      </c>
    </row>
    <row r="1040" s="13" customFormat="1">
      <c r="B1040" s="265"/>
      <c r="C1040" s="266"/>
      <c r="D1040" s="252" t="s">
        <v>428</v>
      </c>
      <c r="E1040" s="267" t="s">
        <v>21</v>
      </c>
      <c r="F1040" s="268" t="s">
        <v>1308</v>
      </c>
      <c r="G1040" s="266"/>
      <c r="H1040" s="269">
        <v>33.450000000000003</v>
      </c>
      <c r="I1040" s="270"/>
      <c r="J1040" s="266"/>
      <c r="K1040" s="266"/>
      <c r="L1040" s="271"/>
      <c r="M1040" s="272"/>
      <c r="N1040" s="273"/>
      <c r="O1040" s="273"/>
      <c r="P1040" s="273"/>
      <c r="Q1040" s="273"/>
      <c r="R1040" s="273"/>
      <c r="S1040" s="273"/>
      <c r="T1040" s="274"/>
      <c r="AT1040" s="275" t="s">
        <v>428</v>
      </c>
      <c r="AU1040" s="275" t="s">
        <v>86</v>
      </c>
      <c r="AV1040" s="13" t="s">
        <v>86</v>
      </c>
      <c r="AW1040" s="13" t="s">
        <v>39</v>
      </c>
      <c r="AX1040" s="13" t="s">
        <v>76</v>
      </c>
      <c r="AY1040" s="275" t="s">
        <v>414</v>
      </c>
    </row>
    <row r="1041" s="14" customFormat="1">
      <c r="B1041" s="276"/>
      <c r="C1041" s="277"/>
      <c r="D1041" s="252" t="s">
        <v>428</v>
      </c>
      <c r="E1041" s="278" t="s">
        <v>415</v>
      </c>
      <c r="F1041" s="279" t="s">
        <v>259</v>
      </c>
      <c r="G1041" s="277"/>
      <c r="H1041" s="280">
        <v>33.450000000000003</v>
      </c>
      <c r="I1041" s="281"/>
      <c r="J1041" s="277"/>
      <c r="K1041" s="277"/>
      <c r="L1041" s="282"/>
      <c r="M1041" s="283"/>
      <c r="N1041" s="284"/>
      <c r="O1041" s="284"/>
      <c r="P1041" s="284"/>
      <c r="Q1041" s="284"/>
      <c r="R1041" s="284"/>
      <c r="S1041" s="284"/>
      <c r="T1041" s="285"/>
      <c r="AT1041" s="286" t="s">
        <v>428</v>
      </c>
      <c r="AU1041" s="286" t="s">
        <v>86</v>
      </c>
      <c r="AV1041" s="14" t="s">
        <v>394</v>
      </c>
      <c r="AW1041" s="14" t="s">
        <v>39</v>
      </c>
      <c r="AX1041" s="14" t="s">
        <v>76</v>
      </c>
      <c r="AY1041" s="286" t="s">
        <v>414</v>
      </c>
    </row>
    <row r="1042" s="12" customFormat="1">
      <c r="B1042" s="255"/>
      <c r="C1042" s="256"/>
      <c r="D1042" s="252" t="s">
        <v>428</v>
      </c>
      <c r="E1042" s="257" t="s">
        <v>21</v>
      </c>
      <c r="F1042" s="258" t="s">
        <v>1309</v>
      </c>
      <c r="G1042" s="256"/>
      <c r="H1042" s="257" t="s">
        <v>21</v>
      </c>
      <c r="I1042" s="259"/>
      <c r="J1042" s="256"/>
      <c r="K1042" s="256"/>
      <c r="L1042" s="260"/>
      <c r="M1042" s="261"/>
      <c r="N1042" s="262"/>
      <c r="O1042" s="262"/>
      <c r="P1042" s="262"/>
      <c r="Q1042" s="262"/>
      <c r="R1042" s="262"/>
      <c r="S1042" s="262"/>
      <c r="T1042" s="263"/>
      <c r="AT1042" s="264" t="s">
        <v>428</v>
      </c>
      <c r="AU1042" s="264" t="s">
        <v>86</v>
      </c>
      <c r="AV1042" s="12" t="s">
        <v>83</v>
      </c>
      <c r="AW1042" s="12" t="s">
        <v>39</v>
      </c>
      <c r="AX1042" s="12" t="s">
        <v>76</v>
      </c>
      <c r="AY1042" s="264" t="s">
        <v>414</v>
      </c>
    </row>
    <row r="1043" s="12" customFormat="1">
      <c r="B1043" s="255"/>
      <c r="C1043" s="256"/>
      <c r="D1043" s="252" t="s">
        <v>428</v>
      </c>
      <c r="E1043" s="257" t="s">
        <v>21</v>
      </c>
      <c r="F1043" s="258" t="s">
        <v>901</v>
      </c>
      <c r="G1043" s="256"/>
      <c r="H1043" s="257" t="s">
        <v>21</v>
      </c>
      <c r="I1043" s="259"/>
      <c r="J1043" s="256"/>
      <c r="K1043" s="256"/>
      <c r="L1043" s="260"/>
      <c r="M1043" s="261"/>
      <c r="N1043" s="262"/>
      <c r="O1043" s="262"/>
      <c r="P1043" s="262"/>
      <c r="Q1043" s="262"/>
      <c r="R1043" s="262"/>
      <c r="S1043" s="262"/>
      <c r="T1043" s="263"/>
      <c r="AT1043" s="264" t="s">
        <v>428</v>
      </c>
      <c r="AU1043" s="264" t="s">
        <v>86</v>
      </c>
      <c r="AV1043" s="12" t="s">
        <v>83</v>
      </c>
      <c r="AW1043" s="12" t="s">
        <v>39</v>
      </c>
      <c r="AX1043" s="12" t="s">
        <v>76</v>
      </c>
      <c r="AY1043" s="264" t="s">
        <v>414</v>
      </c>
    </row>
    <row r="1044" s="13" customFormat="1">
      <c r="B1044" s="265"/>
      <c r="C1044" s="266"/>
      <c r="D1044" s="252" t="s">
        <v>428</v>
      </c>
      <c r="E1044" s="267" t="s">
        <v>21</v>
      </c>
      <c r="F1044" s="268" t="s">
        <v>457</v>
      </c>
      <c r="G1044" s="266"/>
      <c r="H1044" s="269">
        <v>75</v>
      </c>
      <c r="I1044" s="270"/>
      <c r="J1044" s="266"/>
      <c r="K1044" s="266"/>
      <c r="L1044" s="271"/>
      <c r="M1044" s="272"/>
      <c r="N1044" s="273"/>
      <c r="O1044" s="273"/>
      <c r="P1044" s="273"/>
      <c r="Q1044" s="273"/>
      <c r="R1044" s="273"/>
      <c r="S1044" s="273"/>
      <c r="T1044" s="274"/>
      <c r="AT1044" s="275" t="s">
        <v>428</v>
      </c>
      <c r="AU1044" s="275" t="s">
        <v>86</v>
      </c>
      <c r="AV1044" s="13" t="s">
        <v>86</v>
      </c>
      <c r="AW1044" s="13" t="s">
        <v>39</v>
      </c>
      <c r="AX1044" s="13" t="s">
        <v>76</v>
      </c>
      <c r="AY1044" s="275" t="s">
        <v>414</v>
      </c>
    </row>
    <row r="1045" s="14" customFormat="1">
      <c r="B1045" s="276"/>
      <c r="C1045" s="277"/>
      <c r="D1045" s="252" t="s">
        <v>428</v>
      </c>
      <c r="E1045" s="278" t="s">
        <v>1315</v>
      </c>
      <c r="F1045" s="279" t="s">
        <v>259</v>
      </c>
      <c r="G1045" s="277"/>
      <c r="H1045" s="280">
        <v>75</v>
      </c>
      <c r="I1045" s="281"/>
      <c r="J1045" s="277"/>
      <c r="K1045" s="277"/>
      <c r="L1045" s="282"/>
      <c r="M1045" s="283"/>
      <c r="N1045" s="284"/>
      <c r="O1045" s="284"/>
      <c r="P1045" s="284"/>
      <c r="Q1045" s="284"/>
      <c r="R1045" s="284"/>
      <c r="S1045" s="284"/>
      <c r="T1045" s="285"/>
      <c r="AT1045" s="286" t="s">
        <v>428</v>
      </c>
      <c r="AU1045" s="286" t="s">
        <v>86</v>
      </c>
      <c r="AV1045" s="14" t="s">
        <v>394</v>
      </c>
      <c r="AW1045" s="14" t="s">
        <v>39</v>
      </c>
      <c r="AX1045" s="14" t="s">
        <v>76</v>
      </c>
      <c r="AY1045" s="286" t="s">
        <v>414</v>
      </c>
    </row>
    <row r="1046" s="15" customFormat="1">
      <c r="B1046" s="287"/>
      <c r="C1046" s="288"/>
      <c r="D1046" s="252" t="s">
        <v>428</v>
      </c>
      <c r="E1046" s="289" t="s">
        <v>562</v>
      </c>
      <c r="F1046" s="290" t="s">
        <v>235</v>
      </c>
      <c r="G1046" s="288"/>
      <c r="H1046" s="291">
        <v>706.39999999999998</v>
      </c>
      <c r="I1046" s="292"/>
      <c r="J1046" s="288"/>
      <c r="K1046" s="288"/>
      <c r="L1046" s="293"/>
      <c r="M1046" s="294"/>
      <c r="N1046" s="295"/>
      <c r="O1046" s="295"/>
      <c r="P1046" s="295"/>
      <c r="Q1046" s="295"/>
      <c r="R1046" s="295"/>
      <c r="S1046" s="295"/>
      <c r="T1046" s="296"/>
      <c r="AT1046" s="297" t="s">
        <v>428</v>
      </c>
      <c r="AU1046" s="297" t="s">
        <v>86</v>
      </c>
      <c r="AV1046" s="15" t="s">
        <v>422</v>
      </c>
      <c r="AW1046" s="15" t="s">
        <v>39</v>
      </c>
      <c r="AX1046" s="15" t="s">
        <v>76</v>
      </c>
      <c r="AY1046" s="297" t="s">
        <v>414</v>
      </c>
    </row>
    <row r="1047" s="12" customFormat="1">
      <c r="B1047" s="255"/>
      <c r="C1047" s="256"/>
      <c r="D1047" s="252" t="s">
        <v>428</v>
      </c>
      <c r="E1047" s="257" t="s">
        <v>21</v>
      </c>
      <c r="F1047" s="258" t="s">
        <v>584</v>
      </c>
      <c r="G1047" s="256"/>
      <c r="H1047" s="257" t="s">
        <v>21</v>
      </c>
      <c r="I1047" s="259"/>
      <c r="J1047" s="256"/>
      <c r="K1047" s="256"/>
      <c r="L1047" s="260"/>
      <c r="M1047" s="261"/>
      <c r="N1047" s="262"/>
      <c r="O1047" s="262"/>
      <c r="P1047" s="262"/>
      <c r="Q1047" s="262"/>
      <c r="R1047" s="262"/>
      <c r="S1047" s="262"/>
      <c r="T1047" s="263"/>
      <c r="AT1047" s="264" t="s">
        <v>428</v>
      </c>
      <c r="AU1047" s="264" t="s">
        <v>86</v>
      </c>
      <c r="AV1047" s="12" t="s">
        <v>83</v>
      </c>
      <c r="AW1047" s="12" t="s">
        <v>39</v>
      </c>
      <c r="AX1047" s="12" t="s">
        <v>76</v>
      </c>
      <c r="AY1047" s="264" t="s">
        <v>414</v>
      </c>
    </row>
    <row r="1048" s="12" customFormat="1">
      <c r="B1048" s="255"/>
      <c r="C1048" s="256"/>
      <c r="D1048" s="252" t="s">
        <v>428</v>
      </c>
      <c r="E1048" s="257" t="s">
        <v>21</v>
      </c>
      <c r="F1048" s="258" t="s">
        <v>1316</v>
      </c>
      <c r="G1048" s="256"/>
      <c r="H1048" s="257" t="s">
        <v>21</v>
      </c>
      <c r="I1048" s="259"/>
      <c r="J1048" s="256"/>
      <c r="K1048" s="256"/>
      <c r="L1048" s="260"/>
      <c r="M1048" s="261"/>
      <c r="N1048" s="262"/>
      <c r="O1048" s="262"/>
      <c r="P1048" s="262"/>
      <c r="Q1048" s="262"/>
      <c r="R1048" s="262"/>
      <c r="S1048" s="262"/>
      <c r="T1048" s="263"/>
      <c r="AT1048" s="264" t="s">
        <v>428</v>
      </c>
      <c r="AU1048" s="264" t="s">
        <v>86</v>
      </c>
      <c r="AV1048" s="12" t="s">
        <v>83</v>
      </c>
      <c r="AW1048" s="12" t="s">
        <v>39</v>
      </c>
      <c r="AX1048" s="12" t="s">
        <v>76</v>
      </c>
      <c r="AY1048" s="264" t="s">
        <v>414</v>
      </c>
    </row>
    <row r="1049" s="12" customFormat="1">
      <c r="B1049" s="255"/>
      <c r="C1049" s="256"/>
      <c r="D1049" s="252" t="s">
        <v>428</v>
      </c>
      <c r="E1049" s="257" t="s">
        <v>21</v>
      </c>
      <c r="F1049" s="258" t="s">
        <v>1284</v>
      </c>
      <c r="G1049" s="256"/>
      <c r="H1049" s="257" t="s">
        <v>21</v>
      </c>
      <c r="I1049" s="259"/>
      <c r="J1049" s="256"/>
      <c r="K1049" s="256"/>
      <c r="L1049" s="260"/>
      <c r="M1049" s="261"/>
      <c r="N1049" s="262"/>
      <c r="O1049" s="262"/>
      <c r="P1049" s="262"/>
      <c r="Q1049" s="262"/>
      <c r="R1049" s="262"/>
      <c r="S1049" s="262"/>
      <c r="T1049" s="263"/>
      <c r="AT1049" s="264" t="s">
        <v>428</v>
      </c>
      <c r="AU1049" s="264" t="s">
        <v>86</v>
      </c>
      <c r="AV1049" s="12" t="s">
        <v>83</v>
      </c>
      <c r="AW1049" s="12" t="s">
        <v>39</v>
      </c>
      <c r="AX1049" s="12" t="s">
        <v>76</v>
      </c>
      <c r="AY1049" s="264" t="s">
        <v>414</v>
      </c>
    </row>
    <row r="1050" s="13" customFormat="1">
      <c r="B1050" s="265"/>
      <c r="C1050" s="266"/>
      <c r="D1050" s="252" t="s">
        <v>428</v>
      </c>
      <c r="E1050" s="267" t="s">
        <v>21</v>
      </c>
      <c r="F1050" s="268" t="s">
        <v>1317</v>
      </c>
      <c r="G1050" s="266"/>
      <c r="H1050" s="269">
        <v>39.649999999999999</v>
      </c>
      <c r="I1050" s="270"/>
      <c r="J1050" s="266"/>
      <c r="K1050" s="266"/>
      <c r="L1050" s="271"/>
      <c r="M1050" s="272"/>
      <c r="N1050" s="273"/>
      <c r="O1050" s="273"/>
      <c r="P1050" s="273"/>
      <c r="Q1050" s="273"/>
      <c r="R1050" s="273"/>
      <c r="S1050" s="273"/>
      <c r="T1050" s="274"/>
      <c r="AT1050" s="275" t="s">
        <v>428</v>
      </c>
      <c r="AU1050" s="275" t="s">
        <v>86</v>
      </c>
      <c r="AV1050" s="13" t="s">
        <v>86</v>
      </c>
      <c r="AW1050" s="13" t="s">
        <v>39</v>
      </c>
      <c r="AX1050" s="13" t="s">
        <v>76</v>
      </c>
      <c r="AY1050" s="275" t="s">
        <v>414</v>
      </c>
    </row>
    <row r="1051" s="14" customFormat="1">
      <c r="B1051" s="276"/>
      <c r="C1051" s="277"/>
      <c r="D1051" s="252" t="s">
        <v>428</v>
      </c>
      <c r="E1051" s="278" t="s">
        <v>330</v>
      </c>
      <c r="F1051" s="279" t="s">
        <v>259</v>
      </c>
      <c r="G1051" s="277"/>
      <c r="H1051" s="280">
        <v>39.649999999999999</v>
      </c>
      <c r="I1051" s="281"/>
      <c r="J1051" s="277"/>
      <c r="K1051" s="277"/>
      <c r="L1051" s="282"/>
      <c r="M1051" s="283"/>
      <c r="N1051" s="284"/>
      <c r="O1051" s="284"/>
      <c r="P1051" s="284"/>
      <c r="Q1051" s="284"/>
      <c r="R1051" s="284"/>
      <c r="S1051" s="284"/>
      <c r="T1051" s="285"/>
      <c r="AT1051" s="286" t="s">
        <v>428</v>
      </c>
      <c r="AU1051" s="286" t="s">
        <v>86</v>
      </c>
      <c r="AV1051" s="14" t="s">
        <v>394</v>
      </c>
      <c r="AW1051" s="14" t="s">
        <v>39</v>
      </c>
      <c r="AX1051" s="14" t="s">
        <v>76</v>
      </c>
      <c r="AY1051" s="286" t="s">
        <v>414</v>
      </c>
    </row>
    <row r="1052" s="12" customFormat="1">
      <c r="B1052" s="255"/>
      <c r="C1052" s="256"/>
      <c r="D1052" s="252" t="s">
        <v>428</v>
      </c>
      <c r="E1052" s="257" t="s">
        <v>21</v>
      </c>
      <c r="F1052" s="258" t="s">
        <v>1286</v>
      </c>
      <c r="G1052" s="256"/>
      <c r="H1052" s="257" t="s">
        <v>21</v>
      </c>
      <c r="I1052" s="259"/>
      <c r="J1052" s="256"/>
      <c r="K1052" s="256"/>
      <c r="L1052" s="260"/>
      <c r="M1052" s="261"/>
      <c r="N1052" s="262"/>
      <c r="O1052" s="262"/>
      <c r="P1052" s="262"/>
      <c r="Q1052" s="262"/>
      <c r="R1052" s="262"/>
      <c r="S1052" s="262"/>
      <c r="T1052" s="263"/>
      <c r="AT1052" s="264" t="s">
        <v>428</v>
      </c>
      <c r="AU1052" s="264" t="s">
        <v>86</v>
      </c>
      <c r="AV1052" s="12" t="s">
        <v>83</v>
      </c>
      <c r="AW1052" s="12" t="s">
        <v>39</v>
      </c>
      <c r="AX1052" s="12" t="s">
        <v>76</v>
      </c>
      <c r="AY1052" s="264" t="s">
        <v>414</v>
      </c>
    </row>
    <row r="1053" s="13" customFormat="1">
      <c r="B1053" s="265"/>
      <c r="C1053" s="266"/>
      <c r="D1053" s="252" t="s">
        <v>428</v>
      </c>
      <c r="E1053" s="267" t="s">
        <v>21</v>
      </c>
      <c r="F1053" s="268" t="s">
        <v>1318</v>
      </c>
      <c r="G1053" s="266"/>
      <c r="H1053" s="269">
        <v>223.15000000000001</v>
      </c>
      <c r="I1053" s="270"/>
      <c r="J1053" s="266"/>
      <c r="K1053" s="266"/>
      <c r="L1053" s="271"/>
      <c r="M1053" s="272"/>
      <c r="N1053" s="273"/>
      <c r="O1053" s="273"/>
      <c r="P1053" s="273"/>
      <c r="Q1053" s="273"/>
      <c r="R1053" s="273"/>
      <c r="S1053" s="273"/>
      <c r="T1053" s="274"/>
      <c r="AT1053" s="275" t="s">
        <v>428</v>
      </c>
      <c r="AU1053" s="275" t="s">
        <v>86</v>
      </c>
      <c r="AV1053" s="13" t="s">
        <v>86</v>
      </c>
      <c r="AW1053" s="13" t="s">
        <v>39</v>
      </c>
      <c r="AX1053" s="13" t="s">
        <v>76</v>
      </c>
      <c r="AY1053" s="275" t="s">
        <v>414</v>
      </c>
    </row>
    <row r="1054" s="13" customFormat="1">
      <c r="B1054" s="265"/>
      <c r="C1054" s="266"/>
      <c r="D1054" s="252" t="s">
        <v>428</v>
      </c>
      <c r="E1054" s="267" t="s">
        <v>21</v>
      </c>
      <c r="F1054" s="268" t="s">
        <v>1319</v>
      </c>
      <c r="G1054" s="266"/>
      <c r="H1054" s="269">
        <v>333</v>
      </c>
      <c r="I1054" s="270"/>
      <c r="J1054" s="266"/>
      <c r="K1054" s="266"/>
      <c r="L1054" s="271"/>
      <c r="M1054" s="272"/>
      <c r="N1054" s="273"/>
      <c r="O1054" s="273"/>
      <c r="P1054" s="273"/>
      <c r="Q1054" s="273"/>
      <c r="R1054" s="273"/>
      <c r="S1054" s="273"/>
      <c r="T1054" s="274"/>
      <c r="AT1054" s="275" t="s">
        <v>428</v>
      </c>
      <c r="AU1054" s="275" t="s">
        <v>86</v>
      </c>
      <c r="AV1054" s="13" t="s">
        <v>86</v>
      </c>
      <c r="AW1054" s="13" t="s">
        <v>39</v>
      </c>
      <c r="AX1054" s="13" t="s">
        <v>76</v>
      </c>
      <c r="AY1054" s="275" t="s">
        <v>414</v>
      </c>
    </row>
    <row r="1055" s="14" customFormat="1">
      <c r="B1055" s="276"/>
      <c r="C1055" s="277"/>
      <c r="D1055" s="252" t="s">
        <v>428</v>
      </c>
      <c r="E1055" s="278" t="s">
        <v>364</v>
      </c>
      <c r="F1055" s="279" t="s">
        <v>259</v>
      </c>
      <c r="G1055" s="277"/>
      <c r="H1055" s="280">
        <v>556.14999999999998</v>
      </c>
      <c r="I1055" s="281"/>
      <c r="J1055" s="277"/>
      <c r="K1055" s="277"/>
      <c r="L1055" s="282"/>
      <c r="M1055" s="283"/>
      <c r="N1055" s="284"/>
      <c r="O1055" s="284"/>
      <c r="P1055" s="284"/>
      <c r="Q1055" s="284"/>
      <c r="R1055" s="284"/>
      <c r="S1055" s="284"/>
      <c r="T1055" s="285"/>
      <c r="AT1055" s="286" t="s">
        <v>428</v>
      </c>
      <c r="AU1055" s="286" t="s">
        <v>86</v>
      </c>
      <c r="AV1055" s="14" t="s">
        <v>394</v>
      </c>
      <c r="AW1055" s="14" t="s">
        <v>39</v>
      </c>
      <c r="AX1055" s="14" t="s">
        <v>76</v>
      </c>
      <c r="AY1055" s="286" t="s">
        <v>414</v>
      </c>
    </row>
    <row r="1056" s="12" customFormat="1">
      <c r="B1056" s="255"/>
      <c r="C1056" s="256"/>
      <c r="D1056" s="252" t="s">
        <v>428</v>
      </c>
      <c r="E1056" s="257" t="s">
        <v>21</v>
      </c>
      <c r="F1056" s="258" t="s">
        <v>1294</v>
      </c>
      <c r="G1056" s="256"/>
      <c r="H1056" s="257" t="s">
        <v>21</v>
      </c>
      <c r="I1056" s="259"/>
      <c r="J1056" s="256"/>
      <c r="K1056" s="256"/>
      <c r="L1056" s="260"/>
      <c r="M1056" s="261"/>
      <c r="N1056" s="262"/>
      <c r="O1056" s="262"/>
      <c r="P1056" s="262"/>
      <c r="Q1056" s="262"/>
      <c r="R1056" s="262"/>
      <c r="S1056" s="262"/>
      <c r="T1056" s="263"/>
      <c r="AT1056" s="264" t="s">
        <v>428</v>
      </c>
      <c r="AU1056" s="264" t="s">
        <v>86</v>
      </c>
      <c r="AV1056" s="12" t="s">
        <v>83</v>
      </c>
      <c r="AW1056" s="12" t="s">
        <v>39</v>
      </c>
      <c r="AX1056" s="12" t="s">
        <v>76</v>
      </c>
      <c r="AY1056" s="264" t="s">
        <v>414</v>
      </c>
    </row>
    <row r="1057" s="13" customFormat="1">
      <c r="B1057" s="265"/>
      <c r="C1057" s="266"/>
      <c r="D1057" s="252" t="s">
        <v>428</v>
      </c>
      <c r="E1057" s="267" t="s">
        <v>21</v>
      </c>
      <c r="F1057" s="268" t="s">
        <v>1308</v>
      </c>
      <c r="G1057" s="266"/>
      <c r="H1057" s="269">
        <v>33.450000000000003</v>
      </c>
      <c r="I1057" s="270"/>
      <c r="J1057" s="266"/>
      <c r="K1057" s="266"/>
      <c r="L1057" s="271"/>
      <c r="M1057" s="272"/>
      <c r="N1057" s="273"/>
      <c r="O1057" s="273"/>
      <c r="P1057" s="273"/>
      <c r="Q1057" s="273"/>
      <c r="R1057" s="273"/>
      <c r="S1057" s="273"/>
      <c r="T1057" s="274"/>
      <c r="AT1057" s="275" t="s">
        <v>428</v>
      </c>
      <c r="AU1057" s="275" t="s">
        <v>86</v>
      </c>
      <c r="AV1057" s="13" t="s">
        <v>86</v>
      </c>
      <c r="AW1057" s="13" t="s">
        <v>39</v>
      </c>
      <c r="AX1057" s="13" t="s">
        <v>76</v>
      </c>
      <c r="AY1057" s="275" t="s">
        <v>414</v>
      </c>
    </row>
    <row r="1058" s="14" customFormat="1">
      <c r="B1058" s="276"/>
      <c r="C1058" s="277"/>
      <c r="D1058" s="252" t="s">
        <v>428</v>
      </c>
      <c r="E1058" s="278" t="s">
        <v>417</v>
      </c>
      <c r="F1058" s="279" t="s">
        <v>259</v>
      </c>
      <c r="G1058" s="277"/>
      <c r="H1058" s="280">
        <v>33.450000000000003</v>
      </c>
      <c r="I1058" s="281"/>
      <c r="J1058" s="277"/>
      <c r="K1058" s="277"/>
      <c r="L1058" s="282"/>
      <c r="M1058" s="283"/>
      <c r="N1058" s="284"/>
      <c r="O1058" s="284"/>
      <c r="P1058" s="284"/>
      <c r="Q1058" s="284"/>
      <c r="R1058" s="284"/>
      <c r="S1058" s="284"/>
      <c r="T1058" s="285"/>
      <c r="AT1058" s="286" t="s">
        <v>428</v>
      </c>
      <c r="AU1058" s="286" t="s">
        <v>86</v>
      </c>
      <c r="AV1058" s="14" t="s">
        <v>394</v>
      </c>
      <c r="AW1058" s="14" t="s">
        <v>39</v>
      </c>
      <c r="AX1058" s="14" t="s">
        <v>76</v>
      </c>
      <c r="AY1058" s="286" t="s">
        <v>414</v>
      </c>
    </row>
    <row r="1059" s="12" customFormat="1">
      <c r="B1059" s="255"/>
      <c r="C1059" s="256"/>
      <c r="D1059" s="252" t="s">
        <v>428</v>
      </c>
      <c r="E1059" s="257" t="s">
        <v>21</v>
      </c>
      <c r="F1059" s="258" t="s">
        <v>1309</v>
      </c>
      <c r="G1059" s="256"/>
      <c r="H1059" s="257" t="s">
        <v>21</v>
      </c>
      <c r="I1059" s="259"/>
      <c r="J1059" s="256"/>
      <c r="K1059" s="256"/>
      <c r="L1059" s="260"/>
      <c r="M1059" s="261"/>
      <c r="N1059" s="262"/>
      <c r="O1059" s="262"/>
      <c r="P1059" s="262"/>
      <c r="Q1059" s="262"/>
      <c r="R1059" s="262"/>
      <c r="S1059" s="262"/>
      <c r="T1059" s="263"/>
      <c r="AT1059" s="264" t="s">
        <v>428</v>
      </c>
      <c r="AU1059" s="264" t="s">
        <v>86</v>
      </c>
      <c r="AV1059" s="12" t="s">
        <v>83</v>
      </c>
      <c r="AW1059" s="12" t="s">
        <v>39</v>
      </c>
      <c r="AX1059" s="12" t="s">
        <v>76</v>
      </c>
      <c r="AY1059" s="264" t="s">
        <v>414</v>
      </c>
    </row>
    <row r="1060" s="12" customFormat="1">
      <c r="B1060" s="255"/>
      <c r="C1060" s="256"/>
      <c r="D1060" s="252" t="s">
        <v>428</v>
      </c>
      <c r="E1060" s="257" t="s">
        <v>21</v>
      </c>
      <c r="F1060" s="258" t="s">
        <v>901</v>
      </c>
      <c r="G1060" s="256"/>
      <c r="H1060" s="257" t="s">
        <v>21</v>
      </c>
      <c r="I1060" s="259"/>
      <c r="J1060" s="256"/>
      <c r="K1060" s="256"/>
      <c r="L1060" s="260"/>
      <c r="M1060" s="261"/>
      <c r="N1060" s="262"/>
      <c r="O1060" s="262"/>
      <c r="P1060" s="262"/>
      <c r="Q1060" s="262"/>
      <c r="R1060" s="262"/>
      <c r="S1060" s="262"/>
      <c r="T1060" s="263"/>
      <c r="AT1060" s="264" t="s">
        <v>428</v>
      </c>
      <c r="AU1060" s="264" t="s">
        <v>86</v>
      </c>
      <c r="AV1060" s="12" t="s">
        <v>83</v>
      </c>
      <c r="AW1060" s="12" t="s">
        <v>39</v>
      </c>
      <c r="AX1060" s="12" t="s">
        <v>76</v>
      </c>
      <c r="AY1060" s="264" t="s">
        <v>414</v>
      </c>
    </row>
    <row r="1061" s="13" customFormat="1">
      <c r="B1061" s="265"/>
      <c r="C1061" s="266"/>
      <c r="D1061" s="252" t="s">
        <v>428</v>
      </c>
      <c r="E1061" s="267" t="s">
        <v>21</v>
      </c>
      <c r="F1061" s="268" t="s">
        <v>457</v>
      </c>
      <c r="G1061" s="266"/>
      <c r="H1061" s="269">
        <v>75</v>
      </c>
      <c r="I1061" s="270"/>
      <c r="J1061" s="266"/>
      <c r="K1061" s="266"/>
      <c r="L1061" s="271"/>
      <c r="M1061" s="272"/>
      <c r="N1061" s="273"/>
      <c r="O1061" s="273"/>
      <c r="P1061" s="273"/>
      <c r="Q1061" s="273"/>
      <c r="R1061" s="273"/>
      <c r="S1061" s="273"/>
      <c r="T1061" s="274"/>
      <c r="AT1061" s="275" t="s">
        <v>428</v>
      </c>
      <c r="AU1061" s="275" t="s">
        <v>86</v>
      </c>
      <c r="AV1061" s="13" t="s">
        <v>86</v>
      </c>
      <c r="AW1061" s="13" t="s">
        <v>39</v>
      </c>
      <c r="AX1061" s="13" t="s">
        <v>76</v>
      </c>
      <c r="AY1061" s="275" t="s">
        <v>414</v>
      </c>
    </row>
    <row r="1062" s="14" customFormat="1">
      <c r="B1062" s="276"/>
      <c r="C1062" s="277"/>
      <c r="D1062" s="252" t="s">
        <v>428</v>
      </c>
      <c r="E1062" s="278" t="s">
        <v>460</v>
      </c>
      <c r="F1062" s="279" t="s">
        <v>259</v>
      </c>
      <c r="G1062" s="277"/>
      <c r="H1062" s="280">
        <v>75</v>
      </c>
      <c r="I1062" s="281"/>
      <c r="J1062" s="277"/>
      <c r="K1062" s="277"/>
      <c r="L1062" s="282"/>
      <c r="M1062" s="283"/>
      <c r="N1062" s="284"/>
      <c r="O1062" s="284"/>
      <c r="P1062" s="284"/>
      <c r="Q1062" s="284"/>
      <c r="R1062" s="284"/>
      <c r="S1062" s="284"/>
      <c r="T1062" s="285"/>
      <c r="AT1062" s="286" t="s">
        <v>428</v>
      </c>
      <c r="AU1062" s="286" t="s">
        <v>86</v>
      </c>
      <c r="AV1062" s="14" t="s">
        <v>394</v>
      </c>
      <c r="AW1062" s="14" t="s">
        <v>39</v>
      </c>
      <c r="AX1062" s="14" t="s">
        <v>76</v>
      </c>
      <c r="AY1062" s="286" t="s">
        <v>414</v>
      </c>
    </row>
    <row r="1063" s="15" customFormat="1">
      <c r="B1063" s="287"/>
      <c r="C1063" s="288"/>
      <c r="D1063" s="252" t="s">
        <v>428</v>
      </c>
      <c r="E1063" s="289" t="s">
        <v>565</v>
      </c>
      <c r="F1063" s="290" t="s">
        <v>235</v>
      </c>
      <c r="G1063" s="288"/>
      <c r="H1063" s="291">
        <v>704.25</v>
      </c>
      <c r="I1063" s="292"/>
      <c r="J1063" s="288"/>
      <c r="K1063" s="288"/>
      <c r="L1063" s="293"/>
      <c r="M1063" s="294"/>
      <c r="N1063" s="295"/>
      <c r="O1063" s="295"/>
      <c r="P1063" s="295"/>
      <c r="Q1063" s="295"/>
      <c r="R1063" s="295"/>
      <c r="S1063" s="295"/>
      <c r="T1063" s="296"/>
      <c r="AT1063" s="297" t="s">
        <v>428</v>
      </c>
      <c r="AU1063" s="297" t="s">
        <v>86</v>
      </c>
      <c r="AV1063" s="15" t="s">
        <v>422</v>
      </c>
      <c r="AW1063" s="15" t="s">
        <v>39</v>
      </c>
      <c r="AX1063" s="15" t="s">
        <v>76</v>
      </c>
      <c r="AY1063" s="297" t="s">
        <v>414</v>
      </c>
    </row>
    <row r="1064" s="12" customFormat="1">
      <c r="B1064" s="255"/>
      <c r="C1064" s="256"/>
      <c r="D1064" s="252" t="s">
        <v>428</v>
      </c>
      <c r="E1064" s="257" t="s">
        <v>21</v>
      </c>
      <c r="F1064" s="258" t="s">
        <v>584</v>
      </c>
      <c r="G1064" s="256"/>
      <c r="H1064" s="257" t="s">
        <v>21</v>
      </c>
      <c r="I1064" s="259"/>
      <c r="J1064" s="256"/>
      <c r="K1064" s="256"/>
      <c r="L1064" s="260"/>
      <c r="M1064" s="261"/>
      <c r="N1064" s="262"/>
      <c r="O1064" s="262"/>
      <c r="P1064" s="262"/>
      <c r="Q1064" s="262"/>
      <c r="R1064" s="262"/>
      <c r="S1064" s="262"/>
      <c r="T1064" s="263"/>
      <c r="AT1064" s="264" t="s">
        <v>428</v>
      </c>
      <c r="AU1064" s="264" t="s">
        <v>86</v>
      </c>
      <c r="AV1064" s="12" t="s">
        <v>83</v>
      </c>
      <c r="AW1064" s="12" t="s">
        <v>39</v>
      </c>
      <c r="AX1064" s="12" t="s">
        <v>76</v>
      </c>
      <c r="AY1064" s="264" t="s">
        <v>414</v>
      </c>
    </row>
    <row r="1065" s="12" customFormat="1">
      <c r="B1065" s="255"/>
      <c r="C1065" s="256"/>
      <c r="D1065" s="252" t="s">
        <v>428</v>
      </c>
      <c r="E1065" s="257" t="s">
        <v>21</v>
      </c>
      <c r="F1065" s="258" t="s">
        <v>1320</v>
      </c>
      <c r="G1065" s="256"/>
      <c r="H1065" s="257" t="s">
        <v>21</v>
      </c>
      <c r="I1065" s="259"/>
      <c r="J1065" s="256"/>
      <c r="K1065" s="256"/>
      <c r="L1065" s="260"/>
      <c r="M1065" s="261"/>
      <c r="N1065" s="262"/>
      <c r="O1065" s="262"/>
      <c r="P1065" s="262"/>
      <c r="Q1065" s="262"/>
      <c r="R1065" s="262"/>
      <c r="S1065" s="262"/>
      <c r="T1065" s="263"/>
      <c r="AT1065" s="264" t="s">
        <v>428</v>
      </c>
      <c r="AU1065" s="264" t="s">
        <v>86</v>
      </c>
      <c r="AV1065" s="12" t="s">
        <v>83</v>
      </c>
      <c r="AW1065" s="12" t="s">
        <v>39</v>
      </c>
      <c r="AX1065" s="12" t="s">
        <v>76</v>
      </c>
      <c r="AY1065" s="264" t="s">
        <v>414</v>
      </c>
    </row>
    <row r="1066" s="12" customFormat="1">
      <c r="B1066" s="255"/>
      <c r="C1066" s="256"/>
      <c r="D1066" s="252" t="s">
        <v>428</v>
      </c>
      <c r="E1066" s="257" t="s">
        <v>21</v>
      </c>
      <c r="F1066" s="258" t="s">
        <v>1284</v>
      </c>
      <c r="G1066" s="256"/>
      <c r="H1066" s="257" t="s">
        <v>21</v>
      </c>
      <c r="I1066" s="259"/>
      <c r="J1066" s="256"/>
      <c r="K1066" s="256"/>
      <c r="L1066" s="260"/>
      <c r="M1066" s="261"/>
      <c r="N1066" s="262"/>
      <c r="O1066" s="262"/>
      <c r="P1066" s="262"/>
      <c r="Q1066" s="262"/>
      <c r="R1066" s="262"/>
      <c r="S1066" s="262"/>
      <c r="T1066" s="263"/>
      <c r="AT1066" s="264" t="s">
        <v>428</v>
      </c>
      <c r="AU1066" s="264" t="s">
        <v>86</v>
      </c>
      <c r="AV1066" s="12" t="s">
        <v>83</v>
      </c>
      <c r="AW1066" s="12" t="s">
        <v>39</v>
      </c>
      <c r="AX1066" s="12" t="s">
        <v>76</v>
      </c>
      <c r="AY1066" s="264" t="s">
        <v>414</v>
      </c>
    </row>
    <row r="1067" s="13" customFormat="1">
      <c r="B1067" s="265"/>
      <c r="C1067" s="266"/>
      <c r="D1067" s="252" t="s">
        <v>428</v>
      </c>
      <c r="E1067" s="267" t="s">
        <v>21</v>
      </c>
      <c r="F1067" s="268" t="s">
        <v>330</v>
      </c>
      <c r="G1067" s="266"/>
      <c r="H1067" s="269">
        <v>39.649999999999999</v>
      </c>
      <c r="I1067" s="270"/>
      <c r="J1067" s="266"/>
      <c r="K1067" s="266"/>
      <c r="L1067" s="271"/>
      <c r="M1067" s="272"/>
      <c r="N1067" s="273"/>
      <c r="O1067" s="273"/>
      <c r="P1067" s="273"/>
      <c r="Q1067" s="273"/>
      <c r="R1067" s="273"/>
      <c r="S1067" s="273"/>
      <c r="T1067" s="274"/>
      <c r="AT1067" s="275" t="s">
        <v>428</v>
      </c>
      <c r="AU1067" s="275" t="s">
        <v>86</v>
      </c>
      <c r="AV1067" s="13" t="s">
        <v>86</v>
      </c>
      <c r="AW1067" s="13" t="s">
        <v>39</v>
      </c>
      <c r="AX1067" s="13" t="s">
        <v>76</v>
      </c>
      <c r="AY1067" s="275" t="s">
        <v>414</v>
      </c>
    </row>
    <row r="1068" s="14" customFormat="1">
      <c r="B1068" s="276"/>
      <c r="C1068" s="277"/>
      <c r="D1068" s="252" t="s">
        <v>428</v>
      </c>
      <c r="E1068" s="278" t="s">
        <v>333</v>
      </c>
      <c r="F1068" s="279" t="s">
        <v>259</v>
      </c>
      <c r="G1068" s="277"/>
      <c r="H1068" s="280">
        <v>39.649999999999999</v>
      </c>
      <c r="I1068" s="281"/>
      <c r="J1068" s="277"/>
      <c r="K1068" s="277"/>
      <c r="L1068" s="282"/>
      <c r="M1068" s="283"/>
      <c r="N1068" s="284"/>
      <c r="O1068" s="284"/>
      <c r="P1068" s="284"/>
      <c r="Q1068" s="284"/>
      <c r="R1068" s="284"/>
      <c r="S1068" s="284"/>
      <c r="T1068" s="285"/>
      <c r="AT1068" s="286" t="s">
        <v>428</v>
      </c>
      <c r="AU1068" s="286" t="s">
        <v>86</v>
      </c>
      <c r="AV1068" s="14" t="s">
        <v>394</v>
      </c>
      <c r="AW1068" s="14" t="s">
        <v>39</v>
      </c>
      <c r="AX1068" s="14" t="s">
        <v>76</v>
      </c>
      <c r="AY1068" s="286" t="s">
        <v>414</v>
      </c>
    </row>
    <row r="1069" s="12" customFormat="1">
      <c r="B1069" s="255"/>
      <c r="C1069" s="256"/>
      <c r="D1069" s="252" t="s">
        <v>428</v>
      </c>
      <c r="E1069" s="257" t="s">
        <v>21</v>
      </c>
      <c r="F1069" s="258" t="s">
        <v>1286</v>
      </c>
      <c r="G1069" s="256"/>
      <c r="H1069" s="257" t="s">
        <v>21</v>
      </c>
      <c r="I1069" s="259"/>
      <c r="J1069" s="256"/>
      <c r="K1069" s="256"/>
      <c r="L1069" s="260"/>
      <c r="M1069" s="261"/>
      <c r="N1069" s="262"/>
      <c r="O1069" s="262"/>
      <c r="P1069" s="262"/>
      <c r="Q1069" s="262"/>
      <c r="R1069" s="262"/>
      <c r="S1069" s="262"/>
      <c r="T1069" s="263"/>
      <c r="AT1069" s="264" t="s">
        <v>428</v>
      </c>
      <c r="AU1069" s="264" t="s">
        <v>86</v>
      </c>
      <c r="AV1069" s="12" t="s">
        <v>83</v>
      </c>
      <c r="AW1069" s="12" t="s">
        <v>39</v>
      </c>
      <c r="AX1069" s="12" t="s">
        <v>76</v>
      </c>
      <c r="AY1069" s="264" t="s">
        <v>414</v>
      </c>
    </row>
    <row r="1070" s="13" customFormat="1">
      <c r="B1070" s="265"/>
      <c r="C1070" s="266"/>
      <c r="D1070" s="252" t="s">
        <v>428</v>
      </c>
      <c r="E1070" s="267" t="s">
        <v>21</v>
      </c>
      <c r="F1070" s="268" t="s">
        <v>364</v>
      </c>
      <c r="G1070" s="266"/>
      <c r="H1070" s="269">
        <v>556.14999999999998</v>
      </c>
      <c r="I1070" s="270"/>
      <c r="J1070" s="266"/>
      <c r="K1070" s="266"/>
      <c r="L1070" s="271"/>
      <c r="M1070" s="272"/>
      <c r="N1070" s="273"/>
      <c r="O1070" s="273"/>
      <c r="P1070" s="273"/>
      <c r="Q1070" s="273"/>
      <c r="R1070" s="273"/>
      <c r="S1070" s="273"/>
      <c r="T1070" s="274"/>
      <c r="AT1070" s="275" t="s">
        <v>428</v>
      </c>
      <c r="AU1070" s="275" t="s">
        <v>86</v>
      </c>
      <c r="AV1070" s="13" t="s">
        <v>86</v>
      </c>
      <c r="AW1070" s="13" t="s">
        <v>39</v>
      </c>
      <c r="AX1070" s="13" t="s">
        <v>76</v>
      </c>
      <c r="AY1070" s="275" t="s">
        <v>414</v>
      </c>
    </row>
    <row r="1071" s="14" customFormat="1">
      <c r="B1071" s="276"/>
      <c r="C1071" s="277"/>
      <c r="D1071" s="252" t="s">
        <v>428</v>
      </c>
      <c r="E1071" s="278" t="s">
        <v>366</v>
      </c>
      <c r="F1071" s="279" t="s">
        <v>259</v>
      </c>
      <c r="G1071" s="277"/>
      <c r="H1071" s="280">
        <v>556.14999999999998</v>
      </c>
      <c r="I1071" s="281"/>
      <c r="J1071" s="277"/>
      <c r="K1071" s="277"/>
      <c r="L1071" s="282"/>
      <c r="M1071" s="283"/>
      <c r="N1071" s="284"/>
      <c r="O1071" s="284"/>
      <c r="P1071" s="284"/>
      <c r="Q1071" s="284"/>
      <c r="R1071" s="284"/>
      <c r="S1071" s="284"/>
      <c r="T1071" s="285"/>
      <c r="AT1071" s="286" t="s">
        <v>428</v>
      </c>
      <c r="AU1071" s="286" t="s">
        <v>86</v>
      </c>
      <c r="AV1071" s="14" t="s">
        <v>394</v>
      </c>
      <c r="AW1071" s="14" t="s">
        <v>39</v>
      </c>
      <c r="AX1071" s="14" t="s">
        <v>76</v>
      </c>
      <c r="AY1071" s="286" t="s">
        <v>414</v>
      </c>
    </row>
    <row r="1072" s="12" customFormat="1">
      <c r="B1072" s="255"/>
      <c r="C1072" s="256"/>
      <c r="D1072" s="252" t="s">
        <v>428</v>
      </c>
      <c r="E1072" s="257" t="s">
        <v>21</v>
      </c>
      <c r="F1072" s="258" t="s">
        <v>1294</v>
      </c>
      <c r="G1072" s="256"/>
      <c r="H1072" s="257" t="s">
        <v>21</v>
      </c>
      <c r="I1072" s="259"/>
      <c r="J1072" s="256"/>
      <c r="K1072" s="256"/>
      <c r="L1072" s="260"/>
      <c r="M1072" s="261"/>
      <c r="N1072" s="262"/>
      <c r="O1072" s="262"/>
      <c r="P1072" s="262"/>
      <c r="Q1072" s="262"/>
      <c r="R1072" s="262"/>
      <c r="S1072" s="262"/>
      <c r="T1072" s="263"/>
      <c r="AT1072" s="264" t="s">
        <v>428</v>
      </c>
      <c r="AU1072" s="264" t="s">
        <v>86</v>
      </c>
      <c r="AV1072" s="12" t="s">
        <v>83</v>
      </c>
      <c r="AW1072" s="12" t="s">
        <v>39</v>
      </c>
      <c r="AX1072" s="12" t="s">
        <v>76</v>
      </c>
      <c r="AY1072" s="264" t="s">
        <v>414</v>
      </c>
    </row>
    <row r="1073" s="13" customFormat="1">
      <c r="B1073" s="265"/>
      <c r="C1073" s="266"/>
      <c r="D1073" s="252" t="s">
        <v>428</v>
      </c>
      <c r="E1073" s="267" t="s">
        <v>21</v>
      </c>
      <c r="F1073" s="268" t="s">
        <v>417</v>
      </c>
      <c r="G1073" s="266"/>
      <c r="H1073" s="269">
        <v>33.450000000000003</v>
      </c>
      <c r="I1073" s="270"/>
      <c r="J1073" s="266"/>
      <c r="K1073" s="266"/>
      <c r="L1073" s="271"/>
      <c r="M1073" s="272"/>
      <c r="N1073" s="273"/>
      <c r="O1073" s="273"/>
      <c r="P1073" s="273"/>
      <c r="Q1073" s="273"/>
      <c r="R1073" s="273"/>
      <c r="S1073" s="273"/>
      <c r="T1073" s="274"/>
      <c r="AT1073" s="275" t="s">
        <v>428</v>
      </c>
      <c r="AU1073" s="275" t="s">
        <v>86</v>
      </c>
      <c r="AV1073" s="13" t="s">
        <v>86</v>
      </c>
      <c r="AW1073" s="13" t="s">
        <v>39</v>
      </c>
      <c r="AX1073" s="13" t="s">
        <v>76</v>
      </c>
      <c r="AY1073" s="275" t="s">
        <v>414</v>
      </c>
    </row>
    <row r="1074" s="14" customFormat="1">
      <c r="B1074" s="276"/>
      <c r="C1074" s="277"/>
      <c r="D1074" s="252" t="s">
        <v>428</v>
      </c>
      <c r="E1074" s="278" t="s">
        <v>423</v>
      </c>
      <c r="F1074" s="279" t="s">
        <v>259</v>
      </c>
      <c r="G1074" s="277"/>
      <c r="H1074" s="280">
        <v>33.450000000000003</v>
      </c>
      <c r="I1074" s="281"/>
      <c r="J1074" s="277"/>
      <c r="K1074" s="277"/>
      <c r="L1074" s="282"/>
      <c r="M1074" s="283"/>
      <c r="N1074" s="284"/>
      <c r="O1074" s="284"/>
      <c r="P1074" s="284"/>
      <c r="Q1074" s="284"/>
      <c r="R1074" s="284"/>
      <c r="S1074" s="284"/>
      <c r="T1074" s="285"/>
      <c r="AT1074" s="286" t="s">
        <v>428</v>
      </c>
      <c r="AU1074" s="286" t="s">
        <v>86</v>
      </c>
      <c r="AV1074" s="14" t="s">
        <v>394</v>
      </c>
      <c r="AW1074" s="14" t="s">
        <v>39</v>
      </c>
      <c r="AX1074" s="14" t="s">
        <v>76</v>
      </c>
      <c r="AY1074" s="286" t="s">
        <v>414</v>
      </c>
    </row>
    <row r="1075" s="12" customFormat="1">
      <c r="B1075" s="255"/>
      <c r="C1075" s="256"/>
      <c r="D1075" s="252" t="s">
        <v>428</v>
      </c>
      <c r="E1075" s="257" t="s">
        <v>21</v>
      </c>
      <c r="F1075" s="258" t="s">
        <v>1309</v>
      </c>
      <c r="G1075" s="256"/>
      <c r="H1075" s="257" t="s">
        <v>21</v>
      </c>
      <c r="I1075" s="259"/>
      <c r="J1075" s="256"/>
      <c r="K1075" s="256"/>
      <c r="L1075" s="260"/>
      <c r="M1075" s="261"/>
      <c r="N1075" s="262"/>
      <c r="O1075" s="262"/>
      <c r="P1075" s="262"/>
      <c r="Q1075" s="262"/>
      <c r="R1075" s="262"/>
      <c r="S1075" s="262"/>
      <c r="T1075" s="263"/>
      <c r="AT1075" s="264" t="s">
        <v>428</v>
      </c>
      <c r="AU1075" s="264" t="s">
        <v>86</v>
      </c>
      <c r="AV1075" s="12" t="s">
        <v>83</v>
      </c>
      <c r="AW1075" s="12" t="s">
        <v>39</v>
      </c>
      <c r="AX1075" s="12" t="s">
        <v>76</v>
      </c>
      <c r="AY1075" s="264" t="s">
        <v>414</v>
      </c>
    </row>
    <row r="1076" s="13" customFormat="1">
      <c r="B1076" s="265"/>
      <c r="C1076" s="266"/>
      <c r="D1076" s="252" t="s">
        <v>428</v>
      </c>
      <c r="E1076" s="267" t="s">
        <v>21</v>
      </c>
      <c r="F1076" s="268" t="s">
        <v>460</v>
      </c>
      <c r="G1076" s="266"/>
      <c r="H1076" s="269">
        <v>75</v>
      </c>
      <c r="I1076" s="270"/>
      <c r="J1076" s="266"/>
      <c r="K1076" s="266"/>
      <c r="L1076" s="271"/>
      <c r="M1076" s="272"/>
      <c r="N1076" s="273"/>
      <c r="O1076" s="273"/>
      <c r="P1076" s="273"/>
      <c r="Q1076" s="273"/>
      <c r="R1076" s="273"/>
      <c r="S1076" s="273"/>
      <c r="T1076" s="274"/>
      <c r="AT1076" s="275" t="s">
        <v>428</v>
      </c>
      <c r="AU1076" s="275" t="s">
        <v>86</v>
      </c>
      <c r="AV1076" s="13" t="s">
        <v>86</v>
      </c>
      <c r="AW1076" s="13" t="s">
        <v>39</v>
      </c>
      <c r="AX1076" s="13" t="s">
        <v>76</v>
      </c>
      <c r="AY1076" s="275" t="s">
        <v>414</v>
      </c>
    </row>
    <row r="1077" s="14" customFormat="1">
      <c r="B1077" s="276"/>
      <c r="C1077" s="277"/>
      <c r="D1077" s="252" t="s">
        <v>428</v>
      </c>
      <c r="E1077" s="278" t="s">
        <v>1321</v>
      </c>
      <c r="F1077" s="279" t="s">
        <v>259</v>
      </c>
      <c r="G1077" s="277"/>
      <c r="H1077" s="280">
        <v>75</v>
      </c>
      <c r="I1077" s="281"/>
      <c r="J1077" s="277"/>
      <c r="K1077" s="277"/>
      <c r="L1077" s="282"/>
      <c r="M1077" s="283"/>
      <c r="N1077" s="284"/>
      <c r="O1077" s="284"/>
      <c r="P1077" s="284"/>
      <c r="Q1077" s="284"/>
      <c r="R1077" s="284"/>
      <c r="S1077" s="284"/>
      <c r="T1077" s="285"/>
      <c r="AT1077" s="286" t="s">
        <v>428</v>
      </c>
      <c r="AU1077" s="286" t="s">
        <v>86</v>
      </c>
      <c r="AV1077" s="14" t="s">
        <v>394</v>
      </c>
      <c r="AW1077" s="14" t="s">
        <v>39</v>
      </c>
      <c r="AX1077" s="14" t="s">
        <v>76</v>
      </c>
      <c r="AY1077" s="286" t="s">
        <v>414</v>
      </c>
    </row>
    <row r="1078" s="15" customFormat="1">
      <c r="B1078" s="287"/>
      <c r="C1078" s="288"/>
      <c r="D1078" s="252" t="s">
        <v>428</v>
      </c>
      <c r="E1078" s="289" t="s">
        <v>568</v>
      </c>
      <c r="F1078" s="290" t="s">
        <v>235</v>
      </c>
      <c r="G1078" s="288"/>
      <c r="H1078" s="291">
        <v>704.25</v>
      </c>
      <c r="I1078" s="292"/>
      <c r="J1078" s="288"/>
      <c r="K1078" s="288"/>
      <c r="L1078" s="293"/>
      <c r="M1078" s="294"/>
      <c r="N1078" s="295"/>
      <c r="O1078" s="295"/>
      <c r="P1078" s="295"/>
      <c r="Q1078" s="295"/>
      <c r="R1078" s="295"/>
      <c r="S1078" s="295"/>
      <c r="T1078" s="296"/>
      <c r="AT1078" s="297" t="s">
        <v>428</v>
      </c>
      <c r="AU1078" s="297" t="s">
        <v>86</v>
      </c>
      <c r="AV1078" s="15" t="s">
        <v>422</v>
      </c>
      <c r="AW1078" s="15" t="s">
        <v>39</v>
      </c>
      <c r="AX1078" s="15" t="s">
        <v>76</v>
      </c>
      <c r="AY1078" s="297" t="s">
        <v>414</v>
      </c>
    </row>
    <row r="1079" s="12" customFormat="1">
      <c r="B1079" s="255"/>
      <c r="C1079" s="256"/>
      <c r="D1079" s="252" t="s">
        <v>428</v>
      </c>
      <c r="E1079" s="257" t="s">
        <v>21</v>
      </c>
      <c r="F1079" s="258" t="s">
        <v>592</v>
      </c>
      <c r="G1079" s="256"/>
      <c r="H1079" s="257" t="s">
        <v>21</v>
      </c>
      <c r="I1079" s="259"/>
      <c r="J1079" s="256"/>
      <c r="K1079" s="256"/>
      <c r="L1079" s="260"/>
      <c r="M1079" s="261"/>
      <c r="N1079" s="262"/>
      <c r="O1079" s="262"/>
      <c r="P1079" s="262"/>
      <c r="Q1079" s="262"/>
      <c r="R1079" s="262"/>
      <c r="S1079" s="262"/>
      <c r="T1079" s="263"/>
      <c r="AT1079" s="264" t="s">
        <v>428</v>
      </c>
      <c r="AU1079" s="264" t="s">
        <v>86</v>
      </c>
      <c r="AV1079" s="12" t="s">
        <v>83</v>
      </c>
      <c r="AW1079" s="12" t="s">
        <v>39</v>
      </c>
      <c r="AX1079" s="12" t="s">
        <v>76</v>
      </c>
      <c r="AY1079" s="264" t="s">
        <v>414</v>
      </c>
    </row>
    <row r="1080" s="12" customFormat="1">
      <c r="B1080" s="255"/>
      <c r="C1080" s="256"/>
      <c r="D1080" s="252" t="s">
        <v>428</v>
      </c>
      <c r="E1080" s="257" t="s">
        <v>21</v>
      </c>
      <c r="F1080" s="258" t="s">
        <v>1322</v>
      </c>
      <c r="G1080" s="256"/>
      <c r="H1080" s="257" t="s">
        <v>21</v>
      </c>
      <c r="I1080" s="259"/>
      <c r="J1080" s="256"/>
      <c r="K1080" s="256"/>
      <c r="L1080" s="260"/>
      <c r="M1080" s="261"/>
      <c r="N1080" s="262"/>
      <c r="O1080" s="262"/>
      <c r="P1080" s="262"/>
      <c r="Q1080" s="262"/>
      <c r="R1080" s="262"/>
      <c r="S1080" s="262"/>
      <c r="T1080" s="263"/>
      <c r="AT1080" s="264" t="s">
        <v>428</v>
      </c>
      <c r="AU1080" s="264" t="s">
        <v>86</v>
      </c>
      <c r="AV1080" s="12" t="s">
        <v>83</v>
      </c>
      <c r="AW1080" s="12" t="s">
        <v>39</v>
      </c>
      <c r="AX1080" s="12" t="s">
        <v>76</v>
      </c>
      <c r="AY1080" s="264" t="s">
        <v>414</v>
      </c>
    </row>
    <row r="1081" s="12" customFormat="1">
      <c r="B1081" s="255"/>
      <c r="C1081" s="256"/>
      <c r="D1081" s="252" t="s">
        <v>428</v>
      </c>
      <c r="E1081" s="257" t="s">
        <v>21</v>
      </c>
      <c r="F1081" s="258" t="s">
        <v>1284</v>
      </c>
      <c r="G1081" s="256"/>
      <c r="H1081" s="257" t="s">
        <v>21</v>
      </c>
      <c r="I1081" s="259"/>
      <c r="J1081" s="256"/>
      <c r="K1081" s="256"/>
      <c r="L1081" s="260"/>
      <c r="M1081" s="261"/>
      <c r="N1081" s="262"/>
      <c r="O1081" s="262"/>
      <c r="P1081" s="262"/>
      <c r="Q1081" s="262"/>
      <c r="R1081" s="262"/>
      <c r="S1081" s="262"/>
      <c r="T1081" s="263"/>
      <c r="AT1081" s="264" t="s">
        <v>428</v>
      </c>
      <c r="AU1081" s="264" t="s">
        <v>86</v>
      </c>
      <c r="AV1081" s="12" t="s">
        <v>83</v>
      </c>
      <c r="AW1081" s="12" t="s">
        <v>39</v>
      </c>
      <c r="AX1081" s="12" t="s">
        <v>76</v>
      </c>
      <c r="AY1081" s="264" t="s">
        <v>414</v>
      </c>
    </row>
    <row r="1082" s="13" customFormat="1">
      <c r="B1082" s="265"/>
      <c r="C1082" s="266"/>
      <c r="D1082" s="252" t="s">
        <v>428</v>
      </c>
      <c r="E1082" s="267" t="s">
        <v>21</v>
      </c>
      <c r="F1082" s="268" t="s">
        <v>1312</v>
      </c>
      <c r="G1082" s="266"/>
      <c r="H1082" s="269">
        <v>45.299999999999997</v>
      </c>
      <c r="I1082" s="270"/>
      <c r="J1082" s="266"/>
      <c r="K1082" s="266"/>
      <c r="L1082" s="271"/>
      <c r="M1082" s="272"/>
      <c r="N1082" s="273"/>
      <c r="O1082" s="273"/>
      <c r="P1082" s="273"/>
      <c r="Q1082" s="273"/>
      <c r="R1082" s="273"/>
      <c r="S1082" s="273"/>
      <c r="T1082" s="274"/>
      <c r="AT1082" s="275" t="s">
        <v>428</v>
      </c>
      <c r="AU1082" s="275" t="s">
        <v>86</v>
      </c>
      <c r="AV1082" s="13" t="s">
        <v>86</v>
      </c>
      <c r="AW1082" s="13" t="s">
        <v>39</v>
      </c>
      <c r="AX1082" s="13" t="s">
        <v>76</v>
      </c>
      <c r="AY1082" s="275" t="s">
        <v>414</v>
      </c>
    </row>
    <row r="1083" s="14" customFormat="1">
      <c r="B1083" s="276"/>
      <c r="C1083" s="277"/>
      <c r="D1083" s="252" t="s">
        <v>428</v>
      </c>
      <c r="E1083" s="278" t="s">
        <v>335</v>
      </c>
      <c r="F1083" s="279" t="s">
        <v>259</v>
      </c>
      <c r="G1083" s="277"/>
      <c r="H1083" s="280">
        <v>45.299999999999997</v>
      </c>
      <c r="I1083" s="281"/>
      <c r="J1083" s="277"/>
      <c r="K1083" s="277"/>
      <c r="L1083" s="282"/>
      <c r="M1083" s="283"/>
      <c r="N1083" s="284"/>
      <c r="O1083" s="284"/>
      <c r="P1083" s="284"/>
      <c r="Q1083" s="284"/>
      <c r="R1083" s="284"/>
      <c r="S1083" s="284"/>
      <c r="T1083" s="285"/>
      <c r="AT1083" s="286" t="s">
        <v>428</v>
      </c>
      <c r="AU1083" s="286" t="s">
        <v>86</v>
      </c>
      <c r="AV1083" s="14" t="s">
        <v>394</v>
      </c>
      <c r="AW1083" s="14" t="s">
        <v>39</v>
      </c>
      <c r="AX1083" s="14" t="s">
        <v>76</v>
      </c>
      <c r="AY1083" s="286" t="s">
        <v>414</v>
      </c>
    </row>
    <row r="1084" s="12" customFormat="1">
      <c r="B1084" s="255"/>
      <c r="C1084" s="256"/>
      <c r="D1084" s="252" t="s">
        <v>428</v>
      </c>
      <c r="E1084" s="257" t="s">
        <v>21</v>
      </c>
      <c r="F1084" s="258" t="s">
        <v>1286</v>
      </c>
      <c r="G1084" s="256"/>
      <c r="H1084" s="257" t="s">
        <v>21</v>
      </c>
      <c r="I1084" s="259"/>
      <c r="J1084" s="256"/>
      <c r="K1084" s="256"/>
      <c r="L1084" s="260"/>
      <c r="M1084" s="261"/>
      <c r="N1084" s="262"/>
      <c r="O1084" s="262"/>
      <c r="P1084" s="262"/>
      <c r="Q1084" s="262"/>
      <c r="R1084" s="262"/>
      <c r="S1084" s="262"/>
      <c r="T1084" s="263"/>
      <c r="AT1084" s="264" t="s">
        <v>428</v>
      </c>
      <c r="AU1084" s="264" t="s">
        <v>86</v>
      </c>
      <c r="AV1084" s="12" t="s">
        <v>83</v>
      </c>
      <c r="AW1084" s="12" t="s">
        <v>39</v>
      </c>
      <c r="AX1084" s="12" t="s">
        <v>76</v>
      </c>
      <c r="AY1084" s="264" t="s">
        <v>414</v>
      </c>
    </row>
    <row r="1085" s="13" customFormat="1">
      <c r="B1085" s="265"/>
      <c r="C1085" s="266"/>
      <c r="D1085" s="252" t="s">
        <v>428</v>
      </c>
      <c r="E1085" s="267" t="s">
        <v>21</v>
      </c>
      <c r="F1085" s="268" t="s">
        <v>1323</v>
      </c>
      <c r="G1085" s="266"/>
      <c r="H1085" s="269">
        <v>317.19999999999999</v>
      </c>
      <c r="I1085" s="270"/>
      <c r="J1085" s="266"/>
      <c r="K1085" s="266"/>
      <c r="L1085" s="271"/>
      <c r="M1085" s="272"/>
      <c r="N1085" s="273"/>
      <c r="O1085" s="273"/>
      <c r="P1085" s="273"/>
      <c r="Q1085" s="273"/>
      <c r="R1085" s="273"/>
      <c r="S1085" s="273"/>
      <c r="T1085" s="274"/>
      <c r="AT1085" s="275" t="s">
        <v>428</v>
      </c>
      <c r="AU1085" s="275" t="s">
        <v>86</v>
      </c>
      <c r="AV1085" s="13" t="s">
        <v>86</v>
      </c>
      <c r="AW1085" s="13" t="s">
        <v>39</v>
      </c>
      <c r="AX1085" s="13" t="s">
        <v>76</v>
      </c>
      <c r="AY1085" s="275" t="s">
        <v>414</v>
      </c>
    </row>
    <row r="1086" s="13" customFormat="1">
      <c r="B1086" s="265"/>
      <c r="C1086" s="266"/>
      <c r="D1086" s="252" t="s">
        <v>428</v>
      </c>
      <c r="E1086" s="267" t="s">
        <v>21</v>
      </c>
      <c r="F1086" s="268" t="s">
        <v>1314</v>
      </c>
      <c r="G1086" s="266"/>
      <c r="H1086" s="269">
        <v>235.09999999999999</v>
      </c>
      <c r="I1086" s="270"/>
      <c r="J1086" s="266"/>
      <c r="K1086" s="266"/>
      <c r="L1086" s="271"/>
      <c r="M1086" s="272"/>
      <c r="N1086" s="273"/>
      <c r="O1086" s="273"/>
      <c r="P1086" s="273"/>
      <c r="Q1086" s="273"/>
      <c r="R1086" s="273"/>
      <c r="S1086" s="273"/>
      <c r="T1086" s="274"/>
      <c r="AT1086" s="275" t="s">
        <v>428</v>
      </c>
      <c r="AU1086" s="275" t="s">
        <v>86</v>
      </c>
      <c r="AV1086" s="13" t="s">
        <v>86</v>
      </c>
      <c r="AW1086" s="13" t="s">
        <v>39</v>
      </c>
      <c r="AX1086" s="13" t="s">
        <v>76</v>
      </c>
      <c r="AY1086" s="275" t="s">
        <v>414</v>
      </c>
    </row>
    <row r="1087" s="14" customFormat="1">
      <c r="B1087" s="276"/>
      <c r="C1087" s="277"/>
      <c r="D1087" s="252" t="s">
        <v>428</v>
      </c>
      <c r="E1087" s="278" t="s">
        <v>367</v>
      </c>
      <c r="F1087" s="279" t="s">
        <v>259</v>
      </c>
      <c r="G1087" s="277"/>
      <c r="H1087" s="280">
        <v>552.29999999999995</v>
      </c>
      <c r="I1087" s="281"/>
      <c r="J1087" s="277"/>
      <c r="K1087" s="277"/>
      <c r="L1087" s="282"/>
      <c r="M1087" s="283"/>
      <c r="N1087" s="284"/>
      <c r="O1087" s="284"/>
      <c r="P1087" s="284"/>
      <c r="Q1087" s="284"/>
      <c r="R1087" s="284"/>
      <c r="S1087" s="284"/>
      <c r="T1087" s="285"/>
      <c r="AT1087" s="286" t="s">
        <v>428</v>
      </c>
      <c r="AU1087" s="286" t="s">
        <v>86</v>
      </c>
      <c r="AV1087" s="14" t="s">
        <v>394</v>
      </c>
      <c r="AW1087" s="14" t="s">
        <v>39</v>
      </c>
      <c r="AX1087" s="14" t="s">
        <v>76</v>
      </c>
      <c r="AY1087" s="286" t="s">
        <v>414</v>
      </c>
    </row>
    <row r="1088" s="12" customFormat="1">
      <c r="B1088" s="255"/>
      <c r="C1088" s="256"/>
      <c r="D1088" s="252" t="s">
        <v>428</v>
      </c>
      <c r="E1088" s="257" t="s">
        <v>21</v>
      </c>
      <c r="F1088" s="258" t="s">
        <v>1294</v>
      </c>
      <c r="G1088" s="256"/>
      <c r="H1088" s="257" t="s">
        <v>21</v>
      </c>
      <c r="I1088" s="259"/>
      <c r="J1088" s="256"/>
      <c r="K1088" s="256"/>
      <c r="L1088" s="260"/>
      <c r="M1088" s="261"/>
      <c r="N1088" s="262"/>
      <c r="O1088" s="262"/>
      <c r="P1088" s="262"/>
      <c r="Q1088" s="262"/>
      <c r="R1088" s="262"/>
      <c r="S1088" s="262"/>
      <c r="T1088" s="263"/>
      <c r="AT1088" s="264" t="s">
        <v>428</v>
      </c>
      <c r="AU1088" s="264" t="s">
        <v>86</v>
      </c>
      <c r="AV1088" s="12" t="s">
        <v>83</v>
      </c>
      <c r="AW1088" s="12" t="s">
        <v>39</v>
      </c>
      <c r="AX1088" s="12" t="s">
        <v>76</v>
      </c>
      <c r="AY1088" s="264" t="s">
        <v>414</v>
      </c>
    </row>
    <row r="1089" s="13" customFormat="1">
      <c r="B1089" s="265"/>
      <c r="C1089" s="266"/>
      <c r="D1089" s="252" t="s">
        <v>428</v>
      </c>
      <c r="E1089" s="267" t="s">
        <v>21</v>
      </c>
      <c r="F1089" s="268" t="s">
        <v>1308</v>
      </c>
      <c r="G1089" s="266"/>
      <c r="H1089" s="269">
        <v>33.450000000000003</v>
      </c>
      <c r="I1089" s="270"/>
      <c r="J1089" s="266"/>
      <c r="K1089" s="266"/>
      <c r="L1089" s="271"/>
      <c r="M1089" s="272"/>
      <c r="N1089" s="273"/>
      <c r="O1089" s="273"/>
      <c r="P1089" s="273"/>
      <c r="Q1089" s="273"/>
      <c r="R1089" s="273"/>
      <c r="S1089" s="273"/>
      <c r="T1089" s="274"/>
      <c r="AT1089" s="275" t="s">
        <v>428</v>
      </c>
      <c r="AU1089" s="275" t="s">
        <v>86</v>
      </c>
      <c r="AV1089" s="13" t="s">
        <v>86</v>
      </c>
      <c r="AW1089" s="13" t="s">
        <v>39</v>
      </c>
      <c r="AX1089" s="13" t="s">
        <v>76</v>
      </c>
      <c r="AY1089" s="275" t="s">
        <v>414</v>
      </c>
    </row>
    <row r="1090" s="14" customFormat="1">
      <c r="B1090" s="276"/>
      <c r="C1090" s="277"/>
      <c r="D1090" s="252" t="s">
        <v>428</v>
      </c>
      <c r="E1090" s="278" t="s">
        <v>427</v>
      </c>
      <c r="F1090" s="279" t="s">
        <v>259</v>
      </c>
      <c r="G1090" s="277"/>
      <c r="H1090" s="280">
        <v>33.450000000000003</v>
      </c>
      <c r="I1090" s="281"/>
      <c r="J1090" s="277"/>
      <c r="K1090" s="277"/>
      <c r="L1090" s="282"/>
      <c r="M1090" s="283"/>
      <c r="N1090" s="284"/>
      <c r="O1090" s="284"/>
      <c r="P1090" s="284"/>
      <c r="Q1090" s="284"/>
      <c r="R1090" s="284"/>
      <c r="S1090" s="284"/>
      <c r="T1090" s="285"/>
      <c r="AT1090" s="286" t="s">
        <v>428</v>
      </c>
      <c r="AU1090" s="286" t="s">
        <v>86</v>
      </c>
      <c r="AV1090" s="14" t="s">
        <v>394</v>
      </c>
      <c r="AW1090" s="14" t="s">
        <v>39</v>
      </c>
      <c r="AX1090" s="14" t="s">
        <v>76</v>
      </c>
      <c r="AY1090" s="286" t="s">
        <v>414</v>
      </c>
    </row>
    <row r="1091" s="12" customFormat="1">
      <c r="B1091" s="255"/>
      <c r="C1091" s="256"/>
      <c r="D1091" s="252" t="s">
        <v>428</v>
      </c>
      <c r="E1091" s="257" t="s">
        <v>21</v>
      </c>
      <c r="F1091" s="258" t="s">
        <v>1309</v>
      </c>
      <c r="G1091" s="256"/>
      <c r="H1091" s="257" t="s">
        <v>21</v>
      </c>
      <c r="I1091" s="259"/>
      <c r="J1091" s="256"/>
      <c r="K1091" s="256"/>
      <c r="L1091" s="260"/>
      <c r="M1091" s="261"/>
      <c r="N1091" s="262"/>
      <c r="O1091" s="262"/>
      <c r="P1091" s="262"/>
      <c r="Q1091" s="262"/>
      <c r="R1091" s="262"/>
      <c r="S1091" s="262"/>
      <c r="T1091" s="263"/>
      <c r="AT1091" s="264" t="s">
        <v>428</v>
      </c>
      <c r="AU1091" s="264" t="s">
        <v>86</v>
      </c>
      <c r="AV1091" s="12" t="s">
        <v>83</v>
      </c>
      <c r="AW1091" s="12" t="s">
        <v>39</v>
      </c>
      <c r="AX1091" s="12" t="s">
        <v>76</v>
      </c>
      <c r="AY1091" s="264" t="s">
        <v>414</v>
      </c>
    </row>
    <row r="1092" s="13" customFormat="1">
      <c r="B1092" s="265"/>
      <c r="C1092" s="266"/>
      <c r="D1092" s="252" t="s">
        <v>428</v>
      </c>
      <c r="E1092" s="267" t="s">
        <v>21</v>
      </c>
      <c r="F1092" s="268" t="s">
        <v>457</v>
      </c>
      <c r="G1092" s="266"/>
      <c r="H1092" s="269">
        <v>75</v>
      </c>
      <c r="I1092" s="270"/>
      <c r="J1092" s="266"/>
      <c r="K1092" s="266"/>
      <c r="L1092" s="271"/>
      <c r="M1092" s="272"/>
      <c r="N1092" s="273"/>
      <c r="O1092" s="273"/>
      <c r="P1092" s="273"/>
      <c r="Q1092" s="273"/>
      <c r="R1092" s="273"/>
      <c r="S1092" s="273"/>
      <c r="T1092" s="274"/>
      <c r="AT1092" s="275" t="s">
        <v>428</v>
      </c>
      <c r="AU1092" s="275" t="s">
        <v>86</v>
      </c>
      <c r="AV1092" s="13" t="s">
        <v>86</v>
      </c>
      <c r="AW1092" s="13" t="s">
        <v>39</v>
      </c>
      <c r="AX1092" s="13" t="s">
        <v>76</v>
      </c>
      <c r="AY1092" s="275" t="s">
        <v>414</v>
      </c>
    </row>
    <row r="1093" s="14" customFormat="1">
      <c r="B1093" s="276"/>
      <c r="C1093" s="277"/>
      <c r="D1093" s="252" t="s">
        <v>428</v>
      </c>
      <c r="E1093" s="278" t="s">
        <v>1324</v>
      </c>
      <c r="F1093" s="279" t="s">
        <v>259</v>
      </c>
      <c r="G1093" s="277"/>
      <c r="H1093" s="280">
        <v>75</v>
      </c>
      <c r="I1093" s="281"/>
      <c r="J1093" s="277"/>
      <c r="K1093" s="277"/>
      <c r="L1093" s="282"/>
      <c r="M1093" s="283"/>
      <c r="N1093" s="284"/>
      <c r="O1093" s="284"/>
      <c r="P1093" s="284"/>
      <c r="Q1093" s="284"/>
      <c r="R1093" s="284"/>
      <c r="S1093" s="284"/>
      <c r="T1093" s="285"/>
      <c r="AT1093" s="286" t="s">
        <v>428</v>
      </c>
      <c r="AU1093" s="286" t="s">
        <v>86</v>
      </c>
      <c r="AV1093" s="14" t="s">
        <v>394</v>
      </c>
      <c r="AW1093" s="14" t="s">
        <v>39</v>
      </c>
      <c r="AX1093" s="14" t="s">
        <v>76</v>
      </c>
      <c r="AY1093" s="286" t="s">
        <v>414</v>
      </c>
    </row>
    <row r="1094" s="15" customFormat="1">
      <c r="B1094" s="287"/>
      <c r="C1094" s="288"/>
      <c r="D1094" s="252" t="s">
        <v>428</v>
      </c>
      <c r="E1094" s="289" t="s">
        <v>570</v>
      </c>
      <c r="F1094" s="290" t="s">
        <v>235</v>
      </c>
      <c r="G1094" s="288"/>
      <c r="H1094" s="291">
        <v>706.04999999999995</v>
      </c>
      <c r="I1094" s="292"/>
      <c r="J1094" s="288"/>
      <c r="K1094" s="288"/>
      <c r="L1094" s="293"/>
      <c r="M1094" s="294"/>
      <c r="N1094" s="295"/>
      <c r="O1094" s="295"/>
      <c r="P1094" s="295"/>
      <c r="Q1094" s="295"/>
      <c r="R1094" s="295"/>
      <c r="S1094" s="295"/>
      <c r="T1094" s="296"/>
      <c r="AT1094" s="297" t="s">
        <v>428</v>
      </c>
      <c r="AU1094" s="297" t="s">
        <v>86</v>
      </c>
      <c r="AV1094" s="15" t="s">
        <v>422</v>
      </c>
      <c r="AW1094" s="15" t="s">
        <v>39</v>
      </c>
      <c r="AX1094" s="15" t="s">
        <v>76</v>
      </c>
      <c r="AY1094" s="297" t="s">
        <v>414</v>
      </c>
    </row>
    <row r="1095" s="12" customFormat="1">
      <c r="B1095" s="255"/>
      <c r="C1095" s="256"/>
      <c r="D1095" s="252" t="s">
        <v>428</v>
      </c>
      <c r="E1095" s="257" t="s">
        <v>21</v>
      </c>
      <c r="F1095" s="258" t="s">
        <v>597</v>
      </c>
      <c r="G1095" s="256"/>
      <c r="H1095" s="257" t="s">
        <v>21</v>
      </c>
      <c r="I1095" s="259"/>
      <c r="J1095" s="256"/>
      <c r="K1095" s="256"/>
      <c r="L1095" s="260"/>
      <c r="M1095" s="261"/>
      <c r="N1095" s="262"/>
      <c r="O1095" s="262"/>
      <c r="P1095" s="262"/>
      <c r="Q1095" s="262"/>
      <c r="R1095" s="262"/>
      <c r="S1095" s="262"/>
      <c r="T1095" s="263"/>
      <c r="AT1095" s="264" t="s">
        <v>428</v>
      </c>
      <c r="AU1095" s="264" t="s">
        <v>86</v>
      </c>
      <c r="AV1095" s="12" t="s">
        <v>83</v>
      </c>
      <c r="AW1095" s="12" t="s">
        <v>39</v>
      </c>
      <c r="AX1095" s="12" t="s">
        <v>76</v>
      </c>
      <c r="AY1095" s="264" t="s">
        <v>414</v>
      </c>
    </row>
    <row r="1096" s="12" customFormat="1">
      <c r="B1096" s="255"/>
      <c r="C1096" s="256"/>
      <c r="D1096" s="252" t="s">
        <v>428</v>
      </c>
      <c r="E1096" s="257" t="s">
        <v>21</v>
      </c>
      <c r="F1096" s="258" t="s">
        <v>1325</v>
      </c>
      <c r="G1096" s="256"/>
      <c r="H1096" s="257" t="s">
        <v>21</v>
      </c>
      <c r="I1096" s="259"/>
      <c r="J1096" s="256"/>
      <c r="K1096" s="256"/>
      <c r="L1096" s="260"/>
      <c r="M1096" s="261"/>
      <c r="N1096" s="262"/>
      <c r="O1096" s="262"/>
      <c r="P1096" s="262"/>
      <c r="Q1096" s="262"/>
      <c r="R1096" s="262"/>
      <c r="S1096" s="262"/>
      <c r="T1096" s="263"/>
      <c r="AT1096" s="264" t="s">
        <v>428</v>
      </c>
      <c r="AU1096" s="264" t="s">
        <v>86</v>
      </c>
      <c r="AV1096" s="12" t="s">
        <v>83</v>
      </c>
      <c r="AW1096" s="12" t="s">
        <v>39</v>
      </c>
      <c r="AX1096" s="12" t="s">
        <v>76</v>
      </c>
      <c r="AY1096" s="264" t="s">
        <v>414</v>
      </c>
    </row>
    <row r="1097" s="12" customFormat="1">
      <c r="B1097" s="255"/>
      <c r="C1097" s="256"/>
      <c r="D1097" s="252" t="s">
        <v>428</v>
      </c>
      <c r="E1097" s="257" t="s">
        <v>21</v>
      </c>
      <c r="F1097" s="258" t="s">
        <v>1284</v>
      </c>
      <c r="G1097" s="256"/>
      <c r="H1097" s="257" t="s">
        <v>21</v>
      </c>
      <c r="I1097" s="259"/>
      <c r="J1097" s="256"/>
      <c r="K1097" s="256"/>
      <c r="L1097" s="260"/>
      <c r="M1097" s="261"/>
      <c r="N1097" s="262"/>
      <c r="O1097" s="262"/>
      <c r="P1097" s="262"/>
      <c r="Q1097" s="262"/>
      <c r="R1097" s="262"/>
      <c r="S1097" s="262"/>
      <c r="T1097" s="263"/>
      <c r="AT1097" s="264" t="s">
        <v>428</v>
      </c>
      <c r="AU1097" s="264" t="s">
        <v>86</v>
      </c>
      <c r="AV1097" s="12" t="s">
        <v>83</v>
      </c>
      <c r="AW1097" s="12" t="s">
        <v>39</v>
      </c>
      <c r="AX1097" s="12" t="s">
        <v>76</v>
      </c>
      <c r="AY1097" s="264" t="s">
        <v>414</v>
      </c>
    </row>
    <row r="1098" s="13" customFormat="1">
      <c r="B1098" s="265"/>
      <c r="C1098" s="266"/>
      <c r="D1098" s="252" t="s">
        <v>428</v>
      </c>
      <c r="E1098" s="267" t="s">
        <v>21</v>
      </c>
      <c r="F1098" s="268" t="s">
        <v>1312</v>
      </c>
      <c r="G1098" s="266"/>
      <c r="H1098" s="269">
        <v>45.299999999999997</v>
      </c>
      <c r="I1098" s="270"/>
      <c r="J1098" s="266"/>
      <c r="K1098" s="266"/>
      <c r="L1098" s="271"/>
      <c r="M1098" s="272"/>
      <c r="N1098" s="273"/>
      <c r="O1098" s="273"/>
      <c r="P1098" s="273"/>
      <c r="Q1098" s="273"/>
      <c r="R1098" s="273"/>
      <c r="S1098" s="273"/>
      <c r="T1098" s="274"/>
      <c r="AT1098" s="275" t="s">
        <v>428</v>
      </c>
      <c r="AU1098" s="275" t="s">
        <v>86</v>
      </c>
      <c r="AV1098" s="13" t="s">
        <v>86</v>
      </c>
      <c r="AW1098" s="13" t="s">
        <v>39</v>
      </c>
      <c r="AX1098" s="13" t="s">
        <v>76</v>
      </c>
      <c r="AY1098" s="275" t="s">
        <v>414</v>
      </c>
    </row>
    <row r="1099" s="14" customFormat="1">
      <c r="B1099" s="276"/>
      <c r="C1099" s="277"/>
      <c r="D1099" s="252" t="s">
        <v>428</v>
      </c>
      <c r="E1099" s="278" t="s">
        <v>337</v>
      </c>
      <c r="F1099" s="279" t="s">
        <v>259</v>
      </c>
      <c r="G1099" s="277"/>
      <c r="H1099" s="280">
        <v>45.299999999999997</v>
      </c>
      <c r="I1099" s="281"/>
      <c r="J1099" s="277"/>
      <c r="K1099" s="277"/>
      <c r="L1099" s="282"/>
      <c r="M1099" s="283"/>
      <c r="N1099" s="284"/>
      <c r="O1099" s="284"/>
      <c r="P1099" s="284"/>
      <c r="Q1099" s="284"/>
      <c r="R1099" s="284"/>
      <c r="S1099" s="284"/>
      <c r="T1099" s="285"/>
      <c r="AT1099" s="286" t="s">
        <v>428</v>
      </c>
      <c r="AU1099" s="286" t="s">
        <v>86</v>
      </c>
      <c r="AV1099" s="14" t="s">
        <v>394</v>
      </c>
      <c r="AW1099" s="14" t="s">
        <v>39</v>
      </c>
      <c r="AX1099" s="14" t="s">
        <v>76</v>
      </c>
      <c r="AY1099" s="286" t="s">
        <v>414</v>
      </c>
    </row>
    <row r="1100" s="12" customFormat="1">
      <c r="B1100" s="255"/>
      <c r="C1100" s="256"/>
      <c r="D1100" s="252" t="s">
        <v>428</v>
      </c>
      <c r="E1100" s="257" t="s">
        <v>21</v>
      </c>
      <c r="F1100" s="258" t="s">
        <v>1286</v>
      </c>
      <c r="G1100" s="256"/>
      <c r="H1100" s="257" t="s">
        <v>21</v>
      </c>
      <c r="I1100" s="259"/>
      <c r="J1100" s="256"/>
      <c r="K1100" s="256"/>
      <c r="L1100" s="260"/>
      <c r="M1100" s="261"/>
      <c r="N1100" s="262"/>
      <c r="O1100" s="262"/>
      <c r="P1100" s="262"/>
      <c r="Q1100" s="262"/>
      <c r="R1100" s="262"/>
      <c r="S1100" s="262"/>
      <c r="T1100" s="263"/>
      <c r="AT1100" s="264" t="s">
        <v>428</v>
      </c>
      <c r="AU1100" s="264" t="s">
        <v>86</v>
      </c>
      <c r="AV1100" s="12" t="s">
        <v>83</v>
      </c>
      <c r="AW1100" s="12" t="s">
        <v>39</v>
      </c>
      <c r="AX1100" s="12" t="s">
        <v>76</v>
      </c>
      <c r="AY1100" s="264" t="s">
        <v>414</v>
      </c>
    </row>
    <row r="1101" s="13" customFormat="1">
      <c r="B1101" s="265"/>
      <c r="C1101" s="266"/>
      <c r="D1101" s="252" t="s">
        <v>428</v>
      </c>
      <c r="E1101" s="267" t="s">
        <v>21</v>
      </c>
      <c r="F1101" s="268" t="s">
        <v>1326</v>
      </c>
      <c r="G1101" s="266"/>
      <c r="H1101" s="269">
        <v>328.69999999999999</v>
      </c>
      <c r="I1101" s="270"/>
      <c r="J1101" s="266"/>
      <c r="K1101" s="266"/>
      <c r="L1101" s="271"/>
      <c r="M1101" s="272"/>
      <c r="N1101" s="273"/>
      <c r="O1101" s="273"/>
      <c r="P1101" s="273"/>
      <c r="Q1101" s="273"/>
      <c r="R1101" s="273"/>
      <c r="S1101" s="273"/>
      <c r="T1101" s="274"/>
      <c r="AT1101" s="275" t="s">
        <v>428</v>
      </c>
      <c r="AU1101" s="275" t="s">
        <v>86</v>
      </c>
      <c r="AV1101" s="13" t="s">
        <v>86</v>
      </c>
      <c r="AW1101" s="13" t="s">
        <v>39</v>
      </c>
      <c r="AX1101" s="13" t="s">
        <v>76</v>
      </c>
      <c r="AY1101" s="275" t="s">
        <v>414</v>
      </c>
    </row>
    <row r="1102" s="13" customFormat="1">
      <c r="B1102" s="265"/>
      <c r="C1102" s="266"/>
      <c r="D1102" s="252" t="s">
        <v>428</v>
      </c>
      <c r="E1102" s="267" t="s">
        <v>21</v>
      </c>
      <c r="F1102" s="268" t="s">
        <v>1327</v>
      </c>
      <c r="G1102" s="266"/>
      <c r="H1102" s="269">
        <v>219.80000000000001</v>
      </c>
      <c r="I1102" s="270"/>
      <c r="J1102" s="266"/>
      <c r="K1102" s="266"/>
      <c r="L1102" s="271"/>
      <c r="M1102" s="272"/>
      <c r="N1102" s="273"/>
      <c r="O1102" s="273"/>
      <c r="P1102" s="273"/>
      <c r="Q1102" s="273"/>
      <c r="R1102" s="273"/>
      <c r="S1102" s="273"/>
      <c r="T1102" s="274"/>
      <c r="AT1102" s="275" t="s">
        <v>428</v>
      </c>
      <c r="AU1102" s="275" t="s">
        <v>86</v>
      </c>
      <c r="AV1102" s="13" t="s">
        <v>86</v>
      </c>
      <c r="AW1102" s="13" t="s">
        <v>39</v>
      </c>
      <c r="AX1102" s="13" t="s">
        <v>76</v>
      </c>
      <c r="AY1102" s="275" t="s">
        <v>414</v>
      </c>
    </row>
    <row r="1103" s="14" customFormat="1">
      <c r="B1103" s="276"/>
      <c r="C1103" s="277"/>
      <c r="D1103" s="252" t="s">
        <v>428</v>
      </c>
      <c r="E1103" s="278" t="s">
        <v>369</v>
      </c>
      <c r="F1103" s="279" t="s">
        <v>259</v>
      </c>
      <c r="G1103" s="277"/>
      <c r="H1103" s="280">
        <v>548.5</v>
      </c>
      <c r="I1103" s="281"/>
      <c r="J1103" s="277"/>
      <c r="K1103" s="277"/>
      <c r="L1103" s="282"/>
      <c r="M1103" s="283"/>
      <c r="N1103" s="284"/>
      <c r="O1103" s="284"/>
      <c r="P1103" s="284"/>
      <c r="Q1103" s="284"/>
      <c r="R1103" s="284"/>
      <c r="S1103" s="284"/>
      <c r="T1103" s="285"/>
      <c r="AT1103" s="286" t="s">
        <v>428</v>
      </c>
      <c r="AU1103" s="286" t="s">
        <v>86</v>
      </c>
      <c r="AV1103" s="14" t="s">
        <v>394</v>
      </c>
      <c r="AW1103" s="14" t="s">
        <v>39</v>
      </c>
      <c r="AX1103" s="14" t="s">
        <v>76</v>
      </c>
      <c r="AY1103" s="286" t="s">
        <v>414</v>
      </c>
    </row>
    <row r="1104" s="12" customFormat="1">
      <c r="B1104" s="255"/>
      <c r="C1104" s="256"/>
      <c r="D1104" s="252" t="s">
        <v>428</v>
      </c>
      <c r="E1104" s="257" t="s">
        <v>21</v>
      </c>
      <c r="F1104" s="258" t="s">
        <v>1294</v>
      </c>
      <c r="G1104" s="256"/>
      <c r="H1104" s="257" t="s">
        <v>21</v>
      </c>
      <c r="I1104" s="259"/>
      <c r="J1104" s="256"/>
      <c r="K1104" s="256"/>
      <c r="L1104" s="260"/>
      <c r="M1104" s="261"/>
      <c r="N1104" s="262"/>
      <c r="O1104" s="262"/>
      <c r="P1104" s="262"/>
      <c r="Q1104" s="262"/>
      <c r="R1104" s="262"/>
      <c r="S1104" s="262"/>
      <c r="T1104" s="263"/>
      <c r="AT1104" s="264" t="s">
        <v>428</v>
      </c>
      <c r="AU1104" s="264" t="s">
        <v>86</v>
      </c>
      <c r="AV1104" s="12" t="s">
        <v>83</v>
      </c>
      <c r="AW1104" s="12" t="s">
        <v>39</v>
      </c>
      <c r="AX1104" s="12" t="s">
        <v>76</v>
      </c>
      <c r="AY1104" s="264" t="s">
        <v>414</v>
      </c>
    </row>
    <row r="1105" s="13" customFormat="1">
      <c r="B1105" s="265"/>
      <c r="C1105" s="266"/>
      <c r="D1105" s="252" t="s">
        <v>428</v>
      </c>
      <c r="E1105" s="267" t="s">
        <v>21</v>
      </c>
      <c r="F1105" s="268" t="s">
        <v>1308</v>
      </c>
      <c r="G1105" s="266"/>
      <c r="H1105" s="269">
        <v>33.450000000000003</v>
      </c>
      <c r="I1105" s="270"/>
      <c r="J1105" s="266"/>
      <c r="K1105" s="266"/>
      <c r="L1105" s="271"/>
      <c r="M1105" s="272"/>
      <c r="N1105" s="273"/>
      <c r="O1105" s="273"/>
      <c r="P1105" s="273"/>
      <c r="Q1105" s="273"/>
      <c r="R1105" s="273"/>
      <c r="S1105" s="273"/>
      <c r="T1105" s="274"/>
      <c r="AT1105" s="275" t="s">
        <v>428</v>
      </c>
      <c r="AU1105" s="275" t="s">
        <v>86</v>
      </c>
      <c r="AV1105" s="13" t="s">
        <v>86</v>
      </c>
      <c r="AW1105" s="13" t="s">
        <v>39</v>
      </c>
      <c r="AX1105" s="13" t="s">
        <v>76</v>
      </c>
      <c r="AY1105" s="275" t="s">
        <v>414</v>
      </c>
    </row>
    <row r="1106" s="14" customFormat="1">
      <c r="B1106" s="276"/>
      <c r="C1106" s="277"/>
      <c r="D1106" s="252" t="s">
        <v>428</v>
      </c>
      <c r="E1106" s="278" t="s">
        <v>430</v>
      </c>
      <c r="F1106" s="279" t="s">
        <v>259</v>
      </c>
      <c r="G1106" s="277"/>
      <c r="H1106" s="280">
        <v>33.450000000000003</v>
      </c>
      <c r="I1106" s="281"/>
      <c r="J1106" s="277"/>
      <c r="K1106" s="277"/>
      <c r="L1106" s="282"/>
      <c r="M1106" s="283"/>
      <c r="N1106" s="284"/>
      <c r="O1106" s="284"/>
      <c r="P1106" s="284"/>
      <c r="Q1106" s="284"/>
      <c r="R1106" s="284"/>
      <c r="S1106" s="284"/>
      <c r="T1106" s="285"/>
      <c r="AT1106" s="286" t="s">
        <v>428</v>
      </c>
      <c r="AU1106" s="286" t="s">
        <v>86</v>
      </c>
      <c r="AV1106" s="14" t="s">
        <v>394</v>
      </c>
      <c r="AW1106" s="14" t="s">
        <v>39</v>
      </c>
      <c r="AX1106" s="14" t="s">
        <v>76</v>
      </c>
      <c r="AY1106" s="286" t="s">
        <v>414</v>
      </c>
    </row>
    <row r="1107" s="12" customFormat="1">
      <c r="B1107" s="255"/>
      <c r="C1107" s="256"/>
      <c r="D1107" s="252" t="s">
        <v>428</v>
      </c>
      <c r="E1107" s="257" t="s">
        <v>21</v>
      </c>
      <c r="F1107" s="258" t="s">
        <v>1309</v>
      </c>
      <c r="G1107" s="256"/>
      <c r="H1107" s="257" t="s">
        <v>21</v>
      </c>
      <c r="I1107" s="259"/>
      <c r="J1107" s="256"/>
      <c r="K1107" s="256"/>
      <c r="L1107" s="260"/>
      <c r="M1107" s="261"/>
      <c r="N1107" s="262"/>
      <c r="O1107" s="262"/>
      <c r="P1107" s="262"/>
      <c r="Q1107" s="262"/>
      <c r="R1107" s="262"/>
      <c r="S1107" s="262"/>
      <c r="T1107" s="263"/>
      <c r="AT1107" s="264" t="s">
        <v>428</v>
      </c>
      <c r="AU1107" s="264" t="s">
        <v>86</v>
      </c>
      <c r="AV1107" s="12" t="s">
        <v>83</v>
      </c>
      <c r="AW1107" s="12" t="s">
        <v>39</v>
      </c>
      <c r="AX1107" s="12" t="s">
        <v>76</v>
      </c>
      <c r="AY1107" s="264" t="s">
        <v>414</v>
      </c>
    </row>
    <row r="1108" s="13" customFormat="1">
      <c r="B1108" s="265"/>
      <c r="C1108" s="266"/>
      <c r="D1108" s="252" t="s">
        <v>428</v>
      </c>
      <c r="E1108" s="267" t="s">
        <v>21</v>
      </c>
      <c r="F1108" s="268" t="s">
        <v>457</v>
      </c>
      <c r="G1108" s="266"/>
      <c r="H1108" s="269">
        <v>75</v>
      </c>
      <c r="I1108" s="270"/>
      <c r="J1108" s="266"/>
      <c r="K1108" s="266"/>
      <c r="L1108" s="271"/>
      <c r="M1108" s="272"/>
      <c r="N1108" s="273"/>
      <c r="O1108" s="273"/>
      <c r="P1108" s="273"/>
      <c r="Q1108" s="273"/>
      <c r="R1108" s="273"/>
      <c r="S1108" s="273"/>
      <c r="T1108" s="274"/>
      <c r="AT1108" s="275" t="s">
        <v>428</v>
      </c>
      <c r="AU1108" s="275" t="s">
        <v>86</v>
      </c>
      <c r="AV1108" s="13" t="s">
        <v>86</v>
      </c>
      <c r="AW1108" s="13" t="s">
        <v>39</v>
      </c>
      <c r="AX1108" s="13" t="s">
        <v>76</v>
      </c>
      <c r="AY1108" s="275" t="s">
        <v>414</v>
      </c>
    </row>
    <row r="1109" s="14" customFormat="1">
      <c r="B1109" s="276"/>
      <c r="C1109" s="277"/>
      <c r="D1109" s="252" t="s">
        <v>428</v>
      </c>
      <c r="E1109" s="278" t="s">
        <v>1328</v>
      </c>
      <c r="F1109" s="279" t="s">
        <v>259</v>
      </c>
      <c r="G1109" s="277"/>
      <c r="H1109" s="280">
        <v>75</v>
      </c>
      <c r="I1109" s="281"/>
      <c r="J1109" s="277"/>
      <c r="K1109" s="277"/>
      <c r="L1109" s="282"/>
      <c r="M1109" s="283"/>
      <c r="N1109" s="284"/>
      <c r="O1109" s="284"/>
      <c r="P1109" s="284"/>
      <c r="Q1109" s="284"/>
      <c r="R1109" s="284"/>
      <c r="S1109" s="284"/>
      <c r="T1109" s="285"/>
      <c r="AT1109" s="286" t="s">
        <v>428</v>
      </c>
      <c r="AU1109" s="286" t="s">
        <v>86</v>
      </c>
      <c r="AV1109" s="14" t="s">
        <v>394</v>
      </c>
      <c r="AW1109" s="14" t="s">
        <v>39</v>
      </c>
      <c r="AX1109" s="14" t="s">
        <v>76</v>
      </c>
      <c r="AY1109" s="286" t="s">
        <v>414</v>
      </c>
    </row>
    <row r="1110" s="15" customFormat="1">
      <c r="B1110" s="287"/>
      <c r="C1110" s="288"/>
      <c r="D1110" s="252" t="s">
        <v>428</v>
      </c>
      <c r="E1110" s="289" t="s">
        <v>573</v>
      </c>
      <c r="F1110" s="290" t="s">
        <v>235</v>
      </c>
      <c r="G1110" s="288"/>
      <c r="H1110" s="291">
        <v>702.25</v>
      </c>
      <c r="I1110" s="292"/>
      <c r="J1110" s="288"/>
      <c r="K1110" s="288"/>
      <c r="L1110" s="293"/>
      <c r="M1110" s="294"/>
      <c r="N1110" s="295"/>
      <c r="O1110" s="295"/>
      <c r="P1110" s="295"/>
      <c r="Q1110" s="295"/>
      <c r="R1110" s="295"/>
      <c r="S1110" s="295"/>
      <c r="T1110" s="296"/>
      <c r="AT1110" s="297" t="s">
        <v>428</v>
      </c>
      <c r="AU1110" s="297" t="s">
        <v>86</v>
      </c>
      <c r="AV1110" s="15" t="s">
        <v>422</v>
      </c>
      <c r="AW1110" s="15" t="s">
        <v>39</v>
      </c>
      <c r="AX1110" s="15" t="s">
        <v>76</v>
      </c>
      <c r="AY1110" s="297" t="s">
        <v>414</v>
      </c>
    </row>
    <row r="1111" s="12" customFormat="1">
      <c r="B1111" s="255"/>
      <c r="C1111" s="256"/>
      <c r="D1111" s="252" t="s">
        <v>428</v>
      </c>
      <c r="E1111" s="257" t="s">
        <v>21</v>
      </c>
      <c r="F1111" s="258" t="s">
        <v>600</v>
      </c>
      <c r="G1111" s="256"/>
      <c r="H1111" s="257" t="s">
        <v>21</v>
      </c>
      <c r="I1111" s="259"/>
      <c r="J1111" s="256"/>
      <c r="K1111" s="256"/>
      <c r="L1111" s="260"/>
      <c r="M1111" s="261"/>
      <c r="N1111" s="262"/>
      <c r="O1111" s="262"/>
      <c r="P1111" s="262"/>
      <c r="Q1111" s="262"/>
      <c r="R1111" s="262"/>
      <c r="S1111" s="262"/>
      <c r="T1111" s="263"/>
      <c r="AT1111" s="264" t="s">
        <v>428</v>
      </c>
      <c r="AU1111" s="264" t="s">
        <v>86</v>
      </c>
      <c r="AV1111" s="12" t="s">
        <v>83</v>
      </c>
      <c r="AW1111" s="12" t="s">
        <v>39</v>
      </c>
      <c r="AX1111" s="12" t="s">
        <v>76</v>
      </c>
      <c r="AY1111" s="264" t="s">
        <v>414</v>
      </c>
    </row>
    <row r="1112" s="12" customFormat="1">
      <c r="B1112" s="255"/>
      <c r="C1112" s="256"/>
      <c r="D1112" s="252" t="s">
        <v>428</v>
      </c>
      <c r="E1112" s="257" t="s">
        <v>21</v>
      </c>
      <c r="F1112" s="258" t="s">
        <v>1329</v>
      </c>
      <c r="G1112" s="256"/>
      <c r="H1112" s="257" t="s">
        <v>21</v>
      </c>
      <c r="I1112" s="259"/>
      <c r="J1112" s="256"/>
      <c r="K1112" s="256"/>
      <c r="L1112" s="260"/>
      <c r="M1112" s="261"/>
      <c r="N1112" s="262"/>
      <c r="O1112" s="262"/>
      <c r="P1112" s="262"/>
      <c r="Q1112" s="262"/>
      <c r="R1112" s="262"/>
      <c r="S1112" s="262"/>
      <c r="T1112" s="263"/>
      <c r="AT1112" s="264" t="s">
        <v>428</v>
      </c>
      <c r="AU1112" s="264" t="s">
        <v>86</v>
      </c>
      <c r="AV1112" s="12" t="s">
        <v>83</v>
      </c>
      <c r="AW1112" s="12" t="s">
        <v>39</v>
      </c>
      <c r="AX1112" s="12" t="s">
        <v>76</v>
      </c>
      <c r="AY1112" s="264" t="s">
        <v>414</v>
      </c>
    </row>
    <row r="1113" s="12" customFormat="1">
      <c r="B1113" s="255"/>
      <c r="C1113" s="256"/>
      <c r="D1113" s="252" t="s">
        <v>428</v>
      </c>
      <c r="E1113" s="257" t="s">
        <v>21</v>
      </c>
      <c r="F1113" s="258" t="s">
        <v>1284</v>
      </c>
      <c r="G1113" s="256"/>
      <c r="H1113" s="257" t="s">
        <v>21</v>
      </c>
      <c r="I1113" s="259"/>
      <c r="J1113" s="256"/>
      <c r="K1113" s="256"/>
      <c r="L1113" s="260"/>
      <c r="M1113" s="261"/>
      <c r="N1113" s="262"/>
      <c r="O1113" s="262"/>
      <c r="P1113" s="262"/>
      <c r="Q1113" s="262"/>
      <c r="R1113" s="262"/>
      <c r="S1113" s="262"/>
      <c r="T1113" s="263"/>
      <c r="AT1113" s="264" t="s">
        <v>428</v>
      </c>
      <c r="AU1113" s="264" t="s">
        <v>86</v>
      </c>
      <c r="AV1113" s="12" t="s">
        <v>83</v>
      </c>
      <c r="AW1113" s="12" t="s">
        <v>39</v>
      </c>
      <c r="AX1113" s="12" t="s">
        <v>76</v>
      </c>
      <c r="AY1113" s="264" t="s">
        <v>414</v>
      </c>
    </row>
    <row r="1114" s="13" customFormat="1">
      <c r="B1114" s="265"/>
      <c r="C1114" s="266"/>
      <c r="D1114" s="252" t="s">
        <v>428</v>
      </c>
      <c r="E1114" s="267" t="s">
        <v>21</v>
      </c>
      <c r="F1114" s="268" t="s">
        <v>342</v>
      </c>
      <c r="G1114" s="266"/>
      <c r="H1114" s="269">
        <v>58</v>
      </c>
      <c r="I1114" s="270"/>
      <c r="J1114" s="266"/>
      <c r="K1114" s="266"/>
      <c r="L1114" s="271"/>
      <c r="M1114" s="272"/>
      <c r="N1114" s="273"/>
      <c r="O1114" s="273"/>
      <c r="P1114" s="273"/>
      <c r="Q1114" s="273"/>
      <c r="R1114" s="273"/>
      <c r="S1114" s="273"/>
      <c r="T1114" s="274"/>
      <c r="AT1114" s="275" t="s">
        <v>428</v>
      </c>
      <c r="AU1114" s="275" t="s">
        <v>86</v>
      </c>
      <c r="AV1114" s="13" t="s">
        <v>86</v>
      </c>
      <c r="AW1114" s="13" t="s">
        <v>39</v>
      </c>
      <c r="AX1114" s="13" t="s">
        <v>76</v>
      </c>
      <c r="AY1114" s="275" t="s">
        <v>414</v>
      </c>
    </row>
    <row r="1115" s="14" customFormat="1">
      <c r="B1115" s="276"/>
      <c r="C1115" s="277"/>
      <c r="D1115" s="252" t="s">
        <v>428</v>
      </c>
      <c r="E1115" s="278" t="s">
        <v>339</v>
      </c>
      <c r="F1115" s="279" t="s">
        <v>259</v>
      </c>
      <c r="G1115" s="277"/>
      <c r="H1115" s="280">
        <v>58</v>
      </c>
      <c r="I1115" s="281"/>
      <c r="J1115" s="277"/>
      <c r="K1115" s="277"/>
      <c r="L1115" s="282"/>
      <c r="M1115" s="283"/>
      <c r="N1115" s="284"/>
      <c r="O1115" s="284"/>
      <c r="P1115" s="284"/>
      <c r="Q1115" s="284"/>
      <c r="R1115" s="284"/>
      <c r="S1115" s="284"/>
      <c r="T1115" s="285"/>
      <c r="AT1115" s="286" t="s">
        <v>428</v>
      </c>
      <c r="AU1115" s="286" t="s">
        <v>86</v>
      </c>
      <c r="AV1115" s="14" t="s">
        <v>394</v>
      </c>
      <c r="AW1115" s="14" t="s">
        <v>39</v>
      </c>
      <c r="AX1115" s="14" t="s">
        <v>76</v>
      </c>
      <c r="AY1115" s="286" t="s">
        <v>414</v>
      </c>
    </row>
    <row r="1116" s="12" customFormat="1">
      <c r="B1116" s="255"/>
      <c r="C1116" s="256"/>
      <c r="D1116" s="252" t="s">
        <v>428</v>
      </c>
      <c r="E1116" s="257" t="s">
        <v>21</v>
      </c>
      <c r="F1116" s="258" t="s">
        <v>1286</v>
      </c>
      <c r="G1116" s="256"/>
      <c r="H1116" s="257" t="s">
        <v>21</v>
      </c>
      <c r="I1116" s="259"/>
      <c r="J1116" s="256"/>
      <c r="K1116" s="256"/>
      <c r="L1116" s="260"/>
      <c r="M1116" s="261"/>
      <c r="N1116" s="262"/>
      <c r="O1116" s="262"/>
      <c r="P1116" s="262"/>
      <c r="Q1116" s="262"/>
      <c r="R1116" s="262"/>
      <c r="S1116" s="262"/>
      <c r="T1116" s="263"/>
      <c r="AT1116" s="264" t="s">
        <v>428</v>
      </c>
      <c r="AU1116" s="264" t="s">
        <v>86</v>
      </c>
      <c r="AV1116" s="12" t="s">
        <v>83</v>
      </c>
      <c r="AW1116" s="12" t="s">
        <v>39</v>
      </c>
      <c r="AX1116" s="12" t="s">
        <v>76</v>
      </c>
      <c r="AY1116" s="264" t="s">
        <v>414</v>
      </c>
    </row>
    <row r="1117" s="13" customFormat="1">
      <c r="B1117" s="265"/>
      <c r="C1117" s="266"/>
      <c r="D1117" s="252" t="s">
        <v>428</v>
      </c>
      <c r="E1117" s="267" t="s">
        <v>21</v>
      </c>
      <c r="F1117" s="268" t="s">
        <v>374</v>
      </c>
      <c r="G1117" s="266"/>
      <c r="H1117" s="269">
        <v>571</v>
      </c>
      <c r="I1117" s="270"/>
      <c r="J1117" s="266"/>
      <c r="K1117" s="266"/>
      <c r="L1117" s="271"/>
      <c r="M1117" s="272"/>
      <c r="N1117" s="273"/>
      <c r="O1117" s="273"/>
      <c r="P1117" s="273"/>
      <c r="Q1117" s="273"/>
      <c r="R1117" s="273"/>
      <c r="S1117" s="273"/>
      <c r="T1117" s="274"/>
      <c r="AT1117" s="275" t="s">
        <v>428</v>
      </c>
      <c r="AU1117" s="275" t="s">
        <v>86</v>
      </c>
      <c r="AV1117" s="13" t="s">
        <v>86</v>
      </c>
      <c r="AW1117" s="13" t="s">
        <v>39</v>
      </c>
      <c r="AX1117" s="13" t="s">
        <v>76</v>
      </c>
      <c r="AY1117" s="275" t="s">
        <v>414</v>
      </c>
    </row>
    <row r="1118" s="13" customFormat="1">
      <c r="B1118" s="265"/>
      <c r="C1118" s="266"/>
      <c r="D1118" s="252" t="s">
        <v>428</v>
      </c>
      <c r="E1118" s="267" t="s">
        <v>21</v>
      </c>
      <c r="F1118" s="268" t="s">
        <v>1330</v>
      </c>
      <c r="G1118" s="266"/>
      <c r="H1118" s="269">
        <v>-3</v>
      </c>
      <c r="I1118" s="270"/>
      <c r="J1118" s="266"/>
      <c r="K1118" s="266"/>
      <c r="L1118" s="271"/>
      <c r="M1118" s="272"/>
      <c r="N1118" s="273"/>
      <c r="O1118" s="273"/>
      <c r="P1118" s="273"/>
      <c r="Q1118" s="273"/>
      <c r="R1118" s="273"/>
      <c r="S1118" s="273"/>
      <c r="T1118" s="274"/>
      <c r="AT1118" s="275" t="s">
        <v>428</v>
      </c>
      <c r="AU1118" s="275" t="s">
        <v>86</v>
      </c>
      <c r="AV1118" s="13" t="s">
        <v>86</v>
      </c>
      <c r="AW1118" s="13" t="s">
        <v>39</v>
      </c>
      <c r="AX1118" s="13" t="s">
        <v>76</v>
      </c>
      <c r="AY1118" s="275" t="s">
        <v>414</v>
      </c>
    </row>
    <row r="1119" s="14" customFormat="1">
      <c r="B1119" s="276"/>
      <c r="C1119" s="277"/>
      <c r="D1119" s="252" t="s">
        <v>428</v>
      </c>
      <c r="E1119" s="278" t="s">
        <v>371</v>
      </c>
      <c r="F1119" s="279" t="s">
        <v>259</v>
      </c>
      <c r="G1119" s="277"/>
      <c r="H1119" s="280">
        <v>568</v>
      </c>
      <c r="I1119" s="281"/>
      <c r="J1119" s="277"/>
      <c r="K1119" s="277"/>
      <c r="L1119" s="282"/>
      <c r="M1119" s="283"/>
      <c r="N1119" s="284"/>
      <c r="O1119" s="284"/>
      <c r="P1119" s="284"/>
      <c r="Q1119" s="284"/>
      <c r="R1119" s="284"/>
      <c r="S1119" s="284"/>
      <c r="T1119" s="285"/>
      <c r="AT1119" s="286" t="s">
        <v>428</v>
      </c>
      <c r="AU1119" s="286" t="s">
        <v>86</v>
      </c>
      <c r="AV1119" s="14" t="s">
        <v>394</v>
      </c>
      <c r="AW1119" s="14" t="s">
        <v>39</v>
      </c>
      <c r="AX1119" s="14" t="s">
        <v>76</v>
      </c>
      <c r="AY1119" s="286" t="s">
        <v>414</v>
      </c>
    </row>
    <row r="1120" s="12" customFormat="1">
      <c r="B1120" s="255"/>
      <c r="C1120" s="256"/>
      <c r="D1120" s="252" t="s">
        <v>428</v>
      </c>
      <c r="E1120" s="257" t="s">
        <v>21</v>
      </c>
      <c r="F1120" s="258" t="s">
        <v>1291</v>
      </c>
      <c r="G1120" s="256"/>
      <c r="H1120" s="257" t="s">
        <v>21</v>
      </c>
      <c r="I1120" s="259"/>
      <c r="J1120" s="256"/>
      <c r="K1120" s="256"/>
      <c r="L1120" s="260"/>
      <c r="M1120" s="261"/>
      <c r="N1120" s="262"/>
      <c r="O1120" s="262"/>
      <c r="P1120" s="262"/>
      <c r="Q1120" s="262"/>
      <c r="R1120" s="262"/>
      <c r="S1120" s="262"/>
      <c r="T1120" s="263"/>
      <c r="AT1120" s="264" t="s">
        <v>428</v>
      </c>
      <c r="AU1120" s="264" t="s">
        <v>86</v>
      </c>
      <c r="AV1120" s="12" t="s">
        <v>83</v>
      </c>
      <c r="AW1120" s="12" t="s">
        <v>39</v>
      </c>
      <c r="AX1120" s="12" t="s">
        <v>76</v>
      </c>
      <c r="AY1120" s="264" t="s">
        <v>414</v>
      </c>
    </row>
    <row r="1121" s="13" customFormat="1">
      <c r="B1121" s="265"/>
      <c r="C1121" s="266"/>
      <c r="D1121" s="252" t="s">
        <v>428</v>
      </c>
      <c r="E1121" s="267" t="s">
        <v>21</v>
      </c>
      <c r="F1121" s="268" t="s">
        <v>389</v>
      </c>
      <c r="G1121" s="266"/>
      <c r="H1121" s="269">
        <v>2.7000000000000002</v>
      </c>
      <c r="I1121" s="270"/>
      <c r="J1121" s="266"/>
      <c r="K1121" s="266"/>
      <c r="L1121" s="271"/>
      <c r="M1121" s="272"/>
      <c r="N1121" s="273"/>
      <c r="O1121" s="273"/>
      <c r="P1121" s="273"/>
      <c r="Q1121" s="273"/>
      <c r="R1121" s="273"/>
      <c r="S1121" s="273"/>
      <c r="T1121" s="274"/>
      <c r="AT1121" s="275" t="s">
        <v>428</v>
      </c>
      <c r="AU1121" s="275" t="s">
        <v>86</v>
      </c>
      <c r="AV1121" s="13" t="s">
        <v>86</v>
      </c>
      <c r="AW1121" s="13" t="s">
        <v>39</v>
      </c>
      <c r="AX1121" s="13" t="s">
        <v>76</v>
      </c>
      <c r="AY1121" s="275" t="s">
        <v>414</v>
      </c>
    </row>
    <row r="1122" s="14" customFormat="1">
      <c r="B1122" s="276"/>
      <c r="C1122" s="277"/>
      <c r="D1122" s="252" t="s">
        <v>428</v>
      </c>
      <c r="E1122" s="278" t="s">
        <v>388</v>
      </c>
      <c r="F1122" s="279" t="s">
        <v>259</v>
      </c>
      <c r="G1122" s="277"/>
      <c r="H1122" s="280">
        <v>2.7000000000000002</v>
      </c>
      <c r="I1122" s="281"/>
      <c r="J1122" s="277"/>
      <c r="K1122" s="277"/>
      <c r="L1122" s="282"/>
      <c r="M1122" s="283"/>
      <c r="N1122" s="284"/>
      <c r="O1122" s="284"/>
      <c r="P1122" s="284"/>
      <c r="Q1122" s="284"/>
      <c r="R1122" s="284"/>
      <c r="S1122" s="284"/>
      <c r="T1122" s="285"/>
      <c r="AT1122" s="286" t="s">
        <v>428</v>
      </c>
      <c r="AU1122" s="286" t="s">
        <v>86</v>
      </c>
      <c r="AV1122" s="14" t="s">
        <v>394</v>
      </c>
      <c r="AW1122" s="14" t="s">
        <v>39</v>
      </c>
      <c r="AX1122" s="14" t="s">
        <v>76</v>
      </c>
      <c r="AY1122" s="286" t="s">
        <v>414</v>
      </c>
    </row>
    <row r="1123" s="12" customFormat="1">
      <c r="B1123" s="255"/>
      <c r="C1123" s="256"/>
      <c r="D1123" s="252" t="s">
        <v>428</v>
      </c>
      <c r="E1123" s="257" t="s">
        <v>21</v>
      </c>
      <c r="F1123" s="258" t="s">
        <v>1294</v>
      </c>
      <c r="G1123" s="256"/>
      <c r="H1123" s="257" t="s">
        <v>21</v>
      </c>
      <c r="I1123" s="259"/>
      <c r="J1123" s="256"/>
      <c r="K1123" s="256"/>
      <c r="L1123" s="260"/>
      <c r="M1123" s="261"/>
      <c r="N1123" s="262"/>
      <c r="O1123" s="262"/>
      <c r="P1123" s="262"/>
      <c r="Q1123" s="262"/>
      <c r="R1123" s="262"/>
      <c r="S1123" s="262"/>
      <c r="T1123" s="263"/>
      <c r="AT1123" s="264" t="s">
        <v>428</v>
      </c>
      <c r="AU1123" s="264" t="s">
        <v>86</v>
      </c>
      <c r="AV1123" s="12" t="s">
        <v>83</v>
      </c>
      <c r="AW1123" s="12" t="s">
        <v>39</v>
      </c>
      <c r="AX1123" s="12" t="s">
        <v>76</v>
      </c>
      <c r="AY1123" s="264" t="s">
        <v>414</v>
      </c>
    </row>
    <row r="1124" s="13" customFormat="1">
      <c r="B1124" s="265"/>
      <c r="C1124" s="266"/>
      <c r="D1124" s="252" t="s">
        <v>428</v>
      </c>
      <c r="E1124" s="267" t="s">
        <v>21</v>
      </c>
      <c r="F1124" s="268" t="s">
        <v>434</v>
      </c>
      <c r="G1124" s="266"/>
      <c r="H1124" s="269">
        <v>33.450000000000003</v>
      </c>
      <c r="I1124" s="270"/>
      <c r="J1124" s="266"/>
      <c r="K1124" s="266"/>
      <c r="L1124" s="271"/>
      <c r="M1124" s="272"/>
      <c r="N1124" s="273"/>
      <c r="O1124" s="273"/>
      <c r="P1124" s="273"/>
      <c r="Q1124" s="273"/>
      <c r="R1124" s="273"/>
      <c r="S1124" s="273"/>
      <c r="T1124" s="274"/>
      <c r="AT1124" s="275" t="s">
        <v>428</v>
      </c>
      <c r="AU1124" s="275" t="s">
        <v>86</v>
      </c>
      <c r="AV1124" s="13" t="s">
        <v>86</v>
      </c>
      <c r="AW1124" s="13" t="s">
        <v>39</v>
      </c>
      <c r="AX1124" s="13" t="s">
        <v>76</v>
      </c>
      <c r="AY1124" s="275" t="s">
        <v>414</v>
      </c>
    </row>
    <row r="1125" s="14" customFormat="1">
      <c r="B1125" s="276"/>
      <c r="C1125" s="277"/>
      <c r="D1125" s="252" t="s">
        <v>428</v>
      </c>
      <c r="E1125" s="278" t="s">
        <v>432</v>
      </c>
      <c r="F1125" s="279" t="s">
        <v>259</v>
      </c>
      <c r="G1125" s="277"/>
      <c r="H1125" s="280">
        <v>33.450000000000003</v>
      </c>
      <c r="I1125" s="281"/>
      <c r="J1125" s="277"/>
      <c r="K1125" s="277"/>
      <c r="L1125" s="282"/>
      <c r="M1125" s="283"/>
      <c r="N1125" s="284"/>
      <c r="O1125" s="284"/>
      <c r="P1125" s="284"/>
      <c r="Q1125" s="284"/>
      <c r="R1125" s="284"/>
      <c r="S1125" s="284"/>
      <c r="T1125" s="285"/>
      <c r="AT1125" s="286" t="s">
        <v>428</v>
      </c>
      <c r="AU1125" s="286" t="s">
        <v>86</v>
      </c>
      <c r="AV1125" s="14" t="s">
        <v>394</v>
      </c>
      <c r="AW1125" s="14" t="s">
        <v>39</v>
      </c>
      <c r="AX1125" s="14" t="s">
        <v>76</v>
      </c>
      <c r="AY1125" s="286" t="s">
        <v>414</v>
      </c>
    </row>
    <row r="1126" s="12" customFormat="1">
      <c r="B1126" s="255"/>
      <c r="C1126" s="256"/>
      <c r="D1126" s="252" t="s">
        <v>428</v>
      </c>
      <c r="E1126" s="257" t="s">
        <v>21</v>
      </c>
      <c r="F1126" s="258" t="s">
        <v>1309</v>
      </c>
      <c r="G1126" s="256"/>
      <c r="H1126" s="257" t="s">
        <v>21</v>
      </c>
      <c r="I1126" s="259"/>
      <c r="J1126" s="256"/>
      <c r="K1126" s="256"/>
      <c r="L1126" s="260"/>
      <c r="M1126" s="261"/>
      <c r="N1126" s="262"/>
      <c r="O1126" s="262"/>
      <c r="P1126" s="262"/>
      <c r="Q1126" s="262"/>
      <c r="R1126" s="262"/>
      <c r="S1126" s="262"/>
      <c r="T1126" s="263"/>
      <c r="AT1126" s="264" t="s">
        <v>428</v>
      </c>
      <c r="AU1126" s="264" t="s">
        <v>86</v>
      </c>
      <c r="AV1126" s="12" t="s">
        <v>83</v>
      </c>
      <c r="AW1126" s="12" t="s">
        <v>39</v>
      </c>
      <c r="AX1126" s="12" t="s">
        <v>76</v>
      </c>
      <c r="AY1126" s="264" t="s">
        <v>414</v>
      </c>
    </row>
    <row r="1127" s="13" customFormat="1">
      <c r="B1127" s="265"/>
      <c r="C1127" s="266"/>
      <c r="D1127" s="252" t="s">
        <v>428</v>
      </c>
      <c r="E1127" s="267" t="s">
        <v>21</v>
      </c>
      <c r="F1127" s="268" t="s">
        <v>457</v>
      </c>
      <c r="G1127" s="266"/>
      <c r="H1127" s="269">
        <v>75</v>
      </c>
      <c r="I1127" s="270"/>
      <c r="J1127" s="266"/>
      <c r="K1127" s="266"/>
      <c r="L1127" s="271"/>
      <c r="M1127" s="272"/>
      <c r="N1127" s="273"/>
      <c r="O1127" s="273"/>
      <c r="P1127" s="273"/>
      <c r="Q1127" s="273"/>
      <c r="R1127" s="273"/>
      <c r="S1127" s="273"/>
      <c r="T1127" s="274"/>
      <c r="AT1127" s="275" t="s">
        <v>428</v>
      </c>
      <c r="AU1127" s="275" t="s">
        <v>86</v>
      </c>
      <c r="AV1127" s="13" t="s">
        <v>86</v>
      </c>
      <c r="AW1127" s="13" t="s">
        <v>39</v>
      </c>
      <c r="AX1127" s="13" t="s">
        <v>76</v>
      </c>
      <c r="AY1127" s="275" t="s">
        <v>414</v>
      </c>
    </row>
    <row r="1128" s="14" customFormat="1">
      <c r="B1128" s="276"/>
      <c r="C1128" s="277"/>
      <c r="D1128" s="252" t="s">
        <v>428</v>
      </c>
      <c r="E1128" s="278" t="s">
        <v>1331</v>
      </c>
      <c r="F1128" s="279" t="s">
        <v>259</v>
      </c>
      <c r="G1128" s="277"/>
      <c r="H1128" s="280">
        <v>75</v>
      </c>
      <c r="I1128" s="281"/>
      <c r="J1128" s="277"/>
      <c r="K1128" s="277"/>
      <c r="L1128" s="282"/>
      <c r="M1128" s="283"/>
      <c r="N1128" s="284"/>
      <c r="O1128" s="284"/>
      <c r="P1128" s="284"/>
      <c r="Q1128" s="284"/>
      <c r="R1128" s="284"/>
      <c r="S1128" s="284"/>
      <c r="T1128" s="285"/>
      <c r="AT1128" s="286" t="s">
        <v>428</v>
      </c>
      <c r="AU1128" s="286" t="s">
        <v>86</v>
      </c>
      <c r="AV1128" s="14" t="s">
        <v>394</v>
      </c>
      <c r="AW1128" s="14" t="s">
        <v>39</v>
      </c>
      <c r="AX1128" s="14" t="s">
        <v>76</v>
      </c>
      <c r="AY1128" s="286" t="s">
        <v>414</v>
      </c>
    </row>
    <row r="1129" s="15" customFormat="1">
      <c r="B1129" s="287"/>
      <c r="C1129" s="288"/>
      <c r="D1129" s="252" t="s">
        <v>428</v>
      </c>
      <c r="E1129" s="289" t="s">
        <v>576</v>
      </c>
      <c r="F1129" s="290" t="s">
        <v>235</v>
      </c>
      <c r="G1129" s="288"/>
      <c r="H1129" s="291">
        <v>737.14999999999998</v>
      </c>
      <c r="I1129" s="292"/>
      <c r="J1129" s="288"/>
      <c r="K1129" s="288"/>
      <c r="L1129" s="293"/>
      <c r="M1129" s="294"/>
      <c r="N1129" s="295"/>
      <c r="O1129" s="295"/>
      <c r="P1129" s="295"/>
      <c r="Q1129" s="295"/>
      <c r="R1129" s="295"/>
      <c r="S1129" s="295"/>
      <c r="T1129" s="296"/>
      <c r="AT1129" s="297" t="s">
        <v>428</v>
      </c>
      <c r="AU1129" s="297" t="s">
        <v>86</v>
      </c>
      <c r="AV1129" s="15" t="s">
        <v>422</v>
      </c>
      <c r="AW1129" s="15" t="s">
        <v>39</v>
      </c>
      <c r="AX1129" s="15" t="s">
        <v>76</v>
      </c>
      <c r="AY1129" s="297" t="s">
        <v>414</v>
      </c>
    </row>
    <row r="1130" s="12" customFormat="1">
      <c r="B1130" s="255"/>
      <c r="C1130" s="256"/>
      <c r="D1130" s="252" t="s">
        <v>428</v>
      </c>
      <c r="E1130" s="257" t="s">
        <v>21</v>
      </c>
      <c r="F1130" s="258" t="s">
        <v>600</v>
      </c>
      <c r="G1130" s="256"/>
      <c r="H1130" s="257" t="s">
        <v>21</v>
      </c>
      <c r="I1130" s="259"/>
      <c r="J1130" s="256"/>
      <c r="K1130" s="256"/>
      <c r="L1130" s="260"/>
      <c r="M1130" s="261"/>
      <c r="N1130" s="262"/>
      <c r="O1130" s="262"/>
      <c r="P1130" s="262"/>
      <c r="Q1130" s="262"/>
      <c r="R1130" s="262"/>
      <c r="S1130" s="262"/>
      <c r="T1130" s="263"/>
      <c r="AT1130" s="264" t="s">
        <v>428</v>
      </c>
      <c r="AU1130" s="264" t="s">
        <v>86</v>
      </c>
      <c r="AV1130" s="12" t="s">
        <v>83</v>
      </c>
      <c r="AW1130" s="12" t="s">
        <v>39</v>
      </c>
      <c r="AX1130" s="12" t="s">
        <v>76</v>
      </c>
      <c r="AY1130" s="264" t="s">
        <v>414</v>
      </c>
    </row>
    <row r="1131" s="12" customFormat="1">
      <c r="B1131" s="255"/>
      <c r="C1131" s="256"/>
      <c r="D1131" s="252" t="s">
        <v>428</v>
      </c>
      <c r="E1131" s="257" t="s">
        <v>21</v>
      </c>
      <c r="F1131" s="258" t="s">
        <v>1332</v>
      </c>
      <c r="G1131" s="256"/>
      <c r="H1131" s="257" t="s">
        <v>21</v>
      </c>
      <c r="I1131" s="259"/>
      <c r="J1131" s="256"/>
      <c r="K1131" s="256"/>
      <c r="L1131" s="260"/>
      <c r="M1131" s="261"/>
      <c r="N1131" s="262"/>
      <c r="O1131" s="262"/>
      <c r="P1131" s="262"/>
      <c r="Q1131" s="262"/>
      <c r="R1131" s="262"/>
      <c r="S1131" s="262"/>
      <c r="T1131" s="263"/>
      <c r="AT1131" s="264" t="s">
        <v>428</v>
      </c>
      <c r="AU1131" s="264" t="s">
        <v>86</v>
      </c>
      <c r="AV1131" s="12" t="s">
        <v>83</v>
      </c>
      <c r="AW1131" s="12" t="s">
        <v>39</v>
      </c>
      <c r="AX1131" s="12" t="s">
        <v>76</v>
      </c>
      <c r="AY1131" s="264" t="s">
        <v>414</v>
      </c>
    </row>
    <row r="1132" s="12" customFormat="1">
      <c r="B1132" s="255"/>
      <c r="C1132" s="256"/>
      <c r="D1132" s="252" t="s">
        <v>428</v>
      </c>
      <c r="E1132" s="257" t="s">
        <v>21</v>
      </c>
      <c r="F1132" s="258" t="s">
        <v>1284</v>
      </c>
      <c r="G1132" s="256"/>
      <c r="H1132" s="257" t="s">
        <v>21</v>
      </c>
      <c r="I1132" s="259"/>
      <c r="J1132" s="256"/>
      <c r="K1132" s="256"/>
      <c r="L1132" s="260"/>
      <c r="M1132" s="261"/>
      <c r="N1132" s="262"/>
      <c r="O1132" s="262"/>
      <c r="P1132" s="262"/>
      <c r="Q1132" s="262"/>
      <c r="R1132" s="262"/>
      <c r="S1132" s="262"/>
      <c r="T1132" s="263"/>
      <c r="AT1132" s="264" t="s">
        <v>428</v>
      </c>
      <c r="AU1132" s="264" t="s">
        <v>86</v>
      </c>
      <c r="AV1132" s="12" t="s">
        <v>83</v>
      </c>
      <c r="AW1132" s="12" t="s">
        <v>39</v>
      </c>
      <c r="AX1132" s="12" t="s">
        <v>76</v>
      </c>
      <c r="AY1132" s="264" t="s">
        <v>414</v>
      </c>
    </row>
    <row r="1133" s="13" customFormat="1">
      <c r="B1133" s="265"/>
      <c r="C1133" s="266"/>
      <c r="D1133" s="252" t="s">
        <v>428</v>
      </c>
      <c r="E1133" s="267" t="s">
        <v>21</v>
      </c>
      <c r="F1133" s="268" t="s">
        <v>1333</v>
      </c>
      <c r="G1133" s="266"/>
      <c r="H1133" s="269">
        <v>58</v>
      </c>
      <c r="I1133" s="270"/>
      <c r="J1133" s="266"/>
      <c r="K1133" s="266"/>
      <c r="L1133" s="271"/>
      <c r="M1133" s="272"/>
      <c r="N1133" s="273"/>
      <c r="O1133" s="273"/>
      <c r="P1133" s="273"/>
      <c r="Q1133" s="273"/>
      <c r="R1133" s="273"/>
      <c r="S1133" s="273"/>
      <c r="T1133" s="274"/>
      <c r="AT1133" s="275" t="s">
        <v>428</v>
      </c>
      <c r="AU1133" s="275" t="s">
        <v>86</v>
      </c>
      <c r="AV1133" s="13" t="s">
        <v>86</v>
      </c>
      <c r="AW1133" s="13" t="s">
        <v>39</v>
      </c>
      <c r="AX1133" s="13" t="s">
        <v>76</v>
      </c>
      <c r="AY1133" s="275" t="s">
        <v>414</v>
      </c>
    </row>
    <row r="1134" s="14" customFormat="1">
      <c r="B1134" s="276"/>
      <c r="C1134" s="277"/>
      <c r="D1134" s="252" t="s">
        <v>428</v>
      </c>
      <c r="E1134" s="278" t="s">
        <v>342</v>
      </c>
      <c r="F1134" s="279" t="s">
        <v>259</v>
      </c>
      <c r="G1134" s="277"/>
      <c r="H1134" s="280">
        <v>58</v>
      </c>
      <c r="I1134" s="281"/>
      <c r="J1134" s="277"/>
      <c r="K1134" s="277"/>
      <c r="L1134" s="282"/>
      <c r="M1134" s="283"/>
      <c r="N1134" s="284"/>
      <c r="O1134" s="284"/>
      <c r="P1134" s="284"/>
      <c r="Q1134" s="284"/>
      <c r="R1134" s="284"/>
      <c r="S1134" s="284"/>
      <c r="T1134" s="285"/>
      <c r="AT1134" s="286" t="s">
        <v>428</v>
      </c>
      <c r="AU1134" s="286" t="s">
        <v>86</v>
      </c>
      <c r="AV1134" s="14" t="s">
        <v>394</v>
      </c>
      <c r="AW1134" s="14" t="s">
        <v>39</v>
      </c>
      <c r="AX1134" s="14" t="s">
        <v>76</v>
      </c>
      <c r="AY1134" s="286" t="s">
        <v>414</v>
      </c>
    </row>
    <row r="1135" s="12" customFormat="1">
      <c r="B1135" s="255"/>
      <c r="C1135" s="256"/>
      <c r="D1135" s="252" t="s">
        <v>428</v>
      </c>
      <c r="E1135" s="257" t="s">
        <v>21</v>
      </c>
      <c r="F1135" s="258" t="s">
        <v>1286</v>
      </c>
      <c r="G1135" s="256"/>
      <c r="H1135" s="257" t="s">
        <v>21</v>
      </c>
      <c r="I1135" s="259"/>
      <c r="J1135" s="256"/>
      <c r="K1135" s="256"/>
      <c r="L1135" s="260"/>
      <c r="M1135" s="261"/>
      <c r="N1135" s="262"/>
      <c r="O1135" s="262"/>
      <c r="P1135" s="262"/>
      <c r="Q1135" s="262"/>
      <c r="R1135" s="262"/>
      <c r="S1135" s="262"/>
      <c r="T1135" s="263"/>
      <c r="AT1135" s="264" t="s">
        <v>428</v>
      </c>
      <c r="AU1135" s="264" t="s">
        <v>86</v>
      </c>
      <c r="AV1135" s="12" t="s">
        <v>83</v>
      </c>
      <c r="AW1135" s="12" t="s">
        <v>39</v>
      </c>
      <c r="AX1135" s="12" t="s">
        <v>76</v>
      </c>
      <c r="AY1135" s="264" t="s">
        <v>414</v>
      </c>
    </row>
    <row r="1136" s="13" customFormat="1">
      <c r="B1136" s="265"/>
      <c r="C1136" s="266"/>
      <c r="D1136" s="252" t="s">
        <v>428</v>
      </c>
      <c r="E1136" s="267" t="s">
        <v>21</v>
      </c>
      <c r="F1136" s="268" t="s">
        <v>1334</v>
      </c>
      <c r="G1136" s="266"/>
      <c r="H1136" s="269">
        <v>201.5</v>
      </c>
      <c r="I1136" s="270"/>
      <c r="J1136" s="266"/>
      <c r="K1136" s="266"/>
      <c r="L1136" s="271"/>
      <c r="M1136" s="272"/>
      <c r="N1136" s="273"/>
      <c r="O1136" s="273"/>
      <c r="P1136" s="273"/>
      <c r="Q1136" s="273"/>
      <c r="R1136" s="273"/>
      <c r="S1136" s="273"/>
      <c r="T1136" s="274"/>
      <c r="AT1136" s="275" t="s">
        <v>428</v>
      </c>
      <c r="AU1136" s="275" t="s">
        <v>86</v>
      </c>
      <c r="AV1136" s="13" t="s">
        <v>86</v>
      </c>
      <c r="AW1136" s="13" t="s">
        <v>39</v>
      </c>
      <c r="AX1136" s="13" t="s">
        <v>76</v>
      </c>
      <c r="AY1136" s="275" t="s">
        <v>414</v>
      </c>
    </row>
    <row r="1137" s="13" customFormat="1">
      <c r="B1137" s="265"/>
      <c r="C1137" s="266"/>
      <c r="D1137" s="252" t="s">
        <v>428</v>
      </c>
      <c r="E1137" s="267" t="s">
        <v>21</v>
      </c>
      <c r="F1137" s="268" t="s">
        <v>1335</v>
      </c>
      <c r="G1137" s="266"/>
      <c r="H1137" s="269">
        <v>195.30000000000001</v>
      </c>
      <c r="I1137" s="270"/>
      <c r="J1137" s="266"/>
      <c r="K1137" s="266"/>
      <c r="L1137" s="271"/>
      <c r="M1137" s="272"/>
      <c r="N1137" s="273"/>
      <c r="O1137" s="273"/>
      <c r="P1137" s="273"/>
      <c r="Q1137" s="273"/>
      <c r="R1137" s="273"/>
      <c r="S1137" s="273"/>
      <c r="T1137" s="274"/>
      <c r="AT1137" s="275" t="s">
        <v>428</v>
      </c>
      <c r="AU1137" s="275" t="s">
        <v>86</v>
      </c>
      <c r="AV1137" s="13" t="s">
        <v>86</v>
      </c>
      <c r="AW1137" s="13" t="s">
        <v>39</v>
      </c>
      <c r="AX1137" s="13" t="s">
        <v>76</v>
      </c>
      <c r="AY1137" s="275" t="s">
        <v>414</v>
      </c>
    </row>
    <row r="1138" s="13" customFormat="1">
      <c r="B1138" s="265"/>
      <c r="C1138" s="266"/>
      <c r="D1138" s="252" t="s">
        <v>428</v>
      </c>
      <c r="E1138" s="267" t="s">
        <v>21</v>
      </c>
      <c r="F1138" s="268" t="s">
        <v>1336</v>
      </c>
      <c r="G1138" s="266"/>
      <c r="H1138" s="269">
        <v>174.19999999999999</v>
      </c>
      <c r="I1138" s="270"/>
      <c r="J1138" s="266"/>
      <c r="K1138" s="266"/>
      <c r="L1138" s="271"/>
      <c r="M1138" s="272"/>
      <c r="N1138" s="273"/>
      <c r="O1138" s="273"/>
      <c r="P1138" s="273"/>
      <c r="Q1138" s="273"/>
      <c r="R1138" s="273"/>
      <c r="S1138" s="273"/>
      <c r="T1138" s="274"/>
      <c r="AT1138" s="275" t="s">
        <v>428</v>
      </c>
      <c r="AU1138" s="275" t="s">
        <v>86</v>
      </c>
      <c r="AV1138" s="13" t="s">
        <v>86</v>
      </c>
      <c r="AW1138" s="13" t="s">
        <v>39</v>
      </c>
      <c r="AX1138" s="13" t="s">
        <v>76</v>
      </c>
      <c r="AY1138" s="275" t="s">
        <v>414</v>
      </c>
    </row>
    <row r="1139" s="14" customFormat="1">
      <c r="B1139" s="276"/>
      <c r="C1139" s="277"/>
      <c r="D1139" s="252" t="s">
        <v>428</v>
      </c>
      <c r="E1139" s="278" t="s">
        <v>374</v>
      </c>
      <c r="F1139" s="279" t="s">
        <v>259</v>
      </c>
      <c r="G1139" s="277"/>
      <c r="H1139" s="280">
        <v>571</v>
      </c>
      <c r="I1139" s="281"/>
      <c r="J1139" s="277"/>
      <c r="K1139" s="277"/>
      <c r="L1139" s="282"/>
      <c r="M1139" s="283"/>
      <c r="N1139" s="284"/>
      <c r="O1139" s="284"/>
      <c r="P1139" s="284"/>
      <c r="Q1139" s="284"/>
      <c r="R1139" s="284"/>
      <c r="S1139" s="284"/>
      <c r="T1139" s="285"/>
      <c r="AT1139" s="286" t="s">
        <v>428</v>
      </c>
      <c r="AU1139" s="286" t="s">
        <v>86</v>
      </c>
      <c r="AV1139" s="14" t="s">
        <v>394</v>
      </c>
      <c r="AW1139" s="14" t="s">
        <v>39</v>
      </c>
      <c r="AX1139" s="14" t="s">
        <v>76</v>
      </c>
      <c r="AY1139" s="286" t="s">
        <v>414</v>
      </c>
    </row>
    <row r="1140" s="12" customFormat="1">
      <c r="B1140" s="255"/>
      <c r="C1140" s="256"/>
      <c r="D1140" s="252" t="s">
        <v>428</v>
      </c>
      <c r="E1140" s="257" t="s">
        <v>21</v>
      </c>
      <c r="F1140" s="258" t="s">
        <v>1294</v>
      </c>
      <c r="G1140" s="256"/>
      <c r="H1140" s="257" t="s">
        <v>21</v>
      </c>
      <c r="I1140" s="259"/>
      <c r="J1140" s="256"/>
      <c r="K1140" s="256"/>
      <c r="L1140" s="260"/>
      <c r="M1140" s="261"/>
      <c r="N1140" s="262"/>
      <c r="O1140" s="262"/>
      <c r="P1140" s="262"/>
      <c r="Q1140" s="262"/>
      <c r="R1140" s="262"/>
      <c r="S1140" s="262"/>
      <c r="T1140" s="263"/>
      <c r="AT1140" s="264" t="s">
        <v>428</v>
      </c>
      <c r="AU1140" s="264" t="s">
        <v>86</v>
      </c>
      <c r="AV1140" s="12" t="s">
        <v>83</v>
      </c>
      <c r="AW1140" s="12" t="s">
        <v>39</v>
      </c>
      <c r="AX1140" s="12" t="s">
        <v>76</v>
      </c>
      <c r="AY1140" s="264" t="s">
        <v>414</v>
      </c>
    </row>
    <row r="1141" s="13" customFormat="1">
      <c r="B1141" s="265"/>
      <c r="C1141" s="266"/>
      <c r="D1141" s="252" t="s">
        <v>428</v>
      </c>
      <c r="E1141" s="267" t="s">
        <v>21</v>
      </c>
      <c r="F1141" s="268" t="s">
        <v>1308</v>
      </c>
      <c r="G1141" s="266"/>
      <c r="H1141" s="269">
        <v>33.450000000000003</v>
      </c>
      <c r="I1141" s="270"/>
      <c r="J1141" s="266"/>
      <c r="K1141" s="266"/>
      <c r="L1141" s="271"/>
      <c r="M1141" s="272"/>
      <c r="N1141" s="273"/>
      <c r="O1141" s="273"/>
      <c r="P1141" s="273"/>
      <c r="Q1141" s="273"/>
      <c r="R1141" s="273"/>
      <c r="S1141" s="273"/>
      <c r="T1141" s="274"/>
      <c r="AT1141" s="275" t="s">
        <v>428</v>
      </c>
      <c r="AU1141" s="275" t="s">
        <v>86</v>
      </c>
      <c r="AV1141" s="13" t="s">
        <v>86</v>
      </c>
      <c r="AW1141" s="13" t="s">
        <v>39</v>
      </c>
      <c r="AX1141" s="13" t="s">
        <v>76</v>
      </c>
      <c r="AY1141" s="275" t="s">
        <v>414</v>
      </c>
    </row>
    <row r="1142" s="14" customFormat="1">
      <c r="B1142" s="276"/>
      <c r="C1142" s="277"/>
      <c r="D1142" s="252" t="s">
        <v>428</v>
      </c>
      <c r="E1142" s="278" t="s">
        <v>434</v>
      </c>
      <c r="F1142" s="279" t="s">
        <v>259</v>
      </c>
      <c r="G1142" s="277"/>
      <c r="H1142" s="280">
        <v>33.450000000000003</v>
      </c>
      <c r="I1142" s="281"/>
      <c r="J1142" s="277"/>
      <c r="K1142" s="277"/>
      <c r="L1142" s="282"/>
      <c r="M1142" s="283"/>
      <c r="N1142" s="284"/>
      <c r="O1142" s="284"/>
      <c r="P1142" s="284"/>
      <c r="Q1142" s="284"/>
      <c r="R1142" s="284"/>
      <c r="S1142" s="284"/>
      <c r="T1142" s="285"/>
      <c r="AT1142" s="286" t="s">
        <v>428</v>
      </c>
      <c r="AU1142" s="286" t="s">
        <v>86</v>
      </c>
      <c r="AV1142" s="14" t="s">
        <v>394</v>
      </c>
      <c r="AW1142" s="14" t="s">
        <v>39</v>
      </c>
      <c r="AX1142" s="14" t="s">
        <v>76</v>
      </c>
      <c r="AY1142" s="286" t="s">
        <v>414</v>
      </c>
    </row>
    <row r="1143" s="12" customFormat="1">
      <c r="B1143" s="255"/>
      <c r="C1143" s="256"/>
      <c r="D1143" s="252" t="s">
        <v>428</v>
      </c>
      <c r="E1143" s="257" t="s">
        <v>21</v>
      </c>
      <c r="F1143" s="258" t="s">
        <v>1309</v>
      </c>
      <c r="G1143" s="256"/>
      <c r="H1143" s="257" t="s">
        <v>21</v>
      </c>
      <c r="I1143" s="259"/>
      <c r="J1143" s="256"/>
      <c r="K1143" s="256"/>
      <c r="L1143" s="260"/>
      <c r="M1143" s="261"/>
      <c r="N1143" s="262"/>
      <c r="O1143" s="262"/>
      <c r="P1143" s="262"/>
      <c r="Q1143" s="262"/>
      <c r="R1143" s="262"/>
      <c r="S1143" s="262"/>
      <c r="T1143" s="263"/>
      <c r="AT1143" s="264" t="s">
        <v>428</v>
      </c>
      <c r="AU1143" s="264" t="s">
        <v>86</v>
      </c>
      <c r="AV1143" s="12" t="s">
        <v>83</v>
      </c>
      <c r="AW1143" s="12" t="s">
        <v>39</v>
      </c>
      <c r="AX1143" s="12" t="s">
        <v>76</v>
      </c>
      <c r="AY1143" s="264" t="s">
        <v>414</v>
      </c>
    </row>
    <row r="1144" s="13" customFormat="1">
      <c r="B1144" s="265"/>
      <c r="C1144" s="266"/>
      <c r="D1144" s="252" t="s">
        <v>428</v>
      </c>
      <c r="E1144" s="267" t="s">
        <v>21</v>
      </c>
      <c r="F1144" s="268" t="s">
        <v>457</v>
      </c>
      <c r="G1144" s="266"/>
      <c r="H1144" s="269">
        <v>75</v>
      </c>
      <c r="I1144" s="270"/>
      <c r="J1144" s="266"/>
      <c r="K1144" s="266"/>
      <c r="L1144" s="271"/>
      <c r="M1144" s="272"/>
      <c r="N1144" s="273"/>
      <c r="O1144" s="273"/>
      <c r="P1144" s="273"/>
      <c r="Q1144" s="273"/>
      <c r="R1144" s="273"/>
      <c r="S1144" s="273"/>
      <c r="T1144" s="274"/>
      <c r="AT1144" s="275" t="s">
        <v>428</v>
      </c>
      <c r="AU1144" s="275" t="s">
        <v>86</v>
      </c>
      <c r="AV1144" s="13" t="s">
        <v>86</v>
      </c>
      <c r="AW1144" s="13" t="s">
        <v>39</v>
      </c>
      <c r="AX1144" s="13" t="s">
        <v>76</v>
      </c>
      <c r="AY1144" s="275" t="s">
        <v>414</v>
      </c>
    </row>
    <row r="1145" s="14" customFormat="1">
      <c r="B1145" s="276"/>
      <c r="C1145" s="277"/>
      <c r="D1145" s="252" t="s">
        <v>428</v>
      </c>
      <c r="E1145" s="278" t="s">
        <v>1337</v>
      </c>
      <c r="F1145" s="279" t="s">
        <v>259</v>
      </c>
      <c r="G1145" s="277"/>
      <c r="H1145" s="280">
        <v>75</v>
      </c>
      <c r="I1145" s="281"/>
      <c r="J1145" s="277"/>
      <c r="K1145" s="277"/>
      <c r="L1145" s="282"/>
      <c r="M1145" s="283"/>
      <c r="N1145" s="284"/>
      <c r="O1145" s="284"/>
      <c r="P1145" s="284"/>
      <c r="Q1145" s="284"/>
      <c r="R1145" s="284"/>
      <c r="S1145" s="284"/>
      <c r="T1145" s="285"/>
      <c r="AT1145" s="286" t="s">
        <v>428</v>
      </c>
      <c r="AU1145" s="286" t="s">
        <v>86</v>
      </c>
      <c r="AV1145" s="14" t="s">
        <v>394</v>
      </c>
      <c r="AW1145" s="14" t="s">
        <v>39</v>
      </c>
      <c r="AX1145" s="14" t="s">
        <v>76</v>
      </c>
      <c r="AY1145" s="286" t="s">
        <v>414</v>
      </c>
    </row>
    <row r="1146" s="15" customFormat="1">
      <c r="B1146" s="287"/>
      <c r="C1146" s="288"/>
      <c r="D1146" s="252" t="s">
        <v>428</v>
      </c>
      <c r="E1146" s="289" t="s">
        <v>579</v>
      </c>
      <c r="F1146" s="290" t="s">
        <v>235</v>
      </c>
      <c r="G1146" s="288"/>
      <c r="H1146" s="291">
        <v>737.45000000000005</v>
      </c>
      <c r="I1146" s="292"/>
      <c r="J1146" s="288"/>
      <c r="K1146" s="288"/>
      <c r="L1146" s="293"/>
      <c r="M1146" s="294"/>
      <c r="N1146" s="295"/>
      <c r="O1146" s="295"/>
      <c r="P1146" s="295"/>
      <c r="Q1146" s="295"/>
      <c r="R1146" s="295"/>
      <c r="S1146" s="295"/>
      <c r="T1146" s="296"/>
      <c r="AT1146" s="297" t="s">
        <v>428</v>
      </c>
      <c r="AU1146" s="297" t="s">
        <v>86</v>
      </c>
      <c r="AV1146" s="15" t="s">
        <v>422</v>
      </c>
      <c r="AW1146" s="15" t="s">
        <v>39</v>
      </c>
      <c r="AX1146" s="15" t="s">
        <v>76</v>
      </c>
      <c r="AY1146" s="297" t="s">
        <v>414</v>
      </c>
    </row>
    <row r="1147" s="12" customFormat="1">
      <c r="B1147" s="255"/>
      <c r="C1147" s="256"/>
      <c r="D1147" s="252" t="s">
        <v>428</v>
      </c>
      <c r="E1147" s="257" t="s">
        <v>21</v>
      </c>
      <c r="F1147" s="258" t="s">
        <v>600</v>
      </c>
      <c r="G1147" s="256"/>
      <c r="H1147" s="257" t="s">
        <v>21</v>
      </c>
      <c r="I1147" s="259"/>
      <c r="J1147" s="256"/>
      <c r="K1147" s="256"/>
      <c r="L1147" s="260"/>
      <c r="M1147" s="261"/>
      <c r="N1147" s="262"/>
      <c r="O1147" s="262"/>
      <c r="P1147" s="262"/>
      <c r="Q1147" s="262"/>
      <c r="R1147" s="262"/>
      <c r="S1147" s="262"/>
      <c r="T1147" s="263"/>
      <c r="AT1147" s="264" t="s">
        <v>428</v>
      </c>
      <c r="AU1147" s="264" t="s">
        <v>86</v>
      </c>
      <c r="AV1147" s="12" t="s">
        <v>83</v>
      </c>
      <c r="AW1147" s="12" t="s">
        <v>39</v>
      </c>
      <c r="AX1147" s="12" t="s">
        <v>76</v>
      </c>
      <c r="AY1147" s="264" t="s">
        <v>414</v>
      </c>
    </row>
    <row r="1148" s="12" customFormat="1">
      <c r="B1148" s="255"/>
      <c r="C1148" s="256"/>
      <c r="D1148" s="252" t="s">
        <v>428</v>
      </c>
      <c r="E1148" s="257" t="s">
        <v>21</v>
      </c>
      <c r="F1148" s="258" t="s">
        <v>1338</v>
      </c>
      <c r="G1148" s="256"/>
      <c r="H1148" s="257" t="s">
        <v>21</v>
      </c>
      <c r="I1148" s="259"/>
      <c r="J1148" s="256"/>
      <c r="K1148" s="256"/>
      <c r="L1148" s="260"/>
      <c r="M1148" s="261"/>
      <c r="N1148" s="262"/>
      <c r="O1148" s="262"/>
      <c r="P1148" s="262"/>
      <c r="Q1148" s="262"/>
      <c r="R1148" s="262"/>
      <c r="S1148" s="262"/>
      <c r="T1148" s="263"/>
      <c r="AT1148" s="264" t="s">
        <v>428</v>
      </c>
      <c r="AU1148" s="264" t="s">
        <v>86</v>
      </c>
      <c r="AV1148" s="12" t="s">
        <v>83</v>
      </c>
      <c r="AW1148" s="12" t="s">
        <v>39</v>
      </c>
      <c r="AX1148" s="12" t="s">
        <v>76</v>
      </c>
      <c r="AY1148" s="264" t="s">
        <v>414</v>
      </c>
    </row>
    <row r="1149" s="12" customFormat="1">
      <c r="B1149" s="255"/>
      <c r="C1149" s="256"/>
      <c r="D1149" s="252" t="s">
        <v>428</v>
      </c>
      <c r="E1149" s="257" t="s">
        <v>21</v>
      </c>
      <c r="F1149" s="258" t="s">
        <v>1284</v>
      </c>
      <c r="G1149" s="256"/>
      <c r="H1149" s="257" t="s">
        <v>21</v>
      </c>
      <c r="I1149" s="259"/>
      <c r="J1149" s="256"/>
      <c r="K1149" s="256"/>
      <c r="L1149" s="260"/>
      <c r="M1149" s="261"/>
      <c r="N1149" s="262"/>
      <c r="O1149" s="262"/>
      <c r="P1149" s="262"/>
      <c r="Q1149" s="262"/>
      <c r="R1149" s="262"/>
      <c r="S1149" s="262"/>
      <c r="T1149" s="263"/>
      <c r="AT1149" s="264" t="s">
        <v>428</v>
      </c>
      <c r="AU1149" s="264" t="s">
        <v>86</v>
      </c>
      <c r="AV1149" s="12" t="s">
        <v>83</v>
      </c>
      <c r="AW1149" s="12" t="s">
        <v>39</v>
      </c>
      <c r="AX1149" s="12" t="s">
        <v>76</v>
      </c>
      <c r="AY1149" s="264" t="s">
        <v>414</v>
      </c>
    </row>
    <row r="1150" s="13" customFormat="1">
      <c r="B1150" s="265"/>
      <c r="C1150" s="266"/>
      <c r="D1150" s="252" t="s">
        <v>428</v>
      </c>
      <c r="E1150" s="267" t="s">
        <v>21</v>
      </c>
      <c r="F1150" s="268" t="s">
        <v>342</v>
      </c>
      <c r="G1150" s="266"/>
      <c r="H1150" s="269">
        <v>58</v>
      </c>
      <c r="I1150" s="270"/>
      <c r="J1150" s="266"/>
      <c r="K1150" s="266"/>
      <c r="L1150" s="271"/>
      <c r="M1150" s="272"/>
      <c r="N1150" s="273"/>
      <c r="O1150" s="273"/>
      <c r="P1150" s="273"/>
      <c r="Q1150" s="273"/>
      <c r="R1150" s="273"/>
      <c r="S1150" s="273"/>
      <c r="T1150" s="274"/>
      <c r="AT1150" s="275" t="s">
        <v>428</v>
      </c>
      <c r="AU1150" s="275" t="s">
        <v>86</v>
      </c>
      <c r="AV1150" s="13" t="s">
        <v>86</v>
      </c>
      <c r="AW1150" s="13" t="s">
        <v>39</v>
      </c>
      <c r="AX1150" s="13" t="s">
        <v>76</v>
      </c>
      <c r="AY1150" s="275" t="s">
        <v>414</v>
      </c>
    </row>
    <row r="1151" s="14" customFormat="1">
      <c r="B1151" s="276"/>
      <c r="C1151" s="277"/>
      <c r="D1151" s="252" t="s">
        <v>428</v>
      </c>
      <c r="E1151" s="278" t="s">
        <v>344</v>
      </c>
      <c r="F1151" s="279" t="s">
        <v>259</v>
      </c>
      <c r="G1151" s="277"/>
      <c r="H1151" s="280">
        <v>58</v>
      </c>
      <c r="I1151" s="281"/>
      <c r="J1151" s="277"/>
      <c r="K1151" s="277"/>
      <c r="L1151" s="282"/>
      <c r="M1151" s="283"/>
      <c r="N1151" s="284"/>
      <c r="O1151" s="284"/>
      <c r="P1151" s="284"/>
      <c r="Q1151" s="284"/>
      <c r="R1151" s="284"/>
      <c r="S1151" s="284"/>
      <c r="T1151" s="285"/>
      <c r="AT1151" s="286" t="s">
        <v>428</v>
      </c>
      <c r="AU1151" s="286" t="s">
        <v>86</v>
      </c>
      <c r="AV1151" s="14" t="s">
        <v>394</v>
      </c>
      <c r="AW1151" s="14" t="s">
        <v>39</v>
      </c>
      <c r="AX1151" s="14" t="s">
        <v>76</v>
      </c>
      <c r="AY1151" s="286" t="s">
        <v>414</v>
      </c>
    </row>
    <row r="1152" s="12" customFormat="1">
      <c r="B1152" s="255"/>
      <c r="C1152" s="256"/>
      <c r="D1152" s="252" t="s">
        <v>428</v>
      </c>
      <c r="E1152" s="257" t="s">
        <v>21</v>
      </c>
      <c r="F1152" s="258" t="s">
        <v>1286</v>
      </c>
      <c r="G1152" s="256"/>
      <c r="H1152" s="257" t="s">
        <v>21</v>
      </c>
      <c r="I1152" s="259"/>
      <c r="J1152" s="256"/>
      <c r="K1152" s="256"/>
      <c r="L1152" s="260"/>
      <c r="M1152" s="261"/>
      <c r="N1152" s="262"/>
      <c r="O1152" s="262"/>
      <c r="P1152" s="262"/>
      <c r="Q1152" s="262"/>
      <c r="R1152" s="262"/>
      <c r="S1152" s="262"/>
      <c r="T1152" s="263"/>
      <c r="AT1152" s="264" t="s">
        <v>428</v>
      </c>
      <c r="AU1152" s="264" t="s">
        <v>86</v>
      </c>
      <c r="AV1152" s="12" t="s">
        <v>83</v>
      </c>
      <c r="AW1152" s="12" t="s">
        <v>39</v>
      </c>
      <c r="AX1152" s="12" t="s">
        <v>76</v>
      </c>
      <c r="AY1152" s="264" t="s">
        <v>414</v>
      </c>
    </row>
    <row r="1153" s="13" customFormat="1">
      <c r="B1153" s="265"/>
      <c r="C1153" s="266"/>
      <c r="D1153" s="252" t="s">
        <v>428</v>
      </c>
      <c r="E1153" s="267" t="s">
        <v>21</v>
      </c>
      <c r="F1153" s="268" t="s">
        <v>374</v>
      </c>
      <c r="G1153" s="266"/>
      <c r="H1153" s="269">
        <v>571</v>
      </c>
      <c r="I1153" s="270"/>
      <c r="J1153" s="266"/>
      <c r="K1153" s="266"/>
      <c r="L1153" s="271"/>
      <c r="M1153" s="272"/>
      <c r="N1153" s="273"/>
      <c r="O1153" s="273"/>
      <c r="P1153" s="273"/>
      <c r="Q1153" s="273"/>
      <c r="R1153" s="273"/>
      <c r="S1153" s="273"/>
      <c r="T1153" s="274"/>
      <c r="AT1153" s="275" t="s">
        <v>428</v>
      </c>
      <c r="AU1153" s="275" t="s">
        <v>86</v>
      </c>
      <c r="AV1153" s="13" t="s">
        <v>86</v>
      </c>
      <c r="AW1153" s="13" t="s">
        <v>39</v>
      </c>
      <c r="AX1153" s="13" t="s">
        <v>76</v>
      </c>
      <c r="AY1153" s="275" t="s">
        <v>414</v>
      </c>
    </row>
    <row r="1154" s="13" customFormat="1">
      <c r="B1154" s="265"/>
      <c r="C1154" s="266"/>
      <c r="D1154" s="252" t="s">
        <v>428</v>
      </c>
      <c r="E1154" s="267" t="s">
        <v>21</v>
      </c>
      <c r="F1154" s="268" t="s">
        <v>1339</v>
      </c>
      <c r="G1154" s="266"/>
      <c r="H1154" s="269">
        <v>-2.4500000000000002</v>
      </c>
      <c r="I1154" s="270"/>
      <c r="J1154" s="266"/>
      <c r="K1154" s="266"/>
      <c r="L1154" s="271"/>
      <c r="M1154" s="272"/>
      <c r="N1154" s="273"/>
      <c r="O1154" s="273"/>
      <c r="P1154" s="273"/>
      <c r="Q1154" s="273"/>
      <c r="R1154" s="273"/>
      <c r="S1154" s="273"/>
      <c r="T1154" s="274"/>
      <c r="AT1154" s="275" t="s">
        <v>428</v>
      </c>
      <c r="AU1154" s="275" t="s">
        <v>86</v>
      </c>
      <c r="AV1154" s="13" t="s">
        <v>86</v>
      </c>
      <c r="AW1154" s="13" t="s">
        <v>39</v>
      </c>
      <c r="AX1154" s="13" t="s">
        <v>76</v>
      </c>
      <c r="AY1154" s="275" t="s">
        <v>414</v>
      </c>
    </row>
    <row r="1155" s="14" customFormat="1">
      <c r="B1155" s="276"/>
      <c r="C1155" s="277"/>
      <c r="D1155" s="252" t="s">
        <v>428</v>
      </c>
      <c r="E1155" s="278" t="s">
        <v>376</v>
      </c>
      <c r="F1155" s="279" t="s">
        <v>259</v>
      </c>
      <c r="G1155" s="277"/>
      <c r="H1155" s="280">
        <v>568.54999999999995</v>
      </c>
      <c r="I1155" s="281"/>
      <c r="J1155" s="277"/>
      <c r="K1155" s="277"/>
      <c r="L1155" s="282"/>
      <c r="M1155" s="283"/>
      <c r="N1155" s="284"/>
      <c r="O1155" s="284"/>
      <c r="P1155" s="284"/>
      <c r="Q1155" s="284"/>
      <c r="R1155" s="284"/>
      <c r="S1155" s="284"/>
      <c r="T1155" s="285"/>
      <c r="AT1155" s="286" t="s">
        <v>428</v>
      </c>
      <c r="AU1155" s="286" t="s">
        <v>86</v>
      </c>
      <c r="AV1155" s="14" t="s">
        <v>394</v>
      </c>
      <c r="AW1155" s="14" t="s">
        <v>39</v>
      </c>
      <c r="AX1155" s="14" t="s">
        <v>76</v>
      </c>
      <c r="AY1155" s="286" t="s">
        <v>414</v>
      </c>
    </row>
    <row r="1156" s="12" customFormat="1">
      <c r="B1156" s="255"/>
      <c r="C1156" s="256"/>
      <c r="D1156" s="252" t="s">
        <v>428</v>
      </c>
      <c r="E1156" s="257" t="s">
        <v>21</v>
      </c>
      <c r="F1156" s="258" t="s">
        <v>1291</v>
      </c>
      <c r="G1156" s="256"/>
      <c r="H1156" s="257" t="s">
        <v>21</v>
      </c>
      <c r="I1156" s="259"/>
      <c r="J1156" s="256"/>
      <c r="K1156" s="256"/>
      <c r="L1156" s="260"/>
      <c r="M1156" s="261"/>
      <c r="N1156" s="262"/>
      <c r="O1156" s="262"/>
      <c r="P1156" s="262"/>
      <c r="Q1156" s="262"/>
      <c r="R1156" s="262"/>
      <c r="S1156" s="262"/>
      <c r="T1156" s="263"/>
      <c r="AT1156" s="264" t="s">
        <v>428</v>
      </c>
      <c r="AU1156" s="264" t="s">
        <v>86</v>
      </c>
      <c r="AV1156" s="12" t="s">
        <v>83</v>
      </c>
      <c r="AW1156" s="12" t="s">
        <v>39</v>
      </c>
      <c r="AX1156" s="12" t="s">
        <v>76</v>
      </c>
      <c r="AY1156" s="264" t="s">
        <v>414</v>
      </c>
    </row>
    <row r="1157" s="13" customFormat="1">
      <c r="B1157" s="265"/>
      <c r="C1157" s="266"/>
      <c r="D1157" s="252" t="s">
        <v>428</v>
      </c>
      <c r="E1157" s="267" t="s">
        <v>21</v>
      </c>
      <c r="F1157" s="268" t="s">
        <v>388</v>
      </c>
      <c r="G1157" s="266"/>
      <c r="H1157" s="269">
        <v>2.7000000000000002</v>
      </c>
      <c r="I1157" s="270"/>
      <c r="J1157" s="266"/>
      <c r="K1157" s="266"/>
      <c r="L1157" s="271"/>
      <c r="M1157" s="272"/>
      <c r="N1157" s="273"/>
      <c r="O1157" s="273"/>
      <c r="P1157" s="273"/>
      <c r="Q1157" s="273"/>
      <c r="R1157" s="273"/>
      <c r="S1157" s="273"/>
      <c r="T1157" s="274"/>
      <c r="AT1157" s="275" t="s">
        <v>428</v>
      </c>
      <c r="AU1157" s="275" t="s">
        <v>86</v>
      </c>
      <c r="AV1157" s="13" t="s">
        <v>86</v>
      </c>
      <c r="AW1157" s="13" t="s">
        <v>39</v>
      </c>
      <c r="AX1157" s="13" t="s">
        <v>76</v>
      </c>
      <c r="AY1157" s="275" t="s">
        <v>414</v>
      </c>
    </row>
    <row r="1158" s="14" customFormat="1">
      <c r="B1158" s="276"/>
      <c r="C1158" s="277"/>
      <c r="D1158" s="252" t="s">
        <v>428</v>
      </c>
      <c r="E1158" s="278" t="s">
        <v>390</v>
      </c>
      <c r="F1158" s="279" t="s">
        <v>259</v>
      </c>
      <c r="G1158" s="277"/>
      <c r="H1158" s="280">
        <v>2.7000000000000002</v>
      </c>
      <c r="I1158" s="281"/>
      <c r="J1158" s="277"/>
      <c r="K1158" s="277"/>
      <c r="L1158" s="282"/>
      <c r="M1158" s="283"/>
      <c r="N1158" s="284"/>
      <c r="O1158" s="284"/>
      <c r="P1158" s="284"/>
      <c r="Q1158" s="284"/>
      <c r="R1158" s="284"/>
      <c r="S1158" s="284"/>
      <c r="T1158" s="285"/>
      <c r="AT1158" s="286" t="s">
        <v>428</v>
      </c>
      <c r="AU1158" s="286" t="s">
        <v>86</v>
      </c>
      <c r="AV1158" s="14" t="s">
        <v>394</v>
      </c>
      <c r="AW1158" s="14" t="s">
        <v>39</v>
      </c>
      <c r="AX1158" s="14" t="s">
        <v>76</v>
      </c>
      <c r="AY1158" s="286" t="s">
        <v>414</v>
      </c>
    </row>
    <row r="1159" s="12" customFormat="1">
      <c r="B1159" s="255"/>
      <c r="C1159" s="256"/>
      <c r="D1159" s="252" t="s">
        <v>428</v>
      </c>
      <c r="E1159" s="257" t="s">
        <v>21</v>
      </c>
      <c r="F1159" s="258" t="s">
        <v>1294</v>
      </c>
      <c r="G1159" s="256"/>
      <c r="H1159" s="257" t="s">
        <v>21</v>
      </c>
      <c r="I1159" s="259"/>
      <c r="J1159" s="256"/>
      <c r="K1159" s="256"/>
      <c r="L1159" s="260"/>
      <c r="M1159" s="261"/>
      <c r="N1159" s="262"/>
      <c r="O1159" s="262"/>
      <c r="P1159" s="262"/>
      <c r="Q1159" s="262"/>
      <c r="R1159" s="262"/>
      <c r="S1159" s="262"/>
      <c r="T1159" s="263"/>
      <c r="AT1159" s="264" t="s">
        <v>428</v>
      </c>
      <c r="AU1159" s="264" t="s">
        <v>86</v>
      </c>
      <c r="AV1159" s="12" t="s">
        <v>83</v>
      </c>
      <c r="AW1159" s="12" t="s">
        <v>39</v>
      </c>
      <c r="AX1159" s="12" t="s">
        <v>76</v>
      </c>
      <c r="AY1159" s="264" t="s">
        <v>414</v>
      </c>
    </row>
    <row r="1160" s="13" customFormat="1">
      <c r="B1160" s="265"/>
      <c r="C1160" s="266"/>
      <c r="D1160" s="252" t="s">
        <v>428</v>
      </c>
      <c r="E1160" s="267" t="s">
        <v>21</v>
      </c>
      <c r="F1160" s="268" t="s">
        <v>434</v>
      </c>
      <c r="G1160" s="266"/>
      <c r="H1160" s="269">
        <v>33.450000000000003</v>
      </c>
      <c r="I1160" s="270"/>
      <c r="J1160" s="266"/>
      <c r="K1160" s="266"/>
      <c r="L1160" s="271"/>
      <c r="M1160" s="272"/>
      <c r="N1160" s="273"/>
      <c r="O1160" s="273"/>
      <c r="P1160" s="273"/>
      <c r="Q1160" s="273"/>
      <c r="R1160" s="273"/>
      <c r="S1160" s="273"/>
      <c r="T1160" s="274"/>
      <c r="AT1160" s="275" t="s">
        <v>428</v>
      </c>
      <c r="AU1160" s="275" t="s">
        <v>86</v>
      </c>
      <c r="AV1160" s="13" t="s">
        <v>86</v>
      </c>
      <c r="AW1160" s="13" t="s">
        <v>39</v>
      </c>
      <c r="AX1160" s="13" t="s">
        <v>76</v>
      </c>
      <c r="AY1160" s="275" t="s">
        <v>414</v>
      </c>
    </row>
    <row r="1161" s="14" customFormat="1">
      <c r="B1161" s="276"/>
      <c r="C1161" s="277"/>
      <c r="D1161" s="252" t="s">
        <v>428</v>
      </c>
      <c r="E1161" s="278" t="s">
        <v>436</v>
      </c>
      <c r="F1161" s="279" t="s">
        <v>259</v>
      </c>
      <c r="G1161" s="277"/>
      <c r="H1161" s="280">
        <v>33.450000000000003</v>
      </c>
      <c r="I1161" s="281"/>
      <c r="J1161" s="277"/>
      <c r="K1161" s="277"/>
      <c r="L1161" s="282"/>
      <c r="M1161" s="283"/>
      <c r="N1161" s="284"/>
      <c r="O1161" s="284"/>
      <c r="P1161" s="284"/>
      <c r="Q1161" s="284"/>
      <c r="R1161" s="284"/>
      <c r="S1161" s="284"/>
      <c r="T1161" s="285"/>
      <c r="AT1161" s="286" t="s">
        <v>428</v>
      </c>
      <c r="AU1161" s="286" t="s">
        <v>86</v>
      </c>
      <c r="AV1161" s="14" t="s">
        <v>394</v>
      </c>
      <c r="AW1161" s="14" t="s">
        <v>39</v>
      </c>
      <c r="AX1161" s="14" t="s">
        <v>76</v>
      </c>
      <c r="AY1161" s="286" t="s">
        <v>414</v>
      </c>
    </row>
    <row r="1162" s="12" customFormat="1">
      <c r="B1162" s="255"/>
      <c r="C1162" s="256"/>
      <c r="D1162" s="252" t="s">
        <v>428</v>
      </c>
      <c r="E1162" s="257" t="s">
        <v>21</v>
      </c>
      <c r="F1162" s="258" t="s">
        <v>1309</v>
      </c>
      <c r="G1162" s="256"/>
      <c r="H1162" s="257" t="s">
        <v>21</v>
      </c>
      <c r="I1162" s="259"/>
      <c r="J1162" s="256"/>
      <c r="K1162" s="256"/>
      <c r="L1162" s="260"/>
      <c r="M1162" s="261"/>
      <c r="N1162" s="262"/>
      <c r="O1162" s="262"/>
      <c r="P1162" s="262"/>
      <c r="Q1162" s="262"/>
      <c r="R1162" s="262"/>
      <c r="S1162" s="262"/>
      <c r="T1162" s="263"/>
      <c r="AT1162" s="264" t="s">
        <v>428</v>
      </c>
      <c r="AU1162" s="264" t="s">
        <v>86</v>
      </c>
      <c r="AV1162" s="12" t="s">
        <v>83</v>
      </c>
      <c r="AW1162" s="12" t="s">
        <v>39</v>
      </c>
      <c r="AX1162" s="12" t="s">
        <v>76</v>
      </c>
      <c r="AY1162" s="264" t="s">
        <v>414</v>
      </c>
    </row>
    <row r="1163" s="13" customFormat="1">
      <c r="B1163" s="265"/>
      <c r="C1163" s="266"/>
      <c r="D1163" s="252" t="s">
        <v>428</v>
      </c>
      <c r="E1163" s="267" t="s">
        <v>21</v>
      </c>
      <c r="F1163" s="268" t="s">
        <v>457</v>
      </c>
      <c r="G1163" s="266"/>
      <c r="H1163" s="269">
        <v>75</v>
      </c>
      <c r="I1163" s="270"/>
      <c r="J1163" s="266"/>
      <c r="K1163" s="266"/>
      <c r="L1163" s="271"/>
      <c r="M1163" s="272"/>
      <c r="N1163" s="273"/>
      <c r="O1163" s="273"/>
      <c r="P1163" s="273"/>
      <c r="Q1163" s="273"/>
      <c r="R1163" s="273"/>
      <c r="S1163" s="273"/>
      <c r="T1163" s="274"/>
      <c r="AT1163" s="275" t="s">
        <v>428</v>
      </c>
      <c r="AU1163" s="275" t="s">
        <v>86</v>
      </c>
      <c r="AV1163" s="13" t="s">
        <v>86</v>
      </c>
      <c r="AW1163" s="13" t="s">
        <v>39</v>
      </c>
      <c r="AX1163" s="13" t="s">
        <v>76</v>
      </c>
      <c r="AY1163" s="275" t="s">
        <v>414</v>
      </c>
    </row>
    <row r="1164" s="14" customFormat="1">
      <c r="B1164" s="276"/>
      <c r="C1164" s="277"/>
      <c r="D1164" s="252" t="s">
        <v>428</v>
      </c>
      <c r="E1164" s="278" t="s">
        <v>1340</v>
      </c>
      <c r="F1164" s="279" t="s">
        <v>259</v>
      </c>
      <c r="G1164" s="277"/>
      <c r="H1164" s="280">
        <v>75</v>
      </c>
      <c r="I1164" s="281"/>
      <c r="J1164" s="277"/>
      <c r="K1164" s="277"/>
      <c r="L1164" s="282"/>
      <c r="M1164" s="283"/>
      <c r="N1164" s="284"/>
      <c r="O1164" s="284"/>
      <c r="P1164" s="284"/>
      <c r="Q1164" s="284"/>
      <c r="R1164" s="284"/>
      <c r="S1164" s="284"/>
      <c r="T1164" s="285"/>
      <c r="AT1164" s="286" t="s">
        <v>428</v>
      </c>
      <c r="AU1164" s="286" t="s">
        <v>86</v>
      </c>
      <c r="AV1164" s="14" t="s">
        <v>394</v>
      </c>
      <c r="AW1164" s="14" t="s">
        <v>39</v>
      </c>
      <c r="AX1164" s="14" t="s">
        <v>76</v>
      </c>
      <c r="AY1164" s="286" t="s">
        <v>414</v>
      </c>
    </row>
    <row r="1165" s="15" customFormat="1">
      <c r="B1165" s="287"/>
      <c r="C1165" s="288"/>
      <c r="D1165" s="252" t="s">
        <v>428</v>
      </c>
      <c r="E1165" s="289" t="s">
        <v>539</v>
      </c>
      <c r="F1165" s="290" t="s">
        <v>235</v>
      </c>
      <c r="G1165" s="288"/>
      <c r="H1165" s="291">
        <v>737.70000000000005</v>
      </c>
      <c r="I1165" s="292"/>
      <c r="J1165" s="288"/>
      <c r="K1165" s="288"/>
      <c r="L1165" s="293"/>
      <c r="M1165" s="294"/>
      <c r="N1165" s="295"/>
      <c r="O1165" s="295"/>
      <c r="P1165" s="295"/>
      <c r="Q1165" s="295"/>
      <c r="R1165" s="295"/>
      <c r="S1165" s="295"/>
      <c r="T1165" s="296"/>
      <c r="AT1165" s="297" t="s">
        <v>428</v>
      </c>
      <c r="AU1165" s="297" t="s">
        <v>86</v>
      </c>
      <c r="AV1165" s="15" t="s">
        <v>422</v>
      </c>
      <c r="AW1165" s="15" t="s">
        <v>39</v>
      </c>
      <c r="AX1165" s="15" t="s">
        <v>76</v>
      </c>
      <c r="AY1165" s="297" t="s">
        <v>414</v>
      </c>
    </row>
    <row r="1166" s="12" customFormat="1">
      <c r="B1166" s="255"/>
      <c r="C1166" s="256"/>
      <c r="D1166" s="252" t="s">
        <v>428</v>
      </c>
      <c r="E1166" s="257" t="s">
        <v>21</v>
      </c>
      <c r="F1166" s="258" t="s">
        <v>600</v>
      </c>
      <c r="G1166" s="256"/>
      <c r="H1166" s="257" t="s">
        <v>21</v>
      </c>
      <c r="I1166" s="259"/>
      <c r="J1166" s="256"/>
      <c r="K1166" s="256"/>
      <c r="L1166" s="260"/>
      <c r="M1166" s="261"/>
      <c r="N1166" s="262"/>
      <c r="O1166" s="262"/>
      <c r="P1166" s="262"/>
      <c r="Q1166" s="262"/>
      <c r="R1166" s="262"/>
      <c r="S1166" s="262"/>
      <c r="T1166" s="263"/>
      <c r="AT1166" s="264" t="s">
        <v>428</v>
      </c>
      <c r="AU1166" s="264" t="s">
        <v>86</v>
      </c>
      <c r="AV1166" s="12" t="s">
        <v>83</v>
      </c>
      <c r="AW1166" s="12" t="s">
        <v>39</v>
      </c>
      <c r="AX1166" s="12" t="s">
        <v>76</v>
      </c>
      <c r="AY1166" s="264" t="s">
        <v>414</v>
      </c>
    </row>
    <row r="1167" s="12" customFormat="1">
      <c r="B1167" s="255"/>
      <c r="C1167" s="256"/>
      <c r="D1167" s="252" t="s">
        <v>428</v>
      </c>
      <c r="E1167" s="257" t="s">
        <v>21</v>
      </c>
      <c r="F1167" s="258" t="s">
        <v>1341</v>
      </c>
      <c r="G1167" s="256"/>
      <c r="H1167" s="257" t="s">
        <v>21</v>
      </c>
      <c r="I1167" s="259"/>
      <c r="J1167" s="256"/>
      <c r="K1167" s="256"/>
      <c r="L1167" s="260"/>
      <c r="M1167" s="261"/>
      <c r="N1167" s="262"/>
      <c r="O1167" s="262"/>
      <c r="P1167" s="262"/>
      <c r="Q1167" s="262"/>
      <c r="R1167" s="262"/>
      <c r="S1167" s="262"/>
      <c r="T1167" s="263"/>
      <c r="AT1167" s="264" t="s">
        <v>428</v>
      </c>
      <c r="AU1167" s="264" t="s">
        <v>86</v>
      </c>
      <c r="AV1167" s="12" t="s">
        <v>83</v>
      </c>
      <c r="AW1167" s="12" t="s">
        <v>39</v>
      </c>
      <c r="AX1167" s="12" t="s">
        <v>76</v>
      </c>
      <c r="AY1167" s="264" t="s">
        <v>414</v>
      </c>
    </row>
    <row r="1168" s="12" customFormat="1">
      <c r="B1168" s="255"/>
      <c r="C1168" s="256"/>
      <c r="D1168" s="252" t="s">
        <v>428</v>
      </c>
      <c r="E1168" s="257" t="s">
        <v>21</v>
      </c>
      <c r="F1168" s="258" t="s">
        <v>1284</v>
      </c>
      <c r="G1168" s="256"/>
      <c r="H1168" s="257" t="s">
        <v>21</v>
      </c>
      <c r="I1168" s="259"/>
      <c r="J1168" s="256"/>
      <c r="K1168" s="256"/>
      <c r="L1168" s="260"/>
      <c r="M1168" s="261"/>
      <c r="N1168" s="262"/>
      <c r="O1168" s="262"/>
      <c r="P1168" s="262"/>
      <c r="Q1168" s="262"/>
      <c r="R1168" s="262"/>
      <c r="S1168" s="262"/>
      <c r="T1168" s="263"/>
      <c r="AT1168" s="264" t="s">
        <v>428</v>
      </c>
      <c r="AU1168" s="264" t="s">
        <v>86</v>
      </c>
      <c r="AV1168" s="12" t="s">
        <v>83</v>
      </c>
      <c r="AW1168" s="12" t="s">
        <v>39</v>
      </c>
      <c r="AX1168" s="12" t="s">
        <v>76</v>
      </c>
      <c r="AY1168" s="264" t="s">
        <v>414</v>
      </c>
    </row>
    <row r="1169" s="13" customFormat="1">
      <c r="B1169" s="265"/>
      <c r="C1169" s="266"/>
      <c r="D1169" s="252" t="s">
        <v>428</v>
      </c>
      <c r="E1169" s="267" t="s">
        <v>21</v>
      </c>
      <c r="F1169" s="268" t="s">
        <v>344</v>
      </c>
      <c r="G1169" s="266"/>
      <c r="H1169" s="269">
        <v>58</v>
      </c>
      <c r="I1169" s="270"/>
      <c r="J1169" s="266"/>
      <c r="K1169" s="266"/>
      <c r="L1169" s="271"/>
      <c r="M1169" s="272"/>
      <c r="N1169" s="273"/>
      <c r="O1169" s="273"/>
      <c r="P1169" s="273"/>
      <c r="Q1169" s="273"/>
      <c r="R1169" s="273"/>
      <c r="S1169" s="273"/>
      <c r="T1169" s="274"/>
      <c r="AT1169" s="275" t="s">
        <v>428</v>
      </c>
      <c r="AU1169" s="275" t="s">
        <v>86</v>
      </c>
      <c r="AV1169" s="13" t="s">
        <v>86</v>
      </c>
      <c r="AW1169" s="13" t="s">
        <v>39</v>
      </c>
      <c r="AX1169" s="13" t="s">
        <v>76</v>
      </c>
      <c r="AY1169" s="275" t="s">
        <v>414</v>
      </c>
    </row>
    <row r="1170" s="14" customFormat="1">
      <c r="B1170" s="276"/>
      <c r="C1170" s="277"/>
      <c r="D1170" s="252" t="s">
        <v>428</v>
      </c>
      <c r="E1170" s="278" t="s">
        <v>346</v>
      </c>
      <c r="F1170" s="279" t="s">
        <v>259</v>
      </c>
      <c r="G1170" s="277"/>
      <c r="H1170" s="280">
        <v>58</v>
      </c>
      <c r="I1170" s="281"/>
      <c r="J1170" s="277"/>
      <c r="K1170" s="277"/>
      <c r="L1170" s="282"/>
      <c r="M1170" s="283"/>
      <c r="N1170" s="284"/>
      <c r="O1170" s="284"/>
      <c r="P1170" s="284"/>
      <c r="Q1170" s="284"/>
      <c r="R1170" s="284"/>
      <c r="S1170" s="284"/>
      <c r="T1170" s="285"/>
      <c r="AT1170" s="286" t="s">
        <v>428</v>
      </c>
      <c r="AU1170" s="286" t="s">
        <v>86</v>
      </c>
      <c r="AV1170" s="14" t="s">
        <v>394</v>
      </c>
      <c r="AW1170" s="14" t="s">
        <v>39</v>
      </c>
      <c r="AX1170" s="14" t="s">
        <v>76</v>
      </c>
      <c r="AY1170" s="286" t="s">
        <v>414</v>
      </c>
    </row>
    <row r="1171" s="12" customFormat="1">
      <c r="B1171" s="255"/>
      <c r="C1171" s="256"/>
      <c r="D1171" s="252" t="s">
        <v>428</v>
      </c>
      <c r="E1171" s="257" t="s">
        <v>21</v>
      </c>
      <c r="F1171" s="258" t="s">
        <v>1286</v>
      </c>
      <c r="G1171" s="256"/>
      <c r="H1171" s="257" t="s">
        <v>21</v>
      </c>
      <c r="I1171" s="259"/>
      <c r="J1171" s="256"/>
      <c r="K1171" s="256"/>
      <c r="L1171" s="260"/>
      <c r="M1171" s="261"/>
      <c r="N1171" s="262"/>
      <c r="O1171" s="262"/>
      <c r="P1171" s="262"/>
      <c r="Q1171" s="262"/>
      <c r="R1171" s="262"/>
      <c r="S1171" s="262"/>
      <c r="T1171" s="263"/>
      <c r="AT1171" s="264" t="s">
        <v>428</v>
      </c>
      <c r="AU1171" s="264" t="s">
        <v>86</v>
      </c>
      <c r="AV1171" s="12" t="s">
        <v>83</v>
      </c>
      <c r="AW1171" s="12" t="s">
        <v>39</v>
      </c>
      <c r="AX1171" s="12" t="s">
        <v>76</v>
      </c>
      <c r="AY1171" s="264" t="s">
        <v>414</v>
      </c>
    </row>
    <row r="1172" s="13" customFormat="1">
      <c r="B1172" s="265"/>
      <c r="C1172" s="266"/>
      <c r="D1172" s="252" t="s">
        <v>428</v>
      </c>
      <c r="E1172" s="267" t="s">
        <v>21</v>
      </c>
      <c r="F1172" s="268" t="s">
        <v>376</v>
      </c>
      <c r="G1172" s="266"/>
      <c r="H1172" s="269">
        <v>568.54999999999995</v>
      </c>
      <c r="I1172" s="270"/>
      <c r="J1172" s="266"/>
      <c r="K1172" s="266"/>
      <c r="L1172" s="271"/>
      <c r="M1172" s="272"/>
      <c r="N1172" s="273"/>
      <c r="O1172" s="273"/>
      <c r="P1172" s="273"/>
      <c r="Q1172" s="273"/>
      <c r="R1172" s="273"/>
      <c r="S1172" s="273"/>
      <c r="T1172" s="274"/>
      <c r="AT1172" s="275" t="s">
        <v>428</v>
      </c>
      <c r="AU1172" s="275" t="s">
        <v>86</v>
      </c>
      <c r="AV1172" s="13" t="s">
        <v>86</v>
      </c>
      <c r="AW1172" s="13" t="s">
        <v>39</v>
      </c>
      <c r="AX1172" s="13" t="s">
        <v>76</v>
      </c>
      <c r="AY1172" s="275" t="s">
        <v>414</v>
      </c>
    </row>
    <row r="1173" s="14" customFormat="1">
      <c r="B1173" s="276"/>
      <c r="C1173" s="277"/>
      <c r="D1173" s="252" t="s">
        <v>428</v>
      </c>
      <c r="E1173" s="278" t="s">
        <v>378</v>
      </c>
      <c r="F1173" s="279" t="s">
        <v>259</v>
      </c>
      <c r="G1173" s="277"/>
      <c r="H1173" s="280">
        <v>568.54999999999995</v>
      </c>
      <c r="I1173" s="281"/>
      <c r="J1173" s="277"/>
      <c r="K1173" s="277"/>
      <c r="L1173" s="282"/>
      <c r="M1173" s="283"/>
      <c r="N1173" s="284"/>
      <c r="O1173" s="284"/>
      <c r="P1173" s="284"/>
      <c r="Q1173" s="284"/>
      <c r="R1173" s="284"/>
      <c r="S1173" s="284"/>
      <c r="T1173" s="285"/>
      <c r="AT1173" s="286" t="s">
        <v>428</v>
      </c>
      <c r="AU1173" s="286" t="s">
        <v>86</v>
      </c>
      <c r="AV1173" s="14" t="s">
        <v>394</v>
      </c>
      <c r="AW1173" s="14" t="s">
        <v>39</v>
      </c>
      <c r="AX1173" s="14" t="s">
        <v>76</v>
      </c>
      <c r="AY1173" s="286" t="s">
        <v>414</v>
      </c>
    </row>
    <row r="1174" s="12" customFormat="1">
      <c r="B1174" s="255"/>
      <c r="C1174" s="256"/>
      <c r="D1174" s="252" t="s">
        <v>428</v>
      </c>
      <c r="E1174" s="257" t="s">
        <v>21</v>
      </c>
      <c r="F1174" s="258" t="s">
        <v>1291</v>
      </c>
      <c r="G1174" s="256"/>
      <c r="H1174" s="257" t="s">
        <v>21</v>
      </c>
      <c r="I1174" s="259"/>
      <c r="J1174" s="256"/>
      <c r="K1174" s="256"/>
      <c r="L1174" s="260"/>
      <c r="M1174" s="261"/>
      <c r="N1174" s="262"/>
      <c r="O1174" s="262"/>
      <c r="P1174" s="262"/>
      <c r="Q1174" s="262"/>
      <c r="R1174" s="262"/>
      <c r="S1174" s="262"/>
      <c r="T1174" s="263"/>
      <c r="AT1174" s="264" t="s">
        <v>428</v>
      </c>
      <c r="AU1174" s="264" t="s">
        <v>86</v>
      </c>
      <c r="AV1174" s="12" t="s">
        <v>83</v>
      </c>
      <c r="AW1174" s="12" t="s">
        <v>39</v>
      </c>
      <c r="AX1174" s="12" t="s">
        <v>76</v>
      </c>
      <c r="AY1174" s="264" t="s">
        <v>414</v>
      </c>
    </row>
    <row r="1175" s="13" customFormat="1">
      <c r="B1175" s="265"/>
      <c r="C1175" s="266"/>
      <c r="D1175" s="252" t="s">
        <v>428</v>
      </c>
      <c r="E1175" s="267" t="s">
        <v>21</v>
      </c>
      <c r="F1175" s="268" t="s">
        <v>390</v>
      </c>
      <c r="G1175" s="266"/>
      <c r="H1175" s="269">
        <v>2.7000000000000002</v>
      </c>
      <c r="I1175" s="270"/>
      <c r="J1175" s="266"/>
      <c r="K1175" s="266"/>
      <c r="L1175" s="271"/>
      <c r="M1175" s="272"/>
      <c r="N1175" s="273"/>
      <c r="O1175" s="273"/>
      <c r="P1175" s="273"/>
      <c r="Q1175" s="273"/>
      <c r="R1175" s="273"/>
      <c r="S1175" s="273"/>
      <c r="T1175" s="274"/>
      <c r="AT1175" s="275" t="s">
        <v>428</v>
      </c>
      <c r="AU1175" s="275" t="s">
        <v>86</v>
      </c>
      <c r="AV1175" s="13" t="s">
        <v>86</v>
      </c>
      <c r="AW1175" s="13" t="s">
        <v>39</v>
      </c>
      <c r="AX1175" s="13" t="s">
        <v>76</v>
      </c>
      <c r="AY1175" s="275" t="s">
        <v>414</v>
      </c>
    </row>
    <row r="1176" s="14" customFormat="1">
      <c r="B1176" s="276"/>
      <c r="C1176" s="277"/>
      <c r="D1176" s="252" t="s">
        <v>428</v>
      </c>
      <c r="E1176" s="278" t="s">
        <v>391</v>
      </c>
      <c r="F1176" s="279" t="s">
        <v>259</v>
      </c>
      <c r="G1176" s="277"/>
      <c r="H1176" s="280">
        <v>2.7000000000000002</v>
      </c>
      <c r="I1176" s="281"/>
      <c r="J1176" s="277"/>
      <c r="K1176" s="277"/>
      <c r="L1176" s="282"/>
      <c r="M1176" s="283"/>
      <c r="N1176" s="284"/>
      <c r="O1176" s="284"/>
      <c r="P1176" s="284"/>
      <c r="Q1176" s="284"/>
      <c r="R1176" s="284"/>
      <c r="S1176" s="284"/>
      <c r="T1176" s="285"/>
      <c r="AT1176" s="286" t="s">
        <v>428</v>
      </c>
      <c r="AU1176" s="286" t="s">
        <v>86</v>
      </c>
      <c r="AV1176" s="14" t="s">
        <v>394</v>
      </c>
      <c r="AW1176" s="14" t="s">
        <v>39</v>
      </c>
      <c r="AX1176" s="14" t="s">
        <v>76</v>
      </c>
      <c r="AY1176" s="286" t="s">
        <v>414</v>
      </c>
    </row>
    <row r="1177" s="12" customFormat="1">
      <c r="B1177" s="255"/>
      <c r="C1177" s="256"/>
      <c r="D1177" s="252" t="s">
        <v>428</v>
      </c>
      <c r="E1177" s="257" t="s">
        <v>21</v>
      </c>
      <c r="F1177" s="258" t="s">
        <v>1294</v>
      </c>
      <c r="G1177" s="256"/>
      <c r="H1177" s="257" t="s">
        <v>21</v>
      </c>
      <c r="I1177" s="259"/>
      <c r="J1177" s="256"/>
      <c r="K1177" s="256"/>
      <c r="L1177" s="260"/>
      <c r="M1177" s="261"/>
      <c r="N1177" s="262"/>
      <c r="O1177" s="262"/>
      <c r="P1177" s="262"/>
      <c r="Q1177" s="262"/>
      <c r="R1177" s="262"/>
      <c r="S1177" s="262"/>
      <c r="T1177" s="263"/>
      <c r="AT1177" s="264" t="s">
        <v>428</v>
      </c>
      <c r="AU1177" s="264" t="s">
        <v>86</v>
      </c>
      <c r="AV1177" s="12" t="s">
        <v>83</v>
      </c>
      <c r="AW1177" s="12" t="s">
        <v>39</v>
      </c>
      <c r="AX1177" s="12" t="s">
        <v>76</v>
      </c>
      <c r="AY1177" s="264" t="s">
        <v>414</v>
      </c>
    </row>
    <row r="1178" s="13" customFormat="1">
      <c r="B1178" s="265"/>
      <c r="C1178" s="266"/>
      <c r="D1178" s="252" t="s">
        <v>428</v>
      </c>
      <c r="E1178" s="267" t="s">
        <v>21</v>
      </c>
      <c r="F1178" s="268" t="s">
        <v>436</v>
      </c>
      <c r="G1178" s="266"/>
      <c r="H1178" s="269">
        <v>33.450000000000003</v>
      </c>
      <c r="I1178" s="270"/>
      <c r="J1178" s="266"/>
      <c r="K1178" s="266"/>
      <c r="L1178" s="271"/>
      <c r="M1178" s="272"/>
      <c r="N1178" s="273"/>
      <c r="O1178" s="273"/>
      <c r="P1178" s="273"/>
      <c r="Q1178" s="273"/>
      <c r="R1178" s="273"/>
      <c r="S1178" s="273"/>
      <c r="T1178" s="274"/>
      <c r="AT1178" s="275" t="s">
        <v>428</v>
      </c>
      <c r="AU1178" s="275" t="s">
        <v>86</v>
      </c>
      <c r="AV1178" s="13" t="s">
        <v>86</v>
      </c>
      <c r="AW1178" s="13" t="s">
        <v>39</v>
      </c>
      <c r="AX1178" s="13" t="s">
        <v>76</v>
      </c>
      <c r="AY1178" s="275" t="s">
        <v>414</v>
      </c>
    </row>
    <row r="1179" s="14" customFormat="1">
      <c r="B1179" s="276"/>
      <c r="C1179" s="277"/>
      <c r="D1179" s="252" t="s">
        <v>428</v>
      </c>
      <c r="E1179" s="278" t="s">
        <v>438</v>
      </c>
      <c r="F1179" s="279" t="s">
        <v>259</v>
      </c>
      <c r="G1179" s="277"/>
      <c r="H1179" s="280">
        <v>33.450000000000003</v>
      </c>
      <c r="I1179" s="281"/>
      <c r="J1179" s="277"/>
      <c r="K1179" s="277"/>
      <c r="L1179" s="282"/>
      <c r="M1179" s="283"/>
      <c r="N1179" s="284"/>
      <c r="O1179" s="284"/>
      <c r="P1179" s="284"/>
      <c r="Q1179" s="284"/>
      <c r="R1179" s="284"/>
      <c r="S1179" s="284"/>
      <c r="T1179" s="285"/>
      <c r="AT1179" s="286" t="s">
        <v>428</v>
      </c>
      <c r="AU1179" s="286" t="s">
        <v>86</v>
      </c>
      <c r="AV1179" s="14" t="s">
        <v>394</v>
      </c>
      <c r="AW1179" s="14" t="s">
        <v>39</v>
      </c>
      <c r="AX1179" s="14" t="s">
        <v>76</v>
      </c>
      <c r="AY1179" s="286" t="s">
        <v>414</v>
      </c>
    </row>
    <row r="1180" s="12" customFormat="1">
      <c r="B1180" s="255"/>
      <c r="C1180" s="256"/>
      <c r="D1180" s="252" t="s">
        <v>428</v>
      </c>
      <c r="E1180" s="257" t="s">
        <v>21</v>
      </c>
      <c r="F1180" s="258" t="s">
        <v>1309</v>
      </c>
      <c r="G1180" s="256"/>
      <c r="H1180" s="257" t="s">
        <v>21</v>
      </c>
      <c r="I1180" s="259"/>
      <c r="J1180" s="256"/>
      <c r="K1180" s="256"/>
      <c r="L1180" s="260"/>
      <c r="M1180" s="261"/>
      <c r="N1180" s="262"/>
      <c r="O1180" s="262"/>
      <c r="P1180" s="262"/>
      <c r="Q1180" s="262"/>
      <c r="R1180" s="262"/>
      <c r="S1180" s="262"/>
      <c r="T1180" s="263"/>
      <c r="AT1180" s="264" t="s">
        <v>428</v>
      </c>
      <c r="AU1180" s="264" t="s">
        <v>86</v>
      </c>
      <c r="AV1180" s="12" t="s">
        <v>83</v>
      </c>
      <c r="AW1180" s="12" t="s">
        <v>39</v>
      </c>
      <c r="AX1180" s="12" t="s">
        <v>76</v>
      </c>
      <c r="AY1180" s="264" t="s">
        <v>414</v>
      </c>
    </row>
    <row r="1181" s="13" customFormat="1">
      <c r="B1181" s="265"/>
      <c r="C1181" s="266"/>
      <c r="D1181" s="252" t="s">
        <v>428</v>
      </c>
      <c r="E1181" s="267" t="s">
        <v>21</v>
      </c>
      <c r="F1181" s="268" t="s">
        <v>457</v>
      </c>
      <c r="G1181" s="266"/>
      <c r="H1181" s="269">
        <v>75</v>
      </c>
      <c r="I1181" s="270"/>
      <c r="J1181" s="266"/>
      <c r="K1181" s="266"/>
      <c r="L1181" s="271"/>
      <c r="M1181" s="272"/>
      <c r="N1181" s="273"/>
      <c r="O1181" s="273"/>
      <c r="P1181" s="273"/>
      <c r="Q1181" s="273"/>
      <c r="R1181" s="273"/>
      <c r="S1181" s="273"/>
      <c r="T1181" s="274"/>
      <c r="AT1181" s="275" t="s">
        <v>428</v>
      </c>
      <c r="AU1181" s="275" t="s">
        <v>86</v>
      </c>
      <c r="AV1181" s="13" t="s">
        <v>86</v>
      </c>
      <c r="AW1181" s="13" t="s">
        <v>39</v>
      </c>
      <c r="AX1181" s="13" t="s">
        <v>76</v>
      </c>
      <c r="AY1181" s="275" t="s">
        <v>414</v>
      </c>
    </row>
    <row r="1182" s="14" customFormat="1">
      <c r="B1182" s="276"/>
      <c r="C1182" s="277"/>
      <c r="D1182" s="252" t="s">
        <v>428</v>
      </c>
      <c r="E1182" s="278" t="s">
        <v>1342</v>
      </c>
      <c r="F1182" s="279" t="s">
        <v>259</v>
      </c>
      <c r="G1182" s="277"/>
      <c r="H1182" s="280">
        <v>75</v>
      </c>
      <c r="I1182" s="281"/>
      <c r="J1182" s="277"/>
      <c r="K1182" s="277"/>
      <c r="L1182" s="282"/>
      <c r="M1182" s="283"/>
      <c r="N1182" s="284"/>
      <c r="O1182" s="284"/>
      <c r="P1182" s="284"/>
      <c r="Q1182" s="284"/>
      <c r="R1182" s="284"/>
      <c r="S1182" s="284"/>
      <c r="T1182" s="285"/>
      <c r="AT1182" s="286" t="s">
        <v>428</v>
      </c>
      <c r="AU1182" s="286" t="s">
        <v>86</v>
      </c>
      <c r="AV1182" s="14" t="s">
        <v>394</v>
      </c>
      <c r="AW1182" s="14" t="s">
        <v>39</v>
      </c>
      <c r="AX1182" s="14" t="s">
        <v>76</v>
      </c>
      <c r="AY1182" s="286" t="s">
        <v>414</v>
      </c>
    </row>
    <row r="1183" s="15" customFormat="1">
      <c r="B1183" s="287"/>
      <c r="C1183" s="288"/>
      <c r="D1183" s="252" t="s">
        <v>428</v>
      </c>
      <c r="E1183" s="289" t="s">
        <v>541</v>
      </c>
      <c r="F1183" s="290" t="s">
        <v>235</v>
      </c>
      <c r="G1183" s="288"/>
      <c r="H1183" s="291">
        <v>737.70000000000005</v>
      </c>
      <c r="I1183" s="292"/>
      <c r="J1183" s="288"/>
      <c r="K1183" s="288"/>
      <c r="L1183" s="293"/>
      <c r="M1183" s="294"/>
      <c r="N1183" s="295"/>
      <c r="O1183" s="295"/>
      <c r="P1183" s="295"/>
      <c r="Q1183" s="295"/>
      <c r="R1183" s="295"/>
      <c r="S1183" s="295"/>
      <c r="T1183" s="296"/>
      <c r="AT1183" s="297" t="s">
        <v>428</v>
      </c>
      <c r="AU1183" s="297" t="s">
        <v>86</v>
      </c>
      <c r="AV1183" s="15" t="s">
        <v>422</v>
      </c>
      <c r="AW1183" s="15" t="s">
        <v>39</v>
      </c>
      <c r="AX1183" s="15" t="s">
        <v>76</v>
      </c>
      <c r="AY1183" s="297" t="s">
        <v>414</v>
      </c>
    </row>
    <row r="1184" s="12" customFormat="1">
      <c r="B1184" s="255"/>
      <c r="C1184" s="256"/>
      <c r="D1184" s="252" t="s">
        <v>428</v>
      </c>
      <c r="E1184" s="257" t="s">
        <v>21</v>
      </c>
      <c r="F1184" s="258" t="s">
        <v>600</v>
      </c>
      <c r="G1184" s="256"/>
      <c r="H1184" s="257" t="s">
        <v>21</v>
      </c>
      <c r="I1184" s="259"/>
      <c r="J1184" s="256"/>
      <c r="K1184" s="256"/>
      <c r="L1184" s="260"/>
      <c r="M1184" s="261"/>
      <c r="N1184" s="262"/>
      <c r="O1184" s="262"/>
      <c r="P1184" s="262"/>
      <c r="Q1184" s="262"/>
      <c r="R1184" s="262"/>
      <c r="S1184" s="262"/>
      <c r="T1184" s="263"/>
      <c r="AT1184" s="264" t="s">
        <v>428</v>
      </c>
      <c r="AU1184" s="264" t="s">
        <v>86</v>
      </c>
      <c r="AV1184" s="12" t="s">
        <v>83</v>
      </c>
      <c r="AW1184" s="12" t="s">
        <v>39</v>
      </c>
      <c r="AX1184" s="12" t="s">
        <v>76</v>
      </c>
      <c r="AY1184" s="264" t="s">
        <v>414</v>
      </c>
    </row>
    <row r="1185" s="12" customFormat="1">
      <c r="B1185" s="255"/>
      <c r="C1185" s="256"/>
      <c r="D1185" s="252" t="s">
        <v>428</v>
      </c>
      <c r="E1185" s="257" t="s">
        <v>21</v>
      </c>
      <c r="F1185" s="258" t="s">
        <v>1343</v>
      </c>
      <c r="G1185" s="256"/>
      <c r="H1185" s="257" t="s">
        <v>21</v>
      </c>
      <c r="I1185" s="259"/>
      <c r="J1185" s="256"/>
      <c r="K1185" s="256"/>
      <c r="L1185" s="260"/>
      <c r="M1185" s="261"/>
      <c r="N1185" s="262"/>
      <c r="O1185" s="262"/>
      <c r="P1185" s="262"/>
      <c r="Q1185" s="262"/>
      <c r="R1185" s="262"/>
      <c r="S1185" s="262"/>
      <c r="T1185" s="263"/>
      <c r="AT1185" s="264" t="s">
        <v>428</v>
      </c>
      <c r="AU1185" s="264" t="s">
        <v>86</v>
      </c>
      <c r="AV1185" s="12" t="s">
        <v>83</v>
      </c>
      <c r="AW1185" s="12" t="s">
        <v>39</v>
      </c>
      <c r="AX1185" s="12" t="s">
        <v>76</v>
      </c>
      <c r="AY1185" s="264" t="s">
        <v>414</v>
      </c>
    </row>
    <row r="1186" s="12" customFormat="1">
      <c r="B1186" s="255"/>
      <c r="C1186" s="256"/>
      <c r="D1186" s="252" t="s">
        <v>428</v>
      </c>
      <c r="E1186" s="257" t="s">
        <v>21</v>
      </c>
      <c r="F1186" s="258" t="s">
        <v>1284</v>
      </c>
      <c r="G1186" s="256"/>
      <c r="H1186" s="257" t="s">
        <v>21</v>
      </c>
      <c r="I1186" s="259"/>
      <c r="J1186" s="256"/>
      <c r="K1186" s="256"/>
      <c r="L1186" s="260"/>
      <c r="M1186" s="261"/>
      <c r="N1186" s="262"/>
      <c r="O1186" s="262"/>
      <c r="P1186" s="262"/>
      <c r="Q1186" s="262"/>
      <c r="R1186" s="262"/>
      <c r="S1186" s="262"/>
      <c r="T1186" s="263"/>
      <c r="AT1186" s="264" t="s">
        <v>428</v>
      </c>
      <c r="AU1186" s="264" t="s">
        <v>86</v>
      </c>
      <c r="AV1186" s="12" t="s">
        <v>83</v>
      </c>
      <c r="AW1186" s="12" t="s">
        <v>39</v>
      </c>
      <c r="AX1186" s="12" t="s">
        <v>76</v>
      </c>
      <c r="AY1186" s="264" t="s">
        <v>414</v>
      </c>
    </row>
    <row r="1187" s="13" customFormat="1">
      <c r="B1187" s="265"/>
      <c r="C1187" s="266"/>
      <c r="D1187" s="252" t="s">
        <v>428</v>
      </c>
      <c r="E1187" s="267" t="s">
        <v>21</v>
      </c>
      <c r="F1187" s="268" t="s">
        <v>342</v>
      </c>
      <c r="G1187" s="266"/>
      <c r="H1187" s="269">
        <v>58</v>
      </c>
      <c r="I1187" s="270"/>
      <c r="J1187" s="266"/>
      <c r="K1187" s="266"/>
      <c r="L1187" s="271"/>
      <c r="M1187" s="272"/>
      <c r="N1187" s="273"/>
      <c r="O1187" s="273"/>
      <c r="P1187" s="273"/>
      <c r="Q1187" s="273"/>
      <c r="R1187" s="273"/>
      <c r="S1187" s="273"/>
      <c r="T1187" s="274"/>
      <c r="AT1187" s="275" t="s">
        <v>428</v>
      </c>
      <c r="AU1187" s="275" t="s">
        <v>86</v>
      </c>
      <c r="AV1187" s="13" t="s">
        <v>86</v>
      </c>
      <c r="AW1187" s="13" t="s">
        <v>39</v>
      </c>
      <c r="AX1187" s="13" t="s">
        <v>76</v>
      </c>
      <c r="AY1187" s="275" t="s">
        <v>414</v>
      </c>
    </row>
    <row r="1188" s="14" customFormat="1">
      <c r="B1188" s="276"/>
      <c r="C1188" s="277"/>
      <c r="D1188" s="252" t="s">
        <v>428</v>
      </c>
      <c r="E1188" s="278" t="s">
        <v>348</v>
      </c>
      <c r="F1188" s="279" t="s">
        <v>259</v>
      </c>
      <c r="G1188" s="277"/>
      <c r="H1188" s="280">
        <v>58</v>
      </c>
      <c r="I1188" s="281"/>
      <c r="J1188" s="277"/>
      <c r="K1188" s="277"/>
      <c r="L1188" s="282"/>
      <c r="M1188" s="283"/>
      <c r="N1188" s="284"/>
      <c r="O1188" s="284"/>
      <c r="P1188" s="284"/>
      <c r="Q1188" s="284"/>
      <c r="R1188" s="284"/>
      <c r="S1188" s="284"/>
      <c r="T1188" s="285"/>
      <c r="AT1188" s="286" t="s">
        <v>428</v>
      </c>
      <c r="AU1188" s="286" t="s">
        <v>86</v>
      </c>
      <c r="AV1188" s="14" t="s">
        <v>394</v>
      </c>
      <c r="AW1188" s="14" t="s">
        <v>39</v>
      </c>
      <c r="AX1188" s="14" t="s">
        <v>76</v>
      </c>
      <c r="AY1188" s="286" t="s">
        <v>414</v>
      </c>
    </row>
    <row r="1189" s="12" customFormat="1">
      <c r="B1189" s="255"/>
      <c r="C1189" s="256"/>
      <c r="D1189" s="252" t="s">
        <v>428</v>
      </c>
      <c r="E1189" s="257" t="s">
        <v>21</v>
      </c>
      <c r="F1189" s="258" t="s">
        <v>1286</v>
      </c>
      <c r="G1189" s="256"/>
      <c r="H1189" s="257" t="s">
        <v>21</v>
      </c>
      <c r="I1189" s="259"/>
      <c r="J1189" s="256"/>
      <c r="K1189" s="256"/>
      <c r="L1189" s="260"/>
      <c r="M1189" s="261"/>
      <c r="N1189" s="262"/>
      <c r="O1189" s="262"/>
      <c r="P1189" s="262"/>
      <c r="Q1189" s="262"/>
      <c r="R1189" s="262"/>
      <c r="S1189" s="262"/>
      <c r="T1189" s="263"/>
      <c r="AT1189" s="264" t="s">
        <v>428</v>
      </c>
      <c r="AU1189" s="264" t="s">
        <v>86</v>
      </c>
      <c r="AV1189" s="12" t="s">
        <v>83</v>
      </c>
      <c r="AW1189" s="12" t="s">
        <v>39</v>
      </c>
      <c r="AX1189" s="12" t="s">
        <v>76</v>
      </c>
      <c r="AY1189" s="264" t="s">
        <v>414</v>
      </c>
    </row>
    <row r="1190" s="13" customFormat="1">
      <c r="B1190" s="265"/>
      <c r="C1190" s="266"/>
      <c r="D1190" s="252" t="s">
        <v>428</v>
      </c>
      <c r="E1190" s="267" t="s">
        <v>21</v>
      </c>
      <c r="F1190" s="268" t="s">
        <v>374</v>
      </c>
      <c r="G1190" s="266"/>
      <c r="H1190" s="269">
        <v>571</v>
      </c>
      <c r="I1190" s="270"/>
      <c r="J1190" s="266"/>
      <c r="K1190" s="266"/>
      <c r="L1190" s="271"/>
      <c r="M1190" s="272"/>
      <c r="N1190" s="273"/>
      <c r="O1190" s="273"/>
      <c r="P1190" s="273"/>
      <c r="Q1190" s="273"/>
      <c r="R1190" s="273"/>
      <c r="S1190" s="273"/>
      <c r="T1190" s="274"/>
      <c r="AT1190" s="275" t="s">
        <v>428</v>
      </c>
      <c r="AU1190" s="275" t="s">
        <v>86</v>
      </c>
      <c r="AV1190" s="13" t="s">
        <v>86</v>
      </c>
      <c r="AW1190" s="13" t="s">
        <v>39</v>
      </c>
      <c r="AX1190" s="13" t="s">
        <v>76</v>
      </c>
      <c r="AY1190" s="275" t="s">
        <v>414</v>
      </c>
    </row>
    <row r="1191" s="14" customFormat="1">
      <c r="B1191" s="276"/>
      <c r="C1191" s="277"/>
      <c r="D1191" s="252" t="s">
        <v>428</v>
      </c>
      <c r="E1191" s="278" t="s">
        <v>379</v>
      </c>
      <c r="F1191" s="279" t="s">
        <v>259</v>
      </c>
      <c r="G1191" s="277"/>
      <c r="H1191" s="280">
        <v>571</v>
      </c>
      <c r="I1191" s="281"/>
      <c r="J1191" s="277"/>
      <c r="K1191" s="277"/>
      <c r="L1191" s="282"/>
      <c r="M1191" s="283"/>
      <c r="N1191" s="284"/>
      <c r="O1191" s="284"/>
      <c r="P1191" s="284"/>
      <c r="Q1191" s="284"/>
      <c r="R1191" s="284"/>
      <c r="S1191" s="284"/>
      <c r="T1191" s="285"/>
      <c r="AT1191" s="286" t="s">
        <v>428</v>
      </c>
      <c r="AU1191" s="286" t="s">
        <v>86</v>
      </c>
      <c r="AV1191" s="14" t="s">
        <v>394</v>
      </c>
      <c r="AW1191" s="14" t="s">
        <v>39</v>
      </c>
      <c r="AX1191" s="14" t="s">
        <v>76</v>
      </c>
      <c r="AY1191" s="286" t="s">
        <v>414</v>
      </c>
    </row>
    <row r="1192" s="12" customFormat="1">
      <c r="B1192" s="255"/>
      <c r="C1192" s="256"/>
      <c r="D1192" s="252" t="s">
        <v>428</v>
      </c>
      <c r="E1192" s="257" t="s">
        <v>21</v>
      </c>
      <c r="F1192" s="258" t="s">
        <v>1294</v>
      </c>
      <c r="G1192" s="256"/>
      <c r="H1192" s="257" t="s">
        <v>21</v>
      </c>
      <c r="I1192" s="259"/>
      <c r="J1192" s="256"/>
      <c r="K1192" s="256"/>
      <c r="L1192" s="260"/>
      <c r="M1192" s="261"/>
      <c r="N1192" s="262"/>
      <c r="O1192" s="262"/>
      <c r="P1192" s="262"/>
      <c r="Q1192" s="262"/>
      <c r="R1192" s="262"/>
      <c r="S1192" s="262"/>
      <c r="T1192" s="263"/>
      <c r="AT1192" s="264" t="s">
        <v>428</v>
      </c>
      <c r="AU1192" s="264" t="s">
        <v>86</v>
      </c>
      <c r="AV1192" s="12" t="s">
        <v>83</v>
      </c>
      <c r="AW1192" s="12" t="s">
        <v>39</v>
      </c>
      <c r="AX1192" s="12" t="s">
        <v>76</v>
      </c>
      <c r="AY1192" s="264" t="s">
        <v>414</v>
      </c>
    </row>
    <row r="1193" s="13" customFormat="1">
      <c r="B1193" s="265"/>
      <c r="C1193" s="266"/>
      <c r="D1193" s="252" t="s">
        <v>428</v>
      </c>
      <c r="E1193" s="267" t="s">
        <v>21</v>
      </c>
      <c r="F1193" s="268" t="s">
        <v>434</v>
      </c>
      <c r="G1193" s="266"/>
      <c r="H1193" s="269">
        <v>33.450000000000003</v>
      </c>
      <c r="I1193" s="270"/>
      <c r="J1193" s="266"/>
      <c r="K1193" s="266"/>
      <c r="L1193" s="271"/>
      <c r="M1193" s="272"/>
      <c r="N1193" s="273"/>
      <c r="O1193" s="273"/>
      <c r="P1193" s="273"/>
      <c r="Q1193" s="273"/>
      <c r="R1193" s="273"/>
      <c r="S1193" s="273"/>
      <c r="T1193" s="274"/>
      <c r="AT1193" s="275" t="s">
        <v>428</v>
      </c>
      <c r="AU1193" s="275" t="s">
        <v>86</v>
      </c>
      <c r="AV1193" s="13" t="s">
        <v>86</v>
      </c>
      <c r="AW1193" s="13" t="s">
        <v>39</v>
      </c>
      <c r="AX1193" s="13" t="s">
        <v>76</v>
      </c>
      <c r="AY1193" s="275" t="s">
        <v>414</v>
      </c>
    </row>
    <row r="1194" s="14" customFormat="1">
      <c r="B1194" s="276"/>
      <c r="C1194" s="277"/>
      <c r="D1194" s="252" t="s">
        <v>428</v>
      </c>
      <c r="E1194" s="278" t="s">
        <v>440</v>
      </c>
      <c r="F1194" s="279" t="s">
        <v>259</v>
      </c>
      <c r="G1194" s="277"/>
      <c r="H1194" s="280">
        <v>33.450000000000003</v>
      </c>
      <c r="I1194" s="281"/>
      <c r="J1194" s="277"/>
      <c r="K1194" s="277"/>
      <c r="L1194" s="282"/>
      <c r="M1194" s="283"/>
      <c r="N1194" s="284"/>
      <c r="O1194" s="284"/>
      <c r="P1194" s="284"/>
      <c r="Q1194" s="284"/>
      <c r="R1194" s="284"/>
      <c r="S1194" s="284"/>
      <c r="T1194" s="285"/>
      <c r="AT1194" s="286" t="s">
        <v>428</v>
      </c>
      <c r="AU1194" s="286" t="s">
        <v>86</v>
      </c>
      <c r="AV1194" s="14" t="s">
        <v>394</v>
      </c>
      <c r="AW1194" s="14" t="s">
        <v>39</v>
      </c>
      <c r="AX1194" s="14" t="s">
        <v>76</v>
      </c>
      <c r="AY1194" s="286" t="s">
        <v>414</v>
      </c>
    </row>
    <row r="1195" s="12" customFormat="1">
      <c r="B1195" s="255"/>
      <c r="C1195" s="256"/>
      <c r="D1195" s="252" t="s">
        <v>428</v>
      </c>
      <c r="E1195" s="257" t="s">
        <v>21</v>
      </c>
      <c r="F1195" s="258" t="s">
        <v>1309</v>
      </c>
      <c r="G1195" s="256"/>
      <c r="H1195" s="257" t="s">
        <v>21</v>
      </c>
      <c r="I1195" s="259"/>
      <c r="J1195" s="256"/>
      <c r="K1195" s="256"/>
      <c r="L1195" s="260"/>
      <c r="M1195" s="261"/>
      <c r="N1195" s="262"/>
      <c r="O1195" s="262"/>
      <c r="P1195" s="262"/>
      <c r="Q1195" s="262"/>
      <c r="R1195" s="262"/>
      <c r="S1195" s="262"/>
      <c r="T1195" s="263"/>
      <c r="AT1195" s="264" t="s">
        <v>428</v>
      </c>
      <c r="AU1195" s="264" t="s">
        <v>86</v>
      </c>
      <c r="AV1195" s="12" t="s">
        <v>83</v>
      </c>
      <c r="AW1195" s="12" t="s">
        <v>39</v>
      </c>
      <c r="AX1195" s="12" t="s">
        <v>76</v>
      </c>
      <c r="AY1195" s="264" t="s">
        <v>414</v>
      </c>
    </row>
    <row r="1196" s="13" customFormat="1">
      <c r="B1196" s="265"/>
      <c r="C1196" s="266"/>
      <c r="D1196" s="252" t="s">
        <v>428</v>
      </c>
      <c r="E1196" s="267" t="s">
        <v>21</v>
      </c>
      <c r="F1196" s="268" t="s">
        <v>457</v>
      </c>
      <c r="G1196" s="266"/>
      <c r="H1196" s="269">
        <v>75</v>
      </c>
      <c r="I1196" s="270"/>
      <c r="J1196" s="266"/>
      <c r="K1196" s="266"/>
      <c r="L1196" s="271"/>
      <c r="M1196" s="272"/>
      <c r="N1196" s="273"/>
      <c r="O1196" s="273"/>
      <c r="P1196" s="273"/>
      <c r="Q1196" s="273"/>
      <c r="R1196" s="273"/>
      <c r="S1196" s="273"/>
      <c r="T1196" s="274"/>
      <c r="AT1196" s="275" t="s">
        <v>428</v>
      </c>
      <c r="AU1196" s="275" t="s">
        <v>86</v>
      </c>
      <c r="AV1196" s="13" t="s">
        <v>86</v>
      </c>
      <c r="AW1196" s="13" t="s">
        <v>39</v>
      </c>
      <c r="AX1196" s="13" t="s">
        <v>76</v>
      </c>
      <c r="AY1196" s="275" t="s">
        <v>414</v>
      </c>
    </row>
    <row r="1197" s="14" customFormat="1">
      <c r="B1197" s="276"/>
      <c r="C1197" s="277"/>
      <c r="D1197" s="252" t="s">
        <v>428</v>
      </c>
      <c r="E1197" s="278" t="s">
        <v>1344</v>
      </c>
      <c r="F1197" s="279" t="s">
        <v>259</v>
      </c>
      <c r="G1197" s="277"/>
      <c r="H1197" s="280">
        <v>75</v>
      </c>
      <c r="I1197" s="281"/>
      <c r="J1197" s="277"/>
      <c r="K1197" s="277"/>
      <c r="L1197" s="282"/>
      <c r="M1197" s="283"/>
      <c r="N1197" s="284"/>
      <c r="O1197" s="284"/>
      <c r="P1197" s="284"/>
      <c r="Q1197" s="284"/>
      <c r="R1197" s="284"/>
      <c r="S1197" s="284"/>
      <c r="T1197" s="285"/>
      <c r="AT1197" s="286" t="s">
        <v>428</v>
      </c>
      <c r="AU1197" s="286" t="s">
        <v>86</v>
      </c>
      <c r="AV1197" s="14" t="s">
        <v>394</v>
      </c>
      <c r="AW1197" s="14" t="s">
        <v>39</v>
      </c>
      <c r="AX1197" s="14" t="s">
        <v>76</v>
      </c>
      <c r="AY1197" s="286" t="s">
        <v>414</v>
      </c>
    </row>
    <row r="1198" s="15" customFormat="1">
      <c r="B1198" s="287"/>
      <c r="C1198" s="288"/>
      <c r="D1198" s="252" t="s">
        <v>428</v>
      </c>
      <c r="E1198" s="289" t="s">
        <v>545</v>
      </c>
      <c r="F1198" s="290" t="s">
        <v>235</v>
      </c>
      <c r="G1198" s="288"/>
      <c r="H1198" s="291">
        <v>737.45000000000005</v>
      </c>
      <c r="I1198" s="292"/>
      <c r="J1198" s="288"/>
      <c r="K1198" s="288"/>
      <c r="L1198" s="293"/>
      <c r="M1198" s="294"/>
      <c r="N1198" s="295"/>
      <c r="O1198" s="295"/>
      <c r="P1198" s="295"/>
      <c r="Q1198" s="295"/>
      <c r="R1198" s="295"/>
      <c r="S1198" s="295"/>
      <c r="T1198" s="296"/>
      <c r="AT1198" s="297" t="s">
        <v>428</v>
      </c>
      <c r="AU1198" s="297" t="s">
        <v>86</v>
      </c>
      <c r="AV1198" s="15" t="s">
        <v>422</v>
      </c>
      <c r="AW1198" s="15" t="s">
        <v>39</v>
      </c>
      <c r="AX1198" s="15" t="s">
        <v>76</v>
      </c>
      <c r="AY1198" s="297" t="s">
        <v>414</v>
      </c>
    </row>
    <row r="1199" s="12" customFormat="1">
      <c r="B1199" s="255"/>
      <c r="C1199" s="256"/>
      <c r="D1199" s="252" t="s">
        <v>428</v>
      </c>
      <c r="E1199" s="257" t="s">
        <v>21</v>
      </c>
      <c r="F1199" s="258" t="s">
        <v>600</v>
      </c>
      <c r="G1199" s="256"/>
      <c r="H1199" s="257" t="s">
        <v>21</v>
      </c>
      <c r="I1199" s="259"/>
      <c r="J1199" s="256"/>
      <c r="K1199" s="256"/>
      <c r="L1199" s="260"/>
      <c r="M1199" s="261"/>
      <c r="N1199" s="262"/>
      <c r="O1199" s="262"/>
      <c r="P1199" s="262"/>
      <c r="Q1199" s="262"/>
      <c r="R1199" s="262"/>
      <c r="S1199" s="262"/>
      <c r="T1199" s="263"/>
      <c r="AT1199" s="264" t="s">
        <v>428</v>
      </c>
      <c r="AU1199" s="264" t="s">
        <v>86</v>
      </c>
      <c r="AV1199" s="12" t="s">
        <v>83</v>
      </c>
      <c r="AW1199" s="12" t="s">
        <v>39</v>
      </c>
      <c r="AX1199" s="12" t="s">
        <v>76</v>
      </c>
      <c r="AY1199" s="264" t="s">
        <v>414</v>
      </c>
    </row>
    <row r="1200" s="12" customFormat="1">
      <c r="B1200" s="255"/>
      <c r="C1200" s="256"/>
      <c r="D1200" s="252" t="s">
        <v>428</v>
      </c>
      <c r="E1200" s="257" t="s">
        <v>21</v>
      </c>
      <c r="F1200" s="258" t="s">
        <v>1345</v>
      </c>
      <c r="G1200" s="256"/>
      <c r="H1200" s="257" t="s">
        <v>21</v>
      </c>
      <c r="I1200" s="259"/>
      <c r="J1200" s="256"/>
      <c r="K1200" s="256"/>
      <c r="L1200" s="260"/>
      <c r="M1200" s="261"/>
      <c r="N1200" s="262"/>
      <c r="O1200" s="262"/>
      <c r="P1200" s="262"/>
      <c r="Q1200" s="262"/>
      <c r="R1200" s="262"/>
      <c r="S1200" s="262"/>
      <c r="T1200" s="263"/>
      <c r="AT1200" s="264" t="s">
        <v>428</v>
      </c>
      <c r="AU1200" s="264" t="s">
        <v>86</v>
      </c>
      <c r="AV1200" s="12" t="s">
        <v>83</v>
      </c>
      <c r="AW1200" s="12" t="s">
        <v>39</v>
      </c>
      <c r="AX1200" s="12" t="s">
        <v>76</v>
      </c>
      <c r="AY1200" s="264" t="s">
        <v>414</v>
      </c>
    </row>
    <row r="1201" s="12" customFormat="1">
      <c r="B1201" s="255"/>
      <c r="C1201" s="256"/>
      <c r="D1201" s="252" t="s">
        <v>428</v>
      </c>
      <c r="E1201" s="257" t="s">
        <v>21</v>
      </c>
      <c r="F1201" s="258" t="s">
        <v>1284</v>
      </c>
      <c r="G1201" s="256"/>
      <c r="H1201" s="257" t="s">
        <v>21</v>
      </c>
      <c r="I1201" s="259"/>
      <c r="J1201" s="256"/>
      <c r="K1201" s="256"/>
      <c r="L1201" s="260"/>
      <c r="M1201" s="261"/>
      <c r="N1201" s="262"/>
      <c r="O1201" s="262"/>
      <c r="P1201" s="262"/>
      <c r="Q1201" s="262"/>
      <c r="R1201" s="262"/>
      <c r="S1201" s="262"/>
      <c r="T1201" s="263"/>
      <c r="AT1201" s="264" t="s">
        <v>428</v>
      </c>
      <c r="AU1201" s="264" t="s">
        <v>86</v>
      </c>
      <c r="AV1201" s="12" t="s">
        <v>83</v>
      </c>
      <c r="AW1201" s="12" t="s">
        <v>39</v>
      </c>
      <c r="AX1201" s="12" t="s">
        <v>76</v>
      </c>
      <c r="AY1201" s="264" t="s">
        <v>414</v>
      </c>
    </row>
    <row r="1202" s="13" customFormat="1">
      <c r="B1202" s="265"/>
      <c r="C1202" s="266"/>
      <c r="D1202" s="252" t="s">
        <v>428</v>
      </c>
      <c r="E1202" s="267" t="s">
        <v>21</v>
      </c>
      <c r="F1202" s="268" t="s">
        <v>344</v>
      </c>
      <c r="G1202" s="266"/>
      <c r="H1202" s="269">
        <v>58</v>
      </c>
      <c r="I1202" s="270"/>
      <c r="J1202" s="266"/>
      <c r="K1202" s="266"/>
      <c r="L1202" s="271"/>
      <c r="M1202" s="272"/>
      <c r="N1202" s="273"/>
      <c r="O1202" s="273"/>
      <c r="P1202" s="273"/>
      <c r="Q1202" s="273"/>
      <c r="R1202" s="273"/>
      <c r="S1202" s="273"/>
      <c r="T1202" s="274"/>
      <c r="AT1202" s="275" t="s">
        <v>428</v>
      </c>
      <c r="AU1202" s="275" t="s">
        <v>86</v>
      </c>
      <c r="AV1202" s="13" t="s">
        <v>86</v>
      </c>
      <c r="AW1202" s="13" t="s">
        <v>39</v>
      </c>
      <c r="AX1202" s="13" t="s">
        <v>76</v>
      </c>
      <c r="AY1202" s="275" t="s">
        <v>414</v>
      </c>
    </row>
    <row r="1203" s="14" customFormat="1">
      <c r="B1203" s="276"/>
      <c r="C1203" s="277"/>
      <c r="D1203" s="252" t="s">
        <v>428</v>
      </c>
      <c r="E1203" s="278" t="s">
        <v>350</v>
      </c>
      <c r="F1203" s="279" t="s">
        <v>259</v>
      </c>
      <c r="G1203" s="277"/>
      <c r="H1203" s="280">
        <v>58</v>
      </c>
      <c r="I1203" s="281"/>
      <c r="J1203" s="277"/>
      <c r="K1203" s="277"/>
      <c r="L1203" s="282"/>
      <c r="M1203" s="283"/>
      <c r="N1203" s="284"/>
      <c r="O1203" s="284"/>
      <c r="P1203" s="284"/>
      <c r="Q1203" s="284"/>
      <c r="R1203" s="284"/>
      <c r="S1203" s="284"/>
      <c r="T1203" s="285"/>
      <c r="AT1203" s="286" t="s">
        <v>428</v>
      </c>
      <c r="AU1203" s="286" t="s">
        <v>86</v>
      </c>
      <c r="AV1203" s="14" t="s">
        <v>394</v>
      </c>
      <c r="AW1203" s="14" t="s">
        <v>39</v>
      </c>
      <c r="AX1203" s="14" t="s">
        <v>76</v>
      </c>
      <c r="AY1203" s="286" t="s">
        <v>414</v>
      </c>
    </row>
    <row r="1204" s="12" customFormat="1">
      <c r="B1204" s="255"/>
      <c r="C1204" s="256"/>
      <c r="D1204" s="252" t="s">
        <v>428</v>
      </c>
      <c r="E1204" s="257" t="s">
        <v>21</v>
      </c>
      <c r="F1204" s="258" t="s">
        <v>1286</v>
      </c>
      <c r="G1204" s="256"/>
      <c r="H1204" s="257" t="s">
        <v>21</v>
      </c>
      <c r="I1204" s="259"/>
      <c r="J1204" s="256"/>
      <c r="K1204" s="256"/>
      <c r="L1204" s="260"/>
      <c r="M1204" s="261"/>
      <c r="N1204" s="262"/>
      <c r="O1204" s="262"/>
      <c r="P1204" s="262"/>
      <c r="Q1204" s="262"/>
      <c r="R1204" s="262"/>
      <c r="S1204" s="262"/>
      <c r="T1204" s="263"/>
      <c r="AT1204" s="264" t="s">
        <v>428</v>
      </c>
      <c r="AU1204" s="264" t="s">
        <v>86</v>
      </c>
      <c r="AV1204" s="12" t="s">
        <v>83</v>
      </c>
      <c r="AW1204" s="12" t="s">
        <v>39</v>
      </c>
      <c r="AX1204" s="12" t="s">
        <v>76</v>
      </c>
      <c r="AY1204" s="264" t="s">
        <v>414</v>
      </c>
    </row>
    <row r="1205" s="13" customFormat="1">
      <c r="B1205" s="265"/>
      <c r="C1205" s="266"/>
      <c r="D1205" s="252" t="s">
        <v>428</v>
      </c>
      <c r="E1205" s="267" t="s">
        <v>21</v>
      </c>
      <c r="F1205" s="268" t="s">
        <v>376</v>
      </c>
      <c r="G1205" s="266"/>
      <c r="H1205" s="269">
        <v>568.54999999999995</v>
      </c>
      <c r="I1205" s="270"/>
      <c r="J1205" s="266"/>
      <c r="K1205" s="266"/>
      <c r="L1205" s="271"/>
      <c r="M1205" s="272"/>
      <c r="N1205" s="273"/>
      <c r="O1205" s="273"/>
      <c r="P1205" s="273"/>
      <c r="Q1205" s="273"/>
      <c r="R1205" s="273"/>
      <c r="S1205" s="273"/>
      <c r="T1205" s="274"/>
      <c r="AT1205" s="275" t="s">
        <v>428</v>
      </c>
      <c r="AU1205" s="275" t="s">
        <v>86</v>
      </c>
      <c r="AV1205" s="13" t="s">
        <v>86</v>
      </c>
      <c r="AW1205" s="13" t="s">
        <v>39</v>
      </c>
      <c r="AX1205" s="13" t="s">
        <v>76</v>
      </c>
      <c r="AY1205" s="275" t="s">
        <v>414</v>
      </c>
    </row>
    <row r="1206" s="14" customFormat="1">
      <c r="B1206" s="276"/>
      <c r="C1206" s="277"/>
      <c r="D1206" s="252" t="s">
        <v>428</v>
      </c>
      <c r="E1206" s="278" t="s">
        <v>380</v>
      </c>
      <c r="F1206" s="279" t="s">
        <v>259</v>
      </c>
      <c r="G1206" s="277"/>
      <c r="H1206" s="280">
        <v>568.54999999999995</v>
      </c>
      <c r="I1206" s="281"/>
      <c r="J1206" s="277"/>
      <c r="K1206" s="277"/>
      <c r="L1206" s="282"/>
      <c r="M1206" s="283"/>
      <c r="N1206" s="284"/>
      <c r="O1206" s="284"/>
      <c r="P1206" s="284"/>
      <c r="Q1206" s="284"/>
      <c r="R1206" s="284"/>
      <c r="S1206" s="284"/>
      <c r="T1206" s="285"/>
      <c r="AT1206" s="286" t="s">
        <v>428</v>
      </c>
      <c r="AU1206" s="286" t="s">
        <v>86</v>
      </c>
      <c r="AV1206" s="14" t="s">
        <v>394</v>
      </c>
      <c r="AW1206" s="14" t="s">
        <v>39</v>
      </c>
      <c r="AX1206" s="14" t="s">
        <v>76</v>
      </c>
      <c r="AY1206" s="286" t="s">
        <v>414</v>
      </c>
    </row>
    <row r="1207" s="12" customFormat="1">
      <c r="B1207" s="255"/>
      <c r="C1207" s="256"/>
      <c r="D1207" s="252" t="s">
        <v>428</v>
      </c>
      <c r="E1207" s="257" t="s">
        <v>21</v>
      </c>
      <c r="F1207" s="258" t="s">
        <v>1291</v>
      </c>
      <c r="G1207" s="256"/>
      <c r="H1207" s="257" t="s">
        <v>21</v>
      </c>
      <c r="I1207" s="259"/>
      <c r="J1207" s="256"/>
      <c r="K1207" s="256"/>
      <c r="L1207" s="260"/>
      <c r="M1207" s="261"/>
      <c r="N1207" s="262"/>
      <c r="O1207" s="262"/>
      <c r="P1207" s="262"/>
      <c r="Q1207" s="262"/>
      <c r="R1207" s="262"/>
      <c r="S1207" s="262"/>
      <c r="T1207" s="263"/>
      <c r="AT1207" s="264" t="s">
        <v>428</v>
      </c>
      <c r="AU1207" s="264" t="s">
        <v>86</v>
      </c>
      <c r="AV1207" s="12" t="s">
        <v>83</v>
      </c>
      <c r="AW1207" s="12" t="s">
        <v>39</v>
      </c>
      <c r="AX1207" s="12" t="s">
        <v>76</v>
      </c>
      <c r="AY1207" s="264" t="s">
        <v>414</v>
      </c>
    </row>
    <row r="1208" s="13" customFormat="1">
      <c r="B1208" s="265"/>
      <c r="C1208" s="266"/>
      <c r="D1208" s="252" t="s">
        <v>428</v>
      </c>
      <c r="E1208" s="267" t="s">
        <v>21</v>
      </c>
      <c r="F1208" s="268" t="s">
        <v>390</v>
      </c>
      <c r="G1208" s="266"/>
      <c r="H1208" s="269">
        <v>2.7000000000000002</v>
      </c>
      <c r="I1208" s="270"/>
      <c r="J1208" s="266"/>
      <c r="K1208" s="266"/>
      <c r="L1208" s="271"/>
      <c r="M1208" s="272"/>
      <c r="N1208" s="273"/>
      <c r="O1208" s="273"/>
      <c r="P1208" s="273"/>
      <c r="Q1208" s="273"/>
      <c r="R1208" s="273"/>
      <c r="S1208" s="273"/>
      <c r="T1208" s="274"/>
      <c r="AT1208" s="275" t="s">
        <v>428</v>
      </c>
      <c r="AU1208" s="275" t="s">
        <v>86</v>
      </c>
      <c r="AV1208" s="13" t="s">
        <v>86</v>
      </c>
      <c r="AW1208" s="13" t="s">
        <v>39</v>
      </c>
      <c r="AX1208" s="13" t="s">
        <v>76</v>
      </c>
      <c r="AY1208" s="275" t="s">
        <v>414</v>
      </c>
    </row>
    <row r="1209" s="14" customFormat="1">
      <c r="B1209" s="276"/>
      <c r="C1209" s="277"/>
      <c r="D1209" s="252" t="s">
        <v>428</v>
      </c>
      <c r="E1209" s="278" t="s">
        <v>392</v>
      </c>
      <c r="F1209" s="279" t="s">
        <v>259</v>
      </c>
      <c r="G1209" s="277"/>
      <c r="H1209" s="280">
        <v>2.7000000000000002</v>
      </c>
      <c r="I1209" s="281"/>
      <c r="J1209" s="277"/>
      <c r="K1209" s="277"/>
      <c r="L1209" s="282"/>
      <c r="M1209" s="283"/>
      <c r="N1209" s="284"/>
      <c r="O1209" s="284"/>
      <c r="P1209" s="284"/>
      <c r="Q1209" s="284"/>
      <c r="R1209" s="284"/>
      <c r="S1209" s="284"/>
      <c r="T1209" s="285"/>
      <c r="AT1209" s="286" t="s">
        <v>428</v>
      </c>
      <c r="AU1209" s="286" t="s">
        <v>86</v>
      </c>
      <c r="AV1209" s="14" t="s">
        <v>394</v>
      </c>
      <c r="AW1209" s="14" t="s">
        <v>39</v>
      </c>
      <c r="AX1209" s="14" t="s">
        <v>76</v>
      </c>
      <c r="AY1209" s="286" t="s">
        <v>414</v>
      </c>
    </row>
    <row r="1210" s="12" customFormat="1">
      <c r="B1210" s="255"/>
      <c r="C1210" s="256"/>
      <c r="D1210" s="252" t="s">
        <v>428</v>
      </c>
      <c r="E1210" s="257" t="s">
        <v>21</v>
      </c>
      <c r="F1210" s="258" t="s">
        <v>1294</v>
      </c>
      <c r="G1210" s="256"/>
      <c r="H1210" s="257" t="s">
        <v>21</v>
      </c>
      <c r="I1210" s="259"/>
      <c r="J1210" s="256"/>
      <c r="K1210" s="256"/>
      <c r="L1210" s="260"/>
      <c r="M1210" s="261"/>
      <c r="N1210" s="262"/>
      <c r="O1210" s="262"/>
      <c r="P1210" s="262"/>
      <c r="Q1210" s="262"/>
      <c r="R1210" s="262"/>
      <c r="S1210" s="262"/>
      <c r="T1210" s="263"/>
      <c r="AT1210" s="264" t="s">
        <v>428</v>
      </c>
      <c r="AU1210" s="264" t="s">
        <v>86</v>
      </c>
      <c r="AV1210" s="12" t="s">
        <v>83</v>
      </c>
      <c r="AW1210" s="12" t="s">
        <v>39</v>
      </c>
      <c r="AX1210" s="12" t="s">
        <v>76</v>
      </c>
      <c r="AY1210" s="264" t="s">
        <v>414</v>
      </c>
    </row>
    <row r="1211" s="13" customFormat="1">
      <c r="B1211" s="265"/>
      <c r="C1211" s="266"/>
      <c r="D1211" s="252" t="s">
        <v>428</v>
      </c>
      <c r="E1211" s="267" t="s">
        <v>21</v>
      </c>
      <c r="F1211" s="268" t="s">
        <v>436</v>
      </c>
      <c r="G1211" s="266"/>
      <c r="H1211" s="269">
        <v>33.450000000000003</v>
      </c>
      <c r="I1211" s="270"/>
      <c r="J1211" s="266"/>
      <c r="K1211" s="266"/>
      <c r="L1211" s="271"/>
      <c r="M1211" s="272"/>
      <c r="N1211" s="273"/>
      <c r="O1211" s="273"/>
      <c r="P1211" s="273"/>
      <c r="Q1211" s="273"/>
      <c r="R1211" s="273"/>
      <c r="S1211" s="273"/>
      <c r="T1211" s="274"/>
      <c r="AT1211" s="275" t="s">
        <v>428</v>
      </c>
      <c r="AU1211" s="275" t="s">
        <v>86</v>
      </c>
      <c r="AV1211" s="13" t="s">
        <v>86</v>
      </c>
      <c r="AW1211" s="13" t="s">
        <v>39</v>
      </c>
      <c r="AX1211" s="13" t="s">
        <v>76</v>
      </c>
      <c r="AY1211" s="275" t="s">
        <v>414</v>
      </c>
    </row>
    <row r="1212" s="14" customFormat="1">
      <c r="B1212" s="276"/>
      <c r="C1212" s="277"/>
      <c r="D1212" s="252" t="s">
        <v>428</v>
      </c>
      <c r="E1212" s="278" t="s">
        <v>442</v>
      </c>
      <c r="F1212" s="279" t="s">
        <v>259</v>
      </c>
      <c r="G1212" s="277"/>
      <c r="H1212" s="280">
        <v>33.450000000000003</v>
      </c>
      <c r="I1212" s="281"/>
      <c r="J1212" s="277"/>
      <c r="K1212" s="277"/>
      <c r="L1212" s="282"/>
      <c r="M1212" s="283"/>
      <c r="N1212" s="284"/>
      <c r="O1212" s="284"/>
      <c r="P1212" s="284"/>
      <c r="Q1212" s="284"/>
      <c r="R1212" s="284"/>
      <c r="S1212" s="284"/>
      <c r="T1212" s="285"/>
      <c r="AT1212" s="286" t="s">
        <v>428</v>
      </c>
      <c r="AU1212" s="286" t="s">
        <v>86</v>
      </c>
      <c r="AV1212" s="14" t="s">
        <v>394</v>
      </c>
      <c r="AW1212" s="14" t="s">
        <v>39</v>
      </c>
      <c r="AX1212" s="14" t="s">
        <v>76</v>
      </c>
      <c r="AY1212" s="286" t="s">
        <v>414</v>
      </c>
    </row>
    <row r="1213" s="12" customFormat="1">
      <c r="B1213" s="255"/>
      <c r="C1213" s="256"/>
      <c r="D1213" s="252" t="s">
        <v>428</v>
      </c>
      <c r="E1213" s="257" t="s">
        <v>21</v>
      </c>
      <c r="F1213" s="258" t="s">
        <v>1309</v>
      </c>
      <c r="G1213" s="256"/>
      <c r="H1213" s="257" t="s">
        <v>21</v>
      </c>
      <c r="I1213" s="259"/>
      <c r="J1213" s="256"/>
      <c r="K1213" s="256"/>
      <c r="L1213" s="260"/>
      <c r="M1213" s="261"/>
      <c r="N1213" s="262"/>
      <c r="O1213" s="262"/>
      <c r="P1213" s="262"/>
      <c r="Q1213" s="262"/>
      <c r="R1213" s="262"/>
      <c r="S1213" s="262"/>
      <c r="T1213" s="263"/>
      <c r="AT1213" s="264" t="s">
        <v>428</v>
      </c>
      <c r="AU1213" s="264" t="s">
        <v>86</v>
      </c>
      <c r="AV1213" s="12" t="s">
        <v>83</v>
      </c>
      <c r="AW1213" s="12" t="s">
        <v>39</v>
      </c>
      <c r="AX1213" s="12" t="s">
        <v>76</v>
      </c>
      <c r="AY1213" s="264" t="s">
        <v>414</v>
      </c>
    </row>
    <row r="1214" s="13" customFormat="1">
      <c r="B1214" s="265"/>
      <c r="C1214" s="266"/>
      <c r="D1214" s="252" t="s">
        <v>428</v>
      </c>
      <c r="E1214" s="267" t="s">
        <v>21</v>
      </c>
      <c r="F1214" s="268" t="s">
        <v>457</v>
      </c>
      <c r="G1214" s="266"/>
      <c r="H1214" s="269">
        <v>75</v>
      </c>
      <c r="I1214" s="270"/>
      <c r="J1214" s="266"/>
      <c r="K1214" s="266"/>
      <c r="L1214" s="271"/>
      <c r="M1214" s="272"/>
      <c r="N1214" s="273"/>
      <c r="O1214" s="273"/>
      <c r="P1214" s="273"/>
      <c r="Q1214" s="273"/>
      <c r="R1214" s="273"/>
      <c r="S1214" s="273"/>
      <c r="T1214" s="274"/>
      <c r="AT1214" s="275" t="s">
        <v>428</v>
      </c>
      <c r="AU1214" s="275" t="s">
        <v>86</v>
      </c>
      <c r="AV1214" s="13" t="s">
        <v>86</v>
      </c>
      <c r="AW1214" s="13" t="s">
        <v>39</v>
      </c>
      <c r="AX1214" s="13" t="s">
        <v>76</v>
      </c>
      <c r="AY1214" s="275" t="s">
        <v>414</v>
      </c>
    </row>
    <row r="1215" s="14" customFormat="1">
      <c r="B1215" s="276"/>
      <c r="C1215" s="277"/>
      <c r="D1215" s="252" t="s">
        <v>428</v>
      </c>
      <c r="E1215" s="278" t="s">
        <v>1346</v>
      </c>
      <c r="F1215" s="279" t="s">
        <v>259</v>
      </c>
      <c r="G1215" s="277"/>
      <c r="H1215" s="280">
        <v>75</v>
      </c>
      <c r="I1215" s="281"/>
      <c r="J1215" s="277"/>
      <c r="K1215" s="277"/>
      <c r="L1215" s="282"/>
      <c r="M1215" s="283"/>
      <c r="N1215" s="284"/>
      <c r="O1215" s="284"/>
      <c r="P1215" s="284"/>
      <c r="Q1215" s="284"/>
      <c r="R1215" s="284"/>
      <c r="S1215" s="284"/>
      <c r="T1215" s="285"/>
      <c r="AT1215" s="286" t="s">
        <v>428</v>
      </c>
      <c r="AU1215" s="286" t="s">
        <v>86</v>
      </c>
      <c r="AV1215" s="14" t="s">
        <v>394</v>
      </c>
      <c r="AW1215" s="14" t="s">
        <v>39</v>
      </c>
      <c r="AX1215" s="14" t="s">
        <v>76</v>
      </c>
      <c r="AY1215" s="286" t="s">
        <v>414</v>
      </c>
    </row>
    <row r="1216" s="15" customFormat="1">
      <c r="B1216" s="287"/>
      <c r="C1216" s="288"/>
      <c r="D1216" s="252" t="s">
        <v>428</v>
      </c>
      <c r="E1216" s="289" t="s">
        <v>549</v>
      </c>
      <c r="F1216" s="290" t="s">
        <v>235</v>
      </c>
      <c r="G1216" s="288"/>
      <c r="H1216" s="291">
        <v>737.70000000000005</v>
      </c>
      <c r="I1216" s="292"/>
      <c r="J1216" s="288"/>
      <c r="K1216" s="288"/>
      <c r="L1216" s="293"/>
      <c r="M1216" s="294"/>
      <c r="N1216" s="295"/>
      <c r="O1216" s="295"/>
      <c r="P1216" s="295"/>
      <c r="Q1216" s="295"/>
      <c r="R1216" s="295"/>
      <c r="S1216" s="295"/>
      <c r="T1216" s="296"/>
      <c r="AT1216" s="297" t="s">
        <v>428</v>
      </c>
      <c r="AU1216" s="297" t="s">
        <v>86</v>
      </c>
      <c r="AV1216" s="15" t="s">
        <v>422</v>
      </c>
      <c r="AW1216" s="15" t="s">
        <v>39</v>
      </c>
      <c r="AX1216" s="15" t="s">
        <v>76</v>
      </c>
      <c r="AY1216" s="297" t="s">
        <v>414</v>
      </c>
    </row>
    <row r="1217" s="12" customFormat="1">
      <c r="B1217" s="255"/>
      <c r="C1217" s="256"/>
      <c r="D1217" s="252" t="s">
        <v>428</v>
      </c>
      <c r="E1217" s="257" t="s">
        <v>21</v>
      </c>
      <c r="F1217" s="258" t="s">
        <v>600</v>
      </c>
      <c r="G1217" s="256"/>
      <c r="H1217" s="257" t="s">
        <v>21</v>
      </c>
      <c r="I1217" s="259"/>
      <c r="J1217" s="256"/>
      <c r="K1217" s="256"/>
      <c r="L1217" s="260"/>
      <c r="M1217" s="261"/>
      <c r="N1217" s="262"/>
      <c r="O1217" s="262"/>
      <c r="P1217" s="262"/>
      <c r="Q1217" s="262"/>
      <c r="R1217" s="262"/>
      <c r="S1217" s="262"/>
      <c r="T1217" s="263"/>
      <c r="AT1217" s="264" t="s">
        <v>428</v>
      </c>
      <c r="AU1217" s="264" t="s">
        <v>86</v>
      </c>
      <c r="AV1217" s="12" t="s">
        <v>83</v>
      </c>
      <c r="AW1217" s="12" t="s">
        <v>39</v>
      </c>
      <c r="AX1217" s="12" t="s">
        <v>76</v>
      </c>
      <c r="AY1217" s="264" t="s">
        <v>414</v>
      </c>
    </row>
    <row r="1218" s="12" customFormat="1">
      <c r="B1218" s="255"/>
      <c r="C1218" s="256"/>
      <c r="D1218" s="252" t="s">
        <v>428</v>
      </c>
      <c r="E1218" s="257" t="s">
        <v>21</v>
      </c>
      <c r="F1218" s="258" t="s">
        <v>1347</v>
      </c>
      <c r="G1218" s="256"/>
      <c r="H1218" s="257" t="s">
        <v>21</v>
      </c>
      <c r="I1218" s="259"/>
      <c r="J1218" s="256"/>
      <c r="K1218" s="256"/>
      <c r="L1218" s="260"/>
      <c r="M1218" s="261"/>
      <c r="N1218" s="262"/>
      <c r="O1218" s="262"/>
      <c r="P1218" s="262"/>
      <c r="Q1218" s="262"/>
      <c r="R1218" s="262"/>
      <c r="S1218" s="262"/>
      <c r="T1218" s="263"/>
      <c r="AT1218" s="264" t="s">
        <v>428</v>
      </c>
      <c r="AU1218" s="264" t="s">
        <v>86</v>
      </c>
      <c r="AV1218" s="12" t="s">
        <v>83</v>
      </c>
      <c r="AW1218" s="12" t="s">
        <v>39</v>
      </c>
      <c r="AX1218" s="12" t="s">
        <v>76</v>
      </c>
      <c r="AY1218" s="264" t="s">
        <v>414</v>
      </c>
    </row>
    <row r="1219" s="12" customFormat="1">
      <c r="B1219" s="255"/>
      <c r="C1219" s="256"/>
      <c r="D1219" s="252" t="s">
        <v>428</v>
      </c>
      <c r="E1219" s="257" t="s">
        <v>21</v>
      </c>
      <c r="F1219" s="258" t="s">
        <v>1284</v>
      </c>
      <c r="G1219" s="256"/>
      <c r="H1219" s="257" t="s">
        <v>21</v>
      </c>
      <c r="I1219" s="259"/>
      <c r="J1219" s="256"/>
      <c r="K1219" s="256"/>
      <c r="L1219" s="260"/>
      <c r="M1219" s="261"/>
      <c r="N1219" s="262"/>
      <c r="O1219" s="262"/>
      <c r="P1219" s="262"/>
      <c r="Q1219" s="262"/>
      <c r="R1219" s="262"/>
      <c r="S1219" s="262"/>
      <c r="T1219" s="263"/>
      <c r="AT1219" s="264" t="s">
        <v>428</v>
      </c>
      <c r="AU1219" s="264" t="s">
        <v>86</v>
      </c>
      <c r="AV1219" s="12" t="s">
        <v>83</v>
      </c>
      <c r="AW1219" s="12" t="s">
        <v>39</v>
      </c>
      <c r="AX1219" s="12" t="s">
        <v>76</v>
      </c>
      <c r="AY1219" s="264" t="s">
        <v>414</v>
      </c>
    </row>
    <row r="1220" s="13" customFormat="1">
      <c r="B1220" s="265"/>
      <c r="C1220" s="266"/>
      <c r="D1220" s="252" t="s">
        <v>428</v>
      </c>
      <c r="E1220" s="267" t="s">
        <v>21</v>
      </c>
      <c r="F1220" s="268" t="s">
        <v>342</v>
      </c>
      <c r="G1220" s="266"/>
      <c r="H1220" s="269">
        <v>58</v>
      </c>
      <c r="I1220" s="270"/>
      <c r="J1220" s="266"/>
      <c r="K1220" s="266"/>
      <c r="L1220" s="271"/>
      <c r="M1220" s="272"/>
      <c r="N1220" s="273"/>
      <c r="O1220" s="273"/>
      <c r="P1220" s="273"/>
      <c r="Q1220" s="273"/>
      <c r="R1220" s="273"/>
      <c r="S1220" s="273"/>
      <c r="T1220" s="274"/>
      <c r="AT1220" s="275" t="s">
        <v>428</v>
      </c>
      <c r="AU1220" s="275" t="s">
        <v>86</v>
      </c>
      <c r="AV1220" s="13" t="s">
        <v>86</v>
      </c>
      <c r="AW1220" s="13" t="s">
        <v>39</v>
      </c>
      <c r="AX1220" s="13" t="s">
        <v>76</v>
      </c>
      <c r="AY1220" s="275" t="s">
        <v>414</v>
      </c>
    </row>
    <row r="1221" s="14" customFormat="1">
      <c r="B1221" s="276"/>
      <c r="C1221" s="277"/>
      <c r="D1221" s="252" t="s">
        <v>428</v>
      </c>
      <c r="E1221" s="278" t="s">
        <v>352</v>
      </c>
      <c r="F1221" s="279" t="s">
        <v>259</v>
      </c>
      <c r="G1221" s="277"/>
      <c r="H1221" s="280">
        <v>58</v>
      </c>
      <c r="I1221" s="281"/>
      <c r="J1221" s="277"/>
      <c r="K1221" s="277"/>
      <c r="L1221" s="282"/>
      <c r="M1221" s="283"/>
      <c r="N1221" s="284"/>
      <c r="O1221" s="284"/>
      <c r="P1221" s="284"/>
      <c r="Q1221" s="284"/>
      <c r="R1221" s="284"/>
      <c r="S1221" s="284"/>
      <c r="T1221" s="285"/>
      <c r="AT1221" s="286" t="s">
        <v>428</v>
      </c>
      <c r="AU1221" s="286" t="s">
        <v>86</v>
      </c>
      <c r="AV1221" s="14" t="s">
        <v>394</v>
      </c>
      <c r="AW1221" s="14" t="s">
        <v>39</v>
      </c>
      <c r="AX1221" s="14" t="s">
        <v>76</v>
      </c>
      <c r="AY1221" s="286" t="s">
        <v>414</v>
      </c>
    </row>
    <row r="1222" s="12" customFormat="1">
      <c r="B1222" s="255"/>
      <c r="C1222" s="256"/>
      <c r="D1222" s="252" t="s">
        <v>428</v>
      </c>
      <c r="E1222" s="257" t="s">
        <v>21</v>
      </c>
      <c r="F1222" s="258" t="s">
        <v>1286</v>
      </c>
      <c r="G1222" s="256"/>
      <c r="H1222" s="257" t="s">
        <v>21</v>
      </c>
      <c r="I1222" s="259"/>
      <c r="J1222" s="256"/>
      <c r="K1222" s="256"/>
      <c r="L1222" s="260"/>
      <c r="M1222" s="261"/>
      <c r="N1222" s="262"/>
      <c r="O1222" s="262"/>
      <c r="P1222" s="262"/>
      <c r="Q1222" s="262"/>
      <c r="R1222" s="262"/>
      <c r="S1222" s="262"/>
      <c r="T1222" s="263"/>
      <c r="AT1222" s="264" t="s">
        <v>428</v>
      </c>
      <c r="AU1222" s="264" t="s">
        <v>86</v>
      </c>
      <c r="AV1222" s="12" t="s">
        <v>83</v>
      </c>
      <c r="AW1222" s="12" t="s">
        <v>39</v>
      </c>
      <c r="AX1222" s="12" t="s">
        <v>76</v>
      </c>
      <c r="AY1222" s="264" t="s">
        <v>414</v>
      </c>
    </row>
    <row r="1223" s="13" customFormat="1">
      <c r="B1223" s="265"/>
      <c r="C1223" s="266"/>
      <c r="D1223" s="252" t="s">
        <v>428</v>
      </c>
      <c r="E1223" s="267" t="s">
        <v>21</v>
      </c>
      <c r="F1223" s="268" t="s">
        <v>374</v>
      </c>
      <c r="G1223" s="266"/>
      <c r="H1223" s="269">
        <v>571</v>
      </c>
      <c r="I1223" s="270"/>
      <c r="J1223" s="266"/>
      <c r="K1223" s="266"/>
      <c r="L1223" s="271"/>
      <c r="M1223" s="272"/>
      <c r="N1223" s="273"/>
      <c r="O1223" s="273"/>
      <c r="P1223" s="273"/>
      <c r="Q1223" s="273"/>
      <c r="R1223" s="273"/>
      <c r="S1223" s="273"/>
      <c r="T1223" s="274"/>
      <c r="AT1223" s="275" t="s">
        <v>428</v>
      </c>
      <c r="AU1223" s="275" t="s">
        <v>86</v>
      </c>
      <c r="AV1223" s="13" t="s">
        <v>86</v>
      </c>
      <c r="AW1223" s="13" t="s">
        <v>39</v>
      </c>
      <c r="AX1223" s="13" t="s">
        <v>76</v>
      </c>
      <c r="AY1223" s="275" t="s">
        <v>414</v>
      </c>
    </row>
    <row r="1224" s="14" customFormat="1">
      <c r="B1224" s="276"/>
      <c r="C1224" s="277"/>
      <c r="D1224" s="252" t="s">
        <v>428</v>
      </c>
      <c r="E1224" s="278" t="s">
        <v>381</v>
      </c>
      <c r="F1224" s="279" t="s">
        <v>259</v>
      </c>
      <c r="G1224" s="277"/>
      <c r="H1224" s="280">
        <v>571</v>
      </c>
      <c r="I1224" s="281"/>
      <c r="J1224" s="277"/>
      <c r="K1224" s="277"/>
      <c r="L1224" s="282"/>
      <c r="M1224" s="283"/>
      <c r="N1224" s="284"/>
      <c r="O1224" s="284"/>
      <c r="P1224" s="284"/>
      <c r="Q1224" s="284"/>
      <c r="R1224" s="284"/>
      <c r="S1224" s="284"/>
      <c r="T1224" s="285"/>
      <c r="AT1224" s="286" t="s">
        <v>428</v>
      </c>
      <c r="AU1224" s="286" t="s">
        <v>86</v>
      </c>
      <c r="AV1224" s="14" t="s">
        <v>394</v>
      </c>
      <c r="AW1224" s="14" t="s">
        <v>39</v>
      </c>
      <c r="AX1224" s="14" t="s">
        <v>76</v>
      </c>
      <c r="AY1224" s="286" t="s">
        <v>414</v>
      </c>
    </row>
    <row r="1225" s="12" customFormat="1">
      <c r="B1225" s="255"/>
      <c r="C1225" s="256"/>
      <c r="D1225" s="252" t="s">
        <v>428</v>
      </c>
      <c r="E1225" s="257" t="s">
        <v>21</v>
      </c>
      <c r="F1225" s="258" t="s">
        <v>1294</v>
      </c>
      <c r="G1225" s="256"/>
      <c r="H1225" s="257" t="s">
        <v>21</v>
      </c>
      <c r="I1225" s="259"/>
      <c r="J1225" s="256"/>
      <c r="K1225" s="256"/>
      <c r="L1225" s="260"/>
      <c r="M1225" s="261"/>
      <c r="N1225" s="262"/>
      <c r="O1225" s="262"/>
      <c r="P1225" s="262"/>
      <c r="Q1225" s="262"/>
      <c r="R1225" s="262"/>
      <c r="S1225" s="262"/>
      <c r="T1225" s="263"/>
      <c r="AT1225" s="264" t="s">
        <v>428</v>
      </c>
      <c r="AU1225" s="264" t="s">
        <v>86</v>
      </c>
      <c r="AV1225" s="12" t="s">
        <v>83</v>
      </c>
      <c r="AW1225" s="12" t="s">
        <v>39</v>
      </c>
      <c r="AX1225" s="12" t="s">
        <v>76</v>
      </c>
      <c r="AY1225" s="264" t="s">
        <v>414</v>
      </c>
    </row>
    <row r="1226" s="13" customFormat="1">
      <c r="B1226" s="265"/>
      <c r="C1226" s="266"/>
      <c r="D1226" s="252" t="s">
        <v>428</v>
      </c>
      <c r="E1226" s="267" t="s">
        <v>21</v>
      </c>
      <c r="F1226" s="268" t="s">
        <v>434</v>
      </c>
      <c r="G1226" s="266"/>
      <c r="H1226" s="269">
        <v>33.450000000000003</v>
      </c>
      <c r="I1226" s="270"/>
      <c r="J1226" s="266"/>
      <c r="K1226" s="266"/>
      <c r="L1226" s="271"/>
      <c r="M1226" s="272"/>
      <c r="N1226" s="273"/>
      <c r="O1226" s="273"/>
      <c r="P1226" s="273"/>
      <c r="Q1226" s="273"/>
      <c r="R1226" s="273"/>
      <c r="S1226" s="273"/>
      <c r="T1226" s="274"/>
      <c r="AT1226" s="275" t="s">
        <v>428</v>
      </c>
      <c r="AU1226" s="275" t="s">
        <v>86</v>
      </c>
      <c r="AV1226" s="13" t="s">
        <v>86</v>
      </c>
      <c r="AW1226" s="13" t="s">
        <v>39</v>
      </c>
      <c r="AX1226" s="13" t="s">
        <v>76</v>
      </c>
      <c r="AY1226" s="275" t="s">
        <v>414</v>
      </c>
    </row>
    <row r="1227" s="14" customFormat="1">
      <c r="B1227" s="276"/>
      <c r="C1227" s="277"/>
      <c r="D1227" s="252" t="s">
        <v>428</v>
      </c>
      <c r="E1227" s="278" t="s">
        <v>443</v>
      </c>
      <c r="F1227" s="279" t="s">
        <v>259</v>
      </c>
      <c r="G1227" s="277"/>
      <c r="H1227" s="280">
        <v>33.450000000000003</v>
      </c>
      <c r="I1227" s="281"/>
      <c r="J1227" s="277"/>
      <c r="K1227" s="277"/>
      <c r="L1227" s="282"/>
      <c r="M1227" s="283"/>
      <c r="N1227" s="284"/>
      <c r="O1227" s="284"/>
      <c r="P1227" s="284"/>
      <c r="Q1227" s="284"/>
      <c r="R1227" s="284"/>
      <c r="S1227" s="284"/>
      <c r="T1227" s="285"/>
      <c r="AT1227" s="286" t="s">
        <v>428</v>
      </c>
      <c r="AU1227" s="286" t="s">
        <v>86</v>
      </c>
      <c r="AV1227" s="14" t="s">
        <v>394</v>
      </c>
      <c r="AW1227" s="14" t="s">
        <v>39</v>
      </c>
      <c r="AX1227" s="14" t="s">
        <v>76</v>
      </c>
      <c r="AY1227" s="286" t="s">
        <v>414</v>
      </c>
    </row>
    <row r="1228" s="12" customFormat="1">
      <c r="B1228" s="255"/>
      <c r="C1228" s="256"/>
      <c r="D1228" s="252" t="s">
        <v>428</v>
      </c>
      <c r="E1228" s="257" t="s">
        <v>21</v>
      </c>
      <c r="F1228" s="258" t="s">
        <v>1309</v>
      </c>
      <c r="G1228" s="256"/>
      <c r="H1228" s="257" t="s">
        <v>21</v>
      </c>
      <c r="I1228" s="259"/>
      <c r="J1228" s="256"/>
      <c r="K1228" s="256"/>
      <c r="L1228" s="260"/>
      <c r="M1228" s="261"/>
      <c r="N1228" s="262"/>
      <c r="O1228" s="262"/>
      <c r="P1228" s="262"/>
      <c r="Q1228" s="262"/>
      <c r="R1228" s="262"/>
      <c r="S1228" s="262"/>
      <c r="T1228" s="263"/>
      <c r="AT1228" s="264" t="s">
        <v>428</v>
      </c>
      <c r="AU1228" s="264" t="s">
        <v>86</v>
      </c>
      <c r="AV1228" s="12" t="s">
        <v>83</v>
      </c>
      <c r="AW1228" s="12" t="s">
        <v>39</v>
      </c>
      <c r="AX1228" s="12" t="s">
        <v>76</v>
      </c>
      <c r="AY1228" s="264" t="s">
        <v>414</v>
      </c>
    </row>
    <row r="1229" s="13" customFormat="1">
      <c r="B1229" s="265"/>
      <c r="C1229" s="266"/>
      <c r="D1229" s="252" t="s">
        <v>428</v>
      </c>
      <c r="E1229" s="267" t="s">
        <v>21</v>
      </c>
      <c r="F1229" s="268" t="s">
        <v>457</v>
      </c>
      <c r="G1229" s="266"/>
      <c r="H1229" s="269">
        <v>75</v>
      </c>
      <c r="I1229" s="270"/>
      <c r="J1229" s="266"/>
      <c r="K1229" s="266"/>
      <c r="L1229" s="271"/>
      <c r="M1229" s="272"/>
      <c r="N1229" s="273"/>
      <c r="O1229" s="273"/>
      <c r="P1229" s="273"/>
      <c r="Q1229" s="273"/>
      <c r="R1229" s="273"/>
      <c r="S1229" s="273"/>
      <c r="T1229" s="274"/>
      <c r="AT1229" s="275" t="s">
        <v>428</v>
      </c>
      <c r="AU1229" s="275" t="s">
        <v>86</v>
      </c>
      <c r="AV1229" s="13" t="s">
        <v>86</v>
      </c>
      <c r="AW1229" s="13" t="s">
        <v>39</v>
      </c>
      <c r="AX1229" s="13" t="s">
        <v>76</v>
      </c>
      <c r="AY1229" s="275" t="s">
        <v>414</v>
      </c>
    </row>
    <row r="1230" s="14" customFormat="1">
      <c r="B1230" s="276"/>
      <c r="C1230" s="277"/>
      <c r="D1230" s="252" t="s">
        <v>428</v>
      </c>
      <c r="E1230" s="278" t="s">
        <v>1348</v>
      </c>
      <c r="F1230" s="279" t="s">
        <v>259</v>
      </c>
      <c r="G1230" s="277"/>
      <c r="H1230" s="280">
        <v>75</v>
      </c>
      <c r="I1230" s="281"/>
      <c r="J1230" s="277"/>
      <c r="K1230" s="277"/>
      <c r="L1230" s="282"/>
      <c r="M1230" s="283"/>
      <c r="N1230" s="284"/>
      <c r="O1230" s="284"/>
      <c r="P1230" s="284"/>
      <c r="Q1230" s="284"/>
      <c r="R1230" s="284"/>
      <c r="S1230" s="284"/>
      <c r="T1230" s="285"/>
      <c r="AT1230" s="286" t="s">
        <v>428</v>
      </c>
      <c r="AU1230" s="286" t="s">
        <v>86</v>
      </c>
      <c r="AV1230" s="14" t="s">
        <v>394</v>
      </c>
      <c r="AW1230" s="14" t="s">
        <v>39</v>
      </c>
      <c r="AX1230" s="14" t="s">
        <v>76</v>
      </c>
      <c r="AY1230" s="286" t="s">
        <v>414</v>
      </c>
    </row>
    <row r="1231" s="15" customFormat="1">
      <c r="B1231" s="287"/>
      <c r="C1231" s="288"/>
      <c r="D1231" s="252" t="s">
        <v>428</v>
      </c>
      <c r="E1231" s="289" t="s">
        <v>551</v>
      </c>
      <c r="F1231" s="290" t="s">
        <v>235</v>
      </c>
      <c r="G1231" s="288"/>
      <c r="H1231" s="291">
        <v>737.45000000000005</v>
      </c>
      <c r="I1231" s="292"/>
      <c r="J1231" s="288"/>
      <c r="K1231" s="288"/>
      <c r="L1231" s="293"/>
      <c r="M1231" s="294"/>
      <c r="N1231" s="295"/>
      <c r="O1231" s="295"/>
      <c r="P1231" s="295"/>
      <c r="Q1231" s="295"/>
      <c r="R1231" s="295"/>
      <c r="S1231" s="295"/>
      <c r="T1231" s="296"/>
      <c r="AT1231" s="297" t="s">
        <v>428</v>
      </c>
      <c r="AU1231" s="297" t="s">
        <v>86</v>
      </c>
      <c r="AV1231" s="15" t="s">
        <v>422</v>
      </c>
      <c r="AW1231" s="15" t="s">
        <v>39</v>
      </c>
      <c r="AX1231" s="15" t="s">
        <v>76</v>
      </c>
      <c r="AY1231" s="297" t="s">
        <v>414</v>
      </c>
    </row>
    <row r="1232" s="12" customFormat="1">
      <c r="B1232" s="255"/>
      <c r="C1232" s="256"/>
      <c r="D1232" s="252" t="s">
        <v>428</v>
      </c>
      <c r="E1232" s="257" t="s">
        <v>21</v>
      </c>
      <c r="F1232" s="258" t="s">
        <v>603</v>
      </c>
      <c r="G1232" s="256"/>
      <c r="H1232" s="257" t="s">
        <v>21</v>
      </c>
      <c r="I1232" s="259"/>
      <c r="J1232" s="256"/>
      <c r="K1232" s="256"/>
      <c r="L1232" s="260"/>
      <c r="M1232" s="261"/>
      <c r="N1232" s="262"/>
      <c r="O1232" s="262"/>
      <c r="P1232" s="262"/>
      <c r="Q1232" s="262"/>
      <c r="R1232" s="262"/>
      <c r="S1232" s="262"/>
      <c r="T1232" s="263"/>
      <c r="AT1232" s="264" t="s">
        <v>428</v>
      </c>
      <c r="AU1232" s="264" t="s">
        <v>86</v>
      </c>
      <c r="AV1232" s="12" t="s">
        <v>83</v>
      </c>
      <c r="AW1232" s="12" t="s">
        <v>39</v>
      </c>
      <c r="AX1232" s="12" t="s">
        <v>76</v>
      </c>
      <c r="AY1232" s="264" t="s">
        <v>414</v>
      </c>
    </row>
    <row r="1233" s="12" customFormat="1">
      <c r="B1233" s="255"/>
      <c r="C1233" s="256"/>
      <c r="D1233" s="252" t="s">
        <v>428</v>
      </c>
      <c r="E1233" s="257" t="s">
        <v>21</v>
      </c>
      <c r="F1233" s="258" t="s">
        <v>1349</v>
      </c>
      <c r="G1233" s="256"/>
      <c r="H1233" s="257" t="s">
        <v>21</v>
      </c>
      <c r="I1233" s="259"/>
      <c r="J1233" s="256"/>
      <c r="K1233" s="256"/>
      <c r="L1233" s="260"/>
      <c r="M1233" s="261"/>
      <c r="N1233" s="262"/>
      <c r="O1233" s="262"/>
      <c r="P1233" s="262"/>
      <c r="Q1233" s="262"/>
      <c r="R1233" s="262"/>
      <c r="S1233" s="262"/>
      <c r="T1233" s="263"/>
      <c r="AT1233" s="264" t="s">
        <v>428</v>
      </c>
      <c r="AU1233" s="264" t="s">
        <v>86</v>
      </c>
      <c r="AV1233" s="12" t="s">
        <v>83</v>
      </c>
      <c r="AW1233" s="12" t="s">
        <v>39</v>
      </c>
      <c r="AX1233" s="12" t="s">
        <v>76</v>
      </c>
      <c r="AY1233" s="264" t="s">
        <v>414</v>
      </c>
    </row>
    <row r="1234" s="12" customFormat="1">
      <c r="B1234" s="255"/>
      <c r="C1234" s="256"/>
      <c r="D1234" s="252" t="s">
        <v>428</v>
      </c>
      <c r="E1234" s="257" t="s">
        <v>21</v>
      </c>
      <c r="F1234" s="258" t="s">
        <v>1284</v>
      </c>
      <c r="G1234" s="256"/>
      <c r="H1234" s="257" t="s">
        <v>21</v>
      </c>
      <c r="I1234" s="259"/>
      <c r="J1234" s="256"/>
      <c r="K1234" s="256"/>
      <c r="L1234" s="260"/>
      <c r="M1234" s="261"/>
      <c r="N1234" s="262"/>
      <c r="O1234" s="262"/>
      <c r="P1234" s="262"/>
      <c r="Q1234" s="262"/>
      <c r="R1234" s="262"/>
      <c r="S1234" s="262"/>
      <c r="T1234" s="263"/>
      <c r="AT1234" s="264" t="s">
        <v>428</v>
      </c>
      <c r="AU1234" s="264" t="s">
        <v>86</v>
      </c>
      <c r="AV1234" s="12" t="s">
        <v>83</v>
      </c>
      <c r="AW1234" s="12" t="s">
        <v>39</v>
      </c>
      <c r="AX1234" s="12" t="s">
        <v>76</v>
      </c>
      <c r="AY1234" s="264" t="s">
        <v>414</v>
      </c>
    </row>
    <row r="1235" s="13" customFormat="1">
      <c r="B1235" s="265"/>
      <c r="C1235" s="266"/>
      <c r="D1235" s="252" t="s">
        <v>428</v>
      </c>
      <c r="E1235" s="267" t="s">
        <v>21</v>
      </c>
      <c r="F1235" s="268" t="s">
        <v>1350</v>
      </c>
      <c r="G1235" s="266"/>
      <c r="H1235" s="269">
        <v>60.399999999999999</v>
      </c>
      <c r="I1235" s="270"/>
      <c r="J1235" s="266"/>
      <c r="K1235" s="266"/>
      <c r="L1235" s="271"/>
      <c r="M1235" s="272"/>
      <c r="N1235" s="273"/>
      <c r="O1235" s="273"/>
      <c r="P1235" s="273"/>
      <c r="Q1235" s="273"/>
      <c r="R1235" s="273"/>
      <c r="S1235" s="273"/>
      <c r="T1235" s="274"/>
      <c r="AT1235" s="275" t="s">
        <v>428</v>
      </c>
      <c r="AU1235" s="275" t="s">
        <v>86</v>
      </c>
      <c r="AV1235" s="13" t="s">
        <v>86</v>
      </c>
      <c r="AW1235" s="13" t="s">
        <v>39</v>
      </c>
      <c r="AX1235" s="13" t="s">
        <v>76</v>
      </c>
      <c r="AY1235" s="275" t="s">
        <v>414</v>
      </c>
    </row>
    <row r="1236" s="14" customFormat="1">
      <c r="B1236" s="276"/>
      <c r="C1236" s="277"/>
      <c r="D1236" s="252" t="s">
        <v>428</v>
      </c>
      <c r="E1236" s="278" t="s">
        <v>354</v>
      </c>
      <c r="F1236" s="279" t="s">
        <v>259</v>
      </c>
      <c r="G1236" s="277"/>
      <c r="H1236" s="280">
        <v>60.399999999999999</v>
      </c>
      <c r="I1236" s="281"/>
      <c r="J1236" s="277"/>
      <c r="K1236" s="277"/>
      <c r="L1236" s="282"/>
      <c r="M1236" s="283"/>
      <c r="N1236" s="284"/>
      <c r="O1236" s="284"/>
      <c r="P1236" s="284"/>
      <c r="Q1236" s="284"/>
      <c r="R1236" s="284"/>
      <c r="S1236" s="284"/>
      <c r="T1236" s="285"/>
      <c r="AT1236" s="286" t="s">
        <v>428</v>
      </c>
      <c r="AU1236" s="286" t="s">
        <v>86</v>
      </c>
      <c r="AV1236" s="14" t="s">
        <v>394</v>
      </c>
      <c r="AW1236" s="14" t="s">
        <v>39</v>
      </c>
      <c r="AX1236" s="14" t="s">
        <v>76</v>
      </c>
      <c r="AY1236" s="286" t="s">
        <v>414</v>
      </c>
    </row>
    <row r="1237" s="12" customFormat="1">
      <c r="B1237" s="255"/>
      <c r="C1237" s="256"/>
      <c r="D1237" s="252" t="s">
        <v>428</v>
      </c>
      <c r="E1237" s="257" t="s">
        <v>21</v>
      </c>
      <c r="F1237" s="258" t="s">
        <v>1286</v>
      </c>
      <c r="G1237" s="256"/>
      <c r="H1237" s="257" t="s">
        <v>21</v>
      </c>
      <c r="I1237" s="259"/>
      <c r="J1237" s="256"/>
      <c r="K1237" s="256"/>
      <c r="L1237" s="260"/>
      <c r="M1237" s="261"/>
      <c r="N1237" s="262"/>
      <c r="O1237" s="262"/>
      <c r="P1237" s="262"/>
      <c r="Q1237" s="262"/>
      <c r="R1237" s="262"/>
      <c r="S1237" s="262"/>
      <c r="T1237" s="263"/>
      <c r="AT1237" s="264" t="s">
        <v>428</v>
      </c>
      <c r="AU1237" s="264" t="s">
        <v>86</v>
      </c>
      <c r="AV1237" s="12" t="s">
        <v>83</v>
      </c>
      <c r="AW1237" s="12" t="s">
        <v>39</v>
      </c>
      <c r="AX1237" s="12" t="s">
        <v>76</v>
      </c>
      <c r="AY1237" s="264" t="s">
        <v>414</v>
      </c>
    </row>
    <row r="1238" s="13" customFormat="1">
      <c r="B1238" s="265"/>
      <c r="C1238" s="266"/>
      <c r="D1238" s="252" t="s">
        <v>428</v>
      </c>
      <c r="E1238" s="267" t="s">
        <v>21</v>
      </c>
      <c r="F1238" s="268" t="s">
        <v>1351</v>
      </c>
      <c r="G1238" s="266"/>
      <c r="H1238" s="269">
        <v>144</v>
      </c>
      <c r="I1238" s="270"/>
      <c r="J1238" s="266"/>
      <c r="K1238" s="266"/>
      <c r="L1238" s="271"/>
      <c r="M1238" s="272"/>
      <c r="N1238" s="273"/>
      <c r="O1238" s="273"/>
      <c r="P1238" s="273"/>
      <c r="Q1238" s="273"/>
      <c r="R1238" s="273"/>
      <c r="S1238" s="273"/>
      <c r="T1238" s="274"/>
      <c r="AT1238" s="275" t="s">
        <v>428</v>
      </c>
      <c r="AU1238" s="275" t="s">
        <v>86</v>
      </c>
      <c r="AV1238" s="13" t="s">
        <v>86</v>
      </c>
      <c r="AW1238" s="13" t="s">
        <v>39</v>
      </c>
      <c r="AX1238" s="13" t="s">
        <v>76</v>
      </c>
      <c r="AY1238" s="275" t="s">
        <v>414</v>
      </c>
    </row>
    <row r="1239" s="13" customFormat="1">
      <c r="B1239" s="265"/>
      <c r="C1239" s="266"/>
      <c r="D1239" s="252" t="s">
        <v>428</v>
      </c>
      <c r="E1239" s="267" t="s">
        <v>21</v>
      </c>
      <c r="F1239" s="268" t="s">
        <v>1352</v>
      </c>
      <c r="G1239" s="266"/>
      <c r="H1239" s="269">
        <v>175.69999999999999</v>
      </c>
      <c r="I1239" s="270"/>
      <c r="J1239" s="266"/>
      <c r="K1239" s="266"/>
      <c r="L1239" s="271"/>
      <c r="M1239" s="272"/>
      <c r="N1239" s="273"/>
      <c r="O1239" s="273"/>
      <c r="P1239" s="273"/>
      <c r="Q1239" s="273"/>
      <c r="R1239" s="273"/>
      <c r="S1239" s="273"/>
      <c r="T1239" s="274"/>
      <c r="AT1239" s="275" t="s">
        <v>428</v>
      </c>
      <c r="AU1239" s="275" t="s">
        <v>86</v>
      </c>
      <c r="AV1239" s="13" t="s">
        <v>86</v>
      </c>
      <c r="AW1239" s="13" t="s">
        <v>39</v>
      </c>
      <c r="AX1239" s="13" t="s">
        <v>76</v>
      </c>
      <c r="AY1239" s="275" t="s">
        <v>414</v>
      </c>
    </row>
    <row r="1240" s="13" customFormat="1">
      <c r="B1240" s="265"/>
      <c r="C1240" s="266"/>
      <c r="D1240" s="252" t="s">
        <v>428</v>
      </c>
      <c r="E1240" s="267" t="s">
        <v>21</v>
      </c>
      <c r="F1240" s="268" t="s">
        <v>1353</v>
      </c>
      <c r="G1240" s="266"/>
      <c r="H1240" s="269">
        <v>193</v>
      </c>
      <c r="I1240" s="270"/>
      <c r="J1240" s="266"/>
      <c r="K1240" s="266"/>
      <c r="L1240" s="271"/>
      <c r="M1240" s="272"/>
      <c r="N1240" s="273"/>
      <c r="O1240" s="273"/>
      <c r="P1240" s="273"/>
      <c r="Q1240" s="273"/>
      <c r="R1240" s="273"/>
      <c r="S1240" s="273"/>
      <c r="T1240" s="274"/>
      <c r="AT1240" s="275" t="s">
        <v>428</v>
      </c>
      <c r="AU1240" s="275" t="s">
        <v>86</v>
      </c>
      <c r="AV1240" s="13" t="s">
        <v>86</v>
      </c>
      <c r="AW1240" s="13" t="s">
        <v>39</v>
      </c>
      <c r="AX1240" s="13" t="s">
        <v>76</v>
      </c>
      <c r="AY1240" s="275" t="s">
        <v>414</v>
      </c>
    </row>
    <row r="1241" s="14" customFormat="1">
      <c r="B1241" s="276"/>
      <c r="C1241" s="277"/>
      <c r="D1241" s="252" t="s">
        <v>428</v>
      </c>
      <c r="E1241" s="278" t="s">
        <v>382</v>
      </c>
      <c r="F1241" s="279" t="s">
        <v>259</v>
      </c>
      <c r="G1241" s="277"/>
      <c r="H1241" s="280">
        <v>512.70000000000005</v>
      </c>
      <c r="I1241" s="281"/>
      <c r="J1241" s="277"/>
      <c r="K1241" s="277"/>
      <c r="L1241" s="282"/>
      <c r="M1241" s="283"/>
      <c r="N1241" s="284"/>
      <c r="O1241" s="284"/>
      <c r="P1241" s="284"/>
      <c r="Q1241" s="284"/>
      <c r="R1241" s="284"/>
      <c r="S1241" s="284"/>
      <c r="T1241" s="285"/>
      <c r="AT1241" s="286" t="s">
        <v>428</v>
      </c>
      <c r="AU1241" s="286" t="s">
        <v>86</v>
      </c>
      <c r="AV1241" s="14" t="s">
        <v>394</v>
      </c>
      <c r="AW1241" s="14" t="s">
        <v>39</v>
      </c>
      <c r="AX1241" s="14" t="s">
        <v>76</v>
      </c>
      <c r="AY1241" s="286" t="s">
        <v>414</v>
      </c>
    </row>
    <row r="1242" s="12" customFormat="1">
      <c r="B1242" s="255"/>
      <c r="C1242" s="256"/>
      <c r="D1242" s="252" t="s">
        <v>428</v>
      </c>
      <c r="E1242" s="257" t="s">
        <v>21</v>
      </c>
      <c r="F1242" s="258" t="s">
        <v>1294</v>
      </c>
      <c r="G1242" s="256"/>
      <c r="H1242" s="257" t="s">
        <v>21</v>
      </c>
      <c r="I1242" s="259"/>
      <c r="J1242" s="256"/>
      <c r="K1242" s="256"/>
      <c r="L1242" s="260"/>
      <c r="M1242" s="261"/>
      <c r="N1242" s="262"/>
      <c r="O1242" s="262"/>
      <c r="P1242" s="262"/>
      <c r="Q1242" s="262"/>
      <c r="R1242" s="262"/>
      <c r="S1242" s="262"/>
      <c r="T1242" s="263"/>
      <c r="AT1242" s="264" t="s">
        <v>428</v>
      </c>
      <c r="AU1242" s="264" t="s">
        <v>86</v>
      </c>
      <c r="AV1242" s="12" t="s">
        <v>83</v>
      </c>
      <c r="AW1242" s="12" t="s">
        <v>39</v>
      </c>
      <c r="AX1242" s="12" t="s">
        <v>76</v>
      </c>
      <c r="AY1242" s="264" t="s">
        <v>414</v>
      </c>
    </row>
    <row r="1243" s="13" customFormat="1">
      <c r="B1243" s="265"/>
      <c r="C1243" s="266"/>
      <c r="D1243" s="252" t="s">
        <v>428</v>
      </c>
      <c r="E1243" s="267" t="s">
        <v>21</v>
      </c>
      <c r="F1243" s="268" t="s">
        <v>1354</v>
      </c>
      <c r="G1243" s="266"/>
      <c r="H1243" s="269">
        <v>47.75</v>
      </c>
      <c r="I1243" s="270"/>
      <c r="J1243" s="266"/>
      <c r="K1243" s="266"/>
      <c r="L1243" s="271"/>
      <c r="M1243" s="272"/>
      <c r="N1243" s="273"/>
      <c r="O1243" s="273"/>
      <c r="P1243" s="273"/>
      <c r="Q1243" s="273"/>
      <c r="R1243" s="273"/>
      <c r="S1243" s="273"/>
      <c r="T1243" s="274"/>
      <c r="AT1243" s="275" t="s">
        <v>428</v>
      </c>
      <c r="AU1243" s="275" t="s">
        <v>86</v>
      </c>
      <c r="AV1243" s="13" t="s">
        <v>86</v>
      </c>
      <c r="AW1243" s="13" t="s">
        <v>39</v>
      </c>
      <c r="AX1243" s="13" t="s">
        <v>76</v>
      </c>
      <c r="AY1243" s="275" t="s">
        <v>414</v>
      </c>
    </row>
    <row r="1244" s="14" customFormat="1">
      <c r="B1244" s="276"/>
      <c r="C1244" s="277"/>
      <c r="D1244" s="252" t="s">
        <v>428</v>
      </c>
      <c r="E1244" s="278" t="s">
        <v>447</v>
      </c>
      <c r="F1244" s="279" t="s">
        <v>259</v>
      </c>
      <c r="G1244" s="277"/>
      <c r="H1244" s="280">
        <v>47.75</v>
      </c>
      <c r="I1244" s="281"/>
      <c r="J1244" s="277"/>
      <c r="K1244" s="277"/>
      <c r="L1244" s="282"/>
      <c r="M1244" s="283"/>
      <c r="N1244" s="284"/>
      <c r="O1244" s="284"/>
      <c r="P1244" s="284"/>
      <c r="Q1244" s="284"/>
      <c r="R1244" s="284"/>
      <c r="S1244" s="284"/>
      <c r="T1244" s="285"/>
      <c r="AT1244" s="286" t="s">
        <v>428</v>
      </c>
      <c r="AU1244" s="286" t="s">
        <v>86</v>
      </c>
      <c r="AV1244" s="14" t="s">
        <v>394</v>
      </c>
      <c r="AW1244" s="14" t="s">
        <v>39</v>
      </c>
      <c r="AX1244" s="14" t="s">
        <v>76</v>
      </c>
      <c r="AY1244" s="286" t="s">
        <v>414</v>
      </c>
    </row>
    <row r="1245" s="12" customFormat="1">
      <c r="B1245" s="255"/>
      <c r="C1245" s="256"/>
      <c r="D1245" s="252" t="s">
        <v>428</v>
      </c>
      <c r="E1245" s="257" t="s">
        <v>21</v>
      </c>
      <c r="F1245" s="258" t="s">
        <v>1309</v>
      </c>
      <c r="G1245" s="256"/>
      <c r="H1245" s="257" t="s">
        <v>21</v>
      </c>
      <c r="I1245" s="259"/>
      <c r="J1245" s="256"/>
      <c r="K1245" s="256"/>
      <c r="L1245" s="260"/>
      <c r="M1245" s="261"/>
      <c r="N1245" s="262"/>
      <c r="O1245" s="262"/>
      <c r="P1245" s="262"/>
      <c r="Q1245" s="262"/>
      <c r="R1245" s="262"/>
      <c r="S1245" s="262"/>
      <c r="T1245" s="263"/>
      <c r="AT1245" s="264" t="s">
        <v>428</v>
      </c>
      <c r="AU1245" s="264" t="s">
        <v>86</v>
      </c>
      <c r="AV1245" s="12" t="s">
        <v>83</v>
      </c>
      <c r="AW1245" s="12" t="s">
        <v>39</v>
      </c>
      <c r="AX1245" s="12" t="s">
        <v>76</v>
      </c>
      <c r="AY1245" s="264" t="s">
        <v>414</v>
      </c>
    </row>
    <row r="1246" s="13" customFormat="1">
      <c r="B1246" s="265"/>
      <c r="C1246" s="266"/>
      <c r="D1246" s="252" t="s">
        <v>428</v>
      </c>
      <c r="E1246" s="267" t="s">
        <v>21</v>
      </c>
      <c r="F1246" s="268" t="s">
        <v>457</v>
      </c>
      <c r="G1246" s="266"/>
      <c r="H1246" s="269">
        <v>75</v>
      </c>
      <c r="I1246" s="270"/>
      <c r="J1246" s="266"/>
      <c r="K1246" s="266"/>
      <c r="L1246" s="271"/>
      <c r="M1246" s="272"/>
      <c r="N1246" s="273"/>
      <c r="O1246" s="273"/>
      <c r="P1246" s="273"/>
      <c r="Q1246" s="273"/>
      <c r="R1246" s="273"/>
      <c r="S1246" s="273"/>
      <c r="T1246" s="274"/>
      <c r="AT1246" s="275" t="s">
        <v>428</v>
      </c>
      <c r="AU1246" s="275" t="s">
        <v>86</v>
      </c>
      <c r="AV1246" s="13" t="s">
        <v>86</v>
      </c>
      <c r="AW1246" s="13" t="s">
        <v>39</v>
      </c>
      <c r="AX1246" s="13" t="s">
        <v>76</v>
      </c>
      <c r="AY1246" s="275" t="s">
        <v>414</v>
      </c>
    </row>
    <row r="1247" s="14" customFormat="1">
      <c r="B1247" s="276"/>
      <c r="C1247" s="277"/>
      <c r="D1247" s="252" t="s">
        <v>428</v>
      </c>
      <c r="E1247" s="278" t="s">
        <v>1355</v>
      </c>
      <c r="F1247" s="279" t="s">
        <v>259</v>
      </c>
      <c r="G1247" s="277"/>
      <c r="H1247" s="280">
        <v>75</v>
      </c>
      <c r="I1247" s="281"/>
      <c r="J1247" s="277"/>
      <c r="K1247" s="277"/>
      <c r="L1247" s="282"/>
      <c r="M1247" s="283"/>
      <c r="N1247" s="284"/>
      <c r="O1247" s="284"/>
      <c r="P1247" s="284"/>
      <c r="Q1247" s="284"/>
      <c r="R1247" s="284"/>
      <c r="S1247" s="284"/>
      <c r="T1247" s="285"/>
      <c r="AT1247" s="286" t="s">
        <v>428</v>
      </c>
      <c r="AU1247" s="286" t="s">
        <v>86</v>
      </c>
      <c r="AV1247" s="14" t="s">
        <v>394</v>
      </c>
      <c r="AW1247" s="14" t="s">
        <v>39</v>
      </c>
      <c r="AX1247" s="14" t="s">
        <v>76</v>
      </c>
      <c r="AY1247" s="286" t="s">
        <v>414</v>
      </c>
    </row>
    <row r="1248" s="15" customFormat="1">
      <c r="B1248" s="287"/>
      <c r="C1248" s="288"/>
      <c r="D1248" s="252" t="s">
        <v>428</v>
      </c>
      <c r="E1248" s="289" t="s">
        <v>553</v>
      </c>
      <c r="F1248" s="290" t="s">
        <v>235</v>
      </c>
      <c r="G1248" s="288"/>
      <c r="H1248" s="291">
        <v>695.85000000000002</v>
      </c>
      <c r="I1248" s="292"/>
      <c r="J1248" s="288"/>
      <c r="K1248" s="288"/>
      <c r="L1248" s="293"/>
      <c r="M1248" s="294"/>
      <c r="N1248" s="295"/>
      <c r="O1248" s="295"/>
      <c r="P1248" s="295"/>
      <c r="Q1248" s="295"/>
      <c r="R1248" s="295"/>
      <c r="S1248" s="295"/>
      <c r="T1248" s="296"/>
      <c r="AT1248" s="297" t="s">
        <v>428</v>
      </c>
      <c r="AU1248" s="297" t="s">
        <v>86</v>
      </c>
      <c r="AV1248" s="15" t="s">
        <v>422</v>
      </c>
      <c r="AW1248" s="15" t="s">
        <v>39</v>
      </c>
      <c r="AX1248" s="15" t="s">
        <v>76</v>
      </c>
      <c r="AY1248" s="297" t="s">
        <v>414</v>
      </c>
    </row>
    <row r="1249" s="12" customFormat="1">
      <c r="B1249" s="255"/>
      <c r="C1249" s="256"/>
      <c r="D1249" s="252" t="s">
        <v>428</v>
      </c>
      <c r="E1249" s="257" t="s">
        <v>21</v>
      </c>
      <c r="F1249" s="258" t="s">
        <v>605</v>
      </c>
      <c r="G1249" s="256"/>
      <c r="H1249" s="257" t="s">
        <v>21</v>
      </c>
      <c r="I1249" s="259"/>
      <c r="J1249" s="256"/>
      <c r="K1249" s="256"/>
      <c r="L1249" s="260"/>
      <c r="M1249" s="261"/>
      <c r="N1249" s="262"/>
      <c r="O1249" s="262"/>
      <c r="P1249" s="262"/>
      <c r="Q1249" s="262"/>
      <c r="R1249" s="262"/>
      <c r="S1249" s="262"/>
      <c r="T1249" s="263"/>
      <c r="AT1249" s="264" t="s">
        <v>428</v>
      </c>
      <c r="AU1249" s="264" t="s">
        <v>86</v>
      </c>
      <c r="AV1249" s="12" t="s">
        <v>83</v>
      </c>
      <c r="AW1249" s="12" t="s">
        <v>39</v>
      </c>
      <c r="AX1249" s="12" t="s">
        <v>76</v>
      </c>
      <c r="AY1249" s="264" t="s">
        <v>414</v>
      </c>
    </row>
    <row r="1250" s="12" customFormat="1">
      <c r="B1250" s="255"/>
      <c r="C1250" s="256"/>
      <c r="D1250" s="252" t="s">
        <v>428</v>
      </c>
      <c r="E1250" s="257" t="s">
        <v>21</v>
      </c>
      <c r="F1250" s="258" t="s">
        <v>931</v>
      </c>
      <c r="G1250" s="256"/>
      <c r="H1250" s="257" t="s">
        <v>21</v>
      </c>
      <c r="I1250" s="259"/>
      <c r="J1250" s="256"/>
      <c r="K1250" s="256"/>
      <c r="L1250" s="260"/>
      <c r="M1250" s="261"/>
      <c r="N1250" s="262"/>
      <c r="O1250" s="262"/>
      <c r="P1250" s="262"/>
      <c r="Q1250" s="262"/>
      <c r="R1250" s="262"/>
      <c r="S1250" s="262"/>
      <c r="T1250" s="263"/>
      <c r="AT1250" s="264" t="s">
        <v>428</v>
      </c>
      <c r="AU1250" s="264" t="s">
        <v>86</v>
      </c>
      <c r="AV1250" s="12" t="s">
        <v>83</v>
      </c>
      <c r="AW1250" s="12" t="s">
        <v>39</v>
      </c>
      <c r="AX1250" s="12" t="s">
        <v>76</v>
      </c>
      <c r="AY1250" s="264" t="s">
        <v>414</v>
      </c>
    </row>
    <row r="1251" s="12" customFormat="1">
      <c r="B1251" s="255"/>
      <c r="C1251" s="256"/>
      <c r="D1251" s="252" t="s">
        <v>428</v>
      </c>
      <c r="E1251" s="257" t="s">
        <v>21</v>
      </c>
      <c r="F1251" s="258" t="s">
        <v>1286</v>
      </c>
      <c r="G1251" s="256"/>
      <c r="H1251" s="257" t="s">
        <v>21</v>
      </c>
      <c r="I1251" s="259"/>
      <c r="J1251" s="256"/>
      <c r="K1251" s="256"/>
      <c r="L1251" s="260"/>
      <c r="M1251" s="261"/>
      <c r="N1251" s="262"/>
      <c r="O1251" s="262"/>
      <c r="P1251" s="262"/>
      <c r="Q1251" s="262"/>
      <c r="R1251" s="262"/>
      <c r="S1251" s="262"/>
      <c r="T1251" s="263"/>
      <c r="AT1251" s="264" t="s">
        <v>428</v>
      </c>
      <c r="AU1251" s="264" t="s">
        <v>86</v>
      </c>
      <c r="AV1251" s="12" t="s">
        <v>83</v>
      </c>
      <c r="AW1251" s="12" t="s">
        <v>39</v>
      </c>
      <c r="AX1251" s="12" t="s">
        <v>76</v>
      </c>
      <c r="AY1251" s="264" t="s">
        <v>414</v>
      </c>
    </row>
    <row r="1252" s="13" customFormat="1">
      <c r="B1252" s="265"/>
      <c r="C1252" s="266"/>
      <c r="D1252" s="252" t="s">
        <v>428</v>
      </c>
      <c r="E1252" s="267" t="s">
        <v>21</v>
      </c>
      <c r="F1252" s="268" t="s">
        <v>1356</v>
      </c>
      <c r="G1252" s="266"/>
      <c r="H1252" s="269">
        <v>100.15000000000001</v>
      </c>
      <c r="I1252" s="270"/>
      <c r="J1252" s="266"/>
      <c r="K1252" s="266"/>
      <c r="L1252" s="271"/>
      <c r="M1252" s="272"/>
      <c r="N1252" s="273"/>
      <c r="O1252" s="273"/>
      <c r="P1252" s="273"/>
      <c r="Q1252" s="273"/>
      <c r="R1252" s="273"/>
      <c r="S1252" s="273"/>
      <c r="T1252" s="274"/>
      <c r="AT1252" s="275" t="s">
        <v>428</v>
      </c>
      <c r="AU1252" s="275" t="s">
        <v>86</v>
      </c>
      <c r="AV1252" s="13" t="s">
        <v>86</v>
      </c>
      <c r="AW1252" s="13" t="s">
        <v>39</v>
      </c>
      <c r="AX1252" s="13" t="s">
        <v>76</v>
      </c>
      <c r="AY1252" s="275" t="s">
        <v>414</v>
      </c>
    </row>
    <row r="1253" s="14" customFormat="1">
      <c r="B1253" s="276"/>
      <c r="C1253" s="277"/>
      <c r="D1253" s="252" t="s">
        <v>428</v>
      </c>
      <c r="E1253" s="278" t="s">
        <v>384</v>
      </c>
      <c r="F1253" s="279" t="s">
        <v>259</v>
      </c>
      <c r="G1253" s="277"/>
      <c r="H1253" s="280">
        <v>100.15000000000001</v>
      </c>
      <c r="I1253" s="281"/>
      <c r="J1253" s="277"/>
      <c r="K1253" s="277"/>
      <c r="L1253" s="282"/>
      <c r="M1253" s="283"/>
      <c r="N1253" s="284"/>
      <c r="O1253" s="284"/>
      <c r="P1253" s="284"/>
      <c r="Q1253" s="284"/>
      <c r="R1253" s="284"/>
      <c r="S1253" s="284"/>
      <c r="T1253" s="285"/>
      <c r="AT1253" s="286" t="s">
        <v>428</v>
      </c>
      <c r="AU1253" s="286" t="s">
        <v>86</v>
      </c>
      <c r="AV1253" s="14" t="s">
        <v>394</v>
      </c>
      <c r="AW1253" s="14" t="s">
        <v>39</v>
      </c>
      <c r="AX1253" s="14" t="s">
        <v>76</v>
      </c>
      <c r="AY1253" s="286" t="s">
        <v>414</v>
      </c>
    </row>
    <row r="1254" s="12" customFormat="1">
      <c r="B1254" s="255"/>
      <c r="C1254" s="256"/>
      <c r="D1254" s="252" t="s">
        <v>428</v>
      </c>
      <c r="E1254" s="257" t="s">
        <v>21</v>
      </c>
      <c r="F1254" s="258" t="s">
        <v>1297</v>
      </c>
      <c r="G1254" s="256"/>
      <c r="H1254" s="257" t="s">
        <v>21</v>
      </c>
      <c r="I1254" s="259"/>
      <c r="J1254" s="256"/>
      <c r="K1254" s="256"/>
      <c r="L1254" s="260"/>
      <c r="M1254" s="261"/>
      <c r="N1254" s="262"/>
      <c r="O1254" s="262"/>
      <c r="P1254" s="262"/>
      <c r="Q1254" s="262"/>
      <c r="R1254" s="262"/>
      <c r="S1254" s="262"/>
      <c r="T1254" s="263"/>
      <c r="AT1254" s="264" t="s">
        <v>428</v>
      </c>
      <c r="AU1254" s="264" t="s">
        <v>86</v>
      </c>
      <c r="AV1254" s="12" t="s">
        <v>83</v>
      </c>
      <c r="AW1254" s="12" t="s">
        <v>39</v>
      </c>
      <c r="AX1254" s="12" t="s">
        <v>76</v>
      </c>
      <c r="AY1254" s="264" t="s">
        <v>414</v>
      </c>
    </row>
    <row r="1255" s="13" customFormat="1">
      <c r="B1255" s="265"/>
      <c r="C1255" s="266"/>
      <c r="D1255" s="252" t="s">
        <v>428</v>
      </c>
      <c r="E1255" s="267" t="s">
        <v>21</v>
      </c>
      <c r="F1255" s="268" t="s">
        <v>1357</v>
      </c>
      <c r="G1255" s="266"/>
      <c r="H1255" s="269">
        <v>48.299999999999997</v>
      </c>
      <c r="I1255" s="270"/>
      <c r="J1255" s="266"/>
      <c r="K1255" s="266"/>
      <c r="L1255" s="271"/>
      <c r="M1255" s="272"/>
      <c r="N1255" s="273"/>
      <c r="O1255" s="273"/>
      <c r="P1255" s="273"/>
      <c r="Q1255" s="273"/>
      <c r="R1255" s="273"/>
      <c r="S1255" s="273"/>
      <c r="T1255" s="274"/>
      <c r="AT1255" s="275" t="s">
        <v>428</v>
      </c>
      <c r="AU1255" s="275" t="s">
        <v>86</v>
      </c>
      <c r="AV1255" s="13" t="s">
        <v>86</v>
      </c>
      <c r="AW1255" s="13" t="s">
        <v>39</v>
      </c>
      <c r="AX1255" s="13" t="s">
        <v>76</v>
      </c>
      <c r="AY1255" s="275" t="s">
        <v>414</v>
      </c>
    </row>
    <row r="1256" s="14" customFormat="1">
      <c r="B1256" s="276"/>
      <c r="C1256" s="277"/>
      <c r="D1256" s="252" t="s">
        <v>428</v>
      </c>
      <c r="E1256" s="278" t="s">
        <v>454</v>
      </c>
      <c r="F1256" s="279" t="s">
        <v>259</v>
      </c>
      <c r="G1256" s="277"/>
      <c r="H1256" s="280">
        <v>48.299999999999997</v>
      </c>
      <c r="I1256" s="281"/>
      <c r="J1256" s="277"/>
      <c r="K1256" s="277"/>
      <c r="L1256" s="282"/>
      <c r="M1256" s="283"/>
      <c r="N1256" s="284"/>
      <c r="O1256" s="284"/>
      <c r="P1256" s="284"/>
      <c r="Q1256" s="284"/>
      <c r="R1256" s="284"/>
      <c r="S1256" s="284"/>
      <c r="T1256" s="285"/>
      <c r="AT1256" s="286" t="s">
        <v>428</v>
      </c>
      <c r="AU1256" s="286" t="s">
        <v>86</v>
      </c>
      <c r="AV1256" s="14" t="s">
        <v>394</v>
      </c>
      <c r="AW1256" s="14" t="s">
        <v>39</v>
      </c>
      <c r="AX1256" s="14" t="s">
        <v>76</v>
      </c>
      <c r="AY1256" s="286" t="s">
        <v>414</v>
      </c>
    </row>
    <row r="1257" s="15" customFormat="1">
      <c r="B1257" s="287"/>
      <c r="C1257" s="288"/>
      <c r="D1257" s="252" t="s">
        <v>428</v>
      </c>
      <c r="E1257" s="289" t="s">
        <v>556</v>
      </c>
      <c r="F1257" s="290" t="s">
        <v>235</v>
      </c>
      <c r="G1257" s="288"/>
      <c r="H1257" s="291">
        <v>148.44999999999999</v>
      </c>
      <c r="I1257" s="292"/>
      <c r="J1257" s="288"/>
      <c r="K1257" s="288"/>
      <c r="L1257" s="293"/>
      <c r="M1257" s="294"/>
      <c r="N1257" s="295"/>
      <c r="O1257" s="295"/>
      <c r="P1257" s="295"/>
      <c r="Q1257" s="295"/>
      <c r="R1257" s="295"/>
      <c r="S1257" s="295"/>
      <c r="T1257" s="296"/>
      <c r="AT1257" s="297" t="s">
        <v>428</v>
      </c>
      <c r="AU1257" s="297" t="s">
        <v>86</v>
      </c>
      <c r="AV1257" s="15" t="s">
        <v>422</v>
      </c>
      <c r="AW1257" s="15" t="s">
        <v>39</v>
      </c>
      <c r="AX1257" s="15" t="s">
        <v>76</v>
      </c>
      <c r="AY1257" s="297" t="s">
        <v>414</v>
      </c>
    </row>
    <row r="1258" s="13" customFormat="1">
      <c r="B1258" s="265"/>
      <c r="C1258" s="266"/>
      <c r="D1258" s="252" t="s">
        <v>428</v>
      </c>
      <c r="E1258" s="267" t="s">
        <v>21</v>
      </c>
      <c r="F1258" s="268" t="s">
        <v>536</v>
      </c>
      <c r="G1258" s="266"/>
      <c r="H1258" s="269">
        <v>1893.1500000000001</v>
      </c>
      <c r="I1258" s="270"/>
      <c r="J1258" s="266"/>
      <c r="K1258" s="266"/>
      <c r="L1258" s="271"/>
      <c r="M1258" s="272"/>
      <c r="N1258" s="273"/>
      <c r="O1258" s="273"/>
      <c r="P1258" s="273"/>
      <c r="Q1258" s="273"/>
      <c r="R1258" s="273"/>
      <c r="S1258" s="273"/>
      <c r="T1258" s="274"/>
      <c r="AT1258" s="275" t="s">
        <v>428</v>
      </c>
      <c r="AU1258" s="275" t="s">
        <v>86</v>
      </c>
      <c r="AV1258" s="13" t="s">
        <v>86</v>
      </c>
      <c r="AW1258" s="13" t="s">
        <v>39</v>
      </c>
      <c r="AX1258" s="13" t="s">
        <v>76</v>
      </c>
      <c r="AY1258" s="275" t="s">
        <v>414</v>
      </c>
    </row>
    <row r="1259" s="13" customFormat="1">
      <c r="B1259" s="265"/>
      <c r="C1259" s="266"/>
      <c r="D1259" s="252" t="s">
        <v>428</v>
      </c>
      <c r="E1259" s="267" t="s">
        <v>21</v>
      </c>
      <c r="F1259" s="268" t="s">
        <v>559</v>
      </c>
      <c r="G1259" s="266"/>
      <c r="H1259" s="269">
        <v>700.95000000000005</v>
      </c>
      <c r="I1259" s="270"/>
      <c r="J1259" s="266"/>
      <c r="K1259" s="266"/>
      <c r="L1259" s="271"/>
      <c r="M1259" s="272"/>
      <c r="N1259" s="273"/>
      <c r="O1259" s="273"/>
      <c r="P1259" s="273"/>
      <c r="Q1259" s="273"/>
      <c r="R1259" s="273"/>
      <c r="S1259" s="273"/>
      <c r="T1259" s="274"/>
      <c r="AT1259" s="275" t="s">
        <v>428</v>
      </c>
      <c r="AU1259" s="275" t="s">
        <v>86</v>
      </c>
      <c r="AV1259" s="13" t="s">
        <v>86</v>
      </c>
      <c r="AW1259" s="13" t="s">
        <v>39</v>
      </c>
      <c r="AX1259" s="13" t="s">
        <v>76</v>
      </c>
      <c r="AY1259" s="275" t="s">
        <v>414</v>
      </c>
    </row>
    <row r="1260" s="13" customFormat="1">
      <c r="B1260" s="265"/>
      <c r="C1260" s="266"/>
      <c r="D1260" s="252" t="s">
        <v>428</v>
      </c>
      <c r="E1260" s="267" t="s">
        <v>21</v>
      </c>
      <c r="F1260" s="268" t="s">
        <v>562</v>
      </c>
      <c r="G1260" s="266"/>
      <c r="H1260" s="269">
        <v>706.39999999999998</v>
      </c>
      <c r="I1260" s="270"/>
      <c r="J1260" s="266"/>
      <c r="K1260" s="266"/>
      <c r="L1260" s="271"/>
      <c r="M1260" s="272"/>
      <c r="N1260" s="273"/>
      <c r="O1260" s="273"/>
      <c r="P1260" s="273"/>
      <c r="Q1260" s="273"/>
      <c r="R1260" s="273"/>
      <c r="S1260" s="273"/>
      <c r="T1260" s="274"/>
      <c r="AT1260" s="275" t="s">
        <v>428</v>
      </c>
      <c r="AU1260" s="275" t="s">
        <v>86</v>
      </c>
      <c r="AV1260" s="13" t="s">
        <v>86</v>
      </c>
      <c r="AW1260" s="13" t="s">
        <v>39</v>
      </c>
      <c r="AX1260" s="13" t="s">
        <v>76</v>
      </c>
      <c r="AY1260" s="275" t="s">
        <v>414</v>
      </c>
    </row>
    <row r="1261" s="13" customFormat="1">
      <c r="B1261" s="265"/>
      <c r="C1261" s="266"/>
      <c r="D1261" s="252" t="s">
        <v>428</v>
      </c>
      <c r="E1261" s="267" t="s">
        <v>21</v>
      </c>
      <c r="F1261" s="268" t="s">
        <v>565</v>
      </c>
      <c r="G1261" s="266"/>
      <c r="H1261" s="269">
        <v>704.25</v>
      </c>
      <c r="I1261" s="270"/>
      <c r="J1261" s="266"/>
      <c r="K1261" s="266"/>
      <c r="L1261" s="271"/>
      <c r="M1261" s="272"/>
      <c r="N1261" s="273"/>
      <c r="O1261" s="273"/>
      <c r="P1261" s="273"/>
      <c r="Q1261" s="273"/>
      <c r="R1261" s="273"/>
      <c r="S1261" s="273"/>
      <c r="T1261" s="274"/>
      <c r="AT1261" s="275" t="s">
        <v>428</v>
      </c>
      <c r="AU1261" s="275" t="s">
        <v>86</v>
      </c>
      <c r="AV1261" s="13" t="s">
        <v>86</v>
      </c>
      <c r="AW1261" s="13" t="s">
        <v>39</v>
      </c>
      <c r="AX1261" s="13" t="s">
        <v>76</v>
      </c>
      <c r="AY1261" s="275" t="s">
        <v>414</v>
      </c>
    </row>
    <row r="1262" s="13" customFormat="1">
      <c r="B1262" s="265"/>
      <c r="C1262" s="266"/>
      <c r="D1262" s="252" t="s">
        <v>428</v>
      </c>
      <c r="E1262" s="267" t="s">
        <v>21</v>
      </c>
      <c r="F1262" s="268" t="s">
        <v>568</v>
      </c>
      <c r="G1262" s="266"/>
      <c r="H1262" s="269">
        <v>704.25</v>
      </c>
      <c r="I1262" s="270"/>
      <c r="J1262" s="266"/>
      <c r="K1262" s="266"/>
      <c r="L1262" s="271"/>
      <c r="M1262" s="272"/>
      <c r="N1262" s="273"/>
      <c r="O1262" s="273"/>
      <c r="P1262" s="273"/>
      <c r="Q1262" s="273"/>
      <c r="R1262" s="273"/>
      <c r="S1262" s="273"/>
      <c r="T1262" s="274"/>
      <c r="AT1262" s="275" t="s">
        <v>428</v>
      </c>
      <c r="AU1262" s="275" t="s">
        <v>86</v>
      </c>
      <c r="AV1262" s="13" t="s">
        <v>86</v>
      </c>
      <c r="AW1262" s="13" t="s">
        <v>39</v>
      </c>
      <c r="AX1262" s="13" t="s">
        <v>76</v>
      </c>
      <c r="AY1262" s="275" t="s">
        <v>414</v>
      </c>
    </row>
    <row r="1263" s="13" customFormat="1">
      <c r="B1263" s="265"/>
      <c r="C1263" s="266"/>
      <c r="D1263" s="252" t="s">
        <v>428</v>
      </c>
      <c r="E1263" s="267" t="s">
        <v>21</v>
      </c>
      <c r="F1263" s="268" t="s">
        <v>570</v>
      </c>
      <c r="G1263" s="266"/>
      <c r="H1263" s="269">
        <v>706.04999999999995</v>
      </c>
      <c r="I1263" s="270"/>
      <c r="J1263" s="266"/>
      <c r="K1263" s="266"/>
      <c r="L1263" s="271"/>
      <c r="M1263" s="272"/>
      <c r="N1263" s="273"/>
      <c r="O1263" s="273"/>
      <c r="P1263" s="273"/>
      <c r="Q1263" s="273"/>
      <c r="R1263" s="273"/>
      <c r="S1263" s="273"/>
      <c r="T1263" s="274"/>
      <c r="AT1263" s="275" t="s">
        <v>428</v>
      </c>
      <c r="AU1263" s="275" t="s">
        <v>86</v>
      </c>
      <c r="AV1263" s="13" t="s">
        <v>86</v>
      </c>
      <c r="AW1263" s="13" t="s">
        <v>39</v>
      </c>
      <c r="AX1263" s="13" t="s">
        <v>76</v>
      </c>
      <c r="AY1263" s="275" t="s">
        <v>414</v>
      </c>
    </row>
    <row r="1264" s="13" customFormat="1">
      <c r="B1264" s="265"/>
      <c r="C1264" s="266"/>
      <c r="D1264" s="252" t="s">
        <v>428</v>
      </c>
      <c r="E1264" s="267" t="s">
        <v>21</v>
      </c>
      <c r="F1264" s="268" t="s">
        <v>573</v>
      </c>
      <c r="G1264" s="266"/>
      <c r="H1264" s="269">
        <v>702.25</v>
      </c>
      <c r="I1264" s="270"/>
      <c r="J1264" s="266"/>
      <c r="K1264" s="266"/>
      <c r="L1264" s="271"/>
      <c r="M1264" s="272"/>
      <c r="N1264" s="273"/>
      <c r="O1264" s="273"/>
      <c r="P1264" s="273"/>
      <c r="Q1264" s="273"/>
      <c r="R1264" s="273"/>
      <c r="S1264" s="273"/>
      <c r="T1264" s="274"/>
      <c r="AT1264" s="275" t="s">
        <v>428</v>
      </c>
      <c r="AU1264" s="275" t="s">
        <v>86</v>
      </c>
      <c r="AV1264" s="13" t="s">
        <v>86</v>
      </c>
      <c r="AW1264" s="13" t="s">
        <v>39</v>
      </c>
      <c r="AX1264" s="13" t="s">
        <v>76</v>
      </c>
      <c r="AY1264" s="275" t="s">
        <v>414</v>
      </c>
    </row>
    <row r="1265" s="13" customFormat="1">
      <c r="B1265" s="265"/>
      <c r="C1265" s="266"/>
      <c r="D1265" s="252" t="s">
        <v>428</v>
      </c>
      <c r="E1265" s="267" t="s">
        <v>21</v>
      </c>
      <c r="F1265" s="268" t="s">
        <v>576</v>
      </c>
      <c r="G1265" s="266"/>
      <c r="H1265" s="269">
        <v>737.14999999999998</v>
      </c>
      <c r="I1265" s="270"/>
      <c r="J1265" s="266"/>
      <c r="K1265" s="266"/>
      <c r="L1265" s="271"/>
      <c r="M1265" s="272"/>
      <c r="N1265" s="273"/>
      <c r="O1265" s="273"/>
      <c r="P1265" s="273"/>
      <c r="Q1265" s="273"/>
      <c r="R1265" s="273"/>
      <c r="S1265" s="273"/>
      <c r="T1265" s="274"/>
      <c r="AT1265" s="275" t="s">
        <v>428</v>
      </c>
      <c r="AU1265" s="275" t="s">
        <v>86</v>
      </c>
      <c r="AV1265" s="13" t="s">
        <v>86</v>
      </c>
      <c r="AW1265" s="13" t="s">
        <v>39</v>
      </c>
      <c r="AX1265" s="13" t="s">
        <v>76</v>
      </c>
      <c r="AY1265" s="275" t="s">
        <v>414</v>
      </c>
    </row>
    <row r="1266" s="13" customFormat="1">
      <c r="B1266" s="265"/>
      <c r="C1266" s="266"/>
      <c r="D1266" s="252" t="s">
        <v>428</v>
      </c>
      <c r="E1266" s="267" t="s">
        <v>21</v>
      </c>
      <c r="F1266" s="268" t="s">
        <v>579</v>
      </c>
      <c r="G1266" s="266"/>
      <c r="H1266" s="269">
        <v>737.45000000000005</v>
      </c>
      <c r="I1266" s="270"/>
      <c r="J1266" s="266"/>
      <c r="K1266" s="266"/>
      <c r="L1266" s="271"/>
      <c r="M1266" s="272"/>
      <c r="N1266" s="273"/>
      <c r="O1266" s="273"/>
      <c r="P1266" s="273"/>
      <c r="Q1266" s="273"/>
      <c r="R1266" s="273"/>
      <c r="S1266" s="273"/>
      <c r="T1266" s="274"/>
      <c r="AT1266" s="275" t="s">
        <v>428</v>
      </c>
      <c r="AU1266" s="275" t="s">
        <v>86</v>
      </c>
      <c r="AV1266" s="13" t="s">
        <v>86</v>
      </c>
      <c r="AW1266" s="13" t="s">
        <v>39</v>
      </c>
      <c r="AX1266" s="13" t="s">
        <v>76</v>
      </c>
      <c r="AY1266" s="275" t="s">
        <v>414</v>
      </c>
    </row>
    <row r="1267" s="13" customFormat="1">
      <c r="B1267" s="265"/>
      <c r="C1267" s="266"/>
      <c r="D1267" s="252" t="s">
        <v>428</v>
      </c>
      <c r="E1267" s="267" t="s">
        <v>21</v>
      </c>
      <c r="F1267" s="268" t="s">
        <v>539</v>
      </c>
      <c r="G1267" s="266"/>
      <c r="H1267" s="269">
        <v>737.70000000000005</v>
      </c>
      <c r="I1267" s="270"/>
      <c r="J1267" s="266"/>
      <c r="K1267" s="266"/>
      <c r="L1267" s="271"/>
      <c r="M1267" s="272"/>
      <c r="N1267" s="273"/>
      <c r="O1267" s="273"/>
      <c r="P1267" s="273"/>
      <c r="Q1267" s="273"/>
      <c r="R1267" s="273"/>
      <c r="S1267" s="273"/>
      <c r="T1267" s="274"/>
      <c r="AT1267" s="275" t="s">
        <v>428</v>
      </c>
      <c r="AU1267" s="275" t="s">
        <v>86</v>
      </c>
      <c r="AV1267" s="13" t="s">
        <v>86</v>
      </c>
      <c r="AW1267" s="13" t="s">
        <v>39</v>
      </c>
      <c r="AX1267" s="13" t="s">
        <v>76</v>
      </c>
      <c r="AY1267" s="275" t="s">
        <v>414</v>
      </c>
    </row>
    <row r="1268" s="13" customFormat="1">
      <c r="B1268" s="265"/>
      <c r="C1268" s="266"/>
      <c r="D1268" s="252" t="s">
        <v>428</v>
      </c>
      <c r="E1268" s="267" t="s">
        <v>21</v>
      </c>
      <c r="F1268" s="268" t="s">
        <v>541</v>
      </c>
      <c r="G1268" s="266"/>
      <c r="H1268" s="269">
        <v>737.70000000000005</v>
      </c>
      <c r="I1268" s="270"/>
      <c r="J1268" s="266"/>
      <c r="K1268" s="266"/>
      <c r="L1268" s="271"/>
      <c r="M1268" s="272"/>
      <c r="N1268" s="273"/>
      <c r="O1268" s="273"/>
      <c r="P1268" s="273"/>
      <c r="Q1268" s="273"/>
      <c r="R1268" s="273"/>
      <c r="S1268" s="273"/>
      <c r="T1268" s="274"/>
      <c r="AT1268" s="275" t="s">
        <v>428</v>
      </c>
      <c r="AU1268" s="275" t="s">
        <v>86</v>
      </c>
      <c r="AV1268" s="13" t="s">
        <v>86</v>
      </c>
      <c r="AW1268" s="13" t="s">
        <v>39</v>
      </c>
      <c r="AX1268" s="13" t="s">
        <v>76</v>
      </c>
      <c r="AY1268" s="275" t="s">
        <v>414</v>
      </c>
    </row>
    <row r="1269" s="13" customFormat="1">
      <c r="B1269" s="265"/>
      <c r="C1269" s="266"/>
      <c r="D1269" s="252" t="s">
        <v>428</v>
      </c>
      <c r="E1269" s="267" t="s">
        <v>21</v>
      </c>
      <c r="F1269" s="268" t="s">
        <v>545</v>
      </c>
      <c r="G1269" s="266"/>
      <c r="H1269" s="269">
        <v>737.45000000000005</v>
      </c>
      <c r="I1269" s="270"/>
      <c r="J1269" s="266"/>
      <c r="K1269" s="266"/>
      <c r="L1269" s="271"/>
      <c r="M1269" s="272"/>
      <c r="N1269" s="273"/>
      <c r="O1269" s="273"/>
      <c r="P1269" s="273"/>
      <c r="Q1269" s="273"/>
      <c r="R1269" s="273"/>
      <c r="S1269" s="273"/>
      <c r="T1269" s="274"/>
      <c r="AT1269" s="275" t="s">
        <v>428</v>
      </c>
      <c r="AU1269" s="275" t="s">
        <v>86</v>
      </c>
      <c r="AV1269" s="13" t="s">
        <v>86</v>
      </c>
      <c r="AW1269" s="13" t="s">
        <v>39</v>
      </c>
      <c r="AX1269" s="13" t="s">
        <v>76</v>
      </c>
      <c r="AY1269" s="275" t="s">
        <v>414</v>
      </c>
    </row>
    <row r="1270" s="13" customFormat="1">
      <c r="B1270" s="265"/>
      <c r="C1270" s="266"/>
      <c r="D1270" s="252" t="s">
        <v>428</v>
      </c>
      <c r="E1270" s="267" t="s">
        <v>21</v>
      </c>
      <c r="F1270" s="268" t="s">
        <v>549</v>
      </c>
      <c r="G1270" s="266"/>
      <c r="H1270" s="269">
        <v>737.70000000000005</v>
      </c>
      <c r="I1270" s="270"/>
      <c r="J1270" s="266"/>
      <c r="K1270" s="266"/>
      <c r="L1270" s="271"/>
      <c r="M1270" s="272"/>
      <c r="N1270" s="273"/>
      <c r="O1270" s="273"/>
      <c r="P1270" s="273"/>
      <c r="Q1270" s="273"/>
      <c r="R1270" s="273"/>
      <c r="S1270" s="273"/>
      <c r="T1270" s="274"/>
      <c r="AT1270" s="275" t="s">
        <v>428</v>
      </c>
      <c r="AU1270" s="275" t="s">
        <v>86</v>
      </c>
      <c r="AV1270" s="13" t="s">
        <v>86</v>
      </c>
      <c r="AW1270" s="13" t="s">
        <v>39</v>
      </c>
      <c r="AX1270" s="13" t="s">
        <v>76</v>
      </c>
      <c r="AY1270" s="275" t="s">
        <v>414</v>
      </c>
    </row>
    <row r="1271" s="13" customFormat="1">
      <c r="B1271" s="265"/>
      <c r="C1271" s="266"/>
      <c r="D1271" s="252" t="s">
        <v>428</v>
      </c>
      <c r="E1271" s="267" t="s">
        <v>21</v>
      </c>
      <c r="F1271" s="268" t="s">
        <v>551</v>
      </c>
      <c r="G1271" s="266"/>
      <c r="H1271" s="269">
        <v>737.45000000000005</v>
      </c>
      <c r="I1271" s="270"/>
      <c r="J1271" s="266"/>
      <c r="K1271" s="266"/>
      <c r="L1271" s="271"/>
      <c r="M1271" s="272"/>
      <c r="N1271" s="273"/>
      <c r="O1271" s="273"/>
      <c r="P1271" s="273"/>
      <c r="Q1271" s="273"/>
      <c r="R1271" s="273"/>
      <c r="S1271" s="273"/>
      <c r="T1271" s="274"/>
      <c r="AT1271" s="275" t="s">
        <v>428</v>
      </c>
      <c r="AU1271" s="275" t="s">
        <v>86</v>
      </c>
      <c r="AV1271" s="13" t="s">
        <v>86</v>
      </c>
      <c r="AW1271" s="13" t="s">
        <v>39</v>
      </c>
      <c r="AX1271" s="13" t="s">
        <v>76</v>
      </c>
      <c r="AY1271" s="275" t="s">
        <v>414</v>
      </c>
    </row>
    <row r="1272" s="13" customFormat="1">
      <c r="B1272" s="265"/>
      <c r="C1272" s="266"/>
      <c r="D1272" s="252" t="s">
        <v>428</v>
      </c>
      <c r="E1272" s="267" t="s">
        <v>21</v>
      </c>
      <c r="F1272" s="268" t="s">
        <v>553</v>
      </c>
      <c r="G1272" s="266"/>
      <c r="H1272" s="269">
        <v>695.85000000000002</v>
      </c>
      <c r="I1272" s="270"/>
      <c r="J1272" s="266"/>
      <c r="K1272" s="266"/>
      <c r="L1272" s="271"/>
      <c r="M1272" s="272"/>
      <c r="N1272" s="273"/>
      <c r="O1272" s="273"/>
      <c r="P1272" s="273"/>
      <c r="Q1272" s="273"/>
      <c r="R1272" s="273"/>
      <c r="S1272" s="273"/>
      <c r="T1272" s="274"/>
      <c r="AT1272" s="275" t="s">
        <v>428</v>
      </c>
      <c r="AU1272" s="275" t="s">
        <v>86</v>
      </c>
      <c r="AV1272" s="13" t="s">
        <v>86</v>
      </c>
      <c r="AW1272" s="13" t="s">
        <v>39</v>
      </c>
      <c r="AX1272" s="13" t="s">
        <v>76</v>
      </c>
      <c r="AY1272" s="275" t="s">
        <v>414</v>
      </c>
    </row>
    <row r="1273" s="13" customFormat="1">
      <c r="B1273" s="265"/>
      <c r="C1273" s="266"/>
      <c r="D1273" s="252" t="s">
        <v>428</v>
      </c>
      <c r="E1273" s="267" t="s">
        <v>21</v>
      </c>
      <c r="F1273" s="268" t="s">
        <v>556</v>
      </c>
      <c r="G1273" s="266"/>
      <c r="H1273" s="269">
        <v>148.44999999999999</v>
      </c>
      <c r="I1273" s="270"/>
      <c r="J1273" s="266"/>
      <c r="K1273" s="266"/>
      <c r="L1273" s="271"/>
      <c r="M1273" s="272"/>
      <c r="N1273" s="273"/>
      <c r="O1273" s="273"/>
      <c r="P1273" s="273"/>
      <c r="Q1273" s="273"/>
      <c r="R1273" s="273"/>
      <c r="S1273" s="273"/>
      <c r="T1273" s="274"/>
      <c r="AT1273" s="275" t="s">
        <v>428</v>
      </c>
      <c r="AU1273" s="275" t="s">
        <v>86</v>
      </c>
      <c r="AV1273" s="13" t="s">
        <v>86</v>
      </c>
      <c r="AW1273" s="13" t="s">
        <v>39</v>
      </c>
      <c r="AX1273" s="13" t="s">
        <v>76</v>
      </c>
      <c r="AY1273" s="275" t="s">
        <v>414</v>
      </c>
    </row>
    <row r="1274" s="15" customFormat="1">
      <c r="B1274" s="287"/>
      <c r="C1274" s="288"/>
      <c r="D1274" s="252" t="s">
        <v>428</v>
      </c>
      <c r="E1274" s="289" t="s">
        <v>533</v>
      </c>
      <c r="F1274" s="290" t="s">
        <v>235</v>
      </c>
      <c r="G1274" s="288"/>
      <c r="H1274" s="291">
        <v>12124.200000000001</v>
      </c>
      <c r="I1274" s="292"/>
      <c r="J1274" s="288"/>
      <c r="K1274" s="288"/>
      <c r="L1274" s="293"/>
      <c r="M1274" s="294"/>
      <c r="N1274" s="295"/>
      <c r="O1274" s="295"/>
      <c r="P1274" s="295"/>
      <c r="Q1274" s="295"/>
      <c r="R1274" s="295"/>
      <c r="S1274" s="295"/>
      <c r="T1274" s="296"/>
      <c r="AT1274" s="297" t="s">
        <v>428</v>
      </c>
      <c r="AU1274" s="297" t="s">
        <v>86</v>
      </c>
      <c r="AV1274" s="15" t="s">
        <v>422</v>
      </c>
      <c r="AW1274" s="15" t="s">
        <v>39</v>
      </c>
      <c r="AX1274" s="15" t="s">
        <v>83</v>
      </c>
      <c r="AY1274" s="297" t="s">
        <v>414</v>
      </c>
    </row>
    <row r="1275" s="1" customFormat="1" ht="25.5" customHeight="1">
      <c r="B1275" s="47"/>
      <c r="C1275" s="240" t="s">
        <v>1358</v>
      </c>
      <c r="D1275" s="240" t="s">
        <v>418</v>
      </c>
      <c r="E1275" s="241" t="s">
        <v>1359</v>
      </c>
      <c r="F1275" s="242" t="s">
        <v>1360</v>
      </c>
      <c r="G1275" s="243" t="s">
        <v>192</v>
      </c>
      <c r="H1275" s="244">
        <v>323.60000000000002</v>
      </c>
      <c r="I1275" s="245"/>
      <c r="J1275" s="246">
        <f>ROUND(I1275*H1275,2)</f>
        <v>0</v>
      </c>
      <c r="K1275" s="242" t="s">
        <v>421</v>
      </c>
      <c r="L1275" s="73"/>
      <c r="M1275" s="247" t="s">
        <v>21</v>
      </c>
      <c r="N1275" s="248" t="s">
        <v>47</v>
      </c>
      <c r="O1275" s="48"/>
      <c r="P1275" s="249">
        <f>O1275*H1275</f>
        <v>0</v>
      </c>
      <c r="Q1275" s="249">
        <v>0</v>
      </c>
      <c r="R1275" s="249">
        <f>Q1275*H1275</f>
        <v>0</v>
      </c>
      <c r="S1275" s="249">
        <v>0</v>
      </c>
      <c r="T1275" s="250">
        <f>S1275*H1275</f>
        <v>0</v>
      </c>
      <c r="AR1275" s="25" t="s">
        <v>422</v>
      </c>
      <c r="AT1275" s="25" t="s">
        <v>418</v>
      </c>
      <c r="AU1275" s="25" t="s">
        <v>86</v>
      </c>
      <c r="AY1275" s="25" t="s">
        <v>414</v>
      </c>
      <c r="BE1275" s="251">
        <f>IF(N1275="základní",J1275,0)</f>
        <v>0</v>
      </c>
      <c r="BF1275" s="251">
        <f>IF(N1275="snížená",J1275,0)</f>
        <v>0</v>
      </c>
      <c r="BG1275" s="251">
        <f>IF(N1275="zákl. přenesená",J1275,0)</f>
        <v>0</v>
      </c>
      <c r="BH1275" s="251">
        <f>IF(N1275="sníž. přenesená",J1275,0)</f>
        <v>0</v>
      </c>
      <c r="BI1275" s="251">
        <f>IF(N1275="nulová",J1275,0)</f>
        <v>0</v>
      </c>
      <c r="BJ1275" s="25" t="s">
        <v>83</v>
      </c>
      <c r="BK1275" s="251">
        <f>ROUND(I1275*H1275,2)</f>
        <v>0</v>
      </c>
      <c r="BL1275" s="25" t="s">
        <v>422</v>
      </c>
      <c r="BM1275" s="25" t="s">
        <v>1361</v>
      </c>
    </row>
    <row r="1276" s="1" customFormat="1">
      <c r="B1276" s="47"/>
      <c r="C1276" s="75"/>
      <c r="D1276" s="252" t="s">
        <v>425</v>
      </c>
      <c r="E1276" s="75"/>
      <c r="F1276" s="253" t="s">
        <v>1362</v>
      </c>
      <c r="G1276" s="75"/>
      <c r="H1276" s="75"/>
      <c r="I1276" s="208"/>
      <c r="J1276" s="75"/>
      <c r="K1276" s="75"/>
      <c r="L1276" s="73"/>
      <c r="M1276" s="254"/>
      <c r="N1276" s="48"/>
      <c r="O1276" s="48"/>
      <c r="P1276" s="48"/>
      <c r="Q1276" s="48"/>
      <c r="R1276" s="48"/>
      <c r="S1276" s="48"/>
      <c r="T1276" s="96"/>
      <c r="AT1276" s="25" t="s">
        <v>425</v>
      </c>
      <c r="AU1276" s="25" t="s">
        <v>86</v>
      </c>
    </row>
    <row r="1277" s="12" customFormat="1">
      <c r="B1277" s="255"/>
      <c r="C1277" s="256"/>
      <c r="D1277" s="252" t="s">
        <v>428</v>
      </c>
      <c r="E1277" s="257" t="s">
        <v>21</v>
      </c>
      <c r="F1277" s="258" t="s">
        <v>1363</v>
      </c>
      <c r="G1277" s="256"/>
      <c r="H1277" s="257" t="s">
        <v>21</v>
      </c>
      <c r="I1277" s="259"/>
      <c r="J1277" s="256"/>
      <c r="K1277" s="256"/>
      <c r="L1277" s="260"/>
      <c r="M1277" s="261"/>
      <c r="N1277" s="262"/>
      <c r="O1277" s="262"/>
      <c r="P1277" s="262"/>
      <c r="Q1277" s="262"/>
      <c r="R1277" s="262"/>
      <c r="S1277" s="262"/>
      <c r="T1277" s="263"/>
      <c r="AT1277" s="264" t="s">
        <v>428</v>
      </c>
      <c r="AU1277" s="264" t="s">
        <v>86</v>
      </c>
      <c r="AV1277" s="12" t="s">
        <v>83</v>
      </c>
      <c r="AW1277" s="12" t="s">
        <v>39</v>
      </c>
      <c r="AX1277" s="12" t="s">
        <v>76</v>
      </c>
      <c r="AY1277" s="264" t="s">
        <v>414</v>
      </c>
    </row>
    <row r="1278" s="13" customFormat="1">
      <c r="B1278" s="265"/>
      <c r="C1278" s="266"/>
      <c r="D1278" s="252" t="s">
        <v>428</v>
      </c>
      <c r="E1278" s="267" t="s">
        <v>21</v>
      </c>
      <c r="F1278" s="268" t="s">
        <v>258</v>
      </c>
      <c r="G1278" s="266"/>
      <c r="H1278" s="269">
        <v>323.60000000000002</v>
      </c>
      <c r="I1278" s="270"/>
      <c r="J1278" s="266"/>
      <c r="K1278" s="266"/>
      <c r="L1278" s="271"/>
      <c r="M1278" s="272"/>
      <c r="N1278" s="273"/>
      <c r="O1278" s="273"/>
      <c r="P1278" s="273"/>
      <c r="Q1278" s="273"/>
      <c r="R1278" s="273"/>
      <c r="S1278" s="273"/>
      <c r="T1278" s="274"/>
      <c r="AT1278" s="275" t="s">
        <v>428</v>
      </c>
      <c r="AU1278" s="275" t="s">
        <v>86</v>
      </c>
      <c r="AV1278" s="13" t="s">
        <v>86</v>
      </c>
      <c r="AW1278" s="13" t="s">
        <v>39</v>
      </c>
      <c r="AX1278" s="13" t="s">
        <v>76</v>
      </c>
      <c r="AY1278" s="275" t="s">
        <v>414</v>
      </c>
    </row>
    <row r="1279" s="15" customFormat="1">
      <c r="B1279" s="287"/>
      <c r="C1279" s="288"/>
      <c r="D1279" s="252" t="s">
        <v>428</v>
      </c>
      <c r="E1279" s="289" t="s">
        <v>21</v>
      </c>
      <c r="F1279" s="290" t="s">
        <v>235</v>
      </c>
      <c r="G1279" s="288"/>
      <c r="H1279" s="291">
        <v>323.60000000000002</v>
      </c>
      <c r="I1279" s="292"/>
      <c r="J1279" s="288"/>
      <c r="K1279" s="288"/>
      <c r="L1279" s="293"/>
      <c r="M1279" s="294"/>
      <c r="N1279" s="295"/>
      <c r="O1279" s="295"/>
      <c r="P1279" s="295"/>
      <c r="Q1279" s="295"/>
      <c r="R1279" s="295"/>
      <c r="S1279" s="295"/>
      <c r="T1279" s="296"/>
      <c r="AT1279" s="297" t="s">
        <v>428</v>
      </c>
      <c r="AU1279" s="297" t="s">
        <v>86</v>
      </c>
      <c r="AV1279" s="15" t="s">
        <v>422</v>
      </c>
      <c r="AW1279" s="15" t="s">
        <v>39</v>
      </c>
      <c r="AX1279" s="15" t="s">
        <v>83</v>
      </c>
      <c r="AY1279" s="297" t="s">
        <v>414</v>
      </c>
    </row>
    <row r="1280" s="1" customFormat="1" ht="16.5" customHeight="1">
      <c r="B1280" s="47"/>
      <c r="C1280" s="240" t="s">
        <v>1364</v>
      </c>
      <c r="D1280" s="240" t="s">
        <v>418</v>
      </c>
      <c r="E1280" s="241" t="s">
        <v>1365</v>
      </c>
      <c r="F1280" s="242" t="s">
        <v>1366</v>
      </c>
      <c r="G1280" s="243" t="s">
        <v>192</v>
      </c>
      <c r="H1280" s="244">
        <v>5683.4700000000003</v>
      </c>
      <c r="I1280" s="245"/>
      <c r="J1280" s="246">
        <f>ROUND(I1280*H1280,2)</f>
        <v>0</v>
      </c>
      <c r="K1280" s="242" t="s">
        <v>21</v>
      </c>
      <c r="L1280" s="73"/>
      <c r="M1280" s="247" t="s">
        <v>21</v>
      </c>
      <c r="N1280" s="248" t="s">
        <v>47</v>
      </c>
      <c r="O1280" s="48"/>
      <c r="P1280" s="249">
        <f>O1280*H1280</f>
        <v>0</v>
      </c>
      <c r="Q1280" s="249">
        <v>0</v>
      </c>
      <c r="R1280" s="249">
        <f>Q1280*H1280</f>
        <v>0</v>
      </c>
      <c r="S1280" s="249">
        <v>0</v>
      </c>
      <c r="T1280" s="250">
        <f>S1280*H1280</f>
        <v>0</v>
      </c>
      <c r="AR1280" s="25" t="s">
        <v>422</v>
      </c>
      <c r="AT1280" s="25" t="s">
        <v>418</v>
      </c>
      <c r="AU1280" s="25" t="s">
        <v>86</v>
      </c>
      <c r="AY1280" s="25" t="s">
        <v>414</v>
      </c>
      <c r="BE1280" s="251">
        <f>IF(N1280="základní",J1280,0)</f>
        <v>0</v>
      </c>
      <c r="BF1280" s="251">
        <f>IF(N1280="snížená",J1280,0)</f>
        <v>0</v>
      </c>
      <c r="BG1280" s="251">
        <f>IF(N1280="zákl. přenesená",J1280,0)</f>
        <v>0</v>
      </c>
      <c r="BH1280" s="251">
        <f>IF(N1280="sníž. přenesená",J1280,0)</f>
        <v>0</v>
      </c>
      <c r="BI1280" s="251">
        <f>IF(N1280="nulová",J1280,0)</f>
        <v>0</v>
      </c>
      <c r="BJ1280" s="25" t="s">
        <v>83</v>
      </c>
      <c r="BK1280" s="251">
        <f>ROUND(I1280*H1280,2)</f>
        <v>0</v>
      </c>
      <c r="BL1280" s="25" t="s">
        <v>422</v>
      </c>
      <c r="BM1280" s="25" t="s">
        <v>1367</v>
      </c>
    </row>
    <row r="1281" s="12" customFormat="1">
      <c r="B1281" s="255"/>
      <c r="C1281" s="256"/>
      <c r="D1281" s="252" t="s">
        <v>428</v>
      </c>
      <c r="E1281" s="257" t="s">
        <v>21</v>
      </c>
      <c r="F1281" s="258" t="s">
        <v>1368</v>
      </c>
      <c r="G1281" s="256"/>
      <c r="H1281" s="257" t="s">
        <v>21</v>
      </c>
      <c r="I1281" s="259"/>
      <c r="J1281" s="256"/>
      <c r="K1281" s="256"/>
      <c r="L1281" s="260"/>
      <c r="M1281" s="261"/>
      <c r="N1281" s="262"/>
      <c r="O1281" s="262"/>
      <c r="P1281" s="262"/>
      <c r="Q1281" s="262"/>
      <c r="R1281" s="262"/>
      <c r="S1281" s="262"/>
      <c r="T1281" s="263"/>
      <c r="AT1281" s="264" t="s">
        <v>428</v>
      </c>
      <c r="AU1281" s="264" t="s">
        <v>86</v>
      </c>
      <c r="AV1281" s="12" t="s">
        <v>83</v>
      </c>
      <c r="AW1281" s="12" t="s">
        <v>39</v>
      </c>
      <c r="AX1281" s="12" t="s">
        <v>76</v>
      </c>
      <c r="AY1281" s="264" t="s">
        <v>414</v>
      </c>
    </row>
    <row r="1282" s="12" customFormat="1">
      <c r="B1282" s="255"/>
      <c r="C1282" s="256"/>
      <c r="D1282" s="252" t="s">
        <v>428</v>
      </c>
      <c r="E1282" s="257" t="s">
        <v>21</v>
      </c>
      <c r="F1282" s="258" t="s">
        <v>1369</v>
      </c>
      <c r="G1282" s="256"/>
      <c r="H1282" s="257" t="s">
        <v>21</v>
      </c>
      <c r="I1282" s="259"/>
      <c r="J1282" s="256"/>
      <c r="K1282" s="256"/>
      <c r="L1282" s="260"/>
      <c r="M1282" s="261"/>
      <c r="N1282" s="262"/>
      <c r="O1282" s="262"/>
      <c r="P1282" s="262"/>
      <c r="Q1282" s="262"/>
      <c r="R1282" s="262"/>
      <c r="S1282" s="262"/>
      <c r="T1282" s="263"/>
      <c r="AT1282" s="264" t="s">
        <v>428</v>
      </c>
      <c r="AU1282" s="264" t="s">
        <v>86</v>
      </c>
      <c r="AV1282" s="12" t="s">
        <v>83</v>
      </c>
      <c r="AW1282" s="12" t="s">
        <v>39</v>
      </c>
      <c r="AX1282" s="12" t="s">
        <v>76</v>
      </c>
      <c r="AY1282" s="264" t="s">
        <v>414</v>
      </c>
    </row>
    <row r="1283" s="12" customFormat="1">
      <c r="B1283" s="255"/>
      <c r="C1283" s="256"/>
      <c r="D1283" s="252" t="s">
        <v>428</v>
      </c>
      <c r="E1283" s="257" t="s">
        <v>21</v>
      </c>
      <c r="F1283" s="258" t="s">
        <v>548</v>
      </c>
      <c r="G1283" s="256"/>
      <c r="H1283" s="257" t="s">
        <v>21</v>
      </c>
      <c r="I1283" s="259"/>
      <c r="J1283" s="256"/>
      <c r="K1283" s="256"/>
      <c r="L1283" s="260"/>
      <c r="M1283" s="261"/>
      <c r="N1283" s="262"/>
      <c r="O1283" s="262"/>
      <c r="P1283" s="262"/>
      <c r="Q1283" s="262"/>
      <c r="R1283" s="262"/>
      <c r="S1283" s="262"/>
      <c r="T1283" s="263"/>
      <c r="AT1283" s="264" t="s">
        <v>428</v>
      </c>
      <c r="AU1283" s="264" t="s">
        <v>86</v>
      </c>
      <c r="AV1283" s="12" t="s">
        <v>83</v>
      </c>
      <c r="AW1283" s="12" t="s">
        <v>39</v>
      </c>
      <c r="AX1283" s="12" t="s">
        <v>76</v>
      </c>
      <c r="AY1283" s="264" t="s">
        <v>414</v>
      </c>
    </row>
    <row r="1284" s="12" customFormat="1">
      <c r="B1284" s="255"/>
      <c r="C1284" s="256"/>
      <c r="D1284" s="252" t="s">
        <v>428</v>
      </c>
      <c r="E1284" s="257" t="s">
        <v>21</v>
      </c>
      <c r="F1284" s="258" t="s">
        <v>1370</v>
      </c>
      <c r="G1284" s="256"/>
      <c r="H1284" s="257" t="s">
        <v>21</v>
      </c>
      <c r="I1284" s="259"/>
      <c r="J1284" s="256"/>
      <c r="K1284" s="256"/>
      <c r="L1284" s="260"/>
      <c r="M1284" s="261"/>
      <c r="N1284" s="262"/>
      <c r="O1284" s="262"/>
      <c r="P1284" s="262"/>
      <c r="Q1284" s="262"/>
      <c r="R1284" s="262"/>
      <c r="S1284" s="262"/>
      <c r="T1284" s="263"/>
      <c r="AT1284" s="264" t="s">
        <v>428</v>
      </c>
      <c r="AU1284" s="264" t="s">
        <v>86</v>
      </c>
      <c r="AV1284" s="12" t="s">
        <v>83</v>
      </c>
      <c r="AW1284" s="12" t="s">
        <v>39</v>
      </c>
      <c r="AX1284" s="12" t="s">
        <v>76</v>
      </c>
      <c r="AY1284" s="264" t="s">
        <v>414</v>
      </c>
    </row>
    <row r="1285" s="13" customFormat="1">
      <c r="B1285" s="265"/>
      <c r="C1285" s="266"/>
      <c r="D1285" s="252" t="s">
        <v>428</v>
      </c>
      <c r="E1285" s="267" t="s">
        <v>21</v>
      </c>
      <c r="F1285" s="268" t="s">
        <v>1371</v>
      </c>
      <c r="G1285" s="266"/>
      <c r="H1285" s="269">
        <v>567.94500000000005</v>
      </c>
      <c r="I1285" s="270"/>
      <c r="J1285" s="266"/>
      <c r="K1285" s="266"/>
      <c r="L1285" s="271"/>
      <c r="M1285" s="272"/>
      <c r="N1285" s="273"/>
      <c r="O1285" s="273"/>
      <c r="P1285" s="273"/>
      <c r="Q1285" s="273"/>
      <c r="R1285" s="273"/>
      <c r="S1285" s="273"/>
      <c r="T1285" s="274"/>
      <c r="AT1285" s="275" t="s">
        <v>428</v>
      </c>
      <c r="AU1285" s="275" t="s">
        <v>86</v>
      </c>
      <c r="AV1285" s="13" t="s">
        <v>86</v>
      </c>
      <c r="AW1285" s="13" t="s">
        <v>39</v>
      </c>
      <c r="AX1285" s="13" t="s">
        <v>76</v>
      </c>
      <c r="AY1285" s="275" t="s">
        <v>414</v>
      </c>
    </row>
    <row r="1286" s="12" customFormat="1">
      <c r="B1286" s="255"/>
      <c r="C1286" s="256"/>
      <c r="D1286" s="252" t="s">
        <v>428</v>
      </c>
      <c r="E1286" s="257" t="s">
        <v>21</v>
      </c>
      <c r="F1286" s="258" t="s">
        <v>1372</v>
      </c>
      <c r="G1286" s="256"/>
      <c r="H1286" s="257" t="s">
        <v>21</v>
      </c>
      <c r="I1286" s="259"/>
      <c r="J1286" s="256"/>
      <c r="K1286" s="256"/>
      <c r="L1286" s="260"/>
      <c r="M1286" s="261"/>
      <c r="N1286" s="262"/>
      <c r="O1286" s="262"/>
      <c r="P1286" s="262"/>
      <c r="Q1286" s="262"/>
      <c r="R1286" s="262"/>
      <c r="S1286" s="262"/>
      <c r="T1286" s="263"/>
      <c r="AT1286" s="264" t="s">
        <v>428</v>
      </c>
      <c r="AU1286" s="264" t="s">
        <v>86</v>
      </c>
      <c r="AV1286" s="12" t="s">
        <v>83</v>
      </c>
      <c r="AW1286" s="12" t="s">
        <v>39</v>
      </c>
      <c r="AX1286" s="12" t="s">
        <v>76</v>
      </c>
      <c r="AY1286" s="264" t="s">
        <v>414</v>
      </c>
    </row>
    <row r="1287" s="12" customFormat="1">
      <c r="B1287" s="255"/>
      <c r="C1287" s="256"/>
      <c r="D1287" s="252" t="s">
        <v>428</v>
      </c>
      <c r="E1287" s="257" t="s">
        <v>21</v>
      </c>
      <c r="F1287" s="258" t="s">
        <v>1373</v>
      </c>
      <c r="G1287" s="256"/>
      <c r="H1287" s="257" t="s">
        <v>21</v>
      </c>
      <c r="I1287" s="259"/>
      <c r="J1287" s="256"/>
      <c r="K1287" s="256"/>
      <c r="L1287" s="260"/>
      <c r="M1287" s="261"/>
      <c r="N1287" s="262"/>
      <c r="O1287" s="262"/>
      <c r="P1287" s="262"/>
      <c r="Q1287" s="262"/>
      <c r="R1287" s="262"/>
      <c r="S1287" s="262"/>
      <c r="T1287" s="263"/>
      <c r="AT1287" s="264" t="s">
        <v>428</v>
      </c>
      <c r="AU1287" s="264" t="s">
        <v>86</v>
      </c>
      <c r="AV1287" s="12" t="s">
        <v>83</v>
      </c>
      <c r="AW1287" s="12" t="s">
        <v>39</v>
      </c>
      <c r="AX1287" s="12" t="s">
        <v>76</v>
      </c>
      <c r="AY1287" s="264" t="s">
        <v>414</v>
      </c>
    </row>
    <row r="1288" s="13" customFormat="1">
      <c r="B1288" s="265"/>
      <c r="C1288" s="266"/>
      <c r="D1288" s="252" t="s">
        <v>428</v>
      </c>
      <c r="E1288" s="267" t="s">
        <v>21</v>
      </c>
      <c r="F1288" s="268" t="s">
        <v>1374</v>
      </c>
      <c r="G1288" s="266"/>
      <c r="H1288" s="269">
        <v>5115.5249999999996</v>
      </c>
      <c r="I1288" s="270"/>
      <c r="J1288" s="266"/>
      <c r="K1288" s="266"/>
      <c r="L1288" s="271"/>
      <c r="M1288" s="272"/>
      <c r="N1288" s="273"/>
      <c r="O1288" s="273"/>
      <c r="P1288" s="273"/>
      <c r="Q1288" s="273"/>
      <c r="R1288" s="273"/>
      <c r="S1288" s="273"/>
      <c r="T1288" s="274"/>
      <c r="AT1288" s="275" t="s">
        <v>428</v>
      </c>
      <c r="AU1288" s="275" t="s">
        <v>86</v>
      </c>
      <c r="AV1288" s="13" t="s">
        <v>86</v>
      </c>
      <c r="AW1288" s="13" t="s">
        <v>39</v>
      </c>
      <c r="AX1288" s="13" t="s">
        <v>76</v>
      </c>
      <c r="AY1288" s="275" t="s">
        <v>414</v>
      </c>
    </row>
    <row r="1289" s="15" customFormat="1">
      <c r="B1289" s="287"/>
      <c r="C1289" s="288"/>
      <c r="D1289" s="252" t="s">
        <v>428</v>
      </c>
      <c r="E1289" s="289" t="s">
        <v>21</v>
      </c>
      <c r="F1289" s="290" t="s">
        <v>235</v>
      </c>
      <c r="G1289" s="288"/>
      <c r="H1289" s="291">
        <v>5683.4700000000003</v>
      </c>
      <c r="I1289" s="292"/>
      <c r="J1289" s="288"/>
      <c r="K1289" s="288"/>
      <c r="L1289" s="293"/>
      <c r="M1289" s="294"/>
      <c r="N1289" s="295"/>
      <c r="O1289" s="295"/>
      <c r="P1289" s="295"/>
      <c r="Q1289" s="295"/>
      <c r="R1289" s="295"/>
      <c r="S1289" s="295"/>
      <c r="T1289" s="296"/>
      <c r="AT1289" s="297" t="s">
        <v>428</v>
      </c>
      <c r="AU1289" s="297" t="s">
        <v>86</v>
      </c>
      <c r="AV1289" s="15" t="s">
        <v>422</v>
      </c>
      <c r="AW1289" s="15" t="s">
        <v>39</v>
      </c>
      <c r="AX1289" s="15" t="s">
        <v>83</v>
      </c>
      <c r="AY1289" s="297" t="s">
        <v>414</v>
      </c>
    </row>
    <row r="1290" s="1" customFormat="1" ht="38.25" customHeight="1">
      <c r="B1290" s="47"/>
      <c r="C1290" s="240" t="s">
        <v>387</v>
      </c>
      <c r="D1290" s="240" t="s">
        <v>418</v>
      </c>
      <c r="E1290" s="241" t="s">
        <v>1375</v>
      </c>
      <c r="F1290" s="242" t="s">
        <v>1376</v>
      </c>
      <c r="G1290" s="243" t="s">
        <v>678</v>
      </c>
      <c r="H1290" s="244">
        <v>14</v>
      </c>
      <c r="I1290" s="245"/>
      <c r="J1290" s="246">
        <f>ROUND(I1290*H1290,2)</f>
        <v>0</v>
      </c>
      <c r="K1290" s="242" t="s">
        <v>421</v>
      </c>
      <c r="L1290" s="73"/>
      <c r="M1290" s="247" t="s">
        <v>21</v>
      </c>
      <c r="N1290" s="248" t="s">
        <v>47</v>
      </c>
      <c r="O1290" s="48"/>
      <c r="P1290" s="249">
        <f>O1290*H1290</f>
        <v>0</v>
      </c>
      <c r="Q1290" s="249">
        <v>0.045969999999999997</v>
      </c>
      <c r="R1290" s="249">
        <f>Q1290*H1290</f>
        <v>0.64357999999999993</v>
      </c>
      <c r="S1290" s="249">
        <v>0</v>
      </c>
      <c r="T1290" s="250">
        <f>S1290*H1290</f>
        <v>0</v>
      </c>
      <c r="AR1290" s="25" t="s">
        <v>422</v>
      </c>
      <c r="AT1290" s="25" t="s">
        <v>418</v>
      </c>
      <c r="AU1290" s="25" t="s">
        <v>86</v>
      </c>
      <c r="AY1290" s="25" t="s">
        <v>414</v>
      </c>
      <c r="BE1290" s="251">
        <f>IF(N1290="základní",J1290,0)</f>
        <v>0</v>
      </c>
      <c r="BF1290" s="251">
        <f>IF(N1290="snížená",J1290,0)</f>
        <v>0</v>
      </c>
      <c r="BG1290" s="251">
        <f>IF(N1290="zákl. přenesená",J1290,0)</f>
        <v>0</v>
      </c>
      <c r="BH1290" s="251">
        <f>IF(N1290="sníž. přenesená",J1290,0)</f>
        <v>0</v>
      </c>
      <c r="BI1290" s="251">
        <f>IF(N1290="nulová",J1290,0)</f>
        <v>0</v>
      </c>
      <c r="BJ1290" s="25" t="s">
        <v>83</v>
      </c>
      <c r="BK1290" s="251">
        <f>ROUND(I1290*H1290,2)</f>
        <v>0</v>
      </c>
      <c r="BL1290" s="25" t="s">
        <v>422</v>
      </c>
      <c r="BM1290" s="25" t="s">
        <v>1377</v>
      </c>
    </row>
    <row r="1291" s="1" customFormat="1">
      <c r="B1291" s="47"/>
      <c r="C1291" s="75"/>
      <c r="D1291" s="252" t="s">
        <v>425</v>
      </c>
      <c r="E1291" s="75"/>
      <c r="F1291" s="253" t="s">
        <v>1378</v>
      </c>
      <c r="G1291" s="75"/>
      <c r="H1291" s="75"/>
      <c r="I1291" s="208"/>
      <c r="J1291" s="75"/>
      <c r="K1291" s="75"/>
      <c r="L1291" s="73"/>
      <c r="M1291" s="254"/>
      <c r="N1291" s="48"/>
      <c r="O1291" s="48"/>
      <c r="P1291" s="48"/>
      <c r="Q1291" s="48"/>
      <c r="R1291" s="48"/>
      <c r="S1291" s="48"/>
      <c r="T1291" s="96"/>
      <c r="AT1291" s="25" t="s">
        <v>425</v>
      </c>
      <c r="AU1291" s="25" t="s">
        <v>86</v>
      </c>
    </row>
    <row r="1292" s="12" customFormat="1">
      <c r="B1292" s="255"/>
      <c r="C1292" s="256"/>
      <c r="D1292" s="252" t="s">
        <v>428</v>
      </c>
      <c r="E1292" s="257" t="s">
        <v>21</v>
      </c>
      <c r="F1292" s="258" t="s">
        <v>680</v>
      </c>
      <c r="G1292" s="256"/>
      <c r="H1292" s="257" t="s">
        <v>21</v>
      </c>
      <c r="I1292" s="259"/>
      <c r="J1292" s="256"/>
      <c r="K1292" s="256"/>
      <c r="L1292" s="260"/>
      <c r="M1292" s="261"/>
      <c r="N1292" s="262"/>
      <c r="O1292" s="262"/>
      <c r="P1292" s="262"/>
      <c r="Q1292" s="262"/>
      <c r="R1292" s="262"/>
      <c r="S1292" s="262"/>
      <c r="T1292" s="263"/>
      <c r="AT1292" s="264" t="s">
        <v>428</v>
      </c>
      <c r="AU1292" s="264" t="s">
        <v>86</v>
      </c>
      <c r="AV1292" s="12" t="s">
        <v>83</v>
      </c>
      <c r="AW1292" s="12" t="s">
        <v>39</v>
      </c>
      <c r="AX1292" s="12" t="s">
        <v>76</v>
      </c>
      <c r="AY1292" s="264" t="s">
        <v>414</v>
      </c>
    </row>
    <row r="1293" s="13" customFormat="1">
      <c r="B1293" s="265"/>
      <c r="C1293" s="266"/>
      <c r="D1293" s="252" t="s">
        <v>428</v>
      </c>
      <c r="E1293" s="267" t="s">
        <v>21</v>
      </c>
      <c r="F1293" s="268" t="s">
        <v>1379</v>
      </c>
      <c r="G1293" s="266"/>
      <c r="H1293" s="269">
        <v>6</v>
      </c>
      <c r="I1293" s="270"/>
      <c r="J1293" s="266"/>
      <c r="K1293" s="266"/>
      <c r="L1293" s="271"/>
      <c r="M1293" s="272"/>
      <c r="N1293" s="273"/>
      <c r="O1293" s="273"/>
      <c r="P1293" s="273"/>
      <c r="Q1293" s="273"/>
      <c r="R1293" s="273"/>
      <c r="S1293" s="273"/>
      <c r="T1293" s="274"/>
      <c r="AT1293" s="275" t="s">
        <v>428</v>
      </c>
      <c r="AU1293" s="275" t="s">
        <v>86</v>
      </c>
      <c r="AV1293" s="13" t="s">
        <v>86</v>
      </c>
      <c r="AW1293" s="13" t="s">
        <v>39</v>
      </c>
      <c r="AX1293" s="13" t="s">
        <v>76</v>
      </c>
      <c r="AY1293" s="275" t="s">
        <v>414</v>
      </c>
    </row>
    <row r="1294" s="13" customFormat="1">
      <c r="B1294" s="265"/>
      <c r="C1294" s="266"/>
      <c r="D1294" s="252" t="s">
        <v>428</v>
      </c>
      <c r="E1294" s="267" t="s">
        <v>21</v>
      </c>
      <c r="F1294" s="268" t="s">
        <v>1380</v>
      </c>
      <c r="G1294" s="266"/>
      <c r="H1294" s="269">
        <v>1</v>
      </c>
      <c r="I1294" s="270"/>
      <c r="J1294" s="266"/>
      <c r="K1294" s="266"/>
      <c r="L1294" s="271"/>
      <c r="M1294" s="272"/>
      <c r="N1294" s="273"/>
      <c r="O1294" s="273"/>
      <c r="P1294" s="273"/>
      <c r="Q1294" s="273"/>
      <c r="R1294" s="273"/>
      <c r="S1294" s="273"/>
      <c r="T1294" s="274"/>
      <c r="AT1294" s="275" t="s">
        <v>428</v>
      </c>
      <c r="AU1294" s="275" t="s">
        <v>86</v>
      </c>
      <c r="AV1294" s="13" t="s">
        <v>86</v>
      </c>
      <c r="AW1294" s="13" t="s">
        <v>39</v>
      </c>
      <c r="AX1294" s="13" t="s">
        <v>76</v>
      </c>
      <c r="AY1294" s="275" t="s">
        <v>414</v>
      </c>
    </row>
    <row r="1295" s="13" customFormat="1">
      <c r="B1295" s="265"/>
      <c r="C1295" s="266"/>
      <c r="D1295" s="252" t="s">
        <v>428</v>
      </c>
      <c r="E1295" s="267" t="s">
        <v>21</v>
      </c>
      <c r="F1295" s="268" t="s">
        <v>1381</v>
      </c>
      <c r="G1295" s="266"/>
      <c r="H1295" s="269">
        <v>4</v>
      </c>
      <c r="I1295" s="270"/>
      <c r="J1295" s="266"/>
      <c r="K1295" s="266"/>
      <c r="L1295" s="271"/>
      <c r="M1295" s="272"/>
      <c r="N1295" s="273"/>
      <c r="O1295" s="273"/>
      <c r="P1295" s="273"/>
      <c r="Q1295" s="273"/>
      <c r="R1295" s="273"/>
      <c r="S1295" s="273"/>
      <c r="T1295" s="274"/>
      <c r="AT1295" s="275" t="s">
        <v>428</v>
      </c>
      <c r="AU1295" s="275" t="s">
        <v>86</v>
      </c>
      <c r="AV1295" s="13" t="s">
        <v>86</v>
      </c>
      <c r="AW1295" s="13" t="s">
        <v>39</v>
      </c>
      <c r="AX1295" s="13" t="s">
        <v>76</v>
      </c>
      <c r="AY1295" s="275" t="s">
        <v>414</v>
      </c>
    </row>
    <row r="1296" s="13" customFormat="1">
      <c r="B1296" s="265"/>
      <c r="C1296" s="266"/>
      <c r="D1296" s="252" t="s">
        <v>428</v>
      </c>
      <c r="E1296" s="267" t="s">
        <v>21</v>
      </c>
      <c r="F1296" s="268" t="s">
        <v>1382</v>
      </c>
      <c r="G1296" s="266"/>
      <c r="H1296" s="269">
        <v>1</v>
      </c>
      <c r="I1296" s="270"/>
      <c r="J1296" s="266"/>
      <c r="K1296" s="266"/>
      <c r="L1296" s="271"/>
      <c r="M1296" s="272"/>
      <c r="N1296" s="273"/>
      <c r="O1296" s="273"/>
      <c r="P1296" s="273"/>
      <c r="Q1296" s="273"/>
      <c r="R1296" s="273"/>
      <c r="S1296" s="273"/>
      <c r="T1296" s="274"/>
      <c r="AT1296" s="275" t="s">
        <v>428</v>
      </c>
      <c r="AU1296" s="275" t="s">
        <v>86</v>
      </c>
      <c r="AV1296" s="13" t="s">
        <v>86</v>
      </c>
      <c r="AW1296" s="13" t="s">
        <v>39</v>
      </c>
      <c r="AX1296" s="13" t="s">
        <v>76</v>
      </c>
      <c r="AY1296" s="275" t="s">
        <v>414</v>
      </c>
    </row>
    <row r="1297" s="13" customFormat="1">
      <c r="B1297" s="265"/>
      <c r="C1297" s="266"/>
      <c r="D1297" s="252" t="s">
        <v>428</v>
      </c>
      <c r="E1297" s="267" t="s">
        <v>21</v>
      </c>
      <c r="F1297" s="268" t="s">
        <v>1383</v>
      </c>
      <c r="G1297" s="266"/>
      <c r="H1297" s="269">
        <v>1</v>
      </c>
      <c r="I1297" s="270"/>
      <c r="J1297" s="266"/>
      <c r="K1297" s="266"/>
      <c r="L1297" s="271"/>
      <c r="M1297" s="272"/>
      <c r="N1297" s="273"/>
      <c r="O1297" s="273"/>
      <c r="P1297" s="273"/>
      <c r="Q1297" s="273"/>
      <c r="R1297" s="273"/>
      <c r="S1297" s="273"/>
      <c r="T1297" s="274"/>
      <c r="AT1297" s="275" t="s">
        <v>428</v>
      </c>
      <c r="AU1297" s="275" t="s">
        <v>86</v>
      </c>
      <c r="AV1297" s="13" t="s">
        <v>86</v>
      </c>
      <c r="AW1297" s="13" t="s">
        <v>39</v>
      </c>
      <c r="AX1297" s="13" t="s">
        <v>76</v>
      </c>
      <c r="AY1297" s="275" t="s">
        <v>414</v>
      </c>
    </row>
    <row r="1298" s="13" customFormat="1">
      <c r="B1298" s="265"/>
      <c r="C1298" s="266"/>
      <c r="D1298" s="252" t="s">
        <v>428</v>
      </c>
      <c r="E1298" s="267" t="s">
        <v>21</v>
      </c>
      <c r="F1298" s="268" t="s">
        <v>1384</v>
      </c>
      <c r="G1298" s="266"/>
      <c r="H1298" s="269">
        <v>1</v>
      </c>
      <c r="I1298" s="270"/>
      <c r="J1298" s="266"/>
      <c r="K1298" s="266"/>
      <c r="L1298" s="271"/>
      <c r="M1298" s="272"/>
      <c r="N1298" s="273"/>
      <c r="O1298" s="273"/>
      <c r="P1298" s="273"/>
      <c r="Q1298" s="273"/>
      <c r="R1298" s="273"/>
      <c r="S1298" s="273"/>
      <c r="T1298" s="274"/>
      <c r="AT1298" s="275" t="s">
        <v>428</v>
      </c>
      <c r="AU1298" s="275" t="s">
        <v>86</v>
      </c>
      <c r="AV1298" s="13" t="s">
        <v>86</v>
      </c>
      <c r="AW1298" s="13" t="s">
        <v>39</v>
      </c>
      <c r="AX1298" s="13" t="s">
        <v>76</v>
      </c>
      <c r="AY1298" s="275" t="s">
        <v>414</v>
      </c>
    </row>
    <row r="1299" s="15" customFormat="1">
      <c r="B1299" s="287"/>
      <c r="C1299" s="288"/>
      <c r="D1299" s="252" t="s">
        <v>428</v>
      </c>
      <c r="E1299" s="289" t="s">
        <v>21</v>
      </c>
      <c r="F1299" s="290" t="s">
        <v>235</v>
      </c>
      <c r="G1299" s="288"/>
      <c r="H1299" s="291">
        <v>14</v>
      </c>
      <c r="I1299" s="292"/>
      <c r="J1299" s="288"/>
      <c r="K1299" s="288"/>
      <c r="L1299" s="293"/>
      <c r="M1299" s="294"/>
      <c r="N1299" s="295"/>
      <c r="O1299" s="295"/>
      <c r="P1299" s="295"/>
      <c r="Q1299" s="295"/>
      <c r="R1299" s="295"/>
      <c r="S1299" s="295"/>
      <c r="T1299" s="296"/>
      <c r="AT1299" s="297" t="s">
        <v>428</v>
      </c>
      <c r="AU1299" s="297" t="s">
        <v>86</v>
      </c>
      <c r="AV1299" s="15" t="s">
        <v>422</v>
      </c>
      <c r="AW1299" s="15" t="s">
        <v>39</v>
      </c>
      <c r="AX1299" s="15" t="s">
        <v>83</v>
      </c>
      <c r="AY1299" s="297" t="s">
        <v>414</v>
      </c>
    </row>
    <row r="1300" s="1" customFormat="1" ht="25.5" customHeight="1">
      <c r="B1300" s="47"/>
      <c r="C1300" s="298" t="s">
        <v>1385</v>
      </c>
      <c r="D1300" s="298" t="s">
        <v>841</v>
      </c>
      <c r="E1300" s="299" t="s">
        <v>1386</v>
      </c>
      <c r="F1300" s="300" t="s">
        <v>1387</v>
      </c>
      <c r="G1300" s="301" t="s">
        <v>678</v>
      </c>
      <c r="H1300" s="302">
        <v>6</v>
      </c>
      <c r="I1300" s="303"/>
      <c r="J1300" s="304">
        <f>ROUND(I1300*H1300,2)</f>
        <v>0</v>
      </c>
      <c r="K1300" s="300" t="s">
        <v>21</v>
      </c>
      <c r="L1300" s="305"/>
      <c r="M1300" s="306" t="s">
        <v>21</v>
      </c>
      <c r="N1300" s="307" t="s">
        <v>47</v>
      </c>
      <c r="O1300" s="48"/>
      <c r="P1300" s="249">
        <f>O1300*H1300</f>
        <v>0</v>
      </c>
      <c r="Q1300" s="249">
        <v>0.025000000000000001</v>
      </c>
      <c r="R1300" s="249">
        <f>Q1300*H1300</f>
        <v>0.15000000000000002</v>
      </c>
      <c r="S1300" s="249">
        <v>0</v>
      </c>
      <c r="T1300" s="250">
        <f>S1300*H1300</f>
        <v>0</v>
      </c>
      <c r="AR1300" s="25" t="s">
        <v>542</v>
      </c>
      <c r="AT1300" s="25" t="s">
        <v>841</v>
      </c>
      <c r="AU1300" s="25" t="s">
        <v>86</v>
      </c>
      <c r="AY1300" s="25" t="s">
        <v>414</v>
      </c>
      <c r="BE1300" s="251">
        <f>IF(N1300="základní",J1300,0)</f>
        <v>0</v>
      </c>
      <c r="BF1300" s="251">
        <f>IF(N1300="snížená",J1300,0)</f>
        <v>0</v>
      </c>
      <c r="BG1300" s="251">
        <f>IF(N1300="zákl. přenesená",J1300,0)</f>
        <v>0</v>
      </c>
      <c r="BH1300" s="251">
        <f>IF(N1300="sníž. přenesená",J1300,0)</f>
        <v>0</v>
      </c>
      <c r="BI1300" s="251">
        <f>IF(N1300="nulová",J1300,0)</f>
        <v>0</v>
      </c>
      <c r="BJ1300" s="25" t="s">
        <v>83</v>
      </c>
      <c r="BK1300" s="251">
        <f>ROUND(I1300*H1300,2)</f>
        <v>0</v>
      </c>
      <c r="BL1300" s="25" t="s">
        <v>422</v>
      </c>
      <c r="BM1300" s="25" t="s">
        <v>1388</v>
      </c>
    </row>
    <row r="1301" s="1" customFormat="1" ht="25.5" customHeight="1">
      <c r="B1301" s="47"/>
      <c r="C1301" s="298" t="s">
        <v>1389</v>
      </c>
      <c r="D1301" s="298" t="s">
        <v>841</v>
      </c>
      <c r="E1301" s="299" t="s">
        <v>1390</v>
      </c>
      <c r="F1301" s="300" t="s">
        <v>1391</v>
      </c>
      <c r="G1301" s="301" t="s">
        <v>678</v>
      </c>
      <c r="H1301" s="302">
        <v>1</v>
      </c>
      <c r="I1301" s="303"/>
      <c r="J1301" s="304">
        <f>ROUND(I1301*H1301,2)</f>
        <v>0</v>
      </c>
      <c r="K1301" s="300" t="s">
        <v>21</v>
      </c>
      <c r="L1301" s="305"/>
      <c r="M1301" s="306" t="s">
        <v>21</v>
      </c>
      <c r="N1301" s="307" t="s">
        <v>47</v>
      </c>
      <c r="O1301" s="48"/>
      <c r="P1301" s="249">
        <f>O1301*H1301</f>
        <v>0</v>
      </c>
      <c r="Q1301" s="249">
        <v>0.036999999999999998</v>
      </c>
      <c r="R1301" s="249">
        <f>Q1301*H1301</f>
        <v>0.036999999999999998</v>
      </c>
      <c r="S1301" s="249">
        <v>0</v>
      </c>
      <c r="T1301" s="250">
        <f>S1301*H1301</f>
        <v>0</v>
      </c>
      <c r="AR1301" s="25" t="s">
        <v>542</v>
      </c>
      <c r="AT1301" s="25" t="s">
        <v>841</v>
      </c>
      <c r="AU1301" s="25" t="s">
        <v>86</v>
      </c>
      <c r="AY1301" s="25" t="s">
        <v>414</v>
      </c>
      <c r="BE1301" s="251">
        <f>IF(N1301="základní",J1301,0)</f>
        <v>0</v>
      </c>
      <c r="BF1301" s="251">
        <f>IF(N1301="snížená",J1301,0)</f>
        <v>0</v>
      </c>
      <c r="BG1301" s="251">
        <f>IF(N1301="zákl. přenesená",J1301,0)</f>
        <v>0</v>
      </c>
      <c r="BH1301" s="251">
        <f>IF(N1301="sníž. přenesená",J1301,0)</f>
        <v>0</v>
      </c>
      <c r="BI1301" s="251">
        <f>IF(N1301="nulová",J1301,0)</f>
        <v>0</v>
      </c>
      <c r="BJ1301" s="25" t="s">
        <v>83</v>
      </c>
      <c r="BK1301" s="251">
        <f>ROUND(I1301*H1301,2)</f>
        <v>0</v>
      </c>
      <c r="BL1301" s="25" t="s">
        <v>422</v>
      </c>
      <c r="BM1301" s="25" t="s">
        <v>1392</v>
      </c>
    </row>
    <row r="1302" s="1" customFormat="1" ht="25.5" customHeight="1">
      <c r="B1302" s="47"/>
      <c r="C1302" s="298" t="s">
        <v>1393</v>
      </c>
      <c r="D1302" s="298" t="s">
        <v>841</v>
      </c>
      <c r="E1302" s="299" t="s">
        <v>1394</v>
      </c>
      <c r="F1302" s="300" t="s">
        <v>1395</v>
      </c>
      <c r="G1302" s="301" t="s">
        <v>678</v>
      </c>
      <c r="H1302" s="302">
        <v>4</v>
      </c>
      <c r="I1302" s="303"/>
      <c r="J1302" s="304">
        <f>ROUND(I1302*H1302,2)</f>
        <v>0</v>
      </c>
      <c r="K1302" s="300" t="s">
        <v>21</v>
      </c>
      <c r="L1302" s="305"/>
      <c r="M1302" s="306" t="s">
        <v>21</v>
      </c>
      <c r="N1302" s="307" t="s">
        <v>47</v>
      </c>
      <c r="O1302" s="48"/>
      <c r="P1302" s="249">
        <f>O1302*H1302</f>
        <v>0</v>
      </c>
      <c r="Q1302" s="249">
        <v>0.034000000000000002</v>
      </c>
      <c r="R1302" s="249">
        <f>Q1302*H1302</f>
        <v>0.13600000000000001</v>
      </c>
      <c r="S1302" s="249">
        <v>0</v>
      </c>
      <c r="T1302" s="250">
        <f>S1302*H1302</f>
        <v>0</v>
      </c>
      <c r="AR1302" s="25" t="s">
        <v>542</v>
      </c>
      <c r="AT1302" s="25" t="s">
        <v>841</v>
      </c>
      <c r="AU1302" s="25" t="s">
        <v>86</v>
      </c>
      <c r="AY1302" s="25" t="s">
        <v>414</v>
      </c>
      <c r="BE1302" s="251">
        <f>IF(N1302="základní",J1302,0)</f>
        <v>0</v>
      </c>
      <c r="BF1302" s="251">
        <f>IF(N1302="snížená",J1302,0)</f>
        <v>0</v>
      </c>
      <c r="BG1302" s="251">
        <f>IF(N1302="zákl. přenesená",J1302,0)</f>
        <v>0</v>
      </c>
      <c r="BH1302" s="251">
        <f>IF(N1302="sníž. přenesená",J1302,0)</f>
        <v>0</v>
      </c>
      <c r="BI1302" s="251">
        <f>IF(N1302="nulová",J1302,0)</f>
        <v>0</v>
      </c>
      <c r="BJ1302" s="25" t="s">
        <v>83</v>
      </c>
      <c r="BK1302" s="251">
        <f>ROUND(I1302*H1302,2)</f>
        <v>0</v>
      </c>
      <c r="BL1302" s="25" t="s">
        <v>422</v>
      </c>
      <c r="BM1302" s="25" t="s">
        <v>1396</v>
      </c>
    </row>
    <row r="1303" s="1" customFormat="1" ht="25.5" customHeight="1">
      <c r="B1303" s="47"/>
      <c r="C1303" s="298" t="s">
        <v>1397</v>
      </c>
      <c r="D1303" s="298" t="s">
        <v>841</v>
      </c>
      <c r="E1303" s="299" t="s">
        <v>1398</v>
      </c>
      <c r="F1303" s="300" t="s">
        <v>1399</v>
      </c>
      <c r="G1303" s="301" t="s">
        <v>678</v>
      </c>
      <c r="H1303" s="302">
        <v>1</v>
      </c>
      <c r="I1303" s="303"/>
      <c r="J1303" s="304">
        <f>ROUND(I1303*H1303,2)</f>
        <v>0</v>
      </c>
      <c r="K1303" s="300" t="s">
        <v>21</v>
      </c>
      <c r="L1303" s="305"/>
      <c r="M1303" s="306" t="s">
        <v>21</v>
      </c>
      <c r="N1303" s="307" t="s">
        <v>47</v>
      </c>
      <c r="O1303" s="48"/>
      <c r="P1303" s="249">
        <f>O1303*H1303</f>
        <v>0</v>
      </c>
      <c r="Q1303" s="249">
        <v>0.017999999999999999</v>
      </c>
      <c r="R1303" s="249">
        <f>Q1303*H1303</f>
        <v>0.017999999999999999</v>
      </c>
      <c r="S1303" s="249">
        <v>0</v>
      </c>
      <c r="T1303" s="250">
        <f>S1303*H1303</f>
        <v>0</v>
      </c>
      <c r="AR1303" s="25" t="s">
        <v>542</v>
      </c>
      <c r="AT1303" s="25" t="s">
        <v>841</v>
      </c>
      <c r="AU1303" s="25" t="s">
        <v>86</v>
      </c>
      <c r="AY1303" s="25" t="s">
        <v>414</v>
      </c>
      <c r="BE1303" s="251">
        <f>IF(N1303="základní",J1303,0)</f>
        <v>0</v>
      </c>
      <c r="BF1303" s="251">
        <f>IF(N1303="snížená",J1303,0)</f>
        <v>0</v>
      </c>
      <c r="BG1303" s="251">
        <f>IF(N1303="zákl. přenesená",J1303,0)</f>
        <v>0</v>
      </c>
      <c r="BH1303" s="251">
        <f>IF(N1303="sníž. přenesená",J1303,0)</f>
        <v>0</v>
      </c>
      <c r="BI1303" s="251">
        <f>IF(N1303="nulová",J1303,0)</f>
        <v>0</v>
      </c>
      <c r="BJ1303" s="25" t="s">
        <v>83</v>
      </c>
      <c r="BK1303" s="251">
        <f>ROUND(I1303*H1303,2)</f>
        <v>0</v>
      </c>
      <c r="BL1303" s="25" t="s">
        <v>422</v>
      </c>
      <c r="BM1303" s="25" t="s">
        <v>1400</v>
      </c>
    </row>
    <row r="1304" s="1" customFormat="1" ht="25.5" customHeight="1">
      <c r="B1304" s="47"/>
      <c r="C1304" s="298" t="s">
        <v>1401</v>
      </c>
      <c r="D1304" s="298" t="s">
        <v>841</v>
      </c>
      <c r="E1304" s="299" t="s">
        <v>1402</v>
      </c>
      <c r="F1304" s="300" t="s">
        <v>1403</v>
      </c>
      <c r="G1304" s="301" t="s">
        <v>678</v>
      </c>
      <c r="H1304" s="302">
        <v>1</v>
      </c>
      <c r="I1304" s="303"/>
      <c r="J1304" s="304">
        <f>ROUND(I1304*H1304,2)</f>
        <v>0</v>
      </c>
      <c r="K1304" s="300" t="s">
        <v>21</v>
      </c>
      <c r="L1304" s="305"/>
      <c r="M1304" s="306" t="s">
        <v>21</v>
      </c>
      <c r="N1304" s="307" t="s">
        <v>47</v>
      </c>
      <c r="O1304" s="48"/>
      <c r="P1304" s="249">
        <f>O1304*H1304</f>
        <v>0</v>
      </c>
      <c r="Q1304" s="249">
        <v>0.02</v>
      </c>
      <c r="R1304" s="249">
        <f>Q1304*H1304</f>
        <v>0.02</v>
      </c>
      <c r="S1304" s="249">
        <v>0</v>
      </c>
      <c r="T1304" s="250">
        <f>S1304*H1304</f>
        <v>0</v>
      </c>
      <c r="AR1304" s="25" t="s">
        <v>542</v>
      </c>
      <c r="AT1304" s="25" t="s">
        <v>841</v>
      </c>
      <c r="AU1304" s="25" t="s">
        <v>86</v>
      </c>
      <c r="AY1304" s="25" t="s">
        <v>414</v>
      </c>
      <c r="BE1304" s="251">
        <f>IF(N1304="základní",J1304,0)</f>
        <v>0</v>
      </c>
      <c r="BF1304" s="251">
        <f>IF(N1304="snížená",J1304,0)</f>
        <v>0</v>
      </c>
      <c r="BG1304" s="251">
        <f>IF(N1304="zákl. přenesená",J1304,0)</f>
        <v>0</v>
      </c>
      <c r="BH1304" s="251">
        <f>IF(N1304="sníž. přenesená",J1304,0)</f>
        <v>0</v>
      </c>
      <c r="BI1304" s="251">
        <f>IF(N1304="nulová",J1304,0)</f>
        <v>0</v>
      </c>
      <c r="BJ1304" s="25" t="s">
        <v>83</v>
      </c>
      <c r="BK1304" s="251">
        <f>ROUND(I1304*H1304,2)</f>
        <v>0</v>
      </c>
      <c r="BL1304" s="25" t="s">
        <v>422</v>
      </c>
      <c r="BM1304" s="25" t="s">
        <v>1404</v>
      </c>
    </row>
    <row r="1305" s="1" customFormat="1" ht="25.5" customHeight="1">
      <c r="B1305" s="47"/>
      <c r="C1305" s="298" t="s">
        <v>1405</v>
      </c>
      <c r="D1305" s="298" t="s">
        <v>841</v>
      </c>
      <c r="E1305" s="299" t="s">
        <v>1406</v>
      </c>
      <c r="F1305" s="300" t="s">
        <v>1407</v>
      </c>
      <c r="G1305" s="301" t="s">
        <v>678</v>
      </c>
      <c r="H1305" s="302">
        <v>1</v>
      </c>
      <c r="I1305" s="303"/>
      <c r="J1305" s="304">
        <f>ROUND(I1305*H1305,2)</f>
        <v>0</v>
      </c>
      <c r="K1305" s="300" t="s">
        <v>21</v>
      </c>
      <c r="L1305" s="305"/>
      <c r="M1305" s="306" t="s">
        <v>21</v>
      </c>
      <c r="N1305" s="307" t="s">
        <v>47</v>
      </c>
      <c r="O1305" s="48"/>
      <c r="P1305" s="249">
        <f>O1305*H1305</f>
        <v>0</v>
      </c>
      <c r="Q1305" s="249">
        <v>0.050000000000000003</v>
      </c>
      <c r="R1305" s="249">
        <f>Q1305*H1305</f>
        <v>0.050000000000000003</v>
      </c>
      <c r="S1305" s="249">
        <v>0</v>
      </c>
      <c r="T1305" s="250">
        <f>S1305*H1305</f>
        <v>0</v>
      </c>
      <c r="AR1305" s="25" t="s">
        <v>542</v>
      </c>
      <c r="AT1305" s="25" t="s">
        <v>841</v>
      </c>
      <c r="AU1305" s="25" t="s">
        <v>86</v>
      </c>
      <c r="AY1305" s="25" t="s">
        <v>414</v>
      </c>
      <c r="BE1305" s="251">
        <f>IF(N1305="základní",J1305,0)</f>
        <v>0</v>
      </c>
      <c r="BF1305" s="251">
        <f>IF(N1305="snížená",J1305,0)</f>
        <v>0</v>
      </c>
      <c r="BG1305" s="251">
        <f>IF(N1305="zákl. přenesená",J1305,0)</f>
        <v>0</v>
      </c>
      <c r="BH1305" s="251">
        <f>IF(N1305="sníž. přenesená",J1305,0)</f>
        <v>0</v>
      </c>
      <c r="BI1305" s="251">
        <f>IF(N1305="nulová",J1305,0)</f>
        <v>0</v>
      </c>
      <c r="BJ1305" s="25" t="s">
        <v>83</v>
      </c>
      <c r="BK1305" s="251">
        <f>ROUND(I1305*H1305,2)</f>
        <v>0</v>
      </c>
      <c r="BL1305" s="25" t="s">
        <v>422</v>
      </c>
      <c r="BM1305" s="25" t="s">
        <v>1408</v>
      </c>
    </row>
    <row r="1306" s="1" customFormat="1" ht="38.25" customHeight="1">
      <c r="B1306" s="47"/>
      <c r="C1306" s="240" t="s">
        <v>1409</v>
      </c>
      <c r="D1306" s="240" t="s">
        <v>418</v>
      </c>
      <c r="E1306" s="241" t="s">
        <v>1410</v>
      </c>
      <c r="F1306" s="242" t="s">
        <v>1411</v>
      </c>
      <c r="G1306" s="243" t="s">
        <v>678</v>
      </c>
      <c r="H1306" s="244">
        <v>2</v>
      </c>
      <c r="I1306" s="245"/>
      <c r="J1306" s="246">
        <f>ROUND(I1306*H1306,2)</f>
        <v>0</v>
      </c>
      <c r="K1306" s="242" t="s">
        <v>421</v>
      </c>
      <c r="L1306" s="73"/>
      <c r="M1306" s="247" t="s">
        <v>21</v>
      </c>
      <c r="N1306" s="248" t="s">
        <v>47</v>
      </c>
      <c r="O1306" s="48"/>
      <c r="P1306" s="249">
        <f>O1306*H1306</f>
        <v>0</v>
      </c>
      <c r="Q1306" s="249">
        <v>0.0046800000000000001</v>
      </c>
      <c r="R1306" s="249">
        <f>Q1306*H1306</f>
        <v>0.0093600000000000003</v>
      </c>
      <c r="S1306" s="249">
        <v>0</v>
      </c>
      <c r="T1306" s="250">
        <f>S1306*H1306</f>
        <v>0</v>
      </c>
      <c r="AR1306" s="25" t="s">
        <v>422</v>
      </c>
      <c r="AT1306" s="25" t="s">
        <v>418</v>
      </c>
      <c r="AU1306" s="25" t="s">
        <v>86</v>
      </c>
      <c r="AY1306" s="25" t="s">
        <v>414</v>
      </c>
      <c r="BE1306" s="251">
        <f>IF(N1306="základní",J1306,0)</f>
        <v>0</v>
      </c>
      <c r="BF1306" s="251">
        <f>IF(N1306="snížená",J1306,0)</f>
        <v>0</v>
      </c>
      <c r="BG1306" s="251">
        <f>IF(N1306="zákl. přenesená",J1306,0)</f>
        <v>0</v>
      </c>
      <c r="BH1306" s="251">
        <f>IF(N1306="sníž. přenesená",J1306,0)</f>
        <v>0</v>
      </c>
      <c r="BI1306" s="251">
        <f>IF(N1306="nulová",J1306,0)</f>
        <v>0</v>
      </c>
      <c r="BJ1306" s="25" t="s">
        <v>83</v>
      </c>
      <c r="BK1306" s="251">
        <f>ROUND(I1306*H1306,2)</f>
        <v>0</v>
      </c>
      <c r="BL1306" s="25" t="s">
        <v>422</v>
      </c>
      <c r="BM1306" s="25" t="s">
        <v>1412</v>
      </c>
    </row>
    <row r="1307" s="1" customFormat="1">
      <c r="B1307" s="47"/>
      <c r="C1307" s="75"/>
      <c r="D1307" s="252" t="s">
        <v>425</v>
      </c>
      <c r="E1307" s="75"/>
      <c r="F1307" s="253" t="s">
        <v>1413</v>
      </c>
      <c r="G1307" s="75"/>
      <c r="H1307" s="75"/>
      <c r="I1307" s="208"/>
      <c r="J1307" s="75"/>
      <c r="K1307" s="75"/>
      <c r="L1307" s="73"/>
      <c r="M1307" s="254"/>
      <c r="N1307" s="48"/>
      <c r="O1307" s="48"/>
      <c r="P1307" s="48"/>
      <c r="Q1307" s="48"/>
      <c r="R1307" s="48"/>
      <c r="S1307" s="48"/>
      <c r="T1307" s="96"/>
      <c r="AT1307" s="25" t="s">
        <v>425</v>
      </c>
      <c r="AU1307" s="25" t="s">
        <v>86</v>
      </c>
    </row>
    <row r="1308" s="12" customFormat="1">
      <c r="B1308" s="255"/>
      <c r="C1308" s="256"/>
      <c r="D1308" s="252" t="s">
        <v>428</v>
      </c>
      <c r="E1308" s="257" t="s">
        <v>21</v>
      </c>
      <c r="F1308" s="258" t="s">
        <v>680</v>
      </c>
      <c r="G1308" s="256"/>
      <c r="H1308" s="257" t="s">
        <v>21</v>
      </c>
      <c r="I1308" s="259"/>
      <c r="J1308" s="256"/>
      <c r="K1308" s="256"/>
      <c r="L1308" s="260"/>
      <c r="M1308" s="261"/>
      <c r="N1308" s="262"/>
      <c r="O1308" s="262"/>
      <c r="P1308" s="262"/>
      <c r="Q1308" s="262"/>
      <c r="R1308" s="262"/>
      <c r="S1308" s="262"/>
      <c r="T1308" s="263"/>
      <c r="AT1308" s="264" t="s">
        <v>428</v>
      </c>
      <c r="AU1308" s="264" t="s">
        <v>86</v>
      </c>
      <c r="AV1308" s="12" t="s">
        <v>83</v>
      </c>
      <c r="AW1308" s="12" t="s">
        <v>39</v>
      </c>
      <c r="AX1308" s="12" t="s">
        <v>76</v>
      </c>
      <c r="AY1308" s="264" t="s">
        <v>414</v>
      </c>
    </row>
    <row r="1309" s="13" customFormat="1">
      <c r="B1309" s="265"/>
      <c r="C1309" s="266"/>
      <c r="D1309" s="252" t="s">
        <v>428</v>
      </c>
      <c r="E1309" s="267" t="s">
        <v>21</v>
      </c>
      <c r="F1309" s="268" t="s">
        <v>1414</v>
      </c>
      <c r="G1309" s="266"/>
      <c r="H1309" s="269">
        <v>2</v>
      </c>
      <c r="I1309" s="270"/>
      <c r="J1309" s="266"/>
      <c r="K1309" s="266"/>
      <c r="L1309" s="271"/>
      <c r="M1309" s="272"/>
      <c r="N1309" s="273"/>
      <c r="O1309" s="273"/>
      <c r="P1309" s="273"/>
      <c r="Q1309" s="273"/>
      <c r="R1309" s="273"/>
      <c r="S1309" s="273"/>
      <c r="T1309" s="274"/>
      <c r="AT1309" s="275" t="s">
        <v>428</v>
      </c>
      <c r="AU1309" s="275" t="s">
        <v>86</v>
      </c>
      <c r="AV1309" s="13" t="s">
        <v>86</v>
      </c>
      <c r="AW1309" s="13" t="s">
        <v>39</v>
      </c>
      <c r="AX1309" s="13" t="s">
        <v>76</v>
      </c>
      <c r="AY1309" s="275" t="s">
        <v>414</v>
      </c>
    </row>
    <row r="1310" s="15" customFormat="1">
      <c r="B1310" s="287"/>
      <c r="C1310" s="288"/>
      <c r="D1310" s="252" t="s">
        <v>428</v>
      </c>
      <c r="E1310" s="289" t="s">
        <v>21</v>
      </c>
      <c r="F1310" s="290" t="s">
        <v>235</v>
      </c>
      <c r="G1310" s="288"/>
      <c r="H1310" s="291">
        <v>2</v>
      </c>
      <c r="I1310" s="292"/>
      <c r="J1310" s="288"/>
      <c r="K1310" s="288"/>
      <c r="L1310" s="293"/>
      <c r="M1310" s="294"/>
      <c r="N1310" s="295"/>
      <c r="O1310" s="295"/>
      <c r="P1310" s="295"/>
      <c r="Q1310" s="295"/>
      <c r="R1310" s="295"/>
      <c r="S1310" s="295"/>
      <c r="T1310" s="296"/>
      <c r="AT1310" s="297" t="s">
        <v>428</v>
      </c>
      <c r="AU1310" s="297" t="s">
        <v>86</v>
      </c>
      <c r="AV1310" s="15" t="s">
        <v>422</v>
      </c>
      <c r="AW1310" s="15" t="s">
        <v>39</v>
      </c>
      <c r="AX1310" s="15" t="s">
        <v>83</v>
      </c>
      <c r="AY1310" s="297" t="s">
        <v>414</v>
      </c>
    </row>
    <row r="1311" s="1" customFormat="1" ht="16.5" customHeight="1">
      <c r="B1311" s="47"/>
      <c r="C1311" s="298" t="s">
        <v>1415</v>
      </c>
      <c r="D1311" s="298" t="s">
        <v>841</v>
      </c>
      <c r="E1311" s="299" t="s">
        <v>1416</v>
      </c>
      <c r="F1311" s="300" t="s">
        <v>1417</v>
      </c>
      <c r="G1311" s="301" t="s">
        <v>678</v>
      </c>
      <c r="H1311" s="302">
        <v>2</v>
      </c>
      <c r="I1311" s="303"/>
      <c r="J1311" s="304">
        <f>ROUND(I1311*H1311,2)</f>
        <v>0</v>
      </c>
      <c r="K1311" s="300" t="s">
        <v>21</v>
      </c>
      <c r="L1311" s="305"/>
      <c r="M1311" s="306" t="s">
        <v>21</v>
      </c>
      <c r="N1311" s="307" t="s">
        <v>47</v>
      </c>
      <c r="O1311" s="48"/>
      <c r="P1311" s="249">
        <f>O1311*H1311</f>
        <v>0</v>
      </c>
      <c r="Q1311" s="249">
        <v>0</v>
      </c>
      <c r="R1311" s="249">
        <f>Q1311*H1311</f>
        <v>0</v>
      </c>
      <c r="S1311" s="249">
        <v>0</v>
      </c>
      <c r="T1311" s="250">
        <f>S1311*H1311</f>
        <v>0</v>
      </c>
      <c r="AR1311" s="25" t="s">
        <v>542</v>
      </c>
      <c r="AT1311" s="25" t="s">
        <v>841</v>
      </c>
      <c r="AU1311" s="25" t="s">
        <v>86</v>
      </c>
      <c r="AY1311" s="25" t="s">
        <v>414</v>
      </c>
      <c r="BE1311" s="251">
        <f>IF(N1311="základní",J1311,0)</f>
        <v>0</v>
      </c>
      <c r="BF1311" s="251">
        <f>IF(N1311="snížená",J1311,0)</f>
        <v>0</v>
      </c>
      <c r="BG1311" s="251">
        <f>IF(N1311="zákl. přenesená",J1311,0)</f>
        <v>0</v>
      </c>
      <c r="BH1311" s="251">
        <f>IF(N1311="sníž. přenesená",J1311,0)</f>
        <v>0</v>
      </c>
      <c r="BI1311" s="251">
        <f>IF(N1311="nulová",J1311,0)</f>
        <v>0</v>
      </c>
      <c r="BJ1311" s="25" t="s">
        <v>83</v>
      </c>
      <c r="BK1311" s="251">
        <f>ROUND(I1311*H1311,2)</f>
        <v>0</v>
      </c>
      <c r="BL1311" s="25" t="s">
        <v>422</v>
      </c>
      <c r="BM1311" s="25" t="s">
        <v>1418</v>
      </c>
    </row>
    <row r="1312" s="1" customFormat="1" ht="25.5" customHeight="1">
      <c r="B1312" s="47"/>
      <c r="C1312" s="240" t="s">
        <v>1419</v>
      </c>
      <c r="D1312" s="240" t="s">
        <v>418</v>
      </c>
      <c r="E1312" s="241" t="s">
        <v>1420</v>
      </c>
      <c r="F1312" s="242" t="s">
        <v>1421</v>
      </c>
      <c r="G1312" s="243" t="s">
        <v>678</v>
      </c>
      <c r="H1312" s="244">
        <v>8</v>
      </c>
      <c r="I1312" s="245"/>
      <c r="J1312" s="246">
        <f>ROUND(I1312*H1312,2)</f>
        <v>0</v>
      </c>
      <c r="K1312" s="242" t="s">
        <v>421</v>
      </c>
      <c r="L1312" s="73"/>
      <c r="M1312" s="247" t="s">
        <v>21</v>
      </c>
      <c r="N1312" s="248" t="s">
        <v>47</v>
      </c>
      <c r="O1312" s="48"/>
      <c r="P1312" s="249">
        <f>O1312*H1312</f>
        <v>0</v>
      </c>
      <c r="Q1312" s="249">
        <v>3.0000000000000001E-05</v>
      </c>
      <c r="R1312" s="249">
        <f>Q1312*H1312</f>
        <v>0.00024000000000000001</v>
      </c>
      <c r="S1312" s="249">
        <v>0</v>
      </c>
      <c r="T1312" s="250">
        <f>S1312*H1312</f>
        <v>0</v>
      </c>
      <c r="AR1312" s="25" t="s">
        <v>422</v>
      </c>
      <c r="AT1312" s="25" t="s">
        <v>418</v>
      </c>
      <c r="AU1312" s="25" t="s">
        <v>86</v>
      </c>
      <c r="AY1312" s="25" t="s">
        <v>414</v>
      </c>
      <c r="BE1312" s="251">
        <f>IF(N1312="základní",J1312,0)</f>
        <v>0</v>
      </c>
      <c r="BF1312" s="251">
        <f>IF(N1312="snížená",J1312,0)</f>
        <v>0</v>
      </c>
      <c r="BG1312" s="251">
        <f>IF(N1312="zákl. přenesená",J1312,0)</f>
        <v>0</v>
      </c>
      <c r="BH1312" s="251">
        <f>IF(N1312="sníž. přenesená",J1312,0)</f>
        <v>0</v>
      </c>
      <c r="BI1312" s="251">
        <f>IF(N1312="nulová",J1312,0)</f>
        <v>0</v>
      </c>
      <c r="BJ1312" s="25" t="s">
        <v>83</v>
      </c>
      <c r="BK1312" s="251">
        <f>ROUND(I1312*H1312,2)</f>
        <v>0</v>
      </c>
      <c r="BL1312" s="25" t="s">
        <v>422</v>
      </c>
      <c r="BM1312" s="25" t="s">
        <v>1422</v>
      </c>
    </row>
    <row r="1313" s="1" customFormat="1">
      <c r="B1313" s="47"/>
      <c r="C1313" s="75"/>
      <c r="D1313" s="252" t="s">
        <v>425</v>
      </c>
      <c r="E1313" s="75"/>
      <c r="F1313" s="253" t="s">
        <v>1423</v>
      </c>
      <c r="G1313" s="75"/>
      <c r="H1313" s="75"/>
      <c r="I1313" s="208"/>
      <c r="J1313" s="75"/>
      <c r="K1313" s="75"/>
      <c r="L1313" s="73"/>
      <c r="M1313" s="254"/>
      <c r="N1313" s="48"/>
      <c r="O1313" s="48"/>
      <c r="P1313" s="48"/>
      <c r="Q1313" s="48"/>
      <c r="R1313" s="48"/>
      <c r="S1313" s="48"/>
      <c r="T1313" s="96"/>
      <c r="AT1313" s="25" t="s">
        <v>425</v>
      </c>
      <c r="AU1313" s="25" t="s">
        <v>86</v>
      </c>
    </row>
    <row r="1314" s="12" customFormat="1">
      <c r="B1314" s="255"/>
      <c r="C1314" s="256"/>
      <c r="D1314" s="252" t="s">
        <v>428</v>
      </c>
      <c r="E1314" s="257" t="s">
        <v>21</v>
      </c>
      <c r="F1314" s="258" t="s">
        <v>686</v>
      </c>
      <c r="G1314" s="256"/>
      <c r="H1314" s="257" t="s">
        <v>21</v>
      </c>
      <c r="I1314" s="259"/>
      <c r="J1314" s="256"/>
      <c r="K1314" s="256"/>
      <c r="L1314" s="260"/>
      <c r="M1314" s="261"/>
      <c r="N1314" s="262"/>
      <c r="O1314" s="262"/>
      <c r="P1314" s="262"/>
      <c r="Q1314" s="262"/>
      <c r="R1314" s="262"/>
      <c r="S1314" s="262"/>
      <c r="T1314" s="263"/>
      <c r="AT1314" s="264" t="s">
        <v>428</v>
      </c>
      <c r="AU1314" s="264" t="s">
        <v>86</v>
      </c>
      <c r="AV1314" s="12" t="s">
        <v>83</v>
      </c>
      <c r="AW1314" s="12" t="s">
        <v>39</v>
      </c>
      <c r="AX1314" s="12" t="s">
        <v>76</v>
      </c>
      <c r="AY1314" s="264" t="s">
        <v>414</v>
      </c>
    </row>
    <row r="1315" s="13" customFormat="1">
      <c r="B1315" s="265"/>
      <c r="C1315" s="266"/>
      <c r="D1315" s="252" t="s">
        <v>428</v>
      </c>
      <c r="E1315" s="267" t="s">
        <v>21</v>
      </c>
      <c r="F1315" s="268" t="s">
        <v>1424</v>
      </c>
      <c r="G1315" s="266"/>
      <c r="H1315" s="269">
        <v>8</v>
      </c>
      <c r="I1315" s="270"/>
      <c r="J1315" s="266"/>
      <c r="K1315" s="266"/>
      <c r="L1315" s="271"/>
      <c r="M1315" s="272"/>
      <c r="N1315" s="273"/>
      <c r="O1315" s="273"/>
      <c r="P1315" s="273"/>
      <c r="Q1315" s="273"/>
      <c r="R1315" s="273"/>
      <c r="S1315" s="273"/>
      <c r="T1315" s="274"/>
      <c r="AT1315" s="275" t="s">
        <v>428</v>
      </c>
      <c r="AU1315" s="275" t="s">
        <v>86</v>
      </c>
      <c r="AV1315" s="13" t="s">
        <v>86</v>
      </c>
      <c r="AW1315" s="13" t="s">
        <v>39</v>
      </c>
      <c r="AX1315" s="13" t="s">
        <v>76</v>
      </c>
      <c r="AY1315" s="275" t="s">
        <v>414</v>
      </c>
    </row>
    <row r="1316" s="15" customFormat="1">
      <c r="B1316" s="287"/>
      <c r="C1316" s="288"/>
      <c r="D1316" s="252" t="s">
        <v>428</v>
      </c>
      <c r="E1316" s="289" t="s">
        <v>21</v>
      </c>
      <c r="F1316" s="290" t="s">
        <v>235</v>
      </c>
      <c r="G1316" s="288"/>
      <c r="H1316" s="291">
        <v>8</v>
      </c>
      <c r="I1316" s="292"/>
      <c r="J1316" s="288"/>
      <c r="K1316" s="288"/>
      <c r="L1316" s="293"/>
      <c r="M1316" s="294"/>
      <c r="N1316" s="295"/>
      <c r="O1316" s="295"/>
      <c r="P1316" s="295"/>
      <c r="Q1316" s="295"/>
      <c r="R1316" s="295"/>
      <c r="S1316" s="295"/>
      <c r="T1316" s="296"/>
      <c r="AT1316" s="297" t="s">
        <v>428</v>
      </c>
      <c r="AU1316" s="297" t="s">
        <v>86</v>
      </c>
      <c r="AV1316" s="15" t="s">
        <v>422</v>
      </c>
      <c r="AW1316" s="15" t="s">
        <v>39</v>
      </c>
      <c r="AX1316" s="15" t="s">
        <v>83</v>
      </c>
      <c r="AY1316" s="297" t="s">
        <v>414</v>
      </c>
    </row>
    <row r="1317" s="1" customFormat="1" ht="25.5" customHeight="1">
      <c r="B1317" s="47"/>
      <c r="C1317" s="240" t="s">
        <v>1425</v>
      </c>
      <c r="D1317" s="240" t="s">
        <v>418</v>
      </c>
      <c r="E1317" s="241" t="s">
        <v>1426</v>
      </c>
      <c r="F1317" s="242" t="s">
        <v>1427</v>
      </c>
      <c r="G1317" s="243" t="s">
        <v>678</v>
      </c>
      <c r="H1317" s="244">
        <v>8</v>
      </c>
      <c r="I1317" s="245"/>
      <c r="J1317" s="246">
        <f>ROUND(I1317*H1317,2)</f>
        <v>0</v>
      </c>
      <c r="K1317" s="242" t="s">
        <v>421</v>
      </c>
      <c r="L1317" s="73"/>
      <c r="M1317" s="247" t="s">
        <v>21</v>
      </c>
      <c r="N1317" s="248" t="s">
        <v>47</v>
      </c>
      <c r="O1317" s="48"/>
      <c r="P1317" s="249">
        <f>O1317*H1317</f>
        <v>0</v>
      </c>
      <c r="Q1317" s="249">
        <v>0.00010000000000000001</v>
      </c>
      <c r="R1317" s="249">
        <f>Q1317*H1317</f>
        <v>0.00080000000000000004</v>
      </c>
      <c r="S1317" s="249">
        <v>0</v>
      </c>
      <c r="T1317" s="250">
        <f>S1317*H1317</f>
        <v>0</v>
      </c>
      <c r="AR1317" s="25" t="s">
        <v>422</v>
      </c>
      <c r="AT1317" s="25" t="s">
        <v>418</v>
      </c>
      <c r="AU1317" s="25" t="s">
        <v>86</v>
      </c>
      <c r="AY1317" s="25" t="s">
        <v>414</v>
      </c>
      <c r="BE1317" s="251">
        <f>IF(N1317="základní",J1317,0)</f>
        <v>0</v>
      </c>
      <c r="BF1317" s="251">
        <f>IF(N1317="snížená",J1317,0)</f>
        <v>0</v>
      </c>
      <c r="BG1317" s="251">
        <f>IF(N1317="zákl. přenesená",J1317,0)</f>
        <v>0</v>
      </c>
      <c r="BH1317" s="251">
        <f>IF(N1317="sníž. přenesená",J1317,0)</f>
        <v>0</v>
      </c>
      <c r="BI1317" s="251">
        <f>IF(N1317="nulová",J1317,0)</f>
        <v>0</v>
      </c>
      <c r="BJ1317" s="25" t="s">
        <v>83</v>
      </c>
      <c r="BK1317" s="251">
        <f>ROUND(I1317*H1317,2)</f>
        <v>0</v>
      </c>
      <c r="BL1317" s="25" t="s">
        <v>422</v>
      </c>
      <c r="BM1317" s="25" t="s">
        <v>1428</v>
      </c>
    </row>
    <row r="1318" s="1" customFormat="1">
      <c r="B1318" s="47"/>
      <c r="C1318" s="75"/>
      <c r="D1318" s="252" t="s">
        <v>425</v>
      </c>
      <c r="E1318" s="75"/>
      <c r="F1318" s="253" t="s">
        <v>1423</v>
      </c>
      <c r="G1318" s="75"/>
      <c r="H1318" s="75"/>
      <c r="I1318" s="208"/>
      <c r="J1318" s="75"/>
      <c r="K1318" s="75"/>
      <c r="L1318" s="73"/>
      <c r="M1318" s="254"/>
      <c r="N1318" s="48"/>
      <c r="O1318" s="48"/>
      <c r="P1318" s="48"/>
      <c r="Q1318" s="48"/>
      <c r="R1318" s="48"/>
      <c r="S1318" s="48"/>
      <c r="T1318" s="96"/>
      <c r="AT1318" s="25" t="s">
        <v>425</v>
      </c>
      <c r="AU1318" s="25" t="s">
        <v>86</v>
      </c>
    </row>
    <row r="1319" s="12" customFormat="1">
      <c r="B1319" s="255"/>
      <c r="C1319" s="256"/>
      <c r="D1319" s="252" t="s">
        <v>428</v>
      </c>
      <c r="E1319" s="257" t="s">
        <v>21</v>
      </c>
      <c r="F1319" s="258" t="s">
        <v>686</v>
      </c>
      <c r="G1319" s="256"/>
      <c r="H1319" s="257" t="s">
        <v>21</v>
      </c>
      <c r="I1319" s="259"/>
      <c r="J1319" s="256"/>
      <c r="K1319" s="256"/>
      <c r="L1319" s="260"/>
      <c r="M1319" s="261"/>
      <c r="N1319" s="262"/>
      <c r="O1319" s="262"/>
      <c r="P1319" s="262"/>
      <c r="Q1319" s="262"/>
      <c r="R1319" s="262"/>
      <c r="S1319" s="262"/>
      <c r="T1319" s="263"/>
      <c r="AT1319" s="264" t="s">
        <v>428</v>
      </c>
      <c r="AU1319" s="264" t="s">
        <v>86</v>
      </c>
      <c r="AV1319" s="12" t="s">
        <v>83</v>
      </c>
      <c r="AW1319" s="12" t="s">
        <v>39</v>
      </c>
      <c r="AX1319" s="12" t="s">
        <v>76</v>
      </c>
      <c r="AY1319" s="264" t="s">
        <v>414</v>
      </c>
    </row>
    <row r="1320" s="13" customFormat="1">
      <c r="B1320" s="265"/>
      <c r="C1320" s="266"/>
      <c r="D1320" s="252" t="s">
        <v>428</v>
      </c>
      <c r="E1320" s="267" t="s">
        <v>21</v>
      </c>
      <c r="F1320" s="268" t="s">
        <v>1424</v>
      </c>
      <c r="G1320" s="266"/>
      <c r="H1320" s="269">
        <v>8</v>
      </c>
      <c r="I1320" s="270"/>
      <c r="J1320" s="266"/>
      <c r="K1320" s="266"/>
      <c r="L1320" s="271"/>
      <c r="M1320" s="272"/>
      <c r="N1320" s="273"/>
      <c r="O1320" s="273"/>
      <c r="P1320" s="273"/>
      <c r="Q1320" s="273"/>
      <c r="R1320" s="273"/>
      <c r="S1320" s="273"/>
      <c r="T1320" s="274"/>
      <c r="AT1320" s="275" t="s">
        <v>428</v>
      </c>
      <c r="AU1320" s="275" t="s">
        <v>86</v>
      </c>
      <c r="AV1320" s="13" t="s">
        <v>86</v>
      </c>
      <c r="AW1320" s="13" t="s">
        <v>39</v>
      </c>
      <c r="AX1320" s="13" t="s">
        <v>76</v>
      </c>
      <c r="AY1320" s="275" t="s">
        <v>414</v>
      </c>
    </row>
    <row r="1321" s="15" customFormat="1">
      <c r="B1321" s="287"/>
      <c r="C1321" s="288"/>
      <c r="D1321" s="252" t="s">
        <v>428</v>
      </c>
      <c r="E1321" s="289" t="s">
        <v>21</v>
      </c>
      <c r="F1321" s="290" t="s">
        <v>235</v>
      </c>
      <c r="G1321" s="288"/>
      <c r="H1321" s="291">
        <v>8</v>
      </c>
      <c r="I1321" s="292"/>
      <c r="J1321" s="288"/>
      <c r="K1321" s="288"/>
      <c r="L1321" s="293"/>
      <c r="M1321" s="294"/>
      <c r="N1321" s="295"/>
      <c r="O1321" s="295"/>
      <c r="P1321" s="295"/>
      <c r="Q1321" s="295"/>
      <c r="R1321" s="295"/>
      <c r="S1321" s="295"/>
      <c r="T1321" s="296"/>
      <c r="AT1321" s="297" t="s">
        <v>428</v>
      </c>
      <c r="AU1321" s="297" t="s">
        <v>86</v>
      </c>
      <c r="AV1321" s="15" t="s">
        <v>422</v>
      </c>
      <c r="AW1321" s="15" t="s">
        <v>39</v>
      </c>
      <c r="AX1321" s="15" t="s">
        <v>83</v>
      </c>
      <c r="AY1321" s="297" t="s">
        <v>414</v>
      </c>
    </row>
    <row r="1322" s="1" customFormat="1" ht="38.25" customHeight="1">
      <c r="B1322" s="47"/>
      <c r="C1322" s="240" t="s">
        <v>1429</v>
      </c>
      <c r="D1322" s="240" t="s">
        <v>418</v>
      </c>
      <c r="E1322" s="241" t="s">
        <v>1430</v>
      </c>
      <c r="F1322" s="242" t="s">
        <v>1431</v>
      </c>
      <c r="G1322" s="243" t="s">
        <v>192</v>
      </c>
      <c r="H1322" s="244">
        <v>6732.9610000000002</v>
      </c>
      <c r="I1322" s="245"/>
      <c r="J1322" s="246">
        <f>ROUND(I1322*H1322,2)</f>
        <v>0</v>
      </c>
      <c r="K1322" s="242" t="s">
        <v>421</v>
      </c>
      <c r="L1322" s="73"/>
      <c r="M1322" s="247" t="s">
        <v>21</v>
      </c>
      <c r="N1322" s="248" t="s">
        <v>47</v>
      </c>
      <c r="O1322" s="48"/>
      <c r="P1322" s="249">
        <f>O1322*H1322</f>
        <v>0</v>
      </c>
      <c r="Q1322" s="249">
        <v>0</v>
      </c>
      <c r="R1322" s="249">
        <f>Q1322*H1322</f>
        <v>0</v>
      </c>
      <c r="S1322" s="249">
        <v>0.113</v>
      </c>
      <c r="T1322" s="250">
        <f>S1322*H1322</f>
        <v>760.82459300000005</v>
      </c>
      <c r="AR1322" s="25" t="s">
        <v>422</v>
      </c>
      <c r="AT1322" s="25" t="s">
        <v>418</v>
      </c>
      <c r="AU1322" s="25" t="s">
        <v>86</v>
      </c>
      <c r="AY1322" s="25" t="s">
        <v>414</v>
      </c>
      <c r="BE1322" s="251">
        <f>IF(N1322="základní",J1322,0)</f>
        <v>0</v>
      </c>
      <c r="BF1322" s="251">
        <f>IF(N1322="snížená",J1322,0)</f>
        <v>0</v>
      </c>
      <c r="BG1322" s="251">
        <f>IF(N1322="zákl. přenesená",J1322,0)</f>
        <v>0</v>
      </c>
      <c r="BH1322" s="251">
        <f>IF(N1322="sníž. přenesená",J1322,0)</f>
        <v>0</v>
      </c>
      <c r="BI1322" s="251">
        <f>IF(N1322="nulová",J1322,0)</f>
        <v>0</v>
      </c>
      <c r="BJ1322" s="25" t="s">
        <v>83</v>
      </c>
      <c r="BK1322" s="251">
        <f>ROUND(I1322*H1322,2)</f>
        <v>0</v>
      </c>
      <c r="BL1322" s="25" t="s">
        <v>422</v>
      </c>
      <c r="BM1322" s="25" t="s">
        <v>1432</v>
      </c>
    </row>
    <row r="1323" s="12" customFormat="1">
      <c r="B1323" s="255"/>
      <c r="C1323" s="256"/>
      <c r="D1323" s="252" t="s">
        <v>428</v>
      </c>
      <c r="E1323" s="257" t="s">
        <v>21</v>
      </c>
      <c r="F1323" s="258" t="s">
        <v>1130</v>
      </c>
      <c r="G1323" s="256"/>
      <c r="H1323" s="257" t="s">
        <v>21</v>
      </c>
      <c r="I1323" s="259"/>
      <c r="J1323" s="256"/>
      <c r="K1323" s="256"/>
      <c r="L1323" s="260"/>
      <c r="M1323" s="261"/>
      <c r="N1323" s="262"/>
      <c r="O1323" s="262"/>
      <c r="P1323" s="262"/>
      <c r="Q1323" s="262"/>
      <c r="R1323" s="262"/>
      <c r="S1323" s="262"/>
      <c r="T1323" s="263"/>
      <c r="AT1323" s="264" t="s">
        <v>428</v>
      </c>
      <c r="AU1323" s="264" t="s">
        <v>86</v>
      </c>
      <c r="AV1323" s="12" t="s">
        <v>83</v>
      </c>
      <c r="AW1323" s="12" t="s">
        <v>39</v>
      </c>
      <c r="AX1323" s="12" t="s">
        <v>76</v>
      </c>
      <c r="AY1323" s="264" t="s">
        <v>414</v>
      </c>
    </row>
    <row r="1324" s="12" customFormat="1">
      <c r="B1324" s="255"/>
      <c r="C1324" s="256"/>
      <c r="D1324" s="252" t="s">
        <v>428</v>
      </c>
      <c r="E1324" s="257" t="s">
        <v>21</v>
      </c>
      <c r="F1324" s="258" t="s">
        <v>1433</v>
      </c>
      <c r="G1324" s="256"/>
      <c r="H1324" s="257" t="s">
        <v>21</v>
      </c>
      <c r="I1324" s="259"/>
      <c r="J1324" s="256"/>
      <c r="K1324" s="256"/>
      <c r="L1324" s="260"/>
      <c r="M1324" s="261"/>
      <c r="N1324" s="262"/>
      <c r="O1324" s="262"/>
      <c r="P1324" s="262"/>
      <c r="Q1324" s="262"/>
      <c r="R1324" s="262"/>
      <c r="S1324" s="262"/>
      <c r="T1324" s="263"/>
      <c r="AT1324" s="264" t="s">
        <v>428</v>
      </c>
      <c r="AU1324" s="264" t="s">
        <v>86</v>
      </c>
      <c r="AV1324" s="12" t="s">
        <v>83</v>
      </c>
      <c r="AW1324" s="12" t="s">
        <v>39</v>
      </c>
      <c r="AX1324" s="12" t="s">
        <v>76</v>
      </c>
      <c r="AY1324" s="264" t="s">
        <v>414</v>
      </c>
    </row>
    <row r="1325" s="13" customFormat="1">
      <c r="B1325" s="265"/>
      <c r="C1325" s="266"/>
      <c r="D1325" s="252" t="s">
        <v>428</v>
      </c>
      <c r="E1325" s="267" t="s">
        <v>21</v>
      </c>
      <c r="F1325" s="268" t="s">
        <v>1434</v>
      </c>
      <c r="G1325" s="266"/>
      <c r="H1325" s="269">
        <v>254.17500000000001</v>
      </c>
      <c r="I1325" s="270"/>
      <c r="J1325" s="266"/>
      <c r="K1325" s="266"/>
      <c r="L1325" s="271"/>
      <c r="M1325" s="272"/>
      <c r="N1325" s="273"/>
      <c r="O1325" s="273"/>
      <c r="P1325" s="273"/>
      <c r="Q1325" s="273"/>
      <c r="R1325" s="273"/>
      <c r="S1325" s="273"/>
      <c r="T1325" s="274"/>
      <c r="AT1325" s="275" t="s">
        <v>428</v>
      </c>
      <c r="AU1325" s="275" t="s">
        <v>86</v>
      </c>
      <c r="AV1325" s="13" t="s">
        <v>86</v>
      </c>
      <c r="AW1325" s="13" t="s">
        <v>39</v>
      </c>
      <c r="AX1325" s="13" t="s">
        <v>76</v>
      </c>
      <c r="AY1325" s="275" t="s">
        <v>414</v>
      </c>
    </row>
    <row r="1326" s="12" customFormat="1">
      <c r="B1326" s="255"/>
      <c r="C1326" s="256"/>
      <c r="D1326" s="252" t="s">
        <v>428</v>
      </c>
      <c r="E1326" s="257" t="s">
        <v>21</v>
      </c>
      <c r="F1326" s="258" t="s">
        <v>1435</v>
      </c>
      <c r="G1326" s="256"/>
      <c r="H1326" s="257" t="s">
        <v>21</v>
      </c>
      <c r="I1326" s="259"/>
      <c r="J1326" s="256"/>
      <c r="K1326" s="256"/>
      <c r="L1326" s="260"/>
      <c r="M1326" s="261"/>
      <c r="N1326" s="262"/>
      <c r="O1326" s="262"/>
      <c r="P1326" s="262"/>
      <c r="Q1326" s="262"/>
      <c r="R1326" s="262"/>
      <c r="S1326" s="262"/>
      <c r="T1326" s="263"/>
      <c r="AT1326" s="264" t="s">
        <v>428</v>
      </c>
      <c r="AU1326" s="264" t="s">
        <v>86</v>
      </c>
      <c r="AV1326" s="12" t="s">
        <v>83</v>
      </c>
      <c r="AW1326" s="12" t="s">
        <v>39</v>
      </c>
      <c r="AX1326" s="12" t="s">
        <v>76</v>
      </c>
      <c r="AY1326" s="264" t="s">
        <v>414</v>
      </c>
    </row>
    <row r="1327" s="13" customFormat="1">
      <c r="B1327" s="265"/>
      <c r="C1327" s="266"/>
      <c r="D1327" s="252" t="s">
        <v>428</v>
      </c>
      <c r="E1327" s="267" t="s">
        <v>21</v>
      </c>
      <c r="F1327" s="268" t="s">
        <v>1436</v>
      </c>
      <c r="G1327" s="266"/>
      <c r="H1327" s="269">
        <v>355.41899999999998</v>
      </c>
      <c r="I1327" s="270"/>
      <c r="J1327" s="266"/>
      <c r="K1327" s="266"/>
      <c r="L1327" s="271"/>
      <c r="M1327" s="272"/>
      <c r="N1327" s="273"/>
      <c r="O1327" s="273"/>
      <c r="P1327" s="273"/>
      <c r="Q1327" s="273"/>
      <c r="R1327" s="273"/>
      <c r="S1327" s="273"/>
      <c r="T1327" s="274"/>
      <c r="AT1327" s="275" t="s">
        <v>428</v>
      </c>
      <c r="AU1327" s="275" t="s">
        <v>86</v>
      </c>
      <c r="AV1327" s="13" t="s">
        <v>86</v>
      </c>
      <c r="AW1327" s="13" t="s">
        <v>39</v>
      </c>
      <c r="AX1327" s="13" t="s">
        <v>76</v>
      </c>
      <c r="AY1327" s="275" t="s">
        <v>414</v>
      </c>
    </row>
    <row r="1328" s="13" customFormat="1">
      <c r="B1328" s="265"/>
      <c r="C1328" s="266"/>
      <c r="D1328" s="252" t="s">
        <v>428</v>
      </c>
      <c r="E1328" s="267" t="s">
        <v>21</v>
      </c>
      <c r="F1328" s="268" t="s">
        <v>1437</v>
      </c>
      <c r="G1328" s="266"/>
      <c r="H1328" s="269">
        <v>207.417</v>
      </c>
      <c r="I1328" s="270"/>
      <c r="J1328" s="266"/>
      <c r="K1328" s="266"/>
      <c r="L1328" s="271"/>
      <c r="M1328" s="272"/>
      <c r="N1328" s="273"/>
      <c r="O1328" s="273"/>
      <c r="P1328" s="273"/>
      <c r="Q1328" s="273"/>
      <c r="R1328" s="273"/>
      <c r="S1328" s="273"/>
      <c r="T1328" s="274"/>
      <c r="AT1328" s="275" t="s">
        <v>428</v>
      </c>
      <c r="AU1328" s="275" t="s">
        <v>86</v>
      </c>
      <c r="AV1328" s="13" t="s">
        <v>86</v>
      </c>
      <c r="AW1328" s="13" t="s">
        <v>39</v>
      </c>
      <c r="AX1328" s="13" t="s">
        <v>76</v>
      </c>
      <c r="AY1328" s="275" t="s">
        <v>414</v>
      </c>
    </row>
    <row r="1329" s="12" customFormat="1">
      <c r="B1329" s="255"/>
      <c r="C1329" s="256"/>
      <c r="D1329" s="252" t="s">
        <v>428</v>
      </c>
      <c r="E1329" s="257" t="s">
        <v>21</v>
      </c>
      <c r="F1329" s="258" t="s">
        <v>1438</v>
      </c>
      <c r="G1329" s="256"/>
      <c r="H1329" s="257" t="s">
        <v>21</v>
      </c>
      <c r="I1329" s="259"/>
      <c r="J1329" s="256"/>
      <c r="K1329" s="256"/>
      <c r="L1329" s="260"/>
      <c r="M1329" s="261"/>
      <c r="N1329" s="262"/>
      <c r="O1329" s="262"/>
      <c r="P1329" s="262"/>
      <c r="Q1329" s="262"/>
      <c r="R1329" s="262"/>
      <c r="S1329" s="262"/>
      <c r="T1329" s="263"/>
      <c r="AT1329" s="264" t="s">
        <v>428</v>
      </c>
      <c r="AU1329" s="264" t="s">
        <v>86</v>
      </c>
      <c r="AV1329" s="12" t="s">
        <v>83</v>
      </c>
      <c r="AW1329" s="12" t="s">
        <v>39</v>
      </c>
      <c r="AX1329" s="12" t="s">
        <v>76</v>
      </c>
      <c r="AY1329" s="264" t="s">
        <v>414</v>
      </c>
    </row>
    <row r="1330" s="13" customFormat="1">
      <c r="B1330" s="265"/>
      <c r="C1330" s="266"/>
      <c r="D1330" s="252" t="s">
        <v>428</v>
      </c>
      <c r="E1330" s="267" t="s">
        <v>21</v>
      </c>
      <c r="F1330" s="268" t="s">
        <v>1439</v>
      </c>
      <c r="G1330" s="266"/>
      <c r="H1330" s="269">
        <v>408.50999999999999</v>
      </c>
      <c r="I1330" s="270"/>
      <c r="J1330" s="266"/>
      <c r="K1330" s="266"/>
      <c r="L1330" s="271"/>
      <c r="M1330" s="272"/>
      <c r="N1330" s="273"/>
      <c r="O1330" s="273"/>
      <c r="P1330" s="273"/>
      <c r="Q1330" s="273"/>
      <c r="R1330" s="273"/>
      <c r="S1330" s="273"/>
      <c r="T1330" s="274"/>
      <c r="AT1330" s="275" t="s">
        <v>428</v>
      </c>
      <c r="AU1330" s="275" t="s">
        <v>86</v>
      </c>
      <c r="AV1330" s="13" t="s">
        <v>86</v>
      </c>
      <c r="AW1330" s="13" t="s">
        <v>39</v>
      </c>
      <c r="AX1330" s="13" t="s">
        <v>76</v>
      </c>
      <c r="AY1330" s="275" t="s">
        <v>414</v>
      </c>
    </row>
    <row r="1331" s="13" customFormat="1">
      <c r="B1331" s="265"/>
      <c r="C1331" s="266"/>
      <c r="D1331" s="252" t="s">
        <v>428</v>
      </c>
      <c r="E1331" s="267" t="s">
        <v>21</v>
      </c>
      <c r="F1331" s="268" t="s">
        <v>1440</v>
      </c>
      <c r="G1331" s="266"/>
      <c r="H1331" s="269">
        <v>18.742999999999999</v>
      </c>
      <c r="I1331" s="270"/>
      <c r="J1331" s="266"/>
      <c r="K1331" s="266"/>
      <c r="L1331" s="271"/>
      <c r="M1331" s="272"/>
      <c r="N1331" s="273"/>
      <c r="O1331" s="273"/>
      <c r="P1331" s="273"/>
      <c r="Q1331" s="273"/>
      <c r="R1331" s="273"/>
      <c r="S1331" s="273"/>
      <c r="T1331" s="274"/>
      <c r="AT1331" s="275" t="s">
        <v>428</v>
      </c>
      <c r="AU1331" s="275" t="s">
        <v>86</v>
      </c>
      <c r="AV1331" s="13" t="s">
        <v>86</v>
      </c>
      <c r="AW1331" s="13" t="s">
        <v>39</v>
      </c>
      <c r="AX1331" s="13" t="s">
        <v>76</v>
      </c>
      <c r="AY1331" s="275" t="s">
        <v>414</v>
      </c>
    </row>
    <row r="1332" s="13" customFormat="1">
      <c r="B1332" s="265"/>
      <c r="C1332" s="266"/>
      <c r="D1332" s="252" t="s">
        <v>428</v>
      </c>
      <c r="E1332" s="267" t="s">
        <v>21</v>
      </c>
      <c r="F1332" s="268" t="s">
        <v>1441</v>
      </c>
      <c r="G1332" s="266"/>
      <c r="H1332" s="269">
        <v>27.821000000000002</v>
      </c>
      <c r="I1332" s="270"/>
      <c r="J1332" s="266"/>
      <c r="K1332" s="266"/>
      <c r="L1332" s="271"/>
      <c r="M1332" s="272"/>
      <c r="N1332" s="273"/>
      <c r="O1332" s="273"/>
      <c r="P1332" s="273"/>
      <c r="Q1332" s="273"/>
      <c r="R1332" s="273"/>
      <c r="S1332" s="273"/>
      <c r="T1332" s="274"/>
      <c r="AT1332" s="275" t="s">
        <v>428</v>
      </c>
      <c r="AU1332" s="275" t="s">
        <v>86</v>
      </c>
      <c r="AV1332" s="13" t="s">
        <v>86</v>
      </c>
      <c r="AW1332" s="13" t="s">
        <v>39</v>
      </c>
      <c r="AX1332" s="13" t="s">
        <v>76</v>
      </c>
      <c r="AY1332" s="275" t="s">
        <v>414</v>
      </c>
    </row>
    <row r="1333" s="12" customFormat="1">
      <c r="B1333" s="255"/>
      <c r="C1333" s="256"/>
      <c r="D1333" s="252" t="s">
        <v>428</v>
      </c>
      <c r="E1333" s="257" t="s">
        <v>21</v>
      </c>
      <c r="F1333" s="258" t="s">
        <v>1442</v>
      </c>
      <c r="G1333" s="256"/>
      <c r="H1333" s="257" t="s">
        <v>21</v>
      </c>
      <c r="I1333" s="259"/>
      <c r="J1333" s="256"/>
      <c r="K1333" s="256"/>
      <c r="L1333" s="260"/>
      <c r="M1333" s="261"/>
      <c r="N1333" s="262"/>
      <c r="O1333" s="262"/>
      <c r="P1333" s="262"/>
      <c r="Q1333" s="262"/>
      <c r="R1333" s="262"/>
      <c r="S1333" s="262"/>
      <c r="T1333" s="263"/>
      <c r="AT1333" s="264" t="s">
        <v>428</v>
      </c>
      <c r="AU1333" s="264" t="s">
        <v>86</v>
      </c>
      <c r="AV1333" s="12" t="s">
        <v>83</v>
      </c>
      <c r="AW1333" s="12" t="s">
        <v>39</v>
      </c>
      <c r="AX1333" s="12" t="s">
        <v>76</v>
      </c>
      <c r="AY1333" s="264" t="s">
        <v>414</v>
      </c>
    </row>
    <row r="1334" s="13" customFormat="1">
      <c r="B1334" s="265"/>
      <c r="C1334" s="266"/>
      <c r="D1334" s="252" t="s">
        <v>428</v>
      </c>
      <c r="E1334" s="267" t="s">
        <v>21</v>
      </c>
      <c r="F1334" s="268" t="s">
        <v>1443</v>
      </c>
      <c r="G1334" s="266"/>
      <c r="H1334" s="269">
        <v>4902.1199999999999</v>
      </c>
      <c r="I1334" s="270"/>
      <c r="J1334" s="266"/>
      <c r="K1334" s="266"/>
      <c r="L1334" s="271"/>
      <c r="M1334" s="272"/>
      <c r="N1334" s="273"/>
      <c r="O1334" s="273"/>
      <c r="P1334" s="273"/>
      <c r="Q1334" s="273"/>
      <c r="R1334" s="273"/>
      <c r="S1334" s="273"/>
      <c r="T1334" s="274"/>
      <c r="AT1334" s="275" t="s">
        <v>428</v>
      </c>
      <c r="AU1334" s="275" t="s">
        <v>86</v>
      </c>
      <c r="AV1334" s="13" t="s">
        <v>86</v>
      </c>
      <c r="AW1334" s="13" t="s">
        <v>39</v>
      </c>
      <c r="AX1334" s="13" t="s">
        <v>76</v>
      </c>
      <c r="AY1334" s="275" t="s">
        <v>414</v>
      </c>
    </row>
    <row r="1335" s="13" customFormat="1">
      <c r="B1335" s="265"/>
      <c r="C1335" s="266"/>
      <c r="D1335" s="252" t="s">
        <v>428</v>
      </c>
      <c r="E1335" s="267" t="s">
        <v>21</v>
      </c>
      <c r="F1335" s="268" t="s">
        <v>1444</v>
      </c>
      <c r="G1335" s="266"/>
      <c r="H1335" s="269">
        <v>224.91</v>
      </c>
      <c r="I1335" s="270"/>
      <c r="J1335" s="266"/>
      <c r="K1335" s="266"/>
      <c r="L1335" s="271"/>
      <c r="M1335" s="272"/>
      <c r="N1335" s="273"/>
      <c r="O1335" s="273"/>
      <c r="P1335" s="273"/>
      <c r="Q1335" s="273"/>
      <c r="R1335" s="273"/>
      <c r="S1335" s="273"/>
      <c r="T1335" s="274"/>
      <c r="AT1335" s="275" t="s">
        <v>428</v>
      </c>
      <c r="AU1335" s="275" t="s">
        <v>86</v>
      </c>
      <c r="AV1335" s="13" t="s">
        <v>86</v>
      </c>
      <c r="AW1335" s="13" t="s">
        <v>39</v>
      </c>
      <c r="AX1335" s="13" t="s">
        <v>76</v>
      </c>
      <c r="AY1335" s="275" t="s">
        <v>414</v>
      </c>
    </row>
    <row r="1336" s="13" customFormat="1">
      <c r="B1336" s="265"/>
      <c r="C1336" s="266"/>
      <c r="D1336" s="252" t="s">
        <v>428</v>
      </c>
      <c r="E1336" s="267" t="s">
        <v>21</v>
      </c>
      <c r="F1336" s="268" t="s">
        <v>1445</v>
      </c>
      <c r="G1336" s="266"/>
      <c r="H1336" s="269">
        <v>333.846</v>
      </c>
      <c r="I1336" s="270"/>
      <c r="J1336" s="266"/>
      <c r="K1336" s="266"/>
      <c r="L1336" s="271"/>
      <c r="M1336" s="272"/>
      <c r="N1336" s="273"/>
      <c r="O1336" s="273"/>
      <c r="P1336" s="273"/>
      <c r="Q1336" s="273"/>
      <c r="R1336" s="273"/>
      <c r="S1336" s="273"/>
      <c r="T1336" s="274"/>
      <c r="AT1336" s="275" t="s">
        <v>428</v>
      </c>
      <c r="AU1336" s="275" t="s">
        <v>86</v>
      </c>
      <c r="AV1336" s="13" t="s">
        <v>86</v>
      </c>
      <c r="AW1336" s="13" t="s">
        <v>39</v>
      </c>
      <c r="AX1336" s="13" t="s">
        <v>76</v>
      </c>
      <c r="AY1336" s="275" t="s">
        <v>414</v>
      </c>
    </row>
    <row r="1337" s="15" customFormat="1">
      <c r="B1337" s="287"/>
      <c r="C1337" s="288"/>
      <c r="D1337" s="252" t="s">
        <v>428</v>
      </c>
      <c r="E1337" s="289" t="s">
        <v>21</v>
      </c>
      <c r="F1337" s="290" t="s">
        <v>235</v>
      </c>
      <c r="G1337" s="288"/>
      <c r="H1337" s="291">
        <v>6732.9610000000002</v>
      </c>
      <c r="I1337" s="292"/>
      <c r="J1337" s="288"/>
      <c r="K1337" s="288"/>
      <c r="L1337" s="293"/>
      <c r="M1337" s="294"/>
      <c r="N1337" s="295"/>
      <c r="O1337" s="295"/>
      <c r="P1337" s="295"/>
      <c r="Q1337" s="295"/>
      <c r="R1337" s="295"/>
      <c r="S1337" s="295"/>
      <c r="T1337" s="296"/>
      <c r="AT1337" s="297" t="s">
        <v>428</v>
      </c>
      <c r="AU1337" s="297" t="s">
        <v>86</v>
      </c>
      <c r="AV1337" s="15" t="s">
        <v>422</v>
      </c>
      <c r="AW1337" s="15" t="s">
        <v>39</v>
      </c>
      <c r="AX1337" s="15" t="s">
        <v>83</v>
      </c>
      <c r="AY1337" s="297" t="s">
        <v>414</v>
      </c>
    </row>
    <row r="1338" s="1" customFormat="1" ht="38.25" customHeight="1">
      <c r="B1338" s="47"/>
      <c r="C1338" s="240" t="s">
        <v>1446</v>
      </c>
      <c r="D1338" s="240" t="s">
        <v>418</v>
      </c>
      <c r="E1338" s="241" t="s">
        <v>1447</v>
      </c>
      <c r="F1338" s="242" t="s">
        <v>1448</v>
      </c>
      <c r="G1338" s="243" t="s">
        <v>192</v>
      </c>
      <c r="H1338" s="244">
        <v>1292.7539999999999</v>
      </c>
      <c r="I1338" s="245"/>
      <c r="J1338" s="246">
        <f>ROUND(I1338*H1338,2)</f>
        <v>0</v>
      </c>
      <c r="K1338" s="242" t="s">
        <v>421</v>
      </c>
      <c r="L1338" s="73"/>
      <c r="M1338" s="247" t="s">
        <v>21</v>
      </c>
      <c r="N1338" s="248" t="s">
        <v>47</v>
      </c>
      <c r="O1338" s="48"/>
      <c r="P1338" s="249">
        <f>O1338*H1338</f>
        <v>0</v>
      </c>
      <c r="Q1338" s="249">
        <v>0</v>
      </c>
      <c r="R1338" s="249">
        <f>Q1338*H1338</f>
        <v>0</v>
      </c>
      <c r="S1338" s="249">
        <v>0.11700000000000001</v>
      </c>
      <c r="T1338" s="250">
        <f>S1338*H1338</f>
        <v>151.252218</v>
      </c>
      <c r="AR1338" s="25" t="s">
        <v>422</v>
      </c>
      <c r="AT1338" s="25" t="s">
        <v>418</v>
      </c>
      <c r="AU1338" s="25" t="s">
        <v>86</v>
      </c>
      <c r="AY1338" s="25" t="s">
        <v>414</v>
      </c>
      <c r="BE1338" s="251">
        <f>IF(N1338="základní",J1338,0)</f>
        <v>0</v>
      </c>
      <c r="BF1338" s="251">
        <f>IF(N1338="snížená",J1338,0)</f>
        <v>0</v>
      </c>
      <c r="BG1338" s="251">
        <f>IF(N1338="zákl. přenesená",J1338,0)</f>
        <v>0</v>
      </c>
      <c r="BH1338" s="251">
        <f>IF(N1338="sníž. přenesená",J1338,0)</f>
        <v>0</v>
      </c>
      <c r="BI1338" s="251">
        <f>IF(N1338="nulová",J1338,0)</f>
        <v>0</v>
      </c>
      <c r="BJ1338" s="25" t="s">
        <v>83</v>
      </c>
      <c r="BK1338" s="251">
        <f>ROUND(I1338*H1338,2)</f>
        <v>0</v>
      </c>
      <c r="BL1338" s="25" t="s">
        <v>422</v>
      </c>
      <c r="BM1338" s="25" t="s">
        <v>1449</v>
      </c>
    </row>
    <row r="1339" s="12" customFormat="1">
      <c r="B1339" s="255"/>
      <c r="C1339" s="256"/>
      <c r="D1339" s="252" t="s">
        <v>428</v>
      </c>
      <c r="E1339" s="257" t="s">
        <v>21</v>
      </c>
      <c r="F1339" s="258" t="s">
        <v>1130</v>
      </c>
      <c r="G1339" s="256"/>
      <c r="H1339" s="257" t="s">
        <v>21</v>
      </c>
      <c r="I1339" s="259"/>
      <c r="J1339" s="256"/>
      <c r="K1339" s="256"/>
      <c r="L1339" s="260"/>
      <c r="M1339" s="261"/>
      <c r="N1339" s="262"/>
      <c r="O1339" s="262"/>
      <c r="P1339" s="262"/>
      <c r="Q1339" s="262"/>
      <c r="R1339" s="262"/>
      <c r="S1339" s="262"/>
      <c r="T1339" s="263"/>
      <c r="AT1339" s="264" t="s">
        <v>428</v>
      </c>
      <c r="AU1339" s="264" t="s">
        <v>86</v>
      </c>
      <c r="AV1339" s="12" t="s">
        <v>83</v>
      </c>
      <c r="AW1339" s="12" t="s">
        <v>39</v>
      </c>
      <c r="AX1339" s="12" t="s">
        <v>76</v>
      </c>
      <c r="AY1339" s="264" t="s">
        <v>414</v>
      </c>
    </row>
    <row r="1340" s="12" customFormat="1">
      <c r="B1340" s="255"/>
      <c r="C1340" s="256"/>
      <c r="D1340" s="252" t="s">
        <v>428</v>
      </c>
      <c r="E1340" s="257" t="s">
        <v>21</v>
      </c>
      <c r="F1340" s="258" t="s">
        <v>1433</v>
      </c>
      <c r="G1340" s="256"/>
      <c r="H1340" s="257" t="s">
        <v>21</v>
      </c>
      <c r="I1340" s="259"/>
      <c r="J1340" s="256"/>
      <c r="K1340" s="256"/>
      <c r="L1340" s="260"/>
      <c r="M1340" s="261"/>
      <c r="N1340" s="262"/>
      <c r="O1340" s="262"/>
      <c r="P1340" s="262"/>
      <c r="Q1340" s="262"/>
      <c r="R1340" s="262"/>
      <c r="S1340" s="262"/>
      <c r="T1340" s="263"/>
      <c r="AT1340" s="264" t="s">
        <v>428</v>
      </c>
      <c r="AU1340" s="264" t="s">
        <v>86</v>
      </c>
      <c r="AV1340" s="12" t="s">
        <v>83</v>
      </c>
      <c r="AW1340" s="12" t="s">
        <v>39</v>
      </c>
      <c r="AX1340" s="12" t="s">
        <v>76</v>
      </c>
      <c r="AY1340" s="264" t="s">
        <v>414</v>
      </c>
    </row>
    <row r="1341" s="13" customFormat="1">
      <c r="B1341" s="265"/>
      <c r="C1341" s="266"/>
      <c r="D1341" s="252" t="s">
        <v>428</v>
      </c>
      <c r="E1341" s="267" t="s">
        <v>21</v>
      </c>
      <c r="F1341" s="268" t="s">
        <v>1450</v>
      </c>
      <c r="G1341" s="266"/>
      <c r="H1341" s="269">
        <v>275.48200000000003</v>
      </c>
      <c r="I1341" s="270"/>
      <c r="J1341" s="266"/>
      <c r="K1341" s="266"/>
      <c r="L1341" s="271"/>
      <c r="M1341" s="272"/>
      <c r="N1341" s="273"/>
      <c r="O1341" s="273"/>
      <c r="P1341" s="273"/>
      <c r="Q1341" s="273"/>
      <c r="R1341" s="273"/>
      <c r="S1341" s="273"/>
      <c r="T1341" s="274"/>
      <c r="AT1341" s="275" t="s">
        <v>428</v>
      </c>
      <c r="AU1341" s="275" t="s">
        <v>86</v>
      </c>
      <c r="AV1341" s="13" t="s">
        <v>86</v>
      </c>
      <c r="AW1341" s="13" t="s">
        <v>39</v>
      </c>
      <c r="AX1341" s="13" t="s">
        <v>76</v>
      </c>
      <c r="AY1341" s="275" t="s">
        <v>414</v>
      </c>
    </row>
    <row r="1342" s="12" customFormat="1">
      <c r="B1342" s="255"/>
      <c r="C1342" s="256"/>
      <c r="D1342" s="252" t="s">
        <v>428</v>
      </c>
      <c r="E1342" s="257" t="s">
        <v>21</v>
      </c>
      <c r="F1342" s="258" t="s">
        <v>1435</v>
      </c>
      <c r="G1342" s="256"/>
      <c r="H1342" s="257" t="s">
        <v>21</v>
      </c>
      <c r="I1342" s="259"/>
      <c r="J1342" s="256"/>
      <c r="K1342" s="256"/>
      <c r="L1342" s="260"/>
      <c r="M1342" s="261"/>
      <c r="N1342" s="262"/>
      <c r="O1342" s="262"/>
      <c r="P1342" s="262"/>
      <c r="Q1342" s="262"/>
      <c r="R1342" s="262"/>
      <c r="S1342" s="262"/>
      <c r="T1342" s="263"/>
      <c r="AT1342" s="264" t="s">
        <v>428</v>
      </c>
      <c r="AU1342" s="264" t="s">
        <v>86</v>
      </c>
      <c r="AV1342" s="12" t="s">
        <v>83</v>
      </c>
      <c r="AW1342" s="12" t="s">
        <v>39</v>
      </c>
      <c r="AX1342" s="12" t="s">
        <v>76</v>
      </c>
      <c r="AY1342" s="264" t="s">
        <v>414</v>
      </c>
    </row>
    <row r="1343" s="13" customFormat="1">
      <c r="B1343" s="265"/>
      <c r="C1343" s="266"/>
      <c r="D1343" s="252" t="s">
        <v>428</v>
      </c>
      <c r="E1343" s="267" t="s">
        <v>21</v>
      </c>
      <c r="F1343" s="268" t="s">
        <v>1451</v>
      </c>
      <c r="G1343" s="266"/>
      <c r="H1343" s="269">
        <v>152.03100000000001</v>
      </c>
      <c r="I1343" s="270"/>
      <c r="J1343" s="266"/>
      <c r="K1343" s="266"/>
      <c r="L1343" s="271"/>
      <c r="M1343" s="272"/>
      <c r="N1343" s="273"/>
      <c r="O1343" s="273"/>
      <c r="P1343" s="273"/>
      <c r="Q1343" s="273"/>
      <c r="R1343" s="273"/>
      <c r="S1343" s="273"/>
      <c r="T1343" s="274"/>
      <c r="AT1343" s="275" t="s">
        <v>428</v>
      </c>
      <c r="AU1343" s="275" t="s">
        <v>86</v>
      </c>
      <c r="AV1343" s="13" t="s">
        <v>86</v>
      </c>
      <c r="AW1343" s="13" t="s">
        <v>39</v>
      </c>
      <c r="AX1343" s="13" t="s">
        <v>76</v>
      </c>
      <c r="AY1343" s="275" t="s">
        <v>414</v>
      </c>
    </row>
    <row r="1344" s="12" customFormat="1">
      <c r="B1344" s="255"/>
      <c r="C1344" s="256"/>
      <c r="D1344" s="252" t="s">
        <v>428</v>
      </c>
      <c r="E1344" s="257" t="s">
        <v>21</v>
      </c>
      <c r="F1344" s="258" t="s">
        <v>1438</v>
      </c>
      <c r="G1344" s="256"/>
      <c r="H1344" s="257" t="s">
        <v>21</v>
      </c>
      <c r="I1344" s="259"/>
      <c r="J1344" s="256"/>
      <c r="K1344" s="256"/>
      <c r="L1344" s="260"/>
      <c r="M1344" s="261"/>
      <c r="N1344" s="262"/>
      <c r="O1344" s="262"/>
      <c r="P1344" s="262"/>
      <c r="Q1344" s="262"/>
      <c r="R1344" s="262"/>
      <c r="S1344" s="262"/>
      <c r="T1344" s="263"/>
      <c r="AT1344" s="264" t="s">
        <v>428</v>
      </c>
      <c r="AU1344" s="264" t="s">
        <v>86</v>
      </c>
      <c r="AV1344" s="12" t="s">
        <v>83</v>
      </c>
      <c r="AW1344" s="12" t="s">
        <v>39</v>
      </c>
      <c r="AX1344" s="12" t="s">
        <v>76</v>
      </c>
      <c r="AY1344" s="264" t="s">
        <v>414</v>
      </c>
    </row>
    <row r="1345" s="13" customFormat="1">
      <c r="B1345" s="265"/>
      <c r="C1345" s="266"/>
      <c r="D1345" s="252" t="s">
        <v>428</v>
      </c>
      <c r="E1345" s="267" t="s">
        <v>21</v>
      </c>
      <c r="F1345" s="268" t="s">
        <v>1452</v>
      </c>
      <c r="G1345" s="266"/>
      <c r="H1345" s="269">
        <v>59.619</v>
      </c>
      <c r="I1345" s="270"/>
      <c r="J1345" s="266"/>
      <c r="K1345" s="266"/>
      <c r="L1345" s="271"/>
      <c r="M1345" s="272"/>
      <c r="N1345" s="273"/>
      <c r="O1345" s="273"/>
      <c r="P1345" s="273"/>
      <c r="Q1345" s="273"/>
      <c r="R1345" s="273"/>
      <c r="S1345" s="273"/>
      <c r="T1345" s="274"/>
      <c r="AT1345" s="275" t="s">
        <v>428</v>
      </c>
      <c r="AU1345" s="275" t="s">
        <v>86</v>
      </c>
      <c r="AV1345" s="13" t="s">
        <v>86</v>
      </c>
      <c r="AW1345" s="13" t="s">
        <v>39</v>
      </c>
      <c r="AX1345" s="13" t="s">
        <v>76</v>
      </c>
      <c r="AY1345" s="275" t="s">
        <v>414</v>
      </c>
    </row>
    <row r="1346" s="13" customFormat="1">
      <c r="B1346" s="265"/>
      <c r="C1346" s="266"/>
      <c r="D1346" s="252" t="s">
        <v>428</v>
      </c>
      <c r="E1346" s="267" t="s">
        <v>21</v>
      </c>
      <c r="F1346" s="268" t="s">
        <v>1453</v>
      </c>
      <c r="G1346" s="266"/>
      <c r="H1346" s="269">
        <v>24.608000000000001</v>
      </c>
      <c r="I1346" s="270"/>
      <c r="J1346" s="266"/>
      <c r="K1346" s="266"/>
      <c r="L1346" s="271"/>
      <c r="M1346" s="272"/>
      <c r="N1346" s="273"/>
      <c r="O1346" s="273"/>
      <c r="P1346" s="273"/>
      <c r="Q1346" s="273"/>
      <c r="R1346" s="273"/>
      <c r="S1346" s="273"/>
      <c r="T1346" s="274"/>
      <c r="AT1346" s="275" t="s">
        <v>428</v>
      </c>
      <c r="AU1346" s="275" t="s">
        <v>86</v>
      </c>
      <c r="AV1346" s="13" t="s">
        <v>86</v>
      </c>
      <c r="AW1346" s="13" t="s">
        <v>39</v>
      </c>
      <c r="AX1346" s="13" t="s">
        <v>76</v>
      </c>
      <c r="AY1346" s="275" t="s">
        <v>414</v>
      </c>
    </row>
    <row r="1347" s="13" customFormat="1">
      <c r="B1347" s="265"/>
      <c r="C1347" s="266"/>
      <c r="D1347" s="252" t="s">
        <v>428</v>
      </c>
      <c r="E1347" s="267" t="s">
        <v>21</v>
      </c>
      <c r="F1347" s="268" t="s">
        <v>1454</v>
      </c>
      <c r="G1347" s="266"/>
      <c r="H1347" s="269">
        <v>53.957999999999998</v>
      </c>
      <c r="I1347" s="270"/>
      <c r="J1347" s="266"/>
      <c r="K1347" s="266"/>
      <c r="L1347" s="271"/>
      <c r="M1347" s="272"/>
      <c r="N1347" s="273"/>
      <c r="O1347" s="273"/>
      <c r="P1347" s="273"/>
      <c r="Q1347" s="273"/>
      <c r="R1347" s="273"/>
      <c r="S1347" s="273"/>
      <c r="T1347" s="274"/>
      <c r="AT1347" s="275" t="s">
        <v>428</v>
      </c>
      <c r="AU1347" s="275" t="s">
        <v>86</v>
      </c>
      <c r="AV1347" s="13" t="s">
        <v>86</v>
      </c>
      <c r="AW1347" s="13" t="s">
        <v>39</v>
      </c>
      <c r="AX1347" s="13" t="s">
        <v>76</v>
      </c>
      <c r="AY1347" s="275" t="s">
        <v>414</v>
      </c>
    </row>
    <row r="1348" s="12" customFormat="1">
      <c r="B1348" s="255"/>
      <c r="C1348" s="256"/>
      <c r="D1348" s="252" t="s">
        <v>428</v>
      </c>
      <c r="E1348" s="257" t="s">
        <v>21</v>
      </c>
      <c r="F1348" s="258" t="s">
        <v>1442</v>
      </c>
      <c r="G1348" s="256"/>
      <c r="H1348" s="257" t="s">
        <v>21</v>
      </c>
      <c r="I1348" s="259"/>
      <c r="J1348" s="256"/>
      <c r="K1348" s="256"/>
      <c r="L1348" s="260"/>
      <c r="M1348" s="261"/>
      <c r="N1348" s="262"/>
      <c r="O1348" s="262"/>
      <c r="P1348" s="262"/>
      <c r="Q1348" s="262"/>
      <c r="R1348" s="262"/>
      <c r="S1348" s="262"/>
      <c r="T1348" s="263"/>
      <c r="AT1348" s="264" t="s">
        <v>428</v>
      </c>
      <c r="AU1348" s="264" t="s">
        <v>86</v>
      </c>
      <c r="AV1348" s="12" t="s">
        <v>83</v>
      </c>
      <c r="AW1348" s="12" t="s">
        <v>39</v>
      </c>
      <c r="AX1348" s="12" t="s">
        <v>76</v>
      </c>
      <c r="AY1348" s="264" t="s">
        <v>414</v>
      </c>
    </row>
    <row r="1349" s="13" customFormat="1">
      <c r="B1349" s="265"/>
      <c r="C1349" s="266"/>
      <c r="D1349" s="252" t="s">
        <v>428</v>
      </c>
      <c r="E1349" s="267" t="s">
        <v>21</v>
      </c>
      <c r="F1349" s="268" t="s">
        <v>1455</v>
      </c>
      <c r="G1349" s="266"/>
      <c r="H1349" s="269">
        <v>295.29000000000002</v>
      </c>
      <c r="I1349" s="270"/>
      <c r="J1349" s="266"/>
      <c r="K1349" s="266"/>
      <c r="L1349" s="271"/>
      <c r="M1349" s="272"/>
      <c r="N1349" s="273"/>
      <c r="O1349" s="273"/>
      <c r="P1349" s="273"/>
      <c r="Q1349" s="273"/>
      <c r="R1349" s="273"/>
      <c r="S1349" s="273"/>
      <c r="T1349" s="274"/>
      <c r="AT1349" s="275" t="s">
        <v>428</v>
      </c>
      <c r="AU1349" s="275" t="s">
        <v>86</v>
      </c>
      <c r="AV1349" s="13" t="s">
        <v>86</v>
      </c>
      <c r="AW1349" s="13" t="s">
        <v>39</v>
      </c>
      <c r="AX1349" s="13" t="s">
        <v>76</v>
      </c>
      <c r="AY1349" s="275" t="s">
        <v>414</v>
      </c>
    </row>
    <row r="1350" s="13" customFormat="1">
      <c r="B1350" s="265"/>
      <c r="C1350" s="266"/>
      <c r="D1350" s="252" t="s">
        <v>428</v>
      </c>
      <c r="E1350" s="267" t="s">
        <v>21</v>
      </c>
      <c r="F1350" s="268" t="s">
        <v>1456</v>
      </c>
      <c r="G1350" s="266"/>
      <c r="H1350" s="269">
        <v>431.76600000000002</v>
      </c>
      <c r="I1350" s="270"/>
      <c r="J1350" s="266"/>
      <c r="K1350" s="266"/>
      <c r="L1350" s="271"/>
      <c r="M1350" s="272"/>
      <c r="N1350" s="273"/>
      <c r="O1350" s="273"/>
      <c r="P1350" s="273"/>
      <c r="Q1350" s="273"/>
      <c r="R1350" s="273"/>
      <c r="S1350" s="273"/>
      <c r="T1350" s="274"/>
      <c r="AT1350" s="275" t="s">
        <v>428</v>
      </c>
      <c r="AU1350" s="275" t="s">
        <v>86</v>
      </c>
      <c r="AV1350" s="13" t="s">
        <v>86</v>
      </c>
      <c r="AW1350" s="13" t="s">
        <v>39</v>
      </c>
      <c r="AX1350" s="13" t="s">
        <v>76</v>
      </c>
      <c r="AY1350" s="275" t="s">
        <v>414</v>
      </c>
    </row>
    <row r="1351" s="15" customFormat="1">
      <c r="B1351" s="287"/>
      <c r="C1351" s="288"/>
      <c r="D1351" s="252" t="s">
        <v>428</v>
      </c>
      <c r="E1351" s="289" t="s">
        <v>21</v>
      </c>
      <c r="F1351" s="290" t="s">
        <v>235</v>
      </c>
      <c r="G1351" s="288"/>
      <c r="H1351" s="291">
        <v>1292.7539999999999</v>
      </c>
      <c r="I1351" s="292"/>
      <c r="J1351" s="288"/>
      <c r="K1351" s="288"/>
      <c r="L1351" s="293"/>
      <c r="M1351" s="294"/>
      <c r="N1351" s="295"/>
      <c r="O1351" s="295"/>
      <c r="P1351" s="295"/>
      <c r="Q1351" s="295"/>
      <c r="R1351" s="295"/>
      <c r="S1351" s="295"/>
      <c r="T1351" s="296"/>
      <c r="AT1351" s="297" t="s">
        <v>428</v>
      </c>
      <c r="AU1351" s="297" t="s">
        <v>86</v>
      </c>
      <c r="AV1351" s="15" t="s">
        <v>422</v>
      </c>
      <c r="AW1351" s="15" t="s">
        <v>39</v>
      </c>
      <c r="AX1351" s="15" t="s">
        <v>83</v>
      </c>
      <c r="AY1351" s="297" t="s">
        <v>414</v>
      </c>
    </row>
    <row r="1352" s="1" customFormat="1" ht="25.5" customHeight="1">
      <c r="B1352" s="47"/>
      <c r="C1352" s="240" t="s">
        <v>1457</v>
      </c>
      <c r="D1352" s="240" t="s">
        <v>418</v>
      </c>
      <c r="E1352" s="241" t="s">
        <v>1458</v>
      </c>
      <c r="F1352" s="242" t="s">
        <v>1459</v>
      </c>
      <c r="G1352" s="243" t="s">
        <v>192</v>
      </c>
      <c r="H1352" s="244">
        <v>69.420000000000002</v>
      </c>
      <c r="I1352" s="245"/>
      <c r="J1352" s="246">
        <f>ROUND(I1352*H1352,2)</f>
        <v>0</v>
      </c>
      <c r="K1352" s="242" t="s">
        <v>421</v>
      </c>
      <c r="L1352" s="73"/>
      <c r="M1352" s="247" t="s">
        <v>21</v>
      </c>
      <c r="N1352" s="248" t="s">
        <v>47</v>
      </c>
      <c r="O1352" s="48"/>
      <c r="P1352" s="249">
        <f>O1352*H1352</f>
        <v>0</v>
      </c>
      <c r="Q1352" s="249">
        <v>0</v>
      </c>
      <c r="R1352" s="249">
        <f>Q1352*H1352</f>
        <v>0</v>
      </c>
      <c r="S1352" s="249">
        <v>0.192</v>
      </c>
      <c r="T1352" s="250">
        <f>S1352*H1352</f>
        <v>13.32864</v>
      </c>
      <c r="AR1352" s="25" t="s">
        <v>422</v>
      </c>
      <c r="AT1352" s="25" t="s">
        <v>418</v>
      </c>
      <c r="AU1352" s="25" t="s">
        <v>86</v>
      </c>
      <c r="AY1352" s="25" t="s">
        <v>414</v>
      </c>
      <c r="BE1352" s="251">
        <f>IF(N1352="základní",J1352,0)</f>
        <v>0</v>
      </c>
      <c r="BF1352" s="251">
        <f>IF(N1352="snížená",J1352,0)</f>
        <v>0</v>
      </c>
      <c r="BG1352" s="251">
        <f>IF(N1352="zákl. přenesená",J1352,0)</f>
        <v>0</v>
      </c>
      <c r="BH1352" s="251">
        <f>IF(N1352="sníž. přenesená",J1352,0)</f>
        <v>0</v>
      </c>
      <c r="BI1352" s="251">
        <f>IF(N1352="nulová",J1352,0)</f>
        <v>0</v>
      </c>
      <c r="BJ1352" s="25" t="s">
        <v>83</v>
      </c>
      <c r="BK1352" s="251">
        <f>ROUND(I1352*H1352,2)</f>
        <v>0</v>
      </c>
      <c r="BL1352" s="25" t="s">
        <v>422</v>
      </c>
      <c r="BM1352" s="25" t="s">
        <v>1460</v>
      </c>
    </row>
    <row r="1353" s="12" customFormat="1">
      <c r="B1353" s="255"/>
      <c r="C1353" s="256"/>
      <c r="D1353" s="252" t="s">
        <v>428</v>
      </c>
      <c r="E1353" s="257" t="s">
        <v>21</v>
      </c>
      <c r="F1353" s="258" t="s">
        <v>1461</v>
      </c>
      <c r="G1353" s="256"/>
      <c r="H1353" s="257" t="s">
        <v>21</v>
      </c>
      <c r="I1353" s="259"/>
      <c r="J1353" s="256"/>
      <c r="K1353" s="256"/>
      <c r="L1353" s="260"/>
      <c r="M1353" s="261"/>
      <c r="N1353" s="262"/>
      <c r="O1353" s="262"/>
      <c r="P1353" s="262"/>
      <c r="Q1353" s="262"/>
      <c r="R1353" s="262"/>
      <c r="S1353" s="262"/>
      <c r="T1353" s="263"/>
      <c r="AT1353" s="264" t="s">
        <v>428</v>
      </c>
      <c r="AU1353" s="264" t="s">
        <v>86</v>
      </c>
      <c r="AV1353" s="12" t="s">
        <v>83</v>
      </c>
      <c r="AW1353" s="12" t="s">
        <v>39</v>
      </c>
      <c r="AX1353" s="12" t="s">
        <v>76</v>
      </c>
      <c r="AY1353" s="264" t="s">
        <v>414</v>
      </c>
    </row>
    <row r="1354" s="13" customFormat="1">
      <c r="B1354" s="265"/>
      <c r="C1354" s="266"/>
      <c r="D1354" s="252" t="s">
        <v>428</v>
      </c>
      <c r="E1354" s="267" t="s">
        <v>21</v>
      </c>
      <c r="F1354" s="268" t="s">
        <v>1462</v>
      </c>
      <c r="G1354" s="266"/>
      <c r="H1354" s="269">
        <v>69.420000000000002</v>
      </c>
      <c r="I1354" s="270"/>
      <c r="J1354" s="266"/>
      <c r="K1354" s="266"/>
      <c r="L1354" s="271"/>
      <c r="M1354" s="272"/>
      <c r="N1354" s="273"/>
      <c r="O1354" s="273"/>
      <c r="P1354" s="273"/>
      <c r="Q1354" s="273"/>
      <c r="R1354" s="273"/>
      <c r="S1354" s="273"/>
      <c r="T1354" s="274"/>
      <c r="AT1354" s="275" t="s">
        <v>428</v>
      </c>
      <c r="AU1354" s="275" t="s">
        <v>86</v>
      </c>
      <c r="AV1354" s="13" t="s">
        <v>86</v>
      </c>
      <c r="AW1354" s="13" t="s">
        <v>39</v>
      </c>
      <c r="AX1354" s="13" t="s">
        <v>76</v>
      </c>
      <c r="AY1354" s="275" t="s">
        <v>414</v>
      </c>
    </row>
    <row r="1355" s="15" customFormat="1">
      <c r="B1355" s="287"/>
      <c r="C1355" s="288"/>
      <c r="D1355" s="252" t="s">
        <v>428</v>
      </c>
      <c r="E1355" s="289" t="s">
        <v>21</v>
      </c>
      <c r="F1355" s="290" t="s">
        <v>235</v>
      </c>
      <c r="G1355" s="288"/>
      <c r="H1355" s="291">
        <v>69.420000000000002</v>
      </c>
      <c r="I1355" s="292"/>
      <c r="J1355" s="288"/>
      <c r="K1355" s="288"/>
      <c r="L1355" s="293"/>
      <c r="M1355" s="294"/>
      <c r="N1355" s="295"/>
      <c r="O1355" s="295"/>
      <c r="P1355" s="295"/>
      <c r="Q1355" s="295"/>
      <c r="R1355" s="295"/>
      <c r="S1355" s="295"/>
      <c r="T1355" s="296"/>
      <c r="AT1355" s="297" t="s">
        <v>428</v>
      </c>
      <c r="AU1355" s="297" t="s">
        <v>86</v>
      </c>
      <c r="AV1355" s="15" t="s">
        <v>422</v>
      </c>
      <c r="AW1355" s="15" t="s">
        <v>39</v>
      </c>
      <c r="AX1355" s="15" t="s">
        <v>83</v>
      </c>
      <c r="AY1355" s="297" t="s">
        <v>414</v>
      </c>
    </row>
    <row r="1356" s="1" customFormat="1" ht="16.5" customHeight="1">
      <c r="B1356" s="47"/>
      <c r="C1356" s="240" t="s">
        <v>1463</v>
      </c>
      <c r="D1356" s="240" t="s">
        <v>418</v>
      </c>
      <c r="E1356" s="241" t="s">
        <v>1464</v>
      </c>
      <c r="F1356" s="242" t="s">
        <v>1465</v>
      </c>
      <c r="G1356" s="243" t="s">
        <v>446</v>
      </c>
      <c r="H1356" s="244">
        <v>8.0090000000000003</v>
      </c>
      <c r="I1356" s="245"/>
      <c r="J1356" s="246">
        <f>ROUND(I1356*H1356,2)</f>
        <v>0</v>
      </c>
      <c r="K1356" s="242" t="s">
        <v>421</v>
      </c>
      <c r="L1356" s="73"/>
      <c r="M1356" s="247" t="s">
        <v>21</v>
      </c>
      <c r="N1356" s="248" t="s">
        <v>47</v>
      </c>
      <c r="O1356" s="48"/>
      <c r="P1356" s="249">
        <f>O1356*H1356</f>
        <v>0</v>
      </c>
      <c r="Q1356" s="249">
        <v>0</v>
      </c>
      <c r="R1356" s="249">
        <f>Q1356*H1356</f>
        <v>0</v>
      </c>
      <c r="S1356" s="249">
        <v>1.6000000000000001</v>
      </c>
      <c r="T1356" s="250">
        <f>S1356*H1356</f>
        <v>12.814400000000001</v>
      </c>
      <c r="AR1356" s="25" t="s">
        <v>422</v>
      </c>
      <c r="AT1356" s="25" t="s">
        <v>418</v>
      </c>
      <c r="AU1356" s="25" t="s">
        <v>86</v>
      </c>
      <c r="AY1356" s="25" t="s">
        <v>414</v>
      </c>
      <c r="BE1356" s="251">
        <f>IF(N1356="základní",J1356,0)</f>
        <v>0</v>
      </c>
      <c r="BF1356" s="251">
        <f>IF(N1356="snížená",J1356,0)</f>
        <v>0</v>
      </c>
      <c r="BG1356" s="251">
        <f>IF(N1356="zákl. přenesená",J1356,0)</f>
        <v>0</v>
      </c>
      <c r="BH1356" s="251">
        <f>IF(N1356="sníž. přenesená",J1356,0)</f>
        <v>0</v>
      </c>
      <c r="BI1356" s="251">
        <f>IF(N1356="nulová",J1356,0)</f>
        <v>0</v>
      </c>
      <c r="BJ1356" s="25" t="s">
        <v>83</v>
      </c>
      <c r="BK1356" s="251">
        <f>ROUND(I1356*H1356,2)</f>
        <v>0</v>
      </c>
      <c r="BL1356" s="25" t="s">
        <v>422</v>
      </c>
      <c r="BM1356" s="25" t="s">
        <v>1466</v>
      </c>
    </row>
    <row r="1357" s="12" customFormat="1">
      <c r="B1357" s="255"/>
      <c r="C1357" s="256"/>
      <c r="D1357" s="252" t="s">
        <v>428</v>
      </c>
      <c r="E1357" s="257" t="s">
        <v>21</v>
      </c>
      <c r="F1357" s="258" t="s">
        <v>1467</v>
      </c>
      <c r="G1357" s="256"/>
      <c r="H1357" s="257" t="s">
        <v>21</v>
      </c>
      <c r="I1357" s="259"/>
      <c r="J1357" s="256"/>
      <c r="K1357" s="256"/>
      <c r="L1357" s="260"/>
      <c r="M1357" s="261"/>
      <c r="N1357" s="262"/>
      <c r="O1357" s="262"/>
      <c r="P1357" s="262"/>
      <c r="Q1357" s="262"/>
      <c r="R1357" s="262"/>
      <c r="S1357" s="262"/>
      <c r="T1357" s="263"/>
      <c r="AT1357" s="264" t="s">
        <v>428</v>
      </c>
      <c r="AU1357" s="264" t="s">
        <v>86</v>
      </c>
      <c r="AV1357" s="12" t="s">
        <v>83</v>
      </c>
      <c r="AW1357" s="12" t="s">
        <v>39</v>
      </c>
      <c r="AX1357" s="12" t="s">
        <v>76</v>
      </c>
      <c r="AY1357" s="264" t="s">
        <v>414</v>
      </c>
    </row>
    <row r="1358" s="12" customFormat="1">
      <c r="B1358" s="255"/>
      <c r="C1358" s="256"/>
      <c r="D1358" s="252" t="s">
        <v>428</v>
      </c>
      <c r="E1358" s="257" t="s">
        <v>21</v>
      </c>
      <c r="F1358" s="258" t="s">
        <v>1468</v>
      </c>
      <c r="G1358" s="256"/>
      <c r="H1358" s="257" t="s">
        <v>21</v>
      </c>
      <c r="I1358" s="259"/>
      <c r="J1358" s="256"/>
      <c r="K1358" s="256"/>
      <c r="L1358" s="260"/>
      <c r="M1358" s="261"/>
      <c r="N1358" s="262"/>
      <c r="O1358" s="262"/>
      <c r="P1358" s="262"/>
      <c r="Q1358" s="262"/>
      <c r="R1358" s="262"/>
      <c r="S1358" s="262"/>
      <c r="T1358" s="263"/>
      <c r="AT1358" s="264" t="s">
        <v>428</v>
      </c>
      <c r="AU1358" s="264" t="s">
        <v>86</v>
      </c>
      <c r="AV1358" s="12" t="s">
        <v>83</v>
      </c>
      <c r="AW1358" s="12" t="s">
        <v>39</v>
      </c>
      <c r="AX1358" s="12" t="s">
        <v>76</v>
      </c>
      <c r="AY1358" s="264" t="s">
        <v>414</v>
      </c>
    </row>
    <row r="1359" s="13" customFormat="1">
      <c r="B1359" s="265"/>
      <c r="C1359" s="266"/>
      <c r="D1359" s="252" t="s">
        <v>428</v>
      </c>
      <c r="E1359" s="267" t="s">
        <v>21</v>
      </c>
      <c r="F1359" s="268" t="s">
        <v>1469</v>
      </c>
      <c r="G1359" s="266"/>
      <c r="H1359" s="269">
        <v>8.0090000000000003</v>
      </c>
      <c r="I1359" s="270"/>
      <c r="J1359" s="266"/>
      <c r="K1359" s="266"/>
      <c r="L1359" s="271"/>
      <c r="M1359" s="272"/>
      <c r="N1359" s="273"/>
      <c r="O1359" s="273"/>
      <c r="P1359" s="273"/>
      <c r="Q1359" s="273"/>
      <c r="R1359" s="273"/>
      <c r="S1359" s="273"/>
      <c r="T1359" s="274"/>
      <c r="AT1359" s="275" t="s">
        <v>428</v>
      </c>
      <c r="AU1359" s="275" t="s">
        <v>86</v>
      </c>
      <c r="AV1359" s="13" t="s">
        <v>86</v>
      </c>
      <c r="AW1359" s="13" t="s">
        <v>39</v>
      </c>
      <c r="AX1359" s="13" t="s">
        <v>76</v>
      </c>
      <c r="AY1359" s="275" t="s">
        <v>414</v>
      </c>
    </row>
    <row r="1360" s="15" customFormat="1">
      <c r="B1360" s="287"/>
      <c r="C1360" s="288"/>
      <c r="D1360" s="252" t="s">
        <v>428</v>
      </c>
      <c r="E1360" s="289" t="s">
        <v>21</v>
      </c>
      <c r="F1360" s="290" t="s">
        <v>235</v>
      </c>
      <c r="G1360" s="288"/>
      <c r="H1360" s="291">
        <v>8.0090000000000003</v>
      </c>
      <c r="I1360" s="292"/>
      <c r="J1360" s="288"/>
      <c r="K1360" s="288"/>
      <c r="L1360" s="293"/>
      <c r="M1360" s="294"/>
      <c r="N1360" s="295"/>
      <c r="O1360" s="295"/>
      <c r="P1360" s="295"/>
      <c r="Q1360" s="295"/>
      <c r="R1360" s="295"/>
      <c r="S1360" s="295"/>
      <c r="T1360" s="296"/>
      <c r="AT1360" s="297" t="s">
        <v>428</v>
      </c>
      <c r="AU1360" s="297" t="s">
        <v>86</v>
      </c>
      <c r="AV1360" s="15" t="s">
        <v>422</v>
      </c>
      <c r="AW1360" s="15" t="s">
        <v>39</v>
      </c>
      <c r="AX1360" s="15" t="s">
        <v>83</v>
      </c>
      <c r="AY1360" s="297" t="s">
        <v>414</v>
      </c>
    </row>
    <row r="1361" s="1" customFormat="1" ht="25.5" customHeight="1">
      <c r="B1361" s="47"/>
      <c r="C1361" s="240" t="s">
        <v>1470</v>
      </c>
      <c r="D1361" s="240" t="s">
        <v>418</v>
      </c>
      <c r="E1361" s="241" t="s">
        <v>1471</v>
      </c>
      <c r="F1361" s="242" t="s">
        <v>1472</v>
      </c>
      <c r="G1361" s="243" t="s">
        <v>446</v>
      </c>
      <c r="H1361" s="244">
        <v>23.555</v>
      </c>
      <c r="I1361" s="245"/>
      <c r="J1361" s="246">
        <f>ROUND(I1361*H1361,2)</f>
        <v>0</v>
      </c>
      <c r="K1361" s="242" t="s">
        <v>421</v>
      </c>
      <c r="L1361" s="73"/>
      <c r="M1361" s="247" t="s">
        <v>21</v>
      </c>
      <c r="N1361" s="248" t="s">
        <v>47</v>
      </c>
      <c r="O1361" s="48"/>
      <c r="P1361" s="249">
        <f>O1361*H1361</f>
        <v>0</v>
      </c>
      <c r="Q1361" s="249">
        <v>0</v>
      </c>
      <c r="R1361" s="249">
        <f>Q1361*H1361</f>
        <v>0</v>
      </c>
      <c r="S1361" s="249">
        <v>2.2000000000000002</v>
      </c>
      <c r="T1361" s="250">
        <f>S1361*H1361</f>
        <v>51.821000000000005</v>
      </c>
      <c r="AR1361" s="25" t="s">
        <v>422</v>
      </c>
      <c r="AT1361" s="25" t="s">
        <v>418</v>
      </c>
      <c r="AU1361" s="25" t="s">
        <v>86</v>
      </c>
      <c r="AY1361" s="25" t="s">
        <v>414</v>
      </c>
      <c r="BE1361" s="251">
        <f>IF(N1361="základní",J1361,0)</f>
        <v>0</v>
      </c>
      <c r="BF1361" s="251">
        <f>IF(N1361="snížená",J1361,0)</f>
        <v>0</v>
      </c>
      <c r="BG1361" s="251">
        <f>IF(N1361="zákl. přenesená",J1361,0)</f>
        <v>0</v>
      </c>
      <c r="BH1361" s="251">
        <f>IF(N1361="sníž. přenesená",J1361,0)</f>
        <v>0</v>
      </c>
      <c r="BI1361" s="251">
        <f>IF(N1361="nulová",J1361,0)</f>
        <v>0</v>
      </c>
      <c r="BJ1361" s="25" t="s">
        <v>83</v>
      </c>
      <c r="BK1361" s="251">
        <f>ROUND(I1361*H1361,2)</f>
        <v>0</v>
      </c>
      <c r="BL1361" s="25" t="s">
        <v>422</v>
      </c>
      <c r="BM1361" s="25" t="s">
        <v>1473</v>
      </c>
    </row>
    <row r="1362" s="12" customFormat="1">
      <c r="B1362" s="255"/>
      <c r="C1362" s="256"/>
      <c r="D1362" s="252" t="s">
        <v>428</v>
      </c>
      <c r="E1362" s="257" t="s">
        <v>21</v>
      </c>
      <c r="F1362" s="258" t="s">
        <v>663</v>
      </c>
      <c r="G1362" s="256"/>
      <c r="H1362" s="257" t="s">
        <v>21</v>
      </c>
      <c r="I1362" s="259"/>
      <c r="J1362" s="256"/>
      <c r="K1362" s="256"/>
      <c r="L1362" s="260"/>
      <c r="M1362" s="261"/>
      <c r="N1362" s="262"/>
      <c r="O1362" s="262"/>
      <c r="P1362" s="262"/>
      <c r="Q1362" s="262"/>
      <c r="R1362" s="262"/>
      <c r="S1362" s="262"/>
      <c r="T1362" s="263"/>
      <c r="AT1362" s="264" t="s">
        <v>428</v>
      </c>
      <c r="AU1362" s="264" t="s">
        <v>86</v>
      </c>
      <c r="AV1362" s="12" t="s">
        <v>83</v>
      </c>
      <c r="AW1362" s="12" t="s">
        <v>39</v>
      </c>
      <c r="AX1362" s="12" t="s">
        <v>76</v>
      </c>
      <c r="AY1362" s="264" t="s">
        <v>414</v>
      </c>
    </row>
    <row r="1363" s="12" customFormat="1">
      <c r="B1363" s="255"/>
      <c r="C1363" s="256"/>
      <c r="D1363" s="252" t="s">
        <v>428</v>
      </c>
      <c r="E1363" s="257" t="s">
        <v>21</v>
      </c>
      <c r="F1363" s="258" t="s">
        <v>1474</v>
      </c>
      <c r="G1363" s="256"/>
      <c r="H1363" s="257" t="s">
        <v>21</v>
      </c>
      <c r="I1363" s="259"/>
      <c r="J1363" s="256"/>
      <c r="K1363" s="256"/>
      <c r="L1363" s="260"/>
      <c r="M1363" s="261"/>
      <c r="N1363" s="262"/>
      <c r="O1363" s="262"/>
      <c r="P1363" s="262"/>
      <c r="Q1363" s="262"/>
      <c r="R1363" s="262"/>
      <c r="S1363" s="262"/>
      <c r="T1363" s="263"/>
      <c r="AT1363" s="264" t="s">
        <v>428</v>
      </c>
      <c r="AU1363" s="264" t="s">
        <v>86</v>
      </c>
      <c r="AV1363" s="12" t="s">
        <v>83</v>
      </c>
      <c r="AW1363" s="12" t="s">
        <v>39</v>
      </c>
      <c r="AX1363" s="12" t="s">
        <v>76</v>
      </c>
      <c r="AY1363" s="264" t="s">
        <v>414</v>
      </c>
    </row>
    <row r="1364" s="12" customFormat="1">
      <c r="B1364" s="255"/>
      <c r="C1364" s="256"/>
      <c r="D1364" s="252" t="s">
        <v>428</v>
      </c>
      <c r="E1364" s="257" t="s">
        <v>21</v>
      </c>
      <c r="F1364" s="258" t="s">
        <v>1130</v>
      </c>
      <c r="G1364" s="256"/>
      <c r="H1364" s="257" t="s">
        <v>21</v>
      </c>
      <c r="I1364" s="259"/>
      <c r="J1364" s="256"/>
      <c r="K1364" s="256"/>
      <c r="L1364" s="260"/>
      <c r="M1364" s="261"/>
      <c r="N1364" s="262"/>
      <c r="O1364" s="262"/>
      <c r="P1364" s="262"/>
      <c r="Q1364" s="262"/>
      <c r="R1364" s="262"/>
      <c r="S1364" s="262"/>
      <c r="T1364" s="263"/>
      <c r="AT1364" s="264" t="s">
        <v>428</v>
      </c>
      <c r="AU1364" s="264" t="s">
        <v>86</v>
      </c>
      <c r="AV1364" s="12" t="s">
        <v>83</v>
      </c>
      <c r="AW1364" s="12" t="s">
        <v>39</v>
      </c>
      <c r="AX1364" s="12" t="s">
        <v>76</v>
      </c>
      <c r="AY1364" s="264" t="s">
        <v>414</v>
      </c>
    </row>
    <row r="1365" s="12" customFormat="1">
      <c r="B1365" s="255"/>
      <c r="C1365" s="256"/>
      <c r="D1365" s="252" t="s">
        <v>428</v>
      </c>
      <c r="E1365" s="257" t="s">
        <v>21</v>
      </c>
      <c r="F1365" s="258" t="s">
        <v>1475</v>
      </c>
      <c r="G1365" s="256"/>
      <c r="H1365" s="257" t="s">
        <v>21</v>
      </c>
      <c r="I1365" s="259"/>
      <c r="J1365" s="256"/>
      <c r="K1365" s="256"/>
      <c r="L1365" s="260"/>
      <c r="M1365" s="261"/>
      <c r="N1365" s="262"/>
      <c r="O1365" s="262"/>
      <c r="P1365" s="262"/>
      <c r="Q1365" s="262"/>
      <c r="R1365" s="262"/>
      <c r="S1365" s="262"/>
      <c r="T1365" s="263"/>
      <c r="AT1365" s="264" t="s">
        <v>428</v>
      </c>
      <c r="AU1365" s="264" t="s">
        <v>86</v>
      </c>
      <c r="AV1365" s="12" t="s">
        <v>83</v>
      </c>
      <c r="AW1365" s="12" t="s">
        <v>39</v>
      </c>
      <c r="AX1365" s="12" t="s">
        <v>76</v>
      </c>
      <c r="AY1365" s="264" t="s">
        <v>414</v>
      </c>
    </row>
    <row r="1366" s="13" customFormat="1">
      <c r="B1366" s="265"/>
      <c r="C1366" s="266"/>
      <c r="D1366" s="252" t="s">
        <v>428</v>
      </c>
      <c r="E1366" s="267" t="s">
        <v>21</v>
      </c>
      <c r="F1366" s="268" t="s">
        <v>1476</v>
      </c>
      <c r="G1366" s="266"/>
      <c r="H1366" s="269">
        <v>7.8520000000000003</v>
      </c>
      <c r="I1366" s="270"/>
      <c r="J1366" s="266"/>
      <c r="K1366" s="266"/>
      <c r="L1366" s="271"/>
      <c r="M1366" s="272"/>
      <c r="N1366" s="273"/>
      <c r="O1366" s="273"/>
      <c r="P1366" s="273"/>
      <c r="Q1366" s="273"/>
      <c r="R1366" s="273"/>
      <c r="S1366" s="273"/>
      <c r="T1366" s="274"/>
      <c r="AT1366" s="275" t="s">
        <v>428</v>
      </c>
      <c r="AU1366" s="275" t="s">
        <v>86</v>
      </c>
      <c r="AV1366" s="13" t="s">
        <v>86</v>
      </c>
      <c r="AW1366" s="13" t="s">
        <v>39</v>
      </c>
      <c r="AX1366" s="13" t="s">
        <v>76</v>
      </c>
      <c r="AY1366" s="275" t="s">
        <v>414</v>
      </c>
    </row>
    <row r="1367" s="12" customFormat="1">
      <c r="B1367" s="255"/>
      <c r="C1367" s="256"/>
      <c r="D1367" s="252" t="s">
        <v>428</v>
      </c>
      <c r="E1367" s="257" t="s">
        <v>21</v>
      </c>
      <c r="F1367" s="258" t="s">
        <v>1477</v>
      </c>
      <c r="G1367" s="256"/>
      <c r="H1367" s="257" t="s">
        <v>21</v>
      </c>
      <c r="I1367" s="259"/>
      <c r="J1367" s="256"/>
      <c r="K1367" s="256"/>
      <c r="L1367" s="260"/>
      <c r="M1367" s="261"/>
      <c r="N1367" s="262"/>
      <c r="O1367" s="262"/>
      <c r="P1367" s="262"/>
      <c r="Q1367" s="262"/>
      <c r="R1367" s="262"/>
      <c r="S1367" s="262"/>
      <c r="T1367" s="263"/>
      <c r="AT1367" s="264" t="s">
        <v>428</v>
      </c>
      <c r="AU1367" s="264" t="s">
        <v>86</v>
      </c>
      <c r="AV1367" s="12" t="s">
        <v>83</v>
      </c>
      <c r="AW1367" s="12" t="s">
        <v>39</v>
      </c>
      <c r="AX1367" s="12" t="s">
        <v>76</v>
      </c>
      <c r="AY1367" s="264" t="s">
        <v>414</v>
      </c>
    </row>
    <row r="1368" s="13" customFormat="1">
      <c r="B1368" s="265"/>
      <c r="C1368" s="266"/>
      <c r="D1368" s="252" t="s">
        <v>428</v>
      </c>
      <c r="E1368" s="267" t="s">
        <v>21</v>
      </c>
      <c r="F1368" s="268" t="s">
        <v>1134</v>
      </c>
      <c r="G1368" s="266"/>
      <c r="H1368" s="269">
        <v>15.702999999999999</v>
      </c>
      <c r="I1368" s="270"/>
      <c r="J1368" s="266"/>
      <c r="K1368" s="266"/>
      <c r="L1368" s="271"/>
      <c r="M1368" s="272"/>
      <c r="N1368" s="273"/>
      <c r="O1368" s="273"/>
      <c r="P1368" s="273"/>
      <c r="Q1368" s="273"/>
      <c r="R1368" s="273"/>
      <c r="S1368" s="273"/>
      <c r="T1368" s="274"/>
      <c r="AT1368" s="275" t="s">
        <v>428</v>
      </c>
      <c r="AU1368" s="275" t="s">
        <v>86</v>
      </c>
      <c r="AV1368" s="13" t="s">
        <v>86</v>
      </c>
      <c r="AW1368" s="13" t="s">
        <v>39</v>
      </c>
      <c r="AX1368" s="13" t="s">
        <v>76</v>
      </c>
      <c r="AY1368" s="275" t="s">
        <v>414</v>
      </c>
    </row>
    <row r="1369" s="15" customFormat="1">
      <c r="B1369" s="287"/>
      <c r="C1369" s="288"/>
      <c r="D1369" s="252" t="s">
        <v>428</v>
      </c>
      <c r="E1369" s="289" t="s">
        <v>21</v>
      </c>
      <c r="F1369" s="290" t="s">
        <v>235</v>
      </c>
      <c r="G1369" s="288"/>
      <c r="H1369" s="291">
        <v>23.555</v>
      </c>
      <c r="I1369" s="292"/>
      <c r="J1369" s="288"/>
      <c r="K1369" s="288"/>
      <c r="L1369" s="293"/>
      <c r="M1369" s="294"/>
      <c r="N1369" s="295"/>
      <c r="O1369" s="295"/>
      <c r="P1369" s="295"/>
      <c r="Q1369" s="295"/>
      <c r="R1369" s="295"/>
      <c r="S1369" s="295"/>
      <c r="T1369" s="296"/>
      <c r="AT1369" s="297" t="s">
        <v>428</v>
      </c>
      <c r="AU1369" s="297" t="s">
        <v>86</v>
      </c>
      <c r="AV1369" s="15" t="s">
        <v>422</v>
      </c>
      <c r="AW1369" s="15" t="s">
        <v>39</v>
      </c>
      <c r="AX1369" s="15" t="s">
        <v>83</v>
      </c>
      <c r="AY1369" s="297" t="s">
        <v>414</v>
      </c>
    </row>
    <row r="1370" s="1" customFormat="1" ht="25.5" customHeight="1">
      <c r="B1370" s="47"/>
      <c r="C1370" s="240" t="s">
        <v>1478</v>
      </c>
      <c r="D1370" s="240" t="s">
        <v>418</v>
      </c>
      <c r="E1370" s="241" t="s">
        <v>1471</v>
      </c>
      <c r="F1370" s="242" t="s">
        <v>1472</v>
      </c>
      <c r="G1370" s="243" t="s">
        <v>446</v>
      </c>
      <c r="H1370" s="244">
        <v>6.5999999999999996</v>
      </c>
      <c r="I1370" s="245"/>
      <c r="J1370" s="246">
        <f>ROUND(I1370*H1370,2)</f>
        <v>0</v>
      </c>
      <c r="K1370" s="242" t="s">
        <v>421</v>
      </c>
      <c r="L1370" s="73"/>
      <c r="M1370" s="247" t="s">
        <v>21</v>
      </c>
      <c r="N1370" s="248" t="s">
        <v>47</v>
      </c>
      <c r="O1370" s="48"/>
      <c r="P1370" s="249">
        <f>O1370*H1370</f>
        <v>0</v>
      </c>
      <c r="Q1370" s="249">
        <v>0</v>
      </c>
      <c r="R1370" s="249">
        <f>Q1370*H1370</f>
        <v>0</v>
      </c>
      <c r="S1370" s="249">
        <v>2.2000000000000002</v>
      </c>
      <c r="T1370" s="250">
        <f>S1370*H1370</f>
        <v>14.52</v>
      </c>
      <c r="AR1370" s="25" t="s">
        <v>422</v>
      </c>
      <c r="AT1370" s="25" t="s">
        <v>418</v>
      </c>
      <c r="AU1370" s="25" t="s">
        <v>86</v>
      </c>
      <c r="AY1370" s="25" t="s">
        <v>414</v>
      </c>
      <c r="BE1370" s="251">
        <f>IF(N1370="základní",J1370,0)</f>
        <v>0</v>
      </c>
      <c r="BF1370" s="251">
        <f>IF(N1370="snížená",J1370,0)</f>
        <v>0</v>
      </c>
      <c r="BG1370" s="251">
        <f>IF(N1370="zákl. přenesená",J1370,0)</f>
        <v>0</v>
      </c>
      <c r="BH1370" s="251">
        <f>IF(N1370="sníž. přenesená",J1370,0)</f>
        <v>0</v>
      </c>
      <c r="BI1370" s="251">
        <f>IF(N1370="nulová",J1370,0)</f>
        <v>0</v>
      </c>
      <c r="BJ1370" s="25" t="s">
        <v>83</v>
      </c>
      <c r="BK1370" s="251">
        <f>ROUND(I1370*H1370,2)</f>
        <v>0</v>
      </c>
      <c r="BL1370" s="25" t="s">
        <v>422</v>
      </c>
      <c r="BM1370" s="25" t="s">
        <v>1479</v>
      </c>
    </row>
    <row r="1371" s="12" customFormat="1">
      <c r="B1371" s="255"/>
      <c r="C1371" s="256"/>
      <c r="D1371" s="252" t="s">
        <v>428</v>
      </c>
      <c r="E1371" s="257" t="s">
        <v>21</v>
      </c>
      <c r="F1371" s="258" t="s">
        <v>1467</v>
      </c>
      <c r="G1371" s="256"/>
      <c r="H1371" s="257" t="s">
        <v>21</v>
      </c>
      <c r="I1371" s="259"/>
      <c r="J1371" s="256"/>
      <c r="K1371" s="256"/>
      <c r="L1371" s="260"/>
      <c r="M1371" s="261"/>
      <c r="N1371" s="262"/>
      <c r="O1371" s="262"/>
      <c r="P1371" s="262"/>
      <c r="Q1371" s="262"/>
      <c r="R1371" s="262"/>
      <c r="S1371" s="262"/>
      <c r="T1371" s="263"/>
      <c r="AT1371" s="264" t="s">
        <v>428</v>
      </c>
      <c r="AU1371" s="264" t="s">
        <v>86</v>
      </c>
      <c r="AV1371" s="12" t="s">
        <v>83</v>
      </c>
      <c r="AW1371" s="12" t="s">
        <v>39</v>
      </c>
      <c r="AX1371" s="12" t="s">
        <v>76</v>
      </c>
      <c r="AY1371" s="264" t="s">
        <v>414</v>
      </c>
    </row>
    <row r="1372" s="12" customFormat="1">
      <c r="B1372" s="255"/>
      <c r="C1372" s="256"/>
      <c r="D1372" s="252" t="s">
        <v>428</v>
      </c>
      <c r="E1372" s="257" t="s">
        <v>21</v>
      </c>
      <c r="F1372" s="258" t="s">
        <v>1480</v>
      </c>
      <c r="G1372" s="256"/>
      <c r="H1372" s="257" t="s">
        <v>21</v>
      </c>
      <c r="I1372" s="259"/>
      <c r="J1372" s="256"/>
      <c r="K1372" s="256"/>
      <c r="L1372" s="260"/>
      <c r="M1372" s="261"/>
      <c r="N1372" s="262"/>
      <c r="O1372" s="262"/>
      <c r="P1372" s="262"/>
      <c r="Q1372" s="262"/>
      <c r="R1372" s="262"/>
      <c r="S1372" s="262"/>
      <c r="T1372" s="263"/>
      <c r="AT1372" s="264" t="s">
        <v>428</v>
      </c>
      <c r="AU1372" s="264" t="s">
        <v>86</v>
      </c>
      <c r="AV1372" s="12" t="s">
        <v>83</v>
      </c>
      <c r="AW1372" s="12" t="s">
        <v>39</v>
      </c>
      <c r="AX1372" s="12" t="s">
        <v>76</v>
      </c>
      <c r="AY1372" s="264" t="s">
        <v>414</v>
      </c>
    </row>
    <row r="1373" s="13" customFormat="1">
      <c r="B1373" s="265"/>
      <c r="C1373" s="266"/>
      <c r="D1373" s="252" t="s">
        <v>428</v>
      </c>
      <c r="E1373" s="267" t="s">
        <v>21</v>
      </c>
      <c r="F1373" s="268" t="s">
        <v>1481</v>
      </c>
      <c r="G1373" s="266"/>
      <c r="H1373" s="269">
        <v>6.5999999999999996</v>
      </c>
      <c r="I1373" s="270"/>
      <c r="J1373" s="266"/>
      <c r="K1373" s="266"/>
      <c r="L1373" s="271"/>
      <c r="M1373" s="272"/>
      <c r="N1373" s="273"/>
      <c r="O1373" s="273"/>
      <c r="P1373" s="273"/>
      <c r="Q1373" s="273"/>
      <c r="R1373" s="273"/>
      <c r="S1373" s="273"/>
      <c r="T1373" s="274"/>
      <c r="AT1373" s="275" t="s">
        <v>428</v>
      </c>
      <c r="AU1373" s="275" t="s">
        <v>86</v>
      </c>
      <c r="AV1373" s="13" t="s">
        <v>86</v>
      </c>
      <c r="AW1373" s="13" t="s">
        <v>39</v>
      </c>
      <c r="AX1373" s="13" t="s">
        <v>76</v>
      </c>
      <c r="AY1373" s="275" t="s">
        <v>414</v>
      </c>
    </row>
    <row r="1374" s="15" customFormat="1">
      <c r="B1374" s="287"/>
      <c r="C1374" s="288"/>
      <c r="D1374" s="252" t="s">
        <v>428</v>
      </c>
      <c r="E1374" s="289" t="s">
        <v>21</v>
      </c>
      <c r="F1374" s="290" t="s">
        <v>235</v>
      </c>
      <c r="G1374" s="288"/>
      <c r="H1374" s="291">
        <v>6.5999999999999996</v>
      </c>
      <c r="I1374" s="292"/>
      <c r="J1374" s="288"/>
      <c r="K1374" s="288"/>
      <c r="L1374" s="293"/>
      <c r="M1374" s="294"/>
      <c r="N1374" s="295"/>
      <c r="O1374" s="295"/>
      <c r="P1374" s="295"/>
      <c r="Q1374" s="295"/>
      <c r="R1374" s="295"/>
      <c r="S1374" s="295"/>
      <c r="T1374" s="296"/>
      <c r="AT1374" s="297" t="s">
        <v>428</v>
      </c>
      <c r="AU1374" s="297" t="s">
        <v>86</v>
      </c>
      <c r="AV1374" s="15" t="s">
        <v>422</v>
      </c>
      <c r="AW1374" s="15" t="s">
        <v>39</v>
      </c>
      <c r="AX1374" s="15" t="s">
        <v>83</v>
      </c>
      <c r="AY1374" s="297" t="s">
        <v>414</v>
      </c>
    </row>
    <row r="1375" s="1" customFormat="1" ht="25.5" customHeight="1">
      <c r="B1375" s="47"/>
      <c r="C1375" s="240" t="s">
        <v>1482</v>
      </c>
      <c r="D1375" s="240" t="s">
        <v>418</v>
      </c>
      <c r="E1375" s="241" t="s">
        <v>1483</v>
      </c>
      <c r="F1375" s="242" t="s">
        <v>1484</v>
      </c>
      <c r="G1375" s="243" t="s">
        <v>192</v>
      </c>
      <c r="H1375" s="244">
        <v>433.60000000000002</v>
      </c>
      <c r="I1375" s="245"/>
      <c r="J1375" s="246">
        <f>ROUND(I1375*H1375,2)</f>
        <v>0</v>
      </c>
      <c r="K1375" s="242" t="s">
        <v>421</v>
      </c>
      <c r="L1375" s="73"/>
      <c r="M1375" s="247" t="s">
        <v>21</v>
      </c>
      <c r="N1375" s="248" t="s">
        <v>47</v>
      </c>
      <c r="O1375" s="48"/>
      <c r="P1375" s="249">
        <f>O1375*H1375</f>
        <v>0</v>
      </c>
      <c r="Q1375" s="249">
        <v>0</v>
      </c>
      <c r="R1375" s="249">
        <f>Q1375*H1375</f>
        <v>0</v>
      </c>
      <c r="S1375" s="249">
        <v>0.089999999999999997</v>
      </c>
      <c r="T1375" s="250">
        <f>S1375*H1375</f>
        <v>39.024000000000001</v>
      </c>
      <c r="AR1375" s="25" t="s">
        <v>422</v>
      </c>
      <c r="AT1375" s="25" t="s">
        <v>418</v>
      </c>
      <c r="AU1375" s="25" t="s">
        <v>86</v>
      </c>
      <c r="AY1375" s="25" t="s">
        <v>414</v>
      </c>
      <c r="BE1375" s="251">
        <f>IF(N1375="základní",J1375,0)</f>
        <v>0</v>
      </c>
      <c r="BF1375" s="251">
        <f>IF(N1375="snížená",J1375,0)</f>
        <v>0</v>
      </c>
      <c r="BG1375" s="251">
        <f>IF(N1375="zákl. přenesená",J1375,0)</f>
        <v>0</v>
      </c>
      <c r="BH1375" s="251">
        <f>IF(N1375="sníž. přenesená",J1375,0)</f>
        <v>0</v>
      </c>
      <c r="BI1375" s="251">
        <f>IF(N1375="nulová",J1375,0)</f>
        <v>0</v>
      </c>
      <c r="BJ1375" s="25" t="s">
        <v>83</v>
      </c>
      <c r="BK1375" s="251">
        <f>ROUND(I1375*H1375,2)</f>
        <v>0</v>
      </c>
      <c r="BL1375" s="25" t="s">
        <v>422</v>
      </c>
      <c r="BM1375" s="25" t="s">
        <v>1485</v>
      </c>
    </row>
    <row r="1376" s="12" customFormat="1">
      <c r="B1376" s="255"/>
      <c r="C1376" s="256"/>
      <c r="D1376" s="252" t="s">
        <v>428</v>
      </c>
      <c r="E1376" s="257" t="s">
        <v>21</v>
      </c>
      <c r="F1376" s="258" t="s">
        <v>1467</v>
      </c>
      <c r="G1376" s="256"/>
      <c r="H1376" s="257" t="s">
        <v>21</v>
      </c>
      <c r="I1376" s="259"/>
      <c r="J1376" s="256"/>
      <c r="K1376" s="256"/>
      <c r="L1376" s="260"/>
      <c r="M1376" s="261"/>
      <c r="N1376" s="262"/>
      <c r="O1376" s="262"/>
      <c r="P1376" s="262"/>
      <c r="Q1376" s="262"/>
      <c r="R1376" s="262"/>
      <c r="S1376" s="262"/>
      <c r="T1376" s="263"/>
      <c r="AT1376" s="264" t="s">
        <v>428</v>
      </c>
      <c r="AU1376" s="264" t="s">
        <v>86</v>
      </c>
      <c r="AV1376" s="12" t="s">
        <v>83</v>
      </c>
      <c r="AW1376" s="12" t="s">
        <v>39</v>
      </c>
      <c r="AX1376" s="12" t="s">
        <v>76</v>
      </c>
      <c r="AY1376" s="264" t="s">
        <v>414</v>
      </c>
    </row>
    <row r="1377" s="12" customFormat="1">
      <c r="B1377" s="255"/>
      <c r="C1377" s="256"/>
      <c r="D1377" s="252" t="s">
        <v>428</v>
      </c>
      <c r="E1377" s="257" t="s">
        <v>21</v>
      </c>
      <c r="F1377" s="258" t="s">
        <v>1468</v>
      </c>
      <c r="G1377" s="256"/>
      <c r="H1377" s="257" t="s">
        <v>21</v>
      </c>
      <c r="I1377" s="259"/>
      <c r="J1377" s="256"/>
      <c r="K1377" s="256"/>
      <c r="L1377" s="260"/>
      <c r="M1377" s="261"/>
      <c r="N1377" s="262"/>
      <c r="O1377" s="262"/>
      <c r="P1377" s="262"/>
      <c r="Q1377" s="262"/>
      <c r="R1377" s="262"/>
      <c r="S1377" s="262"/>
      <c r="T1377" s="263"/>
      <c r="AT1377" s="264" t="s">
        <v>428</v>
      </c>
      <c r="AU1377" s="264" t="s">
        <v>86</v>
      </c>
      <c r="AV1377" s="12" t="s">
        <v>83</v>
      </c>
      <c r="AW1377" s="12" t="s">
        <v>39</v>
      </c>
      <c r="AX1377" s="12" t="s">
        <v>76</v>
      </c>
      <c r="AY1377" s="264" t="s">
        <v>414</v>
      </c>
    </row>
    <row r="1378" s="13" customFormat="1">
      <c r="B1378" s="265"/>
      <c r="C1378" s="266"/>
      <c r="D1378" s="252" t="s">
        <v>428</v>
      </c>
      <c r="E1378" s="267" t="s">
        <v>21</v>
      </c>
      <c r="F1378" s="268" t="s">
        <v>173</v>
      </c>
      <c r="G1378" s="266"/>
      <c r="H1378" s="269">
        <v>74.5</v>
      </c>
      <c r="I1378" s="270"/>
      <c r="J1378" s="266"/>
      <c r="K1378" s="266"/>
      <c r="L1378" s="271"/>
      <c r="M1378" s="272"/>
      <c r="N1378" s="273"/>
      <c r="O1378" s="273"/>
      <c r="P1378" s="273"/>
      <c r="Q1378" s="273"/>
      <c r="R1378" s="273"/>
      <c r="S1378" s="273"/>
      <c r="T1378" s="274"/>
      <c r="AT1378" s="275" t="s">
        <v>428</v>
      </c>
      <c r="AU1378" s="275" t="s">
        <v>86</v>
      </c>
      <c r="AV1378" s="13" t="s">
        <v>86</v>
      </c>
      <c r="AW1378" s="13" t="s">
        <v>39</v>
      </c>
      <c r="AX1378" s="13" t="s">
        <v>76</v>
      </c>
      <c r="AY1378" s="275" t="s">
        <v>414</v>
      </c>
    </row>
    <row r="1379" s="12" customFormat="1">
      <c r="B1379" s="255"/>
      <c r="C1379" s="256"/>
      <c r="D1379" s="252" t="s">
        <v>428</v>
      </c>
      <c r="E1379" s="257" t="s">
        <v>21</v>
      </c>
      <c r="F1379" s="258" t="s">
        <v>1486</v>
      </c>
      <c r="G1379" s="256"/>
      <c r="H1379" s="257" t="s">
        <v>21</v>
      </c>
      <c r="I1379" s="259"/>
      <c r="J1379" s="256"/>
      <c r="K1379" s="256"/>
      <c r="L1379" s="260"/>
      <c r="M1379" s="261"/>
      <c r="N1379" s="262"/>
      <c r="O1379" s="262"/>
      <c r="P1379" s="262"/>
      <c r="Q1379" s="262"/>
      <c r="R1379" s="262"/>
      <c r="S1379" s="262"/>
      <c r="T1379" s="263"/>
      <c r="AT1379" s="264" t="s">
        <v>428</v>
      </c>
      <c r="AU1379" s="264" t="s">
        <v>86</v>
      </c>
      <c r="AV1379" s="12" t="s">
        <v>83</v>
      </c>
      <c r="AW1379" s="12" t="s">
        <v>39</v>
      </c>
      <c r="AX1379" s="12" t="s">
        <v>76</v>
      </c>
      <c r="AY1379" s="264" t="s">
        <v>414</v>
      </c>
    </row>
    <row r="1380" s="13" customFormat="1">
      <c r="B1380" s="265"/>
      <c r="C1380" s="266"/>
      <c r="D1380" s="252" t="s">
        <v>428</v>
      </c>
      <c r="E1380" s="267" t="s">
        <v>21</v>
      </c>
      <c r="F1380" s="268" t="s">
        <v>166</v>
      </c>
      <c r="G1380" s="266"/>
      <c r="H1380" s="269">
        <v>29.100000000000001</v>
      </c>
      <c r="I1380" s="270"/>
      <c r="J1380" s="266"/>
      <c r="K1380" s="266"/>
      <c r="L1380" s="271"/>
      <c r="M1380" s="272"/>
      <c r="N1380" s="273"/>
      <c r="O1380" s="273"/>
      <c r="P1380" s="273"/>
      <c r="Q1380" s="273"/>
      <c r="R1380" s="273"/>
      <c r="S1380" s="273"/>
      <c r="T1380" s="274"/>
      <c r="AT1380" s="275" t="s">
        <v>428</v>
      </c>
      <c r="AU1380" s="275" t="s">
        <v>86</v>
      </c>
      <c r="AV1380" s="13" t="s">
        <v>86</v>
      </c>
      <c r="AW1380" s="13" t="s">
        <v>39</v>
      </c>
      <c r="AX1380" s="13" t="s">
        <v>76</v>
      </c>
      <c r="AY1380" s="275" t="s">
        <v>414</v>
      </c>
    </row>
    <row r="1381" s="12" customFormat="1">
      <c r="B1381" s="255"/>
      <c r="C1381" s="256"/>
      <c r="D1381" s="252" t="s">
        <v>428</v>
      </c>
      <c r="E1381" s="257" t="s">
        <v>21</v>
      </c>
      <c r="F1381" s="258" t="s">
        <v>1480</v>
      </c>
      <c r="G1381" s="256"/>
      <c r="H1381" s="257" t="s">
        <v>21</v>
      </c>
      <c r="I1381" s="259"/>
      <c r="J1381" s="256"/>
      <c r="K1381" s="256"/>
      <c r="L1381" s="260"/>
      <c r="M1381" s="261"/>
      <c r="N1381" s="262"/>
      <c r="O1381" s="262"/>
      <c r="P1381" s="262"/>
      <c r="Q1381" s="262"/>
      <c r="R1381" s="262"/>
      <c r="S1381" s="262"/>
      <c r="T1381" s="263"/>
      <c r="AT1381" s="264" t="s">
        <v>428</v>
      </c>
      <c r="AU1381" s="264" t="s">
        <v>86</v>
      </c>
      <c r="AV1381" s="12" t="s">
        <v>83</v>
      </c>
      <c r="AW1381" s="12" t="s">
        <v>39</v>
      </c>
      <c r="AX1381" s="12" t="s">
        <v>76</v>
      </c>
      <c r="AY1381" s="264" t="s">
        <v>414</v>
      </c>
    </row>
    <row r="1382" s="13" customFormat="1">
      <c r="B1382" s="265"/>
      <c r="C1382" s="266"/>
      <c r="D1382" s="252" t="s">
        <v>428</v>
      </c>
      <c r="E1382" s="267" t="s">
        <v>21</v>
      </c>
      <c r="F1382" s="268" t="s">
        <v>1487</v>
      </c>
      <c r="G1382" s="266"/>
      <c r="H1382" s="269">
        <v>110</v>
      </c>
      <c r="I1382" s="270"/>
      <c r="J1382" s="266"/>
      <c r="K1382" s="266"/>
      <c r="L1382" s="271"/>
      <c r="M1382" s="272"/>
      <c r="N1382" s="273"/>
      <c r="O1382" s="273"/>
      <c r="P1382" s="273"/>
      <c r="Q1382" s="273"/>
      <c r="R1382" s="273"/>
      <c r="S1382" s="273"/>
      <c r="T1382" s="274"/>
      <c r="AT1382" s="275" t="s">
        <v>428</v>
      </c>
      <c r="AU1382" s="275" t="s">
        <v>86</v>
      </c>
      <c r="AV1382" s="13" t="s">
        <v>86</v>
      </c>
      <c r="AW1382" s="13" t="s">
        <v>39</v>
      </c>
      <c r="AX1382" s="13" t="s">
        <v>76</v>
      </c>
      <c r="AY1382" s="275" t="s">
        <v>414</v>
      </c>
    </row>
    <row r="1383" s="12" customFormat="1">
      <c r="B1383" s="255"/>
      <c r="C1383" s="256"/>
      <c r="D1383" s="252" t="s">
        <v>428</v>
      </c>
      <c r="E1383" s="257" t="s">
        <v>21</v>
      </c>
      <c r="F1383" s="258" t="s">
        <v>1488</v>
      </c>
      <c r="G1383" s="256"/>
      <c r="H1383" s="257" t="s">
        <v>21</v>
      </c>
      <c r="I1383" s="259"/>
      <c r="J1383" s="256"/>
      <c r="K1383" s="256"/>
      <c r="L1383" s="260"/>
      <c r="M1383" s="261"/>
      <c r="N1383" s="262"/>
      <c r="O1383" s="262"/>
      <c r="P1383" s="262"/>
      <c r="Q1383" s="262"/>
      <c r="R1383" s="262"/>
      <c r="S1383" s="262"/>
      <c r="T1383" s="263"/>
      <c r="AT1383" s="264" t="s">
        <v>428</v>
      </c>
      <c r="AU1383" s="264" t="s">
        <v>86</v>
      </c>
      <c r="AV1383" s="12" t="s">
        <v>83</v>
      </c>
      <c r="AW1383" s="12" t="s">
        <v>39</v>
      </c>
      <c r="AX1383" s="12" t="s">
        <v>76</v>
      </c>
      <c r="AY1383" s="264" t="s">
        <v>414</v>
      </c>
    </row>
    <row r="1384" s="13" customFormat="1">
      <c r="B1384" s="265"/>
      <c r="C1384" s="266"/>
      <c r="D1384" s="252" t="s">
        <v>428</v>
      </c>
      <c r="E1384" s="267" t="s">
        <v>21</v>
      </c>
      <c r="F1384" s="268" t="s">
        <v>1489</v>
      </c>
      <c r="G1384" s="266"/>
      <c r="H1384" s="269">
        <v>220</v>
      </c>
      <c r="I1384" s="270"/>
      <c r="J1384" s="266"/>
      <c r="K1384" s="266"/>
      <c r="L1384" s="271"/>
      <c r="M1384" s="272"/>
      <c r="N1384" s="273"/>
      <c r="O1384" s="273"/>
      <c r="P1384" s="273"/>
      <c r="Q1384" s="273"/>
      <c r="R1384" s="273"/>
      <c r="S1384" s="273"/>
      <c r="T1384" s="274"/>
      <c r="AT1384" s="275" t="s">
        <v>428</v>
      </c>
      <c r="AU1384" s="275" t="s">
        <v>86</v>
      </c>
      <c r="AV1384" s="13" t="s">
        <v>86</v>
      </c>
      <c r="AW1384" s="13" t="s">
        <v>39</v>
      </c>
      <c r="AX1384" s="13" t="s">
        <v>76</v>
      </c>
      <c r="AY1384" s="275" t="s">
        <v>414</v>
      </c>
    </row>
    <row r="1385" s="15" customFormat="1">
      <c r="B1385" s="287"/>
      <c r="C1385" s="288"/>
      <c r="D1385" s="252" t="s">
        <v>428</v>
      </c>
      <c r="E1385" s="289" t="s">
        <v>21</v>
      </c>
      <c r="F1385" s="290" t="s">
        <v>235</v>
      </c>
      <c r="G1385" s="288"/>
      <c r="H1385" s="291">
        <v>433.60000000000002</v>
      </c>
      <c r="I1385" s="292"/>
      <c r="J1385" s="288"/>
      <c r="K1385" s="288"/>
      <c r="L1385" s="293"/>
      <c r="M1385" s="294"/>
      <c r="N1385" s="295"/>
      <c r="O1385" s="295"/>
      <c r="P1385" s="295"/>
      <c r="Q1385" s="295"/>
      <c r="R1385" s="295"/>
      <c r="S1385" s="295"/>
      <c r="T1385" s="296"/>
      <c r="AT1385" s="297" t="s">
        <v>428</v>
      </c>
      <c r="AU1385" s="297" t="s">
        <v>86</v>
      </c>
      <c r="AV1385" s="15" t="s">
        <v>422</v>
      </c>
      <c r="AW1385" s="15" t="s">
        <v>39</v>
      </c>
      <c r="AX1385" s="15" t="s">
        <v>83</v>
      </c>
      <c r="AY1385" s="297" t="s">
        <v>414</v>
      </c>
    </row>
    <row r="1386" s="1" customFormat="1" ht="16.5" customHeight="1">
      <c r="B1386" s="47"/>
      <c r="C1386" s="240" t="s">
        <v>1490</v>
      </c>
      <c r="D1386" s="240" t="s">
        <v>418</v>
      </c>
      <c r="E1386" s="241" t="s">
        <v>1491</v>
      </c>
      <c r="F1386" s="242" t="s">
        <v>1492</v>
      </c>
      <c r="G1386" s="243" t="s">
        <v>192</v>
      </c>
      <c r="H1386" s="244">
        <v>10518.205</v>
      </c>
      <c r="I1386" s="245"/>
      <c r="J1386" s="246">
        <f>ROUND(I1386*H1386,2)</f>
        <v>0</v>
      </c>
      <c r="K1386" s="242" t="s">
        <v>421</v>
      </c>
      <c r="L1386" s="73"/>
      <c r="M1386" s="247" t="s">
        <v>21</v>
      </c>
      <c r="N1386" s="248" t="s">
        <v>47</v>
      </c>
      <c r="O1386" s="48"/>
      <c r="P1386" s="249">
        <f>O1386*H1386</f>
        <v>0</v>
      </c>
      <c r="Q1386" s="249">
        <v>0</v>
      </c>
      <c r="R1386" s="249">
        <f>Q1386*H1386</f>
        <v>0</v>
      </c>
      <c r="S1386" s="249">
        <v>0</v>
      </c>
      <c r="T1386" s="250">
        <f>S1386*H1386</f>
        <v>0</v>
      </c>
      <c r="AR1386" s="25" t="s">
        <v>422</v>
      </c>
      <c r="AT1386" s="25" t="s">
        <v>418</v>
      </c>
      <c r="AU1386" s="25" t="s">
        <v>86</v>
      </c>
      <c r="AY1386" s="25" t="s">
        <v>414</v>
      </c>
      <c r="BE1386" s="251">
        <f>IF(N1386="základní",J1386,0)</f>
        <v>0</v>
      </c>
      <c r="BF1386" s="251">
        <f>IF(N1386="snížená",J1386,0)</f>
        <v>0</v>
      </c>
      <c r="BG1386" s="251">
        <f>IF(N1386="zákl. přenesená",J1386,0)</f>
        <v>0</v>
      </c>
      <c r="BH1386" s="251">
        <f>IF(N1386="sníž. přenesená",J1386,0)</f>
        <v>0</v>
      </c>
      <c r="BI1386" s="251">
        <f>IF(N1386="nulová",J1386,0)</f>
        <v>0</v>
      </c>
      <c r="BJ1386" s="25" t="s">
        <v>83</v>
      </c>
      <c r="BK1386" s="251">
        <f>ROUND(I1386*H1386,2)</f>
        <v>0</v>
      </c>
      <c r="BL1386" s="25" t="s">
        <v>422</v>
      </c>
      <c r="BM1386" s="25" t="s">
        <v>1493</v>
      </c>
    </row>
    <row r="1387" s="1" customFormat="1">
      <c r="B1387" s="47"/>
      <c r="C1387" s="75"/>
      <c r="D1387" s="252" t="s">
        <v>425</v>
      </c>
      <c r="E1387" s="75"/>
      <c r="F1387" s="253" t="s">
        <v>1494</v>
      </c>
      <c r="G1387" s="75"/>
      <c r="H1387" s="75"/>
      <c r="I1387" s="208"/>
      <c r="J1387" s="75"/>
      <c r="K1387" s="75"/>
      <c r="L1387" s="73"/>
      <c r="M1387" s="254"/>
      <c r="N1387" s="48"/>
      <c r="O1387" s="48"/>
      <c r="P1387" s="48"/>
      <c r="Q1387" s="48"/>
      <c r="R1387" s="48"/>
      <c r="S1387" s="48"/>
      <c r="T1387" s="96"/>
      <c r="AT1387" s="25" t="s">
        <v>425</v>
      </c>
      <c r="AU1387" s="25" t="s">
        <v>86</v>
      </c>
    </row>
    <row r="1388" s="12" customFormat="1">
      <c r="B1388" s="255"/>
      <c r="C1388" s="256"/>
      <c r="D1388" s="252" t="s">
        <v>428</v>
      </c>
      <c r="E1388" s="257" t="s">
        <v>21</v>
      </c>
      <c r="F1388" s="258" t="s">
        <v>1495</v>
      </c>
      <c r="G1388" s="256"/>
      <c r="H1388" s="257" t="s">
        <v>21</v>
      </c>
      <c r="I1388" s="259"/>
      <c r="J1388" s="256"/>
      <c r="K1388" s="256"/>
      <c r="L1388" s="260"/>
      <c r="M1388" s="261"/>
      <c r="N1388" s="262"/>
      <c r="O1388" s="262"/>
      <c r="P1388" s="262"/>
      <c r="Q1388" s="262"/>
      <c r="R1388" s="262"/>
      <c r="S1388" s="262"/>
      <c r="T1388" s="263"/>
      <c r="AT1388" s="264" t="s">
        <v>428</v>
      </c>
      <c r="AU1388" s="264" t="s">
        <v>86</v>
      </c>
      <c r="AV1388" s="12" t="s">
        <v>83</v>
      </c>
      <c r="AW1388" s="12" t="s">
        <v>39</v>
      </c>
      <c r="AX1388" s="12" t="s">
        <v>76</v>
      </c>
      <c r="AY1388" s="264" t="s">
        <v>414</v>
      </c>
    </row>
    <row r="1389" s="12" customFormat="1">
      <c r="B1389" s="255"/>
      <c r="C1389" s="256"/>
      <c r="D1389" s="252" t="s">
        <v>428</v>
      </c>
      <c r="E1389" s="257" t="s">
        <v>21</v>
      </c>
      <c r="F1389" s="258" t="s">
        <v>1496</v>
      </c>
      <c r="G1389" s="256"/>
      <c r="H1389" s="257" t="s">
        <v>21</v>
      </c>
      <c r="I1389" s="259"/>
      <c r="J1389" s="256"/>
      <c r="K1389" s="256"/>
      <c r="L1389" s="260"/>
      <c r="M1389" s="261"/>
      <c r="N1389" s="262"/>
      <c r="O1389" s="262"/>
      <c r="P1389" s="262"/>
      <c r="Q1389" s="262"/>
      <c r="R1389" s="262"/>
      <c r="S1389" s="262"/>
      <c r="T1389" s="263"/>
      <c r="AT1389" s="264" t="s">
        <v>428</v>
      </c>
      <c r="AU1389" s="264" t="s">
        <v>86</v>
      </c>
      <c r="AV1389" s="12" t="s">
        <v>83</v>
      </c>
      <c r="AW1389" s="12" t="s">
        <v>39</v>
      </c>
      <c r="AX1389" s="12" t="s">
        <v>76</v>
      </c>
      <c r="AY1389" s="264" t="s">
        <v>414</v>
      </c>
    </row>
    <row r="1390" s="12" customFormat="1">
      <c r="B1390" s="255"/>
      <c r="C1390" s="256"/>
      <c r="D1390" s="252" t="s">
        <v>428</v>
      </c>
      <c r="E1390" s="257" t="s">
        <v>21</v>
      </c>
      <c r="F1390" s="258" t="s">
        <v>1497</v>
      </c>
      <c r="G1390" s="256"/>
      <c r="H1390" s="257" t="s">
        <v>21</v>
      </c>
      <c r="I1390" s="259"/>
      <c r="J1390" s="256"/>
      <c r="K1390" s="256"/>
      <c r="L1390" s="260"/>
      <c r="M1390" s="261"/>
      <c r="N1390" s="262"/>
      <c r="O1390" s="262"/>
      <c r="P1390" s="262"/>
      <c r="Q1390" s="262"/>
      <c r="R1390" s="262"/>
      <c r="S1390" s="262"/>
      <c r="T1390" s="263"/>
      <c r="AT1390" s="264" t="s">
        <v>428</v>
      </c>
      <c r="AU1390" s="264" t="s">
        <v>86</v>
      </c>
      <c r="AV1390" s="12" t="s">
        <v>83</v>
      </c>
      <c r="AW1390" s="12" t="s">
        <v>39</v>
      </c>
      <c r="AX1390" s="12" t="s">
        <v>76</v>
      </c>
      <c r="AY1390" s="264" t="s">
        <v>414</v>
      </c>
    </row>
    <row r="1391" s="12" customFormat="1">
      <c r="B1391" s="255"/>
      <c r="C1391" s="256"/>
      <c r="D1391" s="252" t="s">
        <v>428</v>
      </c>
      <c r="E1391" s="257" t="s">
        <v>21</v>
      </c>
      <c r="F1391" s="258" t="s">
        <v>1498</v>
      </c>
      <c r="G1391" s="256"/>
      <c r="H1391" s="257" t="s">
        <v>21</v>
      </c>
      <c r="I1391" s="259"/>
      <c r="J1391" s="256"/>
      <c r="K1391" s="256"/>
      <c r="L1391" s="260"/>
      <c r="M1391" s="261"/>
      <c r="N1391" s="262"/>
      <c r="O1391" s="262"/>
      <c r="P1391" s="262"/>
      <c r="Q1391" s="262"/>
      <c r="R1391" s="262"/>
      <c r="S1391" s="262"/>
      <c r="T1391" s="263"/>
      <c r="AT1391" s="264" t="s">
        <v>428</v>
      </c>
      <c r="AU1391" s="264" t="s">
        <v>86</v>
      </c>
      <c r="AV1391" s="12" t="s">
        <v>83</v>
      </c>
      <c r="AW1391" s="12" t="s">
        <v>39</v>
      </c>
      <c r="AX1391" s="12" t="s">
        <v>76</v>
      </c>
      <c r="AY1391" s="264" t="s">
        <v>414</v>
      </c>
    </row>
    <row r="1392" s="13" customFormat="1">
      <c r="B1392" s="265"/>
      <c r="C1392" s="266"/>
      <c r="D1392" s="252" t="s">
        <v>428</v>
      </c>
      <c r="E1392" s="267" t="s">
        <v>21</v>
      </c>
      <c r="F1392" s="268" t="s">
        <v>169</v>
      </c>
      <c r="G1392" s="266"/>
      <c r="H1392" s="269">
        <v>70.584999999999994</v>
      </c>
      <c r="I1392" s="270"/>
      <c r="J1392" s="266"/>
      <c r="K1392" s="266"/>
      <c r="L1392" s="271"/>
      <c r="M1392" s="272"/>
      <c r="N1392" s="273"/>
      <c r="O1392" s="273"/>
      <c r="P1392" s="273"/>
      <c r="Q1392" s="273"/>
      <c r="R1392" s="273"/>
      <c r="S1392" s="273"/>
      <c r="T1392" s="274"/>
      <c r="AT1392" s="275" t="s">
        <v>428</v>
      </c>
      <c r="AU1392" s="275" t="s">
        <v>86</v>
      </c>
      <c r="AV1392" s="13" t="s">
        <v>86</v>
      </c>
      <c r="AW1392" s="13" t="s">
        <v>39</v>
      </c>
      <c r="AX1392" s="13" t="s">
        <v>76</v>
      </c>
      <c r="AY1392" s="275" t="s">
        <v>414</v>
      </c>
    </row>
    <row r="1393" s="12" customFormat="1">
      <c r="B1393" s="255"/>
      <c r="C1393" s="256"/>
      <c r="D1393" s="252" t="s">
        <v>428</v>
      </c>
      <c r="E1393" s="257" t="s">
        <v>21</v>
      </c>
      <c r="F1393" s="258" t="s">
        <v>1499</v>
      </c>
      <c r="G1393" s="256"/>
      <c r="H1393" s="257" t="s">
        <v>21</v>
      </c>
      <c r="I1393" s="259"/>
      <c r="J1393" s="256"/>
      <c r="K1393" s="256"/>
      <c r="L1393" s="260"/>
      <c r="M1393" s="261"/>
      <c r="N1393" s="262"/>
      <c r="O1393" s="262"/>
      <c r="P1393" s="262"/>
      <c r="Q1393" s="262"/>
      <c r="R1393" s="262"/>
      <c r="S1393" s="262"/>
      <c r="T1393" s="263"/>
      <c r="AT1393" s="264" t="s">
        <v>428</v>
      </c>
      <c r="AU1393" s="264" t="s">
        <v>86</v>
      </c>
      <c r="AV1393" s="12" t="s">
        <v>83</v>
      </c>
      <c r="AW1393" s="12" t="s">
        <v>39</v>
      </c>
      <c r="AX1393" s="12" t="s">
        <v>76</v>
      </c>
      <c r="AY1393" s="264" t="s">
        <v>414</v>
      </c>
    </row>
    <row r="1394" s="13" customFormat="1">
      <c r="B1394" s="265"/>
      <c r="C1394" s="266"/>
      <c r="D1394" s="252" t="s">
        <v>428</v>
      </c>
      <c r="E1394" s="267" t="s">
        <v>21</v>
      </c>
      <c r="F1394" s="268" t="s">
        <v>224</v>
      </c>
      <c r="G1394" s="266"/>
      <c r="H1394" s="269">
        <v>691.64999999999998</v>
      </c>
      <c r="I1394" s="270"/>
      <c r="J1394" s="266"/>
      <c r="K1394" s="266"/>
      <c r="L1394" s="271"/>
      <c r="M1394" s="272"/>
      <c r="N1394" s="273"/>
      <c r="O1394" s="273"/>
      <c r="P1394" s="273"/>
      <c r="Q1394" s="273"/>
      <c r="R1394" s="273"/>
      <c r="S1394" s="273"/>
      <c r="T1394" s="274"/>
      <c r="AT1394" s="275" t="s">
        <v>428</v>
      </c>
      <c r="AU1394" s="275" t="s">
        <v>86</v>
      </c>
      <c r="AV1394" s="13" t="s">
        <v>86</v>
      </c>
      <c r="AW1394" s="13" t="s">
        <v>39</v>
      </c>
      <c r="AX1394" s="13" t="s">
        <v>76</v>
      </c>
      <c r="AY1394" s="275" t="s">
        <v>414</v>
      </c>
    </row>
    <row r="1395" s="12" customFormat="1">
      <c r="B1395" s="255"/>
      <c r="C1395" s="256"/>
      <c r="D1395" s="252" t="s">
        <v>428</v>
      </c>
      <c r="E1395" s="257" t="s">
        <v>21</v>
      </c>
      <c r="F1395" s="258" t="s">
        <v>1500</v>
      </c>
      <c r="G1395" s="256"/>
      <c r="H1395" s="257" t="s">
        <v>21</v>
      </c>
      <c r="I1395" s="259"/>
      <c r="J1395" s="256"/>
      <c r="K1395" s="256"/>
      <c r="L1395" s="260"/>
      <c r="M1395" s="261"/>
      <c r="N1395" s="262"/>
      <c r="O1395" s="262"/>
      <c r="P1395" s="262"/>
      <c r="Q1395" s="262"/>
      <c r="R1395" s="262"/>
      <c r="S1395" s="262"/>
      <c r="T1395" s="263"/>
      <c r="AT1395" s="264" t="s">
        <v>428</v>
      </c>
      <c r="AU1395" s="264" t="s">
        <v>86</v>
      </c>
      <c r="AV1395" s="12" t="s">
        <v>83</v>
      </c>
      <c r="AW1395" s="12" t="s">
        <v>39</v>
      </c>
      <c r="AX1395" s="12" t="s">
        <v>76</v>
      </c>
      <c r="AY1395" s="264" t="s">
        <v>414</v>
      </c>
    </row>
    <row r="1396" s="13" customFormat="1">
      <c r="B1396" s="265"/>
      <c r="C1396" s="266"/>
      <c r="D1396" s="252" t="s">
        <v>428</v>
      </c>
      <c r="E1396" s="267" t="s">
        <v>21</v>
      </c>
      <c r="F1396" s="268" t="s">
        <v>245</v>
      </c>
      <c r="G1396" s="266"/>
      <c r="H1396" s="269">
        <v>9518.7000000000007</v>
      </c>
      <c r="I1396" s="270"/>
      <c r="J1396" s="266"/>
      <c r="K1396" s="266"/>
      <c r="L1396" s="271"/>
      <c r="M1396" s="272"/>
      <c r="N1396" s="273"/>
      <c r="O1396" s="273"/>
      <c r="P1396" s="273"/>
      <c r="Q1396" s="273"/>
      <c r="R1396" s="273"/>
      <c r="S1396" s="273"/>
      <c r="T1396" s="274"/>
      <c r="AT1396" s="275" t="s">
        <v>428</v>
      </c>
      <c r="AU1396" s="275" t="s">
        <v>86</v>
      </c>
      <c r="AV1396" s="13" t="s">
        <v>86</v>
      </c>
      <c r="AW1396" s="13" t="s">
        <v>39</v>
      </c>
      <c r="AX1396" s="13" t="s">
        <v>76</v>
      </c>
      <c r="AY1396" s="275" t="s">
        <v>414</v>
      </c>
    </row>
    <row r="1397" s="12" customFormat="1">
      <c r="B1397" s="255"/>
      <c r="C1397" s="256"/>
      <c r="D1397" s="252" t="s">
        <v>428</v>
      </c>
      <c r="E1397" s="257" t="s">
        <v>21</v>
      </c>
      <c r="F1397" s="258" t="s">
        <v>1501</v>
      </c>
      <c r="G1397" s="256"/>
      <c r="H1397" s="257" t="s">
        <v>21</v>
      </c>
      <c r="I1397" s="259"/>
      <c r="J1397" s="256"/>
      <c r="K1397" s="256"/>
      <c r="L1397" s="260"/>
      <c r="M1397" s="261"/>
      <c r="N1397" s="262"/>
      <c r="O1397" s="262"/>
      <c r="P1397" s="262"/>
      <c r="Q1397" s="262"/>
      <c r="R1397" s="262"/>
      <c r="S1397" s="262"/>
      <c r="T1397" s="263"/>
      <c r="AT1397" s="264" t="s">
        <v>428</v>
      </c>
      <c r="AU1397" s="264" t="s">
        <v>86</v>
      </c>
      <c r="AV1397" s="12" t="s">
        <v>83</v>
      </c>
      <c r="AW1397" s="12" t="s">
        <v>39</v>
      </c>
      <c r="AX1397" s="12" t="s">
        <v>76</v>
      </c>
      <c r="AY1397" s="264" t="s">
        <v>414</v>
      </c>
    </row>
    <row r="1398" s="13" customFormat="1">
      <c r="B1398" s="265"/>
      <c r="C1398" s="266"/>
      <c r="D1398" s="252" t="s">
        <v>428</v>
      </c>
      <c r="E1398" s="267" t="s">
        <v>21</v>
      </c>
      <c r="F1398" s="268" t="s">
        <v>249</v>
      </c>
      <c r="G1398" s="266"/>
      <c r="H1398" s="269">
        <v>108.5</v>
      </c>
      <c r="I1398" s="270"/>
      <c r="J1398" s="266"/>
      <c r="K1398" s="266"/>
      <c r="L1398" s="271"/>
      <c r="M1398" s="272"/>
      <c r="N1398" s="273"/>
      <c r="O1398" s="273"/>
      <c r="P1398" s="273"/>
      <c r="Q1398" s="273"/>
      <c r="R1398" s="273"/>
      <c r="S1398" s="273"/>
      <c r="T1398" s="274"/>
      <c r="AT1398" s="275" t="s">
        <v>428</v>
      </c>
      <c r="AU1398" s="275" t="s">
        <v>86</v>
      </c>
      <c r="AV1398" s="13" t="s">
        <v>86</v>
      </c>
      <c r="AW1398" s="13" t="s">
        <v>39</v>
      </c>
      <c r="AX1398" s="13" t="s">
        <v>76</v>
      </c>
      <c r="AY1398" s="275" t="s">
        <v>414</v>
      </c>
    </row>
    <row r="1399" s="12" customFormat="1">
      <c r="B1399" s="255"/>
      <c r="C1399" s="256"/>
      <c r="D1399" s="252" t="s">
        <v>428</v>
      </c>
      <c r="E1399" s="257" t="s">
        <v>21</v>
      </c>
      <c r="F1399" s="258" t="s">
        <v>1152</v>
      </c>
      <c r="G1399" s="256"/>
      <c r="H1399" s="257" t="s">
        <v>21</v>
      </c>
      <c r="I1399" s="259"/>
      <c r="J1399" s="256"/>
      <c r="K1399" s="256"/>
      <c r="L1399" s="260"/>
      <c r="M1399" s="261"/>
      <c r="N1399" s="262"/>
      <c r="O1399" s="262"/>
      <c r="P1399" s="262"/>
      <c r="Q1399" s="262"/>
      <c r="R1399" s="262"/>
      <c r="S1399" s="262"/>
      <c r="T1399" s="263"/>
      <c r="AT1399" s="264" t="s">
        <v>428</v>
      </c>
      <c r="AU1399" s="264" t="s">
        <v>86</v>
      </c>
      <c r="AV1399" s="12" t="s">
        <v>83</v>
      </c>
      <c r="AW1399" s="12" t="s">
        <v>39</v>
      </c>
      <c r="AX1399" s="12" t="s">
        <v>76</v>
      </c>
      <c r="AY1399" s="264" t="s">
        <v>414</v>
      </c>
    </row>
    <row r="1400" s="13" customFormat="1">
      <c r="B1400" s="265"/>
      <c r="C1400" s="266"/>
      <c r="D1400" s="252" t="s">
        <v>428</v>
      </c>
      <c r="E1400" s="267" t="s">
        <v>21</v>
      </c>
      <c r="F1400" s="268" t="s">
        <v>1153</v>
      </c>
      <c r="G1400" s="266"/>
      <c r="H1400" s="269">
        <v>285.80000000000001</v>
      </c>
      <c r="I1400" s="270"/>
      <c r="J1400" s="266"/>
      <c r="K1400" s="266"/>
      <c r="L1400" s="271"/>
      <c r="M1400" s="272"/>
      <c r="N1400" s="273"/>
      <c r="O1400" s="273"/>
      <c r="P1400" s="273"/>
      <c r="Q1400" s="273"/>
      <c r="R1400" s="273"/>
      <c r="S1400" s="273"/>
      <c r="T1400" s="274"/>
      <c r="AT1400" s="275" t="s">
        <v>428</v>
      </c>
      <c r="AU1400" s="275" t="s">
        <v>86</v>
      </c>
      <c r="AV1400" s="13" t="s">
        <v>86</v>
      </c>
      <c r="AW1400" s="13" t="s">
        <v>39</v>
      </c>
      <c r="AX1400" s="13" t="s">
        <v>76</v>
      </c>
      <c r="AY1400" s="275" t="s">
        <v>414</v>
      </c>
    </row>
    <row r="1401" s="12" customFormat="1">
      <c r="B1401" s="255"/>
      <c r="C1401" s="256"/>
      <c r="D1401" s="252" t="s">
        <v>428</v>
      </c>
      <c r="E1401" s="257" t="s">
        <v>21</v>
      </c>
      <c r="F1401" s="258" t="s">
        <v>1123</v>
      </c>
      <c r="G1401" s="256"/>
      <c r="H1401" s="257" t="s">
        <v>21</v>
      </c>
      <c r="I1401" s="259"/>
      <c r="J1401" s="256"/>
      <c r="K1401" s="256"/>
      <c r="L1401" s="260"/>
      <c r="M1401" s="261"/>
      <c r="N1401" s="262"/>
      <c r="O1401" s="262"/>
      <c r="P1401" s="262"/>
      <c r="Q1401" s="262"/>
      <c r="R1401" s="262"/>
      <c r="S1401" s="262"/>
      <c r="T1401" s="263"/>
      <c r="AT1401" s="264" t="s">
        <v>428</v>
      </c>
      <c r="AU1401" s="264" t="s">
        <v>86</v>
      </c>
      <c r="AV1401" s="12" t="s">
        <v>83</v>
      </c>
      <c r="AW1401" s="12" t="s">
        <v>39</v>
      </c>
      <c r="AX1401" s="12" t="s">
        <v>76</v>
      </c>
      <c r="AY1401" s="264" t="s">
        <v>414</v>
      </c>
    </row>
    <row r="1402" s="12" customFormat="1">
      <c r="B1402" s="255"/>
      <c r="C1402" s="256"/>
      <c r="D1402" s="252" t="s">
        <v>428</v>
      </c>
      <c r="E1402" s="257" t="s">
        <v>21</v>
      </c>
      <c r="F1402" s="258" t="s">
        <v>937</v>
      </c>
      <c r="G1402" s="256"/>
      <c r="H1402" s="257" t="s">
        <v>21</v>
      </c>
      <c r="I1402" s="259"/>
      <c r="J1402" s="256"/>
      <c r="K1402" s="256"/>
      <c r="L1402" s="260"/>
      <c r="M1402" s="261"/>
      <c r="N1402" s="262"/>
      <c r="O1402" s="262"/>
      <c r="P1402" s="262"/>
      <c r="Q1402" s="262"/>
      <c r="R1402" s="262"/>
      <c r="S1402" s="262"/>
      <c r="T1402" s="263"/>
      <c r="AT1402" s="264" t="s">
        <v>428</v>
      </c>
      <c r="AU1402" s="264" t="s">
        <v>86</v>
      </c>
      <c r="AV1402" s="12" t="s">
        <v>83</v>
      </c>
      <c r="AW1402" s="12" t="s">
        <v>39</v>
      </c>
      <c r="AX1402" s="12" t="s">
        <v>76</v>
      </c>
      <c r="AY1402" s="264" t="s">
        <v>414</v>
      </c>
    </row>
    <row r="1403" s="13" customFormat="1">
      <c r="B1403" s="265"/>
      <c r="C1403" s="266"/>
      <c r="D1403" s="252" t="s">
        <v>428</v>
      </c>
      <c r="E1403" s="267" t="s">
        <v>21</v>
      </c>
      <c r="F1403" s="268" t="s">
        <v>1502</v>
      </c>
      <c r="G1403" s="266"/>
      <c r="H1403" s="269">
        <v>-157.03</v>
      </c>
      <c r="I1403" s="270"/>
      <c r="J1403" s="266"/>
      <c r="K1403" s="266"/>
      <c r="L1403" s="271"/>
      <c r="M1403" s="272"/>
      <c r="N1403" s="273"/>
      <c r="O1403" s="273"/>
      <c r="P1403" s="273"/>
      <c r="Q1403" s="273"/>
      <c r="R1403" s="273"/>
      <c r="S1403" s="273"/>
      <c r="T1403" s="274"/>
      <c r="AT1403" s="275" t="s">
        <v>428</v>
      </c>
      <c r="AU1403" s="275" t="s">
        <v>86</v>
      </c>
      <c r="AV1403" s="13" t="s">
        <v>86</v>
      </c>
      <c r="AW1403" s="13" t="s">
        <v>39</v>
      </c>
      <c r="AX1403" s="13" t="s">
        <v>76</v>
      </c>
      <c r="AY1403" s="275" t="s">
        <v>414</v>
      </c>
    </row>
    <row r="1404" s="15" customFormat="1">
      <c r="B1404" s="287"/>
      <c r="C1404" s="288"/>
      <c r="D1404" s="252" t="s">
        <v>428</v>
      </c>
      <c r="E1404" s="289" t="s">
        <v>21</v>
      </c>
      <c r="F1404" s="290" t="s">
        <v>235</v>
      </c>
      <c r="G1404" s="288"/>
      <c r="H1404" s="291">
        <v>10518.205</v>
      </c>
      <c r="I1404" s="292"/>
      <c r="J1404" s="288"/>
      <c r="K1404" s="288"/>
      <c r="L1404" s="293"/>
      <c r="M1404" s="294"/>
      <c r="N1404" s="295"/>
      <c r="O1404" s="295"/>
      <c r="P1404" s="295"/>
      <c r="Q1404" s="295"/>
      <c r="R1404" s="295"/>
      <c r="S1404" s="295"/>
      <c r="T1404" s="296"/>
      <c r="AT1404" s="297" t="s">
        <v>428</v>
      </c>
      <c r="AU1404" s="297" t="s">
        <v>86</v>
      </c>
      <c r="AV1404" s="15" t="s">
        <v>422</v>
      </c>
      <c r="AW1404" s="15" t="s">
        <v>39</v>
      </c>
      <c r="AX1404" s="15" t="s">
        <v>83</v>
      </c>
      <c r="AY1404" s="297" t="s">
        <v>414</v>
      </c>
    </row>
    <row r="1405" s="1" customFormat="1" ht="25.5" customHeight="1">
      <c r="B1405" s="47"/>
      <c r="C1405" s="240" t="s">
        <v>1503</v>
      </c>
      <c r="D1405" s="240" t="s">
        <v>418</v>
      </c>
      <c r="E1405" s="241" t="s">
        <v>1504</v>
      </c>
      <c r="F1405" s="242" t="s">
        <v>1505</v>
      </c>
      <c r="G1405" s="243" t="s">
        <v>446</v>
      </c>
      <c r="H1405" s="244">
        <v>7.8520000000000003</v>
      </c>
      <c r="I1405" s="245"/>
      <c r="J1405" s="246">
        <f>ROUND(I1405*H1405,2)</f>
        <v>0</v>
      </c>
      <c r="K1405" s="242" t="s">
        <v>421</v>
      </c>
      <c r="L1405" s="73"/>
      <c r="M1405" s="247" t="s">
        <v>21</v>
      </c>
      <c r="N1405" s="248" t="s">
        <v>47</v>
      </c>
      <c r="O1405" s="48"/>
      <c r="P1405" s="249">
        <f>O1405*H1405</f>
        <v>0</v>
      </c>
      <c r="Q1405" s="249">
        <v>0</v>
      </c>
      <c r="R1405" s="249">
        <f>Q1405*H1405</f>
        <v>0</v>
      </c>
      <c r="S1405" s="249">
        <v>0.043999999999999997</v>
      </c>
      <c r="T1405" s="250">
        <f>S1405*H1405</f>
        <v>0.34548800000000002</v>
      </c>
      <c r="AR1405" s="25" t="s">
        <v>422</v>
      </c>
      <c r="AT1405" s="25" t="s">
        <v>418</v>
      </c>
      <c r="AU1405" s="25" t="s">
        <v>86</v>
      </c>
      <c r="AY1405" s="25" t="s">
        <v>414</v>
      </c>
      <c r="BE1405" s="251">
        <f>IF(N1405="základní",J1405,0)</f>
        <v>0</v>
      </c>
      <c r="BF1405" s="251">
        <f>IF(N1405="snížená",J1405,0)</f>
        <v>0</v>
      </c>
      <c r="BG1405" s="251">
        <f>IF(N1405="zákl. přenesená",J1405,0)</f>
        <v>0</v>
      </c>
      <c r="BH1405" s="251">
        <f>IF(N1405="sníž. přenesená",J1405,0)</f>
        <v>0</v>
      </c>
      <c r="BI1405" s="251">
        <f>IF(N1405="nulová",J1405,0)</f>
        <v>0</v>
      </c>
      <c r="BJ1405" s="25" t="s">
        <v>83</v>
      </c>
      <c r="BK1405" s="251">
        <f>ROUND(I1405*H1405,2)</f>
        <v>0</v>
      </c>
      <c r="BL1405" s="25" t="s">
        <v>422</v>
      </c>
      <c r="BM1405" s="25" t="s">
        <v>1506</v>
      </c>
    </row>
    <row r="1406" s="12" customFormat="1">
      <c r="B1406" s="255"/>
      <c r="C1406" s="256"/>
      <c r="D1406" s="252" t="s">
        <v>428</v>
      </c>
      <c r="E1406" s="257" t="s">
        <v>21</v>
      </c>
      <c r="F1406" s="258" t="s">
        <v>663</v>
      </c>
      <c r="G1406" s="256"/>
      <c r="H1406" s="257" t="s">
        <v>21</v>
      </c>
      <c r="I1406" s="259"/>
      <c r="J1406" s="256"/>
      <c r="K1406" s="256"/>
      <c r="L1406" s="260"/>
      <c r="M1406" s="261"/>
      <c r="N1406" s="262"/>
      <c r="O1406" s="262"/>
      <c r="P1406" s="262"/>
      <c r="Q1406" s="262"/>
      <c r="R1406" s="262"/>
      <c r="S1406" s="262"/>
      <c r="T1406" s="263"/>
      <c r="AT1406" s="264" t="s">
        <v>428</v>
      </c>
      <c r="AU1406" s="264" t="s">
        <v>86</v>
      </c>
      <c r="AV1406" s="12" t="s">
        <v>83</v>
      </c>
      <c r="AW1406" s="12" t="s">
        <v>39</v>
      </c>
      <c r="AX1406" s="12" t="s">
        <v>76</v>
      </c>
      <c r="AY1406" s="264" t="s">
        <v>414</v>
      </c>
    </row>
    <row r="1407" s="12" customFormat="1">
      <c r="B1407" s="255"/>
      <c r="C1407" s="256"/>
      <c r="D1407" s="252" t="s">
        <v>428</v>
      </c>
      <c r="E1407" s="257" t="s">
        <v>21</v>
      </c>
      <c r="F1407" s="258" t="s">
        <v>1474</v>
      </c>
      <c r="G1407" s="256"/>
      <c r="H1407" s="257" t="s">
        <v>21</v>
      </c>
      <c r="I1407" s="259"/>
      <c r="J1407" s="256"/>
      <c r="K1407" s="256"/>
      <c r="L1407" s="260"/>
      <c r="M1407" s="261"/>
      <c r="N1407" s="262"/>
      <c r="O1407" s="262"/>
      <c r="P1407" s="262"/>
      <c r="Q1407" s="262"/>
      <c r="R1407" s="262"/>
      <c r="S1407" s="262"/>
      <c r="T1407" s="263"/>
      <c r="AT1407" s="264" t="s">
        <v>428</v>
      </c>
      <c r="AU1407" s="264" t="s">
        <v>86</v>
      </c>
      <c r="AV1407" s="12" t="s">
        <v>83</v>
      </c>
      <c r="AW1407" s="12" t="s">
        <v>39</v>
      </c>
      <c r="AX1407" s="12" t="s">
        <v>76</v>
      </c>
      <c r="AY1407" s="264" t="s">
        <v>414</v>
      </c>
    </row>
    <row r="1408" s="12" customFormat="1">
      <c r="B1408" s="255"/>
      <c r="C1408" s="256"/>
      <c r="D1408" s="252" t="s">
        <v>428</v>
      </c>
      <c r="E1408" s="257" t="s">
        <v>21</v>
      </c>
      <c r="F1408" s="258" t="s">
        <v>1130</v>
      </c>
      <c r="G1408" s="256"/>
      <c r="H1408" s="257" t="s">
        <v>21</v>
      </c>
      <c r="I1408" s="259"/>
      <c r="J1408" s="256"/>
      <c r="K1408" s="256"/>
      <c r="L1408" s="260"/>
      <c r="M1408" s="261"/>
      <c r="N1408" s="262"/>
      <c r="O1408" s="262"/>
      <c r="P1408" s="262"/>
      <c r="Q1408" s="262"/>
      <c r="R1408" s="262"/>
      <c r="S1408" s="262"/>
      <c r="T1408" s="263"/>
      <c r="AT1408" s="264" t="s">
        <v>428</v>
      </c>
      <c r="AU1408" s="264" t="s">
        <v>86</v>
      </c>
      <c r="AV1408" s="12" t="s">
        <v>83</v>
      </c>
      <c r="AW1408" s="12" t="s">
        <v>39</v>
      </c>
      <c r="AX1408" s="12" t="s">
        <v>76</v>
      </c>
      <c r="AY1408" s="264" t="s">
        <v>414</v>
      </c>
    </row>
    <row r="1409" s="12" customFormat="1">
      <c r="B1409" s="255"/>
      <c r="C1409" s="256"/>
      <c r="D1409" s="252" t="s">
        <v>428</v>
      </c>
      <c r="E1409" s="257" t="s">
        <v>21</v>
      </c>
      <c r="F1409" s="258" t="s">
        <v>1475</v>
      </c>
      <c r="G1409" s="256"/>
      <c r="H1409" s="257" t="s">
        <v>21</v>
      </c>
      <c r="I1409" s="259"/>
      <c r="J1409" s="256"/>
      <c r="K1409" s="256"/>
      <c r="L1409" s="260"/>
      <c r="M1409" s="261"/>
      <c r="N1409" s="262"/>
      <c r="O1409" s="262"/>
      <c r="P1409" s="262"/>
      <c r="Q1409" s="262"/>
      <c r="R1409" s="262"/>
      <c r="S1409" s="262"/>
      <c r="T1409" s="263"/>
      <c r="AT1409" s="264" t="s">
        <v>428</v>
      </c>
      <c r="AU1409" s="264" t="s">
        <v>86</v>
      </c>
      <c r="AV1409" s="12" t="s">
        <v>83</v>
      </c>
      <c r="AW1409" s="12" t="s">
        <v>39</v>
      </c>
      <c r="AX1409" s="12" t="s">
        <v>76</v>
      </c>
      <c r="AY1409" s="264" t="s">
        <v>414</v>
      </c>
    </row>
    <row r="1410" s="13" customFormat="1">
      <c r="B1410" s="265"/>
      <c r="C1410" s="266"/>
      <c r="D1410" s="252" t="s">
        <v>428</v>
      </c>
      <c r="E1410" s="267" t="s">
        <v>21</v>
      </c>
      <c r="F1410" s="268" t="s">
        <v>1476</v>
      </c>
      <c r="G1410" s="266"/>
      <c r="H1410" s="269">
        <v>7.8520000000000003</v>
      </c>
      <c r="I1410" s="270"/>
      <c r="J1410" s="266"/>
      <c r="K1410" s="266"/>
      <c r="L1410" s="271"/>
      <c r="M1410" s="272"/>
      <c r="N1410" s="273"/>
      <c r="O1410" s="273"/>
      <c r="P1410" s="273"/>
      <c r="Q1410" s="273"/>
      <c r="R1410" s="273"/>
      <c r="S1410" s="273"/>
      <c r="T1410" s="274"/>
      <c r="AT1410" s="275" t="s">
        <v>428</v>
      </c>
      <c r="AU1410" s="275" t="s">
        <v>86</v>
      </c>
      <c r="AV1410" s="13" t="s">
        <v>86</v>
      </c>
      <c r="AW1410" s="13" t="s">
        <v>39</v>
      </c>
      <c r="AX1410" s="13" t="s">
        <v>76</v>
      </c>
      <c r="AY1410" s="275" t="s">
        <v>414</v>
      </c>
    </row>
    <row r="1411" s="15" customFormat="1">
      <c r="B1411" s="287"/>
      <c r="C1411" s="288"/>
      <c r="D1411" s="252" t="s">
        <v>428</v>
      </c>
      <c r="E1411" s="289" t="s">
        <v>21</v>
      </c>
      <c r="F1411" s="290" t="s">
        <v>235</v>
      </c>
      <c r="G1411" s="288"/>
      <c r="H1411" s="291">
        <v>7.8520000000000003</v>
      </c>
      <c r="I1411" s="292"/>
      <c r="J1411" s="288"/>
      <c r="K1411" s="288"/>
      <c r="L1411" s="293"/>
      <c r="M1411" s="294"/>
      <c r="N1411" s="295"/>
      <c r="O1411" s="295"/>
      <c r="P1411" s="295"/>
      <c r="Q1411" s="295"/>
      <c r="R1411" s="295"/>
      <c r="S1411" s="295"/>
      <c r="T1411" s="296"/>
      <c r="AT1411" s="297" t="s">
        <v>428</v>
      </c>
      <c r="AU1411" s="297" t="s">
        <v>86</v>
      </c>
      <c r="AV1411" s="15" t="s">
        <v>422</v>
      </c>
      <c r="AW1411" s="15" t="s">
        <v>39</v>
      </c>
      <c r="AX1411" s="15" t="s">
        <v>83</v>
      </c>
      <c r="AY1411" s="297" t="s">
        <v>414</v>
      </c>
    </row>
    <row r="1412" s="1" customFormat="1" ht="16.5" customHeight="1">
      <c r="B1412" s="47"/>
      <c r="C1412" s="240" t="s">
        <v>1507</v>
      </c>
      <c r="D1412" s="240" t="s">
        <v>418</v>
      </c>
      <c r="E1412" s="241" t="s">
        <v>1508</v>
      </c>
      <c r="F1412" s="242" t="s">
        <v>1509</v>
      </c>
      <c r="G1412" s="243" t="s">
        <v>192</v>
      </c>
      <c r="H1412" s="244">
        <v>171.36000000000001</v>
      </c>
      <c r="I1412" s="245"/>
      <c r="J1412" s="246">
        <f>ROUND(I1412*H1412,2)</f>
        <v>0</v>
      </c>
      <c r="K1412" s="242" t="s">
        <v>21</v>
      </c>
      <c r="L1412" s="73"/>
      <c r="M1412" s="247" t="s">
        <v>21</v>
      </c>
      <c r="N1412" s="248" t="s">
        <v>47</v>
      </c>
      <c r="O1412" s="48"/>
      <c r="P1412" s="249">
        <f>O1412*H1412</f>
        <v>0</v>
      </c>
      <c r="Q1412" s="249">
        <v>0</v>
      </c>
      <c r="R1412" s="249">
        <f>Q1412*H1412</f>
        <v>0</v>
      </c>
      <c r="S1412" s="249">
        <v>0.044999999999999998</v>
      </c>
      <c r="T1412" s="250">
        <f>S1412*H1412</f>
        <v>7.7112000000000007</v>
      </c>
      <c r="AR1412" s="25" t="s">
        <v>422</v>
      </c>
      <c r="AT1412" s="25" t="s">
        <v>418</v>
      </c>
      <c r="AU1412" s="25" t="s">
        <v>86</v>
      </c>
      <c r="AY1412" s="25" t="s">
        <v>414</v>
      </c>
      <c r="BE1412" s="251">
        <f>IF(N1412="základní",J1412,0)</f>
        <v>0</v>
      </c>
      <c r="BF1412" s="251">
        <f>IF(N1412="snížená",J1412,0)</f>
        <v>0</v>
      </c>
      <c r="BG1412" s="251">
        <f>IF(N1412="zákl. přenesená",J1412,0)</f>
        <v>0</v>
      </c>
      <c r="BH1412" s="251">
        <f>IF(N1412="sníž. přenesená",J1412,0)</f>
        <v>0</v>
      </c>
      <c r="BI1412" s="251">
        <f>IF(N1412="nulová",J1412,0)</f>
        <v>0</v>
      </c>
      <c r="BJ1412" s="25" t="s">
        <v>83</v>
      </c>
      <c r="BK1412" s="251">
        <f>ROUND(I1412*H1412,2)</f>
        <v>0</v>
      </c>
      <c r="BL1412" s="25" t="s">
        <v>422</v>
      </c>
      <c r="BM1412" s="25" t="s">
        <v>1510</v>
      </c>
    </row>
    <row r="1413" s="12" customFormat="1">
      <c r="B1413" s="255"/>
      <c r="C1413" s="256"/>
      <c r="D1413" s="252" t="s">
        <v>428</v>
      </c>
      <c r="E1413" s="257" t="s">
        <v>21</v>
      </c>
      <c r="F1413" s="258" t="s">
        <v>1511</v>
      </c>
      <c r="G1413" s="256"/>
      <c r="H1413" s="257" t="s">
        <v>21</v>
      </c>
      <c r="I1413" s="259"/>
      <c r="J1413" s="256"/>
      <c r="K1413" s="256"/>
      <c r="L1413" s="260"/>
      <c r="M1413" s="261"/>
      <c r="N1413" s="262"/>
      <c r="O1413" s="262"/>
      <c r="P1413" s="262"/>
      <c r="Q1413" s="262"/>
      <c r="R1413" s="262"/>
      <c r="S1413" s="262"/>
      <c r="T1413" s="263"/>
      <c r="AT1413" s="264" t="s">
        <v>428</v>
      </c>
      <c r="AU1413" s="264" t="s">
        <v>86</v>
      </c>
      <c r="AV1413" s="12" t="s">
        <v>83</v>
      </c>
      <c r="AW1413" s="12" t="s">
        <v>39</v>
      </c>
      <c r="AX1413" s="12" t="s">
        <v>76</v>
      </c>
      <c r="AY1413" s="264" t="s">
        <v>414</v>
      </c>
    </row>
    <row r="1414" s="12" customFormat="1">
      <c r="B1414" s="255"/>
      <c r="C1414" s="256"/>
      <c r="D1414" s="252" t="s">
        <v>428</v>
      </c>
      <c r="E1414" s="257" t="s">
        <v>21</v>
      </c>
      <c r="F1414" s="258" t="s">
        <v>1512</v>
      </c>
      <c r="G1414" s="256"/>
      <c r="H1414" s="257" t="s">
        <v>21</v>
      </c>
      <c r="I1414" s="259"/>
      <c r="J1414" s="256"/>
      <c r="K1414" s="256"/>
      <c r="L1414" s="260"/>
      <c r="M1414" s="261"/>
      <c r="N1414" s="262"/>
      <c r="O1414" s="262"/>
      <c r="P1414" s="262"/>
      <c r="Q1414" s="262"/>
      <c r="R1414" s="262"/>
      <c r="S1414" s="262"/>
      <c r="T1414" s="263"/>
      <c r="AT1414" s="264" t="s">
        <v>428</v>
      </c>
      <c r="AU1414" s="264" t="s">
        <v>86</v>
      </c>
      <c r="AV1414" s="12" t="s">
        <v>83</v>
      </c>
      <c r="AW1414" s="12" t="s">
        <v>39</v>
      </c>
      <c r="AX1414" s="12" t="s">
        <v>76</v>
      </c>
      <c r="AY1414" s="264" t="s">
        <v>414</v>
      </c>
    </row>
    <row r="1415" s="12" customFormat="1">
      <c r="B1415" s="255"/>
      <c r="C1415" s="256"/>
      <c r="D1415" s="252" t="s">
        <v>428</v>
      </c>
      <c r="E1415" s="257" t="s">
        <v>21</v>
      </c>
      <c r="F1415" s="258" t="s">
        <v>1513</v>
      </c>
      <c r="G1415" s="256"/>
      <c r="H1415" s="257" t="s">
        <v>21</v>
      </c>
      <c r="I1415" s="259"/>
      <c r="J1415" s="256"/>
      <c r="K1415" s="256"/>
      <c r="L1415" s="260"/>
      <c r="M1415" s="261"/>
      <c r="N1415" s="262"/>
      <c r="O1415" s="262"/>
      <c r="P1415" s="262"/>
      <c r="Q1415" s="262"/>
      <c r="R1415" s="262"/>
      <c r="S1415" s="262"/>
      <c r="T1415" s="263"/>
      <c r="AT1415" s="264" t="s">
        <v>428</v>
      </c>
      <c r="AU1415" s="264" t="s">
        <v>86</v>
      </c>
      <c r="AV1415" s="12" t="s">
        <v>83</v>
      </c>
      <c r="AW1415" s="12" t="s">
        <v>39</v>
      </c>
      <c r="AX1415" s="12" t="s">
        <v>76</v>
      </c>
      <c r="AY1415" s="264" t="s">
        <v>414</v>
      </c>
    </row>
    <row r="1416" s="12" customFormat="1">
      <c r="B1416" s="255"/>
      <c r="C1416" s="256"/>
      <c r="D1416" s="252" t="s">
        <v>428</v>
      </c>
      <c r="E1416" s="257" t="s">
        <v>21</v>
      </c>
      <c r="F1416" s="258" t="s">
        <v>1514</v>
      </c>
      <c r="G1416" s="256"/>
      <c r="H1416" s="257" t="s">
        <v>21</v>
      </c>
      <c r="I1416" s="259"/>
      <c r="J1416" s="256"/>
      <c r="K1416" s="256"/>
      <c r="L1416" s="260"/>
      <c r="M1416" s="261"/>
      <c r="N1416" s="262"/>
      <c r="O1416" s="262"/>
      <c r="P1416" s="262"/>
      <c r="Q1416" s="262"/>
      <c r="R1416" s="262"/>
      <c r="S1416" s="262"/>
      <c r="T1416" s="263"/>
      <c r="AT1416" s="264" t="s">
        <v>428</v>
      </c>
      <c r="AU1416" s="264" t="s">
        <v>86</v>
      </c>
      <c r="AV1416" s="12" t="s">
        <v>83</v>
      </c>
      <c r="AW1416" s="12" t="s">
        <v>39</v>
      </c>
      <c r="AX1416" s="12" t="s">
        <v>76</v>
      </c>
      <c r="AY1416" s="264" t="s">
        <v>414</v>
      </c>
    </row>
    <row r="1417" s="12" customFormat="1">
      <c r="B1417" s="255"/>
      <c r="C1417" s="256"/>
      <c r="D1417" s="252" t="s">
        <v>428</v>
      </c>
      <c r="E1417" s="257" t="s">
        <v>21</v>
      </c>
      <c r="F1417" s="258" t="s">
        <v>1515</v>
      </c>
      <c r="G1417" s="256"/>
      <c r="H1417" s="257" t="s">
        <v>21</v>
      </c>
      <c r="I1417" s="259"/>
      <c r="J1417" s="256"/>
      <c r="K1417" s="256"/>
      <c r="L1417" s="260"/>
      <c r="M1417" s="261"/>
      <c r="N1417" s="262"/>
      <c r="O1417" s="262"/>
      <c r="P1417" s="262"/>
      <c r="Q1417" s="262"/>
      <c r="R1417" s="262"/>
      <c r="S1417" s="262"/>
      <c r="T1417" s="263"/>
      <c r="AT1417" s="264" t="s">
        <v>428</v>
      </c>
      <c r="AU1417" s="264" t="s">
        <v>86</v>
      </c>
      <c r="AV1417" s="12" t="s">
        <v>83</v>
      </c>
      <c r="AW1417" s="12" t="s">
        <v>39</v>
      </c>
      <c r="AX1417" s="12" t="s">
        <v>76</v>
      </c>
      <c r="AY1417" s="264" t="s">
        <v>414</v>
      </c>
    </row>
    <row r="1418" s="12" customFormat="1">
      <c r="B1418" s="255"/>
      <c r="C1418" s="256"/>
      <c r="D1418" s="252" t="s">
        <v>428</v>
      </c>
      <c r="E1418" s="257" t="s">
        <v>21</v>
      </c>
      <c r="F1418" s="258" t="s">
        <v>1516</v>
      </c>
      <c r="G1418" s="256"/>
      <c r="H1418" s="257" t="s">
        <v>21</v>
      </c>
      <c r="I1418" s="259"/>
      <c r="J1418" s="256"/>
      <c r="K1418" s="256"/>
      <c r="L1418" s="260"/>
      <c r="M1418" s="261"/>
      <c r="N1418" s="262"/>
      <c r="O1418" s="262"/>
      <c r="P1418" s="262"/>
      <c r="Q1418" s="262"/>
      <c r="R1418" s="262"/>
      <c r="S1418" s="262"/>
      <c r="T1418" s="263"/>
      <c r="AT1418" s="264" t="s">
        <v>428</v>
      </c>
      <c r="AU1418" s="264" t="s">
        <v>86</v>
      </c>
      <c r="AV1418" s="12" t="s">
        <v>83</v>
      </c>
      <c r="AW1418" s="12" t="s">
        <v>39</v>
      </c>
      <c r="AX1418" s="12" t="s">
        <v>76</v>
      </c>
      <c r="AY1418" s="264" t="s">
        <v>414</v>
      </c>
    </row>
    <row r="1419" s="12" customFormat="1">
      <c r="B1419" s="255"/>
      <c r="C1419" s="256"/>
      <c r="D1419" s="252" t="s">
        <v>428</v>
      </c>
      <c r="E1419" s="257" t="s">
        <v>21</v>
      </c>
      <c r="F1419" s="258" t="s">
        <v>1517</v>
      </c>
      <c r="G1419" s="256"/>
      <c r="H1419" s="257" t="s">
        <v>21</v>
      </c>
      <c r="I1419" s="259"/>
      <c r="J1419" s="256"/>
      <c r="K1419" s="256"/>
      <c r="L1419" s="260"/>
      <c r="M1419" s="261"/>
      <c r="N1419" s="262"/>
      <c r="O1419" s="262"/>
      <c r="P1419" s="262"/>
      <c r="Q1419" s="262"/>
      <c r="R1419" s="262"/>
      <c r="S1419" s="262"/>
      <c r="T1419" s="263"/>
      <c r="AT1419" s="264" t="s">
        <v>428</v>
      </c>
      <c r="AU1419" s="264" t="s">
        <v>86</v>
      </c>
      <c r="AV1419" s="12" t="s">
        <v>83</v>
      </c>
      <c r="AW1419" s="12" t="s">
        <v>39</v>
      </c>
      <c r="AX1419" s="12" t="s">
        <v>76</v>
      </c>
      <c r="AY1419" s="264" t="s">
        <v>414</v>
      </c>
    </row>
    <row r="1420" s="13" customFormat="1">
      <c r="B1420" s="265"/>
      <c r="C1420" s="266"/>
      <c r="D1420" s="252" t="s">
        <v>428</v>
      </c>
      <c r="E1420" s="267" t="s">
        <v>21</v>
      </c>
      <c r="F1420" s="268" t="s">
        <v>257</v>
      </c>
      <c r="G1420" s="266"/>
      <c r="H1420" s="269">
        <v>171.36000000000001</v>
      </c>
      <c r="I1420" s="270"/>
      <c r="J1420" s="266"/>
      <c r="K1420" s="266"/>
      <c r="L1420" s="271"/>
      <c r="M1420" s="272"/>
      <c r="N1420" s="273"/>
      <c r="O1420" s="273"/>
      <c r="P1420" s="273"/>
      <c r="Q1420" s="273"/>
      <c r="R1420" s="273"/>
      <c r="S1420" s="273"/>
      <c r="T1420" s="274"/>
      <c r="AT1420" s="275" t="s">
        <v>428</v>
      </c>
      <c r="AU1420" s="275" t="s">
        <v>86</v>
      </c>
      <c r="AV1420" s="13" t="s">
        <v>86</v>
      </c>
      <c r="AW1420" s="13" t="s">
        <v>39</v>
      </c>
      <c r="AX1420" s="13" t="s">
        <v>76</v>
      </c>
      <c r="AY1420" s="275" t="s">
        <v>414</v>
      </c>
    </row>
    <row r="1421" s="15" customFormat="1">
      <c r="B1421" s="287"/>
      <c r="C1421" s="288"/>
      <c r="D1421" s="252" t="s">
        <v>428</v>
      </c>
      <c r="E1421" s="289" t="s">
        <v>1518</v>
      </c>
      <c r="F1421" s="290" t="s">
        <v>235</v>
      </c>
      <c r="G1421" s="288"/>
      <c r="H1421" s="291">
        <v>171.36000000000001</v>
      </c>
      <c r="I1421" s="292"/>
      <c r="J1421" s="288"/>
      <c r="K1421" s="288"/>
      <c r="L1421" s="293"/>
      <c r="M1421" s="294"/>
      <c r="N1421" s="295"/>
      <c r="O1421" s="295"/>
      <c r="P1421" s="295"/>
      <c r="Q1421" s="295"/>
      <c r="R1421" s="295"/>
      <c r="S1421" s="295"/>
      <c r="T1421" s="296"/>
      <c r="AT1421" s="297" t="s">
        <v>428</v>
      </c>
      <c r="AU1421" s="297" t="s">
        <v>86</v>
      </c>
      <c r="AV1421" s="15" t="s">
        <v>422</v>
      </c>
      <c r="AW1421" s="15" t="s">
        <v>39</v>
      </c>
      <c r="AX1421" s="15" t="s">
        <v>83</v>
      </c>
      <c r="AY1421" s="297" t="s">
        <v>414</v>
      </c>
    </row>
    <row r="1422" s="1" customFormat="1" ht="25.5" customHeight="1">
      <c r="B1422" s="47"/>
      <c r="C1422" s="240" t="s">
        <v>1519</v>
      </c>
      <c r="D1422" s="240" t="s">
        <v>418</v>
      </c>
      <c r="E1422" s="241" t="s">
        <v>1520</v>
      </c>
      <c r="F1422" s="242" t="s">
        <v>1521</v>
      </c>
      <c r="G1422" s="243" t="s">
        <v>192</v>
      </c>
      <c r="H1422" s="244">
        <v>14.699999999999999</v>
      </c>
      <c r="I1422" s="245"/>
      <c r="J1422" s="246">
        <f>ROUND(I1422*H1422,2)</f>
        <v>0</v>
      </c>
      <c r="K1422" s="242" t="s">
        <v>421</v>
      </c>
      <c r="L1422" s="73"/>
      <c r="M1422" s="247" t="s">
        <v>21</v>
      </c>
      <c r="N1422" s="248" t="s">
        <v>47</v>
      </c>
      <c r="O1422" s="48"/>
      <c r="P1422" s="249">
        <f>O1422*H1422</f>
        <v>0</v>
      </c>
      <c r="Q1422" s="249">
        <v>0</v>
      </c>
      <c r="R1422" s="249">
        <f>Q1422*H1422</f>
        <v>0</v>
      </c>
      <c r="S1422" s="249">
        <v>0.048000000000000001</v>
      </c>
      <c r="T1422" s="250">
        <f>S1422*H1422</f>
        <v>0.7056</v>
      </c>
      <c r="AR1422" s="25" t="s">
        <v>422</v>
      </c>
      <c r="AT1422" s="25" t="s">
        <v>418</v>
      </c>
      <c r="AU1422" s="25" t="s">
        <v>86</v>
      </c>
      <c r="AY1422" s="25" t="s">
        <v>414</v>
      </c>
      <c r="BE1422" s="251">
        <f>IF(N1422="základní",J1422,0)</f>
        <v>0</v>
      </c>
      <c r="BF1422" s="251">
        <f>IF(N1422="snížená",J1422,0)</f>
        <v>0</v>
      </c>
      <c r="BG1422" s="251">
        <f>IF(N1422="zákl. přenesená",J1422,0)</f>
        <v>0</v>
      </c>
      <c r="BH1422" s="251">
        <f>IF(N1422="sníž. přenesená",J1422,0)</f>
        <v>0</v>
      </c>
      <c r="BI1422" s="251">
        <f>IF(N1422="nulová",J1422,0)</f>
        <v>0</v>
      </c>
      <c r="BJ1422" s="25" t="s">
        <v>83</v>
      </c>
      <c r="BK1422" s="251">
        <f>ROUND(I1422*H1422,2)</f>
        <v>0</v>
      </c>
      <c r="BL1422" s="25" t="s">
        <v>422</v>
      </c>
      <c r="BM1422" s="25" t="s">
        <v>1522</v>
      </c>
    </row>
    <row r="1423" s="1" customFormat="1">
      <c r="B1423" s="47"/>
      <c r="C1423" s="75"/>
      <c r="D1423" s="252" t="s">
        <v>425</v>
      </c>
      <c r="E1423" s="75"/>
      <c r="F1423" s="253" t="s">
        <v>1523</v>
      </c>
      <c r="G1423" s="75"/>
      <c r="H1423" s="75"/>
      <c r="I1423" s="208"/>
      <c r="J1423" s="75"/>
      <c r="K1423" s="75"/>
      <c r="L1423" s="73"/>
      <c r="M1423" s="254"/>
      <c r="N1423" s="48"/>
      <c r="O1423" s="48"/>
      <c r="P1423" s="48"/>
      <c r="Q1423" s="48"/>
      <c r="R1423" s="48"/>
      <c r="S1423" s="48"/>
      <c r="T1423" s="96"/>
      <c r="AT1423" s="25" t="s">
        <v>425</v>
      </c>
      <c r="AU1423" s="25" t="s">
        <v>86</v>
      </c>
    </row>
    <row r="1424" s="12" customFormat="1">
      <c r="B1424" s="255"/>
      <c r="C1424" s="256"/>
      <c r="D1424" s="252" t="s">
        <v>428</v>
      </c>
      <c r="E1424" s="257" t="s">
        <v>21</v>
      </c>
      <c r="F1424" s="258" t="s">
        <v>1524</v>
      </c>
      <c r="G1424" s="256"/>
      <c r="H1424" s="257" t="s">
        <v>21</v>
      </c>
      <c r="I1424" s="259"/>
      <c r="J1424" s="256"/>
      <c r="K1424" s="256"/>
      <c r="L1424" s="260"/>
      <c r="M1424" s="261"/>
      <c r="N1424" s="262"/>
      <c r="O1424" s="262"/>
      <c r="P1424" s="262"/>
      <c r="Q1424" s="262"/>
      <c r="R1424" s="262"/>
      <c r="S1424" s="262"/>
      <c r="T1424" s="263"/>
      <c r="AT1424" s="264" t="s">
        <v>428</v>
      </c>
      <c r="AU1424" s="264" t="s">
        <v>86</v>
      </c>
      <c r="AV1424" s="12" t="s">
        <v>83</v>
      </c>
      <c r="AW1424" s="12" t="s">
        <v>39</v>
      </c>
      <c r="AX1424" s="12" t="s">
        <v>76</v>
      </c>
      <c r="AY1424" s="264" t="s">
        <v>414</v>
      </c>
    </row>
    <row r="1425" s="13" customFormat="1">
      <c r="B1425" s="265"/>
      <c r="C1425" s="266"/>
      <c r="D1425" s="252" t="s">
        <v>428</v>
      </c>
      <c r="E1425" s="267" t="s">
        <v>21</v>
      </c>
      <c r="F1425" s="268" t="s">
        <v>1525</v>
      </c>
      <c r="G1425" s="266"/>
      <c r="H1425" s="269">
        <v>14.699999999999999</v>
      </c>
      <c r="I1425" s="270"/>
      <c r="J1425" s="266"/>
      <c r="K1425" s="266"/>
      <c r="L1425" s="271"/>
      <c r="M1425" s="272"/>
      <c r="N1425" s="273"/>
      <c r="O1425" s="273"/>
      <c r="P1425" s="273"/>
      <c r="Q1425" s="273"/>
      <c r="R1425" s="273"/>
      <c r="S1425" s="273"/>
      <c r="T1425" s="274"/>
      <c r="AT1425" s="275" t="s">
        <v>428</v>
      </c>
      <c r="AU1425" s="275" t="s">
        <v>86</v>
      </c>
      <c r="AV1425" s="13" t="s">
        <v>86</v>
      </c>
      <c r="AW1425" s="13" t="s">
        <v>39</v>
      </c>
      <c r="AX1425" s="13" t="s">
        <v>76</v>
      </c>
      <c r="AY1425" s="275" t="s">
        <v>414</v>
      </c>
    </row>
    <row r="1426" s="15" customFormat="1">
      <c r="B1426" s="287"/>
      <c r="C1426" s="288"/>
      <c r="D1426" s="252" t="s">
        <v>428</v>
      </c>
      <c r="E1426" s="289" t="s">
        <v>21</v>
      </c>
      <c r="F1426" s="290" t="s">
        <v>235</v>
      </c>
      <c r="G1426" s="288"/>
      <c r="H1426" s="291">
        <v>14.699999999999999</v>
      </c>
      <c r="I1426" s="292"/>
      <c r="J1426" s="288"/>
      <c r="K1426" s="288"/>
      <c r="L1426" s="293"/>
      <c r="M1426" s="294"/>
      <c r="N1426" s="295"/>
      <c r="O1426" s="295"/>
      <c r="P1426" s="295"/>
      <c r="Q1426" s="295"/>
      <c r="R1426" s="295"/>
      <c r="S1426" s="295"/>
      <c r="T1426" s="296"/>
      <c r="AT1426" s="297" t="s">
        <v>428</v>
      </c>
      <c r="AU1426" s="297" t="s">
        <v>86</v>
      </c>
      <c r="AV1426" s="15" t="s">
        <v>422</v>
      </c>
      <c r="AW1426" s="15" t="s">
        <v>39</v>
      </c>
      <c r="AX1426" s="15" t="s">
        <v>83</v>
      </c>
      <c r="AY1426" s="297" t="s">
        <v>414</v>
      </c>
    </row>
    <row r="1427" s="1" customFormat="1" ht="25.5" customHeight="1">
      <c r="B1427" s="47"/>
      <c r="C1427" s="240" t="s">
        <v>1526</v>
      </c>
      <c r="D1427" s="240" t="s">
        <v>418</v>
      </c>
      <c r="E1427" s="241" t="s">
        <v>1527</v>
      </c>
      <c r="F1427" s="242" t="s">
        <v>1528</v>
      </c>
      <c r="G1427" s="243" t="s">
        <v>192</v>
      </c>
      <c r="H1427" s="244">
        <v>2.1600000000000001</v>
      </c>
      <c r="I1427" s="245"/>
      <c r="J1427" s="246">
        <f>ROUND(I1427*H1427,2)</f>
        <v>0</v>
      </c>
      <c r="K1427" s="242" t="s">
        <v>421</v>
      </c>
      <c r="L1427" s="73"/>
      <c r="M1427" s="247" t="s">
        <v>21</v>
      </c>
      <c r="N1427" s="248" t="s">
        <v>47</v>
      </c>
      <c r="O1427" s="48"/>
      <c r="P1427" s="249">
        <f>O1427*H1427</f>
        <v>0</v>
      </c>
      <c r="Q1427" s="249">
        <v>0</v>
      </c>
      <c r="R1427" s="249">
        <f>Q1427*H1427</f>
        <v>0</v>
      </c>
      <c r="S1427" s="249">
        <v>0.037999999999999999</v>
      </c>
      <c r="T1427" s="250">
        <f>S1427*H1427</f>
        <v>0.08208</v>
      </c>
      <c r="AR1427" s="25" t="s">
        <v>422</v>
      </c>
      <c r="AT1427" s="25" t="s">
        <v>418</v>
      </c>
      <c r="AU1427" s="25" t="s">
        <v>86</v>
      </c>
      <c r="AY1427" s="25" t="s">
        <v>414</v>
      </c>
      <c r="BE1427" s="251">
        <f>IF(N1427="základní",J1427,0)</f>
        <v>0</v>
      </c>
      <c r="BF1427" s="251">
        <f>IF(N1427="snížená",J1427,0)</f>
        <v>0</v>
      </c>
      <c r="BG1427" s="251">
        <f>IF(N1427="zákl. přenesená",J1427,0)</f>
        <v>0</v>
      </c>
      <c r="BH1427" s="251">
        <f>IF(N1427="sníž. přenesená",J1427,0)</f>
        <v>0</v>
      </c>
      <c r="BI1427" s="251">
        <f>IF(N1427="nulová",J1427,0)</f>
        <v>0</v>
      </c>
      <c r="BJ1427" s="25" t="s">
        <v>83</v>
      </c>
      <c r="BK1427" s="251">
        <f>ROUND(I1427*H1427,2)</f>
        <v>0</v>
      </c>
      <c r="BL1427" s="25" t="s">
        <v>422</v>
      </c>
      <c r="BM1427" s="25" t="s">
        <v>1529</v>
      </c>
    </row>
    <row r="1428" s="1" customFormat="1">
      <c r="B1428" s="47"/>
      <c r="C1428" s="75"/>
      <c r="D1428" s="252" t="s">
        <v>425</v>
      </c>
      <c r="E1428" s="75"/>
      <c r="F1428" s="253" t="s">
        <v>1523</v>
      </c>
      <c r="G1428" s="75"/>
      <c r="H1428" s="75"/>
      <c r="I1428" s="208"/>
      <c r="J1428" s="75"/>
      <c r="K1428" s="75"/>
      <c r="L1428" s="73"/>
      <c r="M1428" s="254"/>
      <c r="N1428" s="48"/>
      <c r="O1428" s="48"/>
      <c r="P1428" s="48"/>
      <c r="Q1428" s="48"/>
      <c r="R1428" s="48"/>
      <c r="S1428" s="48"/>
      <c r="T1428" s="96"/>
      <c r="AT1428" s="25" t="s">
        <v>425</v>
      </c>
      <c r="AU1428" s="25" t="s">
        <v>86</v>
      </c>
    </row>
    <row r="1429" s="12" customFormat="1">
      <c r="B1429" s="255"/>
      <c r="C1429" s="256"/>
      <c r="D1429" s="252" t="s">
        <v>428</v>
      </c>
      <c r="E1429" s="257" t="s">
        <v>21</v>
      </c>
      <c r="F1429" s="258" t="s">
        <v>1524</v>
      </c>
      <c r="G1429" s="256"/>
      <c r="H1429" s="257" t="s">
        <v>21</v>
      </c>
      <c r="I1429" s="259"/>
      <c r="J1429" s="256"/>
      <c r="K1429" s="256"/>
      <c r="L1429" s="260"/>
      <c r="M1429" s="261"/>
      <c r="N1429" s="262"/>
      <c r="O1429" s="262"/>
      <c r="P1429" s="262"/>
      <c r="Q1429" s="262"/>
      <c r="R1429" s="262"/>
      <c r="S1429" s="262"/>
      <c r="T1429" s="263"/>
      <c r="AT1429" s="264" t="s">
        <v>428</v>
      </c>
      <c r="AU1429" s="264" t="s">
        <v>86</v>
      </c>
      <c r="AV1429" s="12" t="s">
        <v>83</v>
      </c>
      <c r="AW1429" s="12" t="s">
        <v>39</v>
      </c>
      <c r="AX1429" s="12" t="s">
        <v>76</v>
      </c>
      <c r="AY1429" s="264" t="s">
        <v>414</v>
      </c>
    </row>
    <row r="1430" s="13" customFormat="1">
      <c r="B1430" s="265"/>
      <c r="C1430" s="266"/>
      <c r="D1430" s="252" t="s">
        <v>428</v>
      </c>
      <c r="E1430" s="267" t="s">
        <v>21</v>
      </c>
      <c r="F1430" s="268" t="s">
        <v>268</v>
      </c>
      <c r="G1430" s="266"/>
      <c r="H1430" s="269">
        <v>2.1600000000000001</v>
      </c>
      <c r="I1430" s="270"/>
      <c r="J1430" s="266"/>
      <c r="K1430" s="266"/>
      <c r="L1430" s="271"/>
      <c r="M1430" s="272"/>
      <c r="N1430" s="273"/>
      <c r="O1430" s="273"/>
      <c r="P1430" s="273"/>
      <c r="Q1430" s="273"/>
      <c r="R1430" s="273"/>
      <c r="S1430" s="273"/>
      <c r="T1430" s="274"/>
      <c r="AT1430" s="275" t="s">
        <v>428</v>
      </c>
      <c r="AU1430" s="275" t="s">
        <v>86</v>
      </c>
      <c r="AV1430" s="13" t="s">
        <v>86</v>
      </c>
      <c r="AW1430" s="13" t="s">
        <v>39</v>
      </c>
      <c r="AX1430" s="13" t="s">
        <v>76</v>
      </c>
      <c r="AY1430" s="275" t="s">
        <v>414</v>
      </c>
    </row>
    <row r="1431" s="15" customFormat="1">
      <c r="B1431" s="287"/>
      <c r="C1431" s="288"/>
      <c r="D1431" s="252" t="s">
        <v>428</v>
      </c>
      <c r="E1431" s="289" t="s">
        <v>21</v>
      </c>
      <c r="F1431" s="290" t="s">
        <v>235</v>
      </c>
      <c r="G1431" s="288"/>
      <c r="H1431" s="291">
        <v>2.1600000000000001</v>
      </c>
      <c r="I1431" s="292"/>
      <c r="J1431" s="288"/>
      <c r="K1431" s="288"/>
      <c r="L1431" s="293"/>
      <c r="M1431" s="294"/>
      <c r="N1431" s="295"/>
      <c r="O1431" s="295"/>
      <c r="P1431" s="295"/>
      <c r="Q1431" s="295"/>
      <c r="R1431" s="295"/>
      <c r="S1431" s="295"/>
      <c r="T1431" s="296"/>
      <c r="AT1431" s="297" t="s">
        <v>428</v>
      </c>
      <c r="AU1431" s="297" t="s">
        <v>86</v>
      </c>
      <c r="AV1431" s="15" t="s">
        <v>422</v>
      </c>
      <c r="AW1431" s="15" t="s">
        <v>39</v>
      </c>
      <c r="AX1431" s="15" t="s">
        <v>83</v>
      </c>
      <c r="AY1431" s="297" t="s">
        <v>414</v>
      </c>
    </row>
    <row r="1432" s="1" customFormat="1" ht="25.5" customHeight="1">
      <c r="B1432" s="47"/>
      <c r="C1432" s="240" t="s">
        <v>1530</v>
      </c>
      <c r="D1432" s="240" t="s">
        <v>418</v>
      </c>
      <c r="E1432" s="241" t="s">
        <v>1531</v>
      </c>
      <c r="F1432" s="242" t="s">
        <v>1532</v>
      </c>
      <c r="G1432" s="243" t="s">
        <v>192</v>
      </c>
      <c r="H1432" s="244">
        <v>8.6400000000000006</v>
      </c>
      <c r="I1432" s="245"/>
      <c r="J1432" s="246">
        <f>ROUND(I1432*H1432,2)</f>
        <v>0</v>
      </c>
      <c r="K1432" s="242" t="s">
        <v>421</v>
      </c>
      <c r="L1432" s="73"/>
      <c r="M1432" s="247" t="s">
        <v>21</v>
      </c>
      <c r="N1432" s="248" t="s">
        <v>47</v>
      </c>
      <c r="O1432" s="48"/>
      <c r="P1432" s="249">
        <f>O1432*H1432</f>
        <v>0</v>
      </c>
      <c r="Q1432" s="249">
        <v>0</v>
      </c>
      <c r="R1432" s="249">
        <f>Q1432*H1432</f>
        <v>0</v>
      </c>
      <c r="S1432" s="249">
        <v>0.034000000000000002</v>
      </c>
      <c r="T1432" s="250">
        <f>S1432*H1432</f>
        <v>0.29376000000000002</v>
      </c>
      <c r="AR1432" s="25" t="s">
        <v>422</v>
      </c>
      <c r="AT1432" s="25" t="s">
        <v>418</v>
      </c>
      <c r="AU1432" s="25" t="s">
        <v>86</v>
      </c>
      <c r="AY1432" s="25" t="s">
        <v>414</v>
      </c>
      <c r="BE1432" s="251">
        <f>IF(N1432="základní",J1432,0)</f>
        <v>0</v>
      </c>
      <c r="BF1432" s="251">
        <f>IF(N1432="snížená",J1432,0)</f>
        <v>0</v>
      </c>
      <c r="BG1432" s="251">
        <f>IF(N1432="zákl. přenesená",J1432,0)</f>
        <v>0</v>
      </c>
      <c r="BH1432" s="251">
        <f>IF(N1432="sníž. přenesená",J1432,0)</f>
        <v>0</v>
      </c>
      <c r="BI1432" s="251">
        <f>IF(N1432="nulová",J1432,0)</f>
        <v>0</v>
      </c>
      <c r="BJ1432" s="25" t="s">
        <v>83</v>
      </c>
      <c r="BK1432" s="251">
        <f>ROUND(I1432*H1432,2)</f>
        <v>0</v>
      </c>
      <c r="BL1432" s="25" t="s">
        <v>422</v>
      </c>
      <c r="BM1432" s="25" t="s">
        <v>1533</v>
      </c>
    </row>
    <row r="1433" s="1" customFormat="1">
      <c r="B1433" s="47"/>
      <c r="C1433" s="75"/>
      <c r="D1433" s="252" t="s">
        <v>425</v>
      </c>
      <c r="E1433" s="75"/>
      <c r="F1433" s="253" t="s">
        <v>1523</v>
      </c>
      <c r="G1433" s="75"/>
      <c r="H1433" s="75"/>
      <c r="I1433" s="208"/>
      <c r="J1433" s="75"/>
      <c r="K1433" s="75"/>
      <c r="L1433" s="73"/>
      <c r="M1433" s="254"/>
      <c r="N1433" s="48"/>
      <c r="O1433" s="48"/>
      <c r="P1433" s="48"/>
      <c r="Q1433" s="48"/>
      <c r="R1433" s="48"/>
      <c r="S1433" s="48"/>
      <c r="T1433" s="96"/>
      <c r="AT1433" s="25" t="s">
        <v>425</v>
      </c>
      <c r="AU1433" s="25" t="s">
        <v>86</v>
      </c>
    </row>
    <row r="1434" s="12" customFormat="1">
      <c r="B1434" s="255"/>
      <c r="C1434" s="256"/>
      <c r="D1434" s="252" t="s">
        <v>428</v>
      </c>
      <c r="E1434" s="257" t="s">
        <v>21</v>
      </c>
      <c r="F1434" s="258" t="s">
        <v>1524</v>
      </c>
      <c r="G1434" s="256"/>
      <c r="H1434" s="257" t="s">
        <v>21</v>
      </c>
      <c r="I1434" s="259"/>
      <c r="J1434" s="256"/>
      <c r="K1434" s="256"/>
      <c r="L1434" s="260"/>
      <c r="M1434" s="261"/>
      <c r="N1434" s="262"/>
      <c r="O1434" s="262"/>
      <c r="P1434" s="262"/>
      <c r="Q1434" s="262"/>
      <c r="R1434" s="262"/>
      <c r="S1434" s="262"/>
      <c r="T1434" s="263"/>
      <c r="AT1434" s="264" t="s">
        <v>428</v>
      </c>
      <c r="AU1434" s="264" t="s">
        <v>86</v>
      </c>
      <c r="AV1434" s="12" t="s">
        <v>83</v>
      </c>
      <c r="AW1434" s="12" t="s">
        <v>39</v>
      </c>
      <c r="AX1434" s="12" t="s">
        <v>76</v>
      </c>
      <c r="AY1434" s="264" t="s">
        <v>414</v>
      </c>
    </row>
    <row r="1435" s="13" customFormat="1">
      <c r="B1435" s="265"/>
      <c r="C1435" s="266"/>
      <c r="D1435" s="252" t="s">
        <v>428</v>
      </c>
      <c r="E1435" s="267" t="s">
        <v>21</v>
      </c>
      <c r="F1435" s="268" t="s">
        <v>278</v>
      </c>
      <c r="G1435" s="266"/>
      <c r="H1435" s="269">
        <v>8.6400000000000006</v>
      </c>
      <c r="I1435" s="270"/>
      <c r="J1435" s="266"/>
      <c r="K1435" s="266"/>
      <c r="L1435" s="271"/>
      <c r="M1435" s="272"/>
      <c r="N1435" s="273"/>
      <c r="O1435" s="273"/>
      <c r="P1435" s="273"/>
      <c r="Q1435" s="273"/>
      <c r="R1435" s="273"/>
      <c r="S1435" s="273"/>
      <c r="T1435" s="274"/>
      <c r="AT1435" s="275" t="s">
        <v>428</v>
      </c>
      <c r="AU1435" s="275" t="s">
        <v>86</v>
      </c>
      <c r="AV1435" s="13" t="s">
        <v>86</v>
      </c>
      <c r="AW1435" s="13" t="s">
        <v>39</v>
      </c>
      <c r="AX1435" s="13" t="s">
        <v>76</v>
      </c>
      <c r="AY1435" s="275" t="s">
        <v>414</v>
      </c>
    </row>
    <row r="1436" s="15" customFormat="1">
      <c r="B1436" s="287"/>
      <c r="C1436" s="288"/>
      <c r="D1436" s="252" t="s">
        <v>428</v>
      </c>
      <c r="E1436" s="289" t="s">
        <v>21</v>
      </c>
      <c r="F1436" s="290" t="s">
        <v>235</v>
      </c>
      <c r="G1436" s="288"/>
      <c r="H1436" s="291">
        <v>8.6400000000000006</v>
      </c>
      <c r="I1436" s="292"/>
      <c r="J1436" s="288"/>
      <c r="K1436" s="288"/>
      <c r="L1436" s="293"/>
      <c r="M1436" s="294"/>
      <c r="N1436" s="295"/>
      <c r="O1436" s="295"/>
      <c r="P1436" s="295"/>
      <c r="Q1436" s="295"/>
      <c r="R1436" s="295"/>
      <c r="S1436" s="295"/>
      <c r="T1436" s="296"/>
      <c r="AT1436" s="297" t="s">
        <v>428</v>
      </c>
      <c r="AU1436" s="297" t="s">
        <v>86</v>
      </c>
      <c r="AV1436" s="15" t="s">
        <v>422</v>
      </c>
      <c r="AW1436" s="15" t="s">
        <v>39</v>
      </c>
      <c r="AX1436" s="15" t="s">
        <v>83</v>
      </c>
      <c r="AY1436" s="297" t="s">
        <v>414</v>
      </c>
    </row>
    <row r="1437" s="1" customFormat="1" ht="25.5" customHeight="1">
      <c r="B1437" s="47"/>
      <c r="C1437" s="240" t="s">
        <v>1534</v>
      </c>
      <c r="D1437" s="240" t="s">
        <v>418</v>
      </c>
      <c r="E1437" s="241" t="s">
        <v>1535</v>
      </c>
      <c r="F1437" s="242" t="s">
        <v>1536</v>
      </c>
      <c r="G1437" s="243" t="s">
        <v>192</v>
      </c>
      <c r="H1437" s="244">
        <v>2283.3600000000001</v>
      </c>
      <c r="I1437" s="245"/>
      <c r="J1437" s="246">
        <f>ROUND(I1437*H1437,2)</f>
        <v>0</v>
      </c>
      <c r="K1437" s="242" t="s">
        <v>421</v>
      </c>
      <c r="L1437" s="73"/>
      <c r="M1437" s="247" t="s">
        <v>21</v>
      </c>
      <c r="N1437" s="248" t="s">
        <v>47</v>
      </c>
      <c r="O1437" s="48"/>
      <c r="P1437" s="249">
        <f>O1437*H1437</f>
        <v>0</v>
      </c>
      <c r="Q1437" s="249">
        <v>0</v>
      </c>
      <c r="R1437" s="249">
        <f>Q1437*H1437</f>
        <v>0</v>
      </c>
      <c r="S1437" s="249">
        <v>0.032000000000000001</v>
      </c>
      <c r="T1437" s="250">
        <f>S1437*H1437</f>
        <v>73.067520000000002</v>
      </c>
      <c r="AR1437" s="25" t="s">
        <v>422</v>
      </c>
      <c r="AT1437" s="25" t="s">
        <v>418</v>
      </c>
      <c r="AU1437" s="25" t="s">
        <v>86</v>
      </c>
      <c r="AY1437" s="25" t="s">
        <v>414</v>
      </c>
      <c r="BE1437" s="251">
        <f>IF(N1437="základní",J1437,0)</f>
        <v>0</v>
      </c>
      <c r="BF1437" s="251">
        <f>IF(N1437="snížená",J1437,0)</f>
        <v>0</v>
      </c>
      <c r="BG1437" s="251">
        <f>IF(N1437="zákl. přenesená",J1437,0)</f>
        <v>0</v>
      </c>
      <c r="BH1437" s="251">
        <f>IF(N1437="sníž. přenesená",J1437,0)</f>
        <v>0</v>
      </c>
      <c r="BI1437" s="251">
        <f>IF(N1437="nulová",J1437,0)</f>
        <v>0</v>
      </c>
      <c r="BJ1437" s="25" t="s">
        <v>83</v>
      </c>
      <c r="BK1437" s="251">
        <f>ROUND(I1437*H1437,2)</f>
        <v>0</v>
      </c>
      <c r="BL1437" s="25" t="s">
        <v>422</v>
      </c>
      <c r="BM1437" s="25" t="s">
        <v>1537</v>
      </c>
    </row>
    <row r="1438" s="1" customFormat="1">
      <c r="B1438" s="47"/>
      <c r="C1438" s="75"/>
      <c r="D1438" s="252" t="s">
        <v>425</v>
      </c>
      <c r="E1438" s="75"/>
      <c r="F1438" s="253" t="s">
        <v>1523</v>
      </c>
      <c r="G1438" s="75"/>
      <c r="H1438" s="75"/>
      <c r="I1438" s="208"/>
      <c r="J1438" s="75"/>
      <c r="K1438" s="75"/>
      <c r="L1438" s="73"/>
      <c r="M1438" s="254"/>
      <c r="N1438" s="48"/>
      <c r="O1438" s="48"/>
      <c r="P1438" s="48"/>
      <c r="Q1438" s="48"/>
      <c r="R1438" s="48"/>
      <c r="S1438" s="48"/>
      <c r="T1438" s="96"/>
      <c r="AT1438" s="25" t="s">
        <v>425</v>
      </c>
      <c r="AU1438" s="25" t="s">
        <v>86</v>
      </c>
    </row>
    <row r="1439" s="12" customFormat="1">
      <c r="B1439" s="255"/>
      <c r="C1439" s="256"/>
      <c r="D1439" s="252" t="s">
        <v>428</v>
      </c>
      <c r="E1439" s="257" t="s">
        <v>21</v>
      </c>
      <c r="F1439" s="258" t="s">
        <v>1524</v>
      </c>
      <c r="G1439" s="256"/>
      <c r="H1439" s="257" t="s">
        <v>21</v>
      </c>
      <c r="I1439" s="259"/>
      <c r="J1439" s="256"/>
      <c r="K1439" s="256"/>
      <c r="L1439" s="260"/>
      <c r="M1439" s="261"/>
      <c r="N1439" s="262"/>
      <c r="O1439" s="262"/>
      <c r="P1439" s="262"/>
      <c r="Q1439" s="262"/>
      <c r="R1439" s="262"/>
      <c r="S1439" s="262"/>
      <c r="T1439" s="263"/>
      <c r="AT1439" s="264" t="s">
        <v>428</v>
      </c>
      <c r="AU1439" s="264" t="s">
        <v>86</v>
      </c>
      <c r="AV1439" s="12" t="s">
        <v>83</v>
      </c>
      <c r="AW1439" s="12" t="s">
        <v>39</v>
      </c>
      <c r="AX1439" s="12" t="s">
        <v>76</v>
      </c>
      <c r="AY1439" s="264" t="s">
        <v>414</v>
      </c>
    </row>
    <row r="1440" s="13" customFormat="1">
      <c r="B1440" s="265"/>
      <c r="C1440" s="266"/>
      <c r="D1440" s="252" t="s">
        <v>428</v>
      </c>
      <c r="E1440" s="267" t="s">
        <v>21</v>
      </c>
      <c r="F1440" s="268" t="s">
        <v>1538</v>
      </c>
      <c r="G1440" s="266"/>
      <c r="H1440" s="269">
        <v>2283.3600000000001</v>
      </c>
      <c r="I1440" s="270"/>
      <c r="J1440" s="266"/>
      <c r="K1440" s="266"/>
      <c r="L1440" s="271"/>
      <c r="M1440" s="272"/>
      <c r="N1440" s="273"/>
      <c r="O1440" s="273"/>
      <c r="P1440" s="273"/>
      <c r="Q1440" s="273"/>
      <c r="R1440" s="273"/>
      <c r="S1440" s="273"/>
      <c r="T1440" s="274"/>
      <c r="AT1440" s="275" t="s">
        <v>428</v>
      </c>
      <c r="AU1440" s="275" t="s">
        <v>86</v>
      </c>
      <c r="AV1440" s="13" t="s">
        <v>86</v>
      </c>
      <c r="AW1440" s="13" t="s">
        <v>39</v>
      </c>
      <c r="AX1440" s="13" t="s">
        <v>76</v>
      </c>
      <c r="AY1440" s="275" t="s">
        <v>414</v>
      </c>
    </row>
    <row r="1441" s="15" customFormat="1">
      <c r="B1441" s="287"/>
      <c r="C1441" s="288"/>
      <c r="D1441" s="252" t="s">
        <v>428</v>
      </c>
      <c r="E1441" s="289" t="s">
        <v>21</v>
      </c>
      <c r="F1441" s="290" t="s">
        <v>235</v>
      </c>
      <c r="G1441" s="288"/>
      <c r="H1441" s="291">
        <v>2283.3600000000001</v>
      </c>
      <c r="I1441" s="292"/>
      <c r="J1441" s="288"/>
      <c r="K1441" s="288"/>
      <c r="L1441" s="293"/>
      <c r="M1441" s="294"/>
      <c r="N1441" s="295"/>
      <c r="O1441" s="295"/>
      <c r="P1441" s="295"/>
      <c r="Q1441" s="295"/>
      <c r="R1441" s="295"/>
      <c r="S1441" s="295"/>
      <c r="T1441" s="296"/>
      <c r="AT1441" s="297" t="s">
        <v>428</v>
      </c>
      <c r="AU1441" s="297" t="s">
        <v>86</v>
      </c>
      <c r="AV1441" s="15" t="s">
        <v>422</v>
      </c>
      <c r="AW1441" s="15" t="s">
        <v>39</v>
      </c>
      <c r="AX1441" s="15" t="s">
        <v>83</v>
      </c>
      <c r="AY1441" s="297" t="s">
        <v>414</v>
      </c>
    </row>
    <row r="1442" s="1" customFormat="1" ht="25.5" customHeight="1">
      <c r="B1442" s="47"/>
      <c r="C1442" s="240" t="s">
        <v>1539</v>
      </c>
      <c r="D1442" s="240" t="s">
        <v>418</v>
      </c>
      <c r="E1442" s="241" t="s">
        <v>1540</v>
      </c>
      <c r="F1442" s="242" t="s">
        <v>1541</v>
      </c>
      <c r="G1442" s="243" t="s">
        <v>192</v>
      </c>
      <c r="H1442" s="244">
        <v>1434.9000000000001</v>
      </c>
      <c r="I1442" s="245"/>
      <c r="J1442" s="246">
        <f>ROUND(I1442*H1442,2)</f>
        <v>0</v>
      </c>
      <c r="K1442" s="242" t="s">
        <v>421</v>
      </c>
      <c r="L1442" s="73"/>
      <c r="M1442" s="247" t="s">
        <v>21</v>
      </c>
      <c r="N1442" s="248" t="s">
        <v>47</v>
      </c>
      <c r="O1442" s="48"/>
      <c r="P1442" s="249">
        <f>O1442*H1442</f>
        <v>0</v>
      </c>
      <c r="Q1442" s="249">
        <v>0</v>
      </c>
      <c r="R1442" s="249">
        <f>Q1442*H1442</f>
        <v>0</v>
      </c>
      <c r="S1442" s="249">
        <v>0.075999999999999998</v>
      </c>
      <c r="T1442" s="250">
        <f>S1442*H1442</f>
        <v>109.05240000000001</v>
      </c>
      <c r="AR1442" s="25" t="s">
        <v>422</v>
      </c>
      <c r="AT1442" s="25" t="s">
        <v>418</v>
      </c>
      <c r="AU1442" s="25" t="s">
        <v>86</v>
      </c>
      <c r="AY1442" s="25" t="s">
        <v>414</v>
      </c>
      <c r="BE1442" s="251">
        <f>IF(N1442="základní",J1442,0)</f>
        <v>0</v>
      </c>
      <c r="BF1442" s="251">
        <f>IF(N1442="snížená",J1442,0)</f>
        <v>0</v>
      </c>
      <c r="BG1442" s="251">
        <f>IF(N1442="zákl. přenesená",J1442,0)</f>
        <v>0</v>
      </c>
      <c r="BH1442" s="251">
        <f>IF(N1442="sníž. přenesená",J1442,0)</f>
        <v>0</v>
      </c>
      <c r="BI1442" s="251">
        <f>IF(N1442="nulová",J1442,0)</f>
        <v>0</v>
      </c>
      <c r="BJ1442" s="25" t="s">
        <v>83</v>
      </c>
      <c r="BK1442" s="251">
        <f>ROUND(I1442*H1442,2)</f>
        <v>0</v>
      </c>
      <c r="BL1442" s="25" t="s">
        <v>422</v>
      </c>
      <c r="BM1442" s="25" t="s">
        <v>1542</v>
      </c>
    </row>
    <row r="1443" s="1" customFormat="1">
      <c r="B1443" s="47"/>
      <c r="C1443" s="75"/>
      <c r="D1443" s="252" t="s">
        <v>425</v>
      </c>
      <c r="E1443" s="75"/>
      <c r="F1443" s="253" t="s">
        <v>1543</v>
      </c>
      <c r="G1443" s="75"/>
      <c r="H1443" s="75"/>
      <c r="I1443" s="208"/>
      <c r="J1443" s="75"/>
      <c r="K1443" s="75"/>
      <c r="L1443" s="73"/>
      <c r="M1443" s="254"/>
      <c r="N1443" s="48"/>
      <c r="O1443" s="48"/>
      <c r="P1443" s="48"/>
      <c r="Q1443" s="48"/>
      <c r="R1443" s="48"/>
      <c r="S1443" s="48"/>
      <c r="T1443" s="96"/>
      <c r="AT1443" s="25" t="s">
        <v>425</v>
      </c>
      <c r="AU1443" s="25" t="s">
        <v>86</v>
      </c>
    </row>
    <row r="1444" s="12" customFormat="1">
      <c r="B1444" s="255"/>
      <c r="C1444" s="256"/>
      <c r="D1444" s="252" t="s">
        <v>428</v>
      </c>
      <c r="E1444" s="257" t="s">
        <v>21</v>
      </c>
      <c r="F1444" s="258" t="s">
        <v>1544</v>
      </c>
      <c r="G1444" s="256"/>
      <c r="H1444" s="257" t="s">
        <v>21</v>
      </c>
      <c r="I1444" s="259"/>
      <c r="J1444" s="256"/>
      <c r="K1444" s="256"/>
      <c r="L1444" s="260"/>
      <c r="M1444" s="261"/>
      <c r="N1444" s="262"/>
      <c r="O1444" s="262"/>
      <c r="P1444" s="262"/>
      <c r="Q1444" s="262"/>
      <c r="R1444" s="262"/>
      <c r="S1444" s="262"/>
      <c r="T1444" s="263"/>
      <c r="AT1444" s="264" t="s">
        <v>428</v>
      </c>
      <c r="AU1444" s="264" t="s">
        <v>86</v>
      </c>
      <c r="AV1444" s="12" t="s">
        <v>83</v>
      </c>
      <c r="AW1444" s="12" t="s">
        <v>39</v>
      </c>
      <c r="AX1444" s="12" t="s">
        <v>76</v>
      </c>
      <c r="AY1444" s="264" t="s">
        <v>414</v>
      </c>
    </row>
    <row r="1445" s="12" customFormat="1">
      <c r="B1445" s="255"/>
      <c r="C1445" s="256"/>
      <c r="D1445" s="252" t="s">
        <v>428</v>
      </c>
      <c r="E1445" s="257" t="s">
        <v>21</v>
      </c>
      <c r="F1445" s="258" t="s">
        <v>1545</v>
      </c>
      <c r="G1445" s="256"/>
      <c r="H1445" s="257" t="s">
        <v>21</v>
      </c>
      <c r="I1445" s="259"/>
      <c r="J1445" s="256"/>
      <c r="K1445" s="256"/>
      <c r="L1445" s="260"/>
      <c r="M1445" s="261"/>
      <c r="N1445" s="262"/>
      <c r="O1445" s="262"/>
      <c r="P1445" s="262"/>
      <c r="Q1445" s="262"/>
      <c r="R1445" s="262"/>
      <c r="S1445" s="262"/>
      <c r="T1445" s="263"/>
      <c r="AT1445" s="264" t="s">
        <v>428</v>
      </c>
      <c r="AU1445" s="264" t="s">
        <v>86</v>
      </c>
      <c r="AV1445" s="12" t="s">
        <v>83</v>
      </c>
      <c r="AW1445" s="12" t="s">
        <v>39</v>
      </c>
      <c r="AX1445" s="12" t="s">
        <v>76</v>
      </c>
      <c r="AY1445" s="264" t="s">
        <v>414</v>
      </c>
    </row>
    <row r="1446" s="13" customFormat="1">
      <c r="B1446" s="265"/>
      <c r="C1446" s="266"/>
      <c r="D1446" s="252" t="s">
        <v>428</v>
      </c>
      <c r="E1446" s="267" t="s">
        <v>21</v>
      </c>
      <c r="F1446" s="268" t="s">
        <v>1546</v>
      </c>
      <c r="G1446" s="266"/>
      <c r="H1446" s="269">
        <v>18.899999999999999</v>
      </c>
      <c r="I1446" s="270"/>
      <c r="J1446" s="266"/>
      <c r="K1446" s="266"/>
      <c r="L1446" s="271"/>
      <c r="M1446" s="272"/>
      <c r="N1446" s="273"/>
      <c r="O1446" s="273"/>
      <c r="P1446" s="273"/>
      <c r="Q1446" s="273"/>
      <c r="R1446" s="273"/>
      <c r="S1446" s="273"/>
      <c r="T1446" s="274"/>
      <c r="AT1446" s="275" t="s">
        <v>428</v>
      </c>
      <c r="AU1446" s="275" t="s">
        <v>86</v>
      </c>
      <c r="AV1446" s="13" t="s">
        <v>86</v>
      </c>
      <c r="AW1446" s="13" t="s">
        <v>39</v>
      </c>
      <c r="AX1446" s="13" t="s">
        <v>76</v>
      </c>
      <c r="AY1446" s="275" t="s">
        <v>414</v>
      </c>
    </row>
    <row r="1447" s="12" customFormat="1">
      <c r="B1447" s="255"/>
      <c r="C1447" s="256"/>
      <c r="D1447" s="252" t="s">
        <v>428</v>
      </c>
      <c r="E1447" s="257" t="s">
        <v>21</v>
      </c>
      <c r="F1447" s="258" t="s">
        <v>1547</v>
      </c>
      <c r="G1447" s="256"/>
      <c r="H1447" s="257" t="s">
        <v>21</v>
      </c>
      <c r="I1447" s="259"/>
      <c r="J1447" s="256"/>
      <c r="K1447" s="256"/>
      <c r="L1447" s="260"/>
      <c r="M1447" s="261"/>
      <c r="N1447" s="262"/>
      <c r="O1447" s="262"/>
      <c r="P1447" s="262"/>
      <c r="Q1447" s="262"/>
      <c r="R1447" s="262"/>
      <c r="S1447" s="262"/>
      <c r="T1447" s="263"/>
      <c r="AT1447" s="264" t="s">
        <v>428</v>
      </c>
      <c r="AU1447" s="264" t="s">
        <v>86</v>
      </c>
      <c r="AV1447" s="12" t="s">
        <v>83</v>
      </c>
      <c r="AW1447" s="12" t="s">
        <v>39</v>
      </c>
      <c r="AX1447" s="12" t="s">
        <v>76</v>
      </c>
      <c r="AY1447" s="264" t="s">
        <v>414</v>
      </c>
    </row>
    <row r="1448" s="12" customFormat="1">
      <c r="B1448" s="255"/>
      <c r="C1448" s="256"/>
      <c r="D1448" s="252" t="s">
        <v>428</v>
      </c>
      <c r="E1448" s="257" t="s">
        <v>21</v>
      </c>
      <c r="F1448" s="258" t="s">
        <v>1260</v>
      </c>
      <c r="G1448" s="256"/>
      <c r="H1448" s="257" t="s">
        <v>21</v>
      </c>
      <c r="I1448" s="259"/>
      <c r="J1448" s="256"/>
      <c r="K1448" s="256"/>
      <c r="L1448" s="260"/>
      <c r="M1448" s="261"/>
      <c r="N1448" s="262"/>
      <c r="O1448" s="262"/>
      <c r="P1448" s="262"/>
      <c r="Q1448" s="262"/>
      <c r="R1448" s="262"/>
      <c r="S1448" s="262"/>
      <c r="T1448" s="263"/>
      <c r="AT1448" s="264" t="s">
        <v>428</v>
      </c>
      <c r="AU1448" s="264" t="s">
        <v>86</v>
      </c>
      <c r="AV1448" s="12" t="s">
        <v>83</v>
      </c>
      <c r="AW1448" s="12" t="s">
        <v>39</v>
      </c>
      <c r="AX1448" s="12" t="s">
        <v>76</v>
      </c>
      <c r="AY1448" s="264" t="s">
        <v>414</v>
      </c>
    </row>
    <row r="1449" s="13" customFormat="1">
      <c r="B1449" s="265"/>
      <c r="C1449" s="266"/>
      <c r="D1449" s="252" t="s">
        <v>428</v>
      </c>
      <c r="E1449" s="267" t="s">
        <v>21</v>
      </c>
      <c r="F1449" s="268" t="s">
        <v>1548</v>
      </c>
      <c r="G1449" s="266"/>
      <c r="H1449" s="269">
        <v>136</v>
      </c>
      <c r="I1449" s="270"/>
      <c r="J1449" s="266"/>
      <c r="K1449" s="266"/>
      <c r="L1449" s="271"/>
      <c r="M1449" s="272"/>
      <c r="N1449" s="273"/>
      <c r="O1449" s="273"/>
      <c r="P1449" s="273"/>
      <c r="Q1449" s="273"/>
      <c r="R1449" s="273"/>
      <c r="S1449" s="273"/>
      <c r="T1449" s="274"/>
      <c r="AT1449" s="275" t="s">
        <v>428</v>
      </c>
      <c r="AU1449" s="275" t="s">
        <v>86</v>
      </c>
      <c r="AV1449" s="13" t="s">
        <v>86</v>
      </c>
      <c r="AW1449" s="13" t="s">
        <v>39</v>
      </c>
      <c r="AX1449" s="13" t="s">
        <v>76</v>
      </c>
      <c r="AY1449" s="275" t="s">
        <v>414</v>
      </c>
    </row>
    <row r="1450" s="12" customFormat="1">
      <c r="B1450" s="255"/>
      <c r="C1450" s="256"/>
      <c r="D1450" s="252" t="s">
        <v>428</v>
      </c>
      <c r="E1450" s="257" t="s">
        <v>21</v>
      </c>
      <c r="F1450" s="258" t="s">
        <v>1549</v>
      </c>
      <c r="G1450" s="256"/>
      <c r="H1450" s="257" t="s">
        <v>21</v>
      </c>
      <c r="I1450" s="259"/>
      <c r="J1450" s="256"/>
      <c r="K1450" s="256"/>
      <c r="L1450" s="260"/>
      <c r="M1450" s="261"/>
      <c r="N1450" s="262"/>
      <c r="O1450" s="262"/>
      <c r="P1450" s="262"/>
      <c r="Q1450" s="262"/>
      <c r="R1450" s="262"/>
      <c r="S1450" s="262"/>
      <c r="T1450" s="263"/>
      <c r="AT1450" s="264" t="s">
        <v>428</v>
      </c>
      <c r="AU1450" s="264" t="s">
        <v>86</v>
      </c>
      <c r="AV1450" s="12" t="s">
        <v>83</v>
      </c>
      <c r="AW1450" s="12" t="s">
        <v>39</v>
      </c>
      <c r="AX1450" s="12" t="s">
        <v>76</v>
      </c>
      <c r="AY1450" s="264" t="s">
        <v>414</v>
      </c>
    </row>
    <row r="1451" s="13" customFormat="1">
      <c r="B1451" s="265"/>
      <c r="C1451" s="266"/>
      <c r="D1451" s="252" t="s">
        <v>428</v>
      </c>
      <c r="E1451" s="267" t="s">
        <v>21</v>
      </c>
      <c r="F1451" s="268" t="s">
        <v>1550</v>
      </c>
      <c r="G1451" s="266"/>
      <c r="H1451" s="269">
        <v>1260</v>
      </c>
      <c r="I1451" s="270"/>
      <c r="J1451" s="266"/>
      <c r="K1451" s="266"/>
      <c r="L1451" s="271"/>
      <c r="M1451" s="272"/>
      <c r="N1451" s="273"/>
      <c r="O1451" s="273"/>
      <c r="P1451" s="273"/>
      <c r="Q1451" s="273"/>
      <c r="R1451" s="273"/>
      <c r="S1451" s="273"/>
      <c r="T1451" s="274"/>
      <c r="AT1451" s="275" t="s">
        <v>428</v>
      </c>
      <c r="AU1451" s="275" t="s">
        <v>86</v>
      </c>
      <c r="AV1451" s="13" t="s">
        <v>86</v>
      </c>
      <c r="AW1451" s="13" t="s">
        <v>39</v>
      </c>
      <c r="AX1451" s="13" t="s">
        <v>76</v>
      </c>
      <c r="AY1451" s="275" t="s">
        <v>414</v>
      </c>
    </row>
    <row r="1452" s="12" customFormat="1">
      <c r="B1452" s="255"/>
      <c r="C1452" s="256"/>
      <c r="D1452" s="252" t="s">
        <v>428</v>
      </c>
      <c r="E1452" s="257" t="s">
        <v>21</v>
      </c>
      <c r="F1452" s="258" t="s">
        <v>1551</v>
      </c>
      <c r="G1452" s="256"/>
      <c r="H1452" s="257" t="s">
        <v>21</v>
      </c>
      <c r="I1452" s="259"/>
      <c r="J1452" s="256"/>
      <c r="K1452" s="256"/>
      <c r="L1452" s="260"/>
      <c r="M1452" s="261"/>
      <c r="N1452" s="262"/>
      <c r="O1452" s="262"/>
      <c r="P1452" s="262"/>
      <c r="Q1452" s="262"/>
      <c r="R1452" s="262"/>
      <c r="S1452" s="262"/>
      <c r="T1452" s="263"/>
      <c r="AT1452" s="264" t="s">
        <v>428</v>
      </c>
      <c r="AU1452" s="264" t="s">
        <v>86</v>
      </c>
      <c r="AV1452" s="12" t="s">
        <v>83</v>
      </c>
      <c r="AW1452" s="12" t="s">
        <v>39</v>
      </c>
      <c r="AX1452" s="12" t="s">
        <v>76</v>
      </c>
      <c r="AY1452" s="264" t="s">
        <v>414</v>
      </c>
    </row>
    <row r="1453" s="13" customFormat="1">
      <c r="B1453" s="265"/>
      <c r="C1453" s="266"/>
      <c r="D1453" s="252" t="s">
        <v>428</v>
      </c>
      <c r="E1453" s="267" t="s">
        <v>21</v>
      </c>
      <c r="F1453" s="268" t="s">
        <v>1552</v>
      </c>
      <c r="G1453" s="266"/>
      <c r="H1453" s="269">
        <v>20</v>
      </c>
      <c r="I1453" s="270"/>
      <c r="J1453" s="266"/>
      <c r="K1453" s="266"/>
      <c r="L1453" s="271"/>
      <c r="M1453" s="272"/>
      <c r="N1453" s="273"/>
      <c r="O1453" s="273"/>
      <c r="P1453" s="273"/>
      <c r="Q1453" s="273"/>
      <c r="R1453" s="273"/>
      <c r="S1453" s="273"/>
      <c r="T1453" s="274"/>
      <c r="AT1453" s="275" t="s">
        <v>428</v>
      </c>
      <c r="AU1453" s="275" t="s">
        <v>86</v>
      </c>
      <c r="AV1453" s="13" t="s">
        <v>86</v>
      </c>
      <c r="AW1453" s="13" t="s">
        <v>39</v>
      </c>
      <c r="AX1453" s="13" t="s">
        <v>76</v>
      </c>
      <c r="AY1453" s="275" t="s">
        <v>414</v>
      </c>
    </row>
    <row r="1454" s="15" customFormat="1">
      <c r="B1454" s="287"/>
      <c r="C1454" s="288"/>
      <c r="D1454" s="252" t="s">
        <v>428</v>
      </c>
      <c r="E1454" s="289" t="s">
        <v>21</v>
      </c>
      <c r="F1454" s="290" t="s">
        <v>235</v>
      </c>
      <c r="G1454" s="288"/>
      <c r="H1454" s="291">
        <v>1434.9000000000001</v>
      </c>
      <c r="I1454" s="292"/>
      <c r="J1454" s="288"/>
      <c r="K1454" s="288"/>
      <c r="L1454" s="293"/>
      <c r="M1454" s="294"/>
      <c r="N1454" s="295"/>
      <c r="O1454" s="295"/>
      <c r="P1454" s="295"/>
      <c r="Q1454" s="295"/>
      <c r="R1454" s="295"/>
      <c r="S1454" s="295"/>
      <c r="T1454" s="296"/>
      <c r="AT1454" s="297" t="s">
        <v>428</v>
      </c>
      <c r="AU1454" s="297" t="s">
        <v>86</v>
      </c>
      <c r="AV1454" s="15" t="s">
        <v>422</v>
      </c>
      <c r="AW1454" s="15" t="s">
        <v>39</v>
      </c>
      <c r="AX1454" s="15" t="s">
        <v>83</v>
      </c>
      <c r="AY1454" s="297" t="s">
        <v>414</v>
      </c>
    </row>
    <row r="1455" s="1" customFormat="1" ht="25.5" customHeight="1">
      <c r="B1455" s="47"/>
      <c r="C1455" s="240" t="s">
        <v>1553</v>
      </c>
      <c r="D1455" s="240" t="s">
        <v>418</v>
      </c>
      <c r="E1455" s="241" t="s">
        <v>1554</v>
      </c>
      <c r="F1455" s="242" t="s">
        <v>1555</v>
      </c>
      <c r="G1455" s="243" t="s">
        <v>192</v>
      </c>
      <c r="H1455" s="244">
        <v>435.26499999999999</v>
      </c>
      <c r="I1455" s="245"/>
      <c r="J1455" s="246">
        <f>ROUND(I1455*H1455,2)</f>
        <v>0</v>
      </c>
      <c r="K1455" s="242" t="s">
        <v>421</v>
      </c>
      <c r="L1455" s="73"/>
      <c r="M1455" s="247" t="s">
        <v>21</v>
      </c>
      <c r="N1455" s="248" t="s">
        <v>47</v>
      </c>
      <c r="O1455" s="48"/>
      <c r="P1455" s="249">
        <f>O1455*H1455</f>
        <v>0</v>
      </c>
      <c r="Q1455" s="249">
        <v>0</v>
      </c>
      <c r="R1455" s="249">
        <f>Q1455*H1455</f>
        <v>0</v>
      </c>
      <c r="S1455" s="249">
        <v>0.063</v>
      </c>
      <c r="T1455" s="250">
        <f>S1455*H1455</f>
        <v>27.421695</v>
      </c>
      <c r="AR1455" s="25" t="s">
        <v>422</v>
      </c>
      <c r="AT1455" s="25" t="s">
        <v>418</v>
      </c>
      <c r="AU1455" s="25" t="s">
        <v>86</v>
      </c>
      <c r="AY1455" s="25" t="s">
        <v>414</v>
      </c>
      <c r="BE1455" s="251">
        <f>IF(N1455="základní",J1455,0)</f>
        <v>0</v>
      </c>
      <c r="BF1455" s="251">
        <f>IF(N1455="snížená",J1455,0)</f>
        <v>0</v>
      </c>
      <c r="BG1455" s="251">
        <f>IF(N1455="zákl. přenesená",J1455,0)</f>
        <v>0</v>
      </c>
      <c r="BH1455" s="251">
        <f>IF(N1455="sníž. přenesená",J1455,0)</f>
        <v>0</v>
      </c>
      <c r="BI1455" s="251">
        <f>IF(N1455="nulová",J1455,0)</f>
        <v>0</v>
      </c>
      <c r="BJ1455" s="25" t="s">
        <v>83</v>
      </c>
      <c r="BK1455" s="251">
        <f>ROUND(I1455*H1455,2)</f>
        <v>0</v>
      </c>
      <c r="BL1455" s="25" t="s">
        <v>422</v>
      </c>
      <c r="BM1455" s="25" t="s">
        <v>1556</v>
      </c>
    </row>
    <row r="1456" s="1" customFormat="1">
      <c r="B1456" s="47"/>
      <c r="C1456" s="75"/>
      <c r="D1456" s="252" t="s">
        <v>425</v>
      </c>
      <c r="E1456" s="75"/>
      <c r="F1456" s="253" t="s">
        <v>1543</v>
      </c>
      <c r="G1456" s="75"/>
      <c r="H1456" s="75"/>
      <c r="I1456" s="208"/>
      <c r="J1456" s="75"/>
      <c r="K1456" s="75"/>
      <c r="L1456" s="73"/>
      <c r="M1456" s="254"/>
      <c r="N1456" s="48"/>
      <c r="O1456" s="48"/>
      <c r="P1456" s="48"/>
      <c r="Q1456" s="48"/>
      <c r="R1456" s="48"/>
      <c r="S1456" s="48"/>
      <c r="T1456" s="96"/>
      <c r="AT1456" s="25" t="s">
        <v>425</v>
      </c>
      <c r="AU1456" s="25" t="s">
        <v>86</v>
      </c>
    </row>
    <row r="1457" s="12" customFormat="1">
      <c r="B1457" s="255"/>
      <c r="C1457" s="256"/>
      <c r="D1457" s="252" t="s">
        <v>428</v>
      </c>
      <c r="E1457" s="257" t="s">
        <v>21</v>
      </c>
      <c r="F1457" s="258" t="s">
        <v>1544</v>
      </c>
      <c r="G1457" s="256"/>
      <c r="H1457" s="257" t="s">
        <v>21</v>
      </c>
      <c r="I1457" s="259"/>
      <c r="J1457" s="256"/>
      <c r="K1457" s="256"/>
      <c r="L1457" s="260"/>
      <c r="M1457" s="261"/>
      <c r="N1457" s="262"/>
      <c r="O1457" s="262"/>
      <c r="P1457" s="262"/>
      <c r="Q1457" s="262"/>
      <c r="R1457" s="262"/>
      <c r="S1457" s="262"/>
      <c r="T1457" s="263"/>
      <c r="AT1457" s="264" t="s">
        <v>428</v>
      </c>
      <c r="AU1457" s="264" t="s">
        <v>86</v>
      </c>
      <c r="AV1457" s="12" t="s">
        <v>83</v>
      </c>
      <c r="AW1457" s="12" t="s">
        <v>39</v>
      </c>
      <c r="AX1457" s="12" t="s">
        <v>76</v>
      </c>
      <c r="AY1457" s="264" t="s">
        <v>414</v>
      </c>
    </row>
    <row r="1458" s="13" customFormat="1">
      <c r="B1458" s="265"/>
      <c r="C1458" s="266"/>
      <c r="D1458" s="252" t="s">
        <v>428</v>
      </c>
      <c r="E1458" s="267" t="s">
        <v>21</v>
      </c>
      <c r="F1458" s="268" t="s">
        <v>1557</v>
      </c>
      <c r="G1458" s="266"/>
      <c r="H1458" s="269">
        <v>34.560000000000002</v>
      </c>
      <c r="I1458" s="270"/>
      <c r="J1458" s="266"/>
      <c r="K1458" s="266"/>
      <c r="L1458" s="271"/>
      <c r="M1458" s="272"/>
      <c r="N1458" s="273"/>
      <c r="O1458" s="273"/>
      <c r="P1458" s="273"/>
      <c r="Q1458" s="273"/>
      <c r="R1458" s="273"/>
      <c r="S1458" s="273"/>
      <c r="T1458" s="274"/>
      <c r="AT1458" s="275" t="s">
        <v>428</v>
      </c>
      <c r="AU1458" s="275" t="s">
        <v>86</v>
      </c>
      <c r="AV1458" s="13" t="s">
        <v>86</v>
      </c>
      <c r="AW1458" s="13" t="s">
        <v>39</v>
      </c>
      <c r="AX1458" s="13" t="s">
        <v>76</v>
      </c>
      <c r="AY1458" s="275" t="s">
        <v>414</v>
      </c>
    </row>
    <row r="1459" s="13" customFormat="1">
      <c r="B1459" s="265"/>
      <c r="C1459" s="266"/>
      <c r="D1459" s="252" t="s">
        <v>428</v>
      </c>
      <c r="E1459" s="267" t="s">
        <v>21</v>
      </c>
      <c r="F1459" s="268" t="s">
        <v>1558</v>
      </c>
      <c r="G1459" s="266"/>
      <c r="H1459" s="269">
        <v>2.665</v>
      </c>
      <c r="I1459" s="270"/>
      <c r="J1459" s="266"/>
      <c r="K1459" s="266"/>
      <c r="L1459" s="271"/>
      <c r="M1459" s="272"/>
      <c r="N1459" s="273"/>
      <c r="O1459" s="273"/>
      <c r="P1459" s="273"/>
      <c r="Q1459" s="273"/>
      <c r="R1459" s="273"/>
      <c r="S1459" s="273"/>
      <c r="T1459" s="274"/>
      <c r="AT1459" s="275" t="s">
        <v>428</v>
      </c>
      <c r="AU1459" s="275" t="s">
        <v>86</v>
      </c>
      <c r="AV1459" s="13" t="s">
        <v>86</v>
      </c>
      <c r="AW1459" s="13" t="s">
        <v>39</v>
      </c>
      <c r="AX1459" s="13" t="s">
        <v>76</v>
      </c>
      <c r="AY1459" s="275" t="s">
        <v>414</v>
      </c>
    </row>
    <row r="1460" s="13" customFormat="1">
      <c r="B1460" s="265"/>
      <c r="C1460" s="266"/>
      <c r="D1460" s="252" t="s">
        <v>428</v>
      </c>
      <c r="E1460" s="267" t="s">
        <v>21</v>
      </c>
      <c r="F1460" s="268" t="s">
        <v>1559</v>
      </c>
      <c r="G1460" s="266"/>
      <c r="H1460" s="269">
        <v>3.7799999999999998</v>
      </c>
      <c r="I1460" s="270"/>
      <c r="J1460" s="266"/>
      <c r="K1460" s="266"/>
      <c r="L1460" s="271"/>
      <c r="M1460" s="272"/>
      <c r="N1460" s="273"/>
      <c r="O1460" s="273"/>
      <c r="P1460" s="273"/>
      <c r="Q1460" s="273"/>
      <c r="R1460" s="273"/>
      <c r="S1460" s="273"/>
      <c r="T1460" s="274"/>
      <c r="AT1460" s="275" t="s">
        <v>428</v>
      </c>
      <c r="AU1460" s="275" t="s">
        <v>86</v>
      </c>
      <c r="AV1460" s="13" t="s">
        <v>86</v>
      </c>
      <c r="AW1460" s="13" t="s">
        <v>39</v>
      </c>
      <c r="AX1460" s="13" t="s">
        <v>76</v>
      </c>
      <c r="AY1460" s="275" t="s">
        <v>414</v>
      </c>
    </row>
    <row r="1461" s="13" customFormat="1">
      <c r="B1461" s="265"/>
      <c r="C1461" s="266"/>
      <c r="D1461" s="252" t="s">
        <v>428</v>
      </c>
      <c r="E1461" s="267" t="s">
        <v>21</v>
      </c>
      <c r="F1461" s="268" t="s">
        <v>1560</v>
      </c>
      <c r="G1461" s="266"/>
      <c r="H1461" s="269">
        <v>11.16</v>
      </c>
      <c r="I1461" s="270"/>
      <c r="J1461" s="266"/>
      <c r="K1461" s="266"/>
      <c r="L1461" s="271"/>
      <c r="M1461" s="272"/>
      <c r="N1461" s="273"/>
      <c r="O1461" s="273"/>
      <c r="P1461" s="273"/>
      <c r="Q1461" s="273"/>
      <c r="R1461" s="273"/>
      <c r="S1461" s="273"/>
      <c r="T1461" s="274"/>
      <c r="AT1461" s="275" t="s">
        <v>428</v>
      </c>
      <c r="AU1461" s="275" t="s">
        <v>86</v>
      </c>
      <c r="AV1461" s="13" t="s">
        <v>86</v>
      </c>
      <c r="AW1461" s="13" t="s">
        <v>39</v>
      </c>
      <c r="AX1461" s="13" t="s">
        <v>76</v>
      </c>
      <c r="AY1461" s="275" t="s">
        <v>414</v>
      </c>
    </row>
    <row r="1462" s="12" customFormat="1">
      <c r="B1462" s="255"/>
      <c r="C1462" s="256"/>
      <c r="D1462" s="252" t="s">
        <v>428</v>
      </c>
      <c r="E1462" s="257" t="s">
        <v>21</v>
      </c>
      <c r="F1462" s="258" t="s">
        <v>1547</v>
      </c>
      <c r="G1462" s="256"/>
      <c r="H1462" s="257" t="s">
        <v>21</v>
      </c>
      <c r="I1462" s="259"/>
      <c r="J1462" s="256"/>
      <c r="K1462" s="256"/>
      <c r="L1462" s="260"/>
      <c r="M1462" s="261"/>
      <c r="N1462" s="262"/>
      <c r="O1462" s="262"/>
      <c r="P1462" s="262"/>
      <c r="Q1462" s="262"/>
      <c r="R1462" s="262"/>
      <c r="S1462" s="262"/>
      <c r="T1462" s="263"/>
      <c r="AT1462" s="264" t="s">
        <v>428</v>
      </c>
      <c r="AU1462" s="264" t="s">
        <v>86</v>
      </c>
      <c r="AV1462" s="12" t="s">
        <v>83</v>
      </c>
      <c r="AW1462" s="12" t="s">
        <v>39</v>
      </c>
      <c r="AX1462" s="12" t="s">
        <v>76</v>
      </c>
      <c r="AY1462" s="264" t="s">
        <v>414</v>
      </c>
    </row>
    <row r="1463" s="12" customFormat="1">
      <c r="B1463" s="255"/>
      <c r="C1463" s="256"/>
      <c r="D1463" s="252" t="s">
        <v>428</v>
      </c>
      <c r="E1463" s="257" t="s">
        <v>21</v>
      </c>
      <c r="F1463" s="258" t="s">
        <v>1260</v>
      </c>
      <c r="G1463" s="256"/>
      <c r="H1463" s="257" t="s">
        <v>21</v>
      </c>
      <c r="I1463" s="259"/>
      <c r="J1463" s="256"/>
      <c r="K1463" s="256"/>
      <c r="L1463" s="260"/>
      <c r="M1463" s="261"/>
      <c r="N1463" s="262"/>
      <c r="O1463" s="262"/>
      <c r="P1463" s="262"/>
      <c r="Q1463" s="262"/>
      <c r="R1463" s="262"/>
      <c r="S1463" s="262"/>
      <c r="T1463" s="263"/>
      <c r="AT1463" s="264" t="s">
        <v>428</v>
      </c>
      <c r="AU1463" s="264" t="s">
        <v>86</v>
      </c>
      <c r="AV1463" s="12" t="s">
        <v>83</v>
      </c>
      <c r="AW1463" s="12" t="s">
        <v>39</v>
      </c>
      <c r="AX1463" s="12" t="s">
        <v>76</v>
      </c>
      <c r="AY1463" s="264" t="s">
        <v>414</v>
      </c>
    </row>
    <row r="1464" s="13" customFormat="1">
      <c r="B1464" s="265"/>
      <c r="C1464" s="266"/>
      <c r="D1464" s="252" t="s">
        <v>428</v>
      </c>
      <c r="E1464" s="267" t="s">
        <v>21</v>
      </c>
      <c r="F1464" s="268" t="s">
        <v>1561</v>
      </c>
      <c r="G1464" s="266"/>
      <c r="H1464" s="269">
        <v>11.52</v>
      </c>
      <c r="I1464" s="270"/>
      <c r="J1464" s="266"/>
      <c r="K1464" s="266"/>
      <c r="L1464" s="271"/>
      <c r="M1464" s="272"/>
      <c r="N1464" s="273"/>
      <c r="O1464" s="273"/>
      <c r="P1464" s="273"/>
      <c r="Q1464" s="273"/>
      <c r="R1464" s="273"/>
      <c r="S1464" s="273"/>
      <c r="T1464" s="274"/>
      <c r="AT1464" s="275" t="s">
        <v>428</v>
      </c>
      <c r="AU1464" s="275" t="s">
        <v>86</v>
      </c>
      <c r="AV1464" s="13" t="s">
        <v>86</v>
      </c>
      <c r="AW1464" s="13" t="s">
        <v>39</v>
      </c>
      <c r="AX1464" s="13" t="s">
        <v>76</v>
      </c>
      <c r="AY1464" s="275" t="s">
        <v>414</v>
      </c>
    </row>
    <row r="1465" s="13" customFormat="1">
      <c r="B1465" s="265"/>
      <c r="C1465" s="266"/>
      <c r="D1465" s="252" t="s">
        <v>428</v>
      </c>
      <c r="E1465" s="267" t="s">
        <v>21</v>
      </c>
      <c r="F1465" s="268" t="s">
        <v>1562</v>
      </c>
      <c r="G1465" s="266"/>
      <c r="H1465" s="269">
        <v>4.5</v>
      </c>
      <c r="I1465" s="270"/>
      <c r="J1465" s="266"/>
      <c r="K1465" s="266"/>
      <c r="L1465" s="271"/>
      <c r="M1465" s="272"/>
      <c r="N1465" s="273"/>
      <c r="O1465" s="273"/>
      <c r="P1465" s="273"/>
      <c r="Q1465" s="273"/>
      <c r="R1465" s="273"/>
      <c r="S1465" s="273"/>
      <c r="T1465" s="274"/>
      <c r="AT1465" s="275" t="s">
        <v>428</v>
      </c>
      <c r="AU1465" s="275" t="s">
        <v>86</v>
      </c>
      <c r="AV1465" s="13" t="s">
        <v>86</v>
      </c>
      <c r="AW1465" s="13" t="s">
        <v>39</v>
      </c>
      <c r="AX1465" s="13" t="s">
        <v>76</v>
      </c>
      <c r="AY1465" s="275" t="s">
        <v>414</v>
      </c>
    </row>
    <row r="1466" s="13" customFormat="1">
      <c r="B1466" s="265"/>
      <c r="C1466" s="266"/>
      <c r="D1466" s="252" t="s">
        <v>428</v>
      </c>
      <c r="E1466" s="267" t="s">
        <v>21</v>
      </c>
      <c r="F1466" s="268" t="s">
        <v>1563</v>
      </c>
      <c r="G1466" s="266"/>
      <c r="H1466" s="269">
        <v>13.44</v>
      </c>
      <c r="I1466" s="270"/>
      <c r="J1466" s="266"/>
      <c r="K1466" s="266"/>
      <c r="L1466" s="271"/>
      <c r="M1466" s="272"/>
      <c r="N1466" s="273"/>
      <c r="O1466" s="273"/>
      <c r="P1466" s="273"/>
      <c r="Q1466" s="273"/>
      <c r="R1466" s="273"/>
      <c r="S1466" s="273"/>
      <c r="T1466" s="274"/>
      <c r="AT1466" s="275" t="s">
        <v>428</v>
      </c>
      <c r="AU1466" s="275" t="s">
        <v>86</v>
      </c>
      <c r="AV1466" s="13" t="s">
        <v>86</v>
      </c>
      <c r="AW1466" s="13" t="s">
        <v>39</v>
      </c>
      <c r="AX1466" s="13" t="s">
        <v>76</v>
      </c>
      <c r="AY1466" s="275" t="s">
        <v>414</v>
      </c>
    </row>
    <row r="1467" s="13" customFormat="1">
      <c r="B1467" s="265"/>
      <c r="C1467" s="266"/>
      <c r="D1467" s="252" t="s">
        <v>428</v>
      </c>
      <c r="E1467" s="267" t="s">
        <v>21</v>
      </c>
      <c r="F1467" s="268" t="s">
        <v>1564</v>
      </c>
      <c r="G1467" s="266"/>
      <c r="H1467" s="269">
        <v>7.5599999999999996</v>
      </c>
      <c r="I1467" s="270"/>
      <c r="J1467" s="266"/>
      <c r="K1467" s="266"/>
      <c r="L1467" s="271"/>
      <c r="M1467" s="272"/>
      <c r="N1467" s="273"/>
      <c r="O1467" s="273"/>
      <c r="P1467" s="273"/>
      <c r="Q1467" s="273"/>
      <c r="R1467" s="273"/>
      <c r="S1467" s="273"/>
      <c r="T1467" s="274"/>
      <c r="AT1467" s="275" t="s">
        <v>428</v>
      </c>
      <c r="AU1467" s="275" t="s">
        <v>86</v>
      </c>
      <c r="AV1467" s="13" t="s">
        <v>86</v>
      </c>
      <c r="AW1467" s="13" t="s">
        <v>39</v>
      </c>
      <c r="AX1467" s="13" t="s">
        <v>76</v>
      </c>
      <c r="AY1467" s="275" t="s">
        <v>414</v>
      </c>
    </row>
    <row r="1468" s="13" customFormat="1">
      <c r="B1468" s="265"/>
      <c r="C1468" s="266"/>
      <c r="D1468" s="252" t="s">
        <v>428</v>
      </c>
      <c r="E1468" s="267" t="s">
        <v>21</v>
      </c>
      <c r="F1468" s="268" t="s">
        <v>1565</v>
      </c>
      <c r="G1468" s="266"/>
      <c r="H1468" s="269">
        <v>2.73</v>
      </c>
      <c r="I1468" s="270"/>
      <c r="J1468" s="266"/>
      <c r="K1468" s="266"/>
      <c r="L1468" s="271"/>
      <c r="M1468" s="272"/>
      <c r="N1468" s="273"/>
      <c r="O1468" s="273"/>
      <c r="P1468" s="273"/>
      <c r="Q1468" s="273"/>
      <c r="R1468" s="273"/>
      <c r="S1468" s="273"/>
      <c r="T1468" s="274"/>
      <c r="AT1468" s="275" t="s">
        <v>428</v>
      </c>
      <c r="AU1468" s="275" t="s">
        <v>86</v>
      </c>
      <c r="AV1468" s="13" t="s">
        <v>86</v>
      </c>
      <c r="AW1468" s="13" t="s">
        <v>39</v>
      </c>
      <c r="AX1468" s="13" t="s">
        <v>76</v>
      </c>
      <c r="AY1468" s="275" t="s">
        <v>414</v>
      </c>
    </row>
    <row r="1469" s="13" customFormat="1">
      <c r="B1469" s="265"/>
      <c r="C1469" s="266"/>
      <c r="D1469" s="252" t="s">
        <v>428</v>
      </c>
      <c r="E1469" s="267" t="s">
        <v>21</v>
      </c>
      <c r="F1469" s="268" t="s">
        <v>1566</v>
      </c>
      <c r="G1469" s="266"/>
      <c r="H1469" s="269">
        <v>5.25</v>
      </c>
      <c r="I1469" s="270"/>
      <c r="J1469" s="266"/>
      <c r="K1469" s="266"/>
      <c r="L1469" s="271"/>
      <c r="M1469" s="272"/>
      <c r="N1469" s="273"/>
      <c r="O1469" s="273"/>
      <c r="P1469" s="273"/>
      <c r="Q1469" s="273"/>
      <c r="R1469" s="273"/>
      <c r="S1469" s="273"/>
      <c r="T1469" s="274"/>
      <c r="AT1469" s="275" t="s">
        <v>428</v>
      </c>
      <c r="AU1469" s="275" t="s">
        <v>86</v>
      </c>
      <c r="AV1469" s="13" t="s">
        <v>86</v>
      </c>
      <c r="AW1469" s="13" t="s">
        <v>39</v>
      </c>
      <c r="AX1469" s="13" t="s">
        <v>76</v>
      </c>
      <c r="AY1469" s="275" t="s">
        <v>414</v>
      </c>
    </row>
    <row r="1470" s="13" customFormat="1">
      <c r="B1470" s="265"/>
      <c r="C1470" s="266"/>
      <c r="D1470" s="252" t="s">
        <v>428</v>
      </c>
      <c r="E1470" s="267" t="s">
        <v>21</v>
      </c>
      <c r="F1470" s="268" t="s">
        <v>1567</v>
      </c>
      <c r="G1470" s="266"/>
      <c r="H1470" s="269">
        <v>2.52</v>
      </c>
      <c r="I1470" s="270"/>
      <c r="J1470" s="266"/>
      <c r="K1470" s="266"/>
      <c r="L1470" s="271"/>
      <c r="M1470" s="272"/>
      <c r="N1470" s="273"/>
      <c r="O1470" s="273"/>
      <c r="P1470" s="273"/>
      <c r="Q1470" s="273"/>
      <c r="R1470" s="273"/>
      <c r="S1470" s="273"/>
      <c r="T1470" s="274"/>
      <c r="AT1470" s="275" t="s">
        <v>428</v>
      </c>
      <c r="AU1470" s="275" t="s">
        <v>86</v>
      </c>
      <c r="AV1470" s="13" t="s">
        <v>86</v>
      </c>
      <c r="AW1470" s="13" t="s">
        <v>39</v>
      </c>
      <c r="AX1470" s="13" t="s">
        <v>76</v>
      </c>
      <c r="AY1470" s="275" t="s">
        <v>414</v>
      </c>
    </row>
    <row r="1471" s="13" customFormat="1">
      <c r="B1471" s="265"/>
      <c r="C1471" s="266"/>
      <c r="D1471" s="252" t="s">
        <v>428</v>
      </c>
      <c r="E1471" s="267" t="s">
        <v>21</v>
      </c>
      <c r="F1471" s="268" t="s">
        <v>1568</v>
      </c>
      <c r="G1471" s="266"/>
      <c r="H1471" s="269">
        <v>6.0899999999999999</v>
      </c>
      <c r="I1471" s="270"/>
      <c r="J1471" s="266"/>
      <c r="K1471" s="266"/>
      <c r="L1471" s="271"/>
      <c r="M1471" s="272"/>
      <c r="N1471" s="273"/>
      <c r="O1471" s="273"/>
      <c r="P1471" s="273"/>
      <c r="Q1471" s="273"/>
      <c r="R1471" s="273"/>
      <c r="S1471" s="273"/>
      <c r="T1471" s="274"/>
      <c r="AT1471" s="275" t="s">
        <v>428</v>
      </c>
      <c r="AU1471" s="275" t="s">
        <v>86</v>
      </c>
      <c r="AV1471" s="13" t="s">
        <v>86</v>
      </c>
      <c r="AW1471" s="13" t="s">
        <v>39</v>
      </c>
      <c r="AX1471" s="13" t="s">
        <v>76</v>
      </c>
      <c r="AY1471" s="275" t="s">
        <v>414</v>
      </c>
    </row>
    <row r="1472" s="13" customFormat="1">
      <c r="B1472" s="265"/>
      <c r="C1472" s="266"/>
      <c r="D1472" s="252" t="s">
        <v>428</v>
      </c>
      <c r="E1472" s="267" t="s">
        <v>21</v>
      </c>
      <c r="F1472" s="268" t="s">
        <v>1569</v>
      </c>
      <c r="G1472" s="266"/>
      <c r="H1472" s="269">
        <v>6.9299999999999997</v>
      </c>
      <c r="I1472" s="270"/>
      <c r="J1472" s="266"/>
      <c r="K1472" s="266"/>
      <c r="L1472" s="271"/>
      <c r="M1472" s="272"/>
      <c r="N1472" s="273"/>
      <c r="O1472" s="273"/>
      <c r="P1472" s="273"/>
      <c r="Q1472" s="273"/>
      <c r="R1472" s="273"/>
      <c r="S1472" s="273"/>
      <c r="T1472" s="274"/>
      <c r="AT1472" s="275" t="s">
        <v>428</v>
      </c>
      <c r="AU1472" s="275" t="s">
        <v>86</v>
      </c>
      <c r="AV1472" s="13" t="s">
        <v>86</v>
      </c>
      <c r="AW1472" s="13" t="s">
        <v>39</v>
      </c>
      <c r="AX1472" s="13" t="s">
        <v>76</v>
      </c>
      <c r="AY1472" s="275" t="s">
        <v>414</v>
      </c>
    </row>
    <row r="1473" s="12" customFormat="1">
      <c r="B1473" s="255"/>
      <c r="C1473" s="256"/>
      <c r="D1473" s="252" t="s">
        <v>428</v>
      </c>
      <c r="E1473" s="257" t="s">
        <v>21</v>
      </c>
      <c r="F1473" s="258" t="s">
        <v>1549</v>
      </c>
      <c r="G1473" s="256"/>
      <c r="H1473" s="257" t="s">
        <v>21</v>
      </c>
      <c r="I1473" s="259"/>
      <c r="J1473" s="256"/>
      <c r="K1473" s="256"/>
      <c r="L1473" s="260"/>
      <c r="M1473" s="261"/>
      <c r="N1473" s="262"/>
      <c r="O1473" s="262"/>
      <c r="P1473" s="262"/>
      <c r="Q1473" s="262"/>
      <c r="R1473" s="262"/>
      <c r="S1473" s="262"/>
      <c r="T1473" s="263"/>
      <c r="AT1473" s="264" t="s">
        <v>428</v>
      </c>
      <c r="AU1473" s="264" t="s">
        <v>86</v>
      </c>
      <c r="AV1473" s="12" t="s">
        <v>83</v>
      </c>
      <c r="AW1473" s="12" t="s">
        <v>39</v>
      </c>
      <c r="AX1473" s="12" t="s">
        <v>76</v>
      </c>
      <c r="AY1473" s="264" t="s">
        <v>414</v>
      </c>
    </row>
    <row r="1474" s="13" customFormat="1">
      <c r="B1474" s="265"/>
      <c r="C1474" s="266"/>
      <c r="D1474" s="252" t="s">
        <v>428</v>
      </c>
      <c r="E1474" s="267" t="s">
        <v>21</v>
      </c>
      <c r="F1474" s="268" t="s">
        <v>1570</v>
      </c>
      <c r="G1474" s="266"/>
      <c r="H1474" s="269">
        <v>192.78</v>
      </c>
      <c r="I1474" s="270"/>
      <c r="J1474" s="266"/>
      <c r="K1474" s="266"/>
      <c r="L1474" s="271"/>
      <c r="M1474" s="272"/>
      <c r="N1474" s="273"/>
      <c r="O1474" s="273"/>
      <c r="P1474" s="273"/>
      <c r="Q1474" s="273"/>
      <c r="R1474" s="273"/>
      <c r="S1474" s="273"/>
      <c r="T1474" s="274"/>
      <c r="AT1474" s="275" t="s">
        <v>428</v>
      </c>
      <c r="AU1474" s="275" t="s">
        <v>86</v>
      </c>
      <c r="AV1474" s="13" t="s">
        <v>86</v>
      </c>
      <c r="AW1474" s="13" t="s">
        <v>39</v>
      </c>
      <c r="AX1474" s="13" t="s">
        <v>76</v>
      </c>
      <c r="AY1474" s="275" t="s">
        <v>414</v>
      </c>
    </row>
    <row r="1475" s="13" customFormat="1">
      <c r="B1475" s="265"/>
      <c r="C1475" s="266"/>
      <c r="D1475" s="252" t="s">
        <v>428</v>
      </c>
      <c r="E1475" s="267" t="s">
        <v>21</v>
      </c>
      <c r="F1475" s="268" t="s">
        <v>1571</v>
      </c>
      <c r="G1475" s="266"/>
      <c r="H1475" s="269">
        <v>73.5</v>
      </c>
      <c r="I1475" s="270"/>
      <c r="J1475" s="266"/>
      <c r="K1475" s="266"/>
      <c r="L1475" s="271"/>
      <c r="M1475" s="272"/>
      <c r="N1475" s="273"/>
      <c r="O1475" s="273"/>
      <c r="P1475" s="273"/>
      <c r="Q1475" s="273"/>
      <c r="R1475" s="273"/>
      <c r="S1475" s="273"/>
      <c r="T1475" s="274"/>
      <c r="AT1475" s="275" t="s">
        <v>428</v>
      </c>
      <c r="AU1475" s="275" t="s">
        <v>86</v>
      </c>
      <c r="AV1475" s="13" t="s">
        <v>86</v>
      </c>
      <c r="AW1475" s="13" t="s">
        <v>39</v>
      </c>
      <c r="AX1475" s="13" t="s">
        <v>76</v>
      </c>
      <c r="AY1475" s="275" t="s">
        <v>414</v>
      </c>
    </row>
    <row r="1476" s="13" customFormat="1">
      <c r="B1476" s="265"/>
      <c r="C1476" s="266"/>
      <c r="D1476" s="252" t="s">
        <v>428</v>
      </c>
      <c r="E1476" s="267" t="s">
        <v>21</v>
      </c>
      <c r="F1476" s="268" t="s">
        <v>1572</v>
      </c>
      <c r="G1476" s="266"/>
      <c r="H1476" s="269">
        <v>52.920000000000002</v>
      </c>
      <c r="I1476" s="270"/>
      <c r="J1476" s="266"/>
      <c r="K1476" s="266"/>
      <c r="L1476" s="271"/>
      <c r="M1476" s="272"/>
      <c r="N1476" s="273"/>
      <c r="O1476" s="273"/>
      <c r="P1476" s="273"/>
      <c r="Q1476" s="273"/>
      <c r="R1476" s="273"/>
      <c r="S1476" s="273"/>
      <c r="T1476" s="274"/>
      <c r="AT1476" s="275" t="s">
        <v>428</v>
      </c>
      <c r="AU1476" s="275" t="s">
        <v>86</v>
      </c>
      <c r="AV1476" s="13" t="s">
        <v>86</v>
      </c>
      <c r="AW1476" s="13" t="s">
        <v>39</v>
      </c>
      <c r="AX1476" s="13" t="s">
        <v>76</v>
      </c>
      <c r="AY1476" s="275" t="s">
        <v>414</v>
      </c>
    </row>
    <row r="1477" s="12" customFormat="1">
      <c r="B1477" s="255"/>
      <c r="C1477" s="256"/>
      <c r="D1477" s="252" t="s">
        <v>428</v>
      </c>
      <c r="E1477" s="257" t="s">
        <v>21</v>
      </c>
      <c r="F1477" s="258" t="s">
        <v>1551</v>
      </c>
      <c r="G1477" s="256"/>
      <c r="H1477" s="257" t="s">
        <v>21</v>
      </c>
      <c r="I1477" s="259"/>
      <c r="J1477" s="256"/>
      <c r="K1477" s="256"/>
      <c r="L1477" s="260"/>
      <c r="M1477" s="261"/>
      <c r="N1477" s="262"/>
      <c r="O1477" s="262"/>
      <c r="P1477" s="262"/>
      <c r="Q1477" s="262"/>
      <c r="R1477" s="262"/>
      <c r="S1477" s="262"/>
      <c r="T1477" s="263"/>
      <c r="AT1477" s="264" t="s">
        <v>428</v>
      </c>
      <c r="AU1477" s="264" t="s">
        <v>86</v>
      </c>
      <c r="AV1477" s="12" t="s">
        <v>83</v>
      </c>
      <c r="AW1477" s="12" t="s">
        <v>39</v>
      </c>
      <c r="AX1477" s="12" t="s">
        <v>76</v>
      </c>
      <c r="AY1477" s="264" t="s">
        <v>414</v>
      </c>
    </row>
    <row r="1478" s="13" customFormat="1">
      <c r="B1478" s="265"/>
      <c r="C1478" s="266"/>
      <c r="D1478" s="252" t="s">
        <v>428</v>
      </c>
      <c r="E1478" s="267" t="s">
        <v>21</v>
      </c>
      <c r="F1478" s="268" t="s">
        <v>1573</v>
      </c>
      <c r="G1478" s="266"/>
      <c r="H1478" s="269">
        <v>3.3599999999999999</v>
      </c>
      <c r="I1478" s="270"/>
      <c r="J1478" s="266"/>
      <c r="K1478" s="266"/>
      <c r="L1478" s="271"/>
      <c r="M1478" s="272"/>
      <c r="N1478" s="273"/>
      <c r="O1478" s="273"/>
      <c r="P1478" s="273"/>
      <c r="Q1478" s="273"/>
      <c r="R1478" s="273"/>
      <c r="S1478" s="273"/>
      <c r="T1478" s="274"/>
      <c r="AT1478" s="275" t="s">
        <v>428</v>
      </c>
      <c r="AU1478" s="275" t="s">
        <v>86</v>
      </c>
      <c r="AV1478" s="13" t="s">
        <v>86</v>
      </c>
      <c r="AW1478" s="13" t="s">
        <v>39</v>
      </c>
      <c r="AX1478" s="13" t="s">
        <v>76</v>
      </c>
      <c r="AY1478" s="275" t="s">
        <v>414</v>
      </c>
    </row>
    <row r="1479" s="15" customFormat="1">
      <c r="B1479" s="287"/>
      <c r="C1479" s="288"/>
      <c r="D1479" s="252" t="s">
        <v>428</v>
      </c>
      <c r="E1479" s="289" t="s">
        <v>21</v>
      </c>
      <c r="F1479" s="290" t="s">
        <v>235</v>
      </c>
      <c r="G1479" s="288"/>
      <c r="H1479" s="291">
        <v>435.26499999999999</v>
      </c>
      <c r="I1479" s="292"/>
      <c r="J1479" s="288"/>
      <c r="K1479" s="288"/>
      <c r="L1479" s="293"/>
      <c r="M1479" s="294"/>
      <c r="N1479" s="295"/>
      <c r="O1479" s="295"/>
      <c r="P1479" s="295"/>
      <c r="Q1479" s="295"/>
      <c r="R1479" s="295"/>
      <c r="S1479" s="295"/>
      <c r="T1479" s="296"/>
      <c r="AT1479" s="297" t="s">
        <v>428</v>
      </c>
      <c r="AU1479" s="297" t="s">
        <v>86</v>
      </c>
      <c r="AV1479" s="15" t="s">
        <v>422</v>
      </c>
      <c r="AW1479" s="15" t="s">
        <v>39</v>
      </c>
      <c r="AX1479" s="15" t="s">
        <v>83</v>
      </c>
      <c r="AY1479" s="297" t="s">
        <v>414</v>
      </c>
    </row>
    <row r="1480" s="1" customFormat="1" ht="38.25" customHeight="1">
      <c r="B1480" s="47"/>
      <c r="C1480" s="240" t="s">
        <v>1574</v>
      </c>
      <c r="D1480" s="240" t="s">
        <v>418</v>
      </c>
      <c r="E1480" s="241" t="s">
        <v>1575</v>
      </c>
      <c r="F1480" s="242" t="s">
        <v>1576</v>
      </c>
      <c r="G1480" s="243" t="s">
        <v>678</v>
      </c>
      <c r="H1480" s="244">
        <v>1</v>
      </c>
      <c r="I1480" s="245"/>
      <c r="J1480" s="246">
        <f>ROUND(I1480*H1480,2)</f>
        <v>0</v>
      </c>
      <c r="K1480" s="242" t="s">
        <v>421</v>
      </c>
      <c r="L1480" s="73"/>
      <c r="M1480" s="247" t="s">
        <v>21</v>
      </c>
      <c r="N1480" s="248" t="s">
        <v>47</v>
      </c>
      <c r="O1480" s="48"/>
      <c r="P1480" s="249">
        <f>O1480*H1480</f>
        <v>0</v>
      </c>
      <c r="Q1480" s="249">
        <v>0</v>
      </c>
      <c r="R1480" s="249">
        <f>Q1480*H1480</f>
        <v>0</v>
      </c>
      <c r="S1480" s="249">
        <v>0.069000000000000006</v>
      </c>
      <c r="T1480" s="250">
        <f>S1480*H1480</f>
        <v>0.069000000000000006</v>
      </c>
      <c r="AR1480" s="25" t="s">
        <v>422</v>
      </c>
      <c r="AT1480" s="25" t="s">
        <v>418</v>
      </c>
      <c r="AU1480" s="25" t="s">
        <v>86</v>
      </c>
      <c r="AY1480" s="25" t="s">
        <v>414</v>
      </c>
      <c r="BE1480" s="251">
        <f>IF(N1480="základní",J1480,0)</f>
        <v>0</v>
      </c>
      <c r="BF1480" s="251">
        <f>IF(N1480="snížená",J1480,0)</f>
        <v>0</v>
      </c>
      <c r="BG1480" s="251">
        <f>IF(N1480="zákl. přenesená",J1480,0)</f>
        <v>0</v>
      </c>
      <c r="BH1480" s="251">
        <f>IF(N1480="sníž. přenesená",J1480,0)</f>
        <v>0</v>
      </c>
      <c r="BI1480" s="251">
        <f>IF(N1480="nulová",J1480,0)</f>
        <v>0</v>
      </c>
      <c r="BJ1480" s="25" t="s">
        <v>83</v>
      </c>
      <c r="BK1480" s="251">
        <f>ROUND(I1480*H1480,2)</f>
        <v>0</v>
      </c>
      <c r="BL1480" s="25" t="s">
        <v>422</v>
      </c>
      <c r="BM1480" s="25" t="s">
        <v>1577</v>
      </c>
    </row>
    <row r="1481" s="12" customFormat="1">
      <c r="B1481" s="255"/>
      <c r="C1481" s="256"/>
      <c r="D1481" s="252" t="s">
        <v>428</v>
      </c>
      <c r="E1481" s="257" t="s">
        <v>21</v>
      </c>
      <c r="F1481" s="258" t="s">
        <v>611</v>
      </c>
      <c r="G1481" s="256"/>
      <c r="H1481" s="257" t="s">
        <v>21</v>
      </c>
      <c r="I1481" s="259"/>
      <c r="J1481" s="256"/>
      <c r="K1481" s="256"/>
      <c r="L1481" s="260"/>
      <c r="M1481" s="261"/>
      <c r="N1481" s="262"/>
      <c r="O1481" s="262"/>
      <c r="P1481" s="262"/>
      <c r="Q1481" s="262"/>
      <c r="R1481" s="262"/>
      <c r="S1481" s="262"/>
      <c r="T1481" s="263"/>
      <c r="AT1481" s="264" t="s">
        <v>428</v>
      </c>
      <c r="AU1481" s="264" t="s">
        <v>86</v>
      </c>
      <c r="AV1481" s="12" t="s">
        <v>83</v>
      </c>
      <c r="AW1481" s="12" t="s">
        <v>39</v>
      </c>
      <c r="AX1481" s="12" t="s">
        <v>76</v>
      </c>
      <c r="AY1481" s="264" t="s">
        <v>414</v>
      </c>
    </row>
    <row r="1482" s="13" customFormat="1">
      <c r="B1482" s="265"/>
      <c r="C1482" s="266"/>
      <c r="D1482" s="252" t="s">
        <v>428</v>
      </c>
      <c r="E1482" s="267" t="s">
        <v>21</v>
      </c>
      <c r="F1482" s="268" t="s">
        <v>1578</v>
      </c>
      <c r="G1482" s="266"/>
      <c r="H1482" s="269">
        <v>1</v>
      </c>
      <c r="I1482" s="270"/>
      <c r="J1482" s="266"/>
      <c r="K1482" s="266"/>
      <c r="L1482" s="271"/>
      <c r="M1482" s="272"/>
      <c r="N1482" s="273"/>
      <c r="O1482" s="273"/>
      <c r="P1482" s="273"/>
      <c r="Q1482" s="273"/>
      <c r="R1482" s="273"/>
      <c r="S1482" s="273"/>
      <c r="T1482" s="274"/>
      <c r="AT1482" s="275" t="s">
        <v>428</v>
      </c>
      <c r="AU1482" s="275" t="s">
        <v>86</v>
      </c>
      <c r="AV1482" s="13" t="s">
        <v>86</v>
      </c>
      <c r="AW1482" s="13" t="s">
        <v>39</v>
      </c>
      <c r="AX1482" s="13" t="s">
        <v>76</v>
      </c>
      <c r="AY1482" s="275" t="s">
        <v>414</v>
      </c>
    </row>
    <row r="1483" s="15" customFormat="1">
      <c r="B1483" s="287"/>
      <c r="C1483" s="288"/>
      <c r="D1483" s="252" t="s">
        <v>428</v>
      </c>
      <c r="E1483" s="289" t="s">
        <v>21</v>
      </c>
      <c r="F1483" s="290" t="s">
        <v>235</v>
      </c>
      <c r="G1483" s="288"/>
      <c r="H1483" s="291">
        <v>1</v>
      </c>
      <c r="I1483" s="292"/>
      <c r="J1483" s="288"/>
      <c r="K1483" s="288"/>
      <c r="L1483" s="293"/>
      <c r="M1483" s="294"/>
      <c r="N1483" s="295"/>
      <c r="O1483" s="295"/>
      <c r="P1483" s="295"/>
      <c r="Q1483" s="295"/>
      <c r="R1483" s="295"/>
      <c r="S1483" s="295"/>
      <c r="T1483" s="296"/>
      <c r="AT1483" s="297" t="s">
        <v>428</v>
      </c>
      <c r="AU1483" s="297" t="s">
        <v>86</v>
      </c>
      <c r="AV1483" s="15" t="s">
        <v>422</v>
      </c>
      <c r="AW1483" s="15" t="s">
        <v>39</v>
      </c>
      <c r="AX1483" s="15" t="s">
        <v>83</v>
      </c>
      <c r="AY1483" s="297" t="s">
        <v>414</v>
      </c>
    </row>
    <row r="1484" s="1" customFormat="1" ht="38.25" customHeight="1">
      <c r="B1484" s="47"/>
      <c r="C1484" s="240" t="s">
        <v>1579</v>
      </c>
      <c r="D1484" s="240" t="s">
        <v>418</v>
      </c>
      <c r="E1484" s="241" t="s">
        <v>1580</v>
      </c>
      <c r="F1484" s="242" t="s">
        <v>1581</v>
      </c>
      <c r="G1484" s="243" t="s">
        <v>192</v>
      </c>
      <c r="H1484" s="244">
        <v>24.065000000000001</v>
      </c>
      <c r="I1484" s="245"/>
      <c r="J1484" s="246">
        <f>ROUND(I1484*H1484,2)</f>
        <v>0</v>
      </c>
      <c r="K1484" s="242" t="s">
        <v>421</v>
      </c>
      <c r="L1484" s="73"/>
      <c r="M1484" s="247" t="s">
        <v>21</v>
      </c>
      <c r="N1484" s="248" t="s">
        <v>47</v>
      </c>
      <c r="O1484" s="48"/>
      <c r="P1484" s="249">
        <f>O1484*H1484</f>
        <v>0</v>
      </c>
      <c r="Q1484" s="249">
        <v>0</v>
      </c>
      <c r="R1484" s="249">
        <f>Q1484*H1484</f>
        <v>0</v>
      </c>
      <c r="S1484" s="249">
        <v>0.27000000000000002</v>
      </c>
      <c r="T1484" s="250">
        <f>S1484*H1484</f>
        <v>6.4975500000000004</v>
      </c>
      <c r="AR1484" s="25" t="s">
        <v>422</v>
      </c>
      <c r="AT1484" s="25" t="s">
        <v>418</v>
      </c>
      <c r="AU1484" s="25" t="s">
        <v>86</v>
      </c>
      <c r="AY1484" s="25" t="s">
        <v>414</v>
      </c>
      <c r="BE1484" s="251">
        <f>IF(N1484="základní",J1484,0)</f>
        <v>0</v>
      </c>
      <c r="BF1484" s="251">
        <f>IF(N1484="snížená",J1484,0)</f>
        <v>0</v>
      </c>
      <c r="BG1484" s="251">
        <f>IF(N1484="zákl. přenesená",J1484,0)</f>
        <v>0</v>
      </c>
      <c r="BH1484" s="251">
        <f>IF(N1484="sníž. přenesená",J1484,0)</f>
        <v>0</v>
      </c>
      <c r="BI1484" s="251">
        <f>IF(N1484="nulová",J1484,0)</f>
        <v>0</v>
      </c>
      <c r="BJ1484" s="25" t="s">
        <v>83</v>
      </c>
      <c r="BK1484" s="251">
        <f>ROUND(I1484*H1484,2)</f>
        <v>0</v>
      </c>
      <c r="BL1484" s="25" t="s">
        <v>422</v>
      </c>
      <c r="BM1484" s="25" t="s">
        <v>1582</v>
      </c>
    </row>
    <row r="1485" s="12" customFormat="1">
      <c r="B1485" s="255"/>
      <c r="C1485" s="256"/>
      <c r="D1485" s="252" t="s">
        <v>428</v>
      </c>
      <c r="E1485" s="257" t="s">
        <v>21</v>
      </c>
      <c r="F1485" s="258" t="s">
        <v>611</v>
      </c>
      <c r="G1485" s="256"/>
      <c r="H1485" s="257" t="s">
        <v>21</v>
      </c>
      <c r="I1485" s="259"/>
      <c r="J1485" s="256"/>
      <c r="K1485" s="256"/>
      <c r="L1485" s="260"/>
      <c r="M1485" s="261"/>
      <c r="N1485" s="262"/>
      <c r="O1485" s="262"/>
      <c r="P1485" s="262"/>
      <c r="Q1485" s="262"/>
      <c r="R1485" s="262"/>
      <c r="S1485" s="262"/>
      <c r="T1485" s="263"/>
      <c r="AT1485" s="264" t="s">
        <v>428</v>
      </c>
      <c r="AU1485" s="264" t="s">
        <v>86</v>
      </c>
      <c r="AV1485" s="12" t="s">
        <v>83</v>
      </c>
      <c r="AW1485" s="12" t="s">
        <v>39</v>
      </c>
      <c r="AX1485" s="12" t="s">
        <v>76</v>
      </c>
      <c r="AY1485" s="264" t="s">
        <v>414</v>
      </c>
    </row>
    <row r="1486" s="13" customFormat="1">
      <c r="B1486" s="265"/>
      <c r="C1486" s="266"/>
      <c r="D1486" s="252" t="s">
        <v>428</v>
      </c>
      <c r="E1486" s="267" t="s">
        <v>21</v>
      </c>
      <c r="F1486" s="268" t="s">
        <v>1583</v>
      </c>
      <c r="G1486" s="266"/>
      <c r="H1486" s="269">
        <v>16.847999999999999</v>
      </c>
      <c r="I1486" s="270"/>
      <c r="J1486" s="266"/>
      <c r="K1486" s="266"/>
      <c r="L1486" s="271"/>
      <c r="M1486" s="272"/>
      <c r="N1486" s="273"/>
      <c r="O1486" s="273"/>
      <c r="P1486" s="273"/>
      <c r="Q1486" s="273"/>
      <c r="R1486" s="273"/>
      <c r="S1486" s="273"/>
      <c r="T1486" s="274"/>
      <c r="AT1486" s="275" t="s">
        <v>428</v>
      </c>
      <c r="AU1486" s="275" t="s">
        <v>86</v>
      </c>
      <c r="AV1486" s="13" t="s">
        <v>86</v>
      </c>
      <c r="AW1486" s="13" t="s">
        <v>39</v>
      </c>
      <c r="AX1486" s="13" t="s">
        <v>76</v>
      </c>
      <c r="AY1486" s="275" t="s">
        <v>414</v>
      </c>
    </row>
    <row r="1487" s="13" customFormat="1">
      <c r="B1487" s="265"/>
      <c r="C1487" s="266"/>
      <c r="D1487" s="252" t="s">
        <v>428</v>
      </c>
      <c r="E1487" s="267" t="s">
        <v>21</v>
      </c>
      <c r="F1487" s="268" t="s">
        <v>1584</v>
      </c>
      <c r="G1487" s="266"/>
      <c r="H1487" s="269">
        <v>2.532</v>
      </c>
      <c r="I1487" s="270"/>
      <c r="J1487" s="266"/>
      <c r="K1487" s="266"/>
      <c r="L1487" s="271"/>
      <c r="M1487" s="272"/>
      <c r="N1487" s="273"/>
      <c r="O1487" s="273"/>
      <c r="P1487" s="273"/>
      <c r="Q1487" s="273"/>
      <c r="R1487" s="273"/>
      <c r="S1487" s="273"/>
      <c r="T1487" s="274"/>
      <c r="AT1487" s="275" t="s">
        <v>428</v>
      </c>
      <c r="AU1487" s="275" t="s">
        <v>86</v>
      </c>
      <c r="AV1487" s="13" t="s">
        <v>86</v>
      </c>
      <c r="AW1487" s="13" t="s">
        <v>39</v>
      </c>
      <c r="AX1487" s="13" t="s">
        <v>76</v>
      </c>
      <c r="AY1487" s="275" t="s">
        <v>414</v>
      </c>
    </row>
    <row r="1488" s="13" customFormat="1">
      <c r="B1488" s="265"/>
      <c r="C1488" s="266"/>
      <c r="D1488" s="252" t="s">
        <v>428</v>
      </c>
      <c r="E1488" s="267" t="s">
        <v>21</v>
      </c>
      <c r="F1488" s="268" t="s">
        <v>1585</v>
      </c>
      <c r="G1488" s="266"/>
      <c r="H1488" s="269">
        <v>2.089</v>
      </c>
      <c r="I1488" s="270"/>
      <c r="J1488" s="266"/>
      <c r="K1488" s="266"/>
      <c r="L1488" s="271"/>
      <c r="M1488" s="272"/>
      <c r="N1488" s="273"/>
      <c r="O1488" s="273"/>
      <c r="P1488" s="273"/>
      <c r="Q1488" s="273"/>
      <c r="R1488" s="273"/>
      <c r="S1488" s="273"/>
      <c r="T1488" s="274"/>
      <c r="AT1488" s="275" t="s">
        <v>428</v>
      </c>
      <c r="AU1488" s="275" t="s">
        <v>86</v>
      </c>
      <c r="AV1488" s="13" t="s">
        <v>86</v>
      </c>
      <c r="AW1488" s="13" t="s">
        <v>39</v>
      </c>
      <c r="AX1488" s="13" t="s">
        <v>76</v>
      </c>
      <c r="AY1488" s="275" t="s">
        <v>414</v>
      </c>
    </row>
    <row r="1489" s="13" customFormat="1">
      <c r="B1489" s="265"/>
      <c r="C1489" s="266"/>
      <c r="D1489" s="252" t="s">
        <v>428</v>
      </c>
      <c r="E1489" s="267" t="s">
        <v>21</v>
      </c>
      <c r="F1489" s="268" t="s">
        <v>1586</v>
      </c>
      <c r="G1489" s="266"/>
      <c r="H1489" s="269">
        <v>2.5960000000000001</v>
      </c>
      <c r="I1489" s="270"/>
      <c r="J1489" s="266"/>
      <c r="K1489" s="266"/>
      <c r="L1489" s="271"/>
      <c r="M1489" s="272"/>
      <c r="N1489" s="273"/>
      <c r="O1489" s="273"/>
      <c r="P1489" s="273"/>
      <c r="Q1489" s="273"/>
      <c r="R1489" s="273"/>
      <c r="S1489" s="273"/>
      <c r="T1489" s="274"/>
      <c r="AT1489" s="275" t="s">
        <v>428</v>
      </c>
      <c r="AU1489" s="275" t="s">
        <v>86</v>
      </c>
      <c r="AV1489" s="13" t="s">
        <v>86</v>
      </c>
      <c r="AW1489" s="13" t="s">
        <v>39</v>
      </c>
      <c r="AX1489" s="13" t="s">
        <v>76</v>
      </c>
      <c r="AY1489" s="275" t="s">
        <v>414</v>
      </c>
    </row>
    <row r="1490" s="15" customFormat="1">
      <c r="B1490" s="287"/>
      <c r="C1490" s="288"/>
      <c r="D1490" s="252" t="s">
        <v>428</v>
      </c>
      <c r="E1490" s="289" t="s">
        <v>21</v>
      </c>
      <c r="F1490" s="290" t="s">
        <v>235</v>
      </c>
      <c r="G1490" s="288"/>
      <c r="H1490" s="291">
        <v>24.065000000000001</v>
      </c>
      <c r="I1490" s="292"/>
      <c r="J1490" s="288"/>
      <c r="K1490" s="288"/>
      <c r="L1490" s="293"/>
      <c r="M1490" s="294"/>
      <c r="N1490" s="295"/>
      <c r="O1490" s="295"/>
      <c r="P1490" s="295"/>
      <c r="Q1490" s="295"/>
      <c r="R1490" s="295"/>
      <c r="S1490" s="295"/>
      <c r="T1490" s="296"/>
      <c r="AT1490" s="297" t="s">
        <v>428</v>
      </c>
      <c r="AU1490" s="297" t="s">
        <v>86</v>
      </c>
      <c r="AV1490" s="15" t="s">
        <v>422</v>
      </c>
      <c r="AW1490" s="15" t="s">
        <v>39</v>
      </c>
      <c r="AX1490" s="15" t="s">
        <v>83</v>
      </c>
      <c r="AY1490" s="297" t="s">
        <v>414</v>
      </c>
    </row>
    <row r="1491" s="1" customFormat="1" ht="25.5" customHeight="1">
      <c r="B1491" s="47"/>
      <c r="C1491" s="240" t="s">
        <v>1587</v>
      </c>
      <c r="D1491" s="240" t="s">
        <v>418</v>
      </c>
      <c r="E1491" s="241" t="s">
        <v>1588</v>
      </c>
      <c r="F1491" s="242" t="s">
        <v>1589</v>
      </c>
      <c r="G1491" s="243" t="s">
        <v>446</v>
      </c>
      <c r="H1491" s="244">
        <v>40.210999999999999</v>
      </c>
      <c r="I1491" s="245"/>
      <c r="J1491" s="246">
        <f>ROUND(I1491*H1491,2)</f>
        <v>0</v>
      </c>
      <c r="K1491" s="242" t="s">
        <v>421</v>
      </c>
      <c r="L1491" s="73"/>
      <c r="M1491" s="247" t="s">
        <v>21</v>
      </c>
      <c r="N1491" s="248" t="s">
        <v>47</v>
      </c>
      <c r="O1491" s="48"/>
      <c r="P1491" s="249">
        <f>O1491*H1491</f>
        <v>0</v>
      </c>
      <c r="Q1491" s="249">
        <v>0</v>
      </c>
      <c r="R1491" s="249">
        <f>Q1491*H1491</f>
        <v>0</v>
      </c>
      <c r="S1491" s="249">
        <v>2.3999999999999999</v>
      </c>
      <c r="T1491" s="250">
        <f>S1491*H1491</f>
        <v>96.506399999999999</v>
      </c>
      <c r="AR1491" s="25" t="s">
        <v>422</v>
      </c>
      <c r="AT1491" s="25" t="s">
        <v>418</v>
      </c>
      <c r="AU1491" s="25" t="s">
        <v>86</v>
      </c>
      <c r="AY1491" s="25" t="s">
        <v>414</v>
      </c>
      <c r="BE1491" s="251">
        <f>IF(N1491="základní",J1491,0)</f>
        <v>0</v>
      </c>
      <c r="BF1491" s="251">
        <f>IF(N1491="snížená",J1491,0)</f>
        <v>0</v>
      </c>
      <c r="BG1491" s="251">
        <f>IF(N1491="zákl. přenesená",J1491,0)</f>
        <v>0</v>
      </c>
      <c r="BH1491" s="251">
        <f>IF(N1491="sníž. přenesená",J1491,0)</f>
        <v>0</v>
      </c>
      <c r="BI1491" s="251">
        <f>IF(N1491="nulová",J1491,0)</f>
        <v>0</v>
      </c>
      <c r="BJ1491" s="25" t="s">
        <v>83</v>
      </c>
      <c r="BK1491" s="251">
        <f>ROUND(I1491*H1491,2)</f>
        <v>0</v>
      </c>
      <c r="BL1491" s="25" t="s">
        <v>422</v>
      </c>
      <c r="BM1491" s="25" t="s">
        <v>1590</v>
      </c>
    </row>
    <row r="1492" s="12" customFormat="1">
      <c r="B1492" s="255"/>
      <c r="C1492" s="256"/>
      <c r="D1492" s="252" t="s">
        <v>428</v>
      </c>
      <c r="E1492" s="257" t="s">
        <v>21</v>
      </c>
      <c r="F1492" s="258" t="s">
        <v>611</v>
      </c>
      <c r="G1492" s="256"/>
      <c r="H1492" s="257" t="s">
        <v>21</v>
      </c>
      <c r="I1492" s="259"/>
      <c r="J1492" s="256"/>
      <c r="K1492" s="256"/>
      <c r="L1492" s="260"/>
      <c r="M1492" s="261"/>
      <c r="N1492" s="262"/>
      <c r="O1492" s="262"/>
      <c r="P1492" s="262"/>
      <c r="Q1492" s="262"/>
      <c r="R1492" s="262"/>
      <c r="S1492" s="262"/>
      <c r="T1492" s="263"/>
      <c r="AT1492" s="264" t="s">
        <v>428</v>
      </c>
      <c r="AU1492" s="264" t="s">
        <v>86</v>
      </c>
      <c r="AV1492" s="12" t="s">
        <v>83</v>
      </c>
      <c r="AW1492" s="12" t="s">
        <v>39</v>
      </c>
      <c r="AX1492" s="12" t="s">
        <v>76</v>
      </c>
      <c r="AY1492" s="264" t="s">
        <v>414</v>
      </c>
    </row>
    <row r="1493" s="13" customFormat="1">
      <c r="B1493" s="265"/>
      <c r="C1493" s="266"/>
      <c r="D1493" s="252" t="s">
        <v>428</v>
      </c>
      <c r="E1493" s="267" t="s">
        <v>21</v>
      </c>
      <c r="F1493" s="268" t="s">
        <v>1591</v>
      </c>
      <c r="G1493" s="266"/>
      <c r="H1493" s="269">
        <v>0.72899999999999998</v>
      </c>
      <c r="I1493" s="270"/>
      <c r="J1493" s="266"/>
      <c r="K1493" s="266"/>
      <c r="L1493" s="271"/>
      <c r="M1493" s="272"/>
      <c r="N1493" s="273"/>
      <c r="O1493" s="273"/>
      <c r="P1493" s="273"/>
      <c r="Q1493" s="273"/>
      <c r="R1493" s="273"/>
      <c r="S1493" s="273"/>
      <c r="T1493" s="274"/>
      <c r="AT1493" s="275" t="s">
        <v>428</v>
      </c>
      <c r="AU1493" s="275" t="s">
        <v>86</v>
      </c>
      <c r="AV1493" s="13" t="s">
        <v>86</v>
      </c>
      <c r="AW1493" s="13" t="s">
        <v>39</v>
      </c>
      <c r="AX1493" s="13" t="s">
        <v>76</v>
      </c>
      <c r="AY1493" s="275" t="s">
        <v>414</v>
      </c>
    </row>
    <row r="1494" s="13" customFormat="1">
      <c r="B1494" s="265"/>
      <c r="C1494" s="266"/>
      <c r="D1494" s="252" t="s">
        <v>428</v>
      </c>
      <c r="E1494" s="267" t="s">
        <v>21</v>
      </c>
      <c r="F1494" s="268" t="s">
        <v>1592</v>
      </c>
      <c r="G1494" s="266"/>
      <c r="H1494" s="269">
        <v>1.105</v>
      </c>
      <c r="I1494" s="270"/>
      <c r="J1494" s="266"/>
      <c r="K1494" s="266"/>
      <c r="L1494" s="271"/>
      <c r="M1494" s="272"/>
      <c r="N1494" s="273"/>
      <c r="O1494" s="273"/>
      <c r="P1494" s="273"/>
      <c r="Q1494" s="273"/>
      <c r="R1494" s="273"/>
      <c r="S1494" s="273"/>
      <c r="T1494" s="274"/>
      <c r="AT1494" s="275" t="s">
        <v>428</v>
      </c>
      <c r="AU1494" s="275" t="s">
        <v>86</v>
      </c>
      <c r="AV1494" s="13" t="s">
        <v>86</v>
      </c>
      <c r="AW1494" s="13" t="s">
        <v>39</v>
      </c>
      <c r="AX1494" s="13" t="s">
        <v>76</v>
      </c>
      <c r="AY1494" s="275" t="s">
        <v>414</v>
      </c>
    </row>
    <row r="1495" s="13" customFormat="1">
      <c r="B1495" s="265"/>
      <c r="C1495" s="266"/>
      <c r="D1495" s="252" t="s">
        <v>428</v>
      </c>
      <c r="E1495" s="267" t="s">
        <v>21</v>
      </c>
      <c r="F1495" s="268" t="s">
        <v>1593</v>
      </c>
      <c r="G1495" s="266"/>
      <c r="H1495" s="269">
        <v>0.45000000000000001</v>
      </c>
      <c r="I1495" s="270"/>
      <c r="J1495" s="266"/>
      <c r="K1495" s="266"/>
      <c r="L1495" s="271"/>
      <c r="M1495" s="272"/>
      <c r="N1495" s="273"/>
      <c r="O1495" s="273"/>
      <c r="P1495" s="273"/>
      <c r="Q1495" s="273"/>
      <c r="R1495" s="273"/>
      <c r="S1495" s="273"/>
      <c r="T1495" s="274"/>
      <c r="AT1495" s="275" t="s">
        <v>428</v>
      </c>
      <c r="AU1495" s="275" t="s">
        <v>86</v>
      </c>
      <c r="AV1495" s="13" t="s">
        <v>86</v>
      </c>
      <c r="AW1495" s="13" t="s">
        <v>39</v>
      </c>
      <c r="AX1495" s="13" t="s">
        <v>76</v>
      </c>
      <c r="AY1495" s="275" t="s">
        <v>414</v>
      </c>
    </row>
    <row r="1496" s="13" customFormat="1">
      <c r="B1496" s="265"/>
      <c r="C1496" s="266"/>
      <c r="D1496" s="252" t="s">
        <v>428</v>
      </c>
      <c r="E1496" s="267" t="s">
        <v>21</v>
      </c>
      <c r="F1496" s="268" t="s">
        <v>1594</v>
      </c>
      <c r="G1496" s="266"/>
      <c r="H1496" s="269">
        <v>0.47299999999999998</v>
      </c>
      <c r="I1496" s="270"/>
      <c r="J1496" s="266"/>
      <c r="K1496" s="266"/>
      <c r="L1496" s="271"/>
      <c r="M1496" s="272"/>
      <c r="N1496" s="273"/>
      <c r="O1496" s="273"/>
      <c r="P1496" s="273"/>
      <c r="Q1496" s="273"/>
      <c r="R1496" s="273"/>
      <c r="S1496" s="273"/>
      <c r="T1496" s="274"/>
      <c r="AT1496" s="275" t="s">
        <v>428</v>
      </c>
      <c r="AU1496" s="275" t="s">
        <v>86</v>
      </c>
      <c r="AV1496" s="13" t="s">
        <v>86</v>
      </c>
      <c r="AW1496" s="13" t="s">
        <v>39</v>
      </c>
      <c r="AX1496" s="13" t="s">
        <v>76</v>
      </c>
      <c r="AY1496" s="275" t="s">
        <v>414</v>
      </c>
    </row>
    <row r="1497" s="13" customFormat="1">
      <c r="B1497" s="265"/>
      <c r="C1497" s="266"/>
      <c r="D1497" s="252" t="s">
        <v>428</v>
      </c>
      <c r="E1497" s="267" t="s">
        <v>21</v>
      </c>
      <c r="F1497" s="268" t="s">
        <v>1595</v>
      </c>
      <c r="G1497" s="266"/>
      <c r="H1497" s="269">
        <v>0.085999999999999993</v>
      </c>
      <c r="I1497" s="270"/>
      <c r="J1497" s="266"/>
      <c r="K1497" s="266"/>
      <c r="L1497" s="271"/>
      <c r="M1497" s="272"/>
      <c r="N1497" s="273"/>
      <c r="O1497" s="273"/>
      <c r="P1497" s="273"/>
      <c r="Q1497" s="273"/>
      <c r="R1497" s="273"/>
      <c r="S1497" s="273"/>
      <c r="T1497" s="274"/>
      <c r="AT1497" s="275" t="s">
        <v>428</v>
      </c>
      <c r="AU1497" s="275" t="s">
        <v>86</v>
      </c>
      <c r="AV1497" s="13" t="s">
        <v>86</v>
      </c>
      <c r="AW1497" s="13" t="s">
        <v>39</v>
      </c>
      <c r="AX1497" s="13" t="s">
        <v>76</v>
      </c>
      <c r="AY1497" s="275" t="s">
        <v>414</v>
      </c>
    </row>
    <row r="1498" s="12" customFormat="1">
      <c r="B1498" s="255"/>
      <c r="C1498" s="256"/>
      <c r="D1498" s="252" t="s">
        <v>428</v>
      </c>
      <c r="E1498" s="257" t="s">
        <v>21</v>
      </c>
      <c r="F1498" s="258" t="s">
        <v>625</v>
      </c>
      <c r="G1498" s="256"/>
      <c r="H1498" s="257" t="s">
        <v>21</v>
      </c>
      <c r="I1498" s="259"/>
      <c r="J1498" s="256"/>
      <c r="K1498" s="256"/>
      <c r="L1498" s="260"/>
      <c r="M1498" s="261"/>
      <c r="N1498" s="262"/>
      <c r="O1498" s="262"/>
      <c r="P1498" s="262"/>
      <c r="Q1498" s="262"/>
      <c r="R1498" s="262"/>
      <c r="S1498" s="262"/>
      <c r="T1498" s="263"/>
      <c r="AT1498" s="264" t="s">
        <v>428</v>
      </c>
      <c r="AU1498" s="264" t="s">
        <v>86</v>
      </c>
      <c r="AV1498" s="12" t="s">
        <v>83</v>
      </c>
      <c r="AW1498" s="12" t="s">
        <v>39</v>
      </c>
      <c r="AX1498" s="12" t="s">
        <v>76</v>
      </c>
      <c r="AY1498" s="264" t="s">
        <v>414</v>
      </c>
    </row>
    <row r="1499" s="13" customFormat="1">
      <c r="B1499" s="265"/>
      <c r="C1499" s="266"/>
      <c r="D1499" s="252" t="s">
        <v>428</v>
      </c>
      <c r="E1499" s="267" t="s">
        <v>21</v>
      </c>
      <c r="F1499" s="268" t="s">
        <v>1596</v>
      </c>
      <c r="G1499" s="266"/>
      <c r="H1499" s="269">
        <v>36.828000000000003</v>
      </c>
      <c r="I1499" s="270"/>
      <c r="J1499" s="266"/>
      <c r="K1499" s="266"/>
      <c r="L1499" s="271"/>
      <c r="M1499" s="272"/>
      <c r="N1499" s="273"/>
      <c r="O1499" s="273"/>
      <c r="P1499" s="273"/>
      <c r="Q1499" s="273"/>
      <c r="R1499" s="273"/>
      <c r="S1499" s="273"/>
      <c r="T1499" s="274"/>
      <c r="AT1499" s="275" t="s">
        <v>428</v>
      </c>
      <c r="AU1499" s="275" t="s">
        <v>86</v>
      </c>
      <c r="AV1499" s="13" t="s">
        <v>86</v>
      </c>
      <c r="AW1499" s="13" t="s">
        <v>39</v>
      </c>
      <c r="AX1499" s="13" t="s">
        <v>76</v>
      </c>
      <c r="AY1499" s="275" t="s">
        <v>414</v>
      </c>
    </row>
    <row r="1500" s="13" customFormat="1">
      <c r="B1500" s="265"/>
      <c r="C1500" s="266"/>
      <c r="D1500" s="252" t="s">
        <v>428</v>
      </c>
      <c r="E1500" s="267" t="s">
        <v>21</v>
      </c>
      <c r="F1500" s="268" t="s">
        <v>1597</v>
      </c>
      <c r="G1500" s="266"/>
      <c r="H1500" s="269">
        <v>0.54000000000000004</v>
      </c>
      <c r="I1500" s="270"/>
      <c r="J1500" s="266"/>
      <c r="K1500" s="266"/>
      <c r="L1500" s="271"/>
      <c r="M1500" s="272"/>
      <c r="N1500" s="273"/>
      <c r="O1500" s="273"/>
      <c r="P1500" s="273"/>
      <c r="Q1500" s="273"/>
      <c r="R1500" s="273"/>
      <c r="S1500" s="273"/>
      <c r="T1500" s="274"/>
      <c r="AT1500" s="275" t="s">
        <v>428</v>
      </c>
      <c r="AU1500" s="275" t="s">
        <v>86</v>
      </c>
      <c r="AV1500" s="13" t="s">
        <v>86</v>
      </c>
      <c r="AW1500" s="13" t="s">
        <v>39</v>
      </c>
      <c r="AX1500" s="13" t="s">
        <v>76</v>
      </c>
      <c r="AY1500" s="275" t="s">
        <v>414</v>
      </c>
    </row>
    <row r="1501" s="15" customFormat="1">
      <c r="B1501" s="287"/>
      <c r="C1501" s="288"/>
      <c r="D1501" s="252" t="s">
        <v>428</v>
      </c>
      <c r="E1501" s="289" t="s">
        <v>21</v>
      </c>
      <c r="F1501" s="290" t="s">
        <v>235</v>
      </c>
      <c r="G1501" s="288"/>
      <c r="H1501" s="291">
        <v>40.210999999999999</v>
      </c>
      <c r="I1501" s="292"/>
      <c r="J1501" s="288"/>
      <c r="K1501" s="288"/>
      <c r="L1501" s="293"/>
      <c r="M1501" s="294"/>
      <c r="N1501" s="295"/>
      <c r="O1501" s="295"/>
      <c r="P1501" s="295"/>
      <c r="Q1501" s="295"/>
      <c r="R1501" s="295"/>
      <c r="S1501" s="295"/>
      <c r="T1501" s="296"/>
      <c r="AT1501" s="297" t="s">
        <v>428</v>
      </c>
      <c r="AU1501" s="297" t="s">
        <v>86</v>
      </c>
      <c r="AV1501" s="15" t="s">
        <v>422</v>
      </c>
      <c r="AW1501" s="15" t="s">
        <v>39</v>
      </c>
      <c r="AX1501" s="15" t="s">
        <v>83</v>
      </c>
      <c r="AY1501" s="297" t="s">
        <v>414</v>
      </c>
    </row>
    <row r="1502" s="1" customFormat="1" ht="38.25" customHeight="1">
      <c r="B1502" s="47"/>
      <c r="C1502" s="240" t="s">
        <v>1598</v>
      </c>
      <c r="D1502" s="240" t="s">
        <v>418</v>
      </c>
      <c r="E1502" s="241" t="s">
        <v>1599</v>
      </c>
      <c r="F1502" s="242" t="s">
        <v>1600</v>
      </c>
      <c r="G1502" s="243" t="s">
        <v>678</v>
      </c>
      <c r="H1502" s="244">
        <v>157</v>
      </c>
      <c r="I1502" s="245"/>
      <c r="J1502" s="246">
        <f>ROUND(I1502*H1502,2)</f>
        <v>0</v>
      </c>
      <c r="K1502" s="242" t="s">
        <v>421</v>
      </c>
      <c r="L1502" s="73"/>
      <c r="M1502" s="247" t="s">
        <v>21</v>
      </c>
      <c r="N1502" s="248" t="s">
        <v>47</v>
      </c>
      <c r="O1502" s="48"/>
      <c r="P1502" s="249">
        <f>O1502*H1502</f>
        <v>0</v>
      </c>
      <c r="Q1502" s="249">
        <v>0</v>
      </c>
      <c r="R1502" s="249">
        <f>Q1502*H1502</f>
        <v>0</v>
      </c>
      <c r="S1502" s="249">
        <v>0.019</v>
      </c>
      <c r="T1502" s="250">
        <f>S1502*H1502</f>
        <v>2.9830000000000001</v>
      </c>
      <c r="AR1502" s="25" t="s">
        <v>422</v>
      </c>
      <c r="AT1502" s="25" t="s">
        <v>418</v>
      </c>
      <c r="AU1502" s="25" t="s">
        <v>86</v>
      </c>
      <c r="AY1502" s="25" t="s">
        <v>414</v>
      </c>
      <c r="BE1502" s="251">
        <f>IF(N1502="základní",J1502,0)</f>
        <v>0</v>
      </c>
      <c r="BF1502" s="251">
        <f>IF(N1502="snížená",J1502,0)</f>
        <v>0</v>
      </c>
      <c r="BG1502" s="251">
        <f>IF(N1502="zákl. přenesená",J1502,0)</f>
        <v>0</v>
      </c>
      <c r="BH1502" s="251">
        <f>IF(N1502="sníž. přenesená",J1502,0)</f>
        <v>0</v>
      </c>
      <c r="BI1502" s="251">
        <f>IF(N1502="nulová",J1502,0)</f>
        <v>0</v>
      </c>
      <c r="BJ1502" s="25" t="s">
        <v>83</v>
      </c>
      <c r="BK1502" s="251">
        <f>ROUND(I1502*H1502,2)</f>
        <v>0</v>
      </c>
      <c r="BL1502" s="25" t="s">
        <v>422</v>
      </c>
      <c r="BM1502" s="25" t="s">
        <v>1601</v>
      </c>
    </row>
    <row r="1503" s="12" customFormat="1">
      <c r="B1503" s="255"/>
      <c r="C1503" s="256"/>
      <c r="D1503" s="252" t="s">
        <v>428</v>
      </c>
      <c r="E1503" s="257" t="s">
        <v>21</v>
      </c>
      <c r="F1503" s="258" t="s">
        <v>1163</v>
      </c>
      <c r="G1503" s="256"/>
      <c r="H1503" s="257" t="s">
        <v>21</v>
      </c>
      <c r="I1503" s="259"/>
      <c r="J1503" s="256"/>
      <c r="K1503" s="256"/>
      <c r="L1503" s="260"/>
      <c r="M1503" s="261"/>
      <c r="N1503" s="262"/>
      <c r="O1503" s="262"/>
      <c r="P1503" s="262"/>
      <c r="Q1503" s="262"/>
      <c r="R1503" s="262"/>
      <c r="S1503" s="262"/>
      <c r="T1503" s="263"/>
      <c r="AT1503" s="264" t="s">
        <v>428</v>
      </c>
      <c r="AU1503" s="264" t="s">
        <v>86</v>
      </c>
      <c r="AV1503" s="12" t="s">
        <v>83</v>
      </c>
      <c r="AW1503" s="12" t="s">
        <v>39</v>
      </c>
      <c r="AX1503" s="12" t="s">
        <v>76</v>
      </c>
      <c r="AY1503" s="264" t="s">
        <v>414</v>
      </c>
    </row>
    <row r="1504" s="13" customFormat="1">
      <c r="B1504" s="265"/>
      <c r="C1504" s="266"/>
      <c r="D1504" s="252" t="s">
        <v>428</v>
      </c>
      <c r="E1504" s="267" t="s">
        <v>21</v>
      </c>
      <c r="F1504" s="268" t="s">
        <v>1602</v>
      </c>
      <c r="G1504" s="266"/>
      <c r="H1504" s="269">
        <v>21</v>
      </c>
      <c r="I1504" s="270"/>
      <c r="J1504" s="266"/>
      <c r="K1504" s="266"/>
      <c r="L1504" s="271"/>
      <c r="M1504" s="272"/>
      <c r="N1504" s="273"/>
      <c r="O1504" s="273"/>
      <c r="P1504" s="273"/>
      <c r="Q1504" s="273"/>
      <c r="R1504" s="273"/>
      <c r="S1504" s="273"/>
      <c r="T1504" s="274"/>
      <c r="AT1504" s="275" t="s">
        <v>428</v>
      </c>
      <c r="AU1504" s="275" t="s">
        <v>86</v>
      </c>
      <c r="AV1504" s="13" t="s">
        <v>86</v>
      </c>
      <c r="AW1504" s="13" t="s">
        <v>39</v>
      </c>
      <c r="AX1504" s="13" t="s">
        <v>76</v>
      </c>
      <c r="AY1504" s="275" t="s">
        <v>414</v>
      </c>
    </row>
    <row r="1505" s="13" customFormat="1">
      <c r="B1505" s="265"/>
      <c r="C1505" s="266"/>
      <c r="D1505" s="252" t="s">
        <v>428</v>
      </c>
      <c r="E1505" s="267" t="s">
        <v>21</v>
      </c>
      <c r="F1505" s="268" t="s">
        <v>1603</v>
      </c>
      <c r="G1505" s="266"/>
      <c r="H1505" s="269">
        <v>11</v>
      </c>
      <c r="I1505" s="270"/>
      <c r="J1505" s="266"/>
      <c r="K1505" s="266"/>
      <c r="L1505" s="271"/>
      <c r="M1505" s="272"/>
      <c r="N1505" s="273"/>
      <c r="O1505" s="273"/>
      <c r="P1505" s="273"/>
      <c r="Q1505" s="273"/>
      <c r="R1505" s="273"/>
      <c r="S1505" s="273"/>
      <c r="T1505" s="274"/>
      <c r="AT1505" s="275" t="s">
        <v>428</v>
      </c>
      <c r="AU1505" s="275" t="s">
        <v>86</v>
      </c>
      <c r="AV1505" s="13" t="s">
        <v>86</v>
      </c>
      <c r="AW1505" s="13" t="s">
        <v>39</v>
      </c>
      <c r="AX1505" s="13" t="s">
        <v>76</v>
      </c>
      <c r="AY1505" s="275" t="s">
        <v>414</v>
      </c>
    </row>
    <row r="1506" s="13" customFormat="1">
      <c r="B1506" s="265"/>
      <c r="C1506" s="266"/>
      <c r="D1506" s="252" t="s">
        <v>428</v>
      </c>
      <c r="E1506" s="267" t="s">
        <v>21</v>
      </c>
      <c r="F1506" s="268" t="s">
        <v>1604</v>
      </c>
      <c r="G1506" s="266"/>
      <c r="H1506" s="269">
        <v>125</v>
      </c>
      <c r="I1506" s="270"/>
      <c r="J1506" s="266"/>
      <c r="K1506" s="266"/>
      <c r="L1506" s="271"/>
      <c r="M1506" s="272"/>
      <c r="N1506" s="273"/>
      <c r="O1506" s="273"/>
      <c r="P1506" s="273"/>
      <c r="Q1506" s="273"/>
      <c r="R1506" s="273"/>
      <c r="S1506" s="273"/>
      <c r="T1506" s="274"/>
      <c r="AT1506" s="275" t="s">
        <v>428</v>
      </c>
      <c r="AU1506" s="275" t="s">
        <v>86</v>
      </c>
      <c r="AV1506" s="13" t="s">
        <v>86</v>
      </c>
      <c r="AW1506" s="13" t="s">
        <v>39</v>
      </c>
      <c r="AX1506" s="13" t="s">
        <v>76</v>
      </c>
      <c r="AY1506" s="275" t="s">
        <v>414</v>
      </c>
    </row>
    <row r="1507" s="15" customFormat="1">
      <c r="B1507" s="287"/>
      <c r="C1507" s="288"/>
      <c r="D1507" s="252" t="s">
        <v>428</v>
      </c>
      <c r="E1507" s="289" t="s">
        <v>21</v>
      </c>
      <c r="F1507" s="290" t="s">
        <v>235</v>
      </c>
      <c r="G1507" s="288"/>
      <c r="H1507" s="291">
        <v>157</v>
      </c>
      <c r="I1507" s="292"/>
      <c r="J1507" s="288"/>
      <c r="K1507" s="288"/>
      <c r="L1507" s="293"/>
      <c r="M1507" s="294"/>
      <c r="N1507" s="295"/>
      <c r="O1507" s="295"/>
      <c r="P1507" s="295"/>
      <c r="Q1507" s="295"/>
      <c r="R1507" s="295"/>
      <c r="S1507" s="295"/>
      <c r="T1507" s="296"/>
      <c r="AT1507" s="297" t="s">
        <v>428</v>
      </c>
      <c r="AU1507" s="297" t="s">
        <v>86</v>
      </c>
      <c r="AV1507" s="15" t="s">
        <v>422</v>
      </c>
      <c r="AW1507" s="15" t="s">
        <v>39</v>
      </c>
      <c r="AX1507" s="15" t="s">
        <v>83</v>
      </c>
      <c r="AY1507" s="297" t="s">
        <v>414</v>
      </c>
    </row>
    <row r="1508" s="1" customFormat="1" ht="25.5" customHeight="1">
      <c r="B1508" s="47"/>
      <c r="C1508" s="240" t="s">
        <v>1605</v>
      </c>
      <c r="D1508" s="240" t="s">
        <v>418</v>
      </c>
      <c r="E1508" s="241" t="s">
        <v>1606</v>
      </c>
      <c r="F1508" s="242" t="s">
        <v>1607</v>
      </c>
      <c r="G1508" s="243" t="s">
        <v>678</v>
      </c>
      <c r="H1508" s="244">
        <v>11</v>
      </c>
      <c r="I1508" s="245"/>
      <c r="J1508" s="246">
        <f>ROUND(I1508*H1508,2)</f>
        <v>0</v>
      </c>
      <c r="K1508" s="242" t="s">
        <v>421</v>
      </c>
      <c r="L1508" s="73"/>
      <c r="M1508" s="247" t="s">
        <v>21</v>
      </c>
      <c r="N1508" s="248" t="s">
        <v>47</v>
      </c>
      <c r="O1508" s="48"/>
      <c r="P1508" s="249">
        <f>O1508*H1508</f>
        <v>0</v>
      </c>
      <c r="Q1508" s="249">
        <v>0</v>
      </c>
      <c r="R1508" s="249">
        <f>Q1508*H1508</f>
        <v>0</v>
      </c>
      <c r="S1508" s="249">
        <v>0.0089999999999999993</v>
      </c>
      <c r="T1508" s="250">
        <f>S1508*H1508</f>
        <v>0.098999999999999991</v>
      </c>
      <c r="AR1508" s="25" t="s">
        <v>422</v>
      </c>
      <c r="AT1508" s="25" t="s">
        <v>418</v>
      </c>
      <c r="AU1508" s="25" t="s">
        <v>86</v>
      </c>
      <c r="AY1508" s="25" t="s">
        <v>414</v>
      </c>
      <c r="BE1508" s="251">
        <f>IF(N1508="základní",J1508,0)</f>
        <v>0</v>
      </c>
      <c r="BF1508" s="251">
        <f>IF(N1508="snížená",J1508,0)</f>
        <v>0</v>
      </c>
      <c r="BG1508" s="251">
        <f>IF(N1508="zákl. přenesená",J1508,0)</f>
        <v>0</v>
      </c>
      <c r="BH1508" s="251">
        <f>IF(N1508="sníž. přenesená",J1508,0)</f>
        <v>0</v>
      </c>
      <c r="BI1508" s="251">
        <f>IF(N1508="nulová",J1508,0)</f>
        <v>0</v>
      </c>
      <c r="BJ1508" s="25" t="s">
        <v>83</v>
      </c>
      <c r="BK1508" s="251">
        <f>ROUND(I1508*H1508,2)</f>
        <v>0</v>
      </c>
      <c r="BL1508" s="25" t="s">
        <v>422</v>
      </c>
      <c r="BM1508" s="25" t="s">
        <v>1608</v>
      </c>
    </row>
    <row r="1509" s="12" customFormat="1">
      <c r="B1509" s="255"/>
      <c r="C1509" s="256"/>
      <c r="D1509" s="252" t="s">
        <v>428</v>
      </c>
      <c r="E1509" s="257" t="s">
        <v>21</v>
      </c>
      <c r="F1509" s="258" t="s">
        <v>680</v>
      </c>
      <c r="G1509" s="256"/>
      <c r="H1509" s="257" t="s">
        <v>21</v>
      </c>
      <c r="I1509" s="259"/>
      <c r="J1509" s="256"/>
      <c r="K1509" s="256"/>
      <c r="L1509" s="260"/>
      <c r="M1509" s="261"/>
      <c r="N1509" s="262"/>
      <c r="O1509" s="262"/>
      <c r="P1509" s="262"/>
      <c r="Q1509" s="262"/>
      <c r="R1509" s="262"/>
      <c r="S1509" s="262"/>
      <c r="T1509" s="263"/>
      <c r="AT1509" s="264" t="s">
        <v>428</v>
      </c>
      <c r="AU1509" s="264" t="s">
        <v>86</v>
      </c>
      <c r="AV1509" s="12" t="s">
        <v>83</v>
      </c>
      <c r="AW1509" s="12" t="s">
        <v>39</v>
      </c>
      <c r="AX1509" s="12" t="s">
        <v>76</v>
      </c>
      <c r="AY1509" s="264" t="s">
        <v>414</v>
      </c>
    </row>
    <row r="1510" s="13" customFormat="1">
      <c r="B1510" s="265"/>
      <c r="C1510" s="266"/>
      <c r="D1510" s="252" t="s">
        <v>428</v>
      </c>
      <c r="E1510" s="267" t="s">
        <v>21</v>
      </c>
      <c r="F1510" s="268" t="s">
        <v>1609</v>
      </c>
      <c r="G1510" s="266"/>
      <c r="H1510" s="269">
        <v>11</v>
      </c>
      <c r="I1510" s="270"/>
      <c r="J1510" s="266"/>
      <c r="K1510" s="266"/>
      <c r="L1510" s="271"/>
      <c r="M1510" s="272"/>
      <c r="N1510" s="273"/>
      <c r="O1510" s="273"/>
      <c r="P1510" s="273"/>
      <c r="Q1510" s="273"/>
      <c r="R1510" s="273"/>
      <c r="S1510" s="273"/>
      <c r="T1510" s="274"/>
      <c r="AT1510" s="275" t="s">
        <v>428</v>
      </c>
      <c r="AU1510" s="275" t="s">
        <v>86</v>
      </c>
      <c r="AV1510" s="13" t="s">
        <v>86</v>
      </c>
      <c r="AW1510" s="13" t="s">
        <v>39</v>
      </c>
      <c r="AX1510" s="13" t="s">
        <v>76</v>
      </c>
      <c r="AY1510" s="275" t="s">
        <v>414</v>
      </c>
    </row>
    <row r="1511" s="15" customFormat="1">
      <c r="B1511" s="287"/>
      <c r="C1511" s="288"/>
      <c r="D1511" s="252" t="s">
        <v>428</v>
      </c>
      <c r="E1511" s="289" t="s">
        <v>21</v>
      </c>
      <c r="F1511" s="290" t="s">
        <v>235</v>
      </c>
      <c r="G1511" s="288"/>
      <c r="H1511" s="291">
        <v>11</v>
      </c>
      <c r="I1511" s="292"/>
      <c r="J1511" s="288"/>
      <c r="K1511" s="288"/>
      <c r="L1511" s="293"/>
      <c r="M1511" s="294"/>
      <c r="N1511" s="295"/>
      <c r="O1511" s="295"/>
      <c r="P1511" s="295"/>
      <c r="Q1511" s="295"/>
      <c r="R1511" s="295"/>
      <c r="S1511" s="295"/>
      <c r="T1511" s="296"/>
      <c r="AT1511" s="297" t="s">
        <v>428</v>
      </c>
      <c r="AU1511" s="297" t="s">
        <v>86</v>
      </c>
      <c r="AV1511" s="15" t="s">
        <v>422</v>
      </c>
      <c r="AW1511" s="15" t="s">
        <v>39</v>
      </c>
      <c r="AX1511" s="15" t="s">
        <v>83</v>
      </c>
      <c r="AY1511" s="297" t="s">
        <v>414</v>
      </c>
    </row>
    <row r="1512" s="1" customFormat="1" ht="38.25" customHeight="1">
      <c r="B1512" s="47"/>
      <c r="C1512" s="240" t="s">
        <v>1610</v>
      </c>
      <c r="D1512" s="240" t="s">
        <v>418</v>
      </c>
      <c r="E1512" s="241" t="s">
        <v>1611</v>
      </c>
      <c r="F1512" s="242" t="s">
        <v>1612</v>
      </c>
      <c r="G1512" s="243" t="s">
        <v>678</v>
      </c>
      <c r="H1512" s="244">
        <v>4</v>
      </c>
      <c r="I1512" s="245"/>
      <c r="J1512" s="246">
        <f>ROUND(I1512*H1512,2)</f>
        <v>0</v>
      </c>
      <c r="K1512" s="242" t="s">
        <v>421</v>
      </c>
      <c r="L1512" s="73"/>
      <c r="M1512" s="247" t="s">
        <v>21</v>
      </c>
      <c r="N1512" s="248" t="s">
        <v>47</v>
      </c>
      <c r="O1512" s="48"/>
      <c r="P1512" s="249">
        <f>O1512*H1512</f>
        <v>0</v>
      </c>
      <c r="Q1512" s="249">
        <v>0</v>
      </c>
      <c r="R1512" s="249">
        <f>Q1512*H1512</f>
        <v>0</v>
      </c>
      <c r="S1512" s="249">
        <v>0.024</v>
      </c>
      <c r="T1512" s="250">
        <f>S1512*H1512</f>
        <v>0.096000000000000002</v>
      </c>
      <c r="AR1512" s="25" t="s">
        <v>422</v>
      </c>
      <c r="AT1512" s="25" t="s">
        <v>418</v>
      </c>
      <c r="AU1512" s="25" t="s">
        <v>86</v>
      </c>
      <c r="AY1512" s="25" t="s">
        <v>414</v>
      </c>
      <c r="BE1512" s="251">
        <f>IF(N1512="základní",J1512,0)</f>
        <v>0</v>
      </c>
      <c r="BF1512" s="251">
        <f>IF(N1512="snížená",J1512,0)</f>
        <v>0</v>
      </c>
      <c r="BG1512" s="251">
        <f>IF(N1512="zákl. přenesená",J1512,0)</f>
        <v>0</v>
      </c>
      <c r="BH1512" s="251">
        <f>IF(N1512="sníž. přenesená",J1512,0)</f>
        <v>0</v>
      </c>
      <c r="BI1512" s="251">
        <f>IF(N1512="nulová",J1512,0)</f>
        <v>0</v>
      </c>
      <c r="BJ1512" s="25" t="s">
        <v>83</v>
      </c>
      <c r="BK1512" s="251">
        <f>ROUND(I1512*H1512,2)</f>
        <v>0</v>
      </c>
      <c r="BL1512" s="25" t="s">
        <v>422</v>
      </c>
      <c r="BM1512" s="25" t="s">
        <v>1613</v>
      </c>
    </row>
    <row r="1513" s="12" customFormat="1">
      <c r="B1513" s="255"/>
      <c r="C1513" s="256"/>
      <c r="D1513" s="252" t="s">
        <v>428</v>
      </c>
      <c r="E1513" s="257" t="s">
        <v>21</v>
      </c>
      <c r="F1513" s="258" t="s">
        <v>680</v>
      </c>
      <c r="G1513" s="256"/>
      <c r="H1513" s="257" t="s">
        <v>21</v>
      </c>
      <c r="I1513" s="259"/>
      <c r="J1513" s="256"/>
      <c r="K1513" s="256"/>
      <c r="L1513" s="260"/>
      <c r="M1513" s="261"/>
      <c r="N1513" s="262"/>
      <c r="O1513" s="262"/>
      <c r="P1513" s="262"/>
      <c r="Q1513" s="262"/>
      <c r="R1513" s="262"/>
      <c r="S1513" s="262"/>
      <c r="T1513" s="263"/>
      <c r="AT1513" s="264" t="s">
        <v>428</v>
      </c>
      <c r="AU1513" s="264" t="s">
        <v>86</v>
      </c>
      <c r="AV1513" s="12" t="s">
        <v>83</v>
      </c>
      <c r="AW1513" s="12" t="s">
        <v>39</v>
      </c>
      <c r="AX1513" s="12" t="s">
        <v>76</v>
      </c>
      <c r="AY1513" s="264" t="s">
        <v>414</v>
      </c>
    </row>
    <row r="1514" s="13" customFormat="1">
      <c r="B1514" s="265"/>
      <c r="C1514" s="266"/>
      <c r="D1514" s="252" t="s">
        <v>428</v>
      </c>
      <c r="E1514" s="267" t="s">
        <v>21</v>
      </c>
      <c r="F1514" s="268" t="s">
        <v>1382</v>
      </c>
      <c r="G1514" s="266"/>
      <c r="H1514" s="269">
        <v>1</v>
      </c>
      <c r="I1514" s="270"/>
      <c r="J1514" s="266"/>
      <c r="K1514" s="266"/>
      <c r="L1514" s="271"/>
      <c r="M1514" s="272"/>
      <c r="N1514" s="273"/>
      <c r="O1514" s="273"/>
      <c r="P1514" s="273"/>
      <c r="Q1514" s="273"/>
      <c r="R1514" s="273"/>
      <c r="S1514" s="273"/>
      <c r="T1514" s="274"/>
      <c r="AT1514" s="275" t="s">
        <v>428</v>
      </c>
      <c r="AU1514" s="275" t="s">
        <v>86</v>
      </c>
      <c r="AV1514" s="13" t="s">
        <v>86</v>
      </c>
      <c r="AW1514" s="13" t="s">
        <v>39</v>
      </c>
      <c r="AX1514" s="13" t="s">
        <v>76</v>
      </c>
      <c r="AY1514" s="275" t="s">
        <v>414</v>
      </c>
    </row>
    <row r="1515" s="13" customFormat="1">
      <c r="B1515" s="265"/>
      <c r="C1515" s="266"/>
      <c r="D1515" s="252" t="s">
        <v>428</v>
      </c>
      <c r="E1515" s="267" t="s">
        <v>21</v>
      </c>
      <c r="F1515" s="268" t="s">
        <v>1383</v>
      </c>
      <c r="G1515" s="266"/>
      <c r="H1515" s="269">
        <v>1</v>
      </c>
      <c r="I1515" s="270"/>
      <c r="J1515" s="266"/>
      <c r="K1515" s="266"/>
      <c r="L1515" s="271"/>
      <c r="M1515" s="272"/>
      <c r="N1515" s="273"/>
      <c r="O1515" s="273"/>
      <c r="P1515" s="273"/>
      <c r="Q1515" s="273"/>
      <c r="R1515" s="273"/>
      <c r="S1515" s="273"/>
      <c r="T1515" s="274"/>
      <c r="AT1515" s="275" t="s">
        <v>428</v>
      </c>
      <c r="AU1515" s="275" t="s">
        <v>86</v>
      </c>
      <c r="AV1515" s="13" t="s">
        <v>86</v>
      </c>
      <c r="AW1515" s="13" t="s">
        <v>39</v>
      </c>
      <c r="AX1515" s="13" t="s">
        <v>76</v>
      </c>
      <c r="AY1515" s="275" t="s">
        <v>414</v>
      </c>
    </row>
    <row r="1516" s="13" customFormat="1">
      <c r="B1516" s="265"/>
      <c r="C1516" s="266"/>
      <c r="D1516" s="252" t="s">
        <v>428</v>
      </c>
      <c r="E1516" s="267" t="s">
        <v>21</v>
      </c>
      <c r="F1516" s="268" t="s">
        <v>1414</v>
      </c>
      <c r="G1516" s="266"/>
      <c r="H1516" s="269">
        <v>2</v>
      </c>
      <c r="I1516" s="270"/>
      <c r="J1516" s="266"/>
      <c r="K1516" s="266"/>
      <c r="L1516" s="271"/>
      <c r="M1516" s="272"/>
      <c r="N1516" s="273"/>
      <c r="O1516" s="273"/>
      <c r="P1516" s="273"/>
      <c r="Q1516" s="273"/>
      <c r="R1516" s="273"/>
      <c r="S1516" s="273"/>
      <c r="T1516" s="274"/>
      <c r="AT1516" s="275" t="s">
        <v>428</v>
      </c>
      <c r="AU1516" s="275" t="s">
        <v>86</v>
      </c>
      <c r="AV1516" s="13" t="s">
        <v>86</v>
      </c>
      <c r="AW1516" s="13" t="s">
        <v>39</v>
      </c>
      <c r="AX1516" s="13" t="s">
        <v>76</v>
      </c>
      <c r="AY1516" s="275" t="s">
        <v>414</v>
      </c>
    </row>
    <row r="1517" s="15" customFormat="1">
      <c r="B1517" s="287"/>
      <c r="C1517" s="288"/>
      <c r="D1517" s="252" t="s">
        <v>428</v>
      </c>
      <c r="E1517" s="289" t="s">
        <v>21</v>
      </c>
      <c r="F1517" s="290" t="s">
        <v>235</v>
      </c>
      <c r="G1517" s="288"/>
      <c r="H1517" s="291">
        <v>4</v>
      </c>
      <c r="I1517" s="292"/>
      <c r="J1517" s="288"/>
      <c r="K1517" s="288"/>
      <c r="L1517" s="293"/>
      <c r="M1517" s="294"/>
      <c r="N1517" s="295"/>
      <c r="O1517" s="295"/>
      <c r="P1517" s="295"/>
      <c r="Q1517" s="295"/>
      <c r="R1517" s="295"/>
      <c r="S1517" s="295"/>
      <c r="T1517" s="296"/>
      <c r="AT1517" s="297" t="s">
        <v>428</v>
      </c>
      <c r="AU1517" s="297" t="s">
        <v>86</v>
      </c>
      <c r="AV1517" s="15" t="s">
        <v>422</v>
      </c>
      <c r="AW1517" s="15" t="s">
        <v>39</v>
      </c>
      <c r="AX1517" s="15" t="s">
        <v>83</v>
      </c>
      <c r="AY1517" s="297" t="s">
        <v>414</v>
      </c>
    </row>
    <row r="1518" s="1" customFormat="1" ht="38.25" customHeight="1">
      <c r="B1518" s="47"/>
      <c r="C1518" s="240" t="s">
        <v>1614</v>
      </c>
      <c r="D1518" s="240" t="s">
        <v>418</v>
      </c>
      <c r="E1518" s="241" t="s">
        <v>1615</v>
      </c>
      <c r="F1518" s="242" t="s">
        <v>1616</v>
      </c>
      <c r="G1518" s="243" t="s">
        <v>678</v>
      </c>
      <c r="H1518" s="244">
        <v>11</v>
      </c>
      <c r="I1518" s="245"/>
      <c r="J1518" s="246">
        <f>ROUND(I1518*H1518,2)</f>
        <v>0</v>
      </c>
      <c r="K1518" s="242" t="s">
        <v>421</v>
      </c>
      <c r="L1518" s="73"/>
      <c r="M1518" s="247" t="s">
        <v>21</v>
      </c>
      <c r="N1518" s="248" t="s">
        <v>47</v>
      </c>
      <c r="O1518" s="48"/>
      <c r="P1518" s="249">
        <f>O1518*H1518</f>
        <v>0</v>
      </c>
      <c r="Q1518" s="249">
        <v>0</v>
      </c>
      <c r="R1518" s="249">
        <f>Q1518*H1518</f>
        <v>0</v>
      </c>
      <c r="S1518" s="249">
        <v>0.044999999999999998</v>
      </c>
      <c r="T1518" s="250">
        <f>S1518*H1518</f>
        <v>0.495</v>
      </c>
      <c r="AR1518" s="25" t="s">
        <v>422</v>
      </c>
      <c r="AT1518" s="25" t="s">
        <v>418</v>
      </c>
      <c r="AU1518" s="25" t="s">
        <v>86</v>
      </c>
      <c r="AY1518" s="25" t="s">
        <v>414</v>
      </c>
      <c r="BE1518" s="251">
        <f>IF(N1518="základní",J1518,0)</f>
        <v>0</v>
      </c>
      <c r="BF1518" s="251">
        <f>IF(N1518="snížená",J1518,0)</f>
        <v>0</v>
      </c>
      <c r="BG1518" s="251">
        <f>IF(N1518="zákl. přenesená",J1518,0)</f>
        <v>0</v>
      </c>
      <c r="BH1518" s="251">
        <f>IF(N1518="sníž. přenesená",J1518,0)</f>
        <v>0</v>
      </c>
      <c r="BI1518" s="251">
        <f>IF(N1518="nulová",J1518,0)</f>
        <v>0</v>
      </c>
      <c r="BJ1518" s="25" t="s">
        <v>83</v>
      </c>
      <c r="BK1518" s="251">
        <f>ROUND(I1518*H1518,2)</f>
        <v>0</v>
      </c>
      <c r="BL1518" s="25" t="s">
        <v>422</v>
      </c>
      <c r="BM1518" s="25" t="s">
        <v>1617</v>
      </c>
    </row>
    <row r="1519" s="12" customFormat="1">
      <c r="B1519" s="255"/>
      <c r="C1519" s="256"/>
      <c r="D1519" s="252" t="s">
        <v>428</v>
      </c>
      <c r="E1519" s="257" t="s">
        <v>21</v>
      </c>
      <c r="F1519" s="258" t="s">
        <v>680</v>
      </c>
      <c r="G1519" s="256"/>
      <c r="H1519" s="257" t="s">
        <v>21</v>
      </c>
      <c r="I1519" s="259"/>
      <c r="J1519" s="256"/>
      <c r="K1519" s="256"/>
      <c r="L1519" s="260"/>
      <c r="M1519" s="261"/>
      <c r="N1519" s="262"/>
      <c r="O1519" s="262"/>
      <c r="P1519" s="262"/>
      <c r="Q1519" s="262"/>
      <c r="R1519" s="262"/>
      <c r="S1519" s="262"/>
      <c r="T1519" s="263"/>
      <c r="AT1519" s="264" t="s">
        <v>428</v>
      </c>
      <c r="AU1519" s="264" t="s">
        <v>86</v>
      </c>
      <c r="AV1519" s="12" t="s">
        <v>83</v>
      </c>
      <c r="AW1519" s="12" t="s">
        <v>39</v>
      </c>
      <c r="AX1519" s="12" t="s">
        <v>76</v>
      </c>
      <c r="AY1519" s="264" t="s">
        <v>414</v>
      </c>
    </row>
    <row r="1520" s="13" customFormat="1">
      <c r="B1520" s="265"/>
      <c r="C1520" s="266"/>
      <c r="D1520" s="252" t="s">
        <v>428</v>
      </c>
      <c r="E1520" s="267" t="s">
        <v>21</v>
      </c>
      <c r="F1520" s="268" t="s">
        <v>1379</v>
      </c>
      <c r="G1520" s="266"/>
      <c r="H1520" s="269">
        <v>6</v>
      </c>
      <c r="I1520" s="270"/>
      <c r="J1520" s="266"/>
      <c r="K1520" s="266"/>
      <c r="L1520" s="271"/>
      <c r="M1520" s="272"/>
      <c r="N1520" s="273"/>
      <c r="O1520" s="273"/>
      <c r="P1520" s="273"/>
      <c r="Q1520" s="273"/>
      <c r="R1520" s="273"/>
      <c r="S1520" s="273"/>
      <c r="T1520" s="274"/>
      <c r="AT1520" s="275" t="s">
        <v>428</v>
      </c>
      <c r="AU1520" s="275" t="s">
        <v>86</v>
      </c>
      <c r="AV1520" s="13" t="s">
        <v>86</v>
      </c>
      <c r="AW1520" s="13" t="s">
        <v>39</v>
      </c>
      <c r="AX1520" s="13" t="s">
        <v>76</v>
      </c>
      <c r="AY1520" s="275" t="s">
        <v>414</v>
      </c>
    </row>
    <row r="1521" s="13" customFormat="1">
      <c r="B1521" s="265"/>
      <c r="C1521" s="266"/>
      <c r="D1521" s="252" t="s">
        <v>428</v>
      </c>
      <c r="E1521" s="267" t="s">
        <v>21</v>
      </c>
      <c r="F1521" s="268" t="s">
        <v>1380</v>
      </c>
      <c r="G1521" s="266"/>
      <c r="H1521" s="269">
        <v>1</v>
      </c>
      <c r="I1521" s="270"/>
      <c r="J1521" s="266"/>
      <c r="K1521" s="266"/>
      <c r="L1521" s="271"/>
      <c r="M1521" s="272"/>
      <c r="N1521" s="273"/>
      <c r="O1521" s="273"/>
      <c r="P1521" s="273"/>
      <c r="Q1521" s="273"/>
      <c r="R1521" s="273"/>
      <c r="S1521" s="273"/>
      <c r="T1521" s="274"/>
      <c r="AT1521" s="275" t="s">
        <v>428</v>
      </c>
      <c r="AU1521" s="275" t="s">
        <v>86</v>
      </c>
      <c r="AV1521" s="13" t="s">
        <v>86</v>
      </c>
      <c r="AW1521" s="13" t="s">
        <v>39</v>
      </c>
      <c r="AX1521" s="13" t="s">
        <v>76</v>
      </c>
      <c r="AY1521" s="275" t="s">
        <v>414</v>
      </c>
    </row>
    <row r="1522" s="13" customFormat="1">
      <c r="B1522" s="265"/>
      <c r="C1522" s="266"/>
      <c r="D1522" s="252" t="s">
        <v>428</v>
      </c>
      <c r="E1522" s="267" t="s">
        <v>21</v>
      </c>
      <c r="F1522" s="268" t="s">
        <v>1381</v>
      </c>
      <c r="G1522" s="266"/>
      <c r="H1522" s="269">
        <v>4</v>
      </c>
      <c r="I1522" s="270"/>
      <c r="J1522" s="266"/>
      <c r="K1522" s="266"/>
      <c r="L1522" s="271"/>
      <c r="M1522" s="272"/>
      <c r="N1522" s="273"/>
      <c r="O1522" s="273"/>
      <c r="P1522" s="273"/>
      <c r="Q1522" s="273"/>
      <c r="R1522" s="273"/>
      <c r="S1522" s="273"/>
      <c r="T1522" s="274"/>
      <c r="AT1522" s="275" t="s">
        <v>428</v>
      </c>
      <c r="AU1522" s="275" t="s">
        <v>86</v>
      </c>
      <c r="AV1522" s="13" t="s">
        <v>86</v>
      </c>
      <c r="AW1522" s="13" t="s">
        <v>39</v>
      </c>
      <c r="AX1522" s="13" t="s">
        <v>76</v>
      </c>
      <c r="AY1522" s="275" t="s">
        <v>414</v>
      </c>
    </row>
    <row r="1523" s="15" customFormat="1">
      <c r="B1523" s="287"/>
      <c r="C1523" s="288"/>
      <c r="D1523" s="252" t="s">
        <v>428</v>
      </c>
      <c r="E1523" s="289" t="s">
        <v>21</v>
      </c>
      <c r="F1523" s="290" t="s">
        <v>235</v>
      </c>
      <c r="G1523" s="288"/>
      <c r="H1523" s="291">
        <v>11</v>
      </c>
      <c r="I1523" s="292"/>
      <c r="J1523" s="288"/>
      <c r="K1523" s="288"/>
      <c r="L1523" s="293"/>
      <c r="M1523" s="294"/>
      <c r="N1523" s="295"/>
      <c r="O1523" s="295"/>
      <c r="P1523" s="295"/>
      <c r="Q1523" s="295"/>
      <c r="R1523" s="295"/>
      <c r="S1523" s="295"/>
      <c r="T1523" s="296"/>
      <c r="AT1523" s="297" t="s">
        <v>428</v>
      </c>
      <c r="AU1523" s="297" t="s">
        <v>86</v>
      </c>
      <c r="AV1523" s="15" t="s">
        <v>422</v>
      </c>
      <c r="AW1523" s="15" t="s">
        <v>39</v>
      </c>
      <c r="AX1523" s="15" t="s">
        <v>83</v>
      </c>
      <c r="AY1523" s="297" t="s">
        <v>414</v>
      </c>
    </row>
    <row r="1524" s="1" customFormat="1" ht="38.25" customHeight="1">
      <c r="B1524" s="47"/>
      <c r="C1524" s="240" t="s">
        <v>1618</v>
      </c>
      <c r="D1524" s="240" t="s">
        <v>418</v>
      </c>
      <c r="E1524" s="241" t="s">
        <v>1619</v>
      </c>
      <c r="F1524" s="242" t="s">
        <v>1620</v>
      </c>
      <c r="G1524" s="243" t="s">
        <v>678</v>
      </c>
      <c r="H1524" s="244">
        <v>1</v>
      </c>
      <c r="I1524" s="245"/>
      <c r="J1524" s="246">
        <f>ROUND(I1524*H1524,2)</f>
        <v>0</v>
      </c>
      <c r="K1524" s="242" t="s">
        <v>421</v>
      </c>
      <c r="L1524" s="73"/>
      <c r="M1524" s="247" t="s">
        <v>21</v>
      </c>
      <c r="N1524" s="248" t="s">
        <v>47</v>
      </c>
      <c r="O1524" s="48"/>
      <c r="P1524" s="249">
        <f>O1524*H1524</f>
        <v>0</v>
      </c>
      <c r="Q1524" s="249">
        <v>0</v>
      </c>
      <c r="R1524" s="249">
        <f>Q1524*H1524</f>
        <v>0</v>
      </c>
      <c r="S1524" s="249">
        <v>0.053999999999999999</v>
      </c>
      <c r="T1524" s="250">
        <f>S1524*H1524</f>
        <v>0.053999999999999999</v>
      </c>
      <c r="AR1524" s="25" t="s">
        <v>422</v>
      </c>
      <c r="AT1524" s="25" t="s">
        <v>418</v>
      </c>
      <c r="AU1524" s="25" t="s">
        <v>86</v>
      </c>
      <c r="AY1524" s="25" t="s">
        <v>414</v>
      </c>
      <c r="BE1524" s="251">
        <f>IF(N1524="základní",J1524,0)</f>
        <v>0</v>
      </c>
      <c r="BF1524" s="251">
        <f>IF(N1524="snížená",J1524,0)</f>
        <v>0</v>
      </c>
      <c r="BG1524" s="251">
        <f>IF(N1524="zákl. přenesená",J1524,0)</f>
        <v>0</v>
      </c>
      <c r="BH1524" s="251">
        <f>IF(N1524="sníž. přenesená",J1524,0)</f>
        <v>0</v>
      </c>
      <c r="BI1524" s="251">
        <f>IF(N1524="nulová",J1524,0)</f>
        <v>0</v>
      </c>
      <c r="BJ1524" s="25" t="s">
        <v>83</v>
      </c>
      <c r="BK1524" s="251">
        <f>ROUND(I1524*H1524,2)</f>
        <v>0</v>
      </c>
      <c r="BL1524" s="25" t="s">
        <v>422</v>
      </c>
      <c r="BM1524" s="25" t="s">
        <v>1621</v>
      </c>
    </row>
    <row r="1525" s="12" customFormat="1">
      <c r="B1525" s="255"/>
      <c r="C1525" s="256"/>
      <c r="D1525" s="252" t="s">
        <v>428</v>
      </c>
      <c r="E1525" s="257" t="s">
        <v>21</v>
      </c>
      <c r="F1525" s="258" t="s">
        <v>680</v>
      </c>
      <c r="G1525" s="256"/>
      <c r="H1525" s="257" t="s">
        <v>21</v>
      </c>
      <c r="I1525" s="259"/>
      <c r="J1525" s="256"/>
      <c r="K1525" s="256"/>
      <c r="L1525" s="260"/>
      <c r="M1525" s="261"/>
      <c r="N1525" s="262"/>
      <c r="O1525" s="262"/>
      <c r="P1525" s="262"/>
      <c r="Q1525" s="262"/>
      <c r="R1525" s="262"/>
      <c r="S1525" s="262"/>
      <c r="T1525" s="263"/>
      <c r="AT1525" s="264" t="s">
        <v>428</v>
      </c>
      <c r="AU1525" s="264" t="s">
        <v>86</v>
      </c>
      <c r="AV1525" s="12" t="s">
        <v>83</v>
      </c>
      <c r="AW1525" s="12" t="s">
        <v>39</v>
      </c>
      <c r="AX1525" s="12" t="s">
        <v>76</v>
      </c>
      <c r="AY1525" s="264" t="s">
        <v>414</v>
      </c>
    </row>
    <row r="1526" s="13" customFormat="1">
      <c r="B1526" s="265"/>
      <c r="C1526" s="266"/>
      <c r="D1526" s="252" t="s">
        <v>428</v>
      </c>
      <c r="E1526" s="267" t="s">
        <v>21</v>
      </c>
      <c r="F1526" s="268" t="s">
        <v>1384</v>
      </c>
      <c r="G1526" s="266"/>
      <c r="H1526" s="269">
        <v>1</v>
      </c>
      <c r="I1526" s="270"/>
      <c r="J1526" s="266"/>
      <c r="K1526" s="266"/>
      <c r="L1526" s="271"/>
      <c r="M1526" s="272"/>
      <c r="N1526" s="273"/>
      <c r="O1526" s="273"/>
      <c r="P1526" s="273"/>
      <c r="Q1526" s="273"/>
      <c r="R1526" s="273"/>
      <c r="S1526" s="273"/>
      <c r="T1526" s="274"/>
      <c r="AT1526" s="275" t="s">
        <v>428</v>
      </c>
      <c r="AU1526" s="275" t="s">
        <v>86</v>
      </c>
      <c r="AV1526" s="13" t="s">
        <v>86</v>
      </c>
      <c r="AW1526" s="13" t="s">
        <v>39</v>
      </c>
      <c r="AX1526" s="13" t="s">
        <v>76</v>
      </c>
      <c r="AY1526" s="275" t="s">
        <v>414</v>
      </c>
    </row>
    <row r="1527" s="15" customFormat="1">
      <c r="B1527" s="287"/>
      <c r="C1527" s="288"/>
      <c r="D1527" s="252" t="s">
        <v>428</v>
      </c>
      <c r="E1527" s="289" t="s">
        <v>21</v>
      </c>
      <c r="F1527" s="290" t="s">
        <v>235</v>
      </c>
      <c r="G1527" s="288"/>
      <c r="H1527" s="291">
        <v>1</v>
      </c>
      <c r="I1527" s="292"/>
      <c r="J1527" s="288"/>
      <c r="K1527" s="288"/>
      <c r="L1527" s="293"/>
      <c r="M1527" s="294"/>
      <c r="N1527" s="295"/>
      <c r="O1527" s="295"/>
      <c r="P1527" s="295"/>
      <c r="Q1527" s="295"/>
      <c r="R1527" s="295"/>
      <c r="S1527" s="295"/>
      <c r="T1527" s="296"/>
      <c r="AT1527" s="297" t="s">
        <v>428</v>
      </c>
      <c r="AU1527" s="297" t="s">
        <v>86</v>
      </c>
      <c r="AV1527" s="15" t="s">
        <v>422</v>
      </c>
      <c r="AW1527" s="15" t="s">
        <v>39</v>
      </c>
      <c r="AX1527" s="15" t="s">
        <v>83</v>
      </c>
      <c r="AY1527" s="297" t="s">
        <v>414</v>
      </c>
    </row>
    <row r="1528" s="1" customFormat="1" ht="25.5" customHeight="1">
      <c r="B1528" s="47"/>
      <c r="C1528" s="240" t="s">
        <v>1622</v>
      </c>
      <c r="D1528" s="240" t="s">
        <v>418</v>
      </c>
      <c r="E1528" s="241" t="s">
        <v>1623</v>
      </c>
      <c r="F1528" s="242" t="s">
        <v>1624</v>
      </c>
      <c r="G1528" s="243" t="s">
        <v>145</v>
      </c>
      <c r="H1528" s="244">
        <v>361.50999999999999</v>
      </c>
      <c r="I1528" s="245"/>
      <c r="J1528" s="246">
        <f>ROUND(I1528*H1528,2)</f>
        <v>0</v>
      </c>
      <c r="K1528" s="242" t="s">
        <v>421</v>
      </c>
      <c r="L1528" s="73"/>
      <c r="M1528" s="247" t="s">
        <v>21</v>
      </c>
      <c r="N1528" s="248" t="s">
        <v>47</v>
      </c>
      <c r="O1528" s="48"/>
      <c r="P1528" s="249">
        <f>O1528*H1528</f>
        <v>0</v>
      </c>
      <c r="Q1528" s="249">
        <v>0.00016000000000000001</v>
      </c>
      <c r="R1528" s="249">
        <f>Q1528*H1528</f>
        <v>0.0578416</v>
      </c>
      <c r="S1528" s="249">
        <v>0</v>
      </c>
      <c r="T1528" s="250">
        <f>S1528*H1528</f>
        <v>0</v>
      </c>
      <c r="AR1528" s="25" t="s">
        <v>422</v>
      </c>
      <c r="AT1528" s="25" t="s">
        <v>418</v>
      </c>
      <c r="AU1528" s="25" t="s">
        <v>86</v>
      </c>
      <c r="AY1528" s="25" t="s">
        <v>414</v>
      </c>
      <c r="BE1528" s="251">
        <f>IF(N1528="základní",J1528,0)</f>
        <v>0</v>
      </c>
      <c r="BF1528" s="251">
        <f>IF(N1528="snížená",J1528,0)</f>
        <v>0</v>
      </c>
      <c r="BG1528" s="251">
        <f>IF(N1528="zákl. přenesená",J1528,0)</f>
        <v>0</v>
      </c>
      <c r="BH1528" s="251">
        <f>IF(N1528="sníž. přenesená",J1528,0)</f>
        <v>0</v>
      </c>
      <c r="BI1528" s="251">
        <f>IF(N1528="nulová",J1528,0)</f>
        <v>0</v>
      </c>
      <c r="BJ1528" s="25" t="s">
        <v>83</v>
      </c>
      <c r="BK1528" s="251">
        <f>ROUND(I1528*H1528,2)</f>
        <v>0</v>
      </c>
      <c r="BL1528" s="25" t="s">
        <v>422</v>
      </c>
      <c r="BM1528" s="25" t="s">
        <v>1625</v>
      </c>
    </row>
    <row r="1529" s="1" customFormat="1">
      <c r="B1529" s="47"/>
      <c r="C1529" s="75"/>
      <c r="D1529" s="252" t="s">
        <v>425</v>
      </c>
      <c r="E1529" s="75"/>
      <c r="F1529" s="253" t="s">
        <v>1626</v>
      </c>
      <c r="G1529" s="75"/>
      <c r="H1529" s="75"/>
      <c r="I1529" s="208"/>
      <c r="J1529" s="75"/>
      <c r="K1529" s="75"/>
      <c r="L1529" s="73"/>
      <c r="M1529" s="254"/>
      <c r="N1529" s="48"/>
      <c r="O1529" s="48"/>
      <c r="P1529" s="48"/>
      <c r="Q1529" s="48"/>
      <c r="R1529" s="48"/>
      <c r="S1529" s="48"/>
      <c r="T1529" s="96"/>
      <c r="AT1529" s="25" t="s">
        <v>425</v>
      </c>
      <c r="AU1529" s="25" t="s">
        <v>86</v>
      </c>
    </row>
    <row r="1530" s="12" customFormat="1">
      <c r="B1530" s="255"/>
      <c r="C1530" s="256"/>
      <c r="D1530" s="252" t="s">
        <v>428</v>
      </c>
      <c r="E1530" s="257" t="s">
        <v>21</v>
      </c>
      <c r="F1530" s="258" t="s">
        <v>611</v>
      </c>
      <c r="G1530" s="256"/>
      <c r="H1530" s="257" t="s">
        <v>21</v>
      </c>
      <c r="I1530" s="259"/>
      <c r="J1530" s="256"/>
      <c r="K1530" s="256"/>
      <c r="L1530" s="260"/>
      <c r="M1530" s="261"/>
      <c r="N1530" s="262"/>
      <c r="O1530" s="262"/>
      <c r="P1530" s="262"/>
      <c r="Q1530" s="262"/>
      <c r="R1530" s="262"/>
      <c r="S1530" s="262"/>
      <c r="T1530" s="263"/>
      <c r="AT1530" s="264" t="s">
        <v>428</v>
      </c>
      <c r="AU1530" s="264" t="s">
        <v>86</v>
      </c>
      <c r="AV1530" s="12" t="s">
        <v>83</v>
      </c>
      <c r="AW1530" s="12" t="s">
        <v>39</v>
      </c>
      <c r="AX1530" s="12" t="s">
        <v>76</v>
      </c>
      <c r="AY1530" s="264" t="s">
        <v>414</v>
      </c>
    </row>
    <row r="1531" s="13" customFormat="1">
      <c r="B1531" s="265"/>
      <c r="C1531" s="266"/>
      <c r="D1531" s="252" t="s">
        <v>428</v>
      </c>
      <c r="E1531" s="267" t="s">
        <v>21</v>
      </c>
      <c r="F1531" s="268" t="s">
        <v>1627</v>
      </c>
      <c r="G1531" s="266"/>
      <c r="H1531" s="269">
        <v>5.6699999999999999</v>
      </c>
      <c r="I1531" s="270"/>
      <c r="J1531" s="266"/>
      <c r="K1531" s="266"/>
      <c r="L1531" s="271"/>
      <c r="M1531" s="272"/>
      <c r="N1531" s="273"/>
      <c r="O1531" s="273"/>
      <c r="P1531" s="273"/>
      <c r="Q1531" s="273"/>
      <c r="R1531" s="273"/>
      <c r="S1531" s="273"/>
      <c r="T1531" s="274"/>
      <c r="AT1531" s="275" t="s">
        <v>428</v>
      </c>
      <c r="AU1531" s="275" t="s">
        <v>86</v>
      </c>
      <c r="AV1531" s="13" t="s">
        <v>86</v>
      </c>
      <c r="AW1531" s="13" t="s">
        <v>39</v>
      </c>
      <c r="AX1531" s="13" t="s">
        <v>76</v>
      </c>
      <c r="AY1531" s="275" t="s">
        <v>414</v>
      </c>
    </row>
    <row r="1532" s="13" customFormat="1">
      <c r="B1532" s="265"/>
      <c r="C1532" s="266"/>
      <c r="D1532" s="252" t="s">
        <v>428</v>
      </c>
      <c r="E1532" s="267" t="s">
        <v>21</v>
      </c>
      <c r="F1532" s="268" t="s">
        <v>1628</v>
      </c>
      <c r="G1532" s="266"/>
      <c r="H1532" s="269">
        <v>6.4199999999999999</v>
      </c>
      <c r="I1532" s="270"/>
      <c r="J1532" s="266"/>
      <c r="K1532" s="266"/>
      <c r="L1532" s="271"/>
      <c r="M1532" s="272"/>
      <c r="N1532" s="273"/>
      <c r="O1532" s="273"/>
      <c r="P1532" s="273"/>
      <c r="Q1532" s="273"/>
      <c r="R1532" s="273"/>
      <c r="S1532" s="273"/>
      <c r="T1532" s="274"/>
      <c r="AT1532" s="275" t="s">
        <v>428</v>
      </c>
      <c r="AU1532" s="275" t="s">
        <v>86</v>
      </c>
      <c r="AV1532" s="13" t="s">
        <v>86</v>
      </c>
      <c r="AW1532" s="13" t="s">
        <v>39</v>
      </c>
      <c r="AX1532" s="13" t="s">
        <v>76</v>
      </c>
      <c r="AY1532" s="275" t="s">
        <v>414</v>
      </c>
    </row>
    <row r="1533" s="13" customFormat="1">
      <c r="B1533" s="265"/>
      <c r="C1533" s="266"/>
      <c r="D1533" s="252" t="s">
        <v>428</v>
      </c>
      <c r="E1533" s="267" t="s">
        <v>21</v>
      </c>
      <c r="F1533" s="268" t="s">
        <v>1629</v>
      </c>
      <c r="G1533" s="266"/>
      <c r="H1533" s="269">
        <v>3.2799999999999998</v>
      </c>
      <c r="I1533" s="270"/>
      <c r="J1533" s="266"/>
      <c r="K1533" s="266"/>
      <c r="L1533" s="271"/>
      <c r="M1533" s="272"/>
      <c r="N1533" s="273"/>
      <c r="O1533" s="273"/>
      <c r="P1533" s="273"/>
      <c r="Q1533" s="273"/>
      <c r="R1533" s="273"/>
      <c r="S1533" s="273"/>
      <c r="T1533" s="274"/>
      <c r="AT1533" s="275" t="s">
        <v>428</v>
      </c>
      <c r="AU1533" s="275" t="s">
        <v>86</v>
      </c>
      <c r="AV1533" s="13" t="s">
        <v>86</v>
      </c>
      <c r="AW1533" s="13" t="s">
        <v>39</v>
      </c>
      <c r="AX1533" s="13" t="s">
        <v>76</v>
      </c>
      <c r="AY1533" s="275" t="s">
        <v>414</v>
      </c>
    </row>
    <row r="1534" s="13" customFormat="1">
      <c r="B1534" s="265"/>
      <c r="C1534" s="266"/>
      <c r="D1534" s="252" t="s">
        <v>428</v>
      </c>
      <c r="E1534" s="267" t="s">
        <v>21</v>
      </c>
      <c r="F1534" s="268" t="s">
        <v>1630</v>
      </c>
      <c r="G1534" s="266"/>
      <c r="H1534" s="269">
        <v>3.3799999999999999</v>
      </c>
      <c r="I1534" s="270"/>
      <c r="J1534" s="266"/>
      <c r="K1534" s="266"/>
      <c r="L1534" s="271"/>
      <c r="M1534" s="272"/>
      <c r="N1534" s="273"/>
      <c r="O1534" s="273"/>
      <c r="P1534" s="273"/>
      <c r="Q1534" s="273"/>
      <c r="R1534" s="273"/>
      <c r="S1534" s="273"/>
      <c r="T1534" s="274"/>
      <c r="AT1534" s="275" t="s">
        <v>428</v>
      </c>
      <c r="AU1534" s="275" t="s">
        <v>86</v>
      </c>
      <c r="AV1534" s="13" t="s">
        <v>86</v>
      </c>
      <c r="AW1534" s="13" t="s">
        <v>39</v>
      </c>
      <c r="AX1534" s="13" t="s">
        <v>76</v>
      </c>
      <c r="AY1534" s="275" t="s">
        <v>414</v>
      </c>
    </row>
    <row r="1535" s="13" customFormat="1">
      <c r="B1535" s="265"/>
      <c r="C1535" s="266"/>
      <c r="D1535" s="252" t="s">
        <v>428</v>
      </c>
      <c r="E1535" s="267" t="s">
        <v>21</v>
      </c>
      <c r="F1535" s="268" t="s">
        <v>1631</v>
      </c>
      <c r="G1535" s="266"/>
      <c r="H1535" s="269">
        <v>1.3999999999999999</v>
      </c>
      <c r="I1535" s="270"/>
      <c r="J1535" s="266"/>
      <c r="K1535" s="266"/>
      <c r="L1535" s="271"/>
      <c r="M1535" s="272"/>
      <c r="N1535" s="273"/>
      <c r="O1535" s="273"/>
      <c r="P1535" s="273"/>
      <c r="Q1535" s="273"/>
      <c r="R1535" s="273"/>
      <c r="S1535" s="273"/>
      <c r="T1535" s="274"/>
      <c r="AT1535" s="275" t="s">
        <v>428</v>
      </c>
      <c r="AU1535" s="275" t="s">
        <v>86</v>
      </c>
      <c r="AV1535" s="13" t="s">
        <v>86</v>
      </c>
      <c r="AW1535" s="13" t="s">
        <v>39</v>
      </c>
      <c r="AX1535" s="13" t="s">
        <v>76</v>
      </c>
      <c r="AY1535" s="275" t="s">
        <v>414</v>
      </c>
    </row>
    <row r="1536" s="12" customFormat="1">
      <c r="B1536" s="255"/>
      <c r="C1536" s="256"/>
      <c r="D1536" s="252" t="s">
        <v>428</v>
      </c>
      <c r="E1536" s="257" t="s">
        <v>21</v>
      </c>
      <c r="F1536" s="258" t="s">
        <v>625</v>
      </c>
      <c r="G1536" s="256"/>
      <c r="H1536" s="257" t="s">
        <v>21</v>
      </c>
      <c r="I1536" s="259"/>
      <c r="J1536" s="256"/>
      <c r="K1536" s="256"/>
      <c r="L1536" s="260"/>
      <c r="M1536" s="261"/>
      <c r="N1536" s="262"/>
      <c r="O1536" s="262"/>
      <c r="P1536" s="262"/>
      <c r="Q1536" s="262"/>
      <c r="R1536" s="262"/>
      <c r="S1536" s="262"/>
      <c r="T1536" s="263"/>
      <c r="AT1536" s="264" t="s">
        <v>428</v>
      </c>
      <c r="AU1536" s="264" t="s">
        <v>86</v>
      </c>
      <c r="AV1536" s="12" t="s">
        <v>83</v>
      </c>
      <c r="AW1536" s="12" t="s">
        <v>39</v>
      </c>
      <c r="AX1536" s="12" t="s">
        <v>76</v>
      </c>
      <c r="AY1536" s="264" t="s">
        <v>414</v>
      </c>
    </row>
    <row r="1537" s="13" customFormat="1">
      <c r="B1537" s="265"/>
      <c r="C1537" s="266"/>
      <c r="D1537" s="252" t="s">
        <v>428</v>
      </c>
      <c r="E1537" s="267" t="s">
        <v>21</v>
      </c>
      <c r="F1537" s="268" t="s">
        <v>1632</v>
      </c>
      <c r="G1537" s="266"/>
      <c r="H1537" s="269">
        <v>336.04000000000002</v>
      </c>
      <c r="I1537" s="270"/>
      <c r="J1537" s="266"/>
      <c r="K1537" s="266"/>
      <c r="L1537" s="271"/>
      <c r="M1537" s="272"/>
      <c r="N1537" s="273"/>
      <c r="O1537" s="273"/>
      <c r="P1537" s="273"/>
      <c r="Q1537" s="273"/>
      <c r="R1537" s="273"/>
      <c r="S1537" s="273"/>
      <c r="T1537" s="274"/>
      <c r="AT1537" s="275" t="s">
        <v>428</v>
      </c>
      <c r="AU1537" s="275" t="s">
        <v>86</v>
      </c>
      <c r="AV1537" s="13" t="s">
        <v>86</v>
      </c>
      <c r="AW1537" s="13" t="s">
        <v>39</v>
      </c>
      <c r="AX1537" s="13" t="s">
        <v>76</v>
      </c>
      <c r="AY1537" s="275" t="s">
        <v>414</v>
      </c>
    </row>
    <row r="1538" s="13" customFormat="1">
      <c r="B1538" s="265"/>
      <c r="C1538" s="266"/>
      <c r="D1538" s="252" t="s">
        <v>428</v>
      </c>
      <c r="E1538" s="267" t="s">
        <v>21</v>
      </c>
      <c r="F1538" s="268" t="s">
        <v>1633</v>
      </c>
      <c r="G1538" s="266"/>
      <c r="H1538" s="269">
        <v>5.3200000000000003</v>
      </c>
      <c r="I1538" s="270"/>
      <c r="J1538" s="266"/>
      <c r="K1538" s="266"/>
      <c r="L1538" s="271"/>
      <c r="M1538" s="272"/>
      <c r="N1538" s="273"/>
      <c r="O1538" s="273"/>
      <c r="P1538" s="273"/>
      <c r="Q1538" s="273"/>
      <c r="R1538" s="273"/>
      <c r="S1538" s="273"/>
      <c r="T1538" s="274"/>
      <c r="AT1538" s="275" t="s">
        <v>428</v>
      </c>
      <c r="AU1538" s="275" t="s">
        <v>86</v>
      </c>
      <c r="AV1538" s="13" t="s">
        <v>86</v>
      </c>
      <c r="AW1538" s="13" t="s">
        <v>39</v>
      </c>
      <c r="AX1538" s="13" t="s">
        <v>76</v>
      </c>
      <c r="AY1538" s="275" t="s">
        <v>414</v>
      </c>
    </row>
    <row r="1539" s="15" customFormat="1">
      <c r="B1539" s="287"/>
      <c r="C1539" s="288"/>
      <c r="D1539" s="252" t="s">
        <v>428</v>
      </c>
      <c r="E1539" s="289" t="s">
        <v>21</v>
      </c>
      <c r="F1539" s="290" t="s">
        <v>235</v>
      </c>
      <c r="G1539" s="288"/>
      <c r="H1539" s="291">
        <v>361.50999999999999</v>
      </c>
      <c r="I1539" s="292"/>
      <c r="J1539" s="288"/>
      <c r="K1539" s="288"/>
      <c r="L1539" s="293"/>
      <c r="M1539" s="294"/>
      <c r="N1539" s="295"/>
      <c r="O1539" s="295"/>
      <c r="P1539" s="295"/>
      <c r="Q1539" s="295"/>
      <c r="R1539" s="295"/>
      <c r="S1539" s="295"/>
      <c r="T1539" s="296"/>
      <c r="AT1539" s="297" t="s">
        <v>428</v>
      </c>
      <c r="AU1539" s="297" t="s">
        <v>86</v>
      </c>
      <c r="AV1539" s="15" t="s">
        <v>422</v>
      </c>
      <c r="AW1539" s="15" t="s">
        <v>39</v>
      </c>
      <c r="AX1539" s="15" t="s">
        <v>83</v>
      </c>
      <c r="AY1539" s="297" t="s">
        <v>414</v>
      </c>
    </row>
    <row r="1540" s="1" customFormat="1" ht="25.5" customHeight="1">
      <c r="B1540" s="47"/>
      <c r="C1540" s="240" t="s">
        <v>1634</v>
      </c>
      <c r="D1540" s="240" t="s">
        <v>418</v>
      </c>
      <c r="E1540" s="241" t="s">
        <v>1635</v>
      </c>
      <c r="F1540" s="242" t="s">
        <v>1636</v>
      </c>
      <c r="G1540" s="243" t="s">
        <v>192</v>
      </c>
      <c r="H1540" s="244">
        <v>11393.450000000001</v>
      </c>
      <c r="I1540" s="245"/>
      <c r="J1540" s="246">
        <f>ROUND(I1540*H1540,2)</f>
        <v>0</v>
      </c>
      <c r="K1540" s="242" t="s">
        <v>421</v>
      </c>
      <c r="L1540" s="73"/>
      <c r="M1540" s="247" t="s">
        <v>21</v>
      </c>
      <c r="N1540" s="248" t="s">
        <v>47</v>
      </c>
      <c r="O1540" s="48"/>
      <c r="P1540" s="249">
        <f>O1540*H1540</f>
        <v>0</v>
      </c>
      <c r="Q1540" s="249">
        <v>0</v>
      </c>
      <c r="R1540" s="249">
        <f>Q1540*H1540</f>
        <v>0</v>
      </c>
      <c r="S1540" s="249">
        <v>0.050000000000000003</v>
      </c>
      <c r="T1540" s="250">
        <f>S1540*H1540</f>
        <v>569.67250000000001</v>
      </c>
      <c r="AR1540" s="25" t="s">
        <v>422</v>
      </c>
      <c r="AT1540" s="25" t="s">
        <v>418</v>
      </c>
      <c r="AU1540" s="25" t="s">
        <v>86</v>
      </c>
      <c r="AY1540" s="25" t="s">
        <v>414</v>
      </c>
      <c r="BE1540" s="251">
        <f>IF(N1540="základní",J1540,0)</f>
        <v>0</v>
      </c>
      <c r="BF1540" s="251">
        <f>IF(N1540="snížená",J1540,0)</f>
        <v>0</v>
      </c>
      <c r="BG1540" s="251">
        <f>IF(N1540="zákl. přenesená",J1540,0)</f>
        <v>0</v>
      </c>
      <c r="BH1540" s="251">
        <f>IF(N1540="sníž. přenesená",J1540,0)</f>
        <v>0</v>
      </c>
      <c r="BI1540" s="251">
        <f>IF(N1540="nulová",J1540,0)</f>
        <v>0</v>
      </c>
      <c r="BJ1540" s="25" t="s">
        <v>83</v>
      </c>
      <c r="BK1540" s="251">
        <f>ROUND(I1540*H1540,2)</f>
        <v>0</v>
      </c>
      <c r="BL1540" s="25" t="s">
        <v>422</v>
      </c>
      <c r="BM1540" s="25" t="s">
        <v>1637</v>
      </c>
    </row>
    <row r="1541" s="1" customFormat="1">
      <c r="B1541" s="47"/>
      <c r="C1541" s="75"/>
      <c r="D1541" s="252" t="s">
        <v>425</v>
      </c>
      <c r="E1541" s="75"/>
      <c r="F1541" s="253" t="s">
        <v>1638</v>
      </c>
      <c r="G1541" s="75"/>
      <c r="H1541" s="75"/>
      <c r="I1541" s="208"/>
      <c r="J1541" s="75"/>
      <c r="K1541" s="75"/>
      <c r="L1541" s="73"/>
      <c r="M1541" s="254"/>
      <c r="N1541" s="48"/>
      <c r="O1541" s="48"/>
      <c r="P1541" s="48"/>
      <c r="Q1541" s="48"/>
      <c r="R1541" s="48"/>
      <c r="S1541" s="48"/>
      <c r="T1541" s="96"/>
      <c r="AT1541" s="25" t="s">
        <v>425</v>
      </c>
      <c r="AU1541" s="25" t="s">
        <v>86</v>
      </c>
    </row>
    <row r="1542" s="13" customFormat="1">
      <c r="B1542" s="265"/>
      <c r="C1542" s="266"/>
      <c r="D1542" s="252" t="s">
        <v>428</v>
      </c>
      <c r="E1542" s="267" t="s">
        <v>21</v>
      </c>
      <c r="F1542" s="268" t="s">
        <v>312</v>
      </c>
      <c r="G1542" s="266"/>
      <c r="H1542" s="269">
        <v>11393.450000000001</v>
      </c>
      <c r="I1542" s="270"/>
      <c r="J1542" s="266"/>
      <c r="K1542" s="266"/>
      <c r="L1542" s="271"/>
      <c r="M1542" s="272"/>
      <c r="N1542" s="273"/>
      <c r="O1542" s="273"/>
      <c r="P1542" s="273"/>
      <c r="Q1542" s="273"/>
      <c r="R1542" s="273"/>
      <c r="S1542" s="273"/>
      <c r="T1542" s="274"/>
      <c r="AT1542" s="275" t="s">
        <v>428</v>
      </c>
      <c r="AU1542" s="275" t="s">
        <v>86</v>
      </c>
      <c r="AV1542" s="13" t="s">
        <v>86</v>
      </c>
      <c r="AW1542" s="13" t="s">
        <v>39</v>
      </c>
      <c r="AX1542" s="13" t="s">
        <v>76</v>
      </c>
      <c r="AY1542" s="275" t="s">
        <v>414</v>
      </c>
    </row>
    <row r="1543" s="15" customFormat="1">
      <c r="B1543" s="287"/>
      <c r="C1543" s="288"/>
      <c r="D1543" s="252" t="s">
        <v>428</v>
      </c>
      <c r="E1543" s="289" t="s">
        <v>21</v>
      </c>
      <c r="F1543" s="290" t="s">
        <v>235</v>
      </c>
      <c r="G1543" s="288"/>
      <c r="H1543" s="291">
        <v>11393.450000000001</v>
      </c>
      <c r="I1543" s="292"/>
      <c r="J1543" s="288"/>
      <c r="K1543" s="288"/>
      <c r="L1543" s="293"/>
      <c r="M1543" s="294"/>
      <c r="N1543" s="295"/>
      <c r="O1543" s="295"/>
      <c r="P1543" s="295"/>
      <c r="Q1543" s="295"/>
      <c r="R1543" s="295"/>
      <c r="S1543" s="295"/>
      <c r="T1543" s="296"/>
      <c r="AT1543" s="297" t="s">
        <v>428</v>
      </c>
      <c r="AU1543" s="297" t="s">
        <v>86</v>
      </c>
      <c r="AV1543" s="15" t="s">
        <v>422</v>
      </c>
      <c r="AW1543" s="15" t="s">
        <v>39</v>
      </c>
      <c r="AX1543" s="15" t="s">
        <v>83</v>
      </c>
      <c r="AY1543" s="297" t="s">
        <v>414</v>
      </c>
    </row>
    <row r="1544" s="1" customFormat="1" ht="25.5" customHeight="1">
      <c r="B1544" s="47"/>
      <c r="C1544" s="240" t="s">
        <v>1639</v>
      </c>
      <c r="D1544" s="240" t="s">
        <v>418</v>
      </c>
      <c r="E1544" s="241" t="s">
        <v>1640</v>
      </c>
      <c r="F1544" s="242" t="s">
        <v>1641</v>
      </c>
      <c r="G1544" s="243" t="s">
        <v>192</v>
      </c>
      <c r="H1544" s="244">
        <v>23187.217000000001</v>
      </c>
      <c r="I1544" s="245"/>
      <c r="J1544" s="246">
        <f>ROUND(I1544*H1544,2)</f>
        <v>0</v>
      </c>
      <c r="K1544" s="242" t="s">
        <v>421</v>
      </c>
      <c r="L1544" s="73"/>
      <c r="M1544" s="247" t="s">
        <v>21</v>
      </c>
      <c r="N1544" s="248" t="s">
        <v>47</v>
      </c>
      <c r="O1544" s="48"/>
      <c r="P1544" s="249">
        <f>O1544*H1544</f>
        <v>0</v>
      </c>
      <c r="Q1544" s="249">
        <v>0</v>
      </c>
      <c r="R1544" s="249">
        <f>Q1544*H1544</f>
        <v>0</v>
      </c>
      <c r="S1544" s="249">
        <v>0.045999999999999999</v>
      </c>
      <c r="T1544" s="250">
        <f>S1544*H1544</f>
        <v>1066.6119819999999</v>
      </c>
      <c r="AR1544" s="25" t="s">
        <v>422</v>
      </c>
      <c r="AT1544" s="25" t="s">
        <v>418</v>
      </c>
      <c r="AU1544" s="25" t="s">
        <v>86</v>
      </c>
      <c r="AY1544" s="25" t="s">
        <v>414</v>
      </c>
      <c r="BE1544" s="251">
        <f>IF(N1544="základní",J1544,0)</f>
        <v>0</v>
      </c>
      <c r="BF1544" s="251">
        <f>IF(N1544="snížená",J1544,0)</f>
        <v>0</v>
      </c>
      <c r="BG1544" s="251">
        <f>IF(N1544="zákl. přenesená",J1544,0)</f>
        <v>0</v>
      </c>
      <c r="BH1544" s="251">
        <f>IF(N1544="sníž. přenesená",J1544,0)</f>
        <v>0</v>
      </c>
      <c r="BI1544" s="251">
        <f>IF(N1544="nulová",J1544,0)</f>
        <v>0</v>
      </c>
      <c r="BJ1544" s="25" t="s">
        <v>83</v>
      </c>
      <c r="BK1544" s="251">
        <f>ROUND(I1544*H1544,2)</f>
        <v>0</v>
      </c>
      <c r="BL1544" s="25" t="s">
        <v>422</v>
      </c>
      <c r="BM1544" s="25" t="s">
        <v>1642</v>
      </c>
    </row>
    <row r="1545" s="1" customFormat="1">
      <c r="B1545" s="47"/>
      <c r="C1545" s="75"/>
      <c r="D1545" s="252" t="s">
        <v>425</v>
      </c>
      <c r="E1545" s="75"/>
      <c r="F1545" s="253" t="s">
        <v>1638</v>
      </c>
      <c r="G1545" s="75"/>
      <c r="H1545" s="75"/>
      <c r="I1545" s="208"/>
      <c r="J1545" s="75"/>
      <c r="K1545" s="75"/>
      <c r="L1545" s="73"/>
      <c r="M1545" s="254"/>
      <c r="N1545" s="48"/>
      <c r="O1545" s="48"/>
      <c r="P1545" s="48"/>
      <c r="Q1545" s="48"/>
      <c r="R1545" s="48"/>
      <c r="S1545" s="48"/>
      <c r="T1545" s="96"/>
      <c r="AT1545" s="25" t="s">
        <v>425</v>
      </c>
      <c r="AU1545" s="25" t="s">
        <v>86</v>
      </c>
    </row>
    <row r="1546" s="12" customFormat="1">
      <c r="B1546" s="255"/>
      <c r="C1546" s="256"/>
      <c r="D1546" s="252" t="s">
        <v>428</v>
      </c>
      <c r="E1546" s="257" t="s">
        <v>21</v>
      </c>
      <c r="F1546" s="258" t="s">
        <v>826</v>
      </c>
      <c r="G1546" s="256"/>
      <c r="H1546" s="257" t="s">
        <v>21</v>
      </c>
      <c r="I1546" s="259"/>
      <c r="J1546" s="256"/>
      <c r="K1546" s="256"/>
      <c r="L1546" s="260"/>
      <c r="M1546" s="261"/>
      <c r="N1546" s="262"/>
      <c r="O1546" s="262"/>
      <c r="P1546" s="262"/>
      <c r="Q1546" s="262"/>
      <c r="R1546" s="262"/>
      <c r="S1546" s="262"/>
      <c r="T1546" s="263"/>
      <c r="AT1546" s="264" t="s">
        <v>428</v>
      </c>
      <c r="AU1546" s="264" t="s">
        <v>86</v>
      </c>
      <c r="AV1546" s="12" t="s">
        <v>83</v>
      </c>
      <c r="AW1546" s="12" t="s">
        <v>39</v>
      </c>
      <c r="AX1546" s="12" t="s">
        <v>76</v>
      </c>
      <c r="AY1546" s="264" t="s">
        <v>414</v>
      </c>
    </row>
    <row r="1547" s="13" customFormat="1">
      <c r="B1547" s="265"/>
      <c r="C1547" s="266"/>
      <c r="D1547" s="252" t="s">
        <v>428</v>
      </c>
      <c r="E1547" s="267" t="s">
        <v>21</v>
      </c>
      <c r="F1547" s="268" t="s">
        <v>309</v>
      </c>
      <c r="G1547" s="266"/>
      <c r="H1547" s="269">
        <v>21874.855</v>
      </c>
      <c r="I1547" s="270"/>
      <c r="J1547" s="266"/>
      <c r="K1547" s="266"/>
      <c r="L1547" s="271"/>
      <c r="M1547" s="272"/>
      <c r="N1547" s="273"/>
      <c r="O1547" s="273"/>
      <c r="P1547" s="273"/>
      <c r="Q1547" s="273"/>
      <c r="R1547" s="273"/>
      <c r="S1547" s="273"/>
      <c r="T1547" s="274"/>
      <c r="AT1547" s="275" t="s">
        <v>428</v>
      </c>
      <c r="AU1547" s="275" t="s">
        <v>86</v>
      </c>
      <c r="AV1547" s="13" t="s">
        <v>86</v>
      </c>
      <c r="AW1547" s="13" t="s">
        <v>39</v>
      </c>
      <c r="AX1547" s="13" t="s">
        <v>76</v>
      </c>
      <c r="AY1547" s="275" t="s">
        <v>414</v>
      </c>
    </row>
    <row r="1548" s="12" customFormat="1">
      <c r="B1548" s="255"/>
      <c r="C1548" s="256"/>
      <c r="D1548" s="252" t="s">
        <v>428</v>
      </c>
      <c r="E1548" s="257" t="s">
        <v>21</v>
      </c>
      <c r="F1548" s="258" t="s">
        <v>1643</v>
      </c>
      <c r="G1548" s="256"/>
      <c r="H1548" s="257" t="s">
        <v>21</v>
      </c>
      <c r="I1548" s="259"/>
      <c r="J1548" s="256"/>
      <c r="K1548" s="256"/>
      <c r="L1548" s="260"/>
      <c r="M1548" s="261"/>
      <c r="N1548" s="262"/>
      <c r="O1548" s="262"/>
      <c r="P1548" s="262"/>
      <c r="Q1548" s="262"/>
      <c r="R1548" s="262"/>
      <c r="S1548" s="262"/>
      <c r="T1548" s="263"/>
      <c r="AT1548" s="264" t="s">
        <v>428</v>
      </c>
      <c r="AU1548" s="264" t="s">
        <v>86</v>
      </c>
      <c r="AV1548" s="12" t="s">
        <v>83</v>
      </c>
      <c r="AW1548" s="12" t="s">
        <v>39</v>
      </c>
      <c r="AX1548" s="12" t="s">
        <v>76</v>
      </c>
      <c r="AY1548" s="264" t="s">
        <v>414</v>
      </c>
    </row>
    <row r="1549" s="13" customFormat="1">
      <c r="B1549" s="265"/>
      <c r="C1549" s="266"/>
      <c r="D1549" s="252" t="s">
        <v>428</v>
      </c>
      <c r="E1549" s="267" t="s">
        <v>21</v>
      </c>
      <c r="F1549" s="268" t="s">
        <v>303</v>
      </c>
      <c r="G1549" s="266"/>
      <c r="H1549" s="269">
        <v>155.47200000000001</v>
      </c>
      <c r="I1549" s="270"/>
      <c r="J1549" s="266"/>
      <c r="K1549" s="266"/>
      <c r="L1549" s="271"/>
      <c r="M1549" s="272"/>
      <c r="N1549" s="273"/>
      <c r="O1549" s="273"/>
      <c r="P1549" s="273"/>
      <c r="Q1549" s="273"/>
      <c r="R1549" s="273"/>
      <c r="S1549" s="273"/>
      <c r="T1549" s="274"/>
      <c r="AT1549" s="275" t="s">
        <v>428</v>
      </c>
      <c r="AU1549" s="275" t="s">
        <v>86</v>
      </c>
      <c r="AV1549" s="13" t="s">
        <v>86</v>
      </c>
      <c r="AW1549" s="13" t="s">
        <v>39</v>
      </c>
      <c r="AX1549" s="13" t="s">
        <v>76</v>
      </c>
      <c r="AY1549" s="275" t="s">
        <v>414</v>
      </c>
    </row>
    <row r="1550" s="12" customFormat="1">
      <c r="B1550" s="255"/>
      <c r="C1550" s="256"/>
      <c r="D1550" s="252" t="s">
        <v>428</v>
      </c>
      <c r="E1550" s="257" t="s">
        <v>21</v>
      </c>
      <c r="F1550" s="258" t="s">
        <v>1644</v>
      </c>
      <c r="G1550" s="256"/>
      <c r="H1550" s="257" t="s">
        <v>21</v>
      </c>
      <c r="I1550" s="259"/>
      <c r="J1550" s="256"/>
      <c r="K1550" s="256"/>
      <c r="L1550" s="260"/>
      <c r="M1550" s="261"/>
      <c r="N1550" s="262"/>
      <c r="O1550" s="262"/>
      <c r="P1550" s="262"/>
      <c r="Q1550" s="262"/>
      <c r="R1550" s="262"/>
      <c r="S1550" s="262"/>
      <c r="T1550" s="263"/>
      <c r="AT1550" s="264" t="s">
        <v>428</v>
      </c>
      <c r="AU1550" s="264" t="s">
        <v>86</v>
      </c>
      <c r="AV1550" s="12" t="s">
        <v>83</v>
      </c>
      <c r="AW1550" s="12" t="s">
        <v>39</v>
      </c>
      <c r="AX1550" s="12" t="s">
        <v>76</v>
      </c>
      <c r="AY1550" s="264" t="s">
        <v>414</v>
      </c>
    </row>
    <row r="1551" s="13" customFormat="1">
      <c r="B1551" s="265"/>
      <c r="C1551" s="266"/>
      <c r="D1551" s="252" t="s">
        <v>428</v>
      </c>
      <c r="E1551" s="267" t="s">
        <v>21</v>
      </c>
      <c r="F1551" s="268" t="s">
        <v>315</v>
      </c>
      <c r="G1551" s="266"/>
      <c r="H1551" s="269">
        <v>1074.01</v>
      </c>
      <c r="I1551" s="270"/>
      <c r="J1551" s="266"/>
      <c r="K1551" s="266"/>
      <c r="L1551" s="271"/>
      <c r="M1551" s="272"/>
      <c r="N1551" s="273"/>
      <c r="O1551" s="273"/>
      <c r="P1551" s="273"/>
      <c r="Q1551" s="273"/>
      <c r="R1551" s="273"/>
      <c r="S1551" s="273"/>
      <c r="T1551" s="274"/>
      <c r="AT1551" s="275" t="s">
        <v>428</v>
      </c>
      <c r="AU1551" s="275" t="s">
        <v>86</v>
      </c>
      <c r="AV1551" s="13" t="s">
        <v>86</v>
      </c>
      <c r="AW1551" s="13" t="s">
        <v>39</v>
      </c>
      <c r="AX1551" s="13" t="s">
        <v>76</v>
      </c>
      <c r="AY1551" s="275" t="s">
        <v>414</v>
      </c>
    </row>
    <row r="1552" s="12" customFormat="1">
      <c r="B1552" s="255"/>
      <c r="C1552" s="256"/>
      <c r="D1552" s="252" t="s">
        <v>428</v>
      </c>
      <c r="E1552" s="257" t="s">
        <v>21</v>
      </c>
      <c r="F1552" s="258" t="s">
        <v>1645</v>
      </c>
      <c r="G1552" s="256"/>
      <c r="H1552" s="257" t="s">
        <v>21</v>
      </c>
      <c r="I1552" s="259"/>
      <c r="J1552" s="256"/>
      <c r="K1552" s="256"/>
      <c r="L1552" s="260"/>
      <c r="M1552" s="261"/>
      <c r="N1552" s="262"/>
      <c r="O1552" s="262"/>
      <c r="P1552" s="262"/>
      <c r="Q1552" s="262"/>
      <c r="R1552" s="262"/>
      <c r="S1552" s="262"/>
      <c r="T1552" s="263"/>
      <c r="AT1552" s="264" t="s">
        <v>428</v>
      </c>
      <c r="AU1552" s="264" t="s">
        <v>86</v>
      </c>
      <c r="AV1552" s="12" t="s">
        <v>83</v>
      </c>
      <c r="AW1552" s="12" t="s">
        <v>39</v>
      </c>
      <c r="AX1552" s="12" t="s">
        <v>76</v>
      </c>
      <c r="AY1552" s="264" t="s">
        <v>414</v>
      </c>
    </row>
    <row r="1553" s="13" customFormat="1">
      <c r="B1553" s="265"/>
      <c r="C1553" s="266"/>
      <c r="D1553" s="252" t="s">
        <v>428</v>
      </c>
      <c r="E1553" s="267" t="s">
        <v>21</v>
      </c>
      <c r="F1553" s="268" t="s">
        <v>300</v>
      </c>
      <c r="G1553" s="266"/>
      <c r="H1553" s="269">
        <v>82.879999999999995</v>
      </c>
      <c r="I1553" s="270"/>
      <c r="J1553" s="266"/>
      <c r="K1553" s="266"/>
      <c r="L1553" s="271"/>
      <c r="M1553" s="272"/>
      <c r="N1553" s="273"/>
      <c r="O1553" s="273"/>
      <c r="P1553" s="273"/>
      <c r="Q1553" s="273"/>
      <c r="R1553" s="273"/>
      <c r="S1553" s="273"/>
      <c r="T1553" s="274"/>
      <c r="AT1553" s="275" t="s">
        <v>428</v>
      </c>
      <c r="AU1553" s="275" t="s">
        <v>86</v>
      </c>
      <c r="AV1553" s="13" t="s">
        <v>86</v>
      </c>
      <c r="AW1553" s="13" t="s">
        <v>39</v>
      </c>
      <c r="AX1553" s="13" t="s">
        <v>76</v>
      </c>
      <c r="AY1553" s="275" t="s">
        <v>414</v>
      </c>
    </row>
    <row r="1554" s="15" customFormat="1">
      <c r="B1554" s="287"/>
      <c r="C1554" s="288"/>
      <c r="D1554" s="252" t="s">
        <v>428</v>
      </c>
      <c r="E1554" s="289" t="s">
        <v>21</v>
      </c>
      <c r="F1554" s="290" t="s">
        <v>235</v>
      </c>
      <c r="G1554" s="288"/>
      <c r="H1554" s="291">
        <v>23187.217000000001</v>
      </c>
      <c r="I1554" s="292"/>
      <c r="J1554" s="288"/>
      <c r="K1554" s="288"/>
      <c r="L1554" s="293"/>
      <c r="M1554" s="294"/>
      <c r="N1554" s="295"/>
      <c r="O1554" s="295"/>
      <c r="P1554" s="295"/>
      <c r="Q1554" s="295"/>
      <c r="R1554" s="295"/>
      <c r="S1554" s="295"/>
      <c r="T1554" s="296"/>
      <c r="AT1554" s="297" t="s">
        <v>428</v>
      </c>
      <c r="AU1554" s="297" t="s">
        <v>86</v>
      </c>
      <c r="AV1554" s="15" t="s">
        <v>422</v>
      </c>
      <c r="AW1554" s="15" t="s">
        <v>39</v>
      </c>
      <c r="AX1554" s="15" t="s">
        <v>83</v>
      </c>
      <c r="AY1554" s="297" t="s">
        <v>414</v>
      </c>
    </row>
    <row r="1555" s="1" customFormat="1" ht="25.5" customHeight="1">
      <c r="B1555" s="47"/>
      <c r="C1555" s="240" t="s">
        <v>1646</v>
      </c>
      <c r="D1555" s="240" t="s">
        <v>418</v>
      </c>
      <c r="E1555" s="241" t="s">
        <v>1647</v>
      </c>
      <c r="F1555" s="242" t="s">
        <v>1648</v>
      </c>
      <c r="G1555" s="243" t="s">
        <v>192</v>
      </c>
      <c r="H1555" s="244">
        <v>6825.8450000000003</v>
      </c>
      <c r="I1555" s="245"/>
      <c r="J1555" s="246">
        <f>ROUND(I1555*H1555,2)</f>
        <v>0</v>
      </c>
      <c r="K1555" s="242" t="s">
        <v>421</v>
      </c>
      <c r="L1555" s="73"/>
      <c r="M1555" s="247" t="s">
        <v>21</v>
      </c>
      <c r="N1555" s="248" t="s">
        <v>47</v>
      </c>
      <c r="O1555" s="48"/>
      <c r="P1555" s="249">
        <f>O1555*H1555</f>
        <v>0</v>
      </c>
      <c r="Q1555" s="249">
        <v>0</v>
      </c>
      <c r="R1555" s="249">
        <f>Q1555*H1555</f>
        <v>0</v>
      </c>
      <c r="S1555" s="249">
        <v>0.0050000000000000001</v>
      </c>
      <c r="T1555" s="250">
        <f>S1555*H1555</f>
        <v>34.129225000000005</v>
      </c>
      <c r="AR1555" s="25" t="s">
        <v>422</v>
      </c>
      <c r="AT1555" s="25" t="s">
        <v>418</v>
      </c>
      <c r="AU1555" s="25" t="s">
        <v>86</v>
      </c>
      <c r="AY1555" s="25" t="s">
        <v>414</v>
      </c>
      <c r="BE1555" s="251">
        <f>IF(N1555="základní",J1555,0)</f>
        <v>0</v>
      </c>
      <c r="BF1555" s="251">
        <f>IF(N1555="snížená",J1555,0)</f>
        <v>0</v>
      </c>
      <c r="BG1555" s="251">
        <f>IF(N1555="zákl. přenesená",J1555,0)</f>
        <v>0</v>
      </c>
      <c r="BH1555" s="251">
        <f>IF(N1555="sníž. přenesená",J1555,0)</f>
        <v>0</v>
      </c>
      <c r="BI1555" s="251">
        <f>IF(N1555="nulová",J1555,0)</f>
        <v>0</v>
      </c>
      <c r="BJ1555" s="25" t="s">
        <v>83</v>
      </c>
      <c r="BK1555" s="251">
        <f>ROUND(I1555*H1555,2)</f>
        <v>0</v>
      </c>
      <c r="BL1555" s="25" t="s">
        <v>422</v>
      </c>
      <c r="BM1555" s="25" t="s">
        <v>1649</v>
      </c>
    </row>
    <row r="1556" s="12" customFormat="1">
      <c r="B1556" s="255"/>
      <c r="C1556" s="256"/>
      <c r="D1556" s="252" t="s">
        <v>428</v>
      </c>
      <c r="E1556" s="257" t="s">
        <v>21</v>
      </c>
      <c r="F1556" s="258" t="s">
        <v>663</v>
      </c>
      <c r="G1556" s="256"/>
      <c r="H1556" s="257" t="s">
        <v>21</v>
      </c>
      <c r="I1556" s="259"/>
      <c r="J1556" s="256"/>
      <c r="K1556" s="256"/>
      <c r="L1556" s="260"/>
      <c r="M1556" s="261"/>
      <c r="N1556" s="262"/>
      <c r="O1556" s="262"/>
      <c r="P1556" s="262"/>
      <c r="Q1556" s="262"/>
      <c r="R1556" s="262"/>
      <c r="S1556" s="262"/>
      <c r="T1556" s="263"/>
      <c r="AT1556" s="264" t="s">
        <v>428</v>
      </c>
      <c r="AU1556" s="264" t="s">
        <v>86</v>
      </c>
      <c r="AV1556" s="12" t="s">
        <v>83</v>
      </c>
      <c r="AW1556" s="12" t="s">
        <v>39</v>
      </c>
      <c r="AX1556" s="12" t="s">
        <v>76</v>
      </c>
      <c r="AY1556" s="264" t="s">
        <v>414</v>
      </c>
    </row>
    <row r="1557" s="12" customFormat="1">
      <c r="B1557" s="255"/>
      <c r="C1557" s="256"/>
      <c r="D1557" s="252" t="s">
        <v>428</v>
      </c>
      <c r="E1557" s="257" t="s">
        <v>21</v>
      </c>
      <c r="F1557" s="258" t="s">
        <v>1065</v>
      </c>
      <c r="G1557" s="256"/>
      <c r="H1557" s="257" t="s">
        <v>21</v>
      </c>
      <c r="I1557" s="259"/>
      <c r="J1557" s="256"/>
      <c r="K1557" s="256"/>
      <c r="L1557" s="260"/>
      <c r="M1557" s="261"/>
      <c r="N1557" s="262"/>
      <c r="O1557" s="262"/>
      <c r="P1557" s="262"/>
      <c r="Q1557" s="262"/>
      <c r="R1557" s="262"/>
      <c r="S1557" s="262"/>
      <c r="T1557" s="263"/>
      <c r="AT1557" s="264" t="s">
        <v>428</v>
      </c>
      <c r="AU1557" s="264" t="s">
        <v>86</v>
      </c>
      <c r="AV1557" s="12" t="s">
        <v>83</v>
      </c>
      <c r="AW1557" s="12" t="s">
        <v>39</v>
      </c>
      <c r="AX1557" s="12" t="s">
        <v>76</v>
      </c>
      <c r="AY1557" s="264" t="s">
        <v>414</v>
      </c>
    </row>
    <row r="1558" s="12" customFormat="1">
      <c r="B1558" s="255"/>
      <c r="C1558" s="256"/>
      <c r="D1558" s="252" t="s">
        <v>428</v>
      </c>
      <c r="E1558" s="257" t="s">
        <v>21</v>
      </c>
      <c r="F1558" s="258" t="s">
        <v>1066</v>
      </c>
      <c r="G1558" s="256"/>
      <c r="H1558" s="257" t="s">
        <v>21</v>
      </c>
      <c r="I1558" s="259"/>
      <c r="J1558" s="256"/>
      <c r="K1558" s="256"/>
      <c r="L1558" s="260"/>
      <c r="M1558" s="261"/>
      <c r="N1558" s="262"/>
      <c r="O1558" s="262"/>
      <c r="P1558" s="262"/>
      <c r="Q1558" s="262"/>
      <c r="R1558" s="262"/>
      <c r="S1558" s="262"/>
      <c r="T1558" s="263"/>
      <c r="AT1558" s="264" t="s">
        <v>428</v>
      </c>
      <c r="AU1558" s="264" t="s">
        <v>86</v>
      </c>
      <c r="AV1558" s="12" t="s">
        <v>83</v>
      </c>
      <c r="AW1558" s="12" t="s">
        <v>39</v>
      </c>
      <c r="AX1558" s="12" t="s">
        <v>76</v>
      </c>
      <c r="AY1558" s="264" t="s">
        <v>414</v>
      </c>
    </row>
    <row r="1559" s="13" customFormat="1">
      <c r="B1559" s="265"/>
      <c r="C1559" s="266"/>
      <c r="D1559" s="252" t="s">
        <v>428</v>
      </c>
      <c r="E1559" s="267" t="s">
        <v>21</v>
      </c>
      <c r="F1559" s="268" t="s">
        <v>207</v>
      </c>
      <c r="G1559" s="266"/>
      <c r="H1559" s="269">
        <v>6825.8450000000003</v>
      </c>
      <c r="I1559" s="270"/>
      <c r="J1559" s="266"/>
      <c r="K1559" s="266"/>
      <c r="L1559" s="271"/>
      <c r="M1559" s="272"/>
      <c r="N1559" s="273"/>
      <c r="O1559" s="273"/>
      <c r="P1559" s="273"/>
      <c r="Q1559" s="273"/>
      <c r="R1559" s="273"/>
      <c r="S1559" s="273"/>
      <c r="T1559" s="274"/>
      <c r="AT1559" s="275" t="s">
        <v>428</v>
      </c>
      <c r="AU1559" s="275" t="s">
        <v>86</v>
      </c>
      <c r="AV1559" s="13" t="s">
        <v>86</v>
      </c>
      <c r="AW1559" s="13" t="s">
        <v>39</v>
      </c>
      <c r="AX1559" s="13" t="s">
        <v>76</v>
      </c>
      <c r="AY1559" s="275" t="s">
        <v>414</v>
      </c>
    </row>
    <row r="1560" s="15" customFormat="1">
      <c r="B1560" s="287"/>
      <c r="C1560" s="288"/>
      <c r="D1560" s="252" t="s">
        <v>428</v>
      </c>
      <c r="E1560" s="289" t="s">
        <v>21</v>
      </c>
      <c r="F1560" s="290" t="s">
        <v>235</v>
      </c>
      <c r="G1560" s="288"/>
      <c r="H1560" s="291">
        <v>6825.8450000000003</v>
      </c>
      <c r="I1560" s="292"/>
      <c r="J1560" s="288"/>
      <c r="K1560" s="288"/>
      <c r="L1560" s="293"/>
      <c r="M1560" s="294"/>
      <c r="N1560" s="295"/>
      <c r="O1560" s="295"/>
      <c r="P1560" s="295"/>
      <c r="Q1560" s="295"/>
      <c r="R1560" s="295"/>
      <c r="S1560" s="295"/>
      <c r="T1560" s="296"/>
      <c r="AT1560" s="297" t="s">
        <v>428</v>
      </c>
      <c r="AU1560" s="297" t="s">
        <v>86</v>
      </c>
      <c r="AV1560" s="15" t="s">
        <v>422</v>
      </c>
      <c r="AW1560" s="15" t="s">
        <v>39</v>
      </c>
      <c r="AX1560" s="15" t="s">
        <v>83</v>
      </c>
      <c r="AY1560" s="297" t="s">
        <v>414</v>
      </c>
    </row>
    <row r="1561" s="1" customFormat="1" ht="25.5" customHeight="1">
      <c r="B1561" s="47"/>
      <c r="C1561" s="240" t="s">
        <v>1650</v>
      </c>
      <c r="D1561" s="240" t="s">
        <v>418</v>
      </c>
      <c r="E1561" s="241" t="s">
        <v>1651</v>
      </c>
      <c r="F1561" s="242" t="s">
        <v>1652</v>
      </c>
      <c r="G1561" s="243" t="s">
        <v>678</v>
      </c>
      <c r="H1561" s="244">
        <v>1</v>
      </c>
      <c r="I1561" s="245"/>
      <c r="J1561" s="246">
        <f>ROUND(I1561*H1561,2)</f>
        <v>0</v>
      </c>
      <c r="K1561" s="242" t="s">
        <v>21</v>
      </c>
      <c r="L1561" s="73"/>
      <c r="M1561" s="247" t="s">
        <v>21</v>
      </c>
      <c r="N1561" s="248" t="s">
        <v>47</v>
      </c>
      <c r="O1561" s="48"/>
      <c r="P1561" s="249">
        <f>O1561*H1561</f>
        <v>0</v>
      </c>
      <c r="Q1561" s="249">
        <v>0</v>
      </c>
      <c r="R1561" s="249">
        <f>Q1561*H1561</f>
        <v>0</v>
      </c>
      <c r="S1561" s="249">
        <v>0</v>
      </c>
      <c r="T1561" s="250">
        <f>S1561*H1561</f>
        <v>0</v>
      </c>
      <c r="AR1561" s="25" t="s">
        <v>422</v>
      </c>
      <c r="AT1561" s="25" t="s">
        <v>418</v>
      </c>
      <c r="AU1561" s="25" t="s">
        <v>86</v>
      </c>
      <c r="AY1561" s="25" t="s">
        <v>414</v>
      </c>
      <c r="BE1561" s="251">
        <f>IF(N1561="základní",J1561,0)</f>
        <v>0</v>
      </c>
      <c r="BF1561" s="251">
        <f>IF(N1561="snížená",J1561,0)</f>
        <v>0</v>
      </c>
      <c r="BG1561" s="251">
        <f>IF(N1561="zákl. přenesená",J1561,0)</f>
        <v>0</v>
      </c>
      <c r="BH1561" s="251">
        <f>IF(N1561="sníž. přenesená",J1561,0)</f>
        <v>0</v>
      </c>
      <c r="BI1561" s="251">
        <f>IF(N1561="nulová",J1561,0)</f>
        <v>0</v>
      </c>
      <c r="BJ1561" s="25" t="s">
        <v>83</v>
      </c>
      <c r="BK1561" s="251">
        <f>ROUND(I1561*H1561,2)</f>
        <v>0</v>
      </c>
      <c r="BL1561" s="25" t="s">
        <v>422</v>
      </c>
      <c r="BM1561" s="25" t="s">
        <v>1653</v>
      </c>
    </row>
    <row r="1562" s="12" customFormat="1">
      <c r="B1562" s="255"/>
      <c r="C1562" s="256"/>
      <c r="D1562" s="252" t="s">
        <v>428</v>
      </c>
      <c r="E1562" s="257" t="s">
        <v>21</v>
      </c>
      <c r="F1562" s="258" t="s">
        <v>1163</v>
      </c>
      <c r="G1562" s="256"/>
      <c r="H1562" s="257" t="s">
        <v>21</v>
      </c>
      <c r="I1562" s="259"/>
      <c r="J1562" s="256"/>
      <c r="K1562" s="256"/>
      <c r="L1562" s="260"/>
      <c r="M1562" s="261"/>
      <c r="N1562" s="262"/>
      <c r="O1562" s="262"/>
      <c r="P1562" s="262"/>
      <c r="Q1562" s="262"/>
      <c r="R1562" s="262"/>
      <c r="S1562" s="262"/>
      <c r="T1562" s="263"/>
      <c r="AT1562" s="264" t="s">
        <v>428</v>
      </c>
      <c r="AU1562" s="264" t="s">
        <v>86</v>
      </c>
      <c r="AV1562" s="12" t="s">
        <v>83</v>
      </c>
      <c r="AW1562" s="12" t="s">
        <v>39</v>
      </c>
      <c r="AX1562" s="12" t="s">
        <v>76</v>
      </c>
      <c r="AY1562" s="264" t="s">
        <v>414</v>
      </c>
    </row>
    <row r="1563" s="13" customFormat="1">
      <c r="B1563" s="265"/>
      <c r="C1563" s="266"/>
      <c r="D1563" s="252" t="s">
        <v>428</v>
      </c>
      <c r="E1563" s="267" t="s">
        <v>21</v>
      </c>
      <c r="F1563" s="268" t="s">
        <v>1654</v>
      </c>
      <c r="G1563" s="266"/>
      <c r="H1563" s="269">
        <v>1</v>
      </c>
      <c r="I1563" s="270"/>
      <c r="J1563" s="266"/>
      <c r="K1563" s="266"/>
      <c r="L1563" s="271"/>
      <c r="M1563" s="272"/>
      <c r="N1563" s="273"/>
      <c r="O1563" s="273"/>
      <c r="P1563" s="273"/>
      <c r="Q1563" s="273"/>
      <c r="R1563" s="273"/>
      <c r="S1563" s="273"/>
      <c r="T1563" s="274"/>
      <c r="AT1563" s="275" t="s">
        <v>428</v>
      </c>
      <c r="AU1563" s="275" t="s">
        <v>86</v>
      </c>
      <c r="AV1563" s="13" t="s">
        <v>86</v>
      </c>
      <c r="AW1563" s="13" t="s">
        <v>39</v>
      </c>
      <c r="AX1563" s="13" t="s">
        <v>76</v>
      </c>
      <c r="AY1563" s="275" t="s">
        <v>414</v>
      </c>
    </row>
    <row r="1564" s="15" customFormat="1">
      <c r="B1564" s="287"/>
      <c r="C1564" s="288"/>
      <c r="D1564" s="252" t="s">
        <v>428</v>
      </c>
      <c r="E1564" s="289" t="s">
        <v>21</v>
      </c>
      <c r="F1564" s="290" t="s">
        <v>235</v>
      </c>
      <c r="G1564" s="288"/>
      <c r="H1564" s="291">
        <v>1</v>
      </c>
      <c r="I1564" s="292"/>
      <c r="J1564" s="288"/>
      <c r="K1564" s="288"/>
      <c r="L1564" s="293"/>
      <c r="M1564" s="294"/>
      <c r="N1564" s="295"/>
      <c r="O1564" s="295"/>
      <c r="P1564" s="295"/>
      <c r="Q1564" s="295"/>
      <c r="R1564" s="295"/>
      <c r="S1564" s="295"/>
      <c r="T1564" s="296"/>
      <c r="AT1564" s="297" t="s">
        <v>428</v>
      </c>
      <c r="AU1564" s="297" t="s">
        <v>86</v>
      </c>
      <c r="AV1564" s="15" t="s">
        <v>422</v>
      </c>
      <c r="AW1564" s="15" t="s">
        <v>39</v>
      </c>
      <c r="AX1564" s="15" t="s">
        <v>83</v>
      </c>
      <c r="AY1564" s="297" t="s">
        <v>414</v>
      </c>
    </row>
    <row r="1565" s="1" customFormat="1" ht="25.5" customHeight="1">
      <c r="B1565" s="47"/>
      <c r="C1565" s="240" t="s">
        <v>1655</v>
      </c>
      <c r="D1565" s="240" t="s">
        <v>418</v>
      </c>
      <c r="E1565" s="241" t="s">
        <v>1656</v>
      </c>
      <c r="F1565" s="242" t="s">
        <v>1657</v>
      </c>
      <c r="G1565" s="243" t="s">
        <v>678</v>
      </c>
      <c r="H1565" s="244">
        <v>1</v>
      </c>
      <c r="I1565" s="245"/>
      <c r="J1565" s="246">
        <f>ROUND(I1565*H1565,2)</f>
        <v>0</v>
      </c>
      <c r="K1565" s="242" t="s">
        <v>21</v>
      </c>
      <c r="L1565" s="73"/>
      <c r="M1565" s="247" t="s">
        <v>21</v>
      </c>
      <c r="N1565" s="248" t="s">
        <v>47</v>
      </c>
      <c r="O1565" s="48"/>
      <c r="P1565" s="249">
        <f>O1565*H1565</f>
        <v>0</v>
      </c>
      <c r="Q1565" s="249">
        <v>0</v>
      </c>
      <c r="R1565" s="249">
        <f>Q1565*H1565</f>
        <v>0</v>
      </c>
      <c r="S1565" s="249">
        <v>0</v>
      </c>
      <c r="T1565" s="250">
        <f>S1565*H1565</f>
        <v>0</v>
      </c>
      <c r="AR1565" s="25" t="s">
        <v>422</v>
      </c>
      <c r="AT1565" s="25" t="s">
        <v>418</v>
      </c>
      <c r="AU1565" s="25" t="s">
        <v>86</v>
      </c>
      <c r="AY1565" s="25" t="s">
        <v>414</v>
      </c>
      <c r="BE1565" s="251">
        <f>IF(N1565="základní",J1565,0)</f>
        <v>0</v>
      </c>
      <c r="BF1565" s="251">
        <f>IF(N1565="snížená",J1565,0)</f>
        <v>0</v>
      </c>
      <c r="BG1565" s="251">
        <f>IF(N1565="zákl. přenesená",J1565,0)</f>
        <v>0</v>
      </c>
      <c r="BH1565" s="251">
        <f>IF(N1565="sníž. přenesená",J1565,0)</f>
        <v>0</v>
      </c>
      <c r="BI1565" s="251">
        <f>IF(N1565="nulová",J1565,0)</f>
        <v>0</v>
      </c>
      <c r="BJ1565" s="25" t="s">
        <v>83</v>
      </c>
      <c r="BK1565" s="251">
        <f>ROUND(I1565*H1565,2)</f>
        <v>0</v>
      </c>
      <c r="BL1565" s="25" t="s">
        <v>422</v>
      </c>
      <c r="BM1565" s="25" t="s">
        <v>1658</v>
      </c>
    </row>
    <row r="1566" s="12" customFormat="1">
      <c r="B1566" s="255"/>
      <c r="C1566" s="256"/>
      <c r="D1566" s="252" t="s">
        <v>428</v>
      </c>
      <c r="E1566" s="257" t="s">
        <v>21</v>
      </c>
      <c r="F1566" s="258" t="s">
        <v>1163</v>
      </c>
      <c r="G1566" s="256"/>
      <c r="H1566" s="257" t="s">
        <v>21</v>
      </c>
      <c r="I1566" s="259"/>
      <c r="J1566" s="256"/>
      <c r="K1566" s="256"/>
      <c r="L1566" s="260"/>
      <c r="M1566" s="261"/>
      <c r="N1566" s="262"/>
      <c r="O1566" s="262"/>
      <c r="P1566" s="262"/>
      <c r="Q1566" s="262"/>
      <c r="R1566" s="262"/>
      <c r="S1566" s="262"/>
      <c r="T1566" s="263"/>
      <c r="AT1566" s="264" t="s">
        <v>428</v>
      </c>
      <c r="AU1566" s="264" t="s">
        <v>86</v>
      </c>
      <c r="AV1566" s="12" t="s">
        <v>83</v>
      </c>
      <c r="AW1566" s="12" t="s">
        <v>39</v>
      </c>
      <c r="AX1566" s="12" t="s">
        <v>76</v>
      </c>
      <c r="AY1566" s="264" t="s">
        <v>414</v>
      </c>
    </row>
    <row r="1567" s="13" customFormat="1">
      <c r="B1567" s="265"/>
      <c r="C1567" s="266"/>
      <c r="D1567" s="252" t="s">
        <v>428</v>
      </c>
      <c r="E1567" s="267" t="s">
        <v>21</v>
      </c>
      <c r="F1567" s="268" t="s">
        <v>1659</v>
      </c>
      <c r="G1567" s="266"/>
      <c r="H1567" s="269">
        <v>1</v>
      </c>
      <c r="I1567" s="270"/>
      <c r="J1567" s="266"/>
      <c r="K1567" s="266"/>
      <c r="L1567" s="271"/>
      <c r="M1567" s="272"/>
      <c r="N1567" s="273"/>
      <c r="O1567" s="273"/>
      <c r="P1567" s="273"/>
      <c r="Q1567" s="273"/>
      <c r="R1567" s="273"/>
      <c r="S1567" s="273"/>
      <c r="T1567" s="274"/>
      <c r="AT1567" s="275" t="s">
        <v>428</v>
      </c>
      <c r="AU1567" s="275" t="s">
        <v>86</v>
      </c>
      <c r="AV1567" s="13" t="s">
        <v>86</v>
      </c>
      <c r="AW1567" s="13" t="s">
        <v>39</v>
      </c>
      <c r="AX1567" s="13" t="s">
        <v>76</v>
      </c>
      <c r="AY1567" s="275" t="s">
        <v>414</v>
      </c>
    </row>
    <row r="1568" s="15" customFormat="1">
      <c r="B1568" s="287"/>
      <c r="C1568" s="288"/>
      <c r="D1568" s="252" t="s">
        <v>428</v>
      </c>
      <c r="E1568" s="289" t="s">
        <v>21</v>
      </c>
      <c r="F1568" s="290" t="s">
        <v>235</v>
      </c>
      <c r="G1568" s="288"/>
      <c r="H1568" s="291">
        <v>1</v>
      </c>
      <c r="I1568" s="292"/>
      <c r="J1568" s="288"/>
      <c r="K1568" s="288"/>
      <c r="L1568" s="293"/>
      <c r="M1568" s="294"/>
      <c r="N1568" s="295"/>
      <c r="O1568" s="295"/>
      <c r="P1568" s="295"/>
      <c r="Q1568" s="295"/>
      <c r="R1568" s="295"/>
      <c r="S1568" s="295"/>
      <c r="T1568" s="296"/>
      <c r="AT1568" s="297" t="s">
        <v>428</v>
      </c>
      <c r="AU1568" s="297" t="s">
        <v>86</v>
      </c>
      <c r="AV1568" s="15" t="s">
        <v>422</v>
      </c>
      <c r="AW1568" s="15" t="s">
        <v>39</v>
      </c>
      <c r="AX1568" s="15" t="s">
        <v>83</v>
      </c>
      <c r="AY1568" s="297" t="s">
        <v>414</v>
      </c>
    </row>
    <row r="1569" s="1" customFormat="1" ht="25.5" customHeight="1">
      <c r="B1569" s="47"/>
      <c r="C1569" s="240" t="s">
        <v>1660</v>
      </c>
      <c r="D1569" s="240" t="s">
        <v>418</v>
      </c>
      <c r="E1569" s="241" t="s">
        <v>1661</v>
      </c>
      <c r="F1569" s="242" t="s">
        <v>1662</v>
      </c>
      <c r="G1569" s="243" t="s">
        <v>678</v>
      </c>
      <c r="H1569" s="244">
        <v>2</v>
      </c>
      <c r="I1569" s="245"/>
      <c r="J1569" s="246">
        <f>ROUND(I1569*H1569,2)</f>
        <v>0</v>
      </c>
      <c r="K1569" s="242" t="s">
        <v>21</v>
      </c>
      <c r="L1569" s="73"/>
      <c r="M1569" s="247" t="s">
        <v>21</v>
      </c>
      <c r="N1569" s="248" t="s">
        <v>47</v>
      </c>
      <c r="O1569" s="48"/>
      <c r="P1569" s="249">
        <f>O1569*H1569</f>
        <v>0</v>
      </c>
      <c r="Q1569" s="249">
        <v>0</v>
      </c>
      <c r="R1569" s="249">
        <f>Q1569*H1569</f>
        <v>0</v>
      </c>
      <c r="S1569" s="249">
        <v>0</v>
      </c>
      <c r="T1569" s="250">
        <f>S1569*H1569</f>
        <v>0</v>
      </c>
      <c r="AR1569" s="25" t="s">
        <v>422</v>
      </c>
      <c r="AT1569" s="25" t="s">
        <v>418</v>
      </c>
      <c r="AU1569" s="25" t="s">
        <v>86</v>
      </c>
      <c r="AY1569" s="25" t="s">
        <v>414</v>
      </c>
      <c r="BE1569" s="251">
        <f>IF(N1569="základní",J1569,0)</f>
        <v>0</v>
      </c>
      <c r="BF1569" s="251">
        <f>IF(N1569="snížená",J1569,0)</f>
        <v>0</v>
      </c>
      <c r="BG1569" s="251">
        <f>IF(N1569="zákl. přenesená",J1569,0)</f>
        <v>0</v>
      </c>
      <c r="BH1569" s="251">
        <f>IF(N1569="sníž. přenesená",J1569,0)</f>
        <v>0</v>
      </c>
      <c r="BI1569" s="251">
        <f>IF(N1569="nulová",J1569,0)</f>
        <v>0</v>
      </c>
      <c r="BJ1569" s="25" t="s">
        <v>83</v>
      </c>
      <c r="BK1569" s="251">
        <f>ROUND(I1569*H1569,2)</f>
        <v>0</v>
      </c>
      <c r="BL1569" s="25" t="s">
        <v>422</v>
      </c>
      <c r="BM1569" s="25" t="s">
        <v>1663</v>
      </c>
    </row>
    <row r="1570" s="12" customFormat="1">
      <c r="B1570" s="255"/>
      <c r="C1570" s="256"/>
      <c r="D1570" s="252" t="s">
        <v>428</v>
      </c>
      <c r="E1570" s="257" t="s">
        <v>21</v>
      </c>
      <c r="F1570" s="258" t="s">
        <v>1163</v>
      </c>
      <c r="G1570" s="256"/>
      <c r="H1570" s="257" t="s">
        <v>21</v>
      </c>
      <c r="I1570" s="259"/>
      <c r="J1570" s="256"/>
      <c r="K1570" s="256"/>
      <c r="L1570" s="260"/>
      <c r="M1570" s="261"/>
      <c r="N1570" s="262"/>
      <c r="O1570" s="262"/>
      <c r="P1570" s="262"/>
      <c r="Q1570" s="262"/>
      <c r="R1570" s="262"/>
      <c r="S1570" s="262"/>
      <c r="T1570" s="263"/>
      <c r="AT1570" s="264" t="s">
        <v>428</v>
      </c>
      <c r="AU1570" s="264" t="s">
        <v>86</v>
      </c>
      <c r="AV1570" s="12" t="s">
        <v>83</v>
      </c>
      <c r="AW1570" s="12" t="s">
        <v>39</v>
      </c>
      <c r="AX1570" s="12" t="s">
        <v>76</v>
      </c>
      <c r="AY1570" s="264" t="s">
        <v>414</v>
      </c>
    </row>
    <row r="1571" s="13" customFormat="1">
      <c r="B1571" s="265"/>
      <c r="C1571" s="266"/>
      <c r="D1571" s="252" t="s">
        <v>428</v>
      </c>
      <c r="E1571" s="267" t="s">
        <v>21</v>
      </c>
      <c r="F1571" s="268" t="s">
        <v>1664</v>
      </c>
      <c r="G1571" s="266"/>
      <c r="H1571" s="269">
        <v>2</v>
      </c>
      <c r="I1571" s="270"/>
      <c r="J1571" s="266"/>
      <c r="K1571" s="266"/>
      <c r="L1571" s="271"/>
      <c r="M1571" s="272"/>
      <c r="N1571" s="273"/>
      <c r="O1571" s="273"/>
      <c r="P1571" s="273"/>
      <c r="Q1571" s="273"/>
      <c r="R1571" s="273"/>
      <c r="S1571" s="273"/>
      <c r="T1571" s="274"/>
      <c r="AT1571" s="275" t="s">
        <v>428</v>
      </c>
      <c r="AU1571" s="275" t="s">
        <v>86</v>
      </c>
      <c r="AV1571" s="13" t="s">
        <v>86</v>
      </c>
      <c r="AW1571" s="13" t="s">
        <v>39</v>
      </c>
      <c r="AX1571" s="13" t="s">
        <v>76</v>
      </c>
      <c r="AY1571" s="275" t="s">
        <v>414</v>
      </c>
    </row>
    <row r="1572" s="15" customFormat="1">
      <c r="B1572" s="287"/>
      <c r="C1572" s="288"/>
      <c r="D1572" s="252" t="s">
        <v>428</v>
      </c>
      <c r="E1572" s="289" t="s">
        <v>21</v>
      </c>
      <c r="F1572" s="290" t="s">
        <v>235</v>
      </c>
      <c r="G1572" s="288"/>
      <c r="H1572" s="291">
        <v>2</v>
      </c>
      <c r="I1572" s="292"/>
      <c r="J1572" s="288"/>
      <c r="K1572" s="288"/>
      <c r="L1572" s="293"/>
      <c r="M1572" s="294"/>
      <c r="N1572" s="295"/>
      <c r="O1572" s="295"/>
      <c r="P1572" s="295"/>
      <c r="Q1572" s="295"/>
      <c r="R1572" s="295"/>
      <c r="S1572" s="295"/>
      <c r="T1572" s="296"/>
      <c r="AT1572" s="297" t="s">
        <v>428</v>
      </c>
      <c r="AU1572" s="297" t="s">
        <v>86</v>
      </c>
      <c r="AV1572" s="15" t="s">
        <v>422</v>
      </c>
      <c r="AW1572" s="15" t="s">
        <v>39</v>
      </c>
      <c r="AX1572" s="15" t="s">
        <v>83</v>
      </c>
      <c r="AY1572" s="297" t="s">
        <v>414</v>
      </c>
    </row>
    <row r="1573" s="1" customFormat="1" ht="25.5" customHeight="1">
      <c r="B1573" s="47"/>
      <c r="C1573" s="240" t="s">
        <v>1665</v>
      </c>
      <c r="D1573" s="240" t="s">
        <v>418</v>
      </c>
      <c r="E1573" s="241" t="s">
        <v>1666</v>
      </c>
      <c r="F1573" s="242" t="s">
        <v>1667</v>
      </c>
      <c r="G1573" s="243" t="s">
        <v>678</v>
      </c>
      <c r="H1573" s="244">
        <v>1</v>
      </c>
      <c r="I1573" s="245"/>
      <c r="J1573" s="246">
        <f>ROUND(I1573*H1573,2)</f>
        <v>0</v>
      </c>
      <c r="K1573" s="242" t="s">
        <v>21</v>
      </c>
      <c r="L1573" s="73"/>
      <c r="M1573" s="247" t="s">
        <v>21</v>
      </c>
      <c r="N1573" s="248" t="s">
        <v>47</v>
      </c>
      <c r="O1573" s="48"/>
      <c r="P1573" s="249">
        <f>O1573*H1573</f>
        <v>0</v>
      </c>
      <c r="Q1573" s="249">
        <v>0</v>
      </c>
      <c r="R1573" s="249">
        <f>Q1573*H1573</f>
        <v>0</v>
      </c>
      <c r="S1573" s="249">
        <v>0</v>
      </c>
      <c r="T1573" s="250">
        <f>S1573*H1573</f>
        <v>0</v>
      </c>
      <c r="AR1573" s="25" t="s">
        <v>422</v>
      </c>
      <c r="AT1573" s="25" t="s">
        <v>418</v>
      </c>
      <c r="AU1573" s="25" t="s">
        <v>86</v>
      </c>
      <c r="AY1573" s="25" t="s">
        <v>414</v>
      </c>
      <c r="BE1573" s="251">
        <f>IF(N1573="základní",J1573,0)</f>
        <v>0</v>
      </c>
      <c r="BF1573" s="251">
        <f>IF(N1573="snížená",J1573,0)</f>
        <v>0</v>
      </c>
      <c r="BG1573" s="251">
        <f>IF(N1573="zákl. přenesená",J1573,0)</f>
        <v>0</v>
      </c>
      <c r="BH1573" s="251">
        <f>IF(N1573="sníž. přenesená",J1573,0)</f>
        <v>0</v>
      </c>
      <c r="BI1573" s="251">
        <f>IF(N1573="nulová",J1573,0)</f>
        <v>0</v>
      </c>
      <c r="BJ1573" s="25" t="s">
        <v>83</v>
      </c>
      <c r="BK1573" s="251">
        <f>ROUND(I1573*H1573,2)</f>
        <v>0</v>
      </c>
      <c r="BL1573" s="25" t="s">
        <v>422</v>
      </c>
      <c r="BM1573" s="25" t="s">
        <v>1668</v>
      </c>
    </row>
    <row r="1574" s="12" customFormat="1">
      <c r="B1574" s="255"/>
      <c r="C1574" s="256"/>
      <c r="D1574" s="252" t="s">
        <v>428</v>
      </c>
      <c r="E1574" s="257" t="s">
        <v>21</v>
      </c>
      <c r="F1574" s="258" t="s">
        <v>1163</v>
      </c>
      <c r="G1574" s="256"/>
      <c r="H1574" s="257" t="s">
        <v>21</v>
      </c>
      <c r="I1574" s="259"/>
      <c r="J1574" s="256"/>
      <c r="K1574" s="256"/>
      <c r="L1574" s="260"/>
      <c r="M1574" s="261"/>
      <c r="N1574" s="262"/>
      <c r="O1574" s="262"/>
      <c r="P1574" s="262"/>
      <c r="Q1574" s="262"/>
      <c r="R1574" s="262"/>
      <c r="S1574" s="262"/>
      <c r="T1574" s="263"/>
      <c r="AT1574" s="264" t="s">
        <v>428</v>
      </c>
      <c r="AU1574" s="264" t="s">
        <v>86</v>
      </c>
      <c r="AV1574" s="12" t="s">
        <v>83</v>
      </c>
      <c r="AW1574" s="12" t="s">
        <v>39</v>
      </c>
      <c r="AX1574" s="12" t="s">
        <v>76</v>
      </c>
      <c r="AY1574" s="264" t="s">
        <v>414</v>
      </c>
    </row>
    <row r="1575" s="13" customFormat="1">
      <c r="B1575" s="265"/>
      <c r="C1575" s="266"/>
      <c r="D1575" s="252" t="s">
        <v>428</v>
      </c>
      <c r="E1575" s="267" t="s">
        <v>21</v>
      </c>
      <c r="F1575" s="268" t="s">
        <v>1669</v>
      </c>
      <c r="G1575" s="266"/>
      <c r="H1575" s="269">
        <v>1</v>
      </c>
      <c r="I1575" s="270"/>
      <c r="J1575" s="266"/>
      <c r="K1575" s="266"/>
      <c r="L1575" s="271"/>
      <c r="M1575" s="272"/>
      <c r="N1575" s="273"/>
      <c r="O1575" s="273"/>
      <c r="P1575" s="273"/>
      <c r="Q1575" s="273"/>
      <c r="R1575" s="273"/>
      <c r="S1575" s="273"/>
      <c r="T1575" s="274"/>
      <c r="AT1575" s="275" t="s">
        <v>428</v>
      </c>
      <c r="AU1575" s="275" t="s">
        <v>86</v>
      </c>
      <c r="AV1575" s="13" t="s">
        <v>86</v>
      </c>
      <c r="AW1575" s="13" t="s">
        <v>39</v>
      </c>
      <c r="AX1575" s="13" t="s">
        <v>76</v>
      </c>
      <c r="AY1575" s="275" t="s">
        <v>414</v>
      </c>
    </row>
    <row r="1576" s="15" customFormat="1">
      <c r="B1576" s="287"/>
      <c r="C1576" s="288"/>
      <c r="D1576" s="252" t="s">
        <v>428</v>
      </c>
      <c r="E1576" s="289" t="s">
        <v>21</v>
      </c>
      <c r="F1576" s="290" t="s">
        <v>235</v>
      </c>
      <c r="G1576" s="288"/>
      <c r="H1576" s="291">
        <v>1</v>
      </c>
      <c r="I1576" s="292"/>
      <c r="J1576" s="288"/>
      <c r="K1576" s="288"/>
      <c r="L1576" s="293"/>
      <c r="M1576" s="294"/>
      <c r="N1576" s="295"/>
      <c r="O1576" s="295"/>
      <c r="P1576" s="295"/>
      <c r="Q1576" s="295"/>
      <c r="R1576" s="295"/>
      <c r="S1576" s="295"/>
      <c r="T1576" s="296"/>
      <c r="AT1576" s="297" t="s">
        <v>428</v>
      </c>
      <c r="AU1576" s="297" t="s">
        <v>86</v>
      </c>
      <c r="AV1576" s="15" t="s">
        <v>422</v>
      </c>
      <c r="AW1576" s="15" t="s">
        <v>39</v>
      </c>
      <c r="AX1576" s="15" t="s">
        <v>83</v>
      </c>
      <c r="AY1576" s="297" t="s">
        <v>414</v>
      </c>
    </row>
    <row r="1577" s="1" customFormat="1" ht="25.5" customHeight="1">
      <c r="B1577" s="47"/>
      <c r="C1577" s="240" t="s">
        <v>1670</v>
      </c>
      <c r="D1577" s="240" t="s">
        <v>418</v>
      </c>
      <c r="E1577" s="241" t="s">
        <v>1671</v>
      </c>
      <c r="F1577" s="242" t="s">
        <v>1672</v>
      </c>
      <c r="G1577" s="243" t="s">
        <v>678</v>
      </c>
      <c r="H1577" s="244">
        <v>2</v>
      </c>
      <c r="I1577" s="245"/>
      <c r="J1577" s="246">
        <f>ROUND(I1577*H1577,2)</f>
        <v>0</v>
      </c>
      <c r="K1577" s="242" t="s">
        <v>21</v>
      </c>
      <c r="L1577" s="73"/>
      <c r="M1577" s="247" t="s">
        <v>21</v>
      </c>
      <c r="N1577" s="248" t="s">
        <v>47</v>
      </c>
      <c r="O1577" s="48"/>
      <c r="P1577" s="249">
        <f>O1577*H1577</f>
        <v>0</v>
      </c>
      <c r="Q1577" s="249">
        <v>0</v>
      </c>
      <c r="R1577" s="249">
        <f>Q1577*H1577</f>
        <v>0</v>
      </c>
      <c r="S1577" s="249">
        <v>0</v>
      </c>
      <c r="T1577" s="250">
        <f>S1577*H1577</f>
        <v>0</v>
      </c>
      <c r="AR1577" s="25" t="s">
        <v>422</v>
      </c>
      <c r="AT1577" s="25" t="s">
        <v>418</v>
      </c>
      <c r="AU1577" s="25" t="s">
        <v>86</v>
      </c>
      <c r="AY1577" s="25" t="s">
        <v>414</v>
      </c>
      <c r="BE1577" s="251">
        <f>IF(N1577="základní",J1577,0)</f>
        <v>0</v>
      </c>
      <c r="BF1577" s="251">
        <f>IF(N1577="snížená",J1577,0)</f>
        <v>0</v>
      </c>
      <c r="BG1577" s="251">
        <f>IF(N1577="zákl. přenesená",J1577,0)</f>
        <v>0</v>
      </c>
      <c r="BH1577" s="251">
        <f>IF(N1577="sníž. přenesená",J1577,0)</f>
        <v>0</v>
      </c>
      <c r="BI1577" s="251">
        <f>IF(N1577="nulová",J1577,0)</f>
        <v>0</v>
      </c>
      <c r="BJ1577" s="25" t="s">
        <v>83</v>
      </c>
      <c r="BK1577" s="251">
        <f>ROUND(I1577*H1577,2)</f>
        <v>0</v>
      </c>
      <c r="BL1577" s="25" t="s">
        <v>422</v>
      </c>
      <c r="BM1577" s="25" t="s">
        <v>1673</v>
      </c>
    </row>
    <row r="1578" s="12" customFormat="1">
      <c r="B1578" s="255"/>
      <c r="C1578" s="256"/>
      <c r="D1578" s="252" t="s">
        <v>428</v>
      </c>
      <c r="E1578" s="257" t="s">
        <v>21</v>
      </c>
      <c r="F1578" s="258" t="s">
        <v>1163</v>
      </c>
      <c r="G1578" s="256"/>
      <c r="H1578" s="257" t="s">
        <v>21</v>
      </c>
      <c r="I1578" s="259"/>
      <c r="J1578" s="256"/>
      <c r="K1578" s="256"/>
      <c r="L1578" s="260"/>
      <c r="M1578" s="261"/>
      <c r="N1578" s="262"/>
      <c r="O1578" s="262"/>
      <c r="P1578" s="262"/>
      <c r="Q1578" s="262"/>
      <c r="R1578" s="262"/>
      <c r="S1578" s="262"/>
      <c r="T1578" s="263"/>
      <c r="AT1578" s="264" t="s">
        <v>428</v>
      </c>
      <c r="AU1578" s="264" t="s">
        <v>86</v>
      </c>
      <c r="AV1578" s="12" t="s">
        <v>83</v>
      </c>
      <c r="AW1578" s="12" t="s">
        <v>39</v>
      </c>
      <c r="AX1578" s="12" t="s">
        <v>76</v>
      </c>
      <c r="AY1578" s="264" t="s">
        <v>414</v>
      </c>
    </row>
    <row r="1579" s="13" customFormat="1">
      <c r="B1579" s="265"/>
      <c r="C1579" s="266"/>
      <c r="D1579" s="252" t="s">
        <v>428</v>
      </c>
      <c r="E1579" s="267" t="s">
        <v>21</v>
      </c>
      <c r="F1579" s="268" t="s">
        <v>1674</v>
      </c>
      <c r="G1579" s="266"/>
      <c r="H1579" s="269">
        <v>2</v>
      </c>
      <c r="I1579" s="270"/>
      <c r="J1579" s="266"/>
      <c r="K1579" s="266"/>
      <c r="L1579" s="271"/>
      <c r="M1579" s="272"/>
      <c r="N1579" s="273"/>
      <c r="O1579" s="273"/>
      <c r="P1579" s="273"/>
      <c r="Q1579" s="273"/>
      <c r="R1579" s="273"/>
      <c r="S1579" s="273"/>
      <c r="T1579" s="274"/>
      <c r="AT1579" s="275" t="s">
        <v>428</v>
      </c>
      <c r="AU1579" s="275" t="s">
        <v>86</v>
      </c>
      <c r="AV1579" s="13" t="s">
        <v>86</v>
      </c>
      <c r="AW1579" s="13" t="s">
        <v>39</v>
      </c>
      <c r="AX1579" s="13" t="s">
        <v>76</v>
      </c>
      <c r="AY1579" s="275" t="s">
        <v>414</v>
      </c>
    </row>
    <row r="1580" s="15" customFormat="1">
      <c r="B1580" s="287"/>
      <c r="C1580" s="288"/>
      <c r="D1580" s="252" t="s">
        <v>428</v>
      </c>
      <c r="E1580" s="289" t="s">
        <v>21</v>
      </c>
      <c r="F1580" s="290" t="s">
        <v>235</v>
      </c>
      <c r="G1580" s="288"/>
      <c r="H1580" s="291">
        <v>2</v>
      </c>
      <c r="I1580" s="292"/>
      <c r="J1580" s="288"/>
      <c r="K1580" s="288"/>
      <c r="L1580" s="293"/>
      <c r="M1580" s="294"/>
      <c r="N1580" s="295"/>
      <c r="O1580" s="295"/>
      <c r="P1580" s="295"/>
      <c r="Q1580" s="295"/>
      <c r="R1580" s="295"/>
      <c r="S1580" s="295"/>
      <c r="T1580" s="296"/>
      <c r="AT1580" s="297" t="s">
        <v>428</v>
      </c>
      <c r="AU1580" s="297" t="s">
        <v>86</v>
      </c>
      <c r="AV1580" s="15" t="s">
        <v>422</v>
      </c>
      <c r="AW1580" s="15" t="s">
        <v>39</v>
      </c>
      <c r="AX1580" s="15" t="s">
        <v>83</v>
      </c>
      <c r="AY1580" s="297" t="s">
        <v>414</v>
      </c>
    </row>
    <row r="1581" s="1" customFormat="1" ht="16.5" customHeight="1">
      <c r="B1581" s="47"/>
      <c r="C1581" s="240" t="s">
        <v>1675</v>
      </c>
      <c r="D1581" s="240" t="s">
        <v>418</v>
      </c>
      <c r="E1581" s="241" t="s">
        <v>1676</v>
      </c>
      <c r="F1581" s="242" t="s">
        <v>1677</v>
      </c>
      <c r="G1581" s="243" t="s">
        <v>678</v>
      </c>
      <c r="H1581" s="244">
        <v>2</v>
      </c>
      <c r="I1581" s="245"/>
      <c r="J1581" s="246">
        <f>ROUND(I1581*H1581,2)</f>
        <v>0</v>
      </c>
      <c r="K1581" s="242" t="s">
        <v>21</v>
      </c>
      <c r="L1581" s="73"/>
      <c r="M1581" s="247" t="s">
        <v>21</v>
      </c>
      <c r="N1581" s="248" t="s">
        <v>47</v>
      </c>
      <c r="O1581" s="48"/>
      <c r="P1581" s="249">
        <f>O1581*H1581</f>
        <v>0</v>
      </c>
      <c r="Q1581" s="249">
        <v>0</v>
      </c>
      <c r="R1581" s="249">
        <f>Q1581*H1581</f>
        <v>0</v>
      </c>
      <c r="S1581" s="249">
        <v>0</v>
      </c>
      <c r="T1581" s="250">
        <f>S1581*H1581</f>
        <v>0</v>
      </c>
      <c r="AR1581" s="25" t="s">
        <v>422</v>
      </c>
      <c r="AT1581" s="25" t="s">
        <v>418</v>
      </c>
      <c r="AU1581" s="25" t="s">
        <v>86</v>
      </c>
      <c r="AY1581" s="25" t="s">
        <v>414</v>
      </c>
      <c r="BE1581" s="251">
        <f>IF(N1581="základní",J1581,0)</f>
        <v>0</v>
      </c>
      <c r="BF1581" s="251">
        <f>IF(N1581="snížená",J1581,0)</f>
        <v>0</v>
      </c>
      <c r="BG1581" s="251">
        <f>IF(N1581="zákl. přenesená",J1581,0)</f>
        <v>0</v>
      </c>
      <c r="BH1581" s="251">
        <f>IF(N1581="sníž. přenesená",J1581,0)</f>
        <v>0</v>
      </c>
      <c r="BI1581" s="251">
        <f>IF(N1581="nulová",J1581,0)</f>
        <v>0</v>
      </c>
      <c r="BJ1581" s="25" t="s">
        <v>83</v>
      </c>
      <c r="BK1581" s="251">
        <f>ROUND(I1581*H1581,2)</f>
        <v>0</v>
      </c>
      <c r="BL1581" s="25" t="s">
        <v>422</v>
      </c>
      <c r="BM1581" s="25" t="s">
        <v>1678</v>
      </c>
    </row>
    <row r="1582" s="12" customFormat="1">
      <c r="B1582" s="255"/>
      <c r="C1582" s="256"/>
      <c r="D1582" s="252" t="s">
        <v>428</v>
      </c>
      <c r="E1582" s="257" t="s">
        <v>21</v>
      </c>
      <c r="F1582" s="258" t="s">
        <v>1163</v>
      </c>
      <c r="G1582" s="256"/>
      <c r="H1582" s="257" t="s">
        <v>21</v>
      </c>
      <c r="I1582" s="259"/>
      <c r="J1582" s="256"/>
      <c r="K1582" s="256"/>
      <c r="L1582" s="260"/>
      <c r="M1582" s="261"/>
      <c r="N1582" s="262"/>
      <c r="O1582" s="262"/>
      <c r="P1582" s="262"/>
      <c r="Q1582" s="262"/>
      <c r="R1582" s="262"/>
      <c r="S1582" s="262"/>
      <c r="T1582" s="263"/>
      <c r="AT1582" s="264" t="s">
        <v>428</v>
      </c>
      <c r="AU1582" s="264" t="s">
        <v>86</v>
      </c>
      <c r="AV1582" s="12" t="s">
        <v>83</v>
      </c>
      <c r="AW1582" s="12" t="s">
        <v>39</v>
      </c>
      <c r="AX1582" s="12" t="s">
        <v>76</v>
      </c>
      <c r="AY1582" s="264" t="s">
        <v>414</v>
      </c>
    </row>
    <row r="1583" s="13" customFormat="1">
      <c r="B1583" s="265"/>
      <c r="C1583" s="266"/>
      <c r="D1583" s="252" t="s">
        <v>428</v>
      </c>
      <c r="E1583" s="267" t="s">
        <v>21</v>
      </c>
      <c r="F1583" s="268" t="s">
        <v>1679</v>
      </c>
      <c r="G1583" s="266"/>
      <c r="H1583" s="269">
        <v>2</v>
      </c>
      <c r="I1583" s="270"/>
      <c r="J1583" s="266"/>
      <c r="K1583" s="266"/>
      <c r="L1583" s="271"/>
      <c r="M1583" s="272"/>
      <c r="N1583" s="273"/>
      <c r="O1583" s="273"/>
      <c r="P1583" s="273"/>
      <c r="Q1583" s="273"/>
      <c r="R1583" s="273"/>
      <c r="S1583" s="273"/>
      <c r="T1583" s="274"/>
      <c r="AT1583" s="275" t="s">
        <v>428</v>
      </c>
      <c r="AU1583" s="275" t="s">
        <v>86</v>
      </c>
      <c r="AV1583" s="13" t="s">
        <v>86</v>
      </c>
      <c r="AW1583" s="13" t="s">
        <v>39</v>
      </c>
      <c r="AX1583" s="13" t="s">
        <v>76</v>
      </c>
      <c r="AY1583" s="275" t="s">
        <v>414</v>
      </c>
    </row>
    <row r="1584" s="15" customFormat="1">
      <c r="B1584" s="287"/>
      <c r="C1584" s="288"/>
      <c r="D1584" s="252" t="s">
        <v>428</v>
      </c>
      <c r="E1584" s="289" t="s">
        <v>21</v>
      </c>
      <c r="F1584" s="290" t="s">
        <v>235</v>
      </c>
      <c r="G1584" s="288"/>
      <c r="H1584" s="291">
        <v>2</v>
      </c>
      <c r="I1584" s="292"/>
      <c r="J1584" s="288"/>
      <c r="K1584" s="288"/>
      <c r="L1584" s="293"/>
      <c r="M1584" s="294"/>
      <c r="N1584" s="295"/>
      <c r="O1584" s="295"/>
      <c r="P1584" s="295"/>
      <c r="Q1584" s="295"/>
      <c r="R1584" s="295"/>
      <c r="S1584" s="295"/>
      <c r="T1584" s="296"/>
      <c r="AT1584" s="297" t="s">
        <v>428</v>
      </c>
      <c r="AU1584" s="297" t="s">
        <v>86</v>
      </c>
      <c r="AV1584" s="15" t="s">
        <v>422</v>
      </c>
      <c r="AW1584" s="15" t="s">
        <v>39</v>
      </c>
      <c r="AX1584" s="15" t="s">
        <v>83</v>
      </c>
      <c r="AY1584" s="297" t="s">
        <v>414</v>
      </c>
    </row>
    <row r="1585" s="1" customFormat="1" ht="25.5" customHeight="1">
      <c r="B1585" s="47"/>
      <c r="C1585" s="240" t="s">
        <v>1680</v>
      </c>
      <c r="D1585" s="240" t="s">
        <v>418</v>
      </c>
      <c r="E1585" s="241" t="s">
        <v>1681</v>
      </c>
      <c r="F1585" s="242" t="s">
        <v>1682</v>
      </c>
      <c r="G1585" s="243" t="s">
        <v>678</v>
      </c>
      <c r="H1585" s="244">
        <v>1</v>
      </c>
      <c r="I1585" s="245"/>
      <c r="J1585" s="246">
        <f>ROUND(I1585*H1585,2)</f>
        <v>0</v>
      </c>
      <c r="K1585" s="242" t="s">
        <v>21</v>
      </c>
      <c r="L1585" s="73"/>
      <c r="M1585" s="247" t="s">
        <v>21</v>
      </c>
      <c r="N1585" s="248" t="s">
        <v>47</v>
      </c>
      <c r="O1585" s="48"/>
      <c r="P1585" s="249">
        <f>O1585*H1585</f>
        <v>0</v>
      </c>
      <c r="Q1585" s="249">
        <v>0</v>
      </c>
      <c r="R1585" s="249">
        <f>Q1585*H1585</f>
        <v>0</v>
      </c>
      <c r="S1585" s="249">
        <v>0</v>
      </c>
      <c r="T1585" s="250">
        <f>S1585*H1585</f>
        <v>0</v>
      </c>
      <c r="AR1585" s="25" t="s">
        <v>422</v>
      </c>
      <c r="AT1585" s="25" t="s">
        <v>418</v>
      </c>
      <c r="AU1585" s="25" t="s">
        <v>86</v>
      </c>
      <c r="AY1585" s="25" t="s">
        <v>414</v>
      </c>
      <c r="BE1585" s="251">
        <f>IF(N1585="základní",J1585,0)</f>
        <v>0</v>
      </c>
      <c r="BF1585" s="251">
        <f>IF(N1585="snížená",J1585,0)</f>
        <v>0</v>
      </c>
      <c r="BG1585" s="251">
        <f>IF(N1585="zákl. přenesená",J1585,0)</f>
        <v>0</v>
      </c>
      <c r="BH1585" s="251">
        <f>IF(N1585="sníž. přenesená",J1585,0)</f>
        <v>0</v>
      </c>
      <c r="BI1585" s="251">
        <f>IF(N1585="nulová",J1585,0)</f>
        <v>0</v>
      </c>
      <c r="BJ1585" s="25" t="s">
        <v>83</v>
      </c>
      <c r="BK1585" s="251">
        <f>ROUND(I1585*H1585,2)</f>
        <v>0</v>
      </c>
      <c r="BL1585" s="25" t="s">
        <v>422</v>
      </c>
      <c r="BM1585" s="25" t="s">
        <v>1683</v>
      </c>
    </row>
    <row r="1586" s="12" customFormat="1">
      <c r="B1586" s="255"/>
      <c r="C1586" s="256"/>
      <c r="D1586" s="252" t="s">
        <v>428</v>
      </c>
      <c r="E1586" s="257" t="s">
        <v>21</v>
      </c>
      <c r="F1586" s="258" t="s">
        <v>1163</v>
      </c>
      <c r="G1586" s="256"/>
      <c r="H1586" s="257" t="s">
        <v>21</v>
      </c>
      <c r="I1586" s="259"/>
      <c r="J1586" s="256"/>
      <c r="K1586" s="256"/>
      <c r="L1586" s="260"/>
      <c r="M1586" s="261"/>
      <c r="N1586" s="262"/>
      <c r="O1586" s="262"/>
      <c r="P1586" s="262"/>
      <c r="Q1586" s="262"/>
      <c r="R1586" s="262"/>
      <c r="S1586" s="262"/>
      <c r="T1586" s="263"/>
      <c r="AT1586" s="264" t="s">
        <v>428</v>
      </c>
      <c r="AU1586" s="264" t="s">
        <v>86</v>
      </c>
      <c r="AV1586" s="12" t="s">
        <v>83</v>
      </c>
      <c r="AW1586" s="12" t="s">
        <v>39</v>
      </c>
      <c r="AX1586" s="12" t="s">
        <v>76</v>
      </c>
      <c r="AY1586" s="264" t="s">
        <v>414</v>
      </c>
    </row>
    <row r="1587" s="13" customFormat="1">
      <c r="B1587" s="265"/>
      <c r="C1587" s="266"/>
      <c r="D1587" s="252" t="s">
        <v>428</v>
      </c>
      <c r="E1587" s="267" t="s">
        <v>21</v>
      </c>
      <c r="F1587" s="268" t="s">
        <v>1684</v>
      </c>
      <c r="G1587" s="266"/>
      <c r="H1587" s="269">
        <v>1</v>
      </c>
      <c r="I1587" s="270"/>
      <c r="J1587" s="266"/>
      <c r="K1587" s="266"/>
      <c r="L1587" s="271"/>
      <c r="M1587" s="272"/>
      <c r="N1587" s="273"/>
      <c r="O1587" s="273"/>
      <c r="P1587" s="273"/>
      <c r="Q1587" s="273"/>
      <c r="R1587" s="273"/>
      <c r="S1587" s="273"/>
      <c r="T1587" s="274"/>
      <c r="AT1587" s="275" t="s">
        <v>428</v>
      </c>
      <c r="AU1587" s="275" t="s">
        <v>86</v>
      </c>
      <c r="AV1587" s="13" t="s">
        <v>86</v>
      </c>
      <c r="AW1587" s="13" t="s">
        <v>39</v>
      </c>
      <c r="AX1587" s="13" t="s">
        <v>76</v>
      </c>
      <c r="AY1587" s="275" t="s">
        <v>414</v>
      </c>
    </row>
    <row r="1588" s="15" customFormat="1">
      <c r="B1588" s="287"/>
      <c r="C1588" s="288"/>
      <c r="D1588" s="252" t="s">
        <v>428</v>
      </c>
      <c r="E1588" s="289" t="s">
        <v>21</v>
      </c>
      <c r="F1588" s="290" t="s">
        <v>235</v>
      </c>
      <c r="G1588" s="288"/>
      <c r="H1588" s="291">
        <v>1</v>
      </c>
      <c r="I1588" s="292"/>
      <c r="J1588" s="288"/>
      <c r="K1588" s="288"/>
      <c r="L1588" s="293"/>
      <c r="M1588" s="294"/>
      <c r="N1588" s="295"/>
      <c r="O1588" s="295"/>
      <c r="P1588" s="295"/>
      <c r="Q1588" s="295"/>
      <c r="R1588" s="295"/>
      <c r="S1588" s="295"/>
      <c r="T1588" s="296"/>
      <c r="AT1588" s="297" t="s">
        <v>428</v>
      </c>
      <c r="AU1588" s="297" t="s">
        <v>86</v>
      </c>
      <c r="AV1588" s="15" t="s">
        <v>422</v>
      </c>
      <c r="AW1588" s="15" t="s">
        <v>39</v>
      </c>
      <c r="AX1588" s="15" t="s">
        <v>83</v>
      </c>
      <c r="AY1588" s="297" t="s">
        <v>414</v>
      </c>
    </row>
    <row r="1589" s="1" customFormat="1" ht="25.5" customHeight="1">
      <c r="B1589" s="47"/>
      <c r="C1589" s="240" t="s">
        <v>1685</v>
      </c>
      <c r="D1589" s="240" t="s">
        <v>418</v>
      </c>
      <c r="E1589" s="241" t="s">
        <v>1686</v>
      </c>
      <c r="F1589" s="242" t="s">
        <v>1687</v>
      </c>
      <c r="G1589" s="243" t="s">
        <v>678</v>
      </c>
      <c r="H1589" s="244">
        <v>4</v>
      </c>
      <c r="I1589" s="245"/>
      <c r="J1589" s="246">
        <f>ROUND(I1589*H1589,2)</f>
        <v>0</v>
      </c>
      <c r="K1589" s="242" t="s">
        <v>21</v>
      </c>
      <c r="L1589" s="73"/>
      <c r="M1589" s="247" t="s">
        <v>21</v>
      </c>
      <c r="N1589" s="248" t="s">
        <v>47</v>
      </c>
      <c r="O1589" s="48"/>
      <c r="P1589" s="249">
        <f>O1589*H1589</f>
        <v>0</v>
      </c>
      <c r="Q1589" s="249">
        <v>0</v>
      </c>
      <c r="R1589" s="249">
        <f>Q1589*H1589</f>
        <v>0</v>
      </c>
      <c r="S1589" s="249">
        <v>0</v>
      </c>
      <c r="T1589" s="250">
        <f>S1589*H1589</f>
        <v>0</v>
      </c>
      <c r="AR1589" s="25" t="s">
        <v>422</v>
      </c>
      <c r="AT1589" s="25" t="s">
        <v>418</v>
      </c>
      <c r="AU1589" s="25" t="s">
        <v>86</v>
      </c>
      <c r="AY1589" s="25" t="s">
        <v>414</v>
      </c>
      <c r="BE1589" s="251">
        <f>IF(N1589="základní",J1589,0)</f>
        <v>0</v>
      </c>
      <c r="BF1589" s="251">
        <f>IF(N1589="snížená",J1589,0)</f>
        <v>0</v>
      </c>
      <c r="BG1589" s="251">
        <f>IF(N1589="zákl. přenesená",J1589,0)</f>
        <v>0</v>
      </c>
      <c r="BH1589" s="251">
        <f>IF(N1589="sníž. přenesená",J1589,0)</f>
        <v>0</v>
      </c>
      <c r="BI1589" s="251">
        <f>IF(N1589="nulová",J1589,0)</f>
        <v>0</v>
      </c>
      <c r="BJ1589" s="25" t="s">
        <v>83</v>
      </c>
      <c r="BK1589" s="251">
        <f>ROUND(I1589*H1589,2)</f>
        <v>0</v>
      </c>
      <c r="BL1589" s="25" t="s">
        <v>422</v>
      </c>
      <c r="BM1589" s="25" t="s">
        <v>1688</v>
      </c>
    </row>
    <row r="1590" s="12" customFormat="1">
      <c r="B1590" s="255"/>
      <c r="C1590" s="256"/>
      <c r="D1590" s="252" t="s">
        <v>428</v>
      </c>
      <c r="E1590" s="257" t="s">
        <v>21</v>
      </c>
      <c r="F1590" s="258" t="s">
        <v>1163</v>
      </c>
      <c r="G1590" s="256"/>
      <c r="H1590" s="257" t="s">
        <v>21</v>
      </c>
      <c r="I1590" s="259"/>
      <c r="J1590" s="256"/>
      <c r="K1590" s="256"/>
      <c r="L1590" s="260"/>
      <c r="M1590" s="261"/>
      <c r="N1590" s="262"/>
      <c r="O1590" s="262"/>
      <c r="P1590" s="262"/>
      <c r="Q1590" s="262"/>
      <c r="R1590" s="262"/>
      <c r="S1590" s="262"/>
      <c r="T1590" s="263"/>
      <c r="AT1590" s="264" t="s">
        <v>428</v>
      </c>
      <c r="AU1590" s="264" t="s">
        <v>86</v>
      </c>
      <c r="AV1590" s="12" t="s">
        <v>83</v>
      </c>
      <c r="AW1590" s="12" t="s">
        <v>39</v>
      </c>
      <c r="AX1590" s="12" t="s">
        <v>76</v>
      </c>
      <c r="AY1590" s="264" t="s">
        <v>414</v>
      </c>
    </row>
    <row r="1591" s="13" customFormat="1">
      <c r="B1591" s="265"/>
      <c r="C1591" s="266"/>
      <c r="D1591" s="252" t="s">
        <v>428</v>
      </c>
      <c r="E1591" s="267" t="s">
        <v>21</v>
      </c>
      <c r="F1591" s="268" t="s">
        <v>1689</v>
      </c>
      <c r="G1591" s="266"/>
      <c r="H1591" s="269">
        <v>4</v>
      </c>
      <c r="I1591" s="270"/>
      <c r="J1591" s="266"/>
      <c r="K1591" s="266"/>
      <c r="L1591" s="271"/>
      <c r="M1591" s="272"/>
      <c r="N1591" s="273"/>
      <c r="O1591" s="273"/>
      <c r="P1591" s="273"/>
      <c r="Q1591" s="273"/>
      <c r="R1591" s="273"/>
      <c r="S1591" s="273"/>
      <c r="T1591" s="274"/>
      <c r="AT1591" s="275" t="s">
        <v>428</v>
      </c>
      <c r="AU1591" s="275" t="s">
        <v>86</v>
      </c>
      <c r="AV1591" s="13" t="s">
        <v>86</v>
      </c>
      <c r="AW1591" s="13" t="s">
        <v>39</v>
      </c>
      <c r="AX1591" s="13" t="s">
        <v>76</v>
      </c>
      <c r="AY1591" s="275" t="s">
        <v>414</v>
      </c>
    </row>
    <row r="1592" s="15" customFormat="1">
      <c r="B1592" s="287"/>
      <c r="C1592" s="288"/>
      <c r="D1592" s="252" t="s">
        <v>428</v>
      </c>
      <c r="E1592" s="289" t="s">
        <v>21</v>
      </c>
      <c r="F1592" s="290" t="s">
        <v>235</v>
      </c>
      <c r="G1592" s="288"/>
      <c r="H1592" s="291">
        <v>4</v>
      </c>
      <c r="I1592" s="292"/>
      <c r="J1592" s="288"/>
      <c r="K1592" s="288"/>
      <c r="L1592" s="293"/>
      <c r="M1592" s="294"/>
      <c r="N1592" s="295"/>
      <c r="O1592" s="295"/>
      <c r="P1592" s="295"/>
      <c r="Q1592" s="295"/>
      <c r="R1592" s="295"/>
      <c r="S1592" s="295"/>
      <c r="T1592" s="296"/>
      <c r="AT1592" s="297" t="s">
        <v>428</v>
      </c>
      <c r="AU1592" s="297" t="s">
        <v>86</v>
      </c>
      <c r="AV1592" s="15" t="s">
        <v>422</v>
      </c>
      <c r="AW1592" s="15" t="s">
        <v>39</v>
      </c>
      <c r="AX1592" s="15" t="s">
        <v>83</v>
      </c>
      <c r="AY1592" s="297" t="s">
        <v>414</v>
      </c>
    </row>
    <row r="1593" s="1" customFormat="1" ht="25.5" customHeight="1">
      <c r="B1593" s="47"/>
      <c r="C1593" s="240" t="s">
        <v>1690</v>
      </c>
      <c r="D1593" s="240" t="s">
        <v>418</v>
      </c>
      <c r="E1593" s="241" t="s">
        <v>1691</v>
      </c>
      <c r="F1593" s="242" t="s">
        <v>1692</v>
      </c>
      <c r="G1593" s="243" t="s">
        <v>678</v>
      </c>
      <c r="H1593" s="244">
        <v>1</v>
      </c>
      <c r="I1593" s="245"/>
      <c r="J1593" s="246">
        <f>ROUND(I1593*H1593,2)</f>
        <v>0</v>
      </c>
      <c r="K1593" s="242" t="s">
        <v>21</v>
      </c>
      <c r="L1593" s="73"/>
      <c r="M1593" s="247" t="s">
        <v>21</v>
      </c>
      <c r="N1593" s="248" t="s">
        <v>47</v>
      </c>
      <c r="O1593" s="48"/>
      <c r="P1593" s="249">
        <f>O1593*H1593</f>
        <v>0</v>
      </c>
      <c r="Q1593" s="249">
        <v>0</v>
      </c>
      <c r="R1593" s="249">
        <f>Q1593*H1593</f>
        <v>0</v>
      </c>
      <c r="S1593" s="249">
        <v>0</v>
      </c>
      <c r="T1593" s="250">
        <f>S1593*H1593</f>
        <v>0</v>
      </c>
      <c r="AR1593" s="25" t="s">
        <v>422</v>
      </c>
      <c r="AT1593" s="25" t="s">
        <v>418</v>
      </c>
      <c r="AU1593" s="25" t="s">
        <v>86</v>
      </c>
      <c r="AY1593" s="25" t="s">
        <v>414</v>
      </c>
      <c r="BE1593" s="251">
        <f>IF(N1593="základní",J1593,0)</f>
        <v>0</v>
      </c>
      <c r="BF1593" s="251">
        <f>IF(N1593="snížená",J1593,0)</f>
        <v>0</v>
      </c>
      <c r="BG1593" s="251">
        <f>IF(N1593="zákl. přenesená",J1593,0)</f>
        <v>0</v>
      </c>
      <c r="BH1593" s="251">
        <f>IF(N1593="sníž. přenesená",J1593,0)</f>
        <v>0</v>
      </c>
      <c r="BI1593" s="251">
        <f>IF(N1593="nulová",J1593,0)</f>
        <v>0</v>
      </c>
      <c r="BJ1593" s="25" t="s">
        <v>83</v>
      </c>
      <c r="BK1593" s="251">
        <f>ROUND(I1593*H1593,2)</f>
        <v>0</v>
      </c>
      <c r="BL1593" s="25" t="s">
        <v>422</v>
      </c>
      <c r="BM1593" s="25" t="s">
        <v>1693</v>
      </c>
    </row>
    <row r="1594" s="12" customFormat="1">
      <c r="B1594" s="255"/>
      <c r="C1594" s="256"/>
      <c r="D1594" s="252" t="s">
        <v>428</v>
      </c>
      <c r="E1594" s="257" t="s">
        <v>21</v>
      </c>
      <c r="F1594" s="258" t="s">
        <v>1163</v>
      </c>
      <c r="G1594" s="256"/>
      <c r="H1594" s="257" t="s">
        <v>21</v>
      </c>
      <c r="I1594" s="259"/>
      <c r="J1594" s="256"/>
      <c r="K1594" s="256"/>
      <c r="L1594" s="260"/>
      <c r="M1594" s="261"/>
      <c r="N1594" s="262"/>
      <c r="O1594" s="262"/>
      <c r="P1594" s="262"/>
      <c r="Q1594" s="262"/>
      <c r="R1594" s="262"/>
      <c r="S1594" s="262"/>
      <c r="T1594" s="263"/>
      <c r="AT1594" s="264" t="s">
        <v>428</v>
      </c>
      <c r="AU1594" s="264" t="s">
        <v>86</v>
      </c>
      <c r="AV1594" s="12" t="s">
        <v>83</v>
      </c>
      <c r="AW1594" s="12" t="s">
        <v>39</v>
      </c>
      <c r="AX1594" s="12" t="s">
        <v>76</v>
      </c>
      <c r="AY1594" s="264" t="s">
        <v>414</v>
      </c>
    </row>
    <row r="1595" s="13" customFormat="1">
      <c r="B1595" s="265"/>
      <c r="C1595" s="266"/>
      <c r="D1595" s="252" t="s">
        <v>428</v>
      </c>
      <c r="E1595" s="267" t="s">
        <v>21</v>
      </c>
      <c r="F1595" s="268" t="s">
        <v>1694</v>
      </c>
      <c r="G1595" s="266"/>
      <c r="H1595" s="269">
        <v>1</v>
      </c>
      <c r="I1595" s="270"/>
      <c r="J1595" s="266"/>
      <c r="K1595" s="266"/>
      <c r="L1595" s="271"/>
      <c r="M1595" s="272"/>
      <c r="N1595" s="273"/>
      <c r="O1595" s="273"/>
      <c r="P1595" s="273"/>
      <c r="Q1595" s="273"/>
      <c r="R1595" s="273"/>
      <c r="S1595" s="273"/>
      <c r="T1595" s="274"/>
      <c r="AT1595" s="275" t="s">
        <v>428</v>
      </c>
      <c r="AU1595" s="275" t="s">
        <v>86</v>
      </c>
      <c r="AV1595" s="13" t="s">
        <v>86</v>
      </c>
      <c r="AW1595" s="13" t="s">
        <v>39</v>
      </c>
      <c r="AX1595" s="13" t="s">
        <v>76</v>
      </c>
      <c r="AY1595" s="275" t="s">
        <v>414</v>
      </c>
    </row>
    <row r="1596" s="15" customFormat="1">
      <c r="B1596" s="287"/>
      <c r="C1596" s="288"/>
      <c r="D1596" s="252" t="s">
        <v>428</v>
      </c>
      <c r="E1596" s="289" t="s">
        <v>21</v>
      </c>
      <c r="F1596" s="290" t="s">
        <v>235</v>
      </c>
      <c r="G1596" s="288"/>
      <c r="H1596" s="291">
        <v>1</v>
      </c>
      <c r="I1596" s="292"/>
      <c r="J1596" s="288"/>
      <c r="K1596" s="288"/>
      <c r="L1596" s="293"/>
      <c r="M1596" s="294"/>
      <c r="N1596" s="295"/>
      <c r="O1596" s="295"/>
      <c r="P1596" s="295"/>
      <c r="Q1596" s="295"/>
      <c r="R1596" s="295"/>
      <c r="S1596" s="295"/>
      <c r="T1596" s="296"/>
      <c r="AT1596" s="297" t="s">
        <v>428</v>
      </c>
      <c r="AU1596" s="297" t="s">
        <v>86</v>
      </c>
      <c r="AV1596" s="15" t="s">
        <v>422</v>
      </c>
      <c r="AW1596" s="15" t="s">
        <v>39</v>
      </c>
      <c r="AX1596" s="15" t="s">
        <v>83</v>
      </c>
      <c r="AY1596" s="297" t="s">
        <v>414</v>
      </c>
    </row>
    <row r="1597" s="1" customFormat="1" ht="25.5" customHeight="1">
      <c r="B1597" s="47"/>
      <c r="C1597" s="240" t="s">
        <v>1695</v>
      </c>
      <c r="D1597" s="240" t="s">
        <v>418</v>
      </c>
      <c r="E1597" s="241" t="s">
        <v>1696</v>
      </c>
      <c r="F1597" s="242" t="s">
        <v>1697</v>
      </c>
      <c r="G1597" s="243" t="s">
        <v>678</v>
      </c>
      <c r="H1597" s="244">
        <v>21</v>
      </c>
      <c r="I1597" s="245"/>
      <c r="J1597" s="246">
        <f>ROUND(I1597*H1597,2)</f>
        <v>0</v>
      </c>
      <c r="K1597" s="242" t="s">
        <v>21</v>
      </c>
      <c r="L1597" s="73"/>
      <c r="M1597" s="247" t="s">
        <v>21</v>
      </c>
      <c r="N1597" s="248" t="s">
        <v>47</v>
      </c>
      <c r="O1597" s="48"/>
      <c r="P1597" s="249">
        <f>O1597*H1597</f>
        <v>0</v>
      </c>
      <c r="Q1597" s="249">
        <v>0</v>
      </c>
      <c r="R1597" s="249">
        <f>Q1597*H1597</f>
        <v>0</v>
      </c>
      <c r="S1597" s="249">
        <v>0</v>
      </c>
      <c r="T1597" s="250">
        <f>S1597*H1597</f>
        <v>0</v>
      </c>
      <c r="AR1597" s="25" t="s">
        <v>422</v>
      </c>
      <c r="AT1597" s="25" t="s">
        <v>418</v>
      </c>
      <c r="AU1597" s="25" t="s">
        <v>86</v>
      </c>
      <c r="AY1597" s="25" t="s">
        <v>414</v>
      </c>
      <c r="BE1597" s="251">
        <f>IF(N1597="základní",J1597,0)</f>
        <v>0</v>
      </c>
      <c r="BF1597" s="251">
        <f>IF(N1597="snížená",J1597,0)</f>
        <v>0</v>
      </c>
      <c r="BG1597" s="251">
        <f>IF(N1597="zákl. přenesená",J1597,0)</f>
        <v>0</v>
      </c>
      <c r="BH1597" s="251">
        <f>IF(N1597="sníž. přenesená",J1597,0)</f>
        <v>0</v>
      </c>
      <c r="BI1597" s="251">
        <f>IF(N1597="nulová",J1597,0)</f>
        <v>0</v>
      </c>
      <c r="BJ1597" s="25" t="s">
        <v>83</v>
      </c>
      <c r="BK1597" s="251">
        <f>ROUND(I1597*H1597,2)</f>
        <v>0</v>
      </c>
      <c r="BL1597" s="25" t="s">
        <v>422</v>
      </c>
      <c r="BM1597" s="25" t="s">
        <v>1698</v>
      </c>
    </row>
    <row r="1598" s="12" customFormat="1">
      <c r="B1598" s="255"/>
      <c r="C1598" s="256"/>
      <c r="D1598" s="252" t="s">
        <v>428</v>
      </c>
      <c r="E1598" s="257" t="s">
        <v>21</v>
      </c>
      <c r="F1598" s="258" t="s">
        <v>1163</v>
      </c>
      <c r="G1598" s="256"/>
      <c r="H1598" s="257" t="s">
        <v>21</v>
      </c>
      <c r="I1598" s="259"/>
      <c r="J1598" s="256"/>
      <c r="K1598" s="256"/>
      <c r="L1598" s="260"/>
      <c r="M1598" s="261"/>
      <c r="N1598" s="262"/>
      <c r="O1598" s="262"/>
      <c r="P1598" s="262"/>
      <c r="Q1598" s="262"/>
      <c r="R1598" s="262"/>
      <c r="S1598" s="262"/>
      <c r="T1598" s="263"/>
      <c r="AT1598" s="264" t="s">
        <v>428</v>
      </c>
      <c r="AU1598" s="264" t="s">
        <v>86</v>
      </c>
      <c r="AV1598" s="12" t="s">
        <v>83</v>
      </c>
      <c r="AW1598" s="12" t="s">
        <v>39</v>
      </c>
      <c r="AX1598" s="12" t="s">
        <v>76</v>
      </c>
      <c r="AY1598" s="264" t="s">
        <v>414</v>
      </c>
    </row>
    <row r="1599" s="13" customFormat="1">
      <c r="B1599" s="265"/>
      <c r="C1599" s="266"/>
      <c r="D1599" s="252" t="s">
        <v>428</v>
      </c>
      <c r="E1599" s="267" t="s">
        <v>21</v>
      </c>
      <c r="F1599" s="268" t="s">
        <v>1602</v>
      </c>
      <c r="G1599" s="266"/>
      <c r="H1599" s="269">
        <v>21</v>
      </c>
      <c r="I1599" s="270"/>
      <c r="J1599" s="266"/>
      <c r="K1599" s="266"/>
      <c r="L1599" s="271"/>
      <c r="M1599" s="272"/>
      <c r="N1599" s="273"/>
      <c r="O1599" s="273"/>
      <c r="P1599" s="273"/>
      <c r="Q1599" s="273"/>
      <c r="R1599" s="273"/>
      <c r="S1599" s="273"/>
      <c r="T1599" s="274"/>
      <c r="AT1599" s="275" t="s">
        <v>428</v>
      </c>
      <c r="AU1599" s="275" t="s">
        <v>86</v>
      </c>
      <c r="AV1599" s="13" t="s">
        <v>86</v>
      </c>
      <c r="AW1599" s="13" t="s">
        <v>39</v>
      </c>
      <c r="AX1599" s="13" t="s">
        <v>76</v>
      </c>
      <c r="AY1599" s="275" t="s">
        <v>414</v>
      </c>
    </row>
    <row r="1600" s="15" customFormat="1">
      <c r="B1600" s="287"/>
      <c r="C1600" s="288"/>
      <c r="D1600" s="252" t="s">
        <v>428</v>
      </c>
      <c r="E1600" s="289" t="s">
        <v>21</v>
      </c>
      <c r="F1600" s="290" t="s">
        <v>235</v>
      </c>
      <c r="G1600" s="288"/>
      <c r="H1600" s="291">
        <v>21</v>
      </c>
      <c r="I1600" s="292"/>
      <c r="J1600" s="288"/>
      <c r="K1600" s="288"/>
      <c r="L1600" s="293"/>
      <c r="M1600" s="294"/>
      <c r="N1600" s="295"/>
      <c r="O1600" s="295"/>
      <c r="P1600" s="295"/>
      <c r="Q1600" s="295"/>
      <c r="R1600" s="295"/>
      <c r="S1600" s="295"/>
      <c r="T1600" s="296"/>
      <c r="AT1600" s="297" t="s">
        <v>428</v>
      </c>
      <c r="AU1600" s="297" t="s">
        <v>86</v>
      </c>
      <c r="AV1600" s="15" t="s">
        <v>422</v>
      </c>
      <c r="AW1600" s="15" t="s">
        <v>39</v>
      </c>
      <c r="AX1600" s="15" t="s">
        <v>83</v>
      </c>
      <c r="AY1600" s="297" t="s">
        <v>414</v>
      </c>
    </row>
    <row r="1601" s="1" customFormat="1" ht="25.5" customHeight="1">
      <c r="B1601" s="47"/>
      <c r="C1601" s="240" t="s">
        <v>1699</v>
      </c>
      <c r="D1601" s="240" t="s">
        <v>418</v>
      </c>
      <c r="E1601" s="241" t="s">
        <v>1700</v>
      </c>
      <c r="F1601" s="242" t="s">
        <v>1701</v>
      </c>
      <c r="G1601" s="243" t="s">
        <v>678</v>
      </c>
      <c r="H1601" s="244">
        <v>11</v>
      </c>
      <c r="I1601" s="245"/>
      <c r="J1601" s="246">
        <f>ROUND(I1601*H1601,2)</f>
        <v>0</v>
      </c>
      <c r="K1601" s="242" t="s">
        <v>21</v>
      </c>
      <c r="L1601" s="73"/>
      <c r="M1601" s="247" t="s">
        <v>21</v>
      </c>
      <c r="N1601" s="248" t="s">
        <v>47</v>
      </c>
      <c r="O1601" s="48"/>
      <c r="P1601" s="249">
        <f>O1601*H1601</f>
        <v>0</v>
      </c>
      <c r="Q1601" s="249">
        <v>0</v>
      </c>
      <c r="R1601" s="249">
        <f>Q1601*H1601</f>
        <v>0</v>
      </c>
      <c r="S1601" s="249">
        <v>0</v>
      </c>
      <c r="T1601" s="250">
        <f>S1601*H1601</f>
        <v>0</v>
      </c>
      <c r="AR1601" s="25" t="s">
        <v>422</v>
      </c>
      <c r="AT1601" s="25" t="s">
        <v>418</v>
      </c>
      <c r="AU1601" s="25" t="s">
        <v>86</v>
      </c>
      <c r="AY1601" s="25" t="s">
        <v>414</v>
      </c>
      <c r="BE1601" s="251">
        <f>IF(N1601="základní",J1601,0)</f>
        <v>0</v>
      </c>
      <c r="BF1601" s="251">
        <f>IF(N1601="snížená",J1601,0)</f>
        <v>0</v>
      </c>
      <c r="BG1601" s="251">
        <f>IF(N1601="zákl. přenesená",J1601,0)</f>
        <v>0</v>
      </c>
      <c r="BH1601" s="251">
        <f>IF(N1601="sníž. přenesená",J1601,0)</f>
        <v>0</v>
      </c>
      <c r="BI1601" s="251">
        <f>IF(N1601="nulová",J1601,0)</f>
        <v>0</v>
      </c>
      <c r="BJ1601" s="25" t="s">
        <v>83</v>
      </c>
      <c r="BK1601" s="251">
        <f>ROUND(I1601*H1601,2)</f>
        <v>0</v>
      </c>
      <c r="BL1601" s="25" t="s">
        <v>422</v>
      </c>
      <c r="BM1601" s="25" t="s">
        <v>1702</v>
      </c>
    </row>
    <row r="1602" s="12" customFormat="1">
      <c r="B1602" s="255"/>
      <c r="C1602" s="256"/>
      <c r="D1602" s="252" t="s">
        <v>428</v>
      </c>
      <c r="E1602" s="257" t="s">
        <v>21</v>
      </c>
      <c r="F1602" s="258" t="s">
        <v>1163</v>
      </c>
      <c r="G1602" s="256"/>
      <c r="H1602" s="257" t="s">
        <v>21</v>
      </c>
      <c r="I1602" s="259"/>
      <c r="J1602" s="256"/>
      <c r="K1602" s="256"/>
      <c r="L1602" s="260"/>
      <c r="M1602" s="261"/>
      <c r="N1602" s="262"/>
      <c r="O1602" s="262"/>
      <c r="P1602" s="262"/>
      <c r="Q1602" s="262"/>
      <c r="R1602" s="262"/>
      <c r="S1602" s="262"/>
      <c r="T1602" s="263"/>
      <c r="AT1602" s="264" t="s">
        <v>428</v>
      </c>
      <c r="AU1602" s="264" t="s">
        <v>86</v>
      </c>
      <c r="AV1602" s="12" t="s">
        <v>83</v>
      </c>
      <c r="AW1602" s="12" t="s">
        <v>39</v>
      </c>
      <c r="AX1602" s="12" t="s">
        <v>76</v>
      </c>
      <c r="AY1602" s="264" t="s">
        <v>414</v>
      </c>
    </row>
    <row r="1603" s="13" customFormat="1">
      <c r="B1603" s="265"/>
      <c r="C1603" s="266"/>
      <c r="D1603" s="252" t="s">
        <v>428</v>
      </c>
      <c r="E1603" s="267" t="s">
        <v>21</v>
      </c>
      <c r="F1603" s="268" t="s">
        <v>1603</v>
      </c>
      <c r="G1603" s="266"/>
      <c r="H1603" s="269">
        <v>11</v>
      </c>
      <c r="I1603" s="270"/>
      <c r="J1603" s="266"/>
      <c r="K1603" s="266"/>
      <c r="L1603" s="271"/>
      <c r="M1603" s="272"/>
      <c r="N1603" s="273"/>
      <c r="O1603" s="273"/>
      <c r="P1603" s="273"/>
      <c r="Q1603" s="273"/>
      <c r="R1603" s="273"/>
      <c r="S1603" s="273"/>
      <c r="T1603" s="274"/>
      <c r="AT1603" s="275" t="s">
        <v>428</v>
      </c>
      <c r="AU1603" s="275" t="s">
        <v>86</v>
      </c>
      <c r="AV1603" s="13" t="s">
        <v>86</v>
      </c>
      <c r="AW1603" s="13" t="s">
        <v>39</v>
      </c>
      <c r="AX1603" s="13" t="s">
        <v>76</v>
      </c>
      <c r="AY1603" s="275" t="s">
        <v>414</v>
      </c>
    </row>
    <row r="1604" s="15" customFormat="1">
      <c r="B1604" s="287"/>
      <c r="C1604" s="288"/>
      <c r="D1604" s="252" t="s">
        <v>428</v>
      </c>
      <c r="E1604" s="289" t="s">
        <v>21</v>
      </c>
      <c r="F1604" s="290" t="s">
        <v>235</v>
      </c>
      <c r="G1604" s="288"/>
      <c r="H1604" s="291">
        <v>11</v>
      </c>
      <c r="I1604" s="292"/>
      <c r="J1604" s="288"/>
      <c r="K1604" s="288"/>
      <c r="L1604" s="293"/>
      <c r="M1604" s="294"/>
      <c r="N1604" s="295"/>
      <c r="O1604" s="295"/>
      <c r="P1604" s="295"/>
      <c r="Q1604" s="295"/>
      <c r="R1604" s="295"/>
      <c r="S1604" s="295"/>
      <c r="T1604" s="296"/>
      <c r="AT1604" s="297" t="s">
        <v>428</v>
      </c>
      <c r="AU1604" s="297" t="s">
        <v>86</v>
      </c>
      <c r="AV1604" s="15" t="s">
        <v>422</v>
      </c>
      <c r="AW1604" s="15" t="s">
        <v>39</v>
      </c>
      <c r="AX1604" s="15" t="s">
        <v>83</v>
      </c>
      <c r="AY1604" s="297" t="s">
        <v>414</v>
      </c>
    </row>
    <row r="1605" s="1" customFormat="1" ht="25.5" customHeight="1">
      <c r="B1605" s="47"/>
      <c r="C1605" s="240" t="s">
        <v>1703</v>
      </c>
      <c r="D1605" s="240" t="s">
        <v>418</v>
      </c>
      <c r="E1605" s="241" t="s">
        <v>1704</v>
      </c>
      <c r="F1605" s="242" t="s">
        <v>1705</v>
      </c>
      <c r="G1605" s="243" t="s">
        <v>678</v>
      </c>
      <c r="H1605" s="244">
        <v>125</v>
      </c>
      <c r="I1605" s="245"/>
      <c r="J1605" s="246">
        <f>ROUND(I1605*H1605,2)</f>
        <v>0</v>
      </c>
      <c r="K1605" s="242" t="s">
        <v>21</v>
      </c>
      <c r="L1605" s="73"/>
      <c r="M1605" s="247" t="s">
        <v>21</v>
      </c>
      <c r="N1605" s="248" t="s">
        <v>47</v>
      </c>
      <c r="O1605" s="48"/>
      <c r="P1605" s="249">
        <f>O1605*H1605</f>
        <v>0</v>
      </c>
      <c r="Q1605" s="249">
        <v>0</v>
      </c>
      <c r="R1605" s="249">
        <f>Q1605*H1605</f>
        <v>0</v>
      </c>
      <c r="S1605" s="249">
        <v>0</v>
      </c>
      <c r="T1605" s="250">
        <f>S1605*H1605</f>
        <v>0</v>
      </c>
      <c r="AR1605" s="25" t="s">
        <v>422</v>
      </c>
      <c r="AT1605" s="25" t="s">
        <v>418</v>
      </c>
      <c r="AU1605" s="25" t="s">
        <v>86</v>
      </c>
      <c r="AY1605" s="25" t="s">
        <v>414</v>
      </c>
      <c r="BE1605" s="251">
        <f>IF(N1605="základní",J1605,0)</f>
        <v>0</v>
      </c>
      <c r="BF1605" s="251">
        <f>IF(N1605="snížená",J1605,0)</f>
        <v>0</v>
      </c>
      <c r="BG1605" s="251">
        <f>IF(N1605="zákl. přenesená",J1605,0)</f>
        <v>0</v>
      </c>
      <c r="BH1605" s="251">
        <f>IF(N1605="sníž. přenesená",J1605,0)</f>
        <v>0</v>
      </c>
      <c r="BI1605" s="251">
        <f>IF(N1605="nulová",J1605,0)</f>
        <v>0</v>
      </c>
      <c r="BJ1605" s="25" t="s">
        <v>83</v>
      </c>
      <c r="BK1605" s="251">
        <f>ROUND(I1605*H1605,2)</f>
        <v>0</v>
      </c>
      <c r="BL1605" s="25" t="s">
        <v>422</v>
      </c>
      <c r="BM1605" s="25" t="s">
        <v>1706</v>
      </c>
    </row>
    <row r="1606" s="12" customFormat="1">
      <c r="B1606" s="255"/>
      <c r="C1606" s="256"/>
      <c r="D1606" s="252" t="s">
        <v>428</v>
      </c>
      <c r="E1606" s="257" t="s">
        <v>21</v>
      </c>
      <c r="F1606" s="258" t="s">
        <v>1163</v>
      </c>
      <c r="G1606" s="256"/>
      <c r="H1606" s="257" t="s">
        <v>21</v>
      </c>
      <c r="I1606" s="259"/>
      <c r="J1606" s="256"/>
      <c r="K1606" s="256"/>
      <c r="L1606" s="260"/>
      <c r="M1606" s="261"/>
      <c r="N1606" s="262"/>
      <c r="O1606" s="262"/>
      <c r="P1606" s="262"/>
      <c r="Q1606" s="262"/>
      <c r="R1606" s="262"/>
      <c r="S1606" s="262"/>
      <c r="T1606" s="263"/>
      <c r="AT1606" s="264" t="s">
        <v>428</v>
      </c>
      <c r="AU1606" s="264" t="s">
        <v>86</v>
      </c>
      <c r="AV1606" s="12" t="s">
        <v>83</v>
      </c>
      <c r="AW1606" s="12" t="s">
        <v>39</v>
      </c>
      <c r="AX1606" s="12" t="s">
        <v>76</v>
      </c>
      <c r="AY1606" s="264" t="s">
        <v>414</v>
      </c>
    </row>
    <row r="1607" s="13" customFormat="1">
      <c r="B1607" s="265"/>
      <c r="C1607" s="266"/>
      <c r="D1607" s="252" t="s">
        <v>428</v>
      </c>
      <c r="E1607" s="267" t="s">
        <v>21</v>
      </c>
      <c r="F1607" s="268" t="s">
        <v>1604</v>
      </c>
      <c r="G1607" s="266"/>
      <c r="H1607" s="269">
        <v>125</v>
      </c>
      <c r="I1607" s="270"/>
      <c r="J1607" s="266"/>
      <c r="K1607" s="266"/>
      <c r="L1607" s="271"/>
      <c r="M1607" s="272"/>
      <c r="N1607" s="273"/>
      <c r="O1607" s="273"/>
      <c r="P1607" s="273"/>
      <c r="Q1607" s="273"/>
      <c r="R1607" s="273"/>
      <c r="S1607" s="273"/>
      <c r="T1607" s="274"/>
      <c r="AT1607" s="275" t="s">
        <v>428</v>
      </c>
      <c r="AU1607" s="275" t="s">
        <v>86</v>
      </c>
      <c r="AV1607" s="13" t="s">
        <v>86</v>
      </c>
      <c r="AW1607" s="13" t="s">
        <v>39</v>
      </c>
      <c r="AX1607" s="13" t="s">
        <v>76</v>
      </c>
      <c r="AY1607" s="275" t="s">
        <v>414</v>
      </c>
    </row>
    <row r="1608" s="15" customFormat="1">
      <c r="B1608" s="287"/>
      <c r="C1608" s="288"/>
      <c r="D1608" s="252" t="s">
        <v>428</v>
      </c>
      <c r="E1608" s="289" t="s">
        <v>21</v>
      </c>
      <c r="F1608" s="290" t="s">
        <v>235</v>
      </c>
      <c r="G1608" s="288"/>
      <c r="H1608" s="291">
        <v>125</v>
      </c>
      <c r="I1608" s="292"/>
      <c r="J1608" s="288"/>
      <c r="K1608" s="288"/>
      <c r="L1608" s="293"/>
      <c r="M1608" s="294"/>
      <c r="N1608" s="295"/>
      <c r="O1608" s="295"/>
      <c r="P1608" s="295"/>
      <c r="Q1608" s="295"/>
      <c r="R1608" s="295"/>
      <c r="S1608" s="295"/>
      <c r="T1608" s="296"/>
      <c r="AT1608" s="297" t="s">
        <v>428</v>
      </c>
      <c r="AU1608" s="297" t="s">
        <v>86</v>
      </c>
      <c r="AV1608" s="15" t="s">
        <v>422</v>
      </c>
      <c r="AW1608" s="15" t="s">
        <v>39</v>
      </c>
      <c r="AX1608" s="15" t="s">
        <v>83</v>
      </c>
      <c r="AY1608" s="297" t="s">
        <v>414</v>
      </c>
    </row>
    <row r="1609" s="1" customFormat="1" ht="16.5" customHeight="1">
      <c r="B1609" s="47"/>
      <c r="C1609" s="240" t="s">
        <v>1707</v>
      </c>
      <c r="D1609" s="240" t="s">
        <v>418</v>
      </c>
      <c r="E1609" s="241" t="s">
        <v>1708</v>
      </c>
      <c r="F1609" s="242" t="s">
        <v>1709</v>
      </c>
      <c r="G1609" s="243" t="s">
        <v>678</v>
      </c>
      <c r="H1609" s="244">
        <v>30</v>
      </c>
      <c r="I1609" s="245"/>
      <c r="J1609" s="246">
        <f>ROUND(I1609*H1609,2)</f>
        <v>0</v>
      </c>
      <c r="K1609" s="242" t="s">
        <v>21</v>
      </c>
      <c r="L1609" s="73"/>
      <c r="M1609" s="247" t="s">
        <v>21</v>
      </c>
      <c r="N1609" s="248" t="s">
        <v>47</v>
      </c>
      <c r="O1609" s="48"/>
      <c r="P1609" s="249">
        <f>O1609*H1609</f>
        <v>0</v>
      </c>
      <c r="Q1609" s="249">
        <v>0</v>
      </c>
      <c r="R1609" s="249">
        <f>Q1609*H1609</f>
        <v>0</v>
      </c>
      <c r="S1609" s="249">
        <v>0.01</v>
      </c>
      <c r="T1609" s="250">
        <f>S1609*H1609</f>
        <v>0.29999999999999999</v>
      </c>
      <c r="AR1609" s="25" t="s">
        <v>422</v>
      </c>
      <c r="AT1609" s="25" t="s">
        <v>418</v>
      </c>
      <c r="AU1609" s="25" t="s">
        <v>86</v>
      </c>
      <c r="AY1609" s="25" t="s">
        <v>414</v>
      </c>
      <c r="BE1609" s="251">
        <f>IF(N1609="základní",J1609,0)</f>
        <v>0</v>
      </c>
      <c r="BF1609" s="251">
        <f>IF(N1609="snížená",J1609,0)</f>
        <v>0</v>
      </c>
      <c r="BG1609" s="251">
        <f>IF(N1609="zákl. přenesená",J1609,0)</f>
        <v>0</v>
      </c>
      <c r="BH1609" s="251">
        <f>IF(N1609="sníž. přenesená",J1609,0)</f>
        <v>0</v>
      </c>
      <c r="BI1609" s="251">
        <f>IF(N1609="nulová",J1609,0)</f>
        <v>0</v>
      </c>
      <c r="BJ1609" s="25" t="s">
        <v>83</v>
      </c>
      <c r="BK1609" s="251">
        <f>ROUND(I1609*H1609,2)</f>
        <v>0</v>
      </c>
      <c r="BL1609" s="25" t="s">
        <v>422</v>
      </c>
      <c r="BM1609" s="25" t="s">
        <v>1710</v>
      </c>
    </row>
    <row r="1610" s="12" customFormat="1">
      <c r="B1610" s="255"/>
      <c r="C1610" s="256"/>
      <c r="D1610" s="252" t="s">
        <v>428</v>
      </c>
      <c r="E1610" s="257" t="s">
        <v>21</v>
      </c>
      <c r="F1610" s="258" t="s">
        <v>1163</v>
      </c>
      <c r="G1610" s="256"/>
      <c r="H1610" s="257" t="s">
        <v>21</v>
      </c>
      <c r="I1610" s="259"/>
      <c r="J1610" s="256"/>
      <c r="K1610" s="256"/>
      <c r="L1610" s="260"/>
      <c r="M1610" s="261"/>
      <c r="N1610" s="262"/>
      <c r="O1610" s="262"/>
      <c r="P1610" s="262"/>
      <c r="Q1610" s="262"/>
      <c r="R1610" s="262"/>
      <c r="S1610" s="262"/>
      <c r="T1610" s="263"/>
      <c r="AT1610" s="264" t="s">
        <v>428</v>
      </c>
      <c r="AU1610" s="264" t="s">
        <v>86</v>
      </c>
      <c r="AV1610" s="12" t="s">
        <v>83</v>
      </c>
      <c r="AW1610" s="12" t="s">
        <v>39</v>
      </c>
      <c r="AX1610" s="12" t="s">
        <v>76</v>
      </c>
      <c r="AY1610" s="264" t="s">
        <v>414</v>
      </c>
    </row>
    <row r="1611" s="13" customFormat="1">
      <c r="B1611" s="265"/>
      <c r="C1611" s="266"/>
      <c r="D1611" s="252" t="s">
        <v>428</v>
      </c>
      <c r="E1611" s="267" t="s">
        <v>21</v>
      </c>
      <c r="F1611" s="268" t="s">
        <v>1711</v>
      </c>
      <c r="G1611" s="266"/>
      <c r="H1611" s="269">
        <v>30</v>
      </c>
      <c r="I1611" s="270"/>
      <c r="J1611" s="266"/>
      <c r="K1611" s="266"/>
      <c r="L1611" s="271"/>
      <c r="M1611" s="272"/>
      <c r="N1611" s="273"/>
      <c r="O1611" s="273"/>
      <c r="P1611" s="273"/>
      <c r="Q1611" s="273"/>
      <c r="R1611" s="273"/>
      <c r="S1611" s="273"/>
      <c r="T1611" s="274"/>
      <c r="AT1611" s="275" t="s">
        <v>428</v>
      </c>
      <c r="AU1611" s="275" t="s">
        <v>86</v>
      </c>
      <c r="AV1611" s="13" t="s">
        <v>86</v>
      </c>
      <c r="AW1611" s="13" t="s">
        <v>39</v>
      </c>
      <c r="AX1611" s="13" t="s">
        <v>76</v>
      </c>
      <c r="AY1611" s="275" t="s">
        <v>414</v>
      </c>
    </row>
    <row r="1612" s="15" customFormat="1">
      <c r="B1612" s="287"/>
      <c r="C1612" s="288"/>
      <c r="D1612" s="252" t="s">
        <v>428</v>
      </c>
      <c r="E1612" s="289" t="s">
        <v>21</v>
      </c>
      <c r="F1612" s="290" t="s">
        <v>235</v>
      </c>
      <c r="G1612" s="288"/>
      <c r="H1612" s="291">
        <v>30</v>
      </c>
      <c r="I1612" s="292"/>
      <c r="J1612" s="288"/>
      <c r="K1612" s="288"/>
      <c r="L1612" s="293"/>
      <c r="M1612" s="294"/>
      <c r="N1612" s="295"/>
      <c r="O1612" s="295"/>
      <c r="P1612" s="295"/>
      <c r="Q1612" s="295"/>
      <c r="R1612" s="295"/>
      <c r="S1612" s="295"/>
      <c r="T1612" s="296"/>
      <c r="AT1612" s="297" t="s">
        <v>428</v>
      </c>
      <c r="AU1612" s="297" t="s">
        <v>86</v>
      </c>
      <c r="AV1612" s="15" t="s">
        <v>422</v>
      </c>
      <c r="AW1612" s="15" t="s">
        <v>39</v>
      </c>
      <c r="AX1612" s="15" t="s">
        <v>83</v>
      </c>
      <c r="AY1612" s="297" t="s">
        <v>414</v>
      </c>
    </row>
    <row r="1613" s="1" customFormat="1" ht="25.5" customHeight="1">
      <c r="B1613" s="47"/>
      <c r="C1613" s="240" t="s">
        <v>1712</v>
      </c>
      <c r="D1613" s="240" t="s">
        <v>418</v>
      </c>
      <c r="E1613" s="241" t="s">
        <v>1713</v>
      </c>
      <c r="F1613" s="242" t="s">
        <v>1714</v>
      </c>
      <c r="G1613" s="243" t="s">
        <v>145</v>
      </c>
      <c r="H1613" s="244">
        <v>779.5</v>
      </c>
      <c r="I1613" s="245"/>
      <c r="J1613" s="246">
        <f>ROUND(I1613*H1613,2)</f>
        <v>0</v>
      </c>
      <c r="K1613" s="242" t="s">
        <v>21</v>
      </c>
      <c r="L1613" s="73"/>
      <c r="M1613" s="247" t="s">
        <v>21</v>
      </c>
      <c r="N1613" s="248" t="s">
        <v>47</v>
      </c>
      <c r="O1613" s="48"/>
      <c r="P1613" s="249">
        <f>O1613*H1613</f>
        <v>0</v>
      </c>
      <c r="Q1613" s="249">
        <v>0</v>
      </c>
      <c r="R1613" s="249">
        <f>Q1613*H1613</f>
        <v>0</v>
      </c>
      <c r="S1613" s="249">
        <v>0.0050000000000000001</v>
      </c>
      <c r="T1613" s="250">
        <f>S1613*H1613</f>
        <v>3.8975</v>
      </c>
      <c r="AR1613" s="25" t="s">
        <v>422</v>
      </c>
      <c r="AT1613" s="25" t="s">
        <v>418</v>
      </c>
      <c r="AU1613" s="25" t="s">
        <v>86</v>
      </c>
      <c r="AY1613" s="25" t="s">
        <v>414</v>
      </c>
      <c r="BE1613" s="251">
        <f>IF(N1613="základní",J1613,0)</f>
        <v>0</v>
      </c>
      <c r="BF1613" s="251">
        <f>IF(N1613="snížená",J1613,0)</f>
        <v>0</v>
      </c>
      <c r="BG1613" s="251">
        <f>IF(N1613="zákl. přenesená",J1613,0)</f>
        <v>0</v>
      </c>
      <c r="BH1613" s="251">
        <f>IF(N1613="sníž. přenesená",J1613,0)</f>
        <v>0</v>
      </c>
      <c r="BI1613" s="251">
        <f>IF(N1613="nulová",J1613,0)</f>
        <v>0</v>
      </c>
      <c r="BJ1613" s="25" t="s">
        <v>83</v>
      </c>
      <c r="BK1613" s="251">
        <f>ROUND(I1613*H1613,2)</f>
        <v>0</v>
      </c>
      <c r="BL1613" s="25" t="s">
        <v>422</v>
      </c>
      <c r="BM1613" s="25" t="s">
        <v>1715</v>
      </c>
    </row>
    <row r="1614" s="12" customFormat="1">
      <c r="B1614" s="255"/>
      <c r="C1614" s="256"/>
      <c r="D1614" s="252" t="s">
        <v>428</v>
      </c>
      <c r="E1614" s="257" t="s">
        <v>21</v>
      </c>
      <c r="F1614" s="258" t="s">
        <v>1163</v>
      </c>
      <c r="G1614" s="256"/>
      <c r="H1614" s="257" t="s">
        <v>21</v>
      </c>
      <c r="I1614" s="259"/>
      <c r="J1614" s="256"/>
      <c r="K1614" s="256"/>
      <c r="L1614" s="260"/>
      <c r="M1614" s="261"/>
      <c r="N1614" s="262"/>
      <c r="O1614" s="262"/>
      <c r="P1614" s="262"/>
      <c r="Q1614" s="262"/>
      <c r="R1614" s="262"/>
      <c r="S1614" s="262"/>
      <c r="T1614" s="263"/>
      <c r="AT1614" s="264" t="s">
        <v>428</v>
      </c>
      <c r="AU1614" s="264" t="s">
        <v>86</v>
      </c>
      <c r="AV1614" s="12" t="s">
        <v>83</v>
      </c>
      <c r="AW1614" s="12" t="s">
        <v>39</v>
      </c>
      <c r="AX1614" s="12" t="s">
        <v>76</v>
      </c>
      <c r="AY1614" s="264" t="s">
        <v>414</v>
      </c>
    </row>
    <row r="1615" s="13" customFormat="1">
      <c r="B1615" s="265"/>
      <c r="C1615" s="266"/>
      <c r="D1615" s="252" t="s">
        <v>428</v>
      </c>
      <c r="E1615" s="267" t="s">
        <v>21</v>
      </c>
      <c r="F1615" s="268" t="s">
        <v>1716</v>
      </c>
      <c r="G1615" s="266"/>
      <c r="H1615" s="269">
        <v>779.5</v>
      </c>
      <c r="I1615" s="270"/>
      <c r="J1615" s="266"/>
      <c r="K1615" s="266"/>
      <c r="L1615" s="271"/>
      <c r="M1615" s="272"/>
      <c r="N1615" s="273"/>
      <c r="O1615" s="273"/>
      <c r="P1615" s="273"/>
      <c r="Q1615" s="273"/>
      <c r="R1615" s="273"/>
      <c r="S1615" s="273"/>
      <c r="T1615" s="274"/>
      <c r="AT1615" s="275" t="s">
        <v>428</v>
      </c>
      <c r="AU1615" s="275" t="s">
        <v>86</v>
      </c>
      <c r="AV1615" s="13" t="s">
        <v>86</v>
      </c>
      <c r="AW1615" s="13" t="s">
        <v>39</v>
      </c>
      <c r="AX1615" s="13" t="s">
        <v>76</v>
      </c>
      <c r="AY1615" s="275" t="s">
        <v>414</v>
      </c>
    </row>
    <row r="1616" s="15" customFormat="1">
      <c r="B1616" s="287"/>
      <c r="C1616" s="288"/>
      <c r="D1616" s="252" t="s">
        <v>428</v>
      </c>
      <c r="E1616" s="289" t="s">
        <v>21</v>
      </c>
      <c r="F1616" s="290" t="s">
        <v>235</v>
      </c>
      <c r="G1616" s="288"/>
      <c r="H1616" s="291">
        <v>779.5</v>
      </c>
      <c r="I1616" s="292"/>
      <c r="J1616" s="288"/>
      <c r="K1616" s="288"/>
      <c r="L1616" s="293"/>
      <c r="M1616" s="294"/>
      <c r="N1616" s="295"/>
      <c r="O1616" s="295"/>
      <c r="P1616" s="295"/>
      <c r="Q1616" s="295"/>
      <c r="R1616" s="295"/>
      <c r="S1616" s="295"/>
      <c r="T1616" s="296"/>
      <c r="AT1616" s="297" t="s">
        <v>428</v>
      </c>
      <c r="AU1616" s="297" t="s">
        <v>86</v>
      </c>
      <c r="AV1616" s="15" t="s">
        <v>422</v>
      </c>
      <c r="AW1616" s="15" t="s">
        <v>39</v>
      </c>
      <c r="AX1616" s="15" t="s">
        <v>83</v>
      </c>
      <c r="AY1616" s="297" t="s">
        <v>414</v>
      </c>
    </row>
    <row r="1617" s="11" customFormat="1" ht="29.88" customHeight="1">
      <c r="B1617" s="224"/>
      <c r="C1617" s="225"/>
      <c r="D1617" s="226" t="s">
        <v>75</v>
      </c>
      <c r="E1617" s="238" t="s">
        <v>1717</v>
      </c>
      <c r="F1617" s="238" t="s">
        <v>1718</v>
      </c>
      <c r="G1617" s="225"/>
      <c r="H1617" s="225"/>
      <c r="I1617" s="228"/>
      <c r="J1617" s="239">
        <f>BK1617</f>
        <v>0</v>
      </c>
      <c r="K1617" s="225"/>
      <c r="L1617" s="230"/>
      <c r="M1617" s="231"/>
      <c r="N1617" s="232"/>
      <c r="O1617" s="232"/>
      <c r="P1617" s="233">
        <f>SUM(P1618:P1638)</f>
        <v>0</v>
      </c>
      <c r="Q1617" s="232"/>
      <c r="R1617" s="233">
        <f>SUM(R1618:R1638)</f>
        <v>0</v>
      </c>
      <c r="S1617" s="232"/>
      <c r="T1617" s="234">
        <f>SUM(T1618:T1638)</f>
        <v>0</v>
      </c>
      <c r="AR1617" s="235" t="s">
        <v>83</v>
      </c>
      <c r="AT1617" s="236" t="s">
        <v>75</v>
      </c>
      <c r="AU1617" s="236" t="s">
        <v>83</v>
      </c>
      <c r="AY1617" s="235" t="s">
        <v>414</v>
      </c>
      <c r="BK1617" s="237">
        <f>SUM(BK1618:BK1638)</f>
        <v>0</v>
      </c>
    </row>
    <row r="1618" s="1" customFormat="1" ht="25.5" customHeight="1">
      <c r="B1618" s="47"/>
      <c r="C1618" s="240" t="s">
        <v>1719</v>
      </c>
      <c r="D1618" s="240" t="s">
        <v>418</v>
      </c>
      <c r="E1618" s="241" t="s">
        <v>1720</v>
      </c>
      <c r="F1618" s="242" t="s">
        <v>1721</v>
      </c>
      <c r="G1618" s="243" t="s">
        <v>704</v>
      </c>
      <c r="H1618" s="244">
        <v>3655.8150000000001</v>
      </c>
      <c r="I1618" s="245"/>
      <c r="J1618" s="246">
        <f>ROUND(I1618*H1618,2)</f>
        <v>0</v>
      </c>
      <c r="K1618" s="242" t="s">
        <v>421</v>
      </c>
      <c r="L1618" s="73"/>
      <c r="M1618" s="247" t="s">
        <v>21</v>
      </c>
      <c r="N1618" s="248" t="s">
        <v>47</v>
      </c>
      <c r="O1618" s="48"/>
      <c r="P1618" s="249">
        <f>O1618*H1618</f>
        <v>0</v>
      </c>
      <c r="Q1618" s="249">
        <v>0</v>
      </c>
      <c r="R1618" s="249">
        <f>Q1618*H1618</f>
        <v>0</v>
      </c>
      <c r="S1618" s="249">
        <v>0</v>
      </c>
      <c r="T1618" s="250">
        <f>S1618*H1618</f>
        <v>0</v>
      </c>
      <c r="AR1618" s="25" t="s">
        <v>422</v>
      </c>
      <c r="AT1618" s="25" t="s">
        <v>418</v>
      </c>
      <c r="AU1618" s="25" t="s">
        <v>86</v>
      </c>
      <c r="AY1618" s="25" t="s">
        <v>414</v>
      </c>
      <c r="BE1618" s="251">
        <f>IF(N1618="základní",J1618,0)</f>
        <v>0</v>
      </c>
      <c r="BF1618" s="251">
        <f>IF(N1618="snížená",J1618,0)</f>
        <v>0</v>
      </c>
      <c r="BG1618" s="251">
        <f>IF(N1618="zákl. přenesená",J1618,0)</f>
        <v>0</v>
      </c>
      <c r="BH1618" s="251">
        <f>IF(N1618="sníž. přenesená",J1618,0)</f>
        <v>0</v>
      </c>
      <c r="BI1618" s="251">
        <f>IF(N1618="nulová",J1618,0)</f>
        <v>0</v>
      </c>
      <c r="BJ1618" s="25" t="s">
        <v>83</v>
      </c>
      <c r="BK1618" s="251">
        <f>ROUND(I1618*H1618,2)</f>
        <v>0</v>
      </c>
      <c r="BL1618" s="25" t="s">
        <v>422</v>
      </c>
      <c r="BM1618" s="25" t="s">
        <v>1722</v>
      </c>
    </row>
    <row r="1619" s="1" customFormat="1">
      <c r="B1619" s="47"/>
      <c r="C1619" s="75"/>
      <c r="D1619" s="252" t="s">
        <v>425</v>
      </c>
      <c r="E1619" s="75"/>
      <c r="F1619" s="253" t="s">
        <v>1723</v>
      </c>
      <c r="G1619" s="75"/>
      <c r="H1619" s="75"/>
      <c r="I1619" s="208"/>
      <c r="J1619" s="75"/>
      <c r="K1619" s="75"/>
      <c r="L1619" s="73"/>
      <c r="M1619" s="254"/>
      <c r="N1619" s="48"/>
      <c r="O1619" s="48"/>
      <c r="P1619" s="48"/>
      <c r="Q1619" s="48"/>
      <c r="R1619" s="48"/>
      <c r="S1619" s="48"/>
      <c r="T1619" s="96"/>
      <c r="AT1619" s="25" t="s">
        <v>425</v>
      </c>
      <c r="AU1619" s="25" t="s">
        <v>86</v>
      </c>
    </row>
    <row r="1620" s="1" customFormat="1" ht="38.25" customHeight="1">
      <c r="B1620" s="47"/>
      <c r="C1620" s="240" t="s">
        <v>1724</v>
      </c>
      <c r="D1620" s="240" t="s">
        <v>418</v>
      </c>
      <c r="E1620" s="241" t="s">
        <v>1725</v>
      </c>
      <c r="F1620" s="242" t="s">
        <v>1726</v>
      </c>
      <c r="G1620" s="243" t="s">
        <v>704</v>
      </c>
      <c r="H1620" s="244">
        <v>18279.075000000001</v>
      </c>
      <c r="I1620" s="245"/>
      <c r="J1620" s="246">
        <f>ROUND(I1620*H1620,2)</f>
        <v>0</v>
      </c>
      <c r="K1620" s="242" t="s">
        <v>421</v>
      </c>
      <c r="L1620" s="73"/>
      <c r="M1620" s="247" t="s">
        <v>21</v>
      </c>
      <c r="N1620" s="248" t="s">
        <v>47</v>
      </c>
      <c r="O1620" s="48"/>
      <c r="P1620" s="249">
        <f>O1620*H1620</f>
        <v>0</v>
      </c>
      <c r="Q1620" s="249">
        <v>0</v>
      </c>
      <c r="R1620" s="249">
        <f>Q1620*H1620</f>
        <v>0</v>
      </c>
      <c r="S1620" s="249">
        <v>0</v>
      </c>
      <c r="T1620" s="250">
        <f>S1620*H1620</f>
        <v>0</v>
      </c>
      <c r="AR1620" s="25" t="s">
        <v>422</v>
      </c>
      <c r="AT1620" s="25" t="s">
        <v>418</v>
      </c>
      <c r="AU1620" s="25" t="s">
        <v>86</v>
      </c>
      <c r="AY1620" s="25" t="s">
        <v>414</v>
      </c>
      <c r="BE1620" s="251">
        <f>IF(N1620="základní",J1620,0)</f>
        <v>0</v>
      </c>
      <c r="BF1620" s="251">
        <f>IF(N1620="snížená",J1620,0)</f>
        <v>0</v>
      </c>
      <c r="BG1620" s="251">
        <f>IF(N1620="zákl. přenesená",J1620,0)</f>
        <v>0</v>
      </c>
      <c r="BH1620" s="251">
        <f>IF(N1620="sníž. přenesená",J1620,0)</f>
        <v>0</v>
      </c>
      <c r="BI1620" s="251">
        <f>IF(N1620="nulová",J1620,0)</f>
        <v>0</v>
      </c>
      <c r="BJ1620" s="25" t="s">
        <v>83</v>
      </c>
      <c r="BK1620" s="251">
        <f>ROUND(I1620*H1620,2)</f>
        <v>0</v>
      </c>
      <c r="BL1620" s="25" t="s">
        <v>422</v>
      </c>
      <c r="BM1620" s="25" t="s">
        <v>1727</v>
      </c>
    </row>
    <row r="1621" s="1" customFormat="1">
      <c r="B1621" s="47"/>
      <c r="C1621" s="75"/>
      <c r="D1621" s="252" t="s">
        <v>425</v>
      </c>
      <c r="E1621" s="75"/>
      <c r="F1621" s="253" t="s">
        <v>1723</v>
      </c>
      <c r="G1621" s="75"/>
      <c r="H1621" s="75"/>
      <c r="I1621" s="208"/>
      <c r="J1621" s="75"/>
      <c r="K1621" s="75"/>
      <c r="L1621" s="73"/>
      <c r="M1621" s="254"/>
      <c r="N1621" s="48"/>
      <c r="O1621" s="48"/>
      <c r="P1621" s="48"/>
      <c r="Q1621" s="48"/>
      <c r="R1621" s="48"/>
      <c r="S1621" s="48"/>
      <c r="T1621" s="96"/>
      <c r="AT1621" s="25" t="s">
        <v>425</v>
      </c>
      <c r="AU1621" s="25" t="s">
        <v>86</v>
      </c>
    </row>
    <row r="1622" s="13" customFormat="1">
      <c r="B1622" s="265"/>
      <c r="C1622" s="266"/>
      <c r="D1622" s="252" t="s">
        <v>428</v>
      </c>
      <c r="E1622" s="266"/>
      <c r="F1622" s="268" t="s">
        <v>1728</v>
      </c>
      <c r="G1622" s="266"/>
      <c r="H1622" s="269">
        <v>18279.075000000001</v>
      </c>
      <c r="I1622" s="270"/>
      <c r="J1622" s="266"/>
      <c r="K1622" s="266"/>
      <c r="L1622" s="271"/>
      <c r="M1622" s="272"/>
      <c r="N1622" s="273"/>
      <c r="O1622" s="273"/>
      <c r="P1622" s="273"/>
      <c r="Q1622" s="273"/>
      <c r="R1622" s="273"/>
      <c r="S1622" s="273"/>
      <c r="T1622" s="274"/>
      <c r="AT1622" s="275" t="s">
        <v>428</v>
      </c>
      <c r="AU1622" s="275" t="s">
        <v>86</v>
      </c>
      <c r="AV1622" s="13" t="s">
        <v>86</v>
      </c>
      <c r="AW1622" s="13" t="s">
        <v>6</v>
      </c>
      <c r="AX1622" s="13" t="s">
        <v>83</v>
      </c>
      <c r="AY1622" s="275" t="s">
        <v>414</v>
      </c>
    </row>
    <row r="1623" s="1" customFormat="1" ht="25.5" customHeight="1">
      <c r="B1623" s="47"/>
      <c r="C1623" s="240" t="s">
        <v>1729</v>
      </c>
      <c r="D1623" s="240" t="s">
        <v>418</v>
      </c>
      <c r="E1623" s="241" t="s">
        <v>1730</v>
      </c>
      <c r="F1623" s="242" t="s">
        <v>1731</v>
      </c>
      <c r="G1623" s="243" t="s">
        <v>704</v>
      </c>
      <c r="H1623" s="244">
        <v>3648.1039999999998</v>
      </c>
      <c r="I1623" s="245"/>
      <c r="J1623" s="246">
        <f>ROUND(I1623*H1623,2)</f>
        <v>0</v>
      </c>
      <c r="K1623" s="242" t="s">
        <v>421</v>
      </c>
      <c r="L1623" s="73"/>
      <c r="M1623" s="247" t="s">
        <v>21</v>
      </c>
      <c r="N1623" s="248" t="s">
        <v>47</v>
      </c>
      <c r="O1623" s="48"/>
      <c r="P1623" s="249">
        <f>O1623*H1623</f>
        <v>0</v>
      </c>
      <c r="Q1623" s="249">
        <v>0</v>
      </c>
      <c r="R1623" s="249">
        <f>Q1623*H1623</f>
        <v>0</v>
      </c>
      <c r="S1623" s="249">
        <v>0</v>
      </c>
      <c r="T1623" s="250">
        <f>S1623*H1623</f>
        <v>0</v>
      </c>
      <c r="AR1623" s="25" t="s">
        <v>422</v>
      </c>
      <c r="AT1623" s="25" t="s">
        <v>418</v>
      </c>
      <c r="AU1623" s="25" t="s">
        <v>86</v>
      </c>
      <c r="AY1623" s="25" t="s">
        <v>414</v>
      </c>
      <c r="BE1623" s="251">
        <f>IF(N1623="základní",J1623,0)</f>
        <v>0</v>
      </c>
      <c r="BF1623" s="251">
        <f>IF(N1623="snížená",J1623,0)</f>
        <v>0</v>
      </c>
      <c r="BG1623" s="251">
        <f>IF(N1623="zákl. přenesená",J1623,0)</f>
        <v>0</v>
      </c>
      <c r="BH1623" s="251">
        <f>IF(N1623="sníž. přenesená",J1623,0)</f>
        <v>0</v>
      </c>
      <c r="BI1623" s="251">
        <f>IF(N1623="nulová",J1623,0)</f>
        <v>0</v>
      </c>
      <c r="BJ1623" s="25" t="s">
        <v>83</v>
      </c>
      <c r="BK1623" s="251">
        <f>ROUND(I1623*H1623,2)</f>
        <v>0</v>
      </c>
      <c r="BL1623" s="25" t="s">
        <v>422</v>
      </c>
      <c r="BM1623" s="25" t="s">
        <v>1732</v>
      </c>
    </row>
    <row r="1624" s="1" customFormat="1">
      <c r="B1624" s="47"/>
      <c r="C1624" s="75"/>
      <c r="D1624" s="252" t="s">
        <v>425</v>
      </c>
      <c r="E1624" s="75"/>
      <c r="F1624" s="253" t="s">
        <v>1733</v>
      </c>
      <c r="G1624" s="75"/>
      <c r="H1624" s="75"/>
      <c r="I1624" s="208"/>
      <c r="J1624" s="75"/>
      <c r="K1624" s="75"/>
      <c r="L1624" s="73"/>
      <c r="M1624" s="254"/>
      <c r="N1624" s="48"/>
      <c r="O1624" s="48"/>
      <c r="P1624" s="48"/>
      <c r="Q1624" s="48"/>
      <c r="R1624" s="48"/>
      <c r="S1624" s="48"/>
      <c r="T1624" s="96"/>
      <c r="AT1624" s="25" t="s">
        <v>425</v>
      </c>
      <c r="AU1624" s="25" t="s">
        <v>86</v>
      </c>
    </row>
    <row r="1625" s="1" customFormat="1" ht="25.5" customHeight="1">
      <c r="B1625" s="47"/>
      <c r="C1625" s="240" t="s">
        <v>1734</v>
      </c>
      <c r="D1625" s="240" t="s">
        <v>418</v>
      </c>
      <c r="E1625" s="241" t="s">
        <v>1735</v>
      </c>
      <c r="F1625" s="242" t="s">
        <v>1736</v>
      </c>
      <c r="G1625" s="243" t="s">
        <v>704</v>
      </c>
      <c r="H1625" s="244">
        <v>32832.936000000002</v>
      </c>
      <c r="I1625" s="245"/>
      <c r="J1625" s="246">
        <f>ROUND(I1625*H1625,2)</f>
        <v>0</v>
      </c>
      <c r="K1625" s="242" t="s">
        <v>421</v>
      </c>
      <c r="L1625" s="73"/>
      <c r="M1625" s="247" t="s">
        <v>21</v>
      </c>
      <c r="N1625" s="248" t="s">
        <v>47</v>
      </c>
      <c r="O1625" s="48"/>
      <c r="P1625" s="249">
        <f>O1625*H1625</f>
        <v>0</v>
      </c>
      <c r="Q1625" s="249">
        <v>0</v>
      </c>
      <c r="R1625" s="249">
        <f>Q1625*H1625</f>
        <v>0</v>
      </c>
      <c r="S1625" s="249">
        <v>0</v>
      </c>
      <c r="T1625" s="250">
        <f>S1625*H1625</f>
        <v>0</v>
      </c>
      <c r="AR1625" s="25" t="s">
        <v>422</v>
      </c>
      <c r="AT1625" s="25" t="s">
        <v>418</v>
      </c>
      <c r="AU1625" s="25" t="s">
        <v>86</v>
      </c>
      <c r="AY1625" s="25" t="s">
        <v>414</v>
      </c>
      <c r="BE1625" s="251">
        <f>IF(N1625="základní",J1625,0)</f>
        <v>0</v>
      </c>
      <c r="BF1625" s="251">
        <f>IF(N1625="snížená",J1625,0)</f>
        <v>0</v>
      </c>
      <c r="BG1625" s="251">
        <f>IF(N1625="zákl. přenesená",J1625,0)</f>
        <v>0</v>
      </c>
      <c r="BH1625" s="251">
        <f>IF(N1625="sníž. přenesená",J1625,0)</f>
        <v>0</v>
      </c>
      <c r="BI1625" s="251">
        <f>IF(N1625="nulová",J1625,0)</f>
        <v>0</v>
      </c>
      <c r="BJ1625" s="25" t="s">
        <v>83</v>
      </c>
      <c r="BK1625" s="251">
        <f>ROUND(I1625*H1625,2)</f>
        <v>0</v>
      </c>
      <c r="BL1625" s="25" t="s">
        <v>422</v>
      </c>
      <c r="BM1625" s="25" t="s">
        <v>1737</v>
      </c>
    </row>
    <row r="1626" s="1" customFormat="1">
      <c r="B1626" s="47"/>
      <c r="C1626" s="75"/>
      <c r="D1626" s="252" t="s">
        <v>425</v>
      </c>
      <c r="E1626" s="75"/>
      <c r="F1626" s="253" t="s">
        <v>1733</v>
      </c>
      <c r="G1626" s="75"/>
      <c r="H1626" s="75"/>
      <c r="I1626" s="208"/>
      <c r="J1626" s="75"/>
      <c r="K1626" s="75"/>
      <c r="L1626" s="73"/>
      <c r="M1626" s="254"/>
      <c r="N1626" s="48"/>
      <c r="O1626" s="48"/>
      <c r="P1626" s="48"/>
      <c r="Q1626" s="48"/>
      <c r="R1626" s="48"/>
      <c r="S1626" s="48"/>
      <c r="T1626" s="96"/>
      <c r="AT1626" s="25" t="s">
        <v>425</v>
      </c>
      <c r="AU1626" s="25" t="s">
        <v>86</v>
      </c>
    </row>
    <row r="1627" s="13" customFormat="1">
      <c r="B1627" s="265"/>
      <c r="C1627" s="266"/>
      <c r="D1627" s="252" t="s">
        <v>428</v>
      </c>
      <c r="E1627" s="266"/>
      <c r="F1627" s="268" t="s">
        <v>1738</v>
      </c>
      <c r="G1627" s="266"/>
      <c r="H1627" s="269">
        <v>32832.936000000002</v>
      </c>
      <c r="I1627" s="270"/>
      <c r="J1627" s="266"/>
      <c r="K1627" s="266"/>
      <c r="L1627" s="271"/>
      <c r="M1627" s="272"/>
      <c r="N1627" s="273"/>
      <c r="O1627" s="273"/>
      <c r="P1627" s="273"/>
      <c r="Q1627" s="273"/>
      <c r="R1627" s="273"/>
      <c r="S1627" s="273"/>
      <c r="T1627" s="274"/>
      <c r="AT1627" s="275" t="s">
        <v>428</v>
      </c>
      <c r="AU1627" s="275" t="s">
        <v>86</v>
      </c>
      <c r="AV1627" s="13" t="s">
        <v>86</v>
      </c>
      <c r="AW1627" s="13" t="s">
        <v>6</v>
      </c>
      <c r="AX1627" s="13" t="s">
        <v>83</v>
      </c>
      <c r="AY1627" s="275" t="s">
        <v>414</v>
      </c>
    </row>
    <row r="1628" s="1" customFormat="1" ht="25.5" customHeight="1">
      <c r="B1628" s="47"/>
      <c r="C1628" s="240" t="s">
        <v>1739</v>
      </c>
      <c r="D1628" s="240" t="s">
        <v>418</v>
      </c>
      <c r="E1628" s="241" t="s">
        <v>1740</v>
      </c>
      <c r="F1628" s="242" t="s">
        <v>1741</v>
      </c>
      <c r="G1628" s="243" t="s">
        <v>704</v>
      </c>
      <c r="H1628" s="244">
        <v>3.48</v>
      </c>
      <c r="I1628" s="245"/>
      <c r="J1628" s="246">
        <f>ROUND(I1628*H1628,2)</f>
        <v>0</v>
      </c>
      <c r="K1628" s="242" t="s">
        <v>421</v>
      </c>
      <c r="L1628" s="73"/>
      <c r="M1628" s="247" t="s">
        <v>21</v>
      </c>
      <c r="N1628" s="248" t="s">
        <v>47</v>
      </c>
      <c r="O1628" s="48"/>
      <c r="P1628" s="249">
        <f>O1628*H1628</f>
        <v>0</v>
      </c>
      <c r="Q1628" s="249">
        <v>0</v>
      </c>
      <c r="R1628" s="249">
        <f>Q1628*H1628</f>
        <v>0</v>
      </c>
      <c r="S1628" s="249">
        <v>0</v>
      </c>
      <c r="T1628" s="250">
        <f>S1628*H1628</f>
        <v>0</v>
      </c>
      <c r="AR1628" s="25" t="s">
        <v>422</v>
      </c>
      <c r="AT1628" s="25" t="s">
        <v>418</v>
      </c>
      <c r="AU1628" s="25" t="s">
        <v>86</v>
      </c>
      <c r="AY1628" s="25" t="s">
        <v>414</v>
      </c>
      <c r="BE1628" s="251">
        <f>IF(N1628="základní",J1628,0)</f>
        <v>0</v>
      </c>
      <c r="BF1628" s="251">
        <f>IF(N1628="snížená",J1628,0)</f>
        <v>0</v>
      </c>
      <c r="BG1628" s="251">
        <f>IF(N1628="zákl. přenesená",J1628,0)</f>
        <v>0</v>
      </c>
      <c r="BH1628" s="251">
        <f>IF(N1628="sníž. přenesená",J1628,0)</f>
        <v>0</v>
      </c>
      <c r="BI1628" s="251">
        <f>IF(N1628="nulová",J1628,0)</f>
        <v>0</v>
      </c>
      <c r="BJ1628" s="25" t="s">
        <v>83</v>
      </c>
      <c r="BK1628" s="251">
        <f>ROUND(I1628*H1628,2)</f>
        <v>0</v>
      </c>
      <c r="BL1628" s="25" t="s">
        <v>422</v>
      </c>
      <c r="BM1628" s="25" t="s">
        <v>1742</v>
      </c>
    </row>
    <row r="1629" s="1" customFormat="1">
      <c r="B1629" s="47"/>
      <c r="C1629" s="75"/>
      <c r="D1629" s="252" t="s">
        <v>425</v>
      </c>
      <c r="E1629" s="75"/>
      <c r="F1629" s="253" t="s">
        <v>1743</v>
      </c>
      <c r="G1629" s="75"/>
      <c r="H1629" s="75"/>
      <c r="I1629" s="208"/>
      <c r="J1629" s="75"/>
      <c r="K1629" s="75"/>
      <c r="L1629" s="73"/>
      <c r="M1629" s="254"/>
      <c r="N1629" s="48"/>
      <c r="O1629" s="48"/>
      <c r="P1629" s="48"/>
      <c r="Q1629" s="48"/>
      <c r="R1629" s="48"/>
      <c r="S1629" s="48"/>
      <c r="T1629" s="96"/>
      <c r="AT1629" s="25" t="s">
        <v>425</v>
      </c>
      <c r="AU1629" s="25" t="s">
        <v>86</v>
      </c>
    </row>
    <row r="1630" s="1" customFormat="1" ht="16.5" customHeight="1">
      <c r="B1630" s="47"/>
      <c r="C1630" s="240" t="s">
        <v>1744</v>
      </c>
      <c r="D1630" s="240" t="s">
        <v>418</v>
      </c>
      <c r="E1630" s="241" t="s">
        <v>1745</v>
      </c>
      <c r="F1630" s="242" t="s">
        <v>1746</v>
      </c>
      <c r="G1630" s="243" t="s">
        <v>704</v>
      </c>
      <c r="H1630" s="244">
        <v>7.7110000000000003</v>
      </c>
      <c r="I1630" s="245"/>
      <c r="J1630" s="246">
        <f>ROUND(I1630*H1630,2)</f>
        <v>0</v>
      </c>
      <c r="K1630" s="242" t="s">
        <v>421</v>
      </c>
      <c r="L1630" s="73"/>
      <c r="M1630" s="247" t="s">
        <v>21</v>
      </c>
      <c r="N1630" s="248" t="s">
        <v>47</v>
      </c>
      <c r="O1630" s="48"/>
      <c r="P1630" s="249">
        <f>O1630*H1630</f>
        <v>0</v>
      </c>
      <c r="Q1630" s="249">
        <v>0</v>
      </c>
      <c r="R1630" s="249">
        <f>Q1630*H1630</f>
        <v>0</v>
      </c>
      <c r="S1630" s="249">
        <v>0</v>
      </c>
      <c r="T1630" s="250">
        <f>S1630*H1630</f>
        <v>0</v>
      </c>
      <c r="AR1630" s="25" t="s">
        <v>422</v>
      </c>
      <c r="AT1630" s="25" t="s">
        <v>418</v>
      </c>
      <c r="AU1630" s="25" t="s">
        <v>86</v>
      </c>
      <c r="AY1630" s="25" t="s">
        <v>414</v>
      </c>
      <c r="BE1630" s="251">
        <f>IF(N1630="základní",J1630,0)</f>
        <v>0</v>
      </c>
      <c r="BF1630" s="251">
        <f>IF(N1630="snížená",J1630,0)</f>
        <v>0</v>
      </c>
      <c r="BG1630" s="251">
        <f>IF(N1630="zákl. přenesená",J1630,0)</f>
        <v>0</v>
      </c>
      <c r="BH1630" s="251">
        <f>IF(N1630="sníž. přenesená",J1630,0)</f>
        <v>0</v>
      </c>
      <c r="BI1630" s="251">
        <f>IF(N1630="nulová",J1630,0)</f>
        <v>0</v>
      </c>
      <c r="BJ1630" s="25" t="s">
        <v>83</v>
      </c>
      <c r="BK1630" s="251">
        <f>ROUND(I1630*H1630,2)</f>
        <v>0</v>
      </c>
      <c r="BL1630" s="25" t="s">
        <v>422</v>
      </c>
      <c r="BM1630" s="25" t="s">
        <v>1747</v>
      </c>
    </row>
    <row r="1631" s="1" customFormat="1">
      <c r="B1631" s="47"/>
      <c r="C1631" s="75"/>
      <c r="D1631" s="252" t="s">
        <v>425</v>
      </c>
      <c r="E1631" s="75"/>
      <c r="F1631" s="253" t="s">
        <v>1743</v>
      </c>
      <c r="G1631" s="75"/>
      <c r="H1631" s="75"/>
      <c r="I1631" s="208"/>
      <c r="J1631" s="75"/>
      <c r="K1631" s="75"/>
      <c r="L1631" s="73"/>
      <c r="M1631" s="254"/>
      <c r="N1631" s="48"/>
      <c r="O1631" s="48"/>
      <c r="P1631" s="48"/>
      <c r="Q1631" s="48"/>
      <c r="R1631" s="48"/>
      <c r="S1631" s="48"/>
      <c r="T1631" s="96"/>
      <c r="AT1631" s="25" t="s">
        <v>425</v>
      </c>
      <c r="AU1631" s="25" t="s">
        <v>86</v>
      </c>
    </row>
    <row r="1632" s="1" customFormat="1" ht="25.5" customHeight="1">
      <c r="B1632" s="47"/>
      <c r="C1632" s="240" t="s">
        <v>1748</v>
      </c>
      <c r="D1632" s="240" t="s">
        <v>418</v>
      </c>
      <c r="E1632" s="241" t="s">
        <v>1749</v>
      </c>
      <c r="F1632" s="242" t="s">
        <v>1750</v>
      </c>
      <c r="G1632" s="243" t="s">
        <v>704</v>
      </c>
      <c r="H1632" s="244">
        <v>21.798999999999999</v>
      </c>
      <c r="I1632" s="245"/>
      <c r="J1632" s="246">
        <f>ROUND(I1632*H1632,2)</f>
        <v>0</v>
      </c>
      <c r="K1632" s="242" t="s">
        <v>421</v>
      </c>
      <c r="L1632" s="73"/>
      <c r="M1632" s="247" t="s">
        <v>21</v>
      </c>
      <c r="N1632" s="248" t="s">
        <v>47</v>
      </c>
      <c r="O1632" s="48"/>
      <c r="P1632" s="249">
        <f>O1632*H1632</f>
        <v>0</v>
      </c>
      <c r="Q1632" s="249">
        <v>0</v>
      </c>
      <c r="R1632" s="249">
        <f>Q1632*H1632</f>
        <v>0</v>
      </c>
      <c r="S1632" s="249">
        <v>0</v>
      </c>
      <c r="T1632" s="250">
        <f>S1632*H1632</f>
        <v>0</v>
      </c>
      <c r="AR1632" s="25" t="s">
        <v>422</v>
      </c>
      <c r="AT1632" s="25" t="s">
        <v>418</v>
      </c>
      <c r="AU1632" s="25" t="s">
        <v>86</v>
      </c>
      <c r="AY1632" s="25" t="s">
        <v>414</v>
      </c>
      <c r="BE1632" s="251">
        <f>IF(N1632="základní",J1632,0)</f>
        <v>0</v>
      </c>
      <c r="BF1632" s="251">
        <f>IF(N1632="snížená",J1632,0)</f>
        <v>0</v>
      </c>
      <c r="BG1632" s="251">
        <f>IF(N1632="zákl. přenesená",J1632,0)</f>
        <v>0</v>
      </c>
      <c r="BH1632" s="251">
        <f>IF(N1632="sníž. přenesená",J1632,0)</f>
        <v>0</v>
      </c>
      <c r="BI1632" s="251">
        <f>IF(N1632="nulová",J1632,0)</f>
        <v>0</v>
      </c>
      <c r="BJ1632" s="25" t="s">
        <v>83</v>
      </c>
      <c r="BK1632" s="251">
        <f>ROUND(I1632*H1632,2)</f>
        <v>0</v>
      </c>
      <c r="BL1632" s="25" t="s">
        <v>422</v>
      </c>
      <c r="BM1632" s="25" t="s">
        <v>1751</v>
      </c>
    </row>
    <row r="1633" s="1" customFormat="1">
      <c r="B1633" s="47"/>
      <c r="C1633" s="75"/>
      <c r="D1633" s="252" t="s">
        <v>425</v>
      </c>
      <c r="E1633" s="75"/>
      <c r="F1633" s="253" t="s">
        <v>1743</v>
      </c>
      <c r="G1633" s="75"/>
      <c r="H1633" s="75"/>
      <c r="I1633" s="208"/>
      <c r="J1633" s="75"/>
      <c r="K1633" s="75"/>
      <c r="L1633" s="73"/>
      <c r="M1633" s="254"/>
      <c r="N1633" s="48"/>
      <c r="O1633" s="48"/>
      <c r="P1633" s="48"/>
      <c r="Q1633" s="48"/>
      <c r="R1633" s="48"/>
      <c r="S1633" s="48"/>
      <c r="T1633" s="96"/>
      <c r="AT1633" s="25" t="s">
        <v>425</v>
      </c>
      <c r="AU1633" s="25" t="s">
        <v>86</v>
      </c>
    </row>
    <row r="1634" s="1" customFormat="1" ht="16.5" customHeight="1">
      <c r="B1634" s="47"/>
      <c r="C1634" s="240" t="s">
        <v>1752</v>
      </c>
      <c r="D1634" s="240" t="s">
        <v>418</v>
      </c>
      <c r="E1634" s="241" t="s">
        <v>1753</v>
      </c>
      <c r="F1634" s="242" t="s">
        <v>1754</v>
      </c>
      <c r="G1634" s="243" t="s">
        <v>704</v>
      </c>
      <c r="H1634" s="244">
        <v>3673.3939999999998</v>
      </c>
      <c r="I1634" s="245"/>
      <c r="J1634" s="246">
        <f>ROUND(I1634*H1634,2)</f>
        <v>0</v>
      </c>
      <c r="K1634" s="242" t="s">
        <v>421</v>
      </c>
      <c r="L1634" s="73"/>
      <c r="M1634" s="247" t="s">
        <v>21</v>
      </c>
      <c r="N1634" s="248" t="s">
        <v>47</v>
      </c>
      <c r="O1634" s="48"/>
      <c r="P1634" s="249">
        <f>O1634*H1634</f>
        <v>0</v>
      </c>
      <c r="Q1634" s="249">
        <v>0</v>
      </c>
      <c r="R1634" s="249">
        <f>Q1634*H1634</f>
        <v>0</v>
      </c>
      <c r="S1634" s="249">
        <v>0</v>
      </c>
      <c r="T1634" s="250">
        <f>S1634*H1634</f>
        <v>0</v>
      </c>
      <c r="AR1634" s="25" t="s">
        <v>422</v>
      </c>
      <c r="AT1634" s="25" t="s">
        <v>418</v>
      </c>
      <c r="AU1634" s="25" t="s">
        <v>86</v>
      </c>
      <c r="AY1634" s="25" t="s">
        <v>414</v>
      </c>
      <c r="BE1634" s="251">
        <f>IF(N1634="základní",J1634,0)</f>
        <v>0</v>
      </c>
      <c r="BF1634" s="251">
        <f>IF(N1634="snížená",J1634,0)</f>
        <v>0</v>
      </c>
      <c r="BG1634" s="251">
        <f>IF(N1634="zákl. přenesená",J1634,0)</f>
        <v>0</v>
      </c>
      <c r="BH1634" s="251">
        <f>IF(N1634="sníž. přenesená",J1634,0)</f>
        <v>0</v>
      </c>
      <c r="BI1634" s="251">
        <f>IF(N1634="nulová",J1634,0)</f>
        <v>0</v>
      </c>
      <c r="BJ1634" s="25" t="s">
        <v>83</v>
      </c>
      <c r="BK1634" s="251">
        <f>ROUND(I1634*H1634,2)</f>
        <v>0</v>
      </c>
      <c r="BL1634" s="25" t="s">
        <v>422</v>
      </c>
      <c r="BM1634" s="25" t="s">
        <v>1755</v>
      </c>
    </row>
    <row r="1635" s="1" customFormat="1">
      <c r="B1635" s="47"/>
      <c r="C1635" s="75"/>
      <c r="D1635" s="252" t="s">
        <v>425</v>
      </c>
      <c r="E1635" s="75"/>
      <c r="F1635" s="253" t="s">
        <v>1743</v>
      </c>
      <c r="G1635" s="75"/>
      <c r="H1635" s="75"/>
      <c r="I1635" s="208"/>
      <c r="J1635" s="75"/>
      <c r="K1635" s="75"/>
      <c r="L1635" s="73"/>
      <c r="M1635" s="254"/>
      <c r="N1635" s="48"/>
      <c r="O1635" s="48"/>
      <c r="P1635" s="48"/>
      <c r="Q1635" s="48"/>
      <c r="R1635" s="48"/>
      <c r="S1635" s="48"/>
      <c r="T1635" s="96"/>
      <c r="AT1635" s="25" t="s">
        <v>425</v>
      </c>
      <c r="AU1635" s="25" t="s">
        <v>86</v>
      </c>
    </row>
    <row r="1636" s="1" customFormat="1" ht="25.5" customHeight="1">
      <c r="B1636" s="47"/>
      <c r="C1636" s="240" t="s">
        <v>1756</v>
      </c>
      <c r="D1636" s="240" t="s">
        <v>418</v>
      </c>
      <c r="E1636" s="241" t="s">
        <v>1757</v>
      </c>
      <c r="F1636" s="242" t="s">
        <v>1758</v>
      </c>
      <c r="G1636" s="243" t="s">
        <v>704</v>
      </c>
      <c r="H1636" s="244">
        <v>7.7110000000000003</v>
      </c>
      <c r="I1636" s="245"/>
      <c r="J1636" s="246">
        <f>ROUND(I1636*H1636,2)</f>
        <v>0</v>
      </c>
      <c r="K1636" s="242" t="s">
        <v>21</v>
      </c>
      <c r="L1636" s="73"/>
      <c r="M1636" s="247" t="s">
        <v>21</v>
      </c>
      <c r="N1636" s="248" t="s">
        <v>47</v>
      </c>
      <c r="O1636" s="48"/>
      <c r="P1636" s="249">
        <f>O1636*H1636</f>
        <v>0</v>
      </c>
      <c r="Q1636" s="249">
        <v>0</v>
      </c>
      <c r="R1636" s="249">
        <f>Q1636*H1636</f>
        <v>0</v>
      </c>
      <c r="S1636" s="249">
        <v>0</v>
      </c>
      <c r="T1636" s="250">
        <f>S1636*H1636</f>
        <v>0</v>
      </c>
      <c r="AR1636" s="25" t="s">
        <v>422</v>
      </c>
      <c r="AT1636" s="25" t="s">
        <v>418</v>
      </c>
      <c r="AU1636" s="25" t="s">
        <v>86</v>
      </c>
      <c r="AY1636" s="25" t="s">
        <v>414</v>
      </c>
      <c r="BE1636" s="251">
        <f>IF(N1636="základní",J1636,0)</f>
        <v>0</v>
      </c>
      <c r="BF1636" s="251">
        <f>IF(N1636="snížená",J1636,0)</f>
        <v>0</v>
      </c>
      <c r="BG1636" s="251">
        <f>IF(N1636="zákl. přenesená",J1636,0)</f>
        <v>0</v>
      </c>
      <c r="BH1636" s="251">
        <f>IF(N1636="sníž. přenesená",J1636,0)</f>
        <v>0</v>
      </c>
      <c r="BI1636" s="251">
        <f>IF(N1636="nulová",J1636,0)</f>
        <v>0</v>
      </c>
      <c r="BJ1636" s="25" t="s">
        <v>83</v>
      </c>
      <c r="BK1636" s="251">
        <f>ROUND(I1636*H1636,2)</f>
        <v>0</v>
      </c>
      <c r="BL1636" s="25" t="s">
        <v>422</v>
      </c>
      <c r="BM1636" s="25" t="s">
        <v>1759</v>
      </c>
    </row>
    <row r="1637" s="1" customFormat="1" ht="38.25" customHeight="1">
      <c r="B1637" s="47"/>
      <c r="C1637" s="240" t="s">
        <v>1760</v>
      </c>
      <c r="D1637" s="240" t="s">
        <v>418</v>
      </c>
      <c r="E1637" s="241" t="s">
        <v>1761</v>
      </c>
      <c r="F1637" s="242" t="s">
        <v>1762</v>
      </c>
      <c r="G1637" s="243" t="s">
        <v>704</v>
      </c>
      <c r="H1637" s="244">
        <v>223.619</v>
      </c>
      <c r="I1637" s="245"/>
      <c r="J1637" s="246">
        <f>ROUND(I1637*H1637,2)</f>
        <v>0</v>
      </c>
      <c r="K1637" s="242" t="s">
        <v>21</v>
      </c>
      <c r="L1637" s="73"/>
      <c r="M1637" s="247" t="s">
        <v>21</v>
      </c>
      <c r="N1637" s="248" t="s">
        <v>47</v>
      </c>
      <c r="O1637" s="48"/>
      <c r="P1637" s="249">
        <f>O1637*H1637</f>
        <v>0</v>
      </c>
      <c r="Q1637" s="249">
        <v>0</v>
      </c>
      <c r="R1637" s="249">
        <f>Q1637*H1637</f>
        <v>0</v>
      </c>
      <c r="S1637" s="249">
        <v>0</v>
      </c>
      <c r="T1637" s="250">
        <f>S1637*H1637</f>
        <v>0</v>
      </c>
      <c r="AR1637" s="25" t="s">
        <v>422</v>
      </c>
      <c r="AT1637" s="25" t="s">
        <v>418</v>
      </c>
      <c r="AU1637" s="25" t="s">
        <v>86</v>
      </c>
      <c r="AY1637" s="25" t="s">
        <v>414</v>
      </c>
      <c r="BE1637" s="251">
        <f>IF(N1637="základní",J1637,0)</f>
        <v>0</v>
      </c>
      <c r="BF1637" s="251">
        <f>IF(N1637="snížená",J1637,0)</f>
        <v>0</v>
      </c>
      <c r="BG1637" s="251">
        <f>IF(N1637="zákl. přenesená",J1637,0)</f>
        <v>0</v>
      </c>
      <c r="BH1637" s="251">
        <f>IF(N1637="sníž. přenesená",J1637,0)</f>
        <v>0</v>
      </c>
      <c r="BI1637" s="251">
        <f>IF(N1637="nulová",J1637,0)</f>
        <v>0</v>
      </c>
      <c r="BJ1637" s="25" t="s">
        <v>83</v>
      </c>
      <c r="BK1637" s="251">
        <f>ROUND(I1637*H1637,2)</f>
        <v>0</v>
      </c>
      <c r="BL1637" s="25" t="s">
        <v>422</v>
      </c>
      <c r="BM1637" s="25" t="s">
        <v>1763</v>
      </c>
    </row>
    <row r="1638" s="13" customFormat="1">
      <c r="B1638" s="265"/>
      <c r="C1638" s="266"/>
      <c r="D1638" s="252" t="s">
        <v>428</v>
      </c>
      <c r="E1638" s="266"/>
      <c r="F1638" s="268" t="s">
        <v>1764</v>
      </c>
      <c r="G1638" s="266"/>
      <c r="H1638" s="269">
        <v>223.619</v>
      </c>
      <c r="I1638" s="270"/>
      <c r="J1638" s="266"/>
      <c r="K1638" s="266"/>
      <c r="L1638" s="271"/>
      <c r="M1638" s="272"/>
      <c r="N1638" s="273"/>
      <c r="O1638" s="273"/>
      <c r="P1638" s="273"/>
      <c r="Q1638" s="273"/>
      <c r="R1638" s="273"/>
      <c r="S1638" s="273"/>
      <c r="T1638" s="274"/>
      <c r="AT1638" s="275" t="s">
        <v>428</v>
      </c>
      <c r="AU1638" s="275" t="s">
        <v>86</v>
      </c>
      <c r="AV1638" s="13" t="s">
        <v>86</v>
      </c>
      <c r="AW1638" s="13" t="s">
        <v>6</v>
      </c>
      <c r="AX1638" s="13" t="s">
        <v>83</v>
      </c>
      <c r="AY1638" s="275" t="s">
        <v>414</v>
      </c>
    </row>
    <row r="1639" s="11" customFormat="1" ht="29.88" customHeight="1">
      <c r="B1639" s="224"/>
      <c r="C1639" s="225"/>
      <c r="D1639" s="226" t="s">
        <v>75</v>
      </c>
      <c r="E1639" s="238" t="s">
        <v>1765</v>
      </c>
      <c r="F1639" s="238" t="s">
        <v>1766</v>
      </c>
      <c r="G1639" s="225"/>
      <c r="H1639" s="225"/>
      <c r="I1639" s="228"/>
      <c r="J1639" s="239">
        <f>BK1639</f>
        <v>0</v>
      </c>
      <c r="K1639" s="225"/>
      <c r="L1639" s="230"/>
      <c r="M1639" s="231"/>
      <c r="N1639" s="232"/>
      <c r="O1639" s="232"/>
      <c r="P1639" s="233">
        <f>SUM(P1640:P1643)</f>
        <v>0</v>
      </c>
      <c r="Q1639" s="232"/>
      <c r="R1639" s="233">
        <f>SUM(R1640:R1643)</f>
        <v>0</v>
      </c>
      <c r="S1639" s="232"/>
      <c r="T1639" s="234">
        <f>SUM(T1640:T1643)</f>
        <v>0</v>
      </c>
      <c r="AR1639" s="235" t="s">
        <v>83</v>
      </c>
      <c r="AT1639" s="236" t="s">
        <v>75</v>
      </c>
      <c r="AU1639" s="236" t="s">
        <v>83</v>
      </c>
      <c r="AY1639" s="235" t="s">
        <v>414</v>
      </c>
      <c r="BK1639" s="237">
        <f>SUM(BK1640:BK1643)</f>
        <v>0</v>
      </c>
    </row>
    <row r="1640" s="1" customFormat="1" ht="51" customHeight="1">
      <c r="B1640" s="47"/>
      <c r="C1640" s="240" t="s">
        <v>1767</v>
      </c>
      <c r="D1640" s="240" t="s">
        <v>418</v>
      </c>
      <c r="E1640" s="241" t="s">
        <v>1768</v>
      </c>
      <c r="F1640" s="242" t="s">
        <v>1769</v>
      </c>
      <c r="G1640" s="243" t="s">
        <v>704</v>
      </c>
      <c r="H1640" s="244">
        <v>2123.2130000000002</v>
      </c>
      <c r="I1640" s="245"/>
      <c r="J1640" s="246">
        <f>ROUND(I1640*H1640,2)</f>
        <v>0</v>
      </c>
      <c r="K1640" s="242" t="s">
        <v>421</v>
      </c>
      <c r="L1640" s="73"/>
      <c r="M1640" s="247" t="s">
        <v>21</v>
      </c>
      <c r="N1640" s="248" t="s">
        <v>47</v>
      </c>
      <c r="O1640" s="48"/>
      <c r="P1640" s="249">
        <f>O1640*H1640</f>
        <v>0</v>
      </c>
      <c r="Q1640" s="249">
        <v>0</v>
      </c>
      <c r="R1640" s="249">
        <f>Q1640*H1640</f>
        <v>0</v>
      </c>
      <c r="S1640" s="249">
        <v>0</v>
      </c>
      <c r="T1640" s="250">
        <f>S1640*H1640</f>
        <v>0</v>
      </c>
      <c r="AR1640" s="25" t="s">
        <v>422</v>
      </c>
      <c r="AT1640" s="25" t="s">
        <v>418</v>
      </c>
      <c r="AU1640" s="25" t="s">
        <v>86</v>
      </c>
      <c r="AY1640" s="25" t="s">
        <v>414</v>
      </c>
      <c r="BE1640" s="251">
        <f>IF(N1640="základní",J1640,0)</f>
        <v>0</v>
      </c>
      <c r="BF1640" s="251">
        <f>IF(N1640="snížená",J1640,0)</f>
        <v>0</v>
      </c>
      <c r="BG1640" s="251">
        <f>IF(N1640="zákl. přenesená",J1640,0)</f>
        <v>0</v>
      </c>
      <c r="BH1640" s="251">
        <f>IF(N1640="sníž. přenesená",J1640,0)</f>
        <v>0</v>
      </c>
      <c r="BI1640" s="251">
        <f>IF(N1640="nulová",J1640,0)</f>
        <v>0</v>
      </c>
      <c r="BJ1640" s="25" t="s">
        <v>83</v>
      </c>
      <c r="BK1640" s="251">
        <f>ROUND(I1640*H1640,2)</f>
        <v>0</v>
      </c>
      <c r="BL1640" s="25" t="s">
        <v>422</v>
      </c>
      <c r="BM1640" s="25" t="s">
        <v>1770</v>
      </c>
    </row>
    <row r="1641" s="1" customFormat="1">
      <c r="B1641" s="47"/>
      <c r="C1641" s="75"/>
      <c r="D1641" s="252" t="s">
        <v>425</v>
      </c>
      <c r="E1641" s="75"/>
      <c r="F1641" s="253" t="s">
        <v>1771</v>
      </c>
      <c r="G1641" s="75"/>
      <c r="H1641" s="75"/>
      <c r="I1641" s="208"/>
      <c r="J1641" s="75"/>
      <c r="K1641" s="75"/>
      <c r="L1641" s="73"/>
      <c r="M1641" s="254"/>
      <c r="N1641" s="48"/>
      <c r="O1641" s="48"/>
      <c r="P1641" s="48"/>
      <c r="Q1641" s="48"/>
      <c r="R1641" s="48"/>
      <c r="S1641" s="48"/>
      <c r="T1641" s="96"/>
      <c r="AT1641" s="25" t="s">
        <v>425</v>
      </c>
      <c r="AU1641" s="25" t="s">
        <v>86</v>
      </c>
    </row>
    <row r="1642" s="1" customFormat="1" ht="51" customHeight="1">
      <c r="B1642" s="47"/>
      <c r="C1642" s="240" t="s">
        <v>1772</v>
      </c>
      <c r="D1642" s="240" t="s">
        <v>418</v>
      </c>
      <c r="E1642" s="241" t="s">
        <v>1773</v>
      </c>
      <c r="F1642" s="242" t="s">
        <v>1774</v>
      </c>
      <c r="G1642" s="243" t="s">
        <v>704</v>
      </c>
      <c r="H1642" s="244">
        <v>2123.2130000000002</v>
      </c>
      <c r="I1642" s="245"/>
      <c r="J1642" s="246">
        <f>ROUND(I1642*H1642,2)</f>
        <v>0</v>
      </c>
      <c r="K1642" s="242" t="s">
        <v>421</v>
      </c>
      <c r="L1642" s="73"/>
      <c r="M1642" s="247" t="s">
        <v>21</v>
      </c>
      <c r="N1642" s="248" t="s">
        <v>47</v>
      </c>
      <c r="O1642" s="48"/>
      <c r="P1642" s="249">
        <f>O1642*H1642</f>
        <v>0</v>
      </c>
      <c r="Q1642" s="249">
        <v>0</v>
      </c>
      <c r="R1642" s="249">
        <f>Q1642*H1642</f>
        <v>0</v>
      </c>
      <c r="S1642" s="249">
        <v>0</v>
      </c>
      <c r="T1642" s="250">
        <f>S1642*H1642</f>
        <v>0</v>
      </c>
      <c r="AR1642" s="25" t="s">
        <v>422</v>
      </c>
      <c r="AT1642" s="25" t="s">
        <v>418</v>
      </c>
      <c r="AU1642" s="25" t="s">
        <v>86</v>
      </c>
      <c r="AY1642" s="25" t="s">
        <v>414</v>
      </c>
      <c r="BE1642" s="251">
        <f>IF(N1642="základní",J1642,0)</f>
        <v>0</v>
      </c>
      <c r="BF1642" s="251">
        <f>IF(N1642="snížená",J1642,0)</f>
        <v>0</v>
      </c>
      <c r="BG1642" s="251">
        <f>IF(N1642="zákl. přenesená",J1642,0)</f>
        <v>0</v>
      </c>
      <c r="BH1642" s="251">
        <f>IF(N1642="sníž. přenesená",J1642,0)</f>
        <v>0</v>
      </c>
      <c r="BI1642" s="251">
        <f>IF(N1642="nulová",J1642,0)</f>
        <v>0</v>
      </c>
      <c r="BJ1642" s="25" t="s">
        <v>83</v>
      </c>
      <c r="BK1642" s="251">
        <f>ROUND(I1642*H1642,2)</f>
        <v>0</v>
      </c>
      <c r="BL1642" s="25" t="s">
        <v>422</v>
      </c>
      <c r="BM1642" s="25" t="s">
        <v>1775</v>
      </c>
    </row>
    <row r="1643" s="1" customFormat="1">
      <c r="B1643" s="47"/>
      <c r="C1643" s="75"/>
      <c r="D1643" s="252" t="s">
        <v>425</v>
      </c>
      <c r="E1643" s="75"/>
      <c r="F1643" s="253" t="s">
        <v>1771</v>
      </c>
      <c r="G1643" s="75"/>
      <c r="H1643" s="75"/>
      <c r="I1643" s="208"/>
      <c r="J1643" s="75"/>
      <c r="K1643" s="75"/>
      <c r="L1643" s="73"/>
      <c r="M1643" s="254"/>
      <c r="N1643" s="48"/>
      <c r="O1643" s="48"/>
      <c r="P1643" s="48"/>
      <c r="Q1643" s="48"/>
      <c r="R1643" s="48"/>
      <c r="S1643" s="48"/>
      <c r="T1643" s="96"/>
      <c r="AT1643" s="25" t="s">
        <v>425</v>
      </c>
      <c r="AU1643" s="25" t="s">
        <v>86</v>
      </c>
    </row>
    <row r="1644" s="11" customFormat="1" ht="37.44" customHeight="1">
      <c r="B1644" s="224"/>
      <c r="C1644" s="225"/>
      <c r="D1644" s="226" t="s">
        <v>75</v>
      </c>
      <c r="E1644" s="227" t="s">
        <v>1776</v>
      </c>
      <c r="F1644" s="227" t="s">
        <v>1777</v>
      </c>
      <c r="G1644" s="225"/>
      <c r="H1644" s="225"/>
      <c r="I1644" s="228"/>
      <c r="J1644" s="229">
        <f>BK1644</f>
        <v>0</v>
      </c>
      <c r="K1644" s="225"/>
      <c r="L1644" s="230"/>
      <c r="M1644" s="231"/>
      <c r="N1644" s="232"/>
      <c r="O1644" s="232"/>
      <c r="P1644" s="233">
        <f>P1645+P1700+P1768+P1873+P1875+P1885+P2303+P2462+P2998+P3289+P3393+P3444+P3449+P3461+P3557+P3703+P3734+P3782</f>
        <v>0</v>
      </c>
      <c r="Q1644" s="232"/>
      <c r="R1644" s="233">
        <f>R1645+R1700+R1768+R1873+R1875+R1885+R2303+R2462+R2998+R3289+R3393+R3444+R3449+R3461+R3557+R3703+R3734+R3782</f>
        <v>673.86487745000022</v>
      </c>
      <c r="S1644" s="232"/>
      <c r="T1644" s="234">
        <f>T1645+T1700+T1768+T1873+T1875+T1885+T2303+T2462+T2998+T3289+T3393+T3444+T3449+T3461+T3557+T3703+T3734+T3782</f>
        <v>590.28460719999998</v>
      </c>
      <c r="AR1644" s="235" t="s">
        <v>86</v>
      </c>
      <c r="AT1644" s="236" t="s">
        <v>75</v>
      </c>
      <c r="AU1644" s="236" t="s">
        <v>76</v>
      </c>
      <c r="AY1644" s="235" t="s">
        <v>414</v>
      </c>
      <c r="BK1644" s="237">
        <f>BK1645+BK1700+BK1768+BK1873+BK1875+BK1885+BK2303+BK2462+BK2998+BK3289+BK3393+BK3444+BK3449+BK3461+BK3557+BK3703+BK3734+BK3782</f>
        <v>0</v>
      </c>
    </row>
    <row r="1645" s="11" customFormat="1" ht="19.92" customHeight="1">
      <c r="B1645" s="224"/>
      <c r="C1645" s="225"/>
      <c r="D1645" s="226" t="s">
        <v>75</v>
      </c>
      <c r="E1645" s="238" t="s">
        <v>1778</v>
      </c>
      <c r="F1645" s="238" t="s">
        <v>1779</v>
      </c>
      <c r="G1645" s="225"/>
      <c r="H1645" s="225"/>
      <c r="I1645" s="228"/>
      <c r="J1645" s="239">
        <f>BK1645</f>
        <v>0</v>
      </c>
      <c r="K1645" s="225"/>
      <c r="L1645" s="230"/>
      <c r="M1645" s="231"/>
      <c r="N1645" s="232"/>
      <c r="O1645" s="232"/>
      <c r="P1645" s="233">
        <f>SUM(P1646:P1699)</f>
        <v>0</v>
      </c>
      <c r="Q1645" s="232"/>
      <c r="R1645" s="233">
        <f>SUM(R1646:R1699)</f>
        <v>7.8453142099999997</v>
      </c>
      <c r="S1645" s="232"/>
      <c r="T1645" s="234">
        <f>SUM(T1646:T1699)</f>
        <v>0.69093199999999999</v>
      </c>
      <c r="AR1645" s="235" t="s">
        <v>86</v>
      </c>
      <c r="AT1645" s="236" t="s">
        <v>75</v>
      </c>
      <c r="AU1645" s="236" t="s">
        <v>83</v>
      </c>
      <c r="AY1645" s="235" t="s">
        <v>414</v>
      </c>
      <c r="BK1645" s="237">
        <f>SUM(BK1646:BK1699)</f>
        <v>0</v>
      </c>
    </row>
    <row r="1646" s="1" customFormat="1" ht="16.5" customHeight="1">
      <c r="B1646" s="47"/>
      <c r="C1646" s="240" t="s">
        <v>1780</v>
      </c>
      <c r="D1646" s="240" t="s">
        <v>418</v>
      </c>
      <c r="E1646" s="241" t="s">
        <v>1781</v>
      </c>
      <c r="F1646" s="242" t="s">
        <v>1782</v>
      </c>
      <c r="G1646" s="243" t="s">
        <v>192</v>
      </c>
      <c r="H1646" s="244">
        <v>172.733</v>
      </c>
      <c r="I1646" s="245"/>
      <c r="J1646" s="246">
        <f>ROUND(I1646*H1646,2)</f>
        <v>0</v>
      </c>
      <c r="K1646" s="242" t="s">
        <v>421</v>
      </c>
      <c r="L1646" s="73"/>
      <c r="M1646" s="247" t="s">
        <v>21</v>
      </c>
      <c r="N1646" s="248" t="s">
        <v>47</v>
      </c>
      <c r="O1646" s="48"/>
      <c r="P1646" s="249">
        <f>O1646*H1646</f>
        <v>0</v>
      </c>
      <c r="Q1646" s="249">
        <v>0</v>
      </c>
      <c r="R1646" s="249">
        <f>Q1646*H1646</f>
        <v>0</v>
      </c>
      <c r="S1646" s="249">
        <v>0.0040000000000000001</v>
      </c>
      <c r="T1646" s="250">
        <f>S1646*H1646</f>
        <v>0.69093199999999999</v>
      </c>
      <c r="AR1646" s="25" t="s">
        <v>690</v>
      </c>
      <c r="AT1646" s="25" t="s">
        <v>418</v>
      </c>
      <c r="AU1646" s="25" t="s">
        <v>86</v>
      </c>
      <c r="AY1646" s="25" t="s">
        <v>414</v>
      </c>
      <c r="BE1646" s="251">
        <f>IF(N1646="základní",J1646,0)</f>
        <v>0</v>
      </c>
      <c r="BF1646" s="251">
        <f>IF(N1646="snížená",J1646,0)</f>
        <v>0</v>
      </c>
      <c r="BG1646" s="251">
        <f>IF(N1646="zákl. přenesená",J1646,0)</f>
        <v>0</v>
      </c>
      <c r="BH1646" s="251">
        <f>IF(N1646="sníž. přenesená",J1646,0)</f>
        <v>0</v>
      </c>
      <c r="BI1646" s="251">
        <f>IF(N1646="nulová",J1646,0)</f>
        <v>0</v>
      </c>
      <c r="BJ1646" s="25" t="s">
        <v>83</v>
      </c>
      <c r="BK1646" s="251">
        <f>ROUND(I1646*H1646,2)</f>
        <v>0</v>
      </c>
      <c r="BL1646" s="25" t="s">
        <v>690</v>
      </c>
      <c r="BM1646" s="25" t="s">
        <v>1783</v>
      </c>
    </row>
    <row r="1647" s="1" customFormat="1">
      <c r="B1647" s="47"/>
      <c r="C1647" s="75"/>
      <c r="D1647" s="252" t="s">
        <v>425</v>
      </c>
      <c r="E1647" s="75"/>
      <c r="F1647" s="253" t="s">
        <v>1784</v>
      </c>
      <c r="G1647" s="75"/>
      <c r="H1647" s="75"/>
      <c r="I1647" s="208"/>
      <c r="J1647" s="75"/>
      <c r="K1647" s="75"/>
      <c r="L1647" s="73"/>
      <c r="M1647" s="254"/>
      <c r="N1647" s="48"/>
      <c r="O1647" s="48"/>
      <c r="P1647" s="48"/>
      <c r="Q1647" s="48"/>
      <c r="R1647" s="48"/>
      <c r="S1647" s="48"/>
      <c r="T1647" s="96"/>
      <c r="AT1647" s="25" t="s">
        <v>425</v>
      </c>
      <c r="AU1647" s="25" t="s">
        <v>86</v>
      </c>
    </row>
    <row r="1648" s="12" customFormat="1">
      <c r="B1648" s="255"/>
      <c r="C1648" s="256"/>
      <c r="D1648" s="252" t="s">
        <v>428</v>
      </c>
      <c r="E1648" s="257" t="s">
        <v>21</v>
      </c>
      <c r="F1648" s="258" t="s">
        <v>1785</v>
      </c>
      <c r="G1648" s="256"/>
      <c r="H1648" s="257" t="s">
        <v>21</v>
      </c>
      <c r="I1648" s="259"/>
      <c r="J1648" s="256"/>
      <c r="K1648" s="256"/>
      <c r="L1648" s="260"/>
      <c r="M1648" s="261"/>
      <c r="N1648" s="262"/>
      <c r="O1648" s="262"/>
      <c r="P1648" s="262"/>
      <c r="Q1648" s="262"/>
      <c r="R1648" s="262"/>
      <c r="S1648" s="262"/>
      <c r="T1648" s="263"/>
      <c r="AT1648" s="264" t="s">
        <v>428</v>
      </c>
      <c r="AU1648" s="264" t="s">
        <v>86</v>
      </c>
      <c r="AV1648" s="12" t="s">
        <v>83</v>
      </c>
      <c r="AW1648" s="12" t="s">
        <v>39</v>
      </c>
      <c r="AX1648" s="12" t="s">
        <v>76</v>
      </c>
      <c r="AY1648" s="264" t="s">
        <v>414</v>
      </c>
    </row>
    <row r="1649" s="13" customFormat="1">
      <c r="B1649" s="265"/>
      <c r="C1649" s="266"/>
      <c r="D1649" s="252" t="s">
        <v>428</v>
      </c>
      <c r="E1649" s="267" t="s">
        <v>21</v>
      </c>
      <c r="F1649" s="268" t="s">
        <v>1786</v>
      </c>
      <c r="G1649" s="266"/>
      <c r="H1649" s="269">
        <v>172.733</v>
      </c>
      <c r="I1649" s="270"/>
      <c r="J1649" s="266"/>
      <c r="K1649" s="266"/>
      <c r="L1649" s="271"/>
      <c r="M1649" s="272"/>
      <c r="N1649" s="273"/>
      <c r="O1649" s="273"/>
      <c r="P1649" s="273"/>
      <c r="Q1649" s="273"/>
      <c r="R1649" s="273"/>
      <c r="S1649" s="273"/>
      <c r="T1649" s="274"/>
      <c r="AT1649" s="275" t="s">
        <v>428</v>
      </c>
      <c r="AU1649" s="275" t="s">
        <v>86</v>
      </c>
      <c r="AV1649" s="13" t="s">
        <v>86</v>
      </c>
      <c r="AW1649" s="13" t="s">
        <v>39</v>
      </c>
      <c r="AX1649" s="13" t="s">
        <v>76</v>
      </c>
      <c r="AY1649" s="275" t="s">
        <v>414</v>
      </c>
    </row>
    <row r="1650" s="15" customFormat="1">
      <c r="B1650" s="287"/>
      <c r="C1650" s="288"/>
      <c r="D1650" s="252" t="s">
        <v>428</v>
      </c>
      <c r="E1650" s="289" t="s">
        <v>21</v>
      </c>
      <c r="F1650" s="290" t="s">
        <v>235</v>
      </c>
      <c r="G1650" s="288"/>
      <c r="H1650" s="291">
        <v>172.733</v>
      </c>
      <c r="I1650" s="292"/>
      <c r="J1650" s="288"/>
      <c r="K1650" s="288"/>
      <c r="L1650" s="293"/>
      <c r="M1650" s="294"/>
      <c r="N1650" s="295"/>
      <c r="O1650" s="295"/>
      <c r="P1650" s="295"/>
      <c r="Q1650" s="295"/>
      <c r="R1650" s="295"/>
      <c r="S1650" s="295"/>
      <c r="T1650" s="296"/>
      <c r="AT1650" s="297" t="s">
        <v>428</v>
      </c>
      <c r="AU1650" s="297" t="s">
        <v>86</v>
      </c>
      <c r="AV1650" s="15" t="s">
        <v>422</v>
      </c>
      <c r="AW1650" s="15" t="s">
        <v>39</v>
      </c>
      <c r="AX1650" s="15" t="s">
        <v>83</v>
      </c>
      <c r="AY1650" s="297" t="s">
        <v>414</v>
      </c>
    </row>
    <row r="1651" s="1" customFormat="1" ht="25.5" customHeight="1">
      <c r="B1651" s="47"/>
      <c r="C1651" s="240" t="s">
        <v>1787</v>
      </c>
      <c r="D1651" s="240" t="s">
        <v>418</v>
      </c>
      <c r="E1651" s="241" t="s">
        <v>1788</v>
      </c>
      <c r="F1651" s="242" t="s">
        <v>1789</v>
      </c>
      <c r="G1651" s="243" t="s">
        <v>192</v>
      </c>
      <c r="H1651" s="244">
        <v>310.00299999999999</v>
      </c>
      <c r="I1651" s="245"/>
      <c r="J1651" s="246">
        <f>ROUND(I1651*H1651,2)</f>
        <v>0</v>
      </c>
      <c r="K1651" s="242" t="s">
        <v>421</v>
      </c>
      <c r="L1651" s="73"/>
      <c r="M1651" s="247" t="s">
        <v>21</v>
      </c>
      <c r="N1651" s="248" t="s">
        <v>47</v>
      </c>
      <c r="O1651" s="48"/>
      <c r="P1651" s="249">
        <f>O1651*H1651</f>
        <v>0</v>
      </c>
      <c r="Q1651" s="249">
        <v>0.00068999999999999997</v>
      </c>
      <c r="R1651" s="249">
        <f>Q1651*H1651</f>
        <v>0.21390206999999997</v>
      </c>
      <c r="S1651" s="249">
        <v>0</v>
      </c>
      <c r="T1651" s="250">
        <f>S1651*H1651</f>
        <v>0</v>
      </c>
      <c r="AR1651" s="25" t="s">
        <v>690</v>
      </c>
      <c r="AT1651" s="25" t="s">
        <v>418</v>
      </c>
      <c r="AU1651" s="25" t="s">
        <v>86</v>
      </c>
      <c r="AY1651" s="25" t="s">
        <v>414</v>
      </c>
      <c r="BE1651" s="251">
        <f>IF(N1651="základní",J1651,0)</f>
        <v>0</v>
      </c>
      <c r="BF1651" s="251">
        <f>IF(N1651="snížená",J1651,0)</f>
        <v>0</v>
      </c>
      <c r="BG1651" s="251">
        <f>IF(N1651="zákl. přenesená",J1651,0)</f>
        <v>0</v>
      </c>
      <c r="BH1651" s="251">
        <f>IF(N1651="sníž. přenesená",J1651,0)</f>
        <v>0</v>
      </c>
      <c r="BI1651" s="251">
        <f>IF(N1651="nulová",J1651,0)</f>
        <v>0</v>
      </c>
      <c r="BJ1651" s="25" t="s">
        <v>83</v>
      </c>
      <c r="BK1651" s="251">
        <f>ROUND(I1651*H1651,2)</f>
        <v>0</v>
      </c>
      <c r="BL1651" s="25" t="s">
        <v>690</v>
      </c>
      <c r="BM1651" s="25" t="s">
        <v>1790</v>
      </c>
    </row>
    <row r="1652" s="1" customFormat="1">
      <c r="B1652" s="47"/>
      <c r="C1652" s="75"/>
      <c r="D1652" s="252" t="s">
        <v>425</v>
      </c>
      <c r="E1652" s="75"/>
      <c r="F1652" s="253" t="s">
        <v>1791</v>
      </c>
      <c r="G1652" s="75"/>
      <c r="H1652" s="75"/>
      <c r="I1652" s="208"/>
      <c r="J1652" s="75"/>
      <c r="K1652" s="75"/>
      <c r="L1652" s="73"/>
      <c r="M1652" s="254"/>
      <c r="N1652" s="48"/>
      <c r="O1652" s="48"/>
      <c r="P1652" s="48"/>
      <c r="Q1652" s="48"/>
      <c r="R1652" s="48"/>
      <c r="S1652" s="48"/>
      <c r="T1652" s="96"/>
      <c r="AT1652" s="25" t="s">
        <v>425</v>
      </c>
      <c r="AU1652" s="25" t="s">
        <v>86</v>
      </c>
    </row>
    <row r="1653" s="12" customFormat="1">
      <c r="B1653" s="255"/>
      <c r="C1653" s="256"/>
      <c r="D1653" s="252" t="s">
        <v>428</v>
      </c>
      <c r="E1653" s="257" t="s">
        <v>21</v>
      </c>
      <c r="F1653" s="258" t="s">
        <v>864</v>
      </c>
      <c r="G1653" s="256"/>
      <c r="H1653" s="257" t="s">
        <v>21</v>
      </c>
      <c r="I1653" s="259"/>
      <c r="J1653" s="256"/>
      <c r="K1653" s="256"/>
      <c r="L1653" s="260"/>
      <c r="M1653" s="261"/>
      <c r="N1653" s="262"/>
      <c r="O1653" s="262"/>
      <c r="P1653" s="262"/>
      <c r="Q1653" s="262"/>
      <c r="R1653" s="262"/>
      <c r="S1653" s="262"/>
      <c r="T1653" s="263"/>
      <c r="AT1653" s="264" t="s">
        <v>428</v>
      </c>
      <c r="AU1653" s="264" t="s">
        <v>86</v>
      </c>
      <c r="AV1653" s="12" t="s">
        <v>83</v>
      </c>
      <c r="AW1653" s="12" t="s">
        <v>39</v>
      </c>
      <c r="AX1653" s="12" t="s">
        <v>76</v>
      </c>
      <c r="AY1653" s="264" t="s">
        <v>414</v>
      </c>
    </row>
    <row r="1654" s="12" customFormat="1">
      <c r="B1654" s="255"/>
      <c r="C1654" s="256"/>
      <c r="D1654" s="252" t="s">
        <v>428</v>
      </c>
      <c r="E1654" s="257" t="s">
        <v>21</v>
      </c>
      <c r="F1654" s="258" t="s">
        <v>1792</v>
      </c>
      <c r="G1654" s="256"/>
      <c r="H1654" s="257" t="s">
        <v>21</v>
      </c>
      <c r="I1654" s="259"/>
      <c r="J1654" s="256"/>
      <c r="K1654" s="256"/>
      <c r="L1654" s="260"/>
      <c r="M1654" s="261"/>
      <c r="N1654" s="262"/>
      <c r="O1654" s="262"/>
      <c r="P1654" s="262"/>
      <c r="Q1654" s="262"/>
      <c r="R1654" s="262"/>
      <c r="S1654" s="262"/>
      <c r="T1654" s="263"/>
      <c r="AT1654" s="264" t="s">
        <v>428</v>
      </c>
      <c r="AU1654" s="264" t="s">
        <v>86</v>
      </c>
      <c r="AV1654" s="12" t="s">
        <v>83</v>
      </c>
      <c r="AW1654" s="12" t="s">
        <v>39</v>
      </c>
      <c r="AX1654" s="12" t="s">
        <v>76</v>
      </c>
      <c r="AY1654" s="264" t="s">
        <v>414</v>
      </c>
    </row>
    <row r="1655" s="13" customFormat="1">
      <c r="B1655" s="265"/>
      <c r="C1655" s="266"/>
      <c r="D1655" s="252" t="s">
        <v>428</v>
      </c>
      <c r="E1655" s="267" t="s">
        <v>21</v>
      </c>
      <c r="F1655" s="268" t="s">
        <v>1793</v>
      </c>
      <c r="G1655" s="266"/>
      <c r="H1655" s="269">
        <v>310.00299999999999</v>
      </c>
      <c r="I1655" s="270"/>
      <c r="J1655" s="266"/>
      <c r="K1655" s="266"/>
      <c r="L1655" s="271"/>
      <c r="M1655" s="272"/>
      <c r="N1655" s="273"/>
      <c r="O1655" s="273"/>
      <c r="P1655" s="273"/>
      <c r="Q1655" s="273"/>
      <c r="R1655" s="273"/>
      <c r="S1655" s="273"/>
      <c r="T1655" s="274"/>
      <c r="AT1655" s="275" t="s">
        <v>428</v>
      </c>
      <c r="AU1655" s="275" t="s">
        <v>86</v>
      </c>
      <c r="AV1655" s="13" t="s">
        <v>86</v>
      </c>
      <c r="AW1655" s="13" t="s">
        <v>39</v>
      </c>
      <c r="AX1655" s="13" t="s">
        <v>76</v>
      </c>
      <c r="AY1655" s="275" t="s">
        <v>414</v>
      </c>
    </row>
    <row r="1656" s="15" customFormat="1">
      <c r="B1656" s="287"/>
      <c r="C1656" s="288"/>
      <c r="D1656" s="252" t="s">
        <v>428</v>
      </c>
      <c r="E1656" s="289" t="s">
        <v>21</v>
      </c>
      <c r="F1656" s="290" t="s">
        <v>235</v>
      </c>
      <c r="G1656" s="288"/>
      <c r="H1656" s="291">
        <v>310.00299999999999</v>
      </c>
      <c r="I1656" s="292"/>
      <c r="J1656" s="288"/>
      <c r="K1656" s="288"/>
      <c r="L1656" s="293"/>
      <c r="M1656" s="294"/>
      <c r="N1656" s="295"/>
      <c r="O1656" s="295"/>
      <c r="P1656" s="295"/>
      <c r="Q1656" s="295"/>
      <c r="R1656" s="295"/>
      <c r="S1656" s="295"/>
      <c r="T1656" s="296"/>
      <c r="AT1656" s="297" t="s">
        <v>428</v>
      </c>
      <c r="AU1656" s="297" t="s">
        <v>86</v>
      </c>
      <c r="AV1656" s="15" t="s">
        <v>422</v>
      </c>
      <c r="AW1656" s="15" t="s">
        <v>39</v>
      </c>
      <c r="AX1656" s="15" t="s">
        <v>83</v>
      </c>
      <c r="AY1656" s="297" t="s">
        <v>414</v>
      </c>
    </row>
    <row r="1657" s="1" customFormat="1" ht="25.5" customHeight="1">
      <c r="B1657" s="47"/>
      <c r="C1657" s="240" t="s">
        <v>1794</v>
      </c>
      <c r="D1657" s="240" t="s">
        <v>418</v>
      </c>
      <c r="E1657" s="241" t="s">
        <v>1795</v>
      </c>
      <c r="F1657" s="242" t="s">
        <v>1796</v>
      </c>
      <c r="G1657" s="243" t="s">
        <v>145</v>
      </c>
      <c r="H1657" s="244">
        <v>366</v>
      </c>
      <c r="I1657" s="245"/>
      <c r="J1657" s="246">
        <f>ROUND(I1657*H1657,2)</f>
        <v>0</v>
      </c>
      <c r="K1657" s="242" t="s">
        <v>421</v>
      </c>
      <c r="L1657" s="73"/>
      <c r="M1657" s="247" t="s">
        <v>21</v>
      </c>
      <c r="N1657" s="248" t="s">
        <v>47</v>
      </c>
      <c r="O1657" s="48"/>
      <c r="P1657" s="249">
        <f>O1657*H1657</f>
        <v>0</v>
      </c>
      <c r="Q1657" s="249">
        <v>0.00027999999999999998</v>
      </c>
      <c r="R1657" s="249">
        <f>Q1657*H1657</f>
        <v>0.10247999999999999</v>
      </c>
      <c r="S1657" s="249">
        <v>0</v>
      </c>
      <c r="T1657" s="250">
        <f>S1657*H1657</f>
        <v>0</v>
      </c>
      <c r="AR1657" s="25" t="s">
        <v>690</v>
      </c>
      <c r="AT1657" s="25" t="s">
        <v>418</v>
      </c>
      <c r="AU1657" s="25" t="s">
        <v>86</v>
      </c>
      <c r="AY1657" s="25" t="s">
        <v>414</v>
      </c>
      <c r="BE1657" s="251">
        <f>IF(N1657="základní",J1657,0)</f>
        <v>0</v>
      </c>
      <c r="BF1657" s="251">
        <f>IF(N1657="snížená",J1657,0)</f>
        <v>0</v>
      </c>
      <c r="BG1657" s="251">
        <f>IF(N1657="zákl. přenesená",J1657,0)</f>
        <v>0</v>
      </c>
      <c r="BH1657" s="251">
        <f>IF(N1657="sníž. přenesená",J1657,0)</f>
        <v>0</v>
      </c>
      <c r="BI1657" s="251">
        <f>IF(N1657="nulová",J1657,0)</f>
        <v>0</v>
      </c>
      <c r="BJ1657" s="25" t="s">
        <v>83</v>
      </c>
      <c r="BK1657" s="251">
        <f>ROUND(I1657*H1657,2)</f>
        <v>0</v>
      </c>
      <c r="BL1657" s="25" t="s">
        <v>690</v>
      </c>
      <c r="BM1657" s="25" t="s">
        <v>1797</v>
      </c>
    </row>
    <row r="1658" s="1" customFormat="1">
      <c r="B1658" s="47"/>
      <c r="C1658" s="75"/>
      <c r="D1658" s="252" t="s">
        <v>425</v>
      </c>
      <c r="E1658" s="75"/>
      <c r="F1658" s="253" t="s">
        <v>1791</v>
      </c>
      <c r="G1658" s="75"/>
      <c r="H1658" s="75"/>
      <c r="I1658" s="208"/>
      <c r="J1658" s="75"/>
      <c r="K1658" s="75"/>
      <c r="L1658" s="73"/>
      <c r="M1658" s="254"/>
      <c r="N1658" s="48"/>
      <c r="O1658" s="48"/>
      <c r="P1658" s="48"/>
      <c r="Q1658" s="48"/>
      <c r="R1658" s="48"/>
      <c r="S1658" s="48"/>
      <c r="T1658" s="96"/>
      <c r="AT1658" s="25" t="s">
        <v>425</v>
      </c>
      <c r="AU1658" s="25" t="s">
        <v>86</v>
      </c>
    </row>
    <row r="1659" s="12" customFormat="1">
      <c r="B1659" s="255"/>
      <c r="C1659" s="256"/>
      <c r="D1659" s="252" t="s">
        <v>428</v>
      </c>
      <c r="E1659" s="257" t="s">
        <v>21</v>
      </c>
      <c r="F1659" s="258" t="s">
        <v>1163</v>
      </c>
      <c r="G1659" s="256"/>
      <c r="H1659" s="257" t="s">
        <v>21</v>
      </c>
      <c r="I1659" s="259"/>
      <c r="J1659" s="256"/>
      <c r="K1659" s="256"/>
      <c r="L1659" s="260"/>
      <c r="M1659" s="261"/>
      <c r="N1659" s="262"/>
      <c r="O1659" s="262"/>
      <c r="P1659" s="262"/>
      <c r="Q1659" s="262"/>
      <c r="R1659" s="262"/>
      <c r="S1659" s="262"/>
      <c r="T1659" s="263"/>
      <c r="AT1659" s="264" t="s">
        <v>428</v>
      </c>
      <c r="AU1659" s="264" t="s">
        <v>86</v>
      </c>
      <c r="AV1659" s="12" t="s">
        <v>83</v>
      </c>
      <c r="AW1659" s="12" t="s">
        <v>39</v>
      </c>
      <c r="AX1659" s="12" t="s">
        <v>76</v>
      </c>
      <c r="AY1659" s="264" t="s">
        <v>414</v>
      </c>
    </row>
    <row r="1660" s="13" customFormat="1">
      <c r="B1660" s="265"/>
      <c r="C1660" s="266"/>
      <c r="D1660" s="252" t="s">
        <v>428</v>
      </c>
      <c r="E1660" s="267" t="s">
        <v>21</v>
      </c>
      <c r="F1660" s="268" t="s">
        <v>1798</v>
      </c>
      <c r="G1660" s="266"/>
      <c r="H1660" s="269">
        <v>366</v>
      </c>
      <c r="I1660" s="270"/>
      <c r="J1660" s="266"/>
      <c r="K1660" s="266"/>
      <c r="L1660" s="271"/>
      <c r="M1660" s="272"/>
      <c r="N1660" s="273"/>
      <c r="O1660" s="273"/>
      <c r="P1660" s="273"/>
      <c r="Q1660" s="273"/>
      <c r="R1660" s="273"/>
      <c r="S1660" s="273"/>
      <c r="T1660" s="274"/>
      <c r="AT1660" s="275" t="s">
        <v>428</v>
      </c>
      <c r="AU1660" s="275" t="s">
        <v>86</v>
      </c>
      <c r="AV1660" s="13" t="s">
        <v>86</v>
      </c>
      <c r="AW1660" s="13" t="s">
        <v>39</v>
      </c>
      <c r="AX1660" s="13" t="s">
        <v>76</v>
      </c>
      <c r="AY1660" s="275" t="s">
        <v>414</v>
      </c>
    </row>
    <row r="1661" s="14" customFormat="1">
      <c r="B1661" s="276"/>
      <c r="C1661" s="277"/>
      <c r="D1661" s="252" t="s">
        <v>428</v>
      </c>
      <c r="E1661" s="278" t="s">
        <v>1799</v>
      </c>
      <c r="F1661" s="279" t="s">
        <v>259</v>
      </c>
      <c r="G1661" s="277"/>
      <c r="H1661" s="280">
        <v>366</v>
      </c>
      <c r="I1661" s="281"/>
      <c r="J1661" s="277"/>
      <c r="K1661" s="277"/>
      <c r="L1661" s="282"/>
      <c r="M1661" s="283"/>
      <c r="N1661" s="284"/>
      <c r="O1661" s="284"/>
      <c r="P1661" s="284"/>
      <c r="Q1661" s="284"/>
      <c r="R1661" s="284"/>
      <c r="S1661" s="284"/>
      <c r="T1661" s="285"/>
      <c r="AT1661" s="286" t="s">
        <v>428</v>
      </c>
      <c r="AU1661" s="286" t="s">
        <v>86</v>
      </c>
      <c r="AV1661" s="14" t="s">
        <v>394</v>
      </c>
      <c r="AW1661" s="14" t="s">
        <v>39</v>
      </c>
      <c r="AX1661" s="14" t="s">
        <v>76</v>
      </c>
      <c r="AY1661" s="286" t="s">
        <v>414</v>
      </c>
    </row>
    <row r="1662" s="15" customFormat="1">
      <c r="B1662" s="287"/>
      <c r="C1662" s="288"/>
      <c r="D1662" s="252" t="s">
        <v>428</v>
      </c>
      <c r="E1662" s="289" t="s">
        <v>21</v>
      </c>
      <c r="F1662" s="290" t="s">
        <v>235</v>
      </c>
      <c r="G1662" s="288"/>
      <c r="H1662" s="291">
        <v>366</v>
      </c>
      <c r="I1662" s="292"/>
      <c r="J1662" s="288"/>
      <c r="K1662" s="288"/>
      <c r="L1662" s="293"/>
      <c r="M1662" s="294"/>
      <c r="N1662" s="295"/>
      <c r="O1662" s="295"/>
      <c r="P1662" s="295"/>
      <c r="Q1662" s="295"/>
      <c r="R1662" s="295"/>
      <c r="S1662" s="295"/>
      <c r="T1662" s="296"/>
      <c r="AT1662" s="297" t="s">
        <v>428</v>
      </c>
      <c r="AU1662" s="297" t="s">
        <v>86</v>
      </c>
      <c r="AV1662" s="15" t="s">
        <v>422</v>
      </c>
      <c r="AW1662" s="15" t="s">
        <v>39</v>
      </c>
      <c r="AX1662" s="15" t="s">
        <v>83</v>
      </c>
      <c r="AY1662" s="297" t="s">
        <v>414</v>
      </c>
    </row>
    <row r="1663" s="1" customFormat="1" ht="25.5" customHeight="1">
      <c r="B1663" s="47"/>
      <c r="C1663" s="240" t="s">
        <v>1800</v>
      </c>
      <c r="D1663" s="240" t="s">
        <v>418</v>
      </c>
      <c r="E1663" s="241" t="s">
        <v>1801</v>
      </c>
      <c r="F1663" s="242" t="s">
        <v>1802</v>
      </c>
      <c r="G1663" s="243" t="s">
        <v>192</v>
      </c>
      <c r="H1663" s="244">
        <v>172.733</v>
      </c>
      <c r="I1663" s="245"/>
      <c r="J1663" s="246">
        <f>ROUND(I1663*H1663,2)</f>
        <v>0</v>
      </c>
      <c r="K1663" s="242" t="s">
        <v>421</v>
      </c>
      <c r="L1663" s="73"/>
      <c r="M1663" s="247" t="s">
        <v>21</v>
      </c>
      <c r="N1663" s="248" t="s">
        <v>47</v>
      </c>
      <c r="O1663" s="48"/>
      <c r="P1663" s="249">
        <f>O1663*H1663</f>
        <v>0</v>
      </c>
      <c r="Q1663" s="249">
        <v>0</v>
      </c>
      <c r="R1663" s="249">
        <f>Q1663*H1663</f>
        <v>0</v>
      </c>
      <c r="S1663" s="249">
        <v>0</v>
      </c>
      <c r="T1663" s="250">
        <f>S1663*H1663</f>
        <v>0</v>
      </c>
      <c r="AR1663" s="25" t="s">
        <v>690</v>
      </c>
      <c r="AT1663" s="25" t="s">
        <v>418</v>
      </c>
      <c r="AU1663" s="25" t="s">
        <v>86</v>
      </c>
      <c r="AY1663" s="25" t="s">
        <v>414</v>
      </c>
      <c r="BE1663" s="251">
        <f>IF(N1663="základní",J1663,0)</f>
        <v>0</v>
      </c>
      <c r="BF1663" s="251">
        <f>IF(N1663="snížená",J1663,0)</f>
        <v>0</v>
      </c>
      <c r="BG1663" s="251">
        <f>IF(N1663="zákl. přenesená",J1663,0)</f>
        <v>0</v>
      </c>
      <c r="BH1663" s="251">
        <f>IF(N1663="sníž. přenesená",J1663,0)</f>
        <v>0</v>
      </c>
      <c r="BI1663" s="251">
        <f>IF(N1663="nulová",J1663,0)</f>
        <v>0</v>
      </c>
      <c r="BJ1663" s="25" t="s">
        <v>83</v>
      </c>
      <c r="BK1663" s="251">
        <f>ROUND(I1663*H1663,2)</f>
        <v>0</v>
      </c>
      <c r="BL1663" s="25" t="s">
        <v>690</v>
      </c>
      <c r="BM1663" s="25" t="s">
        <v>1803</v>
      </c>
    </row>
    <row r="1664" s="1" customFormat="1">
      <c r="B1664" s="47"/>
      <c r="C1664" s="75"/>
      <c r="D1664" s="252" t="s">
        <v>425</v>
      </c>
      <c r="E1664" s="75"/>
      <c r="F1664" s="253" t="s">
        <v>1804</v>
      </c>
      <c r="G1664" s="75"/>
      <c r="H1664" s="75"/>
      <c r="I1664" s="208"/>
      <c r="J1664" s="75"/>
      <c r="K1664" s="75"/>
      <c r="L1664" s="73"/>
      <c r="M1664" s="254"/>
      <c r="N1664" s="48"/>
      <c r="O1664" s="48"/>
      <c r="P1664" s="48"/>
      <c r="Q1664" s="48"/>
      <c r="R1664" s="48"/>
      <c r="S1664" s="48"/>
      <c r="T1664" s="96"/>
      <c r="AT1664" s="25" t="s">
        <v>425</v>
      </c>
      <c r="AU1664" s="25" t="s">
        <v>86</v>
      </c>
    </row>
    <row r="1665" s="12" customFormat="1">
      <c r="B1665" s="255"/>
      <c r="C1665" s="256"/>
      <c r="D1665" s="252" t="s">
        <v>428</v>
      </c>
      <c r="E1665" s="257" t="s">
        <v>21</v>
      </c>
      <c r="F1665" s="258" t="s">
        <v>1123</v>
      </c>
      <c r="G1665" s="256"/>
      <c r="H1665" s="257" t="s">
        <v>21</v>
      </c>
      <c r="I1665" s="259"/>
      <c r="J1665" s="256"/>
      <c r="K1665" s="256"/>
      <c r="L1665" s="260"/>
      <c r="M1665" s="261"/>
      <c r="N1665" s="262"/>
      <c r="O1665" s="262"/>
      <c r="P1665" s="262"/>
      <c r="Q1665" s="262"/>
      <c r="R1665" s="262"/>
      <c r="S1665" s="262"/>
      <c r="T1665" s="263"/>
      <c r="AT1665" s="264" t="s">
        <v>428</v>
      </c>
      <c r="AU1665" s="264" t="s">
        <v>86</v>
      </c>
      <c r="AV1665" s="12" t="s">
        <v>83</v>
      </c>
      <c r="AW1665" s="12" t="s">
        <v>39</v>
      </c>
      <c r="AX1665" s="12" t="s">
        <v>76</v>
      </c>
      <c r="AY1665" s="264" t="s">
        <v>414</v>
      </c>
    </row>
    <row r="1666" s="12" customFormat="1">
      <c r="B1666" s="255"/>
      <c r="C1666" s="256"/>
      <c r="D1666" s="252" t="s">
        <v>428</v>
      </c>
      <c r="E1666" s="257" t="s">
        <v>21</v>
      </c>
      <c r="F1666" s="258" t="s">
        <v>1805</v>
      </c>
      <c r="G1666" s="256"/>
      <c r="H1666" s="257" t="s">
        <v>21</v>
      </c>
      <c r="I1666" s="259"/>
      <c r="J1666" s="256"/>
      <c r="K1666" s="256"/>
      <c r="L1666" s="260"/>
      <c r="M1666" s="261"/>
      <c r="N1666" s="262"/>
      <c r="O1666" s="262"/>
      <c r="P1666" s="262"/>
      <c r="Q1666" s="262"/>
      <c r="R1666" s="262"/>
      <c r="S1666" s="262"/>
      <c r="T1666" s="263"/>
      <c r="AT1666" s="264" t="s">
        <v>428</v>
      </c>
      <c r="AU1666" s="264" t="s">
        <v>86</v>
      </c>
      <c r="AV1666" s="12" t="s">
        <v>83</v>
      </c>
      <c r="AW1666" s="12" t="s">
        <v>39</v>
      </c>
      <c r="AX1666" s="12" t="s">
        <v>76</v>
      </c>
      <c r="AY1666" s="264" t="s">
        <v>414</v>
      </c>
    </row>
    <row r="1667" s="13" customFormat="1">
      <c r="B1667" s="265"/>
      <c r="C1667" s="266"/>
      <c r="D1667" s="252" t="s">
        <v>428</v>
      </c>
      <c r="E1667" s="267" t="s">
        <v>21</v>
      </c>
      <c r="F1667" s="268" t="s">
        <v>1786</v>
      </c>
      <c r="G1667" s="266"/>
      <c r="H1667" s="269">
        <v>172.733</v>
      </c>
      <c r="I1667" s="270"/>
      <c r="J1667" s="266"/>
      <c r="K1667" s="266"/>
      <c r="L1667" s="271"/>
      <c r="M1667" s="272"/>
      <c r="N1667" s="273"/>
      <c r="O1667" s="273"/>
      <c r="P1667" s="273"/>
      <c r="Q1667" s="273"/>
      <c r="R1667" s="273"/>
      <c r="S1667" s="273"/>
      <c r="T1667" s="274"/>
      <c r="AT1667" s="275" t="s">
        <v>428</v>
      </c>
      <c r="AU1667" s="275" t="s">
        <v>86</v>
      </c>
      <c r="AV1667" s="13" t="s">
        <v>86</v>
      </c>
      <c r="AW1667" s="13" t="s">
        <v>39</v>
      </c>
      <c r="AX1667" s="13" t="s">
        <v>76</v>
      </c>
      <c r="AY1667" s="275" t="s">
        <v>414</v>
      </c>
    </row>
    <row r="1668" s="15" customFormat="1">
      <c r="B1668" s="287"/>
      <c r="C1668" s="288"/>
      <c r="D1668" s="252" t="s">
        <v>428</v>
      </c>
      <c r="E1668" s="289" t="s">
        <v>214</v>
      </c>
      <c r="F1668" s="290" t="s">
        <v>235</v>
      </c>
      <c r="G1668" s="288"/>
      <c r="H1668" s="291">
        <v>172.733</v>
      </c>
      <c r="I1668" s="292"/>
      <c r="J1668" s="288"/>
      <c r="K1668" s="288"/>
      <c r="L1668" s="293"/>
      <c r="M1668" s="294"/>
      <c r="N1668" s="295"/>
      <c r="O1668" s="295"/>
      <c r="P1668" s="295"/>
      <c r="Q1668" s="295"/>
      <c r="R1668" s="295"/>
      <c r="S1668" s="295"/>
      <c r="T1668" s="296"/>
      <c r="AT1668" s="297" t="s">
        <v>428</v>
      </c>
      <c r="AU1668" s="297" t="s">
        <v>86</v>
      </c>
      <c r="AV1668" s="15" t="s">
        <v>422</v>
      </c>
      <c r="AW1668" s="15" t="s">
        <v>39</v>
      </c>
      <c r="AX1668" s="15" t="s">
        <v>83</v>
      </c>
      <c r="AY1668" s="297" t="s">
        <v>414</v>
      </c>
    </row>
    <row r="1669" s="1" customFormat="1" ht="16.5" customHeight="1">
      <c r="B1669" s="47"/>
      <c r="C1669" s="298" t="s">
        <v>1806</v>
      </c>
      <c r="D1669" s="298" t="s">
        <v>841</v>
      </c>
      <c r="E1669" s="299" t="s">
        <v>1807</v>
      </c>
      <c r="F1669" s="300" t="s">
        <v>1808</v>
      </c>
      <c r="G1669" s="301" t="s">
        <v>704</v>
      </c>
      <c r="H1669" s="302">
        <v>0.059999999999999998</v>
      </c>
      <c r="I1669" s="303"/>
      <c r="J1669" s="304">
        <f>ROUND(I1669*H1669,2)</f>
        <v>0</v>
      </c>
      <c r="K1669" s="300" t="s">
        <v>421</v>
      </c>
      <c r="L1669" s="305"/>
      <c r="M1669" s="306" t="s">
        <v>21</v>
      </c>
      <c r="N1669" s="307" t="s">
        <v>47</v>
      </c>
      <c r="O1669" s="48"/>
      <c r="P1669" s="249">
        <f>O1669*H1669</f>
        <v>0</v>
      </c>
      <c r="Q1669" s="249">
        <v>1</v>
      </c>
      <c r="R1669" s="249">
        <f>Q1669*H1669</f>
        <v>0.059999999999999998</v>
      </c>
      <c r="S1669" s="249">
        <v>0</v>
      </c>
      <c r="T1669" s="250">
        <f>S1669*H1669</f>
        <v>0</v>
      </c>
      <c r="AR1669" s="25" t="s">
        <v>818</v>
      </c>
      <c r="AT1669" s="25" t="s">
        <v>841</v>
      </c>
      <c r="AU1669" s="25" t="s">
        <v>86</v>
      </c>
      <c r="AY1669" s="25" t="s">
        <v>414</v>
      </c>
      <c r="BE1669" s="251">
        <f>IF(N1669="základní",J1669,0)</f>
        <v>0</v>
      </c>
      <c r="BF1669" s="251">
        <f>IF(N1669="snížená",J1669,0)</f>
        <v>0</v>
      </c>
      <c r="BG1669" s="251">
        <f>IF(N1669="zákl. přenesená",J1669,0)</f>
        <v>0</v>
      </c>
      <c r="BH1669" s="251">
        <f>IF(N1669="sníž. přenesená",J1669,0)</f>
        <v>0</v>
      </c>
      <c r="BI1669" s="251">
        <f>IF(N1669="nulová",J1669,0)</f>
        <v>0</v>
      </c>
      <c r="BJ1669" s="25" t="s">
        <v>83</v>
      </c>
      <c r="BK1669" s="251">
        <f>ROUND(I1669*H1669,2)</f>
        <v>0</v>
      </c>
      <c r="BL1669" s="25" t="s">
        <v>690</v>
      </c>
      <c r="BM1669" s="25" t="s">
        <v>1809</v>
      </c>
    </row>
    <row r="1670" s="1" customFormat="1">
      <c r="B1670" s="47"/>
      <c r="C1670" s="75"/>
      <c r="D1670" s="252" t="s">
        <v>1810</v>
      </c>
      <c r="E1670" s="75"/>
      <c r="F1670" s="253" t="s">
        <v>1811</v>
      </c>
      <c r="G1670" s="75"/>
      <c r="H1670" s="75"/>
      <c r="I1670" s="208"/>
      <c r="J1670" s="75"/>
      <c r="K1670" s="75"/>
      <c r="L1670" s="73"/>
      <c r="M1670" s="254"/>
      <c r="N1670" s="48"/>
      <c r="O1670" s="48"/>
      <c r="P1670" s="48"/>
      <c r="Q1670" s="48"/>
      <c r="R1670" s="48"/>
      <c r="S1670" s="48"/>
      <c r="T1670" s="96"/>
      <c r="AT1670" s="25" t="s">
        <v>1810</v>
      </c>
      <c r="AU1670" s="25" t="s">
        <v>86</v>
      </c>
    </row>
    <row r="1671" s="13" customFormat="1">
      <c r="B1671" s="265"/>
      <c r="C1671" s="266"/>
      <c r="D1671" s="252" t="s">
        <v>428</v>
      </c>
      <c r="E1671" s="267" t="s">
        <v>21</v>
      </c>
      <c r="F1671" s="268" t="s">
        <v>1812</v>
      </c>
      <c r="G1671" s="266"/>
      <c r="H1671" s="269">
        <v>0.059999999999999998</v>
      </c>
      <c r="I1671" s="270"/>
      <c r="J1671" s="266"/>
      <c r="K1671" s="266"/>
      <c r="L1671" s="271"/>
      <c r="M1671" s="272"/>
      <c r="N1671" s="273"/>
      <c r="O1671" s="273"/>
      <c r="P1671" s="273"/>
      <c r="Q1671" s="273"/>
      <c r="R1671" s="273"/>
      <c r="S1671" s="273"/>
      <c r="T1671" s="274"/>
      <c r="AT1671" s="275" t="s">
        <v>428</v>
      </c>
      <c r="AU1671" s="275" t="s">
        <v>86</v>
      </c>
      <c r="AV1671" s="13" t="s">
        <v>86</v>
      </c>
      <c r="AW1671" s="13" t="s">
        <v>39</v>
      </c>
      <c r="AX1671" s="13" t="s">
        <v>76</v>
      </c>
      <c r="AY1671" s="275" t="s">
        <v>414</v>
      </c>
    </row>
    <row r="1672" s="15" customFormat="1">
      <c r="B1672" s="287"/>
      <c r="C1672" s="288"/>
      <c r="D1672" s="252" t="s">
        <v>428</v>
      </c>
      <c r="E1672" s="289" t="s">
        <v>21</v>
      </c>
      <c r="F1672" s="290" t="s">
        <v>235</v>
      </c>
      <c r="G1672" s="288"/>
      <c r="H1672" s="291">
        <v>0.059999999999999998</v>
      </c>
      <c r="I1672" s="292"/>
      <c r="J1672" s="288"/>
      <c r="K1672" s="288"/>
      <c r="L1672" s="293"/>
      <c r="M1672" s="294"/>
      <c r="N1672" s="295"/>
      <c r="O1672" s="295"/>
      <c r="P1672" s="295"/>
      <c r="Q1672" s="295"/>
      <c r="R1672" s="295"/>
      <c r="S1672" s="295"/>
      <c r="T1672" s="296"/>
      <c r="AT1672" s="297" t="s">
        <v>428</v>
      </c>
      <c r="AU1672" s="297" t="s">
        <v>86</v>
      </c>
      <c r="AV1672" s="15" t="s">
        <v>422</v>
      </c>
      <c r="AW1672" s="15" t="s">
        <v>39</v>
      </c>
      <c r="AX1672" s="15" t="s">
        <v>83</v>
      </c>
      <c r="AY1672" s="297" t="s">
        <v>414</v>
      </c>
    </row>
    <row r="1673" s="1" customFormat="1" ht="25.5" customHeight="1">
      <c r="B1673" s="47"/>
      <c r="C1673" s="240" t="s">
        <v>1813</v>
      </c>
      <c r="D1673" s="240" t="s">
        <v>418</v>
      </c>
      <c r="E1673" s="241" t="s">
        <v>1814</v>
      </c>
      <c r="F1673" s="242" t="s">
        <v>1815</v>
      </c>
      <c r="G1673" s="243" t="s">
        <v>192</v>
      </c>
      <c r="H1673" s="244">
        <v>345.46600000000001</v>
      </c>
      <c r="I1673" s="245"/>
      <c r="J1673" s="246">
        <f>ROUND(I1673*H1673,2)</f>
        <v>0</v>
      </c>
      <c r="K1673" s="242" t="s">
        <v>421</v>
      </c>
      <c r="L1673" s="73"/>
      <c r="M1673" s="247" t="s">
        <v>21</v>
      </c>
      <c r="N1673" s="248" t="s">
        <v>47</v>
      </c>
      <c r="O1673" s="48"/>
      <c r="P1673" s="249">
        <f>O1673*H1673</f>
        <v>0</v>
      </c>
      <c r="Q1673" s="249">
        <v>0.00040000000000000002</v>
      </c>
      <c r="R1673" s="249">
        <f>Q1673*H1673</f>
        <v>0.13818640000000002</v>
      </c>
      <c r="S1673" s="249">
        <v>0</v>
      </c>
      <c r="T1673" s="250">
        <f>S1673*H1673</f>
        <v>0</v>
      </c>
      <c r="AR1673" s="25" t="s">
        <v>690</v>
      </c>
      <c r="AT1673" s="25" t="s">
        <v>418</v>
      </c>
      <c r="AU1673" s="25" t="s">
        <v>86</v>
      </c>
      <c r="AY1673" s="25" t="s">
        <v>414</v>
      </c>
      <c r="BE1673" s="251">
        <f>IF(N1673="základní",J1673,0)</f>
        <v>0</v>
      </c>
      <c r="BF1673" s="251">
        <f>IF(N1673="snížená",J1673,0)</f>
        <v>0</v>
      </c>
      <c r="BG1673" s="251">
        <f>IF(N1673="zákl. přenesená",J1673,0)</f>
        <v>0</v>
      </c>
      <c r="BH1673" s="251">
        <f>IF(N1673="sníž. přenesená",J1673,0)</f>
        <v>0</v>
      </c>
      <c r="BI1673" s="251">
        <f>IF(N1673="nulová",J1673,0)</f>
        <v>0</v>
      </c>
      <c r="BJ1673" s="25" t="s">
        <v>83</v>
      </c>
      <c r="BK1673" s="251">
        <f>ROUND(I1673*H1673,2)</f>
        <v>0</v>
      </c>
      <c r="BL1673" s="25" t="s">
        <v>690</v>
      </c>
      <c r="BM1673" s="25" t="s">
        <v>1816</v>
      </c>
    </row>
    <row r="1674" s="1" customFormat="1">
      <c r="B1674" s="47"/>
      <c r="C1674" s="75"/>
      <c r="D1674" s="252" t="s">
        <v>425</v>
      </c>
      <c r="E1674" s="75"/>
      <c r="F1674" s="253" t="s">
        <v>1817</v>
      </c>
      <c r="G1674" s="75"/>
      <c r="H1674" s="75"/>
      <c r="I1674" s="208"/>
      <c r="J1674" s="75"/>
      <c r="K1674" s="75"/>
      <c r="L1674" s="73"/>
      <c r="M1674" s="254"/>
      <c r="N1674" s="48"/>
      <c r="O1674" s="48"/>
      <c r="P1674" s="48"/>
      <c r="Q1674" s="48"/>
      <c r="R1674" s="48"/>
      <c r="S1674" s="48"/>
      <c r="T1674" s="96"/>
      <c r="AT1674" s="25" t="s">
        <v>425</v>
      </c>
      <c r="AU1674" s="25" t="s">
        <v>86</v>
      </c>
    </row>
    <row r="1675" s="12" customFormat="1">
      <c r="B1675" s="255"/>
      <c r="C1675" s="256"/>
      <c r="D1675" s="252" t="s">
        <v>428</v>
      </c>
      <c r="E1675" s="257" t="s">
        <v>21</v>
      </c>
      <c r="F1675" s="258" t="s">
        <v>1818</v>
      </c>
      <c r="G1675" s="256"/>
      <c r="H1675" s="257" t="s">
        <v>21</v>
      </c>
      <c r="I1675" s="259"/>
      <c r="J1675" s="256"/>
      <c r="K1675" s="256"/>
      <c r="L1675" s="260"/>
      <c r="M1675" s="261"/>
      <c r="N1675" s="262"/>
      <c r="O1675" s="262"/>
      <c r="P1675" s="262"/>
      <c r="Q1675" s="262"/>
      <c r="R1675" s="262"/>
      <c r="S1675" s="262"/>
      <c r="T1675" s="263"/>
      <c r="AT1675" s="264" t="s">
        <v>428</v>
      </c>
      <c r="AU1675" s="264" t="s">
        <v>86</v>
      </c>
      <c r="AV1675" s="12" t="s">
        <v>83</v>
      </c>
      <c r="AW1675" s="12" t="s">
        <v>39</v>
      </c>
      <c r="AX1675" s="12" t="s">
        <v>76</v>
      </c>
      <c r="AY1675" s="264" t="s">
        <v>414</v>
      </c>
    </row>
    <row r="1676" s="13" customFormat="1">
      <c r="B1676" s="265"/>
      <c r="C1676" s="266"/>
      <c r="D1676" s="252" t="s">
        <v>428</v>
      </c>
      <c r="E1676" s="267" t="s">
        <v>21</v>
      </c>
      <c r="F1676" s="268" t="s">
        <v>1819</v>
      </c>
      <c r="G1676" s="266"/>
      <c r="H1676" s="269">
        <v>345.46600000000001</v>
      </c>
      <c r="I1676" s="270"/>
      <c r="J1676" s="266"/>
      <c r="K1676" s="266"/>
      <c r="L1676" s="271"/>
      <c r="M1676" s="272"/>
      <c r="N1676" s="273"/>
      <c r="O1676" s="273"/>
      <c r="P1676" s="273"/>
      <c r="Q1676" s="273"/>
      <c r="R1676" s="273"/>
      <c r="S1676" s="273"/>
      <c r="T1676" s="274"/>
      <c r="AT1676" s="275" t="s">
        <v>428</v>
      </c>
      <c r="AU1676" s="275" t="s">
        <v>86</v>
      </c>
      <c r="AV1676" s="13" t="s">
        <v>86</v>
      </c>
      <c r="AW1676" s="13" t="s">
        <v>39</v>
      </c>
      <c r="AX1676" s="13" t="s">
        <v>76</v>
      </c>
      <c r="AY1676" s="275" t="s">
        <v>414</v>
      </c>
    </row>
    <row r="1677" s="15" customFormat="1">
      <c r="B1677" s="287"/>
      <c r="C1677" s="288"/>
      <c r="D1677" s="252" t="s">
        <v>428</v>
      </c>
      <c r="E1677" s="289" t="s">
        <v>21</v>
      </c>
      <c r="F1677" s="290" t="s">
        <v>235</v>
      </c>
      <c r="G1677" s="288"/>
      <c r="H1677" s="291">
        <v>345.46600000000001</v>
      </c>
      <c r="I1677" s="292"/>
      <c r="J1677" s="288"/>
      <c r="K1677" s="288"/>
      <c r="L1677" s="293"/>
      <c r="M1677" s="294"/>
      <c r="N1677" s="295"/>
      <c r="O1677" s="295"/>
      <c r="P1677" s="295"/>
      <c r="Q1677" s="295"/>
      <c r="R1677" s="295"/>
      <c r="S1677" s="295"/>
      <c r="T1677" s="296"/>
      <c r="AT1677" s="297" t="s">
        <v>428</v>
      </c>
      <c r="AU1677" s="297" t="s">
        <v>86</v>
      </c>
      <c r="AV1677" s="15" t="s">
        <v>422</v>
      </c>
      <c r="AW1677" s="15" t="s">
        <v>39</v>
      </c>
      <c r="AX1677" s="15" t="s">
        <v>83</v>
      </c>
      <c r="AY1677" s="297" t="s">
        <v>414</v>
      </c>
    </row>
    <row r="1678" s="1" customFormat="1" ht="25.5" customHeight="1">
      <c r="B1678" s="47"/>
      <c r="C1678" s="298" t="s">
        <v>1820</v>
      </c>
      <c r="D1678" s="298" t="s">
        <v>841</v>
      </c>
      <c r="E1678" s="299" t="s">
        <v>1821</v>
      </c>
      <c r="F1678" s="300" t="s">
        <v>1822</v>
      </c>
      <c r="G1678" s="301" t="s">
        <v>192</v>
      </c>
      <c r="H1678" s="302">
        <v>397.286</v>
      </c>
      <c r="I1678" s="303"/>
      <c r="J1678" s="304">
        <f>ROUND(I1678*H1678,2)</f>
        <v>0</v>
      </c>
      <c r="K1678" s="300" t="s">
        <v>21</v>
      </c>
      <c r="L1678" s="305"/>
      <c r="M1678" s="306" t="s">
        <v>21</v>
      </c>
      <c r="N1678" s="307" t="s">
        <v>47</v>
      </c>
      <c r="O1678" s="48"/>
      <c r="P1678" s="249">
        <f>O1678*H1678</f>
        <v>0</v>
      </c>
      <c r="Q1678" s="249">
        <v>0.0044999999999999997</v>
      </c>
      <c r="R1678" s="249">
        <f>Q1678*H1678</f>
        <v>1.7877869999999998</v>
      </c>
      <c r="S1678" s="249">
        <v>0</v>
      </c>
      <c r="T1678" s="250">
        <f>S1678*H1678</f>
        <v>0</v>
      </c>
      <c r="AR1678" s="25" t="s">
        <v>818</v>
      </c>
      <c r="AT1678" s="25" t="s">
        <v>841</v>
      </c>
      <c r="AU1678" s="25" t="s">
        <v>86</v>
      </c>
      <c r="AY1678" s="25" t="s">
        <v>414</v>
      </c>
      <c r="BE1678" s="251">
        <f>IF(N1678="základní",J1678,0)</f>
        <v>0</v>
      </c>
      <c r="BF1678" s="251">
        <f>IF(N1678="snížená",J1678,0)</f>
        <v>0</v>
      </c>
      <c r="BG1678" s="251">
        <f>IF(N1678="zákl. přenesená",J1678,0)</f>
        <v>0</v>
      </c>
      <c r="BH1678" s="251">
        <f>IF(N1678="sníž. přenesená",J1678,0)</f>
        <v>0</v>
      </c>
      <c r="BI1678" s="251">
        <f>IF(N1678="nulová",J1678,0)</f>
        <v>0</v>
      </c>
      <c r="BJ1678" s="25" t="s">
        <v>83</v>
      </c>
      <c r="BK1678" s="251">
        <f>ROUND(I1678*H1678,2)</f>
        <v>0</v>
      </c>
      <c r="BL1678" s="25" t="s">
        <v>690</v>
      </c>
      <c r="BM1678" s="25" t="s">
        <v>1823</v>
      </c>
    </row>
    <row r="1679" s="13" customFormat="1">
      <c r="B1679" s="265"/>
      <c r="C1679" s="266"/>
      <c r="D1679" s="252" t="s">
        <v>428</v>
      </c>
      <c r="E1679" s="267" t="s">
        <v>21</v>
      </c>
      <c r="F1679" s="268" t="s">
        <v>1819</v>
      </c>
      <c r="G1679" s="266"/>
      <c r="H1679" s="269">
        <v>345.46600000000001</v>
      </c>
      <c r="I1679" s="270"/>
      <c r="J1679" s="266"/>
      <c r="K1679" s="266"/>
      <c r="L1679" s="271"/>
      <c r="M1679" s="272"/>
      <c r="N1679" s="273"/>
      <c r="O1679" s="273"/>
      <c r="P1679" s="273"/>
      <c r="Q1679" s="273"/>
      <c r="R1679" s="273"/>
      <c r="S1679" s="273"/>
      <c r="T1679" s="274"/>
      <c r="AT1679" s="275" t="s">
        <v>428</v>
      </c>
      <c r="AU1679" s="275" t="s">
        <v>86</v>
      </c>
      <c r="AV1679" s="13" t="s">
        <v>86</v>
      </c>
      <c r="AW1679" s="13" t="s">
        <v>39</v>
      </c>
      <c r="AX1679" s="13" t="s">
        <v>76</v>
      </c>
      <c r="AY1679" s="275" t="s">
        <v>414</v>
      </c>
    </row>
    <row r="1680" s="15" customFormat="1">
      <c r="B1680" s="287"/>
      <c r="C1680" s="288"/>
      <c r="D1680" s="252" t="s">
        <v>428</v>
      </c>
      <c r="E1680" s="289" t="s">
        <v>21</v>
      </c>
      <c r="F1680" s="290" t="s">
        <v>235</v>
      </c>
      <c r="G1680" s="288"/>
      <c r="H1680" s="291">
        <v>345.46600000000001</v>
      </c>
      <c r="I1680" s="292"/>
      <c r="J1680" s="288"/>
      <c r="K1680" s="288"/>
      <c r="L1680" s="293"/>
      <c r="M1680" s="294"/>
      <c r="N1680" s="295"/>
      <c r="O1680" s="295"/>
      <c r="P1680" s="295"/>
      <c r="Q1680" s="295"/>
      <c r="R1680" s="295"/>
      <c r="S1680" s="295"/>
      <c r="T1680" s="296"/>
      <c r="AT1680" s="297" t="s">
        <v>428</v>
      </c>
      <c r="AU1680" s="297" t="s">
        <v>86</v>
      </c>
      <c r="AV1680" s="15" t="s">
        <v>422</v>
      </c>
      <c r="AW1680" s="15" t="s">
        <v>39</v>
      </c>
      <c r="AX1680" s="15" t="s">
        <v>83</v>
      </c>
      <c r="AY1680" s="297" t="s">
        <v>414</v>
      </c>
    </row>
    <row r="1681" s="13" customFormat="1">
      <c r="B1681" s="265"/>
      <c r="C1681" s="266"/>
      <c r="D1681" s="252" t="s">
        <v>428</v>
      </c>
      <c r="E1681" s="266"/>
      <c r="F1681" s="268" t="s">
        <v>1824</v>
      </c>
      <c r="G1681" s="266"/>
      <c r="H1681" s="269">
        <v>397.286</v>
      </c>
      <c r="I1681" s="270"/>
      <c r="J1681" s="266"/>
      <c r="K1681" s="266"/>
      <c r="L1681" s="271"/>
      <c r="M1681" s="272"/>
      <c r="N1681" s="273"/>
      <c r="O1681" s="273"/>
      <c r="P1681" s="273"/>
      <c r="Q1681" s="273"/>
      <c r="R1681" s="273"/>
      <c r="S1681" s="273"/>
      <c r="T1681" s="274"/>
      <c r="AT1681" s="275" t="s">
        <v>428</v>
      </c>
      <c r="AU1681" s="275" t="s">
        <v>86</v>
      </c>
      <c r="AV1681" s="13" t="s">
        <v>86</v>
      </c>
      <c r="AW1681" s="13" t="s">
        <v>6</v>
      </c>
      <c r="AX1681" s="13" t="s">
        <v>83</v>
      </c>
      <c r="AY1681" s="275" t="s">
        <v>414</v>
      </c>
    </row>
    <row r="1682" s="1" customFormat="1" ht="25.5" customHeight="1">
      <c r="B1682" s="47"/>
      <c r="C1682" s="240" t="s">
        <v>1825</v>
      </c>
      <c r="D1682" s="240" t="s">
        <v>418</v>
      </c>
      <c r="E1682" s="241" t="s">
        <v>1826</v>
      </c>
      <c r="F1682" s="242" t="s">
        <v>1827</v>
      </c>
      <c r="G1682" s="243" t="s">
        <v>192</v>
      </c>
      <c r="H1682" s="244">
        <v>691.64999999999998</v>
      </c>
      <c r="I1682" s="245"/>
      <c r="J1682" s="246">
        <f>ROUND(I1682*H1682,2)</f>
        <v>0</v>
      </c>
      <c r="K1682" s="242" t="s">
        <v>21</v>
      </c>
      <c r="L1682" s="73"/>
      <c r="M1682" s="247" t="s">
        <v>21</v>
      </c>
      <c r="N1682" s="248" t="s">
        <v>47</v>
      </c>
      <c r="O1682" s="48"/>
      <c r="P1682" s="249">
        <f>O1682*H1682</f>
        <v>0</v>
      </c>
      <c r="Q1682" s="249">
        <v>0.0045799999999999999</v>
      </c>
      <c r="R1682" s="249">
        <f>Q1682*H1682</f>
        <v>3.1677569999999999</v>
      </c>
      <c r="S1682" s="249">
        <v>0</v>
      </c>
      <c r="T1682" s="250">
        <f>S1682*H1682</f>
        <v>0</v>
      </c>
      <c r="AR1682" s="25" t="s">
        <v>690</v>
      </c>
      <c r="AT1682" s="25" t="s">
        <v>418</v>
      </c>
      <c r="AU1682" s="25" t="s">
        <v>86</v>
      </c>
      <c r="AY1682" s="25" t="s">
        <v>414</v>
      </c>
      <c r="BE1682" s="251">
        <f>IF(N1682="základní",J1682,0)</f>
        <v>0</v>
      </c>
      <c r="BF1682" s="251">
        <f>IF(N1682="snížená",J1682,0)</f>
        <v>0</v>
      </c>
      <c r="BG1682" s="251">
        <f>IF(N1682="zákl. přenesená",J1682,0)</f>
        <v>0</v>
      </c>
      <c r="BH1682" s="251">
        <f>IF(N1682="sníž. přenesená",J1682,0)</f>
        <v>0</v>
      </c>
      <c r="BI1682" s="251">
        <f>IF(N1682="nulová",J1682,0)</f>
        <v>0</v>
      </c>
      <c r="BJ1682" s="25" t="s">
        <v>83</v>
      </c>
      <c r="BK1682" s="251">
        <f>ROUND(I1682*H1682,2)</f>
        <v>0</v>
      </c>
      <c r="BL1682" s="25" t="s">
        <v>690</v>
      </c>
      <c r="BM1682" s="25" t="s">
        <v>1828</v>
      </c>
    </row>
    <row r="1683" s="12" customFormat="1">
      <c r="B1683" s="255"/>
      <c r="C1683" s="256"/>
      <c r="D1683" s="252" t="s">
        <v>428</v>
      </c>
      <c r="E1683" s="257" t="s">
        <v>21</v>
      </c>
      <c r="F1683" s="258" t="s">
        <v>1499</v>
      </c>
      <c r="G1683" s="256"/>
      <c r="H1683" s="257" t="s">
        <v>21</v>
      </c>
      <c r="I1683" s="259"/>
      <c r="J1683" s="256"/>
      <c r="K1683" s="256"/>
      <c r="L1683" s="260"/>
      <c r="M1683" s="261"/>
      <c r="N1683" s="262"/>
      <c r="O1683" s="262"/>
      <c r="P1683" s="262"/>
      <c r="Q1683" s="262"/>
      <c r="R1683" s="262"/>
      <c r="S1683" s="262"/>
      <c r="T1683" s="263"/>
      <c r="AT1683" s="264" t="s">
        <v>428</v>
      </c>
      <c r="AU1683" s="264" t="s">
        <v>86</v>
      </c>
      <c r="AV1683" s="12" t="s">
        <v>83</v>
      </c>
      <c r="AW1683" s="12" t="s">
        <v>39</v>
      </c>
      <c r="AX1683" s="12" t="s">
        <v>76</v>
      </c>
      <c r="AY1683" s="264" t="s">
        <v>414</v>
      </c>
    </row>
    <row r="1684" s="13" customFormat="1">
      <c r="B1684" s="265"/>
      <c r="C1684" s="266"/>
      <c r="D1684" s="252" t="s">
        <v>428</v>
      </c>
      <c r="E1684" s="267" t="s">
        <v>21</v>
      </c>
      <c r="F1684" s="268" t="s">
        <v>224</v>
      </c>
      <c r="G1684" s="266"/>
      <c r="H1684" s="269">
        <v>691.64999999999998</v>
      </c>
      <c r="I1684" s="270"/>
      <c r="J1684" s="266"/>
      <c r="K1684" s="266"/>
      <c r="L1684" s="271"/>
      <c r="M1684" s="272"/>
      <c r="N1684" s="273"/>
      <c r="O1684" s="273"/>
      <c r="P1684" s="273"/>
      <c r="Q1684" s="273"/>
      <c r="R1684" s="273"/>
      <c r="S1684" s="273"/>
      <c r="T1684" s="274"/>
      <c r="AT1684" s="275" t="s">
        <v>428</v>
      </c>
      <c r="AU1684" s="275" t="s">
        <v>86</v>
      </c>
      <c r="AV1684" s="13" t="s">
        <v>86</v>
      </c>
      <c r="AW1684" s="13" t="s">
        <v>39</v>
      </c>
      <c r="AX1684" s="13" t="s">
        <v>76</v>
      </c>
      <c r="AY1684" s="275" t="s">
        <v>414</v>
      </c>
    </row>
    <row r="1685" s="15" customFormat="1">
      <c r="B1685" s="287"/>
      <c r="C1685" s="288"/>
      <c r="D1685" s="252" t="s">
        <v>428</v>
      </c>
      <c r="E1685" s="289" t="s">
        <v>21</v>
      </c>
      <c r="F1685" s="290" t="s">
        <v>235</v>
      </c>
      <c r="G1685" s="288"/>
      <c r="H1685" s="291">
        <v>691.64999999999998</v>
      </c>
      <c r="I1685" s="292"/>
      <c r="J1685" s="288"/>
      <c r="K1685" s="288"/>
      <c r="L1685" s="293"/>
      <c r="M1685" s="294"/>
      <c r="N1685" s="295"/>
      <c r="O1685" s="295"/>
      <c r="P1685" s="295"/>
      <c r="Q1685" s="295"/>
      <c r="R1685" s="295"/>
      <c r="S1685" s="295"/>
      <c r="T1685" s="296"/>
      <c r="AT1685" s="297" t="s">
        <v>428</v>
      </c>
      <c r="AU1685" s="297" t="s">
        <v>86</v>
      </c>
      <c r="AV1685" s="15" t="s">
        <v>422</v>
      </c>
      <c r="AW1685" s="15" t="s">
        <v>39</v>
      </c>
      <c r="AX1685" s="15" t="s">
        <v>83</v>
      </c>
      <c r="AY1685" s="297" t="s">
        <v>414</v>
      </c>
    </row>
    <row r="1686" s="1" customFormat="1" ht="25.5" customHeight="1">
      <c r="B1686" s="47"/>
      <c r="C1686" s="240" t="s">
        <v>1829</v>
      </c>
      <c r="D1686" s="240" t="s">
        <v>418</v>
      </c>
      <c r="E1686" s="241" t="s">
        <v>1830</v>
      </c>
      <c r="F1686" s="242" t="s">
        <v>1831</v>
      </c>
      <c r="G1686" s="243" t="s">
        <v>192</v>
      </c>
      <c r="H1686" s="244">
        <v>518.60299999999995</v>
      </c>
      <c r="I1686" s="245"/>
      <c r="J1686" s="246">
        <f>ROUND(I1686*H1686,2)</f>
        <v>0</v>
      </c>
      <c r="K1686" s="242" t="s">
        <v>21</v>
      </c>
      <c r="L1686" s="73"/>
      <c r="M1686" s="247" t="s">
        <v>21</v>
      </c>
      <c r="N1686" s="248" t="s">
        <v>47</v>
      </c>
      <c r="O1686" s="48"/>
      <c r="P1686" s="249">
        <f>O1686*H1686</f>
        <v>0</v>
      </c>
      <c r="Q1686" s="249">
        <v>0.0045799999999999999</v>
      </c>
      <c r="R1686" s="249">
        <f>Q1686*H1686</f>
        <v>2.3752017399999996</v>
      </c>
      <c r="S1686" s="249">
        <v>0</v>
      </c>
      <c r="T1686" s="250">
        <f>S1686*H1686</f>
        <v>0</v>
      </c>
      <c r="AR1686" s="25" t="s">
        <v>690</v>
      </c>
      <c r="AT1686" s="25" t="s">
        <v>418</v>
      </c>
      <c r="AU1686" s="25" t="s">
        <v>86</v>
      </c>
      <c r="AY1686" s="25" t="s">
        <v>414</v>
      </c>
      <c r="BE1686" s="251">
        <f>IF(N1686="základní",J1686,0)</f>
        <v>0</v>
      </c>
      <c r="BF1686" s="251">
        <f>IF(N1686="snížená",J1686,0)</f>
        <v>0</v>
      </c>
      <c r="BG1686" s="251">
        <f>IF(N1686="zákl. přenesená",J1686,0)</f>
        <v>0</v>
      </c>
      <c r="BH1686" s="251">
        <f>IF(N1686="sníž. přenesená",J1686,0)</f>
        <v>0</v>
      </c>
      <c r="BI1686" s="251">
        <f>IF(N1686="nulová",J1686,0)</f>
        <v>0</v>
      </c>
      <c r="BJ1686" s="25" t="s">
        <v>83</v>
      </c>
      <c r="BK1686" s="251">
        <f>ROUND(I1686*H1686,2)</f>
        <v>0</v>
      </c>
      <c r="BL1686" s="25" t="s">
        <v>690</v>
      </c>
      <c r="BM1686" s="25" t="s">
        <v>1832</v>
      </c>
    </row>
    <row r="1687" s="12" customFormat="1">
      <c r="B1687" s="255"/>
      <c r="C1687" s="256"/>
      <c r="D1687" s="252" t="s">
        <v>428</v>
      </c>
      <c r="E1687" s="257" t="s">
        <v>21</v>
      </c>
      <c r="F1687" s="258" t="s">
        <v>1833</v>
      </c>
      <c r="G1687" s="256"/>
      <c r="H1687" s="257" t="s">
        <v>21</v>
      </c>
      <c r="I1687" s="259"/>
      <c r="J1687" s="256"/>
      <c r="K1687" s="256"/>
      <c r="L1687" s="260"/>
      <c r="M1687" s="261"/>
      <c r="N1687" s="262"/>
      <c r="O1687" s="262"/>
      <c r="P1687" s="262"/>
      <c r="Q1687" s="262"/>
      <c r="R1687" s="262"/>
      <c r="S1687" s="262"/>
      <c r="T1687" s="263"/>
      <c r="AT1687" s="264" t="s">
        <v>428</v>
      </c>
      <c r="AU1687" s="264" t="s">
        <v>86</v>
      </c>
      <c r="AV1687" s="12" t="s">
        <v>83</v>
      </c>
      <c r="AW1687" s="12" t="s">
        <v>39</v>
      </c>
      <c r="AX1687" s="12" t="s">
        <v>76</v>
      </c>
      <c r="AY1687" s="264" t="s">
        <v>414</v>
      </c>
    </row>
    <row r="1688" s="13" customFormat="1">
      <c r="B1688" s="265"/>
      <c r="C1688" s="266"/>
      <c r="D1688" s="252" t="s">
        <v>428</v>
      </c>
      <c r="E1688" s="267" t="s">
        <v>21</v>
      </c>
      <c r="F1688" s="268" t="s">
        <v>1834</v>
      </c>
      <c r="G1688" s="266"/>
      <c r="H1688" s="269">
        <v>311.243</v>
      </c>
      <c r="I1688" s="270"/>
      <c r="J1688" s="266"/>
      <c r="K1688" s="266"/>
      <c r="L1688" s="271"/>
      <c r="M1688" s="272"/>
      <c r="N1688" s="273"/>
      <c r="O1688" s="273"/>
      <c r="P1688" s="273"/>
      <c r="Q1688" s="273"/>
      <c r="R1688" s="273"/>
      <c r="S1688" s="273"/>
      <c r="T1688" s="274"/>
      <c r="AT1688" s="275" t="s">
        <v>428</v>
      </c>
      <c r="AU1688" s="275" t="s">
        <v>86</v>
      </c>
      <c r="AV1688" s="13" t="s">
        <v>86</v>
      </c>
      <c r="AW1688" s="13" t="s">
        <v>39</v>
      </c>
      <c r="AX1688" s="13" t="s">
        <v>76</v>
      </c>
      <c r="AY1688" s="275" t="s">
        <v>414</v>
      </c>
    </row>
    <row r="1689" s="12" customFormat="1">
      <c r="B1689" s="255"/>
      <c r="C1689" s="256"/>
      <c r="D1689" s="252" t="s">
        <v>428</v>
      </c>
      <c r="E1689" s="257" t="s">
        <v>21</v>
      </c>
      <c r="F1689" s="258" t="s">
        <v>1835</v>
      </c>
      <c r="G1689" s="256"/>
      <c r="H1689" s="257" t="s">
        <v>21</v>
      </c>
      <c r="I1689" s="259"/>
      <c r="J1689" s="256"/>
      <c r="K1689" s="256"/>
      <c r="L1689" s="260"/>
      <c r="M1689" s="261"/>
      <c r="N1689" s="262"/>
      <c r="O1689" s="262"/>
      <c r="P1689" s="262"/>
      <c r="Q1689" s="262"/>
      <c r="R1689" s="262"/>
      <c r="S1689" s="262"/>
      <c r="T1689" s="263"/>
      <c r="AT1689" s="264" t="s">
        <v>428</v>
      </c>
      <c r="AU1689" s="264" t="s">
        <v>86</v>
      </c>
      <c r="AV1689" s="12" t="s">
        <v>83</v>
      </c>
      <c r="AW1689" s="12" t="s">
        <v>39</v>
      </c>
      <c r="AX1689" s="12" t="s">
        <v>76</v>
      </c>
      <c r="AY1689" s="264" t="s">
        <v>414</v>
      </c>
    </row>
    <row r="1690" s="13" customFormat="1">
      <c r="B1690" s="265"/>
      <c r="C1690" s="266"/>
      <c r="D1690" s="252" t="s">
        <v>428</v>
      </c>
      <c r="E1690" s="267" t="s">
        <v>21</v>
      </c>
      <c r="F1690" s="268" t="s">
        <v>1836</v>
      </c>
      <c r="G1690" s="266"/>
      <c r="H1690" s="269">
        <v>207.36000000000001</v>
      </c>
      <c r="I1690" s="270"/>
      <c r="J1690" s="266"/>
      <c r="K1690" s="266"/>
      <c r="L1690" s="271"/>
      <c r="M1690" s="272"/>
      <c r="N1690" s="273"/>
      <c r="O1690" s="273"/>
      <c r="P1690" s="273"/>
      <c r="Q1690" s="273"/>
      <c r="R1690" s="273"/>
      <c r="S1690" s="273"/>
      <c r="T1690" s="274"/>
      <c r="AT1690" s="275" t="s">
        <v>428</v>
      </c>
      <c r="AU1690" s="275" t="s">
        <v>86</v>
      </c>
      <c r="AV1690" s="13" t="s">
        <v>86</v>
      </c>
      <c r="AW1690" s="13" t="s">
        <v>39</v>
      </c>
      <c r="AX1690" s="13" t="s">
        <v>76</v>
      </c>
      <c r="AY1690" s="275" t="s">
        <v>414</v>
      </c>
    </row>
    <row r="1691" s="15" customFormat="1">
      <c r="B1691" s="287"/>
      <c r="C1691" s="288"/>
      <c r="D1691" s="252" t="s">
        <v>428</v>
      </c>
      <c r="E1691" s="289" t="s">
        <v>21</v>
      </c>
      <c r="F1691" s="290" t="s">
        <v>235</v>
      </c>
      <c r="G1691" s="288"/>
      <c r="H1691" s="291">
        <v>518.60299999999995</v>
      </c>
      <c r="I1691" s="292"/>
      <c r="J1691" s="288"/>
      <c r="K1691" s="288"/>
      <c r="L1691" s="293"/>
      <c r="M1691" s="294"/>
      <c r="N1691" s="295"/>
      <c r="O1691" s="295"/>
      <c r="P1691" s="295"/>
      <c r="Q1691" s="295"/>
      <c r="R1691" s="295"/>
      <c r="S1691" s="295"/>
      <c r="T1691" s="296"/>
      <c r="AT1691" s="297" t="s">
        <v>428</v>
      </c>
      <c r="AU1691" s="297" t="s">
        <v>86</v>
      </c>
      <c r="AV1691" s="15" t="s">
        <v>422</v>
      </c>
      <c r="AW1691" s="15" t="s">
        <v>39</v>
      </c>
      <c r="AX1691" s="15" t="s">
        <v>83</v>
      </c>
      <c r="AY1691" s="297" t="s">
        <v>414</v>
      </c>
    </row>
    <row r="1692" s="1" customFormat="1" ht="25.5" customHeight="1">
      <c r="B1692" s="47"/>
      <c r="C1692" s="240" t="s">
        <v>506</v>
      </c>
      <c r="D1692" s="240" t="s">
        <v>418</v>
      </c>
      <c r="E1692" s="241" t="s">
        <v>1837</v>
      </c>
      <c r="F1692" s="242" t="s">
        <v>1838</v>
      </c>
      <c r="G1692" s="243" t="s">
        <v>678</v>
      </c>
      <c r="H1692" s="244">
        <v>4</v>
      </c>
      <c r="I1692" s="245"/>
      <c r="J1692" s="246">
        <f>ROUND(I1692*H1692,2)</f>
        <v>0</v>
      </c>
      <c r="K1692" s="242" t="s">
        <v>21</v>
      </c>
      <c r="L1692" s="73"/>
      <c r="M1692" s="247" t="s">
        <v>21</v>
      </c>
      <c r="N1692" s="248" t="s">
        <v>47</v>
      </c>
      <c r="O1692" s="48"/>
      <c r="P1692" s="249">
        <f>O1692*H1692</f>
        <v>0</v>
      </c>
      <c r="Q1692" s="249">
        <v>0</v>
      </c>
      <c r="R1692" s="249">
        <f>Q1692*H1692</f>
        <v>0</v>
      </c>
      <c r="S1692" s="249">
        <v>0</v>
      </c>
      <c r="T1692" s="250">
        <f>S1692*H1692</f>
        <v>0</v>
      </c>
      <c r="AR1692" s="25" t="s">
        <v>690</v>
      </c>
      <c r="AT1692" s="25" t="s">
        <v>418</v>
      </c>
      <c r="AU1692" s="25" t="s">
        <v>86</v>
      </c>
      <c r="AY1692" s="25" t="s">
        <v>414</v>
      </c>
      <c r="BE1692" s="251">
        <f>IF(N1692="základní",J1692,0)</f>
        <v>0</v>
      </c>
      <c r="BF1692" s="251">
        <f>IF(N1692="snížená",J1692,0)</f>
        <v>0</v>
      </c>
      <c r="BG1692" s="251">
        <f>IF(N1692="zákl. přenesená",J1692,0)</f>
        <v>0</v>
      </c>
      <c r="BH1692" s="251">
        <f>IF(N1692="sníž. přenesená",J1692,0)</f>
        <v>0</v>
      </c>
      <c r="BI1692" s="251">
        <f>IF(N1692="nulová",J1692,0)</f>
        <v>0</v>
      </c>
      <c r="BJ1692" s="25" t="s">
        <v>83</v>
      </c>
      <c r="BK1692" s="251">
        <f>ROUND(I1692*H1692,2)</f>
        <v>0</v>
      </c>
      <c r="BL1692" s="25" t="s">
        <v>690</v>
      </c>
      <c r="BM1692" s="25" t="s">
        <v>1839</v>
      </c>
    </row>
    <row r="1693" s="12" customFormat="1">
      <c r="B1693" s="255"/>
      <c r="C1693" s="256"/>
      <c r="D1693" s="252" t="s">
        <v>428</v>
      </c>
      <c r="E1693" s="257" t="s">
        <v>21</v>
      </c>
      <c r="F1693" s="258" t="s">
        <v>1840</v>
      </c>
      <c r="G1693" s="256"/>
      <c r="H1693" s="257" t="s">
        <v>21</v>
      </c>
      <c r="I1693" s="259"/>
      <c r="J1693" s="256"/>
      <c r="K1693" s="256"/>
      <c r="L1693" s="260"/>
      <c r="M1693" s="261"/>
      <c r="N1693" s="262"/>
      <c r="O1693" s="262"/>
      <c r="P1693" s="262"/>
      <c r="Q1693" s="262"/>
      <c r="R1693" s="262"/>
      <c r="S1693" s="262"/>
      <c r="T1693" s="263"/>
      <c r="AT1693" s="264" t="s">
        <v>428</v>
      </c>
      <c r="AU1693" s="264" t="s">
        <v>86</v>
      </c>
      <c r="AV1693" s="12" t="s">
        <v>83</v>
      </c>
      <c r="AW1693" s="12" t="s">
        <v>39</v>
      </c>
      <c r="AX1693" s="12" t="s">
        <v>76</v>
      </c>
      <c r="AY1693" s="264" t="s">
        <v>414</v>
      </c>
    </row>
    <row r="1694" s="13" customFormat="1">
      <c r="B1694" s="265"/>
      <c r="C1694" s="266"/>
      <c r="D1694" s="252" t="s">
        <v>428</v>
      </c>
      <c r="E1694" s="267" t="s">
        <v>21</v>
      </c>
      <c r="F1694" s="268" t="s">
        <v>422</v>
      </c>
      <c r="G1694" s="266"/>
      <c r="H1694" s="269">
        <v>4</v>
      </c>
      <c r="I1694" s="270"/>
      <c r="J1694" s="266"/>
      <c r="K1694" s="266"/>
      <c r="L1694" s="271"/>
      <c r="M1694" s="272"/>
      <c r="N1694" s="273"/>
      <c r="O1694" s="273"/>
      <c r="P1694" s="273"/>
      <c r="Q1694" s="273"/>
      <c r="R1694" s="273"/>
      <c r="S1694" s="273"/>
      <c r="T1694" s="274"/>
      <c r="AT1694" s="275" t="s">
        <v>428</v>
      </c>
      <c r="AU1694" s="275" t="s">
        <v>86</v>
      </c>
      <c r="AV1694" s="13" t="s">
        <v>86</v>
      </c>
      <c r="AW1694" s="13" t="s">
        <v>39</v>
      </c>
      <c r="AX1694" s="13" t="s">
        <v>76</v>
      </c>
      <c r="AY1694" s="275" t="s">
        <v>414</v>
      </c>
    </row>
    <row r="1695" s="15" customFormat="1">
      <c r="B1695" s="287"/>
      <c r="C1695" s="288"/>
      <c r="D1695" s="252" t="s">
        <v>428</v>
      </c>
      <c r="E1695" s="289" t="s">
        <v>21</v>
      </c>
      <c r="F1695" s="290" t="s">
        <v>235</v>
      </c>
      <c r="G1695" s="288"/>
      <c r="H1695" s="291">
        <v>4</v>
      </c>
      <c r="I1695" s="292"/>
      <c r="J1695" s="288"/>
      <c r="K1695" s="288"/>
      <c r="L1695" s="293"/>
      <c r="M1695" s="294"/>
      <c r="N1695" s="295"/>
      <c r="O1695" s="295"/>
      <c r="P1695" s="295"/>
      <c r="Q1695" s="295"/>
      <c r="R1695" s="295"/>
      <c r="S1695" s="295"/>
      <c r="T1695" s="296"/>
      <c r="AT1695" s="297" t="s">
        <v>428</v>
      </c>
      <c r="AU1695" s="297" t="s">
        <v>86</v>
      </c>
      <c r="AV1695" s="15" t="s">
        <v>422</v>
      </c>
      <c r="AW1695" s="15" t="s">
        <v>39</v>
      </c>
      <c r="AX1695" s="15" t="s">
        <v>83</v>
      </c>
      <c r="AY1695" s="297" t="s">
        <v>414</v>
      </c>
    </row>
    <row r="1696" s="1" customFormat="1" ht="38.25" customHeight="1">
      <c r="B1696" s="47"/>
      <c r="C1696" s="240" t="s">
        <v>1841</v>
      </c>
      <c r="D1696" s="240" t="s">
        <v>418</v>
      </c>
      <c r="E1696" s="241" t="s">
        <v>1842</v>
      </c>
      <c r="F1696" s="242" t="s">
        <v>1843</v>
      </c>
      <c r="G1696" s="243" t="s">
        <v>704</v>
      </c>
      <c r="H1696" s="244">
        <v>7.8449999999999998</v>
      </c>
      <c r="I1696" s="245"/>
      <c r="J1696" s="246">
        <f>ROUND(I1696*H1696,2)</f>
        <v>0</v>
      </c>
      <c r="K1696" s="242" t="s">
        <v>421</v>
      </c>
      <c r="L1696" s="73"/>
      <c r="M1696" s="247" t="s">
        <v>21</v>
      </c>
      <c r="N1696" s="248" t="s">
        <v>47</v>
      </c>
      <c r="O1696" s="48"/>
      <c r="P1696" s="249">
        <f>O1696*H1696</f>
        <v>0</v>
      </c>
      <c r="Q1696" s="249">
        <v>0</v>
      </c>
      <c r="R1696" s="249">
        <f>Q1696*H1696</f>
        <v>0</v>
      </c>
      <c r="S1696" s="249">
        <v>0</v>
      </c>
      <c r="T1696" s="250">
        <f>S1696*H1696</f>
        <v>0</v>
      </c>
      <c r="AR1696" s="25" t="s">
        <v>690</v>
      </c>
      <c r="AT1696" s="25" t="s">
        <v>418</v>
      </c>
      <c r="AU1696" s="25" t="s">
        <v>86</v>
      </c>
      <c r="AY1696" s="25" t="s">
        <v>414</v>
      </c>
      <c r="BE1696" s="251">
        <f>IF(N1696="základní",J1696,0)</f>
        <v>0</v>
      </c>
      <c r="BF1696" s="251">
        <f>IF(N1696="snížená",J1696,0)</f>
        <v>0</v>
      </c>
      <c r="BG1696" s="251">
        <f>IF(N1696="zákl. přenesená",J1696,0)</f>
        <v>0</v>
      </c>
      <c r="BH1696" s="251">
        <f>IF(N1696="sníž. přenesená",J1696,0)</f>
        <v>0</v>
      </c>
      <c r="BI1696" s="251">
        <f>IF(N1696="nulová",J1696,0)</f>
        <v>0</v>
      </c>
      <c r="BJ1696" s="25" t="s">
        <v>83</v>
      </c>
      <c r="BK1696" s="251">
        <f>ROUND(I1696*H1696,2)</f>
        <v>0</v>
      </c>
      <c r="BL1696" s="25" t="s">
        <v>690</v>
      </c>
      <c r="BM1696" s="25" t="s">
        <v>1844</v>
      </c>
    </row>
    <row r="1697" s="1" customFormat="1">
      <c r="B1697" s="47"/>
      <c r="C1697" s="75"/>
      <c r="D1697" s="252" t="s">
        <v>425</v>
      </c>
      <c r="E1697" s="75"/>
      <c r="F1697" s="253" t="s">
        <v>1845</v>
      </c>
      <c r="G1697" s="75"/>
      <c r="H1697" s="75"/>
      <c r="I1697" s="208"/>
      <c r="J1697" s="75"/>
      <c r="K1697" s="75"/>
      <c r="L1697" s="73"/>
      <c r="M1697" s="254"/>
      <c r="N1697" s="48"/>
      <c r="O1697" s="48"/>
      <c r="P1697" s="48"/>
      <c r="Q1697" s="48"/>
      <c r="R1697" s="48"/>
      <c r="S1697" s="48"/>
      <c r="T1697" s="96"/>
      <c r="AT1697" s="25" t="s">
        <v>425</v>
      </c>
      <c r="AU1697" s="25" t="s">
        <v>86</v>
      </c>
    </row>
    <row r="1698" s="1" customFormat="1" ht="38.25" customHeight="1">
      <c r="B1698" s="47"/>
      <c r="C1698" s="240" t="s">
        <v>1846</v>
      </c>
      <c r="D1698" s="240" t="s">
        <v>418</v>
      </c>
      <c r="E1698" s="241" t="s">
        <v>1847</v>
      </c>
      <c r="F1698" s="242" t="s">
        <v>1848</v>
      </c>
      <c r="G1698" s="243" t="s">
        <v>704</v>
      </c>
      <c r="H1698" s="244">
        <v>7.8449999999999998</v>
      </c>
      <c r="I1698" s="245"/>
      <c r="J1698" s="246">
        <f>ROUND(I1698*H1698,2)</f>
        <v>0</v>
      </c>
      <c r="K1698" s="242" t="s">
        <v>421</v>
      </c>
      <c r="L1698" s="73"/>
      <c r="M1698" s="247" t="s">
        <v>21</v>
      </c>
      <c r="N1698" s="248" t="s">
        <v>47</v>
      </c>
      <c r="O1698" s="48"/>
      <c r="P1698" s="249">
        <f>O1698*H1698</f>
        <v>0</v>
      </c>
      <c r="Q1698" s="249">
        <v>0</v>
      </c>
      <c r="R1698" s="249">
        <f>Q1698*H1698</f>
        <v>0</v>
      </c>
      <c r="S1698" s="249">
        <v>0</v>
      </c>
      <c r="T1698" s="250">
        <f>S1698*H1698</f>
        <v>0</v>
      </c>
      <c r="AR1698" s="25" t="s">
        <v>690</v>
      </c>
      <c r="AT1698" s="25" t="s">
        <v>418</v>
      </c>
      <c r="AU1698" s="25" t="s">
        <v>86</v>
      </c>
      <c r="AY1698" s="25" t="s">
        <v>414</v>
      </c>
      <c r="BE1698" s="251">
        <f>IF(N1698="základní",J1698,0)</f>
        <v>0</v>
      </c>
      <c r="BF1698" s="251">
        <f>IF(N1698="snížená",J1698,0)</f>
        <v>0</v>
      </c>
      <c r="BG1698" s="251">
        <f>IF(N1698="zákl. přenesená",J1698,0)</f>
        <v>0</v>
      </c>
      <c r="BH1698" s="251">
        <f>IF(N1698="sníž. přenesená",J1698,0)</f>
        <v>0</v>
      </c>
      <c r="BI1698" s="251">
        <f>IF(N1698="nulová",J1698,0)</f>
        <v>0</v>
      </c>
      <c r="BJ1698" s="25" t="s">
        <v>83</v>
      </c>
      <c r="BK1698" s="251">
        <f>ROUND(I1698*H1698,2)</f>
        <v>0</v>
      </c>
      <c r="BL1698" s="25" t="s">
        <v>690</v>
      </c>
      <c r="BM1698" s="25" t="s">
        <v>1849</v>
      </c>
    </row>
    <row r="1699" s="1" customFormat="1">
      <c r="B1699" s="47"/>
      <c r="C1699" s="75"/>
      <c r="D1699" s="252" t="s">
        <v>425</v>
      </c>
      <c r="E1699" s="75"/>
      <c r="F1699" s="253" t="s">
        <v>1845</v>
      </c>
      <c r="G1699" s="75"/>
      <c r="H1699" s="75"/>
      <c r="I1699" s="208"/>
      <c r="J1699" s="75"/>
      <c r="K1699" s="75"/>
      <c r="L1699" s="73"/>
      <c r="M1699" s="254"/>
      <c r="N1699" s="48"/>
      <c r="O1699" s="48"/>
      <c r="P1699" s="48"/>
      <c r="Q1699" s="48"/>
      <c r="R1699" s="48"/>
      <c r="S1699" s="48"/>
      <c r="T1699" s="96"/>
      <c r="AT1699" s="25" t="s">
        <v>425</v>
      </c>
      <c r="AU1699" s="25" t="s">
        <v>86</v>
      </c>
    </row>
    <row r="1700" s="11" customFormat="1" ht="29.88" customHeight="1">
      <c r="B1700" s="224"/>
      <c r="C1700" s="225"/>
      <c r="D1700" s="226" t="s">
        <v>75</v>
      </c>
      <c r="E1700" s="238" t="s">
        <v>1850</v>
      </c>
      <c r="F1700" s="238" t="s">
        <v>1851</v>
      </c>
      <c r="G1700" s="225"/>
      <c r="H1700" s="225"/>
      <c r="I1700" s="228"/>
      <c r="J1700" s="239">
        <f>BK1700</f>
        <v>0</v>
      </c>
      <c r="K1700" s="225"/>
      <c r="L1700" s="230"/>
      <c r="M1700" s="231"/>
      <c r="N1700" s="232"/>
      <c r="O1700" s="232"/>
      <c r="P1700" s="233">
        <f>SUM(P1701:P1767)</f>
        <v>0</v>
      </c>
      <c r="Q1700" s="232"/>
      <c r="R1700" s="233">
        <f>SUM(R1701:R1767)</f>
        <v>7.5544085599999988</v>
      </c>
      <c r="S1700" s="232"/>
      <c r="T1700" s="234">
        <f>SUM(T1701:T1767)</f>
        <v>10.725671999999999</v>
      </c>
      <c r="AR1700" s="235" t="s">
        <v>86</v>
      </c>
      <c r="AT1700" s="236" t="s">
        <v>75</v>
      </c>
      <c r="AU1700" s="236" t="s">
        <v>83</v>
      </c>
      <c r="AY1700" s="235" t="s">
        <v>414</v>
      </c>
      <c r="BK1700" s="237">
        <f>SUM(BK1701:BK1767)</f>
        <v>0</v>
      </c>
    </row>
    <row r="1701" s="1" customFormat="1" ht="16.5" customHeight="1">
      <c r="B1701" s="47"/>
      <c r="C1701" s="240" t="s">
        <v>1852</v>
      </c>
      <c r="D1701" s="240" t="s">
        <v>418</v>
      </c>
      <c r="E1701" s="241" t="s">
        <v>1853</v>
      </c>
      <c r="F1701" s="242" t="s">
        <v>1854</v>
      </c>
      <c r="G1701" s="243" t="s">
        <v>192</v>
      </c>
      <c r="H1701" s="244">
        <v>418.99799999999999</v>
      </c>
      <c r="I1701" s="245"/>
      <c r="J1701" s="246">
        <f>ROUND(I1701*H1701,2)</f>
        <v>0</v>
      </c>
      <c r="K1701" s="242" t="s">
        <v>421</v>
      </c>
      <c r="L1701" s="73"/>
      <c r="M1701" s="247" t="s">
        <v>21</v>
      </c>
      <c r="N1701" s="248" t="s">
        <v>47</v>
      </c>
      <c r="O1701" s="48"/>
      <c r="P1701" s="249">
        <f>O1701*H1701</f>
        <v>0</v>
      </c>
      <c r="Q1701" s="249">
        <v>0</v>
      </c>
      <c r="R1701" s="249">
        <f>Q1701*H1701</f>
        <v>0</v>
      </c>
      <c r="S1701" s="249">
        <v>0.014</v>
      </c>
      <c r="T1701" s="250">
        <f>S1701*H1701</f>
        <v>5.8659720000000002</v>
      </c>
      <c r="AR1701" s="25" t="s">
        <v>690</v>
      </c>
      <c r="AT1701" s="25" t="s">
        <v>418</v>
      </c>
      <c r="AU1701" s="25" t="s">
        <v>86</v>
      </c>
      <c r="AY1701" s="25" t="s">
        <v>414</v>
      </c>
      <c r="BE1701" s="251">
        <f>IF(N1701="základní",J1701,0)</f>
        <v>0</v>
      </c>
      <c r="BF1701" s="251">
        <f>IF(N1701="snížená",J1701,0)</f>
        <v>0</v>
      </c>
      <c r="BG1701" s="251">
        <f>IF(N1701="zákl. přenesená",J1701,0)</f>
        <v>0</v>
      </c>
      <c r="BH1701" s="251">
        <f>IF(N1701="sníž. přenesená",J1701,0)</f>
        <v>0</v>
      </c>
      <c r="BI1701" s="251">
        <f>IF(N1701="nulová",J1701,0)</f>
        <v>0</v>
      </c>
      <c r="BJ1701" s="25" t="s">
        <v>83</v>
      </c>
      <c r="BK1701" s="251">
        <f>ROUND(I1701*H1701,2)</f>
        <v>0</v>
      </c>
      <c r="BL1701" s="25" t="s">
        <v>690</v>
      </c>
      <c r="BM1701" s="25" t="s">
        <v>1855</v>
      </c>
    </row>
    <row r="1702" s="12" customFormat="1">
      <c r="B1702" s="255"/>
      <c r="C1702" s="256"/>
      <c r="D1702" s="252" t="s">
        <v>428</v>
      </c>
      <c r="E1702" s="257" t="s">
        <v>21</v>
      </c>
      <c r="F1702" s="258" t="s">
        <v>1856</v>
      </c>
      <c r="G1702" s="256"/>
      <c r="H1702" s="257" t="s">
        <v>21</v>
      </c>
      <c r="I1702" s="259"/>
      <c r="J1702" s="256"/>
      <c r="K1702" s="256"/>
      <c r="L1702" s="260"/>
      <c r="M1702" s="261"/>
      <c r="N1702" s="262"/>
      <c r="O1702" s="262"/>
      <c r="P1702" s="262"/>
      <c r="Q1702" s="262"/>
      <c r="R1702" s="262"/>
      <c r="S1702" s="262"/>
      <c r="T1702" s="263"/>
      <c r="AT1702" s="264" t="s">
        <v>428</v>
      </c>
      <c r="AU1702" s="264" t="s">
        <v>86</v>
      </c>
      <c r="AV1702" s="12" t="s">
        <v>83</v>
      </c>
      <c r="AW1702" s="12" t="s">
        <v>39</v>
      </c>
      <c r="AX1702" s="12" t="s">
        <v>76</v>
      </c>
      <c r="AY1702" s="264" t="s">
        <v>414</v>
      </c>
    </row>
    <row r="1703" s="13" customFormat="1">
      <c r="B1703" s="265"/>
      <c r="C1703" s="266"/>
      <c r="D1703" s="252" t="s">
        <v>428</v>
      </c>
      <c r="E1703" s="267" t="s">
        <v>21</v>
      </c>
      <c r="F1703" s="268" t="s">
        <v>234</v>
      </c>
      <c r="G1703" s="266"/>
      <c r="H1703" s="269">
        <v>418.99799999999999</v>
      </c>
      <c r="I1703" s="270"/>
      <c r="J1703" s="266"/>
      <c r="K1703" s="266"/>
      <c r="L1703" s="271"/>
      <c r="M1703" s="272"/>
      <c r="N1703" s="273"/>
      <c r="O1703" s="273"/>
      <c r="P1703" s="273"/>
      <c r="Q1703" s="273"/>
      <c r="R1703" s="273"/>
      <c r="S1703" s="273"/>
      <c r="T1703" s="274"/>
      <c r="AT1703" s="275" t="s">
        <v>428</v>
      </c>
      <c r="AU1703" s="275" t="s">
        <v>86</v>
      </c>
      <c r="AV1703" s="13" t="s">
        <v>86</v>
      </c>
      <c r="AW1703" s="13" t="s">
        <v>39</v>
      </c>
      <c r="AX1703" s="13" t="s">
        <v>76</v>
      </c>
      <c r="AY1703" s="275" t="s">
        <v>414</v>
      </c>
    </row>
    <row r="1704" s="15" customFormat="1">
      <c r="B1704" s="287"/>
      <c r="C1704" s="288"/>
      <c r="D1704" s="252" t="s">
        <v>428</v>
      </c>
      <c r="E1704" s="289" t="s">
        <v>21</v>
      </c>
      <c r="F1704" s="290" t="s">
        <v>235</v>
      </c>
      <c r="G1704" s="288"/>
      <c r="H1704" s="291">
        <v>418.99799999999999</v>
      </c>
      <c r="I1704" s="292"/>
      <c r="J1704" s="288"/>
      <c r="K1704" s="288"/>
      <c r="L1704" s="293"/>
      <c r="M1704" s="294"/>
      <c r="N1704" s="295"/>
      <c r="O1704" s="295"/>
      <c r="P1704" s="295"/>
      <c r="Q1704" s="295"/>
      <c r="R1704" s="295"/>
      <c r="S1704" s="295"/>
      <c r="T1704" s="296"/>
      <c r="AT1704" s="297" t="s">
        <v>428</v>
      </c>
      <c r="AU1704" s="297" t="s">
        <v>86</v>
      </c>
      <c r="AV1704" s="15" t="s">
        <v>422</v>
      </c>
      <c r="AW1704" s="15" t="s">
        <v>39</v>
      </c>
      <c r="AX1704" s="15" t="s">
        <v>83</v>
      </c>
      <c r="AY1704" s="297" t="s">
        <v>414</v>
      </c>
    </row>
    <row r="1705" s="1" customFormat="1" ht="25.5" customHeight="1">
      <c r="B1705" s="47"/>
      <c r="C1705" s="240" t="s">
        <v>1857</v>
      </c>
      <c r="D1705" s="240" t="s">
        <v>418</v>
      </c>
      <c r="E1705" s="241" t="s">
        <v>1858</v>
      </c>
      <c r="F1705" s="242" t="s">
        <v>1859</v>
      </c>
      <c r="G1705" s="243" t="s">
        <v>192</v>
      </c>
      <c r="H1705" s="244">
        <v>323.60000000000002</v>
      </c>
      <c r="I1705" s="245"/>
      <c r="J1705" s="246">
        <f>ROUND(I1705*H1705,2)</f>
        <v>0</v>
      </c>
      <c r="K1705" s="242" t="s">
        <v>421</v>
      </c>
      <c r="L1705" s="73"/>
      <c r="M1705" s="247" t="s">
        <v>21</v>
      </c>
      <c r="N1705" s="248" t="s">
        <v>47</v>
      </c>
      <c r="O1705" s="48"/>
      <c r="P1705" s="249">
        <f>O1705*H1705</f>
        <v>0</v>
      </c>
      <c r="Q1705" s="249">
        <v>0</v>
      </c>
      <c r="R1705" s="249">
        <f>Q1705*H1705</f>
        <v>0</v>
      </c>
      <c r="S1705" s="249">
        <v>0</v>
      </c>
      <c r="T1705" s="250">
        <f>S1705*H1705</f>
        <v>0</v>
      </c>
      <c r="AR1705" s="25" t="s">
        <v>690</v>
      </c>
      <c r="AT1705" s="25" t="s">
        <v>418</v>
      </c>
      <c r="AU1705" s="25" t="s">
        <v>86</v>
      </c>
      <c r="AY1705" s="25" t="s">
        <v>414</v>
      </c>
      <c r="BE1705" s="251">
        <f>IF(N1705="základní",J1705,0)</f>
        <v>0</v>
      </c>
      <c r="BF1705" s="251">
        <f>IF(N1705="snížená",J1705,0)</f>
        <v>0</v>
      </c>
      <c r="BG1705" s="251">
        <f>IF(N1705="zákl. přenesená",J1705,0)</f>
        <v>0</v>
      </c>
      <c r="BH1705" s="251">
        <f>IF(N1705="sníž. přenesená",J1705,0)</f>
        <v>0</v>
      </c>
      <c r="BI1705" s="251">
        <f>IF(N1705="nulová",J1705,0)</f>
        <v>0</v>
      </c>
      <c r="BJ1705" s="25" t="s">
        <v>83</v>
      </c>
      <c r="BK1705" s="251">
        <f>ROUND(I1705*H1705,2)</f>
        <v>0</v>
      </c>
      <c r="BL1705" s="25" t="s">
        <v>690</v>
      </c>
      <c r="BM1705" s="25" t="s">
        <v>1860</v>
      </c>
    </row>
    <row r="1706" s="1" customFormat="1">
      <c r="B1706" s="47"/>
      <c r="C1706" s="75"/>
      <c r="D1706" s="252" t="s">
        <v>425</v>
      </c>
      <c r="E1706" s="75"/>
      <c r="F1706" s="253" t="s">
        <v>1861</v>
      </c>
      <c r="G1706" s="75"/>
      <c r="H1706" s="75"/>
      <c r="I1706" s="208"/>
      <c r="J1706" s="75"/>
      <c r="K1706" s="75"/>
      <c r="L1706" s="73"/>
      <c r="M1706" s="254"/>
      <c r="N1706" s="48"/>
      <c r="O1706" s="48"/>
      <c r="P1706" s="48"/>
      <c r="Q1706" s="48"/>
      <c r="R1706" s="48"/>
      <c r="S1706" s="48"/>
      <c r="T1706" s="96"/>
      <c r="AT1706" s="25" t="s">
        <v>425</v>
      </c>
      <c r="AU1706" s="25" t="s">
        <v>86</v>
      </c>
    </row>
    <row r="1707" s="12" customFormat="1">
      <c r="B1707" s="255"/>
      <c r="C1707" s="256"/>
      <c r="D1707" s="252" t="s">
        <v>428</v>
      </c>
      <c r="E1707" s="257" t="s">
        <v>21</v>
      </c>
      <c r="F1707" s="258" t="s">
        <v>1862</v>
      </c>
      <c r="G1707" s="256"/>
      <c r="H1707" s="257" t="s">
        <v>21</v>
      </c>
      <c r="I1707" s="259"/>
      <c r="J1707" s="256"/>
      <c r="K1707" s="256"/>
      <c r="L1707" s="260"/>
      <c r="M1707" s="261"/>
      <c r="N1707" s="262"/>
      <c r="O1707" s="262"/>
      <c r="P1707" s="262"/>
      <c r="Q1707" s="262"/>
      <c r="R1707" s="262"/>
      <c r="S1707" s="262"/>
      <c r="T1707" s="263"/>
      <c r="AT1707" s="264" t="s">
        <v>428</v>
      </c>
      <c r="AU1707" s="264" t="s">
        <v>86</v>
      </c>
      <c r="AV1707" s="12" t="s">
        <v>83</v>
      </c>
      <c r="AW1707" s="12" t="s">
        <v>39</v>
      </c>
      <c r="AX1707" s="12" t="s">
        <v>76</v>
      </c>
      <c r="AY1707" s="264" t="s">
        <v>414</v>
      </c>
    </row>
    <row r="1708" s="12" customFormat="1">
      <c r="B1708" s="255"/>
      <c r="C1708" s="256"/>
      <c r="D1708" s="252" t="s">
        <v>428</v>
      </c>
      <c r="E1708" s="257" t="s">
        <v>21</v>
      </c>
      <c r="F1708" s="258" t="s">
        <v>1863</v>
      </c>
      <c r="G1708" s="256"/>
      <c r="H1708" s="257" t="s">
        <v>21</v>
      </c>
      <c r="I1708" s="259"/>
      <c r="J1708" s="256"/>
      <c r="K1708" s="256"/>
      <c r="L1708" s="260"/>
      <c r="M1708" s="261"/>
      <c r="N1708" s="262"/>
      <c r="O1708" s="262"/>
      <c r="P1708" s="262"/>
      <c r="Q1708" s="262"/>
      <c r="R1708" s="262"/>
      <c r="S1708" s="262"/>
      <c r="T1708" s="263"/>
      <c r="AT1708" s="264" t="s">
        <v>428</v>
      </c>
      <c r="AU1708" s="264" t="s">
        <v>86</v>
      </c>
      <c r="AV1708" s="12" t="s">
        <v>83</v>
      </c>
      <c r="AW1708" s="12" t="s">
        <v>39</v>
      </c>
      <c r="AX1708" s="12" t="s">
        <v>76</v>
      </c>
      <c r="AY1708" s="264" t="s">
        <v>414</v>
      </c>
    </row>
    <row r="1709" s="13" customFormat="1">
      <c r="B1709" s="265"/>
      <c r="C1709" s="266"/>
      <c r="D1709" s="252" t="s">
        <v>428</v>
      </c>
      <c r="E1709" s="267" t="s">
        <v>21</v>
      </c>
      <c r="F1709" s="268" t="s">
        <v>258</v>
      </c>
      <c r="G1709" s="266"/>
      <c r="H1709" s="269">
        <v>323.60000000000002</v>
      </c>
      <c r="I1709" s="270"/>
      <c r="J1709" s="266"/>
      <c r="K1709" s="266"/>
      <c r="L1709" s="271"/>
      <c r="M1709" s="272"/>
      <c r="N1709" s="273"/>
      <c r="O1709" s="273"/>
      <c r="P1709" s="273"/>
      <c r="Q1709" s="273"/>
      <c r="R1709" s="273"/>
      <c r="S1709" s="273"/>
      <c r="T1709" s="274"/>
      <c r="AT1709" s="275" t="s">
        <v>428</v>
      </c>
      <c r="AU1709" s="275" t="s">
        <v>86</v>
      </c>
      <c r="AV1709" s="13" t="s">
        <v>86</v>
      </c>
      <c r="AW1709" s="13" t="s">
        <v>39</v>
      </c>
      <c r="AX1709" s="13" t="s">
        <v>76</v>
      </c>
      <c r="AY1709" s="275" t="s">
        <v>414</v>
      </c>
    </row>
    <row r="1710" s="15" customFormat="1">
      <c r="B1710" s="287"/>
      <c r="C1710" s="288"/>
      <c r="D1710" s="252" t="s">
        <v>428</v>
      </c>
      <c r="E1710" s="289" t="s">
        <v>21</v>
      </c>
      <c r="F1710" s="290" t="s">
        <v>235</v>
      </c>
      <c r="G1710" s="288"/>
      <c r="H1710" s="291">
        <v>323.60000000000002</v>
      </c>
      <c r="I1710" s="292"/>
      <c r="J1710" s="288"/>
      <c r="K1710" s="288"/>
      <c r="L1710" s="293"/>
      <c r="M1710" s="294"/>
      <c r="N1710" s="295"/>
      <c r="O1710" s="295"/>
      <c r="P1710" s="295"/>
      <c r="Q1710" s="295"/>
      <c r="R1710" s="295"/>
      <c r="S1710" s="295"/>
      <c r="T1710" s="296"/>
      <c r="AT1710" s="297" t="s">
        <v>428</v>
      </c>
      <c r="AU1710" s="297" t="s">
        <v>86</v>
      </c>
      <c r="AV1710" s="15" t="s">
        <v>422</v>
      </c>
      <c r="AW1710" s="15" t="s">
        <v>39</v>
      </c>
      <c r="AX1710" s="15" t="s">
        <v>83</v>
      </c>
      <c r="AY1710" s="297" t="s">
        <v>414</v>
      </c>
    </row>
    <row r="1711" s="1" customFormat="1" ht="16.5" customHeight="1">
      <c r="B1711" s="47"/>
      <c r="C1711" s="298" t="s">
        <v>1864</v>
      </c>
      <c r="D1711" s="298" t="s">
        <v>841</v>
      </c>
      <c r="E1711" s="299" t="s">
        <v>1865</v>
      </c>
      <c r="F1711" s="300" t="s">
        <v>1866</v>
      </c>
      <c r="G1711" s="301" t="s">
        <v>704</v>
      </c>
      <c r="H1711" s="302">
        <v>0.113</v>
      </c>
      <c r="I1711" s="303"/>
      <c r="J1711" s="304">
        <f>ROUND(I1711*H1711,2)</f>
        <v>0</v>
      </c>
      <c r="K1711" s="300" t="s">
        <v>21</v>
      </c>
      <c r="L1711" s="305"/>
      <c r="M1711" s="306" t="s">
        <v>21</v>
      </c>
      <c r="N1711" s="307" t="s">
        <v>47</v>
      </c>
      <c r="O1711" s="48"/>
      <c r="P1711" s="249">
        <f>O1711*H1711</f>
        <v>0</v>
      </c>
      <c r="Q1711" s="249">
        <v>1</v>
      </c>
      <c r="R1711" s="249">
        <f>Q1711*H1711</f>
        <v>0.113</v>
      </c>
      <c r="S1711" s="249">
        <v>0</v>
      </c>
      <c r="T1711" s="250">
        <f>S1711*H1711</f>
        <v>0</v>
      </c>
      <c r="AR1711" s="25" t="s">
        <v>818</v>
      </c>
      <c r="AT1711" s="25" t="s">
        <v>841</v>
      </c>
      <c r="AU1711" s="25" t="s">
        <v>86</v>
      </c>
      <c r="AY1711" s="25" t="s">
        <v>414</v>
      </c>
      <c r="BE1711" s="251">
        <f>IF(N1711="základní",J1711,0)</f>
        <v>0</v>
      </c>
      <c r="BF1711" s="251">
        <f>IF(N1711="snížená",J1711,0)</f>
        <v>0</v>
      </c>
      <c r="BG1711" s="251">
        <f>IF(N1711="zákl. přenesená",J1711,0)</f>
        <v>0</v>
      </c>
      <c r="BH1711" s="251">
        <f>IF(N1711="sníž. přenesená",J1711,0)</f>
        <v>0</v>
      </c>
      <c r="BI1711" s="251">
        <f>IF(N1711="nulová",J1711,0)</f>
        <v>0</v>
      </c>
      <c r="BJ1711" s="25" t="s">
        <v>83</v>
      </c>
      <c r="BK1711" s="251">
        <f>ROUND(I1711*H1711,2)</f>
        <v>0</v>
      </c>
      <c r="BL1711" s="25" t="s">
        <v>690</v>
      </c>
      <c r="BM1711" s="25" t="s">
        <v>1867</v>
      </c>
    </row>
    <row r="1712" s="13" customFormat="1">
      <c r="B1712" s="265"/>
      <c r="C1712" s="266"/>
      <c r="D1712" s="252" t="s">
        <v>428</v>
      </c>
      <c r="E1712" s="267" t="s">
        <v>21</v>
      </c>
      <c r="F1712" s="268" t="s">
        <v>258</v>
      </c>
      <c r="G1712" s="266"/>
      <c r="H1712" s="269">
        <v>323.60000000000002</v>
      </c>
      <c r="I1712" s="270"/>
      <c r="J1712" s="266"/>
      <c r="K1712" s="266"/>
      <c r="L1712" s="271"/>
      <c r="M1712" s="272"/>
      <c r="N1712" s="273"/>
      <c r="O1712" s="273"/>
      <c r="P1712" s="273"/>
      <c r="Q1712" s="273"/>
      <c r="R1712" s="273"/>
      <c r="S1712" s="273"/>
      <c r="T1712" s="274"/>
      <c r="AT1712" s="275" t="s">
        <v>428</v>
      </c>
      <c r="AU1712" s="275" t="s">
        <v>86</v>
      </c>
      <c r="AV1712" s="13" t="s">
        <v>86</v>
      </c>
      <c r="AW1712" s="13" t="s">
        <v>39</v>
      </c>
      <c r="AX1712" s="13" t="s">
        <v>76</v>
      </c>
      <c r="AY1712" s="275" t="s">
        <v>414</v>
      </c>
    </row>
    <row r="1713" s="15" customFormat="1">
      <c r="B1713" s="287"/>
      <c r="C1713" s="288"/>
      <c r="D1713" s="252" t="s">
        <v>428</v>
      </c>
      <c r="E1713" s="289" t="s">
        <v>21</v>
      </c>
      <c r="F1713" s="290" t="s">
        <v>235</v>
      </c>
      <c r="G1713" s="288"/>
      <c r="H1713" s="291">
        <v>323.60000000000002</v>
      </c>
      <c r="I1713" s="292"/>
      <c r="J1713" s="288"/>
      <c r="K1713" s="288"/>
      <c r="L1713" s="293"/>
      <c r="M1713" s="294"/>
      <c r="N1713" s="295"/>
      <c r="O1713" s="295"/>
      <c r="P1713" s="295"/>
      <c r="Q1713" s="295"/>
      <c r="R1713" s="295"/>
      <c r="S1713" s="295"/>
      <c r="T1713" s="296"/>
      <c r="AT1713" s="297" t="s">
        <v>428</v>
      </c>
      <c r="AU1713" s="297" t="s">
        <v>86</v>
      </c>
      <c r="AV1713" s="15" t="s">
        <v>422</v>
      </c>
      <c r="AW1713" s="15" t="s">
        <v>39</v>
      </c>
      <c r="AX1713" s="15" t="s">
        <v>83</v>
      </c>
      <c r="AY1713" s="297" t="s">
        <v>414</v>
      </c>
    </row>
    <row r="1714" s="13" customFormat="1">
      <c r="B1714" s="265"/>
      <c r="C1714" s="266"/>
      <c r="D1714" s="252" t="s">
        <v>428</v>
      </c>
      <c r="E1714" s="266"/>
      <c r="F1714" s="268" t="s">
        <v>1868</v>
      </c>
      <c r="G1714" s="266"/>
      <c r="H1714" s="269">
        <v>0.113</v>
      </c>
      <c r="I1714" s="270"/>
      <c r="J1714" s="266"/>
      <c r="K1714" s="266"/>
      <c r="L1714" s="271"/>
      <c r="M1714" s="272"/>
      <c r="N1714" s="273"/>
      <c r="O1714" s="273"/>
      <c r="P1714" s="273"/>
      <c r="Q1714" s="273"/>
      <c r="R1714" s="273"/>
      <c r="S1714" s="273"/>
      <c r="T1714" s="274"/>
      <c r="AT1714" s="275" t="s">
        <v>428</v>
      </c>
      <c r="AU1714" s="275" t="s">
        <v>86</v>
      </c>
      <c r="AV1714" s="13" t="s">
        <v>86</v>
      </c>
      <c r="AW1714" s="13" t="s">
        <v>6</v>
      </c>
      <c r="AX1714" s="13" t="s">
        <v>83</v>
      </c>
      <c r="AY1714" s="275" t="s">
        <v>414</v>
      </c>
    </row>
    <row r="1715" s="1" customFormat="1" ht="25.5" customHeight="1">
      <c r="B1715" s="47"/>
      <c r="C1715" s="240" t="s">
        <v>1869</v>
      </c>
      <c r="D1715" s="240" t="s">
        <v>418</v>
      </c>
      <c r="E1715" s="241" t="s">
        <v>1870</v>
      </c>
      <c r="F1715" s="242" t="s">
        <v>1871</v>
      </c>
      <c r="G1715" s="243" t="s">
        <v>192</v>
      </c>
      <c r="H1715" s="244">
        <v>837.99599999999998</v>
      </c>
      <c r="I1715" s="245"/>
      <c r="J1715" s="246">
        <f>ROUND(I1715*H1715,2)</f>
        <v>0</v>
      </c>
      <c r="K1715" s="242" t="s">
        <v>421</v>
      </c>
      <c r="L1715" s="73"/>
      <c r="M1715" s="247" t="s">
        <v>21</v>
      </c>
      <c r="N1715" s="248" t="s">
        <v>47</v>
      </c>
      <c r="O1715" s="48"/>
      <c r="P1715" s="249">
        <f>O1715*H1715</f>
        <v>0</v>
      </c>
      <c r="Q1715" s="249">
        <v>0.00088000000000000003</v>
      </c>
      <c r="R1715" s="249">
        <f>Q1715*H1715</f>
        <v>0.73743648000000006</v>
      </c>
      <c r="S1715" s="249">
        <v>0</v>
      </c>
      <c r="T1715" s="250">
        <f>S1715*H1715</f>
        <v>0</v>
      </c>
      <c r="AR1715" s="25" t="s">
        <v>690</v>
      </c>
      <c r="AT1715" s="25" t="s">
        <v>418</v>
      </c>
      <c r="AU1715" s="25" t="s">
        <v>86</v>
      </c>
      <c r="AY1715" s="25" t="s">
        <v>414</v>
      </c>
      <c r="BE1715" s="251">
        <f>IF(N1715="základní",J1715,0)</f>
        <v>0</v>
      </c>
      <c r="BF1715" s="251">
        <f>IF(N1715="snížená",J1715,0)</f>
        <v>0</v>
      </c>
      <c r="BG1715" s="251">
        <f>IF(N1715="zákl. přenesená",J1715,0)</f>
        <v>0</v>
      </c>
      <c r="BH1715" s="251">
        <f>IF(N1715="sníž. přenesená",J1715,0)</f>
        <v>0</v>
      </c>
      <c r="BI1715" s="251">
        <f>IF(N1715="nulová",J1715,0)</f>
        <v>0</v>
      </c>
      <c r="BJ1715" s="25" t="s">
        <v>83</v>
      </c>
      <c r="BK1715" s="251">
        <f>ROUND(I1715*H1715,2)</f>
        <v>0</v>
      </c>
      <c r="BL1715" s="25" t="s">
        <v>690</v>
      </c>
      <c r="BM1715" s="25" t="s">
        <v>1872</v>
      </c>
    </row>
    <row r="1716" s="1" customFormat="1">
      <c r="B1716" s="47"/>
      <c r="C1716" s="75"/>
      <c r="D1716" s="252" t="s">
        <v>425</v>
      </c>
      <c r="E1716" s="75"/>
      <c r="F1716" s="253" t="s">
        <v>1873</v>
      </c>
      <c r="G1716" s="75"/>
      <c r="H1716" s="75"/>
      <c r="I1716" s="208"/>
      <c r="J1716" s="75"/>
      <c r="K1716" s="75"/>
      <c r="L1716" s="73"/>
      <c r="M1716" s="254"/>
      <c r="N1716" s="48"/>
      <c r="O1716" s="48"/>
      <c r="P1716" s="48"/>
      <c r="Q1716" s="48"/>
      <c r="R1716" s="48"/>
      <c r="S1716" s="48"/>
      <c r="T1716" s="96"/>
      <c r="AT1716" s="25" t="s">
        <v>425</v>
      </c>
      <c r="AU1716" s="25" t="s">
        <v>86</v>
      </c>
    </row>
    <row r="1717" s="12" customFormat="1">
      <c r="B1717" s="255"/>
      <c r="C1717" s="256"/>
      <c r="D1717" s="252" t="s">
        <v>428</v>
      </c>
      <c r="E1717" s="257" t="s">
        <v>21</v>
      </c>
      <c r="F1717" s="258" t="s">
        <v>1363</v>
      </c>
      <c r="G1717" s="256"/>
      <c r="H1717" s="257" t="s">
        <v>21</v>
      </c>
      <c r="I1717" s="259"/>
      <c r="J1717" s="256"/>
      <c r="K1717" s="256"/>
      <c r="L1717" s="260"/>
      <c r="M1717" s="261"/>
      <c r="N1717" s="262"/>
      <c r="O1717" s="262"/>
      <c r="P1717" s="262"/>
      <c r="Q1717" s="262"/>
      <c r="R1717" s="262"/>
      <c r="S1717" s="262"/>
      <c r="T1717" s="263"/>
      <c r="AT1717" s="264" t="s">
        <v>428</v>
      </c>
      <c r="AU1717" s="264" t="s">
        <v>86</v>
      </c>
      <c r="AV1717" s="12" t="s">
        <v>83</v>
      </c>
      <c r="AW1717" s="12" t="s">
        <v>39</v>
      </c>
      <c r="AX1717" s="12" t="s">
        <v>76</v>
      </c>
      <c r="AY1717" s="264" t="s">
        <v>414</v>
      </c>
    </row>
    <row r="1718" s="12" customFormat="1">
      <c r="B1718" s="255"/>
      <c r="C1718" s="256"/>
      <c r="D1718" s="252" t="s">
        <v>428</v>
      </c>
      <c r="E1718" s="257" t="s">
        <v>21</v>
      </c>
      <c r="F1718" s="258" t="s">
        <v>1874</v>
      </c>
      <c r="G1718" s="256"/>
      <c r="H1718" s="257" t="s">
        <v>21</v>
      </c>
      <c r="I1718" s="259"/>
      <c r="J1718" s="256"/>
      <c r="K1718" s="256"/>
      <c r="L1718" s="260"/>
      <c r="M1718" s="261"/>
      <c r="N1718" s="262"/>
      <c r="O1718" s="262"/>
      <c r="P1718" s="262"/>
      <c r="Q1718" s="262"/>
      <c r="R1718" s="262"/>
      <c r="S1718" s="262"/>
      <c r="T1718" s="263"/>
      <c r="AT1718" s="264" t="s">
        <v>428</v>
      </c>
      <c r="AU1718" s="264" t="s">
        <v>86</v>
      </c>
      <c r="AV1718" s="12" t="s">
        <v>83</v>
      </c>
      <c r="AW1718" s="12" t="s">
        <v>39</v>
      </c>
      <c r="AX1718" s="12" t="s">
        <v>76</v>
      </c>
      <c r="AY1718" s="264" t="s">
        <v>414</v>
      </c>
    </row>
    <row r="1719" s="12" customFormat="1">
      <c r="B1719" s="255"/>
      <c r="C1719" s="256"/>
      <c r="D1719" s="252" t="s">
        <v>428</v>
      </c>
      <c r="E1719" s="257" t="s">
        <v>21</v>
      </c>
      <c r="F1719" s="258" t="s">
        <v>1875</v>
      </c>
      <c r="G1719" s="256"/>
      <c r="H1719" s="257" t="s">
        <v>21</v>
      </c>
      <c r="I1719" s="259"/>
      <c r="J1719" s="256"/>
      <c r="K1719" s="256"/>
      <c r="L1719" s="260"/>
      <c r="M1719" s="261"/>
      <c r="N1719" s="262"/>
      <c r="O1719" s="262"/>
      <c r="P1719" s="262"/>
      <c r="Q1719" s="262"/>
      <c r="R1719" s="262"/>
      <c r="S1719" s="262"/>
      <c r="T1719" s="263"/>
      <c r="AT1719" s="264" t="s">
        <v>428</v>
      </c>
      <c r="AU1719" s="264" t="s">
        <v>86</v>
      </c>
      <c r="AV1719" s="12" t="s">
        <v>83</v>
      </c>
      <c r="AW1719" s="12" t="s">
        <v>39</v>
      </c>
      <c r="AX1719" s="12" t="s">
        <v>76</v>
      </c>
      <c r="AY1719" s="264" t="s">
        <v>414</v>
      </c>
    </row>
    <row r="1720" s="13" customFormat="1">
      <c r="B1720" s="265"/>
      <c r="C1720" s="266"/>
      <c r="D1720" s="252" t="s">
        <v>428</v>
      </c>
      <c r="E1720" s="267" t="s">
        <v>156</v>
      </c>
      <c r="F1720" s="268" t="s">
        <v>1876</v>
      </c>
      <c r="G1720" s="266"/>
      <c r="H1720" s="269">
        <v>220</v>
      </c>
      <c r="I1720" s="270"/>
      <c r="J1720" s="266"/>
      <c r="K1720" s="266"/>
      <c r="L1720" s="271"/>
      <c r="M1720" s="272"/>
      <c r="N1720" s="273"/>
      <c r="O1720" s="273"/>
      <c r="P1720" s="273"/>
      <c r="Q1720" s="273"/>
      <c r="R1720" s="273"/>
      <c r="S1720" s="273"/>
      <c r="T1720" s="274"/>
      <c r="AT1720" s="275" t="s">
        <v>428</v>
      </c>
      <c r="AU1720" s="275" t="s">
        <v>86</v>
      </c>
      <c r="AV1720" s="13" t="s">
        <v>86</v>
      </c>
      <c r="AW1720" s="13" t="s">
        <v>39</v>
      </c>
      <c r="AX1720" s="13" t="s">
        <v>76</v>
      </c>
      <c r="AY1720" s="275" t="s">
        <v>414</v>
      </c>
    </row>
    <row r="1721" s="12" customFormat="1">
      <c r="B1721" s="255"/>
      <c r="C1721" s="256"/>
      <c r="D1721" s="252" t="s">
        <v>428</v>
      </c>
      <c r="E1721" s="257" t="s">
        <v>21</v>
      </c>
      <c r="F1721" s="258" t="s">
        <v>1877</v>
      </c>
      <c r="G1721" s="256"/>
      <c r="H1721" s="257" t="s">
        <v>21</v>
      </c>
      <c r="I1721" s="259"/>
      <c r="J1721" s="256"/>
      <c r="K1721" s="256"/>
      <c r="L1721" s="260"/>
      <c r="M1721" s="261"/>
      <c r="N1721" s="262"/>
      <c r="O1721" s="262"/>
      <c r="P1721" s="262"/>
      <c r="Q1721" s="262"/>
      <c r="R1721" s="262"/>
      <c r="S1721" s="262"/>
      <c r="T1721" s="263"/>
      <c r="AT1721" s="264" t="s">
        <v>428</v>
      </c>
      <c r="AU1721" s="264" t="s">
        <v>86</v>
      </c>
      <c r="AV1721" s="12" t="s">
        <v>83</v>
      </c>
      <c r="AW1721" s="12" t="s">
        <v>39</v>
      </c>
      <c r="AX1721" s="12" t="s">
        <v>76</v>
      </c>
      <c r="AY1721" s="264" t="s">
        <v>414</v>
      </c>
    </row>
    <row r="1722" s="13" customFormat="1">
      <c r="B1722" s="265"/>
      <c r="C1722" s="266"/>
      <c r="D1722" s="252" t="s">
        <v>428</v>
      </c>
      <c r="E1722" s="267" t="s">
        <v>166</v>
      </c>
      <c r="F1722" s="268" t="s">
        <v>167</v>
      </c>
      <c r="G1722" s="266"/>
      <c r="H1722" s="269">
        <v>29.100000000000001</v>
      </c>
      <c r="I1722" s="270"/>
      <c r="J1722" s="266"/>
      <c r="K1722" s="266"/>
      <c r="L1722" s="271"/>
      <c r="M1722" s="272"/>
      <c r="N1722" s="273"/>
      <c r="O1722" s="273"/>
      <c r="P1722" s="273"/>
      <c r="Q1722" s="273"/>
      <c r="R1722" s="273"/>
      <c r="S1722" s="273"/>
      <c r="T1722" s="274"/>
      <c r="AT1722" s="275" t="s">
        <v>428</v>
      </c>
      <c r="AU1722" s="275" t="s">
        <v>86</v>
      </c>
      <c r="AV1722" s="13" t="s">
        <v>86</v>
      </c>
      <c r="AW1722" s="13" t="s">
        <v>39</v>
      </c>
      <c r="AX1722" s="13" t="s">
        <v>76</v>
      </c>
      <c r="AY1722" s="275" t="s">
        <v>414</v>
      </c>
    </row>
    <row r="1723" s="12" customFormat="1">
      <c r="B1723" s="255"/>
      <c r="C1723" s="256"/>
      <c r="D1723" s="252" t="s">
        <v>428</v>
      </c>
      <c r="E1723" s="257" t="s">
        <v>21</v>
      </c>
      <c r="F1723" s="258" t="s">
        <v>1878</v>
      </c>
      <c r="G1723" s="256"/>
      <c r="H1723" s="257" t="s">
        <v>21</v>
      </c>
      <c r="I1723" s="259"/>
      <c r="J1723" s="256"/>
      <c r="K1723" s="256"/>
      <c r="L1723" s="260"/>
      <c r="M1723" s="261"/>
      <c r="N1723" s="262"/>
      <c r="O1723" s="262"/>
      <c r="P1723" s="262"/>
      <c r="Q1723" s="262"/>
      <c r="R1723" s="262"/>
      <c r="S1723" s="262"/>
      <c r="T1723" s="263"/>
      <c r="AT1723" s="264" t="s">
        <v>428</v>
      </c>
      <c r="AU1723" s="264" t="s">
        <v>86</v>
      </c>
      <c r="AV1723" s="12" t="s">
        <v>83</v>
      </c>
      <c r="AW1723" s="12" t="s">
        <v>39</v>
      </c>
      <c r="AX1723" s="12" t="s">
        <v>76</v>
      </c>
      <c r="AY1723" s="264" t="s">
        <v>414</v>
      </c>
    </row>
    <row r="1724" s="13" customFormat="1">
      <c r="B1724" s="265"/>
      <c r="C1724" s="266"/>
      <c r="D1724" s="252" t="s">
        <v>428</v>
      </c>
      <c r="E1724" s="267" t="s">
        <v>173</v>
      </c>
      <c r="F1724" s="268" t="s">
        <v>174</v>
      </c>
      <c r="G1724" s="266"/>
      <c r="H1724" s="269">
        <v>74.5</v>
      </c>
      <c r="I1724" s="270"/>
      <c r="J1724" s="266"/>
      <c r="K1724" s="266"/>
      <c r="L1724" s="271"/>
      <c r="M1724" s="272"/>
      <c r="N1724" s="273"/>
      <c r="O1724" s="273"/>
      <c r="P1724" s="273"/>
      <c r="Q1724" s="273"/>
      <c r="R1724" s="273"/>
      <c r="S1724" s="273"/>
      <c r="T1724" s="274"/>
      <c r="AT1724" s="275" t="s">
        <v>428</v>
      </c>
      <c r="AU1724" s="275" t="s">
        <v>86</v>
      </c>
      <c r="AV1724" s="13" t="s">
        <v>86</v>
      </c>
      <c r="AW1724" s="13" t="s">
        <v>39</v>
      </c>
      <c r="AX1724" s="13" t="s">
        <v>76</v>
      </c>
      <c r="AY1724" s="275" t="s">
        <v>414</v>
      </c>
    </row>
    <row r="1725" s="14" customFormat="1">
      <c r="B1725" s="276"/>
      <c r="C1725" s="277"/>
      <c r="D1725" s="252" t="s">
        <v>428</v>
      </c>
      <c r="E1725" s="278" t="s">
        <v>258</v>
      </c>
      <c r="F1725" s="279" t="s">
        <v>259</v>
      </c>
      <c r="G1725" s="277"/>
      <c r="H1725" s="280">
        <v>323.60000000000002</v>
      </c>
      <c r="I1725" s="281"/>
      <c r="J1725" s="277"/>
      <c r="K1725" s="277"/>
      <c r="L1725" s="282"/>
      <c r="M1725" s="283"/>
      <c r="N1725" s="284"/>
      <c r="O1725" s="284"/>
      <c r="P1725" s="284"/>
      <c r="Q1725" s="284"/>
      <c r="R1725" s="284"/>
      <c r="S1725" s="284"/>
      <c r="T1725" s="285"/>
      <c r="AT1725" s="286" t="s">
        <v>428</v>
      </c>
      <c r="AU1725" s="286" t="s">
        <v>86</v>
      </c>
      <c r="AV1725" s="14" t="s">
        <v>394</v>
      </c>
      <c r="AW1725" s="14" t="s">
        <v>39</v>
      </c>
      <c r="AX1725" s="14" t="s">
        <v>76</v>
      </c>
      <c r="AY1725" s="286" t="s">
        <v>414</v>
      </c>
    </row>
    <row r="1726" s="12" customFormat="1">
      <c r="B1726" s="255"/>
      <c r="C1726" s="256"/>
      <c r="D1726" s="252" t="s">
        <v>428</v>
      </c>
      <c r="E1726" s="257" t="s">
        <v>21</v>
      </c>
      <c r="F1726" s="258" t="s">
        <v>1879</v>
      </c>
      <c r="G1726" s="256"/>
      <c r="H1726" s="257" t="s">
        <v>21</v>
      </c>
      <c r="I1726" s="259"/>
      <c r="J1726" s="256"/>
      <c r="K1726" s="256"/>
      <c r="L1726" s="260"/>
      <c r="M1726" s="261"/>
      <c r="N1726" s="262"/>
      <c r="O1726" s="262"/>
      <c r="P1726" s="262"/>
      <c r="Q1726" s="262"/>
      <c r="R1726" s="262"/>
      <c r="S1726" s="262"/>
      <c r="T1726" s="263"/>
      <c r="AT1726" s="264" t="s">
        <v>428</v>
      </c>
      <c r="AU1726" s="264" t="s">
        <v>86</v>
      </c>
      <c r="AV1726" s="12" t="s">
        <v>83</v>
      </c>
      <c r="AW1726" s="12" t="s">
        <v>39</v>
      </c>
      <c r="AX1726" s="12" t="s">
        <v>76</v>
      </c>
      <c r="AY1726" s="264" t="s">
        <v>414</v>
      </c>
    </row>
    <row r="1727" s="12" customFormat="1">
      <c r="B1727" s="255"/>
      <c r="C1727" s="256"/>
      <c r="D1727" s="252" t="s">
        <v>428</v>
      </c>
      <c r="E1727" s="257" t="s">
        <v>21</v>
      </c>
      <c r="F1727" s="258" t="s">
        <v>1877</v>
      </c>
      <c r="G1727" s="256"/>
      <c r="H1727" s="257" t="s">
        <v>21</v>
      </c>
      <c r="I1727" s="259"/>
      <c r="J1727" s="256"/>
      <c r="K1727" s="256"/>
      <c r="L1727" s="260"/>
      <c r="M1727" s="261"/>
      <c r="N1727" s="262"/>
      <c r="O1727" s="262"/>
      <c r="P1727" s="262"/>
      <c r="Q1727" s="262"/>
      <c r="R1727" s="262"/>
      <c r="S1727" s="262"/>
      <c r="T1727" s="263"/>
      <c r="AT1727" s="264" t="s">
        <v>428</v>
      </c>
      <c r="AU1727" s="264" t="s">
        <v>86</v>
      </c>
      <c r="AV1727" s="12" t="s">
        <v>83</v>
      </c>
      <c r="AW1727" s="12" t="s">
        <v>39</v>
      </c>
      <c r="AX1727" s="12" t="s">
        <v>76</v>
      </c>
      <c r="AY1727" s="264" t="s">
        <v>414</v>
      </c>
    </row>
    <row r="1728" s="13" customFormat="1">
      <c r="B1728" s="265"/>
      <c r="C1728" s="266"/>
      <c r="D1728" s="252" t="s">
        <v>428</v>
      </c>
      <c r="E1728" s="267" t="s">
        <v>21</v>
      </c>
      <c r="F1728" s="268" t="s">
        <v>1880</v>
      </c>
      <c r="G1728" s="266"/>
      <c r="H1728" s="269">
        <v>13.728</v>
      </c>
      <c r="I1728" s="270"/>
      <c r="J1728" s="266"/>
      <c r="K1728" s="266"/>
      <c r="L1728" s="271"/>
      <c r="M1728" s="272"/>
      <c r="N1728" s="273"/>
      <c r="O1728" s="273"/>
      <c r="P1728" s="273"/>
      <c r="Q1728" s="273"/>
      <c r="R1728" s="273"/>
      <c r="S1728" s="273"/>
      <c r="T1728" s="274"/>
      <c r="AT1728" s="275" t="s">
        <v>428</v>
      </c>
      <c r="AU1728" s="275" t="s">
        <v>86</v>
      </c>
      <c r="AV1728" s="13" t="s">
        <v>86</v>
      </c>
      <c r="AW1728" s="13" t="s">
        <v>39</v>
      </c>
      <c r="AX1728" s="13" t="s">
        <v>76</v>
      </c>
      <c r="AY1728" s="275" t="s">
        <v>414</v>
      </c>
    </row>
    <row r="1729" s="12" customFormat="1">
      <c r="B1729" s="255"/>
      <c r="C1729" s="256"/>
      <c r="D1729" s="252" t="s">
        <v>428</v>
      </c>
      <c r="E1729" s="257" t="s">
        <v>21</v>
      </c>
      <c r="F1729" s="258" t="s">
        <v>1878</v>
      </c>
      <c r="G1729" s="256"/>
      <c r="H1729" s="257" t="s">
        <v>21</v>
      </c>
      <c r="I1729" s="259"/>
      <c r="J1729" s="256"/>
      <c r="K1729" s="256"/>
      <c r="L1729" s="260"/>
      <c r="M1729" s="261"/>
      <c r="N1729" s="262"/>
      <c r="O1729" s="262"/>
      <c r="P1729" s="262"/>
      <c r="Q1729" s="262"/>
      <c r="R1729" s="262"/>
      <c r="S1729" s="262"/>
      <c r="T1729" s="263"/>
      <c r="AT1729" s="264" t="s">
        <v>428</v>
      </c>
      <c r="AU1729" s="264" t="s">
        <v>86</v>
      </c>
      <c r="AV1729" s="12" t="s">
        <v>83</v>
      </c>
      <c r="AW1729" s="12" t="s">
        <v>39</v>
      </c>
      <c r="AX1729" s="12" t="s">
        <v>76</v>
      </c>
      <c r="AY1729" s="264" t="s">
        <v>414</v>
      </c>
    </row>
    <row r="1730" s="13" customFormat="1">
      <c r="B1730" s="265"/>
      <c r="C1730" s="266"/>
      <c r="D1730" s="252" t="s">
        <v>428</v>
      </c>
      <c r="E1730" s="267" t="s">
        <v>21</v>
      </c>
      <c r="F1730" s="268" t="s">
        <v>1881</v>
      </c>
      <c r="G1730" s="266"/>
      <c r="H1730" s="269">
        <v>31.68</v>
      </c>
      <c r="I1730" s="270"/>
      <c r="J1730" s="266"/>
      <c r="K1730" s="266"/>
      <c r="L1730" s="271"/>
      <c r="M1730" s="272"/>
      <c r="N1730" s="273"/>
      <c r="O1730" s="273"/>
      <c r="P1730" s="273"/>
      <c r="Q1730" s="273"/>
      <c r="R1730" s="273"/>
      <c r="S1730" s="273"/>
      <c r="T1730" s="274"/>
      <c r="AT1730" s="275" t="s">
        <v>428</v>
      </c>
      <c r="AU1730" s="275" t="s">
        <v>86</v>
      </c>
      <c r="AV1730" s="13" t="s">
        <v>86</v>
      </c>
      <c r="AW1730" s="13" t="s">
        <v>39</v>
      </c>
      <c r="AX1730" s="13" t="s">
        <v>76</v>
      </c>
      <c r="AY1730" s="275" t="s">
        <v>414</v>
      </c>
    </row>
    <row r="1731" s="12" customFormat="1">
      <c r="B1731" s="255"/>
      <c r="C1731" s="256"/>
      <c r="D1731" s="252" t="s">
        <v>428</v>
      </c>
      <c r="E1731" s="257" t="s">
        <v>21</v>
      </c>
      <c r="F1731" s="258" t="s">
        <v>1882</v>
      </c>
      <c r="G1731" s="256"/>
      <c r="H1731" s="257" t="s">
        <v>21</v>
      </c>
      <c r="I1731" s="259"/>
      <c r="J1731" s="256"/>
      <c r="K1731" s="256"/>
      <c r="L1731" s="260"/>
      <c r="M1731" s="261"/>
      <c r="N1731" s="262"/>
      <c r="O1731" s="262"/>
      <c r="P1731" s="262"/>
      <c r="Q1731" s="262"/>
      <c r="R1731" s="262"/>
      <c r="S1731" s="262"/>
      <c r="T1731" s="263"/>
      <c r="AT1731" s="264" t="s">
        <v>428</v>
      </c>
      <c r="AU1731" s="264" t="s">
        <v>86</v>
      </c>
      <c r="AV1731" s="12" t="s">
        <v>83</v>
      </c>
      <c r="AW1731" s="12" t="s">
        <v>39</v>
      </c>
      <c r="AX1731" s="12" t="s">
        <v>76</v>
      </c>
      <c r="AY1731" s="264" t="s">
        <v>414</v>
      </c>
    </row>
    <row r="1732" s="12" customFormat="1">
      <c r="B1732" s="255"/>
      <c r="C1732" s="256"/>
      <c r="D1732" s="252" t="s">
        <v>428</v>
      </c>
      <c r="E1732" s="257" t="s">
        <v>21</v>
      </c>
      <c r="F1732" s="258" t="s">
        <v>1875</v>
      </c>
      <c r="G1732" s="256"/>
      <c r="H1732" s="257" t="s">
        <v>21</v>
      </c>
      <c r="I1732" s="259"/>
      <c r="J1732" s="256"/>
      <c r="K1732" s="256"/>
      <c r="L1732" s="260"/>
      <c r="M1732" s="261"/>
      <c r="N1732" s="262"/>
      <c r="O1732" s="262"/>
      <c r="P1732" s="262"/>
      <c r="Q1732" s="262"/>
      <c r="R1732" s="262"/>
      <c r="S1732" s="262"/>
      <c r="T1732" s="263"/>
      <c r="AT1732" s="264" t="s">
        <v>428</v>
      </c>
      <c r="AU1732" s="264" t="s">
        <v>86</v>
      </c>
      <c r="AV1732" s="12" t="s">
        <v>83</v>
      </c>
      <c r="AW1732" s="12" t="s">
        <v>39</v>
      </c>
      <c r="AX1732" s="12" t="s">
        <v>76</v>
      </c>
      <c r="AY1732" s="264" t="s">
        <v>414</v>
      </c>
    </row>
    <row r="1733" s="13" customFormat="1">
      <c r="B1733" s="265"/>
      <c r="C1733" s="266"/>
      <c r="D1733" s="252" t="s">
        <v>428</v>
      </c>
      <c r="E1733" s="267" t="s">
        <v>21</v>
      </c>
      <c r="F1733" s="268" t="s">
        <v>1883</v>
      </c>
      <c r="G1733" s="266"/>
      <c r="H1733" s="269">
        <v>38.43</v>
      </c>
      <c r="I1733" s="270"/>
      <c r="J1733" s="266"/>
      <c r="K1733" s="266"/>
      <c r="L1733" s="271"/>
      <c r="M1733" s="272"/>
      <c r="N1733" s="273"/>
      <c r="O1733" s="273"/>
      <c r="P1733" s="273"/>
      <c r="Q1733" s="273"/>
      <c r="R1733" s="273"/>
      <c r="S1733" s="273"/>
      <c r="T1733" s="274"/>
      <c r="AT1733" s="275" t="s">
        <v>428</v>
      </c>
      <c r="AU1733" s="275" t="s">
        <v>86</v>
      </c>
      <c r="AV1733" s="13" t="s">
        <v>86</v>
      </c>
      <c r="AW1733" s="13" t="s">
        <v>39</v>
      </c>
      <c r="AX1733" s="13" t="s">
        <v>76</v>
      </c>
      <c r="AY1733" s="275" t="s">
        <v>414</v>
      </c>
    </row>
    <row r="1734" s="12" customFormat="1">
      <c r="B1734" s="255"/>
      <c r="C1734" s="256"/>
      <c r="D1734" s="252" t="s">
        <v>428</v>
      </c>
      <c r="E1734" s="257" t="s">
        <v>21</v>
      </c>
      <c r="F1734" s="258" t="s">
        <v>1878</v>
      </c>
      <c r="G1734" s="256"/>
      <c r="H1734" s="257" t="s">
        <v>21</v>
      </c>
      <c r="I1734" s="259"/>
      <c r="J1734" s="256"/>
      <c r="K1734" s="256"/>
      <c r="L1734" s="260"/>
      <c r="M1734" s="261"/>
      <c r="N1734" s="262"/>
      <c r="O1734" s="262"/>
      <c r="P1734" s="262"/>
      <c r="Q1734" s="262"/>
      <c r="R1734" s="262"/>
      <c r="S1734" s="262"/>
      <c r="T1734" s="263"/>
      <c r="AT1734" s="264" t="s">
        <v>428</v>
      </c>
      <c r="AU1734" s="264" t="s">
        <v>86</v>
      </c>
      <c r="AV1734" s="12" t="s">
        <v>83</v>
      </c>
      <c r="AW1734" s="12" t="s">
        <v>39</v>
      </c>
      <c r="AX1734" s="12" t="s">
        <v>76</v>
      </c>
      <c r="AY1734" s="264" t="s">
        <v>414</v>
      </c>
    </row>
    <row r="1735" s="13" customFormat="1">
      <c r="B1735" s="265"/>
      <c r="C1735" s="266"/>
      <c r="D1735" s="252" t="s">
        <v>428</v>
      </c>
      <c r="E1735" s="267" t="s">
        <v>21</v>
      </c>
      <c r="F1735" s="268" t="s">
        <v>1884</v>
      </c>
      <c r="G1735" s="266"/>
      <c r="H1735" s="269">
        <v>11.560000000000001</v>
      </c>
      <c r="I1735" s="270"/>
      <c r="J1735" s="266"/>
      <c r="K1735" s="266"/>
      <c r="L1735" s="271"/>
      <c r="M1735" s="272"/>
      <c r="N1735" s="273"/>
      <c r="O1735" s="273"/>
      <c r="P1735" s="273"/>
      <c r="Q1735" s="273"/>
      <c r="R1735" s="273"/>
      <c r="S1735" s="273"/>
      <c r="T1735" s="274"/>
      <c r="AT1735" s="275" t="s">
        <v>428</v>
      </c>
      <c r="AU1735" s="275" t="s">
        <v>86</v>
      </c>
      <c r="AV1735" s="13" t="s">
        <v>86</v>
      </c>
      <c r="AW1735" s="13" t="s">
        <v>39</v>
      </c>
      <c r="AX1735" s="13" t="s">
        <v>76</v>
      </c>
      <c r="AY1735" s="275" t="s">
        <v>414</v>
      </c>
    </row>
    <row r="1736" s="12" customFormat="1">
      <c r="B1736" s="255"/>
      <c r="C1736" s="256"/>
      <c r="D1736" s="252" t="s">
        <v>428</v>
      </c>
      <c r="E1736" s="257" t="s">
        <v>21</v>
      </c>
      <c r="F1736" s="258" t="s">
        <v>1874</v>
      </c>
      <c r="G1736" s="256"/>
      <c r="H1736" s="257" t="s">
        <v>21</v>
      </c>
      <c r="I1736" s="259"/>
      <c r="J1736" s="256"/>
      <c r="K1736" s="256"/>
      <c r="L1736" s="260"/>
      <c r="M1736" s="261"/>
      <c r="N1736" s="262"/>
      <c r="O1736" s="262"/>
      <c r="P1736" s="262"/>
      <c r="Q1736" s="262"/>
      <c r="R1736" s="262"/>
      <c r="S1736" s="262"/>
      <c r="T1736" s="263"/>
      <c r="AT1736" s="264" t="s">
        <v>428</v>
      </c>
      <c r="AU1736" s="264" t="s">
        <v>86</v>
      </c>
      <c r="AV1736" s="12" t="s">
        <v>83</v>
      </c>
      <c r="AW1736" s="12" t="s">
        <v>39</v>
      </c>
      <c r="AX1736" s="12" t="s">
        <v>76</v>
      </c>
      <c r="AY1736" s="264" t="s">
        <v>414</v>
      </c>
    </row>
    <row r="1737" s="14" customFormat="1">
      <c r="B1737" s="276"/>
      <c r="C1737" s="277"/>
      <c r="D1737" s="252" t="s">
        <v>428</v>
      </c>
      <c r="E1737" s="278" t="s">
        <v>1885</v>
      </c>
      <c r="F1737" s="279" t="s">
        <v>259</v>
      </c>
      <c r="G1737" s="277"/>
      <c r="H1737" s="280">
        <v>95.397999999999996</v>
      </c>
      <c r="I1737" s="281"/>
      <c r="J1737" s="277"/>
      <c r="K1737" s="277"/>
      <c r="L1737" s="282"/>
      <c r="M1737" s="283"/>
      <c r="N1737" s="284"/>
      <c r="O1737" s="284"/>
      <c r="P1737" s="284"/>
      <c r="Q1737" s="284"/>
      <c r="R1737" s="284"/>
      <c r="S1737" s="284"/>
      <c r="T1737" s="285"/>
      <c r="AT1737" s="286" t="s">
        <v>428</v>
      </c>
      <c r="AU1737" s="286" t="s">
        <v>86</v>
      </c>
      <c r="AV1737" s="14" t="s">
        <v>394</v>
      </c>
      <c r="AW1737" s="14" t="s">
        <v>39</v>
      </c>
      <c r="AX1737" s="14" t="s">
        <v>76</v>
      </c>
      <c r="AY1737" s="286" t="s">
        <v>414</v>
      </c>
    </row>
    <row r="1738" s="15" customFormat="1">
      <c r="B1738" s="287"/>
      <c r="C1738" s="288"/>
      <c r="D1738" s="252" t="s">
        <v>428</v>
      </c>
      <c r="E1738" s="289" t="s">
        <v>234</v>
      </c>
      <c r="F1738" s="290" t="s">
        <v>235</v>
      </c>
      <c r="G1738" s="288"/>
      <c r="H1738" s="291">
        <v>418.99799999999999</v>
      </c>
      <c r="I1738" s="292"/>
      <c r="J1738" s="288"/>
      <c r="K1738" s="288"/>
      <c r="L1738" s="293"/>
      <c r="M1738" s="294"/>
      <c r="N1738" s="295"/>
      <c r="O1738" s="295"/>
      <c r="P1738" s="295"/>
      <c r="Q1738" s="295"/>
      <c r="R1738" s="295"/>
      <c r="S1738" s="295"/>
      <c r="T1738" s="296"/>
      <c r="AT1738" s="297" t="s">
        <v>428</v>
      </c>
      <c r="AU1738" s="297" t="s">
        <v>86</v>
      </c>
      <c r="AV1738" s="15" t="s">
        <v>422</v>
      </c>
      <c r="AW1738" s="15" t="s">
        <v>39</v>
      </c>
      <c r="AX1738" s="15" t="s">
        <v>76</v>
      </c>
      <c r="AY1738" s="297" t="s">
        <v>414</v>
      </c>
    </row>
    <row r="1739" s="12" customFormat="1">
      <c r="B1739" s="255"/>
      <c r="C1739" s="256"/>
      <c r="D1739" s="252" t="s">
        <v>428</v>
      </c>
      <c r="E1739" s="257" t="s">
        <v>21</v>
      </c>
      <c r="F1739" s="258" t="s">
        <v>1818</v>
      </c>
      <c r="G1739" s="256"/>
      <c r="H1739" s="257" t="s">
        <v>21</v>
      </c>
      <c r="I1739" s="259"/>
      <c r="J1739" s="256"/>
      <c r="K1739" s="256"/>
      <c r="L1739" s="260"/>
      <c r="M1739" s="261"/>
      <c r="N1739" s="262"/>
      <c r="O1739" s="262"/>
      <c r="P1739" s="262"/>
      <c r="Q1739" s="262"/>
      <c r="R1739" s="262"/>
      <c r="S1739" s="262"/>
      <c r="T1739" s="263"/>
      <c r="AT1739" s="264" t="s">
        <v>428</v>
      </c>
      <c r="AU1739" s="264" t="s">
        <v>86</v>
      </c>
      <c r="AV1739" s="12" t="s">
        <v>83</v>
      </c>
      <c r="AW1739" s="12" t="s">
        <v>39</v>
      </c>
      <c r="AX1739" s="12" t="s">
        <v>76</v>
      </c>
      <c r="AY1739" s="264" t="s">
        <v>414</v>
      </c>
    </row>
    <row r="1740" s="13" customFormat="1">
      <c r="B1740" s="265"/>
      <c r="C1740" s="266"/>
      <c r="D1740" s="252" t="s">
        <v>428</v>
      </c>
      <c r="E1740" s="267" t="s">
        <v>21</v>
      </c>
      <c r="F1740" s="268" t="s">
        <v>1886</v>
      </c>
      <c r="G1740" s="266"/>
      <c r="H1740" s="269">
        <v>837.99599999999998</v>
      </c>
      <c r="I1740" s="270"/>
      <c r="J1740" s="266"/>
      <c r="K1740" s="266"/>
      <c r="L1740" s="271"/>
      <c r="M1740" s="272"/>
      <c r="N1740" s="273"/>
      <c r="O1740" s="273"/>
      <c r="P1740" s="273"/>
      <c r="Q1740" s="273"/>
      <c r="R1740" s="273"/>
      <c r="S1740" s="273"/>
      <c r="T1740" s="274"/>
      <c r="AT1740" s="275" t="s">
        <v>428</v>
      </c>
      <c r="AU1740" s="275" t="s">
        <v>86</v>
      </c>
      <c r="AV1740" s="13" t="s">
        <v>86</v>
      </c>
      <c r="AW1740" s="13" t="s">
        <v>39</v>
      </c>
      <c r="AX1740" s="13" t="s">
        <v>76</v>
      </c>
      <c r="AY1740" s="275" t="s">
        <v>414</v>
      </c>
    </row>
    <row r="1741" s="15" customFormat="1">
      <c r="B1741" s="287"/>
      <c r="C1741" s="288"/>
      <c r="D1741" s="252" t="s">
        <v>428</v>
      </c>
      <c r="E1741" s="289" t="s">
        <v>21</v>
      </c>
      <c r="F1741" s="290" t="s">
        <v>235</v>
      </c>
      <c r="G1741" s="288"/>
      <c r="H1741" s="291">
        <v>837.99599999999998</v>
      </c>
      <c r="I1741" s="292"/>
      <c r="J1741" s="288"/>
      <c r="K1741" s="288"/>
      <c r="L1741" s="293"/>
      <c r="M1741" s="294"/>
      <c r="N1741" s="295"/>
      <c r="O1741" s="295"/>
      <c r="P1741" s="295"/>
      <c r="Q1741" s="295"/>
      <c r="R1741" s="295"/>
      <c r="S1741" s="295"/>
      <c r="T1741" s="296"/>
      <c r="AT1741" s="297" t="s">
        <v>428</v>
      </c>
      <c r="AU1741" s="297" t="s">
        <v>86</v>
      </c>
      <c r="AV1741" s="15" t="s">
        <v>422</v>
      </c>
      <c r="AW1741" s="15" t="s">
        <v>39</v>
      </c>
      <c r="AX1741" s="15" t="s">
        <v>83</v>
      </c>
      <c r="AY1741" s="297" t="s">
        <v>414</v>
      </c>
    </row>
    <row r="1742" s="1" customFormat="1" ht="51" customHeight="1">
      <c r="B1742" s="47"/>
      <c r="C1742" s="298" t="s">
        <v>1887</v>
      </c>
      <c r="D1742" s="298" t="s">
        <v>841</v>
      </c>
      <c r="E1742" s="299" t="s">
        <v>1888</v>
      </c>
      <c r="F1742" s="300" t="s">
        <v>1889</v>
      </c>
      <c r="G1742" s="301" t="s">
        <v>192</v>
      </c>
      <c r="H1742" s="302">
        <v>481.84800000000001</v>
      </c>
      <c r="I1742" s="303"/>
      <c r="J1742" s="304">
        <f>ROUND(I1742*H1742,2)</f>
        <v>0</v>
      </c>
      <c r="K1742" s="300" t="s">
        <v>21</v>
      </c>
      <c r="L1742" s="305"/>
      <c r="M1742" s="306" t="s">
        <v>21</v>
      </c>
      <c r="N1742" s="307" t="s">
        <v>47</v>
      </c>
      <c r="O1742" s="48"/>
      <c r="P1742" s="249">
        <f>O1742*H1742</f>
        <v>0</v>
      </c>
      <c r="Q1742" s="249">
        <v>0.0051999999999999998</v>
      </c>
      <c r="R1742" s="249">
        <f>Q1742*H1742</f>
        <v>2.5056096000000001</v>
      </c>
      <c r="S1742" s="249">
        <v>0</v>
      </c>
      <c r="T1742" s="250">
        <f>S1742*H1742</f>
        <v>0</v>
      </c>
      <c r="AR1742" s="25" t="s">
        <v>818</v>
      </c>
      <c r="AT1742" s="25" t="s">
        <v>841</v>
      </c>
      <c r="AU1742" s="25" t="s">
        <v>86</v>
      </c>
      <c r="AY1742" s="25" t="s">
        <v>414</v>
      </c>
      <c r="BE1742" s="251">
        <f>IF(N1742="základní",J1742,0)</f>
        <v>0</v>
      </c>
      <c r="BF1742" s="251">
        <f>IF(N1742="snížená",J1742,0)</f>
        <v>0</v>
      </c>
      <c r="BG1742" s="251">
        <f>IF(N1742="zákl. přenesená",J1742,0)</f>
        <v>0</v>
      </c>
      <c r="BH1742" s="251">
        <f>IF(N1742="sníž. přenesená",J1742,0)</f>
        <v>0</v>
      </c>
      <c r="BI1742" s="251">
        <f>IF(N1742="nulová",J1742,0)</f>
        <v>0</v>
      </c>
      <c r="BJ1742" s="25" t="s">
        <v>83</v>
      </c>
      <c r="BK1742" s="251">
        <f>ROUND(I1742*H1742,2)</f>
        <v>0</v>
      </c>
      <c r="BL1742" s="25" t="s">
        <v>690</v>
      </c>
      <c r="BM1742" s="25" t="s">
        <v>1890</v>
      </c>
    </row>
    <row r="1743" s="13" customFormat="1">
      <c r="B1743" s="265"/>
      <c r="C1743" s="266"/>
      <c r="D1743" s="252" t="s">
        <v>428</v>
      </c>
      <c r="E1743" s="267" t="s">
        <v>21</v>
      </c>
      <c r="F1743" s="268" t="s">
        <v>234</v>
      </c>
      <c r="G1743" s="266"/>
      <c r="H1743" s="269">
        <v>418.99799999999999</v>
      </c>
      <c r="I1743" s="270"/>
      <c r="J1743" s="266"/>
      <c r="K1743" s="266"/>
      <c r="L1743" s="271"/>
      <c r="M1743" s="272"/>
      <c r="N1743" s="273"/>
      <c r="O1743" s="273"/>
      <c r="P1743" s="273"/>
      <c r="Q1743" s="273"/>
      <c r="R1743" s="273"/>
      <c r="S1743" s="273"/>
      <c r="T1743" s="274"/>
      <c r="AT1743" s="275" t="s">
        <v>428</v>
      </c>
      <c r="AU1743" s="275" t="s">
        <v>86</v>
      </c>
      <c r="AV1743" s="13" t="s">
        <v>86</v>
      </c>
      <c r="AW1743" s="13" t="s">
        <v>39</v>
      </c>
      <c r="AX1743" s="13" t="s">
        <v>76</v>
      </c>
      <c r="AY1743" s="275" t="s">
        <v>414</v>
      </c>
    </row>
    <row r="1744" s="15" customFormat="1">
      <c r="B1744" s="287"/>
      <c r="C1744" s="288"/>
      <c r="D1744" s="252" t="s">
        <v>428</v>
      </c>
      <c r="E1744" s="289" t="s">
        <v>21</v>
      </c>
      <c r="F1744" s="290" t="s">
        <v>235</v>
      </c>
      <c r="G1744" s="288"/>
      <c r="H1744" s="291">
        <v>418.99799999999999</v>
      </c>
      <c r="I1744" s="292"/>
      <c r="J1744" s="288"/>
      <c r="K1744" s="288"/>
      <c r="L1744" s="293"/>
      <c r="M1744" s="294"/>
      <c r="N1744" s="295"/>
      <c r="O1744" s="295"/>
      <c r="P1744" s="295"/>
      <c r="Q1744" s="295"/>
      <c r="R1744" s="295"/>
      <c r="S1744" s="295"/>
      <c r="T1744" s="296"/>
      <c r="AT1744" s="297" t="s">
        <v>428</v>
      </c>
      <c r="AU1744" s="297" t="s">
        <v>86</v>
      </c>
      <c r="AV1744" s="15" t="s">
        <v>422</v>
      </c>
      <c r="AW1744" s="15" t="s">
        <v>39</v>
      </c>
      <c r="AX1744" s="15" t="s">
        <v>83</v>
      </c>
      <c r="AY1744" s="297" t="s">
        <v>414</v>
      </c>
    </row>
    <row r="1745" s="13" customFormat="1">
      <c r="B1745" s="265"/>
      <c r="C1745" s="266"/>
      <c r="D1745" s="252" t="s">
        <v>428</v>
      </c>
      <c r="E1745" s="266"/>
      <c r="F1745" s="268" t="s">
        <v>1891</v>
      </c>
      <c r="G1745" s="266"/>
      <c r="H1745" s="269">
        <v>481.84800000000001</v>
      </c>
      <c r="I1745" s="270"/>
      <c r="J1745" s="266"/>
      <c r="K1745" s="266"/>
      <c r="L1745" s="271"/>
      <c r="M1745" s="272"/>
      <c r="N1745" s="273"/>
      <c r="O1745" s="273"/>
      <c r="P1745" s="273"/>
      <c r="Q1745" s="273"/>
      <c r="R1745" s="273"/>
      <c r="S1745" s="273"/>
      <c r="T1745" s="274"/>
      <c r="AT1745" s="275" t="s">
        <v>428</v>
      </c>
      <c r="AU1745" s="275" t="s">
        <v>86</v>
      </c>
      <c r="AV1745" s="13" t="s">
        <v>86</v>
      </c>
      <c r="AW1745" s="13" t="s">
        <v>6</v>
      </c>
      <c r="AX1745" s="13" t="s">
        <v>83</v>
      </c>
      <c r="AY1745" s="275" t="s">
        <v>414</v>
      </c>
    </row>
    <row r="1746" s="1" customFormat="1" ht="25.5" customHeight="1">
      <c r="B1746" s="47"/>
      <c r="C1746" s="298" t="s">
        <v>1892</v>
      </c>
      <c r="D1746" s="298" t="s">
        <v>841</v>
      </c>
      <c r="E1746" s="299" t="s">
        <v>1893</v>
      </c>
      <c r="F1746" s="300" t="s">
        <v>1894</v>
      </c>
      <c r="G1746" s="301" t="s">
        <v>192</v>
      </c>
      <c r="H1746" s="302">
        <v>481.84800000000001</v>
      </c>
      <c r="I1746" s="303"/>
      <c r="J1746" s="304">
        <f>ROUND(I1746*H1746,2)</f>
        <v>0</v>
      </c>
      <c r="K1746" s="300" t="s">
        <v>21</v>
      </c>
      <c r="L1746" s="305"/>
      <c r="M1746" s="306" t="s">
        <v>21</v>
      </c>
      <c r="N1746" s="307" t="s">
        <v>47</v>
      </c>
      <c r="O1746" s="48"/>
      <c r="P1746" s="249">
        <f>O1746*H1746</f>
        <v>0</v>
      </c>
      <c r="Q1746" s="249">
        <v>0.0048999999999999998</v>
      </c>
      <c r="R1746" s="249">
        <f>Q1746*H1746</f>
        <v>2.3610552</v>
      </c>
      <c r="S1746" s="249">
        <v>0</v>
      </c>
      <c r="T1746" s="250">
        <f>S1746*H1746</f>
        <v>0</v>
      </c>
      <c r="AR1746" s="25" t="s">
        <v>818</v>
      </c>
      <c r="AT1746" s="25" t="s">
        <v>841</v>
      </c>
      <c r="AU1746" s="25" t="s">
        <v>86</v>
      </c>
      <c r="AY1746" s="25" t="s">
        <v>414</v>
      </c>
      <c r="BE1746" s="251">
        <f>IF(N1746="základní",J1746,0)</f>
        <v>0</v>
      </c>
      <c r="BF1746" s="251">
        <f>IF(N1746="snížená",J1746,0)</f>
        <v>0</v>
      </c>
      <c r="BG1746" s="251">
        <f>IF(N1746="zákl. přenesená",J1746,0)</f>
        <v>0</v>
      </c>
      <c r="BH1746" s="251">
        <f>IF(N1746="sníž. přenesená",J1746,0)</f>
        <v>0</v>
      </c>
      <c r="BI1746" s="251">
        <f>IF(N1746="nulová",J1746,0)</f>
        <v>0</v>
      </c>
      <c r="BJ1746" s="25" t="s">
        <v>83</v>
      </c>
      <c r="BK1746" s="251">
        <f>ROUND(I1746*H1746,2)</f>
        <v>0</v>
      </c>
      <c r="BL1746" s="25" t="s">
        <v>690</v>
      </c>
      <c r="BM1746" s="25" t="s">
        <v>1895</v>
      </c>
    </row>
    <row r="1747" s="13" customFormat="1">
      <c r="B1747" s="265"/>
      <c r="C1747" s="266"/>
      <c r="D1747" s="252" t="s">
        <v>428</v>
      </c>
      <c r="E1747" s="267" t="s">
        <v>21</v>
      </c>
      <c r="F1747" s="268" t="s">
        <v>234</v>
      </c>
      <c r="G1747" s="266"/>
      <c r="H1747" s="269">
        <v>418.99799999999999</v>
      </c>
      <c r="I1747" s="270"/>
      <c r="J1747" s="266"/>
      <c r="K1747" s="266"/>
      <c r="L1747" s="271"/>
      <c r="M1747" s="272"/>
      <c r="N1747" s="273"/>
      <c r="O1747" s="273"/>
      <c r="P1747" s="273"/>
      <c r="Q1747" s="273"/>
      <c r="R1747" s="273"/>
      <c r="S1747" s="273"/>
      <c r="T1747" s="274"/>
      <c r="AT1747" s="275" t="s">
        <v>428</v>
      </c>
      <c r="AU1747" s="275" t="s">
        <v>86</v>
      </c>
      <c r="AV1747" s="13" t="s">
        <v>86</v>
      </c>
      <c r="AW1747" s="13" t="s">
        <v>39</v>
      </c>
      <c r="AX1747" s="13" t="s">
        <v>76</v>
      </c>
      <c r="AY1747" s="275" t="s">
        <v>414</v>
      </c>
    </row>
    <row r="1748" s="15" customFormat="1">
      <c r="B1748" s="287"/>
      <c r="C1748" s="288"/>
      <c r="D1748" s="252" t="s">
        <v>428</v>
      </c>
      <c r="E1748" s="289" t="s">
        <v>21</v>
      </c>
      <c r="F1748" s="290" t="s">
        <v>235</v>
      </c>
      <c r="G1748" s="288"/>
      <c r="H1748" s="291">
        <v>418.99799999999999</v>
      </c>
      <c r="I1748" s="292"/>
      <c r="J1748" s="288"/>
      <c r="K1748" s="288"/>
      <c r="L1748" s="293"/>
      <c r="M1748" s="294"/>
      <c r="N1748" s="295"/>
      <c r="O1748" s="295"/>
      <c r="P1748" s="295"/>
      <c r="Q1748" s="295"/>
      <c r="R1748" s="295"/>
      <c r="S1748" s="295"/>
      <c r="T1748" s="296"/>
      <c r="AT1748" s="297" t="s">
        <v>428</v>
      </c>
      <c r="AU1748" s="297" t="s">
        <v>86</v>
      </c>
      <c r="AV1748" s="15" t="s">
        <v>422</v>
      </c>
      <c r="AW1748" s="15" t="s">
        <v>39</v>
      </c>
      <c r="AX1748" s="15" t="s">
        <v>83</v>
      </c>
      <c r="AY1748" s="297" t="s">
        <v>414</v>
      </c>
    </row>
    <row r="1749" s="13" customFormat="1">
      <c r="B1749" s="265"/>
      <c r="C1749" s="266"/>
      <c r="D1749" s="252" t="s">
        <v>428</v>
      </c>
      <c r="E1749" s="266"/>
      <c r="F1749" s="268" t="s">
        <v>1891</v>
      </c>
      <c r="G1749" s="266"/>
      <c r="H1749" s="269">
        <v>481.84800000000001</v>
      </c>
      <c r="I1749" s="270"/>
      <c r="J1749" s="266"/>
      <c r="K1749" s="266"/>
      <c r="L1749" s="271"/>
      <c r="M1749" s="272"/>
      <c r="N1749" s="273"/>
      <c r="O1749" s="273"/>
      <c r="P1749" s="273"/>
      <c r="Q1749" s="273"/>
      <c r="R1749" s="273"/>
      <c r="S1749" s="273"/>
      <c r="T1749" s="274"/>
      <c r="AT1749" s="275" t="s">
        <v>428</v>
      </c>
      <c r="AU1749" s="275" t="s">
        <v>86</v>
      </c>
      <c r="AV1749" s="13" t="s">
        <v>86</v>
      </c>
      <c r="AW1749" s="13" t="s">
        <v>6</v>
      </c>
      <c r="AX1749" s="13" t="s">
        <v>83</v>
      </c>
      <c r="AY1749" s="275" t="s">
        <v>414</v>
      </c>
    </row>
    <row r="1750" s="1" customFormat="1" ht="25.5" customHeight="1">
      <c r="B1750" s="47"/>
      <c r="C1750" s="240" t="s">
        <v>1896</v>
      </c>
      <c r="D1750" s="240" t="s">
        <v>418</v>
      </c>
      <c r="E1750" s="241" t="s">
        <v>1897</v>
      </c>
      <c r="F1750" s="242" t="s">
        <v>1898</v>
      </c>
      <c r="G1750" s="243" t="s">
        <v>192</v>
      </c>
      <c r="H1750" s="244">
        <v>418.99799999999999</v>
      </c>
      <c r="I1750" s="245"/>
      <c r="J1750" s="246">
        <f>ROUND(I1750*H1750,2)</f>
        <v>0</v>
      </c>
      <c r="K1750" s="242" t="s">
        <v>421</v>
      </c>
      <c r="L1750" s="73"/>
      <c r="M1750" s="247" t="s">
        <v>21</v>
      </c>
      <c r="N1750" s="248" t="s">
        <v>47</v>
      </c>
      <c r="O1750" s="48"/>
      <c r="P1750" s="249">
        <f>O1750*H1750</f>
        <v>0</v>
      </c>
      <c r="Q1750" s="249">
        <v>0.00036000000000000002</v>
      </c>
      <c r="R1750" s="249">
        <f>Q1750*H1750</f>
        <v>0.15083927999999999</v>
      </c>
      <c r="S1750" s="249">
        <v>0</v>
      </c>
      <c r="T1750" s="250">
        <f>S1750*H1750</f>
        <v>0</v>
      </c>
      <c r="AR1750" s="25" t="s">
        <v>690</v>
      </c>
      <c r="AT1750" s="25" t="s">
        <v>418</v>
      </c>
      <c r="AU1750" s="25" t="s">
        <v>86</v>
      </c>
      <c r="AY1750" s="25" t="s">
        <v>414</v>
      </c>
      <c r="BE1750" s="251">
        <f>IF(N1750="základní",J1750,0)</f>
        <v>0</v>
      </c>
      <c r="BF1750" s="251">
        <f>IF(N1750="snížená",J1750,0)</f>
        <v>0</v>
      </c>
      <c r="BG1750" s="251">
        <f>IF(N1750="zákl. přenesená",J1750,0)</f>
        <v>0</v>
      </c>
      <c r="BH1750" s="251">
        <f>IF(N1750="sníž. přenesená",J1750,0)</f>
        <v>0</v>
      </c>
      <c r="BI1750" s="251">
        <f>IF(N1750="nulová",J1750,0)</f>
        <v>0</v>
      </c>
      <c r="BJ1750" s="25" t="s">
        <v>83</v>
      </c>
      <c r="BK1750" s="251">
        <f>ROUND(I1750*H1750,2)</f>
        <v>0</v>
      </c>
      <c r="BL1750" s="25" t="s">
        <v>690</v>
      </c>
      <c r="BM1750" s="25" t="s">
        <v>1899</v>
      </c>
    </row>
    <row r="1751" s="1" customFormat="1">
      <c r="B1751" s="47"/>
      <c r="C1751" s="75"/>
      <c r="D1751" s="252" t="s">
        <v>425</v>
      </c>
      <c r="E1751" s="75"/>
      <c r="F1751" s="253" t="s">
        <v>1873</v>
      </c>
      <c r="G1751" s="75"/>
      <c r="H1751" s="75"/>
      <c r="I1751" s="208"/>
      <c r="J1751" s="75"/>
      <c r="K1751" s="75"/>
      <c r="L1751" s="73"/>
      <c r="M1751" s="254"/>
      <c r="N1751" s="48"/>
      <c r="O1751" s="48"/>
      <c r="P1751" s="48"/>
      <c r="Q1751" s="48"/>
      <c r="R1751" s="48"/>
      <c r="S1751" s="48"/>
      <c r="T1751" s="96"/>
      <c r="AT1751" s="25" t="s">
        <v>425</v>
      </c>
      <c r="AU1751" s="25" t="s">
        <v>86</v>
      </c>
    </row>
    <row r="1752" s="12" customFormat="1">
      <c r="B1752" s="255"/>
      <c r="C1752" s="256"/>
      <c r="D1752" s="252" t="s">
        <v>428</v>
      </c>
      <c r="E1752" s="257" t="s">
        <v>21</v>
      </c>
      <c r="F1752" s="258" t="s">
        <v>1862</v>
      </c>
      <c r="G1752" s="256"/>
      <c r="H1752" s="257" t="s">
        <v>21</v>
      </c>
      <c r="I1752" s="259"/>
      <c r="J1752" s="256"/>
      <c r="K1752" s="256"/>
      <c r="L1752" s="260"/>
      <c r="M1752" s="261"/>
      <c r="N1752" s="262"/>
      <c r="O1752" s="262"/>
      <c r="P1752" s="262"/>
      <c r="Q1752" s="262"/>
      <c r="R1752" s="262"/>
      <c r="S1752" s="262"/>
      <c r="T1752" s="263"/>
      <c r="AT1752" s="264" t="s">
        <v>428</v>
      </c>
      <c r="AU1752" s="264" t="s">
        <v>86</v>
      </c>
      <c r="AV1752" s="12" t="s">
        <v>83</v>
      </c>
      <c r="AW1752" s="12" t="s">
        <v>39</v>
      </c>
      <c r="AX1752" s="12" t="s">
        <v>76</v>
      </c>
      <c r="AY1752" s="264" t="s">
        <v>414</v>
      </c>
    </row>
    <row r="1753" s="13" customFormat="1">
      <c r="B1753" s="265"/>
      <c r="C1753" s="266"/>
      <c r="D1753" s="252" t="s">
        <v>428</v>
      </c>
      <c r="E1753" s="267" t="s">
        <v>21</v>
      </c>
      <c r="F1753" s="268" t="s">
        <v>234</v>
      </c>
      <c r="G1753" s="266"/>
      <c r="H1753" s="269">
        <v>418.99799999999999</v>
      </c>
      <c r="I1753" s="270"/>
      <c r="J1753" s="266"/>
      <c r="K1753" s="266"/>
      <c r="L1753" s="271"/>
      <c r="M1753" s="272"/>
      <c r="N1753" s="273"/>
      <c r="O1753" s="273"/>
      <c r="P1753" s="273"/>
      <c r="Q1753" s="273"/>
      <c r="R1753" s="273"/>
      <c r="S1753" s="273"/>
      <c r="T1753" s="274"/>
      <c r="AT1753" s="275" t="s">
        <v>428</v>
      </c>
      <c r="AU1753" s="275" t="s">
        <v>86</v>
      </c>
      <c r="AV1753" s="13" t="s">
        <v>86</v>
      </c>
      <c r="AW1753" s="13" t="s">
        <v>39</v>
      </c>
      <c r="AX1753" s="13" t="s">
        <v>76</v>
      </c>
      <c r="AY1753" s="275" t="s">
        <v>414</v>
      </c>
    </row>
    <row r="1754" s="15" customFormat="1">
      <c r="B1754" s="287"/>
      <c r="C1754" s="288"/>
      <c r="D1754" s="252" t="s">
        <v>428</v>
      </c>
      <c r="E1754" s="289" t="s">
        <v>21</v>
      </c>
      <c r="F1754" s="290" t="s">
        <v>235</v>
      </c>
      <c r="G1754" s="288"/>
      <c r="H1754" s="291">
        <v>418.99799999999999</v>
      </c>
      <c r="I1754" s="292"/>
      <c r="J1754" s="288"/>
      <c r="K1754" s="288"/>
      <c r="L1754" s="293"/>
      <c r="M1754" s="294"/>
      <c r="N1754" s="295"/>
      <c r="O1754" s="295"/>
      <c r="P1754" s="295"/>
      <c r="Q1754" s="295"/>
      <c r="R1754" s="295"/>
      <c r="S1754" s="295"/>
      <c r="T1754" s="296"/>
      <c r="AT1754" s="297" t="s">
        <v>428</v>
      </c>
      <c r="AU1754" s="297" t="s">
        <v>86</v>
      </c>
      <c r="AV1754" s="15" t="s">
        <v>422</v>
      </c>
      <c r="AW1754" s="15" t="s">
        <v>39</v>
      </c>
      <c r="AX1754" s="15" t="s">
        <v>83</v>
      </c>
      <c r="AY1754" s="297" t="s">
        <v>414</v>
      </c>
    </row>
    <row r="1755" s="1" customFormat="1" ht="38.25" customHeight="1">
      <c r="B1755" s="47"/>
      <c r="C1755" s="298" t="s">
        <v>1900</v>
      </c>
      <c r="D1755" s="298" t="s">
        <v>841</v>
      </c>
      <c r="E1755" s="299" t="s">
        <v>1901</v>
      </c>
      <c r="F1755" s="300" t="s">
        <v>1902</v>
      </c>
      <c r="G1755" s="301" t="s">
        <v>192</v>
      </c>
      <c r="H1755" s="302">
        <v>481.84800000000001</v>
      </c>
      <c r="I1755" s="303"/>
      <c r="J1755" s="304">
        <f>ROUND(I1755*H1755,2)</f>
        <v>0</v>
      </c>
      <c r="K1755" s="300" t="s">
        <v>21</v>
      </c>
      <c r="L1755" s="305"/>
      <c r="M1755" s="306" t="s">
        <v>21</v>
      </c>
      <c r="N1755" s="307" t="s">
        <v>47</v>
      </c>
      <c r="O1755" s="48"/>
      <c r="P1755" s="249">
        <f>O1755*H1755</f>
        <v>0</v>
      </c>
      <c r="Q1755" s="249">
        <v>0.0035000000000000001</v>
      </c>
      <c r="R1755" s="249">
        <f>Q1755*H1755</f>
        <v>1.6864680000000001</v>
      </c>
      <c r="S1755" s="249">
        <v>0</v>
      </c>
      <c r="T1755" s="250">
        <f>S1755*H1755</f>
        <v>0</v>
      </c>
      <c r="AR1755" s="25" t="s">
        <v>818</v>
      </c>
      <c r="AT1755" s="25" t="s">
        <v>841</v>
      </c>
      <c r="AU1755" s="25" t="s">
        <v>86</v>
      </c>
      <c r="AY1755" s="25" t="s">
        <v>414</v>
      </c>
      <c r="BE1755" s="251">
        <f>IF(N1755="základní",J1755,0)</f>
        <v>0</v>
      </c>
      <c r="BF1755" s="251">
        <f>IF(N1755="snížená",J1755,0)</f>
        <v>0</v>
      </c>
      <c r="BG1755" s="251">
        <f>IF(N1755="zákl. přenesená",J1755,0)</f>
        <v>0</v>
      </c>
      <c r="BH1755" s="251">
        <f>IF(N1755="sníž. přenesená",J1755,0)</f>
        <v>0</v>
      </c>
      <c r="BI1755" s="251">
        <f>IF(N1755="nulová",J1755,0)</f>
        <v>0</v>
      </c>
      <c r="BJ1755" s="25" t="s">
        <v>83</v>
      </c>
      <c r="BK1755" s="251">
        <f>ROUND(I1755*H1755,2)</f>
        <v>0</v>
      </c>
      <c r="BL1755" s="25" t="s">
        <v>690</v>
      </c>
      <c r="BM1755" s="25" t="s">
        <v>1903</v>
      </c>
    </row>
    <row r="1756" s="13" customFormat="1">
      <c r="B1756" s="265"/>
      <c r="C1756" s="266"/>
      <c r="D1756" s="252" t="s">
        <v>428</v>
      </c>
      <c r="E1756" s="267" t="s">
        <v>21</v>
      </c>
      <c r="F1756" s="268" t="s">
        <v>234</v>
      </c>
      <c r="G1756" s="266"/>
      <c r="H1756" s="269">
        <v>418.99799999999999</v>
      </c>
      <c r="I1756" s="270"/>
      <c r="J1756" s="266"/>
      <c r="K1756" s="266"/>
      <c r="L1756" s="271"/>
      <c r="M1756" s="272"/>
      <c r="N1756" s="273"/>
      <c r="O1756" s="273"/>
      <c r="P1756" s="273"/>
      <c r="Q1756" s="273"/>
      <c r="R1756" s="273"/>
      <c r="S1756" s="273"/>
      <c r="T1756" s="274"/>
      <c r="AT1756" s="275" t="s">
        <v>428</v>
      </c>
      <c r="AU1756" s="275" t="s">
        <v>86</v>
      </c>
      <c r="AV1756" s="13" t="s">
        <v>86</v>
      </c>
      <c r="AW1756" s="13" t="s">
        <v>39</v>
      </c>
      <c r="AX1756" s="13" t="s">
        <v>76</v>
      </c>
      <c r="AY1756" s="275" t="s">
        <v>414</v>
      </c>
    </row>
    <row r="1757" s="15" customFormat="1">
      <c r="B1757" s="287"/>
      <c r="C1757" s="288"/>
      <c r="D1757" s="252" t="s">
        <v>428</v>
      </c>
      <c r="E1757" s="289" t="s">
        <v>21</v>
      </c>
      <c r="F1757" s="290" t="s">
        <v>235</v>
      </c>
      <c r="G1757" s="288"/>
      <c r="H1757" s="291">
        <v>418.99799999999999</v>
      </c>
      <c r="I1757" s="292"/>
      <c r="J1757" s="288"/>
      <c r="K1757" s="288"/>
      <c r="L1757" s="293"/>
      <c r="M1757" s="294"/>
      <c r="N1757" s="295"/>
      <c r="O1757" s="295"/>
      <c r="P1757" s="295"/>
      <c r="Q1757" s="295"/>
      <c r="R1757" s="295"/>
      <c r="S1757" s="295"/>
      <c r="T1757" s="296"/>
      <c r="AT1757" s="297" t="s">
        <v>428</v>
      </c>
      <c r="AU1757" s="297" t="s">
        <v>86</v>
      </c>
      <c r="AV1757" s="15" t="s">
        <v>422</v>
      </c>
      <c r="AW1757" s="15" t="s">
        <v>39</v>
      </c>
      <c r="AX1757" s="15" t="s">
        <v>83</v>
      </c>
      <c r="AY1757" s="297" t="s">
        <v>414</v>
      </c>
    </row>
    <row r="1758" s="13" customFormat="1">
      <c r="B1758" s="265"/>
      <c r="C1758" s="266"/>
      <c r="D1758" s="252" t="s">
        <v>428</v>
      </c>
      <c r="E1758" s="266"/>
      <c r="F1758" s="268" t="s">
        <v>1891</v>
      </c>
      <c r="G1758" s="266"/>
      <c r="H1758" s="269">
        <v>481.84800000000001</v>
      </c>
      <c r="I1758" s="270"/>
      <c r="J1758" s="266"/>
      <c r="K1758" s="266"/>
      <c r="L1758" s="271"/>
      <c r="M1758" s="272"/>
      <c r="N1758" s="273"/>
      <c r="O1758" s="273"/>
      <c r="P1758" s="273"/>
      <c r="Q1758" s="273"/>
      <c r="R1758" s="273"/>
      <c r="S1758" s="273"/>
      <c r="T1758" s="274"/>
      <c r="AT1758" s="275" t="s">
        <v>428</v>
      </c>
      <c r="AU1758" s="275" t="s">
        <v>86</v>
      </c>
      <c r="AV1758" s="13" t="s">
        <v>86</v>
      </c>
      <c r="AW1758" s="13" t="s">
        <v>6</v>
      </c>
      <c r="AX1758" s="13" t="s">
        <v>83</v>
      </c>
      <c r="AY1758" s="275" t="s">
        <v>414</v>
      </c>
    </row>
    <row r="1759" s="1" customFormat="1" ht="25.5" customHeight="1">
      <c r="B1759" s="47"/>
      <c r="C1759" s="240" t="s">
        <v>1904</v>
      </c>
      <c r="D1759" s="240" t="s">
        <v>418</v>
      </c>
      <c r="E1759" s="241" t="s">
        <v>1905</v>
      </c>
      <c r="F1759" s="242" t="s">
        <v>1906</v>
      </c>
      <c r="G1759" s="243" t="s">
        <v>192</v>
      </c>
      <c r="H1759" s="244">
        <v>29.100000000000001</v>
      </c>
      <c r="I1759" s="245"/>
      <c r="J1759" s="246">
        <f>ROUND(I1759*H1759,2)</f>
        <v>0</v>
      </c>
      <c r="K1759" s="242" t="s">
        <v>421</v>
      </c>
      <c r="L1759" s="73"/>
      <c r="M1759" s="247" t="s">
        <v>21</v>
      </c>
      <c r="N1759" s="248" t="s">
        <v>47</v>
      </c>
      <c r="O1759" s="48"/>
      <c r="P1759" s="249">
        <f>O1759*H1759</f>
        <v>0</v>
      </c>
      <c r="Q1759" s="249">
        <v>0</v>
      </c>
      <c r="R1759" s="249">
        <f>Q1759*H1759</f>
        <v>0</v>
      </c>
      <c r="S1759" s="249">
        <v>0.16700000000000001</v>
      </c>
      <c r="T1759" s="250">
        <f>S1759*H1759</f>
        <v>4.8597000000000001</v>
      </c>
      <c r="AR1759" s="25" t="s">
        <v>690</v>
      </c>
      <c r="AT1759" s="25" t="s">
        <v>418</v>
      </c>
      <c r="AU1759" s="25" t="s">
        <v>86</v>
      </c>
      <c r="AY1759" s="25" t="s">
        <v>414</v>
      </c>
      <c r="BE1759" s="251">
        <f>IF(N1759="základní",J1759,0)</f>
        <v>0</v>
      </c>
      <c r="BF1759" s="251">
        <f>IF(N1759="snížená",J1759,0)</f>
        <v>0</v>
      </c>
      <c r="BG1759" s="251">
        <f>IF(N1759="zákl. přenesená",J1759,0)</f>
        <v>0</v>
      </c>
      <c r="BH1759" s="251">
        <f>IF(N1759="sníž. přenesená",J1759,0)</f>
        <v>0</v>
      </c>
      <c r="BI1759" s="251">
        <f>IF(N1759="nulová",J1759,0)</f>
        <v>0</v>
      </c>
      <c r="BJ1759" s="25" t="s">
        <v>83</v>
      </c>
      <c r="BK1759" s="251">
        <f>ROUND(I1759*H1759,2)</f>
        <v>0</v>
      </c>
      <c r="BL1759" s="25" t="s">
        <v>690</v>
      </c>
      <c r="BM1759" s="25" t="s">
        <v>1907</v>
      </c>
    </row>
    <row r="1760" s="12" customFormat="1">
      <c r="B1760" s="255"/>
      <c r="C1760" s="256"/>
      <c r="D1760" s="252" t="s">
        <v>428</v>
      </c>
      <c r="E1760" s="257" t="s">
        <v>21</v>
      </c>
      <c r="F1760" s="258" t="s">
        <v>1467</v>
      </c>
      <c r="G1760" s="256"/>
      <c r="H1760" s="257" t="s">
        <v>21</v>
      </c>
      <c r="I1760" s="259"/>
      <c r="J1760" s="256"/>
      <c r="K1760" s="256"/>
      <c r="L1760" s="260"/>
      <c r="M1760" s="261"/>
      <c r="N1760" s="262"/>
      <c r="O1760" s="262"/>
      <c r="P1760" s="262"/>
      <c r="Q1760" s="262"/>
      <c r="R1760" s="262"/>
      <c r="S1760" s="262"/>
      <c r="T1760" s="263"/>
      <c r="AT1760" s="264" t="s">
        <v>428</v>
      </c>
      <c r="AU1760" s="264" t="s">
        <v>86</v>
      </c>
      <c r="AV1760" s="12" t="s">
        <v>83</v>
      </c>
      <c r="AW1760" s="12" t="s">
        <v>39</v>
      </c>
      <c r="AX1760" s="12" t="s">
        <v>76</v>
      </c>
      <c r="AY1760" s="264" t="s">
        <v>414</v>
      </c>
    </row>
    <row r="1761" s="12" customFormat="1">
      <c r="B1761" s="255"/>
      <c r="C1761" s="256"/>
      <c r="D1761" s="252" t="s">
        <v>428</v>
      </c>
      <c r="E1761" s="257" t="s">
        <v>21</v>
      </c>
      <c r="F1761" s="258" t="s">
        <v>1486</v>
      </c>
      <c r="G1761" s="256"/>
      <c r="H1761" s="257" t="s">
        <v>21</v>
      </c>
      <c r="I1761" s="259"/>
      <c r="J1761" s="256"/>
      <c r="K1761" s="256"/>
      <c r="L1761" s="260"/>
      <c r="M1761" s="261"/>
      <c r="N1761" s="262"/>
      <c r="O1761" s="262"/>
      <c r="P1761" s="262"/>
      <c r="Q1761" s="262"/>
      <c r="R1761" s="262"/>
      <c r="S1761" s="262"/>
      <c r="T1761" s="263"/>
      <c r="AT1761" s="264" t="s">
        <v>428</v>
      </c>
      <c r="AU1761" s="264" t="s">
        <v>86</v>
      </c>
      <c r="AV1761" s="12" t="s">
        <v>83</v>
      </c>
      <c r="AW1761" s="12" t="s">
        <v>39</v>
      </c>
      <c r="AX1761" s="12" t="s">
        <v>76</v>
      </c>
      <c r="AY1761" s="264" t="s">
        <v>414</v>
      </c>
    </row>
    <row r="1762" s="13" customFormat="1">
      <c r="B1762" s="265"/>
      <c r="C1762" s="266"/>
      <c r="D1762" s="252" t="s">
        <v>428</v>
      </c>
      <c r="E1762" s="267" t="s">
        <v>21</v>
      </c>
      <c r="F1762" s="268" t="s">
        <v>166</v>
      </c>
      <c r="G1762" s="266"/>
      <c r="H1762" s="269">
        <v>29.100000000000001</v>
      </c>
      <c r="I1762" s="270"/>
      <c r="J1762" s="266"/>
      <c r="K1762" s="266"/>
      <c r="L1762" s="271"/>
      <c r="M1762" s="272"/>
      <c r="N1762" s="273"/>
      <c r="O1762" s="273"/>
      <c r="P1762" s="273"/>
      <c r="Q1762" s="273"/>
      <c r="R1762" s="273"/>
      <c r="S1762" s="273"/>
      <c r="T1762" s="274"/>
      <c r="AT1762" s="275" t="s">
        <v>428</v>
      </c>
      <c r="AU1762" s="275" t="s">
        <v>86</v>
      </c>
      <c r="AV1762" s="13" t="s">
        <v>86</v>
      </c>
      <c r="AW1762" s="13" t="s">
        <v>39</v>
      </c>
      <c r="AX1762" s="13" t="s">
        <v>76</v>
      </c>
      <c r="AY1762" s="275" t="s">
        <v>414</v>
      </c>
    </row>
    <row r="1763" s="15" customFormat="1">
      <c r="B1763" s="287"/>
      <c r="C1763" s="288"/>
      <c r="D1763" s="252" t="s">
        <v>428</v>
      </c>
      <c r="E1763" s="289" t="s">
        <v>21</v>
      </c>
      <c r="F1763" s="290" t="s">
        <v>235</v>
      </c>
      <c r="G1763" s="288"/>
      <c r="H1763" s="291">
        <v>29.100000000000001</v>
      </c>
      <c r="I1763" s="292"/>
      <c r="J1763" s="288"/>
      <c r="K1763" s="288"/>
      <c r="L1763" s="293"/>
      <c r="M1763" s="294"/>
      <c r="N1763" s="295"/>
      <c r="O1763" s="295"/>
      <c r="P1763" s="295"/>
      <c r="Q1763" s="295"/>
      <c r="R1763" s="295"/>
      <c r="S1763" s="295"/>
      <c r="T1763" s="296"/>
      <c r="AT1763" s="297" t="s">
        <v>428</v>
      </c>
      <c r="AU1763" s="297" t="s">
        <v>86</v>
      </c>
      <c r="AV1763" s="15" t="s">
        <v>422</v>
      </c>
      <c r="AW1763" s="15" t="s">
        <v>39</v>
      </c>
      <c r="AX1763" s="15" t="s">
        <v>83</v>
      </c>
      <c r="AY1763" s="297" t="s">
        <v>414</v>
      </c>
    </row>
    <row r="1764" s="1" customFormat="1" ht="38.25" customHeight="1">
      <c r="B1764" s="47"/>
      <c r="C1764" s="240" t="s">
        <v>1908</v>
      </c>
      <c r="D1764" s="240" t="s">
        <v>418</v>
      </c>
      <c r="E1764" s="241" t="s">
        <v>1909</v>
      </c>
      <c r="F1764" s="242" t="s">
        <v>1910</v>
      </c>
      <c r="G1764" s="243" t="s">
        <v>1911</v>
      </c>
      <c r="H1764" s="308"/>
      <c r="I1764" s="245"/>
      <c r="J1764" s="246">
        <f>ROUND(I1764*H1764,2)</f>
        <v>0</v>
      </c>
      <c r="K1764" s="242" t="s">
        <v>421</v>
      </c>
      <c r="L1764" s="73"/>
      <c r="M1764" s="247" t="s">
        <v>21</v>
      </c>
      <c r="N1764" s="248" t="s">
        <v>47</v>
      </c>
      <c r="O1764" s="48"/>
      <c r="P1764" s="249">
        <f>O1764*H1764</f>
        <v>0</v>
      </c>
      <c r="Q1764" s="249">
        <v>0</v>
      </c>
      <c r="R1764" s="249">
        <f>Q1764*H1764</f>
        <v>0</v>
      </c>
      <c r="S1764" s="249">
        <v>0</v>
      </c>
      <c r="T1764" s="250">
        <f>S1764*H1764</f>
        <v>0</v>
      </c>
      <c r="AR1764" s="25" t="s">
        <v>690</v>
      </c>
      <c r="AT1764" s="25" t="s">
        <v>418</v>
      </c>
      <c r="AU1764" s="25" t="s">
        <v>86</v>
      </c>
      <c r="AY1764" s="25" t="s">
        <v>414</v>
      </c>
      <c r="BE1764" s="251">
        <f>IF(N1764="základní",J1764,0)</f>
        <v>0</v>
      </c>
      <c r="BF1764" s="251">
        <f>IF(N1764="snížená",J1764,0)</f>
        <v>0</v>
      </c>
      <c r="BG1764" s="251">
        <f>IF(N1764="zákl. přenesená",J1764,0)</f>
        <v>0</v>
      </c>
      <c r="BH1764" s="251">
        <f>IF(N1764="sníž. přenesená",J1764,0)</f>
        <v>0</v>
      </c>
      <c r="BI1764" s="251">
        <f>IF(N1764="nulová",J1764,0)</f>
        <v>0</v>
      </c>
      <c r="BJ1764" s="25" t="s">
        <v>83</v>
      </c>
      <c r="BK1764" s="251">
        <f>ROUND(I1764*H1764,2)</f>
        <v>0</v>
      </c>
      <c r="BL1764" s="25" t="s">
        <v>690</v>
      </c>
      <c r="BM1764" s="25" t="s">
        <v>1912</v>
      </c>
    </row>
    <row r="1765" s="1" customFormat="1">
      <c r="B1765" s="47"/>
      <c r="C1765" s="75"/>
      <c r="D1765" s="252" t="s">
        <v>425</v>
      </c>
      <c r="E1765" s="75"/>
      <c r="F1765" s="253" t="s">
        <v>1913</v>
      </c>
      <c r="G1765" s="75"/>
      <c r="H1765" s="75"/>
      <c r="I1765" s="208"/>
      <c r="J1765" s="75"/>
      <c r="K1765" s="75"/>
      <c r="L1765" s="73"/>
      <c r="M1765" s="254"/>
      <c r="N1765" s="48"/>
      <c r="O1765" s="48"/>
      <c r="P1765" s="48"/>
      <c r="Q1765" s="48"/>
      <c r="R1765" s="48"/>
      <c r="S1765" s="48"/>
      <c r="T1765" s="96"/>
      <c r="AT1765" s="25" t="s">
        <v>425</v>
      </c>
      <c r="AU1765" s="25" t="s">
        <v>86</v>
      </c>
    </row>
    <row r="1766" s="1" customFormat="1" ht="38.25" customHeight="1">
      <c r="B1766" s="47"/>
      <c r="C1766" s="240" t="s">
        <v>1914</v>
      </c>
      <c r="D1766" s="240" t="s">
        <v>418</v>
      </c>
      <c r="E1766" s="241" t="s">
        <v>1915</v>
      </c>
      <c r="F1766" s="242" t="s">
        <v>1916</v>
      </c>
      <c r="G1766" s="243" t="s">
        <v>1911</v>
      </c>
      <c r="H1766" s="308"/>
      <c r="I1766" s="245"/>
      <c r="J1766" s="246">
        <f>ROUND(I1766*H1766,2)</f>
        <v>0</v>
      </c>
      <c r="K1766" s="242" t="s">
        <v>421</v>
      </c>
      <c r="L1766" s="73"/>
      <c r="M1766" s="247" t="s">
        <v>21</v>
      </c>
      <c r="N1766" s="248" t="s">
        <v>47</v>
      </c>
      <c r="O1766" s="48"/>
      <c r="P1766" s="249">
        <f>O1766*H1766</f>
        <v>0</v>
      </c>
      <c r="Q1766" s="249">
        <v>0</v>
      </c>
      <c r="R1766" s="249">
        <f>Q1766*H1766</f>
        <v>0</v>
      </c>
      <c r="S1766" s="249">
        <v>0</v>
      </c>
      <c r="T1766" s="250">
        <f>S1766*H1766</f>
        <v>0</v>
      </c>
      <c r="AR1766" s="25" t="s">
        <v>690</v>
      </c>
      <c r="AT1766" s="25" t="s">
        <v>418</v>
      </c>
      <c r="AU1766" s="25" t="s">
        <v>86</v>
      </c>
      <c r="AY1766" s="25" t="s">
        <v>414</v>
      </c>
      <c r="BE1766" s="251">
        <f>IF(N1766="základní",J1766,0)</f>
        <v>0</v>
      </c>
      <c r="BF1766" s="251">
        <f>IF(N1766="snížená",J1766,0)</f>
        <v>0</v>
      </c>
      <c r="BG1766" s="251">
        <f>IF(N1766="zákl. přenesená",J1766,0)</f>
        <v>0</v>
      </c>
      <c r="BH1766" s="251">
        <f>IF(N1766="sníž. přenesená",J1766,0)</f>
        <v>0</v>
      </c>
      <c r="BI1766" s="251">
        <f>IF(N1766="nulová",J1766,0)</f>
        <v>0</v>
      </c>
      <c r="BJ1766" s="25" t="s">
        <v>83</v>
      </c>
      <c r="BK1766" s="251">
        <f>ROUND(I1766*H1766,2)</f>
        <v>0</v>
      </c>
      <c r="BL1766" s="25" t="s">
        <v>690</v>
      </c>
      <c r="BM1766" s="25" t="s">
        <v>1917</v>
      </c>
    </row>
    <row r="1767" s="1" customFormat="1">
      <c r="B1767" s="47"/>
      <c r="C1767" s="75"/>
      <c r="D1767" s="252" t="s">
        <v>425</v>
      </c>
      <c r="E1767" s="75"/>
      <c r="F1767" s="253" t="s">
        <v>1913</v>
      </c>
      <c r="G1767" s="75"/>
      <c r="H1767" s="75"/>
      <c r="I1767" s="208"/>
      <c r="J1767" s="75"/>
      <c r="K1767" s="75"/>
      <c r="L1767" s="73"/>
      <c r="M1767" s="254"/>
      <c r="N1767" s="48"/>
      <c r="O1767" s="48"/>
      <c r="P1767" s="48"/>
      <c r="Q1767" s="48"/>
      <c r="R1767" s="48"/>
      <c r="S1767" s="48"/>
      <c r="T1767" s="96"/>
      <c r="AT1767" s="25" t="s">
        <v>425</v>
      </c>
      <c r="AU1767" s="25" t="s">
        <v>86</v>
      </c>
    </row>
    <row r="1768" s="11" customFormat="1" ht="29.88" customHeight="1">
      <c r="B1768" s="224"/>
      <c r="C1768" s="225"/>
      <c r="D1768" s="226" t="s">
        <v>75</v>
      </c>
      <c r="E1768" s="238" t="s">
        <v>1918</v>
      </c>
      <c r="F1768" s="238" t="s">
        <v>1919</v>
      </c>
      <c r="G1768" s="225"/>
      <c r="H1768" s="225"/>
      <c r="I1768" s="228"/>
      <c r="J1768" s="239">
        <f>BK1768</f>
        <v>0</v>
      </c>
      <c r="K1768" s="225"/>
      <c r="L1768" s="230"/>
      <c r="M1768" s="231"/>
      <c r="N1768" s="232"/>
      <c r="O1768" s="232"/>
      <c r="P1768" s="233">
        <f>SUM(P1769:P1872)</f>
        <v>0</v>
      </c>
      <c r="Q1768" s="232"/>
      <c r="R1768" s="233">
        <f>SUM(R1769:R1872)</f>
        <v>13.306316300000001</v>
      </c>
      <c r="S1768" s="232"/>
      <c r="T1768" s="234">
        <f>SUM(T1769:T1872)</f>
        <v>3.4804500000000003</v>
      </c>
      <c r="AR1768" s="235" t="s">
        <v>86</v>
      </c>
      <c r="AT1768" s="236" t="s">
        <v>75</v>
      </c>
      <c r="AU1768" s="236" t="s">
        <v>83</v>
      </c>
      <c r="AY1768" s="235" t="s">
        <v>414</v>
      </c>
      <c r="BK1768" s="237">
        <f>SUM(BK1769:BK1872)</f>
        <v>0</v>
      </c>
    </row>
    <row r="1769" s="1" customFormat="1" ht="25.5" customHeight="1">
      <c r="B1769" s="47"/>
      <c r="C1769" s="240" t="s">
        <v>1920</v>
      </c>
      <c r="D1769" s="240" t="s">
        <v>418</v>
      </c>
      <c r="E1769" s="241" t="s">
        <v>1921</v>
      </c>
      <c r="F1769" s="242" t="s">
        <v>1922</v>
      </c>
      <c r="G1769" s="243" t="s">
        <v>192</v>
      </c>
      <c r="H1769" s="244">
        <v>157.03</v>
      </c>
      <c r="I1769" s="245"/>
      <c r="J1769" s="246">
        <f>ROUND(I1769*H1769,2)</f>
        <v>0</v>
      </c>
      <c r="K1769" s="242" t="s">
        <v>421</v>
      </c>
      <c r="L1769" s="73"/>
      <c r="M1769" s="247" t="s">
        <v>21</v>
      </c>
      <c r="N1769" s="248" t="s">
        <v>47</v>
      </c>
      <c r="O1769" s="48"/>
      <c r="P1769" s="249">
        <f>O1769*H1769</f>
        <v>0</v>
      </c>
      <c r="Q1769" s="249">
        <v>0</v>
      </c>
      <c r="R1769" s="249">
        <f>Q1769*H1769</f>
        <v>0</v>
      </c>
      <c r="S1769" s="249">
        <v>0</v>
      </c>
      <c r="T1769" s="250">
        <f>S1769*H1769</f>
        <v>0</v>
      </c>
      <c r="AR1769" s="25" t="s">
        <v>690</v>
      </c>
      <c r="AT1769" s="25" t="s">
        <v>418</v>
      </c>
      <c r="AU1769" s="25" t="s">
        <v>86</v>
      </c>
      <c r="AY1769" s="25" t="s">
        <v>414</v>
      </c>
      <c r="BE1769" s="251">
        <f>IF(N1769="základní",J1769,0)</f>
        <v>0</v>
      </c>
      <c r="BF1769" s="251">
        <f>IF(N1769="snížená",J1769,0)</f>
        <v>0</v>
      </c>
      <c r="BG1769" s="251">
        <f>IF(N1769="zákl. přenesená",J1769,0)</f>
        <v>0</v>
      </c>
      <c r="BH1769" s="251">
        <f>IF(N1769="sníž. přenesená",J1769,0)</f>
        <v>0</v>
      </c>
      <c r="BI1769" s="251">
        <f>IF(N1769="nulová",J1769,0)</f>
        <v>0</v>
      </c>
      <c r="BJ1769" s="25" t="s">
        <v>83</v>
      </c>
      <c r="BK1769" s="251">
        <f>ROUND(I1769*H1769,2)</f>
        <v>0</v>
      </c>
      <c r="BL1769" s="25" t="s">
        <v>690</v>
      </c>
      <c r="BM1769" s="25" t="s">
        <v>1923</v>
      </c>
    </row>
    <row r="1770" s="1" customFormat="1">
      <c r="B1770" s="47"/>
      <c r="C1770" s="75"/>
      <c r="D1770" s="252" t="s">
        <v>425</v>
      </c>
      <c r="E1770" s="75"/>
      <c r="F1770" s="253" t="s">
        <v>1924</v>
      </c>
      <c r="G1770" s="75"/>
      <c r="H1770" s="75"/>
      <c r="I1770" s="208"/>
      <c r="J1770" s="75"/>
      <c r="K1770" s="75"/>
      <c r="L1770" s="73"/>
      <c r="M1770" s="254"/>
      <c r="N1770" s="48"/>
      <c r="O1770" s="48"/>
      <c r="P1770" s="48"/>
      <c r="Q1770" s="48"/>
      <c r="R1770" s="48"/>
      <c r="S1770" s="48"/>
      <c r="T1770" s="96"/>
      <c r="AT1770" s="25" t="s">
        <v>425</v>
      </c>
      <c r="AU1770" s="25" t="s">
        <v>86</v>
      </c>
    </row>
    <row r="1771" s="12" customFormat="1">
      <c r="B1771" s="255"/>
      <c r="C1771" s="256"/>
      <c r="D1771" s="252" t="s">
        <v>428</v>
      </c>
      <c r="E1771" s="257" t="s">
        <v>21</v>
      </c>
      <c r="F1771" s="258" t="s">
        <v>1123</v>
      </c>
      <c r="G1771" s="256"/>
      <c r="H1771" s="257" t="s">
        <v>21</v>
      </c>
      <c r="I1771" s="259"/>
      <c r="J1771" s="256"/>
      <c r="K1771" s="256"/>
      <c r="L1771" s="260"/>
      <c r="M1771" s="261"/>
      <c r="N1771" s="262"/>
      <c r="O1771" s="262"/>
      <c r="P1771" s="262"/>
      <c r="Q1771" s="262"/>
      <c r="R1771" s="262"/>
      <c r="S1771" s="262"/>
      <c r="T1771" s="263"/>
      <c r="AT1771" s="264" t="s">
        <v>428</v>
      </c>
      <c r="AU1771" s="264" t="s">
        <v>86</v>
      </c>
      <c r="AV1771" s="12" t="s">
        <v>83</v>
      </c>
      <c r="AW1771" s="12" t="s">
        <v>39</v>
      </c>
      <c r="AX1771" s="12" t="s">
        <v>76</v>
      </c>
      <c r="AY1771" s="264" t="s">
        <v>414</v>
      </c>
    </row>
    <row r="1772" s="13" customFormat="1">
      <c r="B1772" s="265"/>
      <c r="C1772" s="266"/>
      <c r="D1772" s="252" t="s">
        <v>428</v>
      </c>
      <c r="E1772" s="267" t="s">
        <v>21</v>
      </c>
      <c r="F1772" s="268" t="s">
        <v>480</v>
      </c>
      <c r="G1772" s="266"/>
      <c r="H1772" s="269">
        <v>157.03</v>
      </c>
      <c r="I1772" s="270"/>
      <c r="J1772" s="266"/>
      <c r="K1772" s="266"/>
      <c r="L1772" s="271"/>
      <c r="M1772" s="272"/>
      <c r="N1772" s="273"/>
      <c r="O1772" s="273"/>
      <c r="P1772" s="273"/>
      <c r="Q1772" s="273"/>
      <c r="R1772" s="273"/>
      <c r="S1772" s="273"/>
      <c r="T1772" s="274"/>
      <c r="AT1772" s="275" t="s">
        <v>428</v>
      </c>
      <c r="AU1772" s="275" t="s">
        <v>86</v>
      </c>
      <c r="AV1772" s="13" t="s">
        <v>86</v>
      </c>
      <c r="AW1772" s="13" t="s">
        <v>39</v>
      </c>
      <c r="AX1772" s="13" t="s">
        <v>76</v>
      </c>
      <c r="AY1772" s="275" t="s">
        <v>414</v>
      </c>
    </row>
    <row r="1773" s="14" customFormat="1">
      <c r="B1773" s="276"/>
      <c r="C1773" s="277"/>
      <c r="D1773" s="252" t="s">
        <v>428</v>
      </c>
      <c r="E1773" s="278" t="s">
        <v>216</v>
      </c>
      <c r="F1773" s="279" t="s">
        <v>259</v>
      </c>
      <c r="G1773" s="277"/>
      <c r="H1773" s="280">
        <v>157.03</v>
      </c>
      <c r="I1773" s="281"/>
      <c r="J1773" s="277"/>
      <c r="K1773" s="277"/>
      <c r="L1773" s="282"/>
      <c r="M1773" s="283"/>
      <c r="N1773" s="284"/>
      <c r="O1773" s="284"/>
      <c r="P1773" s="284"/>
      <c r="Q1773" s="284"/>
      <c r="R1773" s="284"/>
      <c r="S1773" s="284"/>
      <c r="T1773" s="285"/>
      <c r="AT1773" s="286" t="s">
        <v>428</v>
      </c>
      <c r="AU1773" s="286" t="s">
        <v>86</v>
      </c>
      <c r="AV1773" s="14" t="s">
        <v>394</v>
      </c>
      <c r="AW1773" s="14" t="s">
        <v>39</v>
      </c>
      <c r="AX1773" s="14" t="s">
        <v>76</v>
      </c>
      <c r="AY1773" s="286" t="s">
        <v>414</v>
      </c>
    </row>
    <row r="1774" s="15" customFormat="1">
      <c r="B1774" s="287"/>
      <c r="C1774" s="288"/>
      <c r="D1774" s="252" t="s">
        <v>428</v>
      </c>
      <c r="E1774" s="289" t="s">
        <v>21</v>
      </c>
      <c r="F1774" s="290" t="s">
        <v>235</v>
      </c>
      <c r="G1774" s="288"/>
      <c r="H1774" s="291">
        <v>157.03</v>
      </c>
      <c r="I1774" s="292"/>
      <c r="J1774" s="288"/>
      <c r="K1774" s="288"/>
      <c r="L1774" s="293"/>
      <c r="M1774" s="294"/>
      <c r="N1774" s="295"/>
      <c r="O1774" s="295"/>
      <c r="P1774" s="295"/>
      <c r="Q1774" s="295"/>
      <c r="R1774" s="295"/>
      <c r="S1774" s="295"/>
      <c r="T1774" s="296"/>
      <c r="AT1774" s="297" t="s">
        <v>428</v>
      </c>
      <c r="AU1774" s="297" t="s">
        <v>86</v>
      </c>
      <c r="AV1774" s="15" t="s">
        <v>422</v>
      </c>
      <c r="AW1774" s="15" t="s">
        <v>39</v>
      </c>
      <c r="AX1774" s="15" t="s">
        <v>83</v>
      </c>
      <c r="AY1774" s="297" t="s">
        <v>414</v>
      </c>
    </row>
    <row r="1775" s="1" customFormat="1" ht="25.5" customHeight="1">
      <c r="B1775" s="47"/>
      <c r="C1775" s="298" t="s">
        <v>1925</v>
      </c>
      <c r="D1775" s="298" t="s">
        <v>841</v>
      </c>
      <c r="E1775" s="299" t="s">
        <v>1926</v>
      </c>
      <c r="F1775" s="300" t="s">
        <v>1927</v>
      </c>
      <c r="G1775" s="301" t="s">
        <v>192</v>
      </c>
      <c r="H1775" s="302">
        <v>164.88200000000001</v>
      </c>
      <c r="I1775" s="303"/>
      <c r="J1775" s="304">
        <f>ROUND(I1775*H1775,2)</f>
        <v>0</v>
      </c>
      <c r="K1775" s="300" t="s">
        <v>421</v>
      </c>
      <c r="L1775" s="305"/>
      <c r="M1775" s="306" t="s">
        <v>21</v>
      </c>
      <c r="N1775" s="307" t="s">
        <v>47</v>
      </c>
      <c r="O1775" s="48"/>
      <c r="P1775" s="249">
        <f>O1775*H1775</f>
        <v>0</v>
      </c>
      <c r="Q1775" s="249">
        <v>0.00075000000000000002</v>
      </c>
      <c r="R1775" s="249">
        <f>Q1775*H1775</f>
        <v>0.12366150000000001</v>
      </c>
      <c r="S1775" s="249">
        <v>0</v>
      </c>
      <c r="T1775" s="250">
        <f>S1775*H1775</f>
        <v>0</v>
      </c>
      <c r="AR1775" s="25" t="s">
        <v>818</v>
      </c>
      <c r="AT1775" s="25" t="s">
        <v>841</v>
      </c>
      <c r="AU1775" s="25" t="s">
        <v>86</v>
      </c>
      <c r="AY1775" s="25" t="s">
        <v>414</v>
      </c>
      <c r="BE1775" s="251">
        <f>IF(N1775="základní",J1775,0)</f>
        <v>0</v>
      </c>
      <c r="BF1775" s="251">
        <f>IF(N1775="snížená",J1775,0)</f>
        <v>0</v>
      </c>
      <c r="BG1775" s="251">
        <f>IF(N1775="zákl. přenesená",J1775,0)</f>
        <v>0</v>
      </c>
      <c r="BH1775" s="251">
        <f>IF(N1775="sníž. přenesená",J1775,0)</f>
        <v>0</v>
      </c>
      <c r="BI1775" s="251">
        <f>IF(N1775="nulová",J1775,0)</f>
        <v>0</v>
      </c>
      <c r="BJ1775" s="25" t="s">
        <v>83</v>
      </c>
      <c r="BK1775" s="251">
        <f>ROUND(I1775*H1775,2)</f>
        <v>0</v>
      </c>
      <c r="BL1775" s="25" t="s">
        <v>690</v>
      </c>
      <c r="BM1775" s="25" t="s">
        <v>1928</v>
      </c>
    </row>
    <row r="1776" s="13" customFormat="1">
      <c r="B1776" s="265"/>
      <c r="C1776" s="266"/>
      <c r="D1776" s="252" t="s">
        <v>428</v>
      </c>
      <c r="E1776" s="267" t="s">
        <v>21</v>
      </c>
      <c r="F1776" s="268" t="s">
        <v>216</v>
      </c>
      <c r="G1776" s="266"/>
      <c r="H1776" s="269">
        <v>157.03</v>
      </c>
      <c r="I1776" s="270"/>
      <c r="J1776" s="266"/>
      <c r="K1776" s="266"/>
      <c r="L1776" s="271"/>
      <c r="M1776" s="272"/>
      <c r="N1776" s="273"/>
      <c r="O1776" s="273"/>
      <c r="P1776" s="273"/>
      <c r="Q1776" s="273"/>
      <c r="R1776" s="273"/>
      <c r="S1776" s="273"/>
      <c r="T1776" s="274"/>
      <c r="AT1776" s="275" t="s">
        <v>428</v>
      </c>
      <c r="AU1776" s="275" t="s">
        <v>86</v>
      </c>
      <c r="AV1776" s="13" t="s">
        <v>86</v>
      </c>
      <c r="AW1776" s="13" t="s">
        <v>39</v>
      </c>
      <c r="AX1776" s="13" t="s">
        <v>76</v>
      </c>
      <c r="AY1776" s="275" t="s">
        <v>414</v>
      </c>
    </row>
    <row r="1777" s="15" customFormat="1">
      <c r="B1777" s="287"/>
      <c r="C1777" s="288"/>
      <c r="D1777" s="252" t="s">
        <v>428</v>
      </c>
      <c r="E1777" s="289" t="s">
        <v>21</v>
      </c>
      <c r="F1777" s="290" t="s">
        <v>235</v>
      </c>
      <c r="G1777" s="288"/>
      <c r="H1777" s="291">
        <v>157.03</v>
      </c>
      <c r="I1777" s="292"/>
      <c r="J1777" s="288"/>
      <c r="K1777" s="288"/>
      <c r="L1777" s="293"/>
      <c r="M1777" s="294"/>
      <c r="N1777" s="295"/>
      <c r="O1777" s="295"/>
      <c r="P1777" s="295"/>
      <c r="Q1777" s="295"/>
      <c r="R1777" s="295"/>
      <c r="S1777" s="295"/>
      <c r="T1777" s="296"/>
      <c r="AT1777" s="297" t="s">
        <v>428</v>
      </c>
      <c r="AU1777" s="297" t="s">
        <v>86</v>
      </c>
      <c r="AV1777" s="15" t="s">
        <v>422</v>
      </c>
      <c r="AW1777" s="15" t="s">
        <v>39</v>
      </c>
      <c r="AX1777" s="15" t="s">
        <v>83</v>
      </c>
      <c r="AY1777" s="297" t="s">
        <v>414</v>
      </c>
    </row>
    <row r="1778" s="13" customFormat="1">
      <c r="B1778" s="265"/>
      <c r="C1778" s="266"/>
      <c r="D1778" s="252" t="s">
        <v>428</v>
      </c>
      <c r="E1778" s="266"/>
      <c r="F1778" s="268" t="s">
        <v>1929</v>
      </c>
      <c r="G1778" s="266"/>
      <c r="H1778" s="269">
        <v>164.88200000000001</v>
      </c>
      <c r="I1778" s="270"/>
      <c r="J1778" s="266"/>
      <c r="K1778" s="266"/>
      <c r="L1778" s="271"/>
      <c r="M1778" s="272"/>
      <c r="N1778" s="273"/>
      <c r="O1778" s="273"/>
      <c r="P1778" s="273"/>
      <c r="Q1778" s="273"/>
      <c r="R1778" s="273"/>
      <c r="S1778" s="273"/>
      <c r="T1778" s="274"/>
      <c r="AT1778" s="275" t="s">
        <v>428</v>
      </c>
      <c r="AU1778" s="275" t="s">
        <v>86</v>
      </c>
      <c r="AV1778" s="13" t="s">
        <v>86</v>
      </c>
      <c r="AW1778" s="13" t="s">
        <v>6</v>
      </c>
      <c r="AX1778" s="13" t="s">
        <v>83</v>
      </c>
      <c r="AY1778" s="275" t="s">
        <v>414</v>
      </c>
    </row>
    <row r="1779" s="1" customFormat="1" ht="38.25" customHeight="1">
      <c r="B1779" s="47"/>
      <c r="C1779" s="240" t="s">
        <v>1930</v>
      </c>
      <c r="D1779" s="240" t="s">
        <v>418</v>
      </c>
      <c r="E1779" s="241" t="s">
        <v>1931</v>
      </c>
      <c r="F1779" s="242" t="s">
        <v>1932</v>
      </c>
      <c r="G1779" s="243" t="s">
        <v>192</v>
      </c>
      <c r="H1779" s="244">
        <v>184.5</v>
      </c>
      <c r="I1779" s="245"/>
      <c r="J1779" s="246">
        <f>ROUND(I1779*H1779,2)</f>
        <v>0</v>
      </c>
      <c r="K1779" s="242" t="s">
        <v>421</v>
      </c>
      <c r="L1779" s="73"/>
      <c r="M1779" s="247" t="s">
        <v>21</v>
      </c>
      <c r="N1779" s="248" t="s">
        <v>47</v>
      </c>
      <c r="O1779" s="48"/>
      <c r="P1779" s="249">
        <f>O1779*H1779</f>
        <v>0</v>
      </c>
      <c r="Q1779" s="249">
        <v>0</v>
      </c>
      <c r="R1779" s="249">
        <f>Q1779*H1779</f>
        <v>0</v>
      </c>
      <c r="S1779" s="249">
        <v>0.014999999999999999</v>
      </c>
      <c r="T1779" s="250">
        <f>S1779*H1779</f>
        <v>2.7675000000000001</v>
      </c>
      <c r="AR1779" s="25" t="s">
        <v>690</v>
      </c>
      <c r="AT1779" s="25" t="s">
        <v>418</v>
      </c>
      <c r="AU1779" s="25" t="s">
        <v>86</v>
      </c>
      <c r="AY1779" s="25" t="s">
        <v>414</v>
      </c>
      <c r="BE1779" s="251">
        <f>IF(N1779="základní",J1779,0)</f>
        <v>0</v>
      </c>
      <c r="BF1779" s="251">
        <f>IF(N1779="snížená",J1779,0)</f>
        <v>0</v>
      </c>
      <c r="BG1779" s="251">
        <f>IF(N1779="zákl. přenesená",J1779,0)</f>
        <v>0</v>
      </c>
      <c r="BH1779" s="251">
        <f>IF(N1779="sníž. přenesená",J1779,0)</f>
        <v>0</v>
      </c>
      <c r="BI1779" s="251">
        <f>IF(N1779="nulová",J1779,0)</f>
        <v>0</v>
      </c>
      <c r="BJ1779" s="25" t="s">
        <v>83</v>
      </c>
      <c r="BK1779" s="251">
        <f>ROUND(I1779*H1779,2)</f>
        <v>0</v>
      </c>
      <c r="BL1779" s="25" t="s">
        <v>690</v>
      </c>
      <c r="BM1779" s="25" t="s">
        <v>1933</v>
      </c>
    </row>
    <row r="1780" s="1" customFormat="1">
      <c r="B1780" s="47"/>
      <c r="C1780" s="75"/>
      <c r="D1780" s="252" t="s">
        <v>425</v>
      </c>
      <c r="E1780" s="75"/>
      <c r="F1780" s="253" t="s">
        <v>1934</v>
      </c>
      <c r="G1780" s="75"/>
      <c r="H1780" s="75"/>
      <c r="I1780" s="208"/>
      <c r="J1780" s="75"/>
      <c r="K1780" s="75"/>
      <c r="L1780" s="73"/>
      <c r="M1780" s="254"/>
      <c r="N1780" s="48"/>
      <c r="O1780" s="48"/>
      <c r="P1780" s="48"/>
      <c r="Q1780" s="48"/>
      <c r="R1780" s="48"/>
      <c r="S1780" s="48"/>
      <c r="T1780" s="96"/>
      <c r="AT1780" s="25" t="s">
        <v>425</v>
      </c>
      <c r="AU1780" s="25" t="s">
        <v>86</v>
      </c>
    </row>
    <row r="1781" s="12" customFormat="1">
      <c r="B1781" s="255"/>
      <c r="C1781" s="256"/>
      <c r="D1781" s="252" t="s">
        <v>428</v>
      </c>
      <c r="E1781" s="257" t="s">
        <v>21</v>
      </c>
      <c r="F1781" s="258" t="s">
        <v>1467</v>
      </c>
      <c r="G1781" s="256"/>
      <c r="H1781" s="257" t="s">
        <v>21</v>
      </c>
      <c r="I1781" s="259"/>
      <c r="J1781" s="256"/>
      <c r="K1781" s="256"/>
      <c r="L1781" s="260"/>
      <c r="M1781" s="261"/>
      <c r="N1781" s="262"/>
      <c r="O1781" s="262"/>
      <c r="P1781" s="262"/>
      <c r="Q1781" s="262"/>
      <c r="R1781" s="262"/>
      <c r="S1781" s="262"/>
      <c r="T1781" s="263"/>
      <c r="AT1781" s="264" t="s">
        <v>428</v>
      </c>
      <c r="AU1781" s="264" t="s">
        <v>86</v>
      </c>
      <c r="AV1781" s="12" t="s">
        <v>83</v>
      </c>
      <c r="AW1781" s="12" t="s">
        <v>39</v>
      </c>
      <c r="AX1781" s="12" t="s">
        <v>76</v>
      </c>
      <c r="AY1781" s="264" t="s">
        <v>414</v>
      </c>
    </row>
    <row r="1782" s="12" customFormat="1">
      <c r="B1782" s="255"/>
      <c r="C1782" s="256"/>
      <c r="D1782" s="252" t="s">
        <v>428</v>
      </c>
      <c r="E1782" s="257" t="s">
        <v>21</v>
      </c>
      <c r="F1782" s="258" t="s">
        <v>1468</v>
      </c>
      <c r="G1782" s="256"/>
      <c r="H1782" s="257" t="s">
        <v>21</v>
      </c>
      <c r="I1782" s="259"/>
      <c r="J1782" s="256"/>
      <c r="K1782" s="256"/>
      <c r="L1782" s="260"/>
      <c r="M1782" s="261"/>
      <c r="N1782" s="262"/>
      <c r="O1782" s="262"/>
      <c r="P1782" s="262"/>
      <c r="Q1782" s="262"/>
      <c r="R1782" s="262"/>
      <c r="S1782" s="262"/>
      <c r="T1782" s="263"/>
      <c r="AT1782" s="264" t="s">
        <v>428</v>
      </c>
      <c r="AU1782" s="264" t="s">
        <v>86</v>
      </c>
      <c r="AV1782" s="12" t="s">
        <v>83</v>
      </c>
      <c r="AW1782" s="12" t="s">
        <v>39</v>
      </c>
      <c r="AX1782" s="12" t="s">
        <v>76</v>
      </c>
      <c r="AY1782" s="264" t="s">
        <v>414</v>
      </c>
    </row>
    <row r="1783" s="13" customFormat="1">
      <c r="B1783" s="265"/>
      <c r="C1783" s="266"/>
      <c r="D1783" s="252" t="s">
        <v>428</v>
      </c>
      <c r="E1783" s="267" t="s">
        <v>21</v>
      </c>
      <c r="F1783" s="268" t="s">
        <v>173</v>
      </c>
      <c r="G1783" s="266"/>
      <c r="H1783" s="269">
        <v>74.5</v>
      </c>
      <c r="I1783" s="270"/>
      <c r="J1783" s="266"/>
      <c r="K1783" s="266"/>
      <c r="L1783" s="271"/>
      <c r="M1783" s="272"/>
      <c r="N1783" s="273"/>
      <c r="O1783" s="273"/>
      <c r="P1783" s="273"/>
      <c r="Q1783" s="273"/>
      <c r="R1783" s="273"/>
      <c r="S1783" s="273"/>
      <c r="T1783" s="274"/>
      <c r="AT1783" s="275" t="s">
        <v>428</v>
      </c>
      <c r="AU1783" s="275" t="s">
        <v>86</v>
      </c>
      <c r="AV1783" s="13" t="s">
        <v>86</v>
      </c>
      <c r="AW1783" s="13" t="s">
        <v>39</v>
      </c>
      <c r="AX1783" s="13" t="s">
        <v>76</v>
      </c>
      <c r="AY1783" s="275" t="s">
        <v>414</v>
      </c>
    </row>
    <row r="1784" s="12" customFormat="1">
      <c r="B1784" s="255"/>
      <c r="C1784" s="256"/>
      <c r="D1784" s="252" t="s">
        <v>428</v>
      </c>
      <c r="E1784" s="257" t="s">
        <v>21</v>
      </c>
      <c r="F1784" s="258" t="s">
        <v>1488</v>
      </c>
      <c r="G1784" s="256"/>
      <c r="H1784" s="257" t="s">
        <v>21</v>
      </c>
      <c r="I1784" s="259"/>
      <c r="J1784" s="256"/>
      <c r="K1784" s="256"/>
      <c r="L1784" s="260"/>
      <c r="M1784" s="261"/>
      <c r="N1784" s="262"/>
      <c r="O1784" s="262"/>
      <c r="P1784" s="262"/>
      <c r="Q1784" s="262"/>
      <c r="R1784" s="262"/>
      <c r="S1784" s="262"/>
      <c r="T1784" s="263"/>
      <c r="AT1784" s="264" t="s">
        <v>428</v>
      </c>
      <c r="AU1784" s="264" t="s">
        <v>86</v>
      </c>
      <c r="AV1784" s="12" t="s">
        <v>83</v>
      </c>
      <c r="AW1784" s="12" t="s">
        <v>39</v>
      </c>
      <c r="AX1784" s="12" t="s">
        <v>76</v>
      </c>
      <c r="AY1784" s="264" t="s">
        <v>414</v>
      </c>
    </row>
    <row r="1785" s="13" customFormat="1">
      <c r="B1785" s="265"/>
      <c r="C1785" s="266"/>
      <c r="D1785" s="252" t="s">
        <v>428</v>
      </c>
      <c r="E1785" s="267" t="s">
        <v>21</v>
      </c>
      <c r="F1785" s="268" t="s">
        <v>1487</v>
      </c>
      <c r="G1785" s="266"/>
      <c r="H1785" s="269">
        <v>110</v>
      </c>
      <c r="I1785" s="270"/>
      <c r="J1785" s="266"/>
      <c r="K1785" s="266"/>
      <c r="L1785" s="271"/>
      <c r="M1785" s="272"/>
      <c r="N1785" s="273"/>
      <c r="O1785" s="273"/>
      <c r="P1785" s="273"/>
      <c r="Q1785" s="273"/>
      <c r="R1785" s="273"/>
      <c r="S1785" s="273"/>
      <c r="T1785" s="274"/>
      <c r="AT1785" s="275" t="s">
        <v>428</v>
      </c>
      <c r="AU1785" s="275" t="s">
        <v>86</v>
      </c>
      <c r="AV1785" s="13" t="s">
        <v>86</v>
      </c>
      <c r="AW1785" s="13" t="s">
        <v>39</v>
      </c>
      <c r="AX1785" s="13" t="s">
        <v>76</v>
      </c>
      <c r="AY1785" s="275" t="s">
        <v>414</v>
      </c>
    </row>
    <row r="1786" s="15" customFormat="1">
      <c r="B1786" s="287"/>
      <c r="C1786" s="288"/>
      <c r="D1786" s="252" t="s">
        <v>428</v>
      </c>
      <c r="E1786" s="289" t="s">
        <v>21</v>
      </c>
      <c r="F1786" s="290" t="s">
        <v>235</v>
      </c>
      <c r="G1786" s="288"/>
      <c r="H1786" s="291">
        <v>184.5</v>
      </c>
      <c r="I1786" s="292"/>
      <c r="J1786" s="288"/>
      <c r="K1786" s="288"/>
      <c r="L1786" s="293"/>
      <c r="M1786" s="294"/>
      <c r="N1786" s="295"/>
      <c r="O1786" s="295"/>
      <c r="P1786" s="295"/>
      <c r="Q1786" s="295"/>
      <c r="R1786" s="295"/>
      <c r="S1786" s="295"/>
      <c r="T1786" s="296"/>
      <c r="AT1786" s="297" t="s">
        <v>428</v>
      </c>
      <c r="AU1786" s="297" t="s">
        <v>86</v>
      </c>
      <c r="AV1786" s="15" t="s">
        <v>422</v>
      </c>
      <c r="AW1786" s="15" t="s">
        <v>39</v>
      </c>
      <c r="AX1786" s="15" t="s">
        <v>83</v>
      </c>
      <c r="AY1786" s="297" t="s">
        <v>414</v>
      </c>
    </row>
    <row r="1787" s="1" customFormat="1" ht="38.25" customHeight="1">
      <c r="B1787" s="47"/>
      <c r="C1787" s="240" t="s">
        <v>1935</v>
      </c>
      <c r="D1787" s="240" t="s">
        <v>418</v>
      </c>
      <c r="E1787" s="241" t="s">
        <v>1936</v>
      </c>
      <c r="F1787" s="242" t="s">
        <v>1937</v>
      </c>
      <c r="G1787" s="243" t="s">
        <v>192</v>
      </c>
      <c r="H1787" s="244">
        <v>29.100000000000001</v>
      </c>
      <c r="I1787" s="245"/>
      <c r="J1787" s="246">
        <f>ROUND(I1787*H1787,2)</f>
        <v>0</v>
      </c>
      <c r="K1787" s="242" t="s">
        <v>421</v>
      </c>
      <c r="L1787" s="73"/>
      <c r="M1787" s="247" t="s">
        <v>21</v>
      </c>
      <c r="N1787" s="248" t="s">
        <v>47</v>
      </c>
      <c r="O1787" s="48"/>
      <c r="P1787" s="249">
        <f>O1787*H1787</f>
        <v>0</v>
      </c>
      <c r="Q1787" s="249">
        <v>0</v>
      </c>
      <c r="R1787" s="249">
        <f>Q1787*H1787</f>
        <v>0</v>
      </c>
      <c r="S1787" s="249">
        <v>0.024500000000000001</v>
      </c>
      <c r="T1787" s="250">
        <f>S1787*H1787</f>
        <v>0.71295000000000008</v>
      </c>
      <c r="AR1787" s="25" t="s">
        <v>690</v>
      </c>
      <c r="AT1787" s="25" t="s">
        <v>418</v>
      </c>
      <c r="AU1787" s="25" t="s">
        <v>86</v>
      </c>
      <c r="AY1787" s="25" t="s">
        <v>414</v>
      </c>
      <c r="BE1787" s="251">
        <f>IF(N1787="základní",J1787,0)</f>
        <v>0</v>
      </c>
      <c r="BF1787" s="251">
        <f>IF(N1787="snížená",J1787,0)</f>
        <v>0</v>
      </c>
      <c r="BG1787" s="251">
        <f>IF(N1787="zákl. přenesená",J1787,0)</f>
        <v>0</v>
      </c>
      <c r="BH1787" s="251">
        <f>IF(N1787="sníž. přenesená",J1787,0)</f>
        <v>0</v>
      </c>
      <c r="BI1787" s="251">
        <f>IF(N1787="nulová",J1787,0)</f>
        <v>0</v>
      </c>
      <c r="BJ1787" s="25" t="s">
        <v>83</v>
      </c>
      <c r="BK1787" s="251">
        <f>ROUND(I1787*H1787,2)</f>
        <v>0</v>
      </c>
      <c r="BL1787" s="25" t="s">
        <v>690</v>
      </c>
      <c r="BM1787" s="25" t="s">
        <v>1938</v>
      </c>
    </row>
    <row r="1788" s="1" customFormat="1">
      <c r="B1788" s="47"/>
      <c r="C1788" s="75"/>
      <c r="D1788" s="252" t="s">
        <v>425</v>
      </c>
      <c r="E1788" s="75"/>
      <c r="F1788" s="253" t="s">
        <v>1934</v>
      </c>
      <c r="G1788" s="75"/>
      <c r="H1788" s="75"/>
      <c r="I1788" s="208"/>
      <c r="J1788" s="75"/>
      <c r="K1788" s="75"/>
      <c r="L1788" s="73"/>
      <c r="M1788" s="254"/>
      <c r="N1788" s="48"/>
      <c r="O1788" s="48"/>
      <c r="P1788" s="48"/>
      <c r="Q1788" s="48"/>
      <c r="R1788" s="48"/>
      <c r="S1788" s="48"/>
      <c r="T1788" s="96"/>
      <c r="AT1788" s="25" t="s">
        <v>425</v>
      </c>
      <c r="AU1788" s="25" t="s">
        <v>86</v>
      </c>
    </row>
    <row r="1789" s="12" customFormat="1">
      <c r="B1789" s="255"/>
      <c r="C1789" s="256"/>
      <c r="D1789" s="252" t="s">
        <v>428</v>
      </c>
      <c r="E1789" s="257" t="s">
        <v>21</v>
      </c>
      <c r="F1789" s="258" t="s">
        <v>1467</v>
      </c>
      <c r="G1789" s="256"/>
      <c r="H1789" s="257" t="s">
        <v>21</v>
      </c>
      <c r="I1789" s="259"/>
      <c r="J1789" s="256"/>
      <c r="K1789" s="256"/>
      <c r="L1789" s="260"/>
      <c r="M1789" s="261"/>
      <c r="N1789" s="262"/>
      <c r="O1789" s="262"/>
      <c r="P1789" s="262"/>
      <c r="Q1789" s="262"/>
      <c r="R1789" s="262"/>
      <c r="S1789" s="262"/>
      <c r="T1789" s="263"/>
      <c r="AT1789" s="264" t="s">
        <v>428</v>
      </c>
      <c r="AU1789" s="264" t="s">
        <v>86</v>
      </c>
      <c r="AV1789" s="12" t="s">
        <v>83</v>
      </c>
      <c r="AW1789" s="12" t="s">
        <v>39</v>
      </c>
      <c r="AX1789" s="12" t="s">
        <v>76</v>
      </c>
      <c r="AY1789" s="264" t="s">
        <v>414</v>
      </c>
    </row>
    <row r="1790" s="12" customFormat="1">
      <c r="B1790" s="255"/>
      <c r="C1790" s="256"/>
      <c r="D1790" s="252" t="s">
        <v>428</v>
      </c>
      <c r="E1790" s="257" t="s">
        <v>21</v>
      </c>
      <c r="F1790" s="258" t="s">
        <v>1486</v>
      </c>
      <c r="G1790" s="256"/>
      <c r="H1790" s="257" t="s">
        <v>21</v>
      </c>
      <c r="I1790" s="259"/>
      <c r="J1790" s="256"/>
      <c r="K1790" s="256"/>
      <c r="L1790" s="260"/>
      <c r="M1790" s="261"/>
      <c r="N1790" s="262"/>
      <c r="O1790" s="262"/>
      <c r="P1790" s="262"/>
      <c r="Q1790" s="262"/>
      <c r="R1790" s="262"/>
      <c r="S1790" s="262"/>
      <c r="T1790" s="263"/>
      <c r="AT1790" s="264" t="s">
        <v>428</v>
      </c>
      <c r="AU1790" s="264" t="s">
        <v>86</v>
      </c>
      <c r="AV1790" s="12" t="s">
        <v>83</v>
      </c>
      <c r="AW1790" s="12" t="s">
        <v>39</v>
      </c>
      <c r="AX1790" s="12" t="s">
        <v>76</v>
      </c>
      <c r="AY1790" s="264" t="s">
        <v>414</v>
      </c>
    </row>
    <row r="1791" s="13" customFormat="1">
      <c r="B1791" s="265"/>
      <c r="C1791" s="266"/>
      <c r="D1791" s="252" t="s">
        <v>428</v>
      </c>
      <c r="E1791" s="267" t="s">
        <v>21</v>
      </c>
      <c r="F1791" s="268" t="s">
        <v>166</v>
      </c>
      <c r="G1791" s="266"/>
      <c r="H1791" s="269">
        <v>29.100000000000001</v>
      </c>
      <c r="I1791" s="270"/>
      <c r="J1791" s="266"/>
      <c r="K1791" s="266"/>
      <c r="L1791" s="271"/>
      <c r="M1791" s="272"/>
      <c r="N1791" s="273"/>
      <c r="O1791" s="273"/>
      <c r="P1791" s="273"/>
      <c r="Q1791" s="273"/>
      <c r="R1791" s="273"/>
      <c r="S1791" s="273"/>
      <c r="T1791" s="274"/>
      <c r="AT1791" s="275" t="s">
        <v>428</v>
      </c>
      <c r="AU1791" s="275" t="s">
        <v>86</v>
      </c>
      <c r="AV1791" s="13" t="s">
        <v>86</v>
      </c>
      <c r="AW1791" s="13" t="s">
        <v>39</v>
      </c>
      <c r="AX1791" s="13" t="s">
        <v>76</v>
      </c>
      <c r="AY1791" s="275" t="s">
        <v>414</v>
      </c>
    </row>
    <row r="1792" s="15" customFormat="1">
      <c r="B1792" s="287"/>
      <c r="C1792" s="288"/>
      <c r="D1792" s="252" t="s">
        <v>428</v>
      </c>
      <c r="E1792" s="289" t="s">
        <v>21</v>
      </c>
      <c r="F1792" s="290" t="s">
        <v>235</v>
      </c>
      <c r="G1792" s="288"/>
      <c r="H1792" s="291">
        <v>29.100000000000001</v>
      </c>
      <c r="I1792" s="292"/>
      <c r="J1792" s="288"/>
      <c r="K1792" s="288"/>
      <c r="L1792" s="293"/>
      <c r="M1792" s="294"/>
      <c r="N1792" s="295"/>
      <c r="O1792" s="295"/>
      <c r="P1792" s="295"/>
      <c r="Q1792" s="295"/>
      <c r="R1792" s="295"/>
      <c r="S1792" s="295"/>
      <c r="T1792" s="296"/>
      <c r="AT1792" s="297" t="s">
        <v>428</v>
      </c>
      <c r="AU1792" s="297" t="s">
        <v>86</v>
      </c>
      <c r="AV1792" s="15" t="s">
        <v>422</v>
      </c>
      <c r="AW1792" s="15" t="s">
        <v>39</v>
      </c>
      <c r="AX1792" s="15" t="s">
        <v>83</v>
      </c>
      <c r="AY1792" s="297" t="s">
        <v>414</v>
      </c>
    </row>
    <row r="1793" s="1" customFormat="1" ht="25.5" customHeight="1">
      <c r="B1793" s="47"/>
      <c r="C1793" s="240" t="s">
        <v>1939</v>
      </c>
      <c r="D1793" s="240" t="s">
        <v>418</v>
      </c>
      <c r="E1793" s="241" t="s">
        <v>1940</v>
      </c>
      <c r="F1793" s="242" t="s">
        <v>1941</v>
      </c>
      <c r="G1793" s="243" t="s">
        <v>192</v>
      </c>
      <c r="H1793" s="244">
        <v>1112.4500000000001</v>
      </c>
      <c r="I1793" s="245"/>
      <c r="J1793" s="246">
        <f>ROUND(I1793*H1793,2)</f>
        <v>0</v>
      </c>
      <c r="K1793" s="242" t="s">
        <v>421</v>
      </c>
      <c r="L1793" s="73"/>
      <c r="M1793" s="247" t="s">
        <v>21</v>
      </c>
      <c r="N1793" s="248" t="s">
        <v>47</v>
      </c>
      <c r="O1793" s="48"/>
      <c r="P1793" s="249">
        <f>O1793*H1793</f>
        <v>0</v>
      </c>
      <c r="Q1793" s="249">
        <v>0.00116</v>
      </c>
      <c r="R1793" s="249">
        <f>Q1793*H1793</f>
        <v>1.2904420000000001</v>
      </c>
      <c r="S1793" s="249">
        <v>0</v>
      </c>
      <c r="T1793" s="250">
        <f>S1793*H1793</f>
        <v>0</v>
      </c>
      <c r="AR1793" s="25" t="s">
        <v>690</v>
      </c>
      <c r="AT1793" s="25" t="s">
        <v>418</v>
      </c>
      <c r="AU1793" s="25" t="s">
        <v>86</v>
      </c>
      <c r="AY1793" s="25" t="s">
        <v>414</v>
      </c>
      <c r="BE1793" s="251">
        <f>IF(N1793="základní",J1793,0)</f>
        <v>0</v>
      </c>
      <c r="BF1793" s="251">
        <f>IF(N1793="snížená",J1793,0)</f>
        <v>0</v>
      </c>
      <c r="BG1793" s="251">
        <f>IF(N1793="zákl. přenesená",J1793,0)</f>
        <v>0</v>
      </c>
      <c r="BH1793" s="251">
        <f>IF(N1793="sníž. přenesená",J1793,0)</f>
        <v>0</v>
      </c>
      <c r="BI1793" s="251">
        <f>IF(N1793="nulová",J1793,0)</f>
        <v>0</v>
      </c>
      <c r="BJ1793" s="25" t="s">
        <v>83</v>
      </c>
      <c r="BK1793" s="251">
        <f>ROUND(I1793*H1793,2)</f>
        <v>0</v>
      </c>
      <c r="BL1793" s="25" t="s">
        <v>690</v>
      </c>
      <c r="BM1793" s="25" t="s">
        <v>1942</v>
      </c>
    </row>
    <row r="1794" s="1" customFormat="1">
      <c r="B1794" s="47"/>
      <c r="C1794" s="75"/>
      <c r="D1794" s="252" t="s">
        <v>425</v>
      </c>
      <c r="E1794" s="75"/>
      <c r="F1794" s="253" t="s">
        <v>1943</v>
      </c>
      <c r="G1794" s="75"/>
      <c r="H1794" s="75"/>
      <c r="I1794" s="208"/>
      <c r="J1794" s="75"/>
      <c r="K1794" s="75"/>
      <c r="L1794" s="73"/>
      <c r="M1794" s="254"/>
      <c r="N1794" s="48"/>
      <c r="O1794" s="48"/>
      <c r="P1794" s="48"/>
      <c r="Q1794" s="48"/>
      <c r="R1794" s="48"/>
      <c r="S1794" s="48"/>
      <c r="T1794" s="96"/>
      <c r="AT1794" s="25" t="s">
        <v>425</v>
      </c>
      <c r="AU1794" s="25" t="s">
        <v>86</v>
      </c>
    </row>
    <row r="1795" s="12" customFormat="1">
      <c r="B1795" s="255"/>
      <c r="C1795" s="256"/>
      <c r="D1795" s="252" t="s">
        <v>428</v>
      </c>
      <c r="E1795" s="257" t="s">
        <v>21</v>
      </c>
      <c r="F1795" s="258" t="s">
        <v>1120</v>
      </c>
      <c r="G1795" s="256"/>
      <c r="H1795" s="257" t="s">
        <v>21</v>
      </c>
      <c r="I1795" s="259"/>
      <c r="J1795" s="256"/>
      <c r="K1795" s="256"/>
      <c r="L1795" s="260"/>
      <c r="M1795" s="261"/>
      <c r="N1795" s="262"/>
      <c r="O1795" s="262"/>
      <c r="P1795" s="262"/>
      <c r="Q1795" s="262"/>
      <c r="R1795" s="262"/>
      <c r="S1795" s="262"/>
      <c r="T1795" s="263"/>
      <c r="AT1795" s="264" t="s">
        <v>428</v>
      </c>
      <c r="AU1795" s="264" t="s">
        <v>86</v>
      </c>
      <c r="AV1795" s="12" t="s">
        <v>83</v>
      </c>
      <c r="AW1795" s="12" t="s">
        <v>39</v>
      </c>
      <c r="AX1795" s="12" t="s">
        <v>76</v>
      </c>
      <c r="AY1795" s="264" t="s">
        <v>414</v>
      </c>
    </row>
    <row r="1796" s="13" customFormat="1">
      <c r="B1796" s="265"/>
      <c r="C1796" s="266"/>
      <c r="D1796" s="252" t="s">
        <v>428</v>
      </c>
      <c r="E1796" s="267" t="s">
        <v>21</v>
      </c>
      <c r="F1796" s="268" t="s">
        <v>226</v>
      </c>
      <c r="G1796" s="266"/>
      <c r="H1796" s="269">
        <v>1050</v>
      </c>
      <c r="I1796" s="270"/>
      <c r="J1796" s="266"/>
      <c r="K1796" s="266"/>
      <c r="L1796" s="271"/>
      <c r="M1796" s="272"/>
      <c r="N1796" s="273"/>
      <c r="O1796" s="273"/>
      <c r="P1796" s="273"/>
      <c r="Q1796" s="273"/>
      <c r="R1796" s="273"/>
      <c r="S1796" s="273"/>
      <c r="T1796" s="274"/>
      <c r="AT1796" s="275" t="s">
        <v>428</v>
      </c>
      <c r="AU1796" s="275" t="s">
        <v>86</v>
      </c>
      <c r="AV1796" s="13" t="s">
        <v>86</v>
      </c>
      <c r="AW1796" s="13" t="s">
        <v>39</v>
      </c>
      <c r="AX1796" s="13" t="s">
        <v>76</v>
      </c>
      <c r="AY1796" s="275" t="s">
        <v>414</v>
      </c>
    </row>
    <row r="1797" s="14" customFormat="1">
      <c r="B1797" s="276"/>
      <c r="C1797" s="277"/>
      <c r="D1797" s="252" t="s">
        <v>428</v>
      </c>
      <c r="E1797" s="278" t="s">
        <v>21</v>
      </c>
      <c r="F1797" s="279" t="s">
        <v>259</v>
      </c>
      <c r="G1797" s="277"/>
      <c r="H1797" s="280">
        <v>1050</v>
      </c>
      <c r="I1797" s="281"/>
      <c r="J1797" s="277"/>
      <c r="K1797" s="277"/>
      <c r="L1797" s="282"/>
      <c r="M1797" s="283"/>
      <c r="N1797" s="284"/>
      <c r="O1797" s="284"/>
      <c r="P1797" s="284"/>
      <c r="Q1797" s="284"/>
      <c r="R1797" s="284"/>
      <c r="S1797" s="284"/>
      <c r="T1797" s="285"/>
      <c r="AT1797" s="286" t="s">
        <v>428</v>
      </c>
      <c r="AU1797" s="286" t="s">
        <v>86</v>
      </c>
      <c r="AV1797" s="14" t="s">
        <v>394</v>
      </c>
      <c r="AW1797" s="14" t="s">
        <v>39</v>
      </c>
      <c r="AX1797" s="14" t="s">
        <v>76</v>
      </c>
      <c r="AY1797" s="286" t="s">
        <v>414</v>
      </c>
    </row>
    <row r="1798" s="12" customFormat="1">
      <c r="B1798" s="255"/>
      <c r="C1798" s="256"/>
      <c r="D1798" s="252" t="s">
        <v>428</v>
      </c>
      <c r="E1798" s="257" t="s">
        <v>21</v>
      </c>
      <c r="F1798" s="258" t="s">
        <v>1944</v>
      </c>
      <c r="G1798" s="256"/>
      <c r="H1798" s="257" t="s">
        <v>21</v>
      </c>
      <c r="I1798" s="259"/>
      <c r="J1798" s="256"/>
      <c r="K1798" s="256"/>
      <c r="L1798" s="260"/>
      <c r="M1798" s="261"/>
      <c r="N1798" s="262"/>
      <c r="O1798" s="262"/>
      <c r="P1798" s="262"/>
      <c r="Q1798" s="262"/>
      <c r="R1798" s="262"/>
      <c r="S1798" s="262"/>
      <c r="T1798" s="263"/>
      <c r="AT1798" s="264" t="s">
        <v>428</v>
      </c>
      <c r="AU1798" s="264" t="s">
        <v>86</v>
      </c>
      <c r="AV1798" s="12" t="s">
        <v>83</v>
      </c>
      <c r="AW1798" s="12" t="s">
        <v>39</v>
      </c>
      <c r="AX1798" s="12" t="s">
        <v>76</v>
      </c>
      <c r="AY1798" s="264" t="s">
        <v>414</v>
      </c>
    </row>
    <row r="1799" s="12" customFormat="1">
      <c r="B1799" s="255"/>
      <c r="C1799" s="256"/>
      <c r="D1799" s="252" t="s">
        <v>428</v>
      </c>
      <c r="E1799" s="257" t="s">
        <v>21</v>
      </c>
      <c r="F1799" s="258" t="s">
        <v>1945</v>
      </c>
      <c r="G1799" s="256"/>
      <c r="H1799" s="257" t="s">
        <v>21</v>
      </c>
      <c r="I1799" s="259"/>
      <c r="J1799" s="256"/>
      <c r="K1799" s="256"/>
      <c r="L1799" s="260"/>
      <c r="M1799" s="261"/>
      <c r="N1799" s="262"/>
      <c r="O1799" s="262"/>
      <c r="P1799" s="262"/>
      <c r="Q1799" s="262"/>
      <c r="R1799" s="262"/>
      <c r="S1799" s="262"/>
      <c r="T1799" s="263"/>
      <c r="AT1799" s="264" t="s">
        <v>428</v>
      </c>
      <c r="AU1799" s="264" t="s">
        <v>86</v>
      </c>
      <c r="AV1799" s="12" t="s">
        <v>83</v>
      </c>
      <c r="AW1799" s="12" t="s">
        <v>39</v>
      </c>
      <c r="AX1799" s="12" t="s">
        <v>76</v>
      </c>
      <c r="AY1799" s="264" t="s">
        <v>414</v>
      </c>
    </row>
    <row r="1800" s="12" customFormat="1">
      <c r="B1800" s="255"/>
      <c r="C1800" s="256"/>
      <c r="D1800" s="252" t="s">
        <v>428</v>
      </c>
      <c r="E1800" s="257" t="s">
        <v>21</v>
      </c>
      <c r="F1800" s="258" t="s">
        <v>1946</v>
      </c>
      <c r="G1800" s="256"/>
      <c r="H1800" s="257" t="s">
        <v>21</v>
      </c>
      <c r="I1800" s="259"/>
      <c r="J1800" s="256"/>
      <c r="K1800" s="256"/>
      <c r="L1800" s="260"/>
      <c r="M1800" s="261"/>
      <c r="N1800" s="262"/>
      <c r="O1800" s="262"/>
      <c r="P1800" s="262"/>
      <c r="Q1800" s="262"/>
      <c r="R1800" s="262"/>
      <c r="S1800" s="262"/>
      <c r="T1800" s="263"/>
      <c r="AT1800" s="264" t="s">
        <v>428</v>
      </c>
      <c r="AU1800" s="264" t="s">
        <v>86</v>
      </c>
      <c r="AV1800" s="12" t="s">
        <v>83</v>
      </c>
      <c r="AW1800" s="12" t="s">
        <v>39</v>
      </c>
      <c r="AX1800" s="12" t="s">
        <v>76</v>
      </c>
      <c r="AY1800" s="264" t="s">
        <v>414</v>
      </c>
    </row>
    <row r="1801" s="13" customFormat="1">
      <c r="B1801" s="265"/>
      <c r="C1801" s="266"/>
      <c r="D1801" s="252" t="s">
        <v>428</v>
      </c>
      <c r="E1801" s="267" t="s">
        <v>21</v>
      </c>
      <c r="F1801" s="268" t="s">
        <v>1947</v>
      </c>
      <c r="G1801" s="266"/>
      <c r="H1801" s="269">
        <v>62.450000000000003</v>
      </c>
      <c r="I1801" s="270"/>
      <c r="J1801" s="266"/>
      <c r="K1801" s="266"/>
      <c r="L1801" s="271"/>
      <c r="M1801" s="272"/>
      <c r="N1801" s="273"/>
      <c r="O1801" s="273"/>
      <c r="P1801" s="273"/>
      <c r="Q1801" s="273"/>
      <c r="R1801" s="273"/>
      <c r="S1801" s="273"/>
      <c r="T1801" s="274"/>
      <c r="AT1801" s="275" t="s">
        <v>428</v>
      </c>
      <c r="AU1801" s="275" t="s">
        <v>86</v>
      </c>
      <c r="AV1801" s="13" t="s">
        <v>86</v>
      </c>
      <c r="AW1801" s="13" t="s">
        <v>39</v>
      </c>
      <c r="AX1801" s="13" t="s">
        <v>76</v>
      </c>
      <c r="AY1801" s="275" t="s">
        <v>414</v>
      </c>
    </row>
    <row r="1802" s="14" customFormat="1">
      <c r="B1802" s="276"/>
      <c r="C1802" s="277"/>
      <c r="D1802" s="252" t="s">
        <v>428</v>
      </c>
      <c r="E1802" s="278" t="s">
        <v>21</v>
      </c>
      <c r="F1802" s="279" t="s">
        <v>259</v>
      </c>
      <c r="G1802" s="277"/>
      <c r="H1802" s="280">
        <v>62.450000000000003</v>
      </c>
      <c r="I1802" s="281"/>
      <c r="J1802" s="277"/>
      <c r="K1802" s="277"/>
      <c r="L1802" s="282"/>
      <c r="M1802" s="283"/>
      <c r="N1802" s="284"/>
      <c r="O1802" s="284"/>
      <c r="P1802" s="284"/>
      <c r="Q1802" s="284"/>
      <c r="R1802" s="284"/>
      <c r="S1802" s="284"/>
      <c r="T1802" s="285"/>
      <c r="AT1802" s="286" t="s">
        <v>428</v>
      </c>
      <c r="AU1802" s="286" t="s">
        <v>86</v>
      </c>
      <c r="AV1802" s="14" t="s">
        <v>394</v>
      </c>
      <c r="AW1802" s="14" t="s">
        <v>39</v>
      </c>
      <c r="AX1802" s="14" t="s">
        <v>76</v>
      </c>
      <c r="AY1802" s="286" t="s">
        <v>414</v>
      </c>
    </row>
    <row r="1803" s="15" customFormat="1">
      <c r="B1803" s="287"/>
      <c r="C1803" s="288"/>
      <c r="D1803" s="252" t="s">
        <v>428</v>
      </c>
      <c r="E1803" s="289" t="s">
        <v>21</v>
      </c>
      <c r="F1803" s="290" t="s">
        <v>235</v>
      </c>
      <c r="G1803" s="288"/>
      <c r="H1803" s="291">
        <v>1112.4500000000001</v>
      </c>
      <c r="I1803" s="292"/>
      <c r="J1803" s="288"/>
      <c r="K1803" s="288"/>
      <c r="L1803" s="293"/>
      <c r="M1803" s="294"/>
      <c r="N1803" s="295"/>
      <c r="O1803" s="295"/>
      <c r="P1803" s="295"/>
      <c r="Q1803" s="295"/>
      <c r="R1803" s="295"/>
      <c r="S1803" s="295"/>
      <c r="T1803" s="296"/>
      <c r="AT1803" s="297" t="s">
        <v>428</v>
      </c>
      <c r="AU1803" s="297" t="s">
        <v>86</v>
      </c>
      <c r="AV1803" s="15" t="s">
        <v>422</v>
      </c>
      <c r="AW1803" s="15" t="s">
        <v>39</v>
      </c>
      <c r="AX1803" s="15" t="s">
        <v>83</v>
      </c>
      <c r="AY1803" s="297" t="s">
        <v>414</v>
      </c>
    </row>
    <row r="1804" s="1" customFormat="1" ht="16.5" customHeight="1">
      <c r="B1804" s="47"/>
      <c r="C1804" s="298" t="s">
        <v>1948</v>
      </c>
      <c r="D1804" s="298" t="s">
        <v>841</v>
      </c>
      <c r="E1804" s="299" t="s">
        <v>1949</v>
      </c>
      <c r="F1804" s="300" t="s">
        <v>1950</v>
      </c>
      <c r="G1804" s="301" t="s">
        <v>192</v>
      </c>
      <c r="H1804" s="302">
        <v>1102.5</v>
      </c>
      <c r="I1804" s="303"/>
      <c r="J1804" s="304">
        <f>ROUND(I1804*H1804,2)</f>
        <v>0</v>
      </c>
      <c r="K1804" s="300" t="s">
        <v>21</v>
      </c>
      <c r="L1804" s="305"/>
      <c r="M1804" s="306" t="s">
        <v>21</v>
      </c>
      <c r="N1804" s="307" t="s">
        <v>47</v>
      </c>
      <c r="O1804" s="48"/>
      <c r="P1804" s="249">
        <f>O1804*H1804</f>
        <v>0</v>
      </c>
      <c r="Q1804" s="249">
        <v>0.0035999999999999999</v>
      </c>
      <c r="R1804" s="249">
        <f>Q1804*H1804</f>
        <v>3.9689999999999999</v>
      </c>
      <c r="S1804" s="249">
        <v>0</v>
      </c>
      <c r="T1804" s="250">
        <f>S1804*H1804</f>
        <v>0</v>
      </c>
      <c r="AR1804" s="25" t="s">
        <v>818</v>
      </c>
      <c r="AT1804" s="25" t="s">
        <v>841</v>
      </c>
      <c r="AU1804" s="25" t="s">
        <v>86</v>
      </c>
      <c r="AY1804" s="25" t="s">
        <v>414</v>
      </c>
      <c r="BE1804" s="251">
        <f>IF(N1804="základní",J1804,0)</f>
        <v>0</v>
      </c>
      <c r="BF1804" s="251">
        <f>IF(N1804="snížená",J1804,0)</f>
        <v>0</v>
      </c>
      <c r="BG1804" s="251">
        <f>IF(N1804="zákl. přenesená",J1804,0)</f>
        <v>0</v>
      </c>
      <c r="BH1804" s="251">
        <f>IF(N1804="sníž. přenesená",J1804,0)</f>
        <v>0</v>
      </c>
      <c r="BI1804" s="251">
        <f>IF(N1804="nulová",J1804,0)</f>
        <v>0</v>
      </c>
      <c r="BJ1804" s="25" t="s">
        <v>83</v>
      </c>
      <c r="BK1804" s="251">
        <f>ROUND(I1804*H1804,2)</f>
        <v>0</v>
      </c>
      <c r="BL1804" s="25" t="s">
        <v>690</v>
      </c>
      <c r="BM1804" s="25" t="s">
        <v>1951</v>
      </c>
    </row>
    <row r="1805" s="13" customFormat="1">
      <c r="B1805" s="265"/>
      <c r="C1805" s="266"/>
      <c r="D1805" s="252" t="s">
        <v>428</v>
      </c>
      <c r="E1805" s="267" t="s">
        <v>21</v>
      </c>
      <c r="F1805" s="268" t="s">
        <v>226</v>
      </c>
      <c r="G1805" s="266"/>
      <c r="H1805" s="269">
        <v>1050</v>
      </c>
      <c r="I1805" s="270"/>
      <c r="J1805" s="266"/>
      <c r="K1805" s="266"/>
      <c r="L1805" s="271"/>
      <c r="M1805" s="272"/>
      <c r="N1805" s="273"/>
      <c r="O1805" s="273"/>
      <c r="P1805" s="273"/>
      <c r="Q1805" s="273"/>
      <c r="R1805" s="273"/>
      <c r="S1805" s="273"/>
      <c r="T1805" s="274"/>
      <c r="AT1805" s="275" t="s">
        <v>428</v>
      </c>
      <c r="AU1805" s="275" t="s">
        <v>86</v>
      </c>
      <c r="AV1805" s="13" t="s">
        <v>86</v>
      </c>
      <c r="AW1805" s="13" t="s">
        <v>39</v>
      </c>
      <c r="AX1805" s="13" t="s">
        <v>76</v>
      </c>
      <c r="AY1805" s="275" t="s">
        <v>414</v>
      </c>
    </row>
    <row r="1806" s="15" customFormat="1">
      <c r="B1806" s="287"/>
      <c r="C1806" s="288"/>
      <c r="D1806" s="252" t="s">
        <v>428</v>
      </c>
      <c r="E1806" s="289" t="s">
        <v>21</v>
      </c>
      <c r="F1806" s="290" t="s">
        <v>235</v>
      </c>
      <c r="G1806" s="288"/>
      <c r="H1806" s="291">
        <v>1050</v>
      </c>
      <c r="I1806" s="292"/>
      <c r="J1806" s="288"/>
      <c r="K1806" s="288"/>
      <c r="L1806" s="293"/>
      <c r="M1806" s="294"/>
      <c r="N1806" s="295"/>
      <c r="O1806" s="295"/>
      <c r="P1806" s="295"/>
      <c r="Q1806" s="295"/>
      <c r="R1806" s="295"/>
      <c r="S1806" s="295"/>
      <c r="T1806" s="296"/>
      <c r="AT1806" s="297" t="s">
        <v>428</v>
      </c>
      <c r="AU1806" s="297" t="s">
        <v>86</v>
      </c>
      <c r="AV1806" s="15" t="s">
        <v>422</v>
      </c>
      <c r="AW1806" s="15" t="s">
        <v>39</v>
      </c>
      <c r="AX1806" s="15" t="s">
        <v>83</v>
      </c>
      <c r="AY1806" s="297" t="s">
        <v>414</v>
      </c>
    </row>
    <row r="1807" s="13" customFormat="1">
      <c r="B1807" s="265"/>
      <c r="C1807" s="266"/>
      <c r="D1807" s="252" t="s">
        <v>428</v>
      </c>
      <c r="E1807" s="266"/>
      <c r="F1807" s="268" t="s">
        <v>1952</v>
      </c>
      <c r="G1807" s="266"/>
      <c r="H1807" s="269">
        <v>1102.5</v>
      </c>
      <c r="I1807" s="270"/>
      <c r="J1807" s="266"/>
      <c r="K1807" s="266"/>
      <c r="L1807" s="271"/>
      <c r="M1807" s="272"/>
      <c r="N1807" s="273"/>
      <c r="O1807" s="273"/>
      <c r="P1807" s="273"/>
      <c r="Q1807" s="273"/>
      <c r="R1807" s="273"/>
      <c r="S1807" s="273"/>
      <c r="T1807" s="274"/>
      <c r="AT1807" s="275" t="s">
        <v>428</v>
      </c>
      <c r="AU1807" s="275" t="s">
        <v>86</v>
      </c>
      <c r="AV1807" s="13" t="s">
        <v>86</v>
      </c>
      <c r="AW1807" s="13" t="s">
        <v>6</v>
      </c>
      <c r="AX1807" s="13" t="s">
        <v>83</v>
      </c>
      <c r="AY1807" s="275" t="s">
        <v>414</v>
      </c>
    </row>
    <row r="1808" s="1" customFormat="1" ht="25.5" customHeight="1">
      <c r="B1808" s="47"/>
      <c r="C1808" s="298" t="s">
        <v>1953</v>
      </c>
      <c r="D1808" s="298" t="s">
        <v>841</v>
      </c>
      <c r="E1808" s="299" t="s">
        <v>1954</v>
      </c>
      <c r="F1808" s="300" t="s">
        <v>1955</v>
      </c>
      <c r="G1808" s="301" t="s">
        <v>446</v>
      </c>
      <c r="H1808" s="302">
        <v>1.968</v>
      </c>
      <c r="I1808" s="303"/>
      <c r="J1808" s="304">
        <f>ROUND(I1808*H1808,2)</f>
        <v>0</v>
      </c>
      <c r="K1808" s="300" t="s">
        <v>421</v>
      </c>
      <c r="L1808" s="305"/>
      <c r="M1808" s="306" t="s">
        <v>21</v>
      </c>
      <c r="N1808" s="307" t="s">
        <v>47</v>
      </c>
      <c r="O1808" s="48"/>
      <c r="P1808" s="249">
        <f>O1808*H1808</f>
        <v>0</v>
      </c>
      <c r="Q1808" s="249">
        <v>0.032000000000000001</v>
      </c>
      <c r="R1808" s="249">
        <f>Q1808*H1808</f>
        <v>0.062976000000000004</v>
      </c>
      <c r="S1808" s="249">
        <v>0</v>
      </c>
      <c r="T1808" s="250">
        <f>S1808*H1808</f>
        <v>0</v>
      </c>
      <c r="AR1808" s="25" t="s">
        <v>542</v>
      </c>
      <c r="AT1808" s="25" t="s">
        <v>841</v>
      </c>
      <c r="AU1808" s="25" t="s">
        <v>86</v>
      </c>
      <c r="AY1808" s="25" t="s">
        <v>414</v>
      </c>
      <c r="BE1808" s="251">
        <f>IF(N1808="základní",J1808,0)</f>
        <v>0</v>
      </c>
      <c r="BF1808" s="251">
        <f>IF(N1808="snížená",J1808,0)</f>
        <v>0</v>
      </c>
      <c r="BG1808" s="251">
        <f>IF(N1808="zákl. přenesená",J1808,0)</f>
        <v>0</v>
      </c>
      <c r="BH1808" s="251">
        <f>IF(N1808="sníž. přenesená",J1808,0)</f>
        <v>0</v>
      </c>
      <c r="BI1808" s="251">
        <f>IF(N1808="nulová",J1808,0)</f>
        <v>0</v>
      </c>
      <c r="BJ1808" s="25" t="s">
        <v>83</v>
      </c>
      <c r="BK1808" s="251">
        <f>ROUND(I1808*H1808,2)</f>
        <v>0</v>
      </c>
      <c r="BL1808" s="25" t="s">
        <v>422</v>
      </c>
      <c r="BM1808" s="25" t="s">
        <v>1956</v>
      </c>
    </row>
    <row r="1809" s="13" customFormat="1">
      <c r="B1809" s="265"/>
      <c r="C1809" s="266"/>
      <c r="D1809" s="252" t="s">
        <v>428</v>
      </c>
      <c r="E1809" s="267" t="s">
        <v>21</v>
      </c>
      <c r="F1809" s="268" t="s">
        <v>1957</v>
      </c>
      <c r="G1809" s="266"/>
      <c r="H1809" s="269">
        <v>1.8740000000000001</v>
      </c>
      <c r="I1809" s="270"/>
      <c r="J1809" s="266"/>
      <c r="K1809" s="266"/>
      <c r="L1809" s="271"/>
      <c r="M1809" s="272"/>
      <c r="N1809" s="273"/>
      <c r="O1809" s="273"/>
      <c r="P1809" s="273"/>
      <c r="Q1809" s="273"/>
      <c r="R1809" s="273"/>
      <c r="S1809" s="273"/>
      <c r="T1809" s="274"/>
      <c r="AT1809" s="275" t="s">
        <v>428</v>
      </c>
      <c r="AU1809" s="275" t="s">
        <v>86</v>
      </c>
      <c r="AV1809" s="13" t="s">
        <v>86</v>
      </c>
      <c r="AW1809" s="13" t="s">
        <v>39</v>
      </c>
      <c r="AX1809" s="13" t="s">
        <v>76</v>
      </c>
      <c r="AY1809" s="275" t="s">
        <v>414</v>
      </c>
    </row>
    <row r="1810" s="15" customFormat="1">
      <c r="B1810" s="287"/>
      <c r="C1810" s="288"/>
      <c r="D1810" s="252" t="s">
        <v>428</v>
      </c>
      <c r="E1810" s="289" t="s">
        <v>21</v>
      </c>
      <c r="F1810" s="290" t="s">
        <v>235</v>
      </c>
      <c r="G1810" s="288"/>
      <c r="H1810" s="291">
        <v>1.8740000000000001</v>
      </c>
      <c r="I1810" s="292"/>
      <c r="J1810" s="288"/>
      <c r="K1810" s="288"/>
      <c r="L1810" s="293"/>
      <c r="M1810" s="294"/>
      <c r="N1810" s="295"/>
      <c r="O1810" s="295"/>
      <c r="P1810" s="295"/>
      <c r="Q1810" s="295"/>
      <c r="R1810" s="295"/>
      <c r="S1810" s="295"/>
      <c r="T1810" s="296"/>
      <c r="AT1810" s="297" t="s">
        <v>428</v>
      </c>
      <c r="AU1810" s="297" t="s">
        <v>86</v>
      </c>
      <c r="AV1810" s="15" t="s">
        <v>422</v>
      </c>
      <c r="AW1810" s="15" t="s">
        <v>39</v>
      </c>
      <c r="AX1810" s="15" t="s">
        <v>83</v>
      </c>
      <c r="AY1810" s="297" t="s">
        <v>414</v>
      </c>
    </row>
    <row r="1811" s="13" customFormat="1">
      <c r="B1811" s="265"/>
      <c r="C1811" s="266"/>
      <c r="D1811" s="252" t="s">
        <v>428</v>
      </c>
      <c r="E1811" s="266"/>
      <c r="F1811" s="268" t="s">
        <v>1958</v>
      </c>
      <c r="G1811" s="266"/>
      <c r="H1811" s="269">
        <v>1.968</v>
      </c>
      <c r="I1811" s="270"/>
      <c r="J1811" s="266"/>
      <c r="K1811" s="266"/>
      <c r="L1811" s="271"/>
      <c r="M1811" s="272"/>
      <c r="N1811" s="273"/>
      <c r="O1811" s="273"/>
      <c r="P1811" s="273"/>
      <c r="Q1811" s="273"/>
      <c r="R1811" s="273"/>
      <c r="S1811" s="273"/>
      <c r="T1811" s="274"/>
      <c r="AT1811" s="275" t="s">
        <v>428</v>
      </c>
      <c r="AU1811" s="275" t="s">
        <v>86</v>
      </c>
      <c r="AV1811" s="13" t="s">
        <v>86</v>
      </c>
      <c r="AW1811" s="13" t="s">
        <v>6</v>
      </c>
      <c r="AX1811" s="13" t="s">
        <v>83</v>
      </c>
      <c r="AY1811" s="275" t="s">
        <v>414</v>
      </c>
    </row>
    <row r="1812" s="1" customFormat="1" ht="16.5" customHeight="1">
      <c r="B1812" s="47"/>
      <c r="C1812" s="240" t="s">
        <v>1959</v>
      </c>
      <c r="D1812" s="240" t="s">
        <v>418</v>
      </c>
      <c r="E1812" s="241" t="s">
        <v>1960</v>
      </c>
      <c r="F1812" s="242" t="s">
        <v>1961</v>
      </c>
      <c r="G1812" s="243" t="s">
        <v>192</v>
      </c>
      <c r="H1812" s="244">
        <v>647.20000000000005</v>
      </c>
      <c r="I1812" s="245"/>
      <c r="J1812" s="246">
        <f>ROUND(I1812*H1812,2)</f>
        <v>0</v>
      </c>
      <c r="K1812" s="242" t="s">
        <v>21</v>
      </c>
      <c r="L1812" s="73"/>
      <c r="M1812" s="247" t="s">
        <v>21</v>
      </c>
      <c r="N1812" s="248" t="s">
        <v>47</v>
      </c>
      <c r="O1812" s="48"/>
      <c r="P1812" s="249">
        <f>O1812*H1812</f>
        <v>0</v>
      </c>
      <c r="Q1812" s="249">
        <v>0.00027</v>
      </c>
      <c r="R1812" s="249">
        <f>Q1812*H1812</f>
        <v>0.17474400000000001</v>
      </c>
      <c r="S1812" s="249">
        <v>0</v>
      </c>
      <c r="T1812" s="250">
        <f>S1812*H1812</f>
        <v>0</v>
      </c>
      <c r="AR1812" s="25" t="s">
        <v>690</v>
      </c>
      <c r="AT1812" s="25" t="s">
        <v>418</v>
      </c>
      <c r="AU1812" s="25" t="s">
        <v>86</v>
      </c>
      <c r="AY1812" s="25" t="s">
        <v>414</v>
      </c>
      <c r="BE1812" s="251">
        <f>IF(N1812="základní",J1812,0)</f>
        <v>0</v>
      </c>
      <c r="BF1812" s="251">
        <f>IF(N1812="snížená",J1812,0)</f>
        <v>0</v>
      </c>
      <c r="BG1812" s="251">
        <f>IF(N1812="zákl. přenesená",J1812,0)</f>
        <v>0</v>
      </c>
      <c r="BH1812" s="251">
        <f>IF(N1812="sníž. přenesená",J1812,0)</f>
        <v>0</v>
      </c>
      <c r="BI1812" s="251">
        <f>IF(N1812="nulová",J1812,0)</f>
        <v>0</v>
      </c>
      <c r="BJ1812" s="25" t="s">
        <v>83</v>
      </c>
      <c r="BK1812" s="251">
        <f>ROUND(I1812*H1812,2)</f>
        <v>0</v>
      </c>
      <c r="BL1812" s="25" t="s">
        <v>690</v>
      </c>
      <c r="BM1812" s="25" t="s">
        <v>1962</v>
      </c>
    </row>
    <row r="1813" s="12" customFormat="1">
      <c r="B1813" s="255"/>
      <c r="C1813" s="256"/>
      <c r="D1813" s="252" t="s">
        <v>428</v>
      </c>
      <c r="E1813" s="257" t="s">
        <v>21</v>
      </c>
      <c r="F1813" s="258" t="s">
        <v>1363</v>
      </c>
      <c r="G1813" s="256"/>
      <c r="H1813" s="257" t="s">
        <v>21</v>
      </c>
      <c r="I1813" s="259"/>
      <c r="J1813" s="256"/>
      <c r="K1813" s="256"/>
      <c r="L1813" s="260"/>
      <c r="M1813" s="261"/>
      <c r="N1813" s="262"/>
      <c r="O1813" s="262"/>
      <c r="P1813" s="262"/>
      <c r="Q1813" s="262"/>
      <c r="R1813" s="262"/>
      <c r="S1813" s="262"/>
      <c r="T1813" s="263"/>
      <c r="AT1813" s="264" t="s">
        <v>428</v>
      </c>
      <c r="AU1813" s="264" t="s">
        <v>86</v>
      </c>
      <c r="AV1813" s="12" t="s">
        <v>83</v>
      </c>
      <c r="AW1813" s="12" t="s">
        <v>39</v>
      </c>
      <c r="AX1813" s="12" t="s">
        <v>76</v>
      </c>
      <c r="AY1813" s="264" t="s">
        <v>414</v>
      </c>
    </row>
    <row r="1814" s="12" customFormat="1">
      <c r="B1814" s="255"/>
      <c r="C1814" s="256"/>
      <c r="D1814" s="252" t="s">
        <v>428</v>
      </c>
      <c r="E1814" s="257" t="s">
        <v>21</v>
      </c>
      <c r="F1814" s="258" t="s">
        <v>1963</v>
      </c>
      <c r="G1814" s="256"/>
      <c r="H1814" s="257" t="s">
        <v>21</v>
      </c>
      <c r="I1814" s="259"/>
      <c r="J1814" s="256"/>
      <c r="K1814" s="256"/>
      <c r="L1814" s="260"/>
      <c r="M1814" s="261"/>
      <c r="N1814" s="262"/>
      <c r="O1814" s="262"/>
      <c r="P1814" s="262"/>
      <c r="Q1814" s="262"/>
      <c r="R1814" s="262"/>
      <c r="S1814" s="262"/>
      <c r="T1814" s="263"/>
      <c r="AT1814" s="264" t="s">
        <v>428</v>
      </c>
      <c r="AU1814" s="264" t="s">
        <v>86</v>
      </c>
      <c r="AV1814" s="12" t="s">
        <v>83</v>
      </c>
      <c r="AW1814" s="12" t="s">
        <v>39</v>
      </c>
      <c r="AX1814" s="12" t="s">
        <v>76</v>
      </c>
      <c r="AY1814" s="264" t="s">
        <v>414</v>
      </c>
    </row>
    <row r="1815" s="13" customFormat="1">
      <c r="B1815" s="265"/>
      <c r="C1815" s="266"/>
      <c r="D1815" s="252" t="s">
        <v>428</v>
      </c>
      <c r="E1815" s="267" t="s">
        <v>21</v>
      </c>
      <c r="F1815" s="268" t="s">
        <v>258</v>
      </c>
      <c r="G1815" s="266"/>
      <c r="H1815" s="269">
        <v>323.60000000000002</v>
      </c>
      <c r="I1815" s="270"/>
      <c r="J1815" s="266"/>
      <c r="K1815" s="266"/>
      <c r="L1815" s="271"/>
      <c r="M1815" s="272"/>
      <c r="N1815" s="273"/>
      <c r="O1815" s="273"/>
      <c r="P1815" s="273"/>
      <c r="Q1815" s="273"/>
      <c r="R1815" s="273"/>
      <c r="S1815" s="273"/>
      <c r="T1815" s="274"/>
      <c r="AT1815" s="275" t="s">
        <v>428</v>
      </c>
      <c r="AU1815" s="275" t="s">
        <v>86</v>
      </c>
      <c r="AV1815" s="13" t="s">
        <v>86</v>
      </c>
      <c r="AW1815" s="13" t="s">
        <v>39</v>
      </c>
      <c r="AX1815" s="13" t="s">
        <v>76</v>
      </c>
      <c r="AY1815" s="275" t="s">
        <v>414</v>
      </c>
    </row>
    <row r="1816" s="14" customFormat="1">
      <c r="B1816" s="276"/>
      <c r="C1816" s="277"/>
      <c r="D1816" s="252" t="s">
        <v>428</v>
      </c>
      <c r="E1816" s="278" t="s">
        <v>218</v>
      </c>
      <c r="F1816" s="279" t="s">
        <v>259</v>
      </c>
      <c r="G1816" s="277"/>
      <c r="H1816" s="280">
        <v>323.60000000000002</v>
      </c>
      <c r="I1816" s="281"/>
      <c r="J1816" s="277"/>
      <c r="K1816" s="277"/>
      <c r="L1816" s="282"/>
      <c r="M1816" s="283"/>
      <c r="N1816" s="284"/>
      <c r="O1816" s="284"/>
      <c r="P1816" s="284"/>
      <c r="Q1816" s="284"/>
      <c r="R1816" s="284"/>
      <c r="S1816" s="284"/>
      <c r="T1816" s="285"/>
      <c r="AT1816" s="286" t="s">
        <v>428</v>
      </c>
      <c r="AU1816" s="286" t="s">
        <v>86</v>
      </c>
      <c r="AV1816" s="14" t="s">
        <v>394</v>
      </c>
      <c r="AW1816" s="14" t="s">
        <v>39</v>
      </c>
      <c r="AX1816" s="14" t="s">
        <v>76</v>
      </c>
      <c r="AY1816" s="286" t="s">
        <v>414</v>
      </c>
    </row>
    <row r="1817" s="12" customFormat="1">
      <c r="B1817" s="255"/>
      <c r="C1817" s="256"/>
      <c r="D1817" s="252" t="s">
        <v>428</v>
      </c>
      <c r="E1817" s="257" t="s">
        <v>21</v>
      </c>
      <c r="F1817" s="258" t="s">
        <v>1964</v>
      </c>
      <c r="G1817" s="256"/>
      <c r="H1817" s="257" t="s">
        <v>21</v>
      </c>
      <c r="I1817" s="259"/>
      <c r="J1817" s="256"/>
      <c r="K1817" s="256"/>
      <c r="L1817" s="260"/>
      <c r="M1817" s="261"/>
      <c r="N1817" s="262"/>
      <c r="O1817" s="262"/>
      <c r="P1817" s="262"/>
      <c r="Q1817" s="262"/>
      <c r="R1817" s="262"/>
      <c r="S1817" s="262"/>
      <c r="T1817" s="263"/>
      <c r="AT1817" s="264" t="s">
        <v>428</v>
      </c>
      <c r="AU1817" s="264" t="s">
        <v>86</v>
      </c>
      <c r="AV1817" s="12" t="s">
        <v>83</v>
      </c>
      <c r="AW1817" s="12" t="s">
        <v>39</v>
      </c>
      <c r="AX1817" s="12" t="s">
        <v>76</v>
      </c>
      <c r="AY1817" s="264" t="s">
        <v>414</v>
      </c>
    </row>
    <row r="1818" s="13" customFormat="1">
      <c r="B1818" s="265"/>
      <c r="C1818" s="266"/>
      <c r="D1818" s="252" t="s">
        <v>428</v>
      </c>
      <c r="E1818" s="267" t="s">
        <v>21</v>
      </c>
      <c r="F1818" s="268" t="s">
        <v>258</v>
      </c>
      <c r="G1818" s="266"/>
      <c r="H1818" s="269">
        <v>323.60000000000002</v>
      </c>
      <c r="I1818" s="270"/>
      <c r="J1818" s="266"/>
      <c r="K1818" s="266"/>
      <c r="L1818" s="271"/>
      <c r="M1818" s="272"/>
      <c r="N1818" s="273"/>
      <c r="O1818" s="273"/>
      <c r="P1818" s="273"/>
      <c r="Q1818" s="273"/>
      <c r="R1818" s="273"/>
      <c r="S1818" s="273"/>
      <c r="T1818" s="274"/>
      <c r="AT1818" s="275" t="s">
        <v>428</v>
      </c>
      <c r="AU1818" s="275" t="s">
        <v>86</v>
      </c>
      <c r="AV1818" s="13" t="s">
        <v>86</v>
      </c>
      <c r="AW1818" s="13" t="s">
        <v>39</v>
      </c>
      <c r="AX1818" s="13" t="s">
        <v>76</v>
      </c>
      <c r="AY1818" s="275" t="s">
        <v>414</v>
      </c>
    </row>
    <row r="1819" s="14" customFormat="1">
      <c r="B1819" s="276"/>
      <c r="C1819" s="277"/>
      <c r="D1819" s="252" t="s">
        <v>428</v>
      </c>
      <c r="E1819" s="278" t="s">
        <v>221</v>
      </c>
      <c r="F1819" s="279" t="s">
        <v>259</v>
      </c>
      <c r="G1819" s="277"/>
      <c r="H1819" s="280">
        <v>323.60000000000002</v>
      </c>
      <c r="I1819" s="281"/>
      <c r="J1819" s="277"/>
      <c r="K1819" s="277"/>
      <c r="L1819" s="282"/>
      <c r="M1819" s="283"/>
      <c r="N1819" s="284"/>
      <c r="O1819" s="284"/>
      <c r="P1819" s="284"/>
      <c r="Q1819" s="284"/>
      <c r="R1819" s="284"/>
      <c r="S1819" s="284"/>
      <c r="T1819" s="285"/>
      <c r="AT1819" s="286" t="s">
        <v>428</v>
      </c>
      <c r="AU1819" s="286" t="s">
        <v>86</v>
      </c>
      <c r="AV1819" s="14" t="s">
        <v>394</v>
      </c>
      <c r="AW1819" s="14" t="s">
        <v>39</v>
      </c>
      <c r="AX1819" s="14" t="s">
        <v>76</v>
      </c>
      <c r="AY1819" s="286" t="s">
        <v>414</v>
      </c>
    </row>
    <row r="1820" s="15" customFormat="1">
      <c r="B1820" s="287"/>
      <c r="C1820" s="288"/>
      <c r="D1820" s="252" t="s">
        <v>428</v>
      </c>
      <c r="E1820" s="289" t="s">
        <v>21</v>
      </c>
      <c r="F1820" s="290" t="s">
        <v>235</v>
      </c>
      <c r="G1820" s="288"/>
      <c r="H1820" s="291">
        <v>647.20000000000005</v>
      </c>
      <c r="I1820" s="292"/>
      <c r="J1820" s="288"/>
      <c r="K1820" s="288"/>
      <c r="L1820" s="293"/>
      <c r="M1820" s="294"/>
      <c r="N1820" s="295"/>
      <c r="O1820" s="295"/>
      <c r="P1820" s="295"/>
      <c r="Q1820" s="295"/>
      <c r="R1820" s="295"/>
      <c r="S1820" s="295"/>
      <c r="T1820" s="296"/>
      <c r="AT1820" s="297" t="s">
        <v>428</v>
      </c>
      <c r="AU1820" s="297" t="s">
        <v>86</v>
      </c>
      <c r="AV1820" s="15" t="s">
        <v>422</v>
      </c>
      <c r="AW1820" s="15" t="s">
        <v>39</v>
      </c>
      <c r="AX1820" s="15" t="s">
        <v>83</v>
      </c>
      <c r="AY1820" s="297" t="s">
        <v>414</v>
      </c>
    </row>
    <row r="1821" s="1" customFormat="1" ht="25.5" customHeight="1">
      <c r="B1821" s="47"/>
      <c r="C1821" s="240" t="s">
        <v>1965</v>
      </c>
      <c r="D1821" s="240" t="s">
        <v>418</v>
      </c>
      <c r="E1821" s="241" t="s">
        <v>1966</v>
      </c>
      <c r="F1821" s="242" t="s">
        <v>1967</v>
      </c>
      <c r="G1821" s="243" t="s">
        <v>192</v>
      </c>
      <c r="H1821" s="244">
        <v>78.370000000000005</v>
      </c>
      <c r="I1821" s="245"/>
      <c r="J1821" s="246">
        <f>ROUND(I1821*H1821,2)</f>
        <v>0</v>
      </c>
      <c r="K1821" s="242" t="s">
        <v>421</v>
      </c>
      <c r="L1821" s="73"/>
      <c r="M1821" s="247" t="s">
        <v>21</v>
      </c>
      <c r="N1821" s="248" t="s">
        <v>47</v>
      </c>
      <c r="O1821" s="48"/>
      <c r="P1821" s="249">
        <f>O1821*H1821</f>
        <v>0</v>
      </c>
      <c r="Q1821" s="249">
        <v>0.0060000000000000001</v>
      </c>
      <c r="R1821" s="249">
        <f>Q1821*H1821</f>
        <v>0.47022000000000003</v>
      </c>
      <c r="S1821" s="249">
        <v>0</v>
      </c>
      <c r="T1821" s="250">
        <f>S1821*H1821</f>
        <v>0</v>
      </c>
      <c r="AR1821" s="25" t="s">
        <v>690</v>
      </c>
      <c r="AT1821" s="25" t="s">
        <v>418</v>
      </c>
      <c r="AU1821" s="25" t="s">
        <v>86</v>
      </c>
      <c r="AY1821" s="25" t="s">
        <v>414</v>
      </c>
      <c r="BE1821" s="251">
        <f>IF(N1821="základní",J1821,0)</f>
        <v>0</v>
      </c>
      <c r="BF1821" s="251">
        <f>IF(N1821="snížená",J1821,0)</f>
        <v>0</v>
      </c>
      <c r="BG1821" s="251">
        <f>IF(N1821="zákl. přenesená",J1821,0)</f>
        <v>0</v>
      </c>
      <c r="BH1821" s="251">
        <f>IF(N1821="sníž. přenesená",J1821,0)</f>
        <v>0</v>
      </c>
      <c r="BI1821" s="251">
        <f>IF(N1821="nulová",J1821,0)</f>
        <v>0</v>
      </c>
      <c r="BJ1821" s="25" t="s">
        <v>83</v>
      </c>
      <c r="BK1821" s="251">
        <f>ROUND(I1821*H1821,2)</f>
        <v>0</v>
      </c>
      <c r="BL1821" s="25" t="s">
        <v>690</v>
      </c>
      <c r="BM1821" s="25" t="s">
        <v>1968</v>
      </c>
    </row>
    <row r="1822" s="1" customFormat="1">
      <c r="B1822" s="47"/>
      <c r="C1822" s="75"/>
      <c r="D1822" s="252" t="s">
        <v>425</v>
      </c>
      <c r="E1822" s="75"/>
      <c r="F1822" s="253" t="s">
        <v>1969</v>
      </c>
      <c r="G1822" s="75"/>
      <c r="H1822" s="75"/>
      <c r="I1822" s="208"/>
      <c r="J1822" s="75"/>
      <c r="K1822" s="75"/>
      <c r="L1822" s="73"/>
      <c r="M1822" s="254"/>
      <c r="N1822" s="48"/>
      <c r="O1822" s="48"/>
      <c r="P1822" s="48"/>
      <c r="Q1822" s="48"/>
      <c r="R1822" s="48"/>
      <c r="S1822" s="48"/>
      <c r="T1822" s="96"/>
      <c r="AT1822" s="25" t="s">
        <v>425</v>
      </c>
      <c r="AU1822" s="25" t="s">
        <v>86</v>
      </c>
    </row>
    <row r="1823" s="12" customFormat="1">
      <c r="B1823" s="255"/>
      <c r="C1823" s="256"/>
      <c r="D1823" s="252" t="s">
        <v>428</v>
      </c>
      <c r="E1823" s="257" t="s">
        <v>21</v>
      </c>
      <c r="F1823" s="258" t="s">
        <v>1363</v>
      </c>
      <c r="G1823" s="256"/>
      <c r="H1823" s="257" t="s">
        <v>21</v>
      </c>
      <c r="I1823" s="259"/>
      <c r="J1823" s="256"/>
      <c r="K1823" s="256"/>
      <c r="L1823" s="260"/>
      <c r="M1823" s="261"/>
      <c r="N1823" s="262"/>
      <c r="O1823" s="262"/>
      <c r="P1823" s="262"/>
      <c r="Q1823" s="262"/>
      <c r="R1823" s="262"/>
      <c r="S1823" s="262"/>
      <c r="T1823" s="263"/>
      <c r="AT1823" s="264" t="s">
        <v>428</v>
      </c>
      <c r="AU1823" s="264" t="s">
        <v>86</v>
      </c>
      <c r="AV1823" s="12" t="s">
        <v>83</v>
      </c>
      <c r="AW1823" s="12" t="s">
        <v>39</v>
      </c>
      <c r="AX1823" s="12" t="s">
        <v>76</v>
      </c>
      <c r="AY1823" s="264" t="s">
        <v>414</v>
      </c>
    </row>
    <row r="1824" s="12" customFormat="1">
      <c r="B1824" s="255"/>
      <c r="C1824" s="256"/>
      <c r="D1824" s="252" t="s">
        <v>428</v>
      </c>
      <c r="E1824" s="257" t="s">
        <v>21</v>
      </c>
      <c r="F1824" s="258" t="s">
        <v>1970</v>
      </c>
      <c r="G1824" s="256"/>
      <c r="H1824" s="257" t="s">
        <v>21</v>
      </c>
      <c r="I1824" s="259"/>
      <c r="J1824" s="256"/>
      <c r="K1824" s="256"/>
      <c r="L1824" s="260"/>
      <c r="M1824" s="261"/>
      <c r="N1824" s="262"/>
      <c r="O1824" s="262"/>
      <c r="P1824" s="262"/>
      <c r="Q1824" s="262"/>
      <c r="R1824" s="262"/>
      <c r="S1824" s="262"/>
      <c r="T1824" s="263"/>
      <c r="AT1824" s="264" t="s">
        <v>428</v>
      </c>
      <c r="AU1824" s="264" t="s">
        <v>86</v>
      </c>
      <c r="AV1824" s="12" t="s">
        <v>83</v>
      </c>
      <c r="AW1824" s="12" t="s">
        <v>39</v>
      </c>
      <c r="AX1824" s="12" t="s">
        <v>76</v>
      </c>
      <c r="AY1824" s="264" t="s">
        <v>414</v>
      </c>
    </row>
    <row r="1825" s="13" customFormat="1">
      <c r="B1825" s="265"/>
      <c r="C1825" s="266"/>
      <c r="D1825" s="252" t="s">
        <v>428</v>
      </c>
      <c r="E1825" s="267" t="s">
        <v>21</v>
      </c>
      <c r="F1825" s="268" t="s">
        <v>1971</v>
      </c>
      <c r="G1825" s="266"/>
      <c r="H1825" s="269">
        <v>78.370000000000005</v>
      </c>
      <c r="I1825" s="270"/>
      <c r="J1825" s="266"/>
      <c r="K1825" s="266"/>
      <c r="L1825" s="271"/>
      <c r="M1825" s="272"/>
      <c r="N1825" s="273"/>
      <c r="O1825" s="273"/>
      <c r="P1825" s="273"/>
      <c r="Q1825" s="273"/>
      <c r="R1825" s="273"/>
      <c r="S1825" s="273"/>
      <c r="T1825" s="274"/>
      <c r="AT1825" s="275" t="s">
        <v>428</v>
      </c>
      <c r="AU1825" s="275" t="s">
        <v>86</v>
      </c>
      <c r="AV1825" s="13" t="s">
        <v>86</v>
      </c>
      <c r="AW1825" s="13" t="s">
        <v>39</v>
      </c>
      <c r="AX1825" s="13" t="s">
        <v>76</v>
      </c>
      <c r="AY1825" s="275" t="s">
        <v>414</v>
      </c>
    </row>
    <row r="1826" s="14" customFormat="1">
      <c r="B1826" s="276"/>
      <c r="C1826" s="277"/>
      <c r="D1826" s="252" t="s">
        <v>428</v>
      </c>
      <c r="E1826" s="278" t="s">
        <v>222</v>
      </c>
      <c r="F1826" s="279" t="s">
        <v>259</v>
      </c>
      <c r="G1826" s="277"/>
      <c r="H1826" s="280">
        <v>78.370000000000005</v>
      </c>
      <c r="I1826" s="281"/>
      <c r="J1826" s="277"/>
      <c r="K1826" s="277"/>
      <c r="L1826" s="282"/>
      <c r="M1826" s="283"/>
      <c r="N1826" s="284"/>
      <c r="O1826" s="284"/>
      <c r="P1826" s="284"/>
      <c r="Q1826" s="284"/>
      <c r="R1826" s="284"/>
      <c r="S1826" s="284"/>
      <c r="T1826" s="285"/>
      <c r="AT1826" s="286" t="s">
        <v>428</v>
      </c>
      <c r="AU1826" s="286" t="s">
        <v>86</v>
      </c>
      <c r="AV1826" s="14" t="s">
        <v>394</v>
      </c>
      <c r="AW1826" s="14" t="s">
        <v>39</v>
      </c>
      <c r="AX1826" s="14" t="s">
        <v>76</v>
      </c>
      <c r="AY1826" s="286" t="s">
        <v>414</v>
      </c>
    </row>
    <row r="1827" s="15" customFormat="1">
      <c r="B1827" s="287"/>
      <c r="C1827" s="288"/>
      <c r="D1827" s="252" t="s">
        <v>428</v>
      </c>
      <c r="E1827" s="289" t="s">
        <v>21</v>
      </c>
      <c r="F1827" s="290" t="s">
        <v>235</v>
      </c>
      <c r="G1827" s="288"/>
      <c r="H1827" s="291">
        <v>78.370000000000005</v>
      </c>
      <c r="I1827" s="292"/>
      <c r="J1827" s="288"/>
      <c r="K1827" s="288"/>
      <c r="L1827" s="293"/>
      <c r="M1827" s="294"/>
      <c r="N1827" s="295"/>
      <c r="O1827" s="295"/>
      <c r="P1827" s="295"/>
      <c r="Q1827" s="295"/>
      <c r="R1827" s="295"/>
      <c r="S1827" s="295"/>
      <c r="T1827" s="296"/>
      <c r="AT1827" s="297" t="s">
        <v>428</v>
      </c>
      <c r="AU1827" s="297" t="s">
        <v>86</v>
      </c>
      <c r="AV1827" s="15" t="s">
        <v>422</v>
      </c>
      <c r="AW1827" s="15" t="s">
        <v>39</v>
      </c>
      <c r="AX1827" s="15" t="s">
        <v>83</v>
      </c>
      <c r="AY1827" s="297" t="s">
        <v>414</v>
      </c>
    </row>
    <row r="1828" s="1" customFormat="1" ht="25.5" customHeight="1">
      <c r="B1828" s="47"/>
      <c r="C1828" s="298" t="s">
        <v>1972</v>
      </c>
      <c r="D1828" s="298" t="s">
        <v>841</v>
      </c>
      <c r="E1828" s="299" t="s">
        <v>1973</v>
      </c>
      <c r="F1828" s="300" t="s">
        <v>1974</v>
      </c>
      <c r="G1828" s="301" t="s">
        <v>446</v>
      </c>
      <c r="H1828" s="302">
        <v>107.59699999999999</v>
      </c>
      <c r="I1828" s="303"/>
      <c r="J1828" s="304">
        <f>ROUND(I1828*H1828,2)</f>
        <v>0</v>
      </c>
      <c r="K1828" s="300" t="s">
        <v>421</v>
      </c>
      <c r="L1828" s="305"/>
      <c r="M1828" s="306" t="s">
        <v>21</v>
      </c>
      <c r="N1828" s="307" t="s">
        <v>47</v>
      </c>
      <c r="O1828" s="48"/>
      <c r="P1828" s="249">
        <f>O1828*H1828</f>
        <v>0</v>
      </c>
      <c r="Q1828" s="249">
        <v>0.025000000000000001</v>
      </c>
      <c r="R1828" s="249">
        <f>Q1828*H1828</f>
        <v>2.6899250000000001</v>
      </c>
      <c r="S1828" s="249">
        <v>0</v>
      </c>
      <c r="T1828" s="250">
        <f>S1828*H1828</f>
        <v>0</v>
      </c>
      <c r="AR1828" s="25" t="s">
        <v>818</v>
      </c>
      <c r="AT1828" s="25" t="s">
        <v>841</v>
      </c>
      <c r="AU1828" s="25" t="s">
        <v>86</v>
      </c>
      <c r="AY1828" s="25" t="s">
        <v>414</v>
      </c>
      <c r="BE1828" s="251">
        <f>IF(N1828="základní",J1828,0)</f>
        <v>0</v>
      </c>
      <c r="BF1828" s="251">
        <f>IF(N1828="snížená",J1828,0)</f>
        <v>0</v>
      </c>
      <c r="BG1828" s="251">
        <f>IF(N1828="zákl. přenesená",J1828,0)</f>
        <v>0</v>
      </c>
      <c r="BH1828" s="251">
        <f>IF(N1828="sníž. přenesená",J1828,0)</f>
        <v>0</v>
      </c>
      <c r="BI1828" s="251">
        <f>IF(N1828="nulová",J1828,0)</f>
        <v>0</v>
      </c>
      <c r="BJ1828" s="25" t="s">
        <v>83</v>
      </c>
      <c r="BK1828" s="251">
        <f>ROUND(I1828*H1828,2)</f>
        <v>0</v>
      </c>
      <c r="BL1828" s="25" t="s">
        <v>690</v>
      </c>
      <c r="BM1828" s="25" t="s">
        <v>1975</v>
      </c>
    </row>
    <row r="1829" s="13" customFormat="1">
      <c r="B1829" s="265"/>
      <c r="C1829" s="266"/>
      <c r="D1829" s="252" t="s">
        <v>428</v>
      </c>
      <c r="E1829" s="267" t="s">
        <v>21</v>
      </c>
      <c r="F1829" s="268" t="s">
        <v>1976</v>
      </c>
      <c r="G1829" s="266"/>
      <c r="H1829" s="269">
        <v>107.59699999999999</v>
      </c>
      <c r="I1829" s="270"/>
      <c r="J1829" s="266"/>
      <c r="K1829" s="266"/>
      <c r="L1829" s="271"/>
      <c r="M1829" s="272"/>
      <c r="N1829" s="273"/>
      <c r="O1829" s="273"/>
      <c r="P1829" s="273"/>
      <c r="Q1829" s="273"/>
      <c r="R1829" s="273"/>
      <c r="S1829" s="273"/>
      <c r="T1829" s="274"/>
      <c r="AT1829" s="275" t="s">
        <v>428</v>
      </c>
      <c r="AU1829" s="275" t="s">
        <v>86</v>
      </c>
      <c r="AV1829" s="13" t="s">
        <v>86</v>
      </c>
      <c r="AW1829" s="13" t="s">
        <v>39</v>
      </c>
      <c r="AX1829" s="13" t="s">
        <v>76</v>
      </c>
      <c r="AY1829" s="275" t="s">
        <v>414</v>
      </c>
    </row>
    <row r="1830" s="15" customFormat="1">
      <c r="B1830" s="287"/>
      <c r="C1830" s="288"/>
      <c r="D1830" s="252" t="s">
        <v>428</v>
      </c>
      <c r="E1830" s="289" t="s">
        <v>21</v>
      </c>
      <c r="F1830" s="290" t="s">
        <v>235</v>
      </c>
      <c r="G1830" s="288"/>
      <c r="H1830" s="291">
        <v>107.59699999999999</v>
      </c>
      <c r="I1830" s="292"/>
      <c r="J1830" s="288"/>
      <c r="K1830" s="288"/>
      <c r="L1830" s="293"/>
      <c r="M1830" s="294"/>
      <c r="N1830" s="295"/>
      <c r="O1830" s="295"/>
      <c r="P1830" s="295"/>
      <c r="Q1830" s="295"/>
      <c r="R1830" s="295"/>
      <c r="S1830" s="295"/>
      <c r="T1830" s="296"/>
      <c r="AT1830" s="297" t="s">
        <v>428</v>
      </c>
      <c r="AU1830" s="297" t="s">
        <v>86</v>
      </c>
      <c r="AV1830" s="15" t="s">
        <v>422</v>
      </c>
      <c r="AW1830" s="15" t="s">
        <v>39</v>
      </c>
      <c r="AX1830" s="15" t="s">
        <v>83</v>
      </c>
      <c r="AY1830" s="297" t="s">
        <v>414</v>
      </c>
    </row>
    <row r="1831" s="1" customFormat="1" ht="16.5" customHeight="1">
      <c r="B1831" s="47"/>
      <c r="C1831" s="298" t="s">
        <v>1977</v>
      </c>
      <c r="D1831" s="298" t="s">
        <v>841</v>
      </c>
      <c r="E1831" s="299" t="s">
        <v>1978</v>
      </c>
      <c r="F1831" s="300" t="s">
        <v>1979</v>
      </c>
      <c r="G1831" s="301" t="s">
        <v>192</v>
      </c>
      <c r="H1831" s="302">
        <v>422.06900000000002</v>
      </c>
      <c r="I1831" s="303"/>
      <c r="J1831" s="304">
        <f>ROUND(I1831*H1831,2)</f>
        <v>0</v>
      </c>
      <c r="K1831" s="300" t="s">
        <v>21</v>
      </c>
      <c r="L1831" s="305"/>
      <c r="M1831" s="306" t="s">
        <v>21</v>
      </c>
      <c r="N1831" s="307" t="s">
        <v>47</v>
      </c>
      <c r="O1831" s="48"/>
      <c r="P1831" s="249">
        <f>O1831*H1831</f>
        <v>0</v>
      </c>
      <c r="Q1831" s="249">
        <v>0.0089999999999999993</v>
      </c>
      <c r="R1831" s="249">
        <f>Q1831*H1831</f>
        <v>3.7986209999999998</v>
      </c>
      <c r="S1831" s="249">
        <v>0</v>
      </c>
      <c r="T1831" s="250">
        <f>S1831*H1831</f>
        <v>0</v>
      </c>
      <c r="AR1831" s="25" t="s">
        <v>818</v>
      </c>
      <c r="AT1831" s="25" t="s">
        <v>841</v>
      </c>
      <c r="AU1831" s="25" t="s">
        <v>86</v>
      </c>
      <c r="AY1831" s="25" t="s">
        <v>414</v>
      </c>
      <c r="BE1831" s="251">
        <f>IF(N1831="základní",J1831,0)</f>
        <v>0</v>
      </c>
      <c r="BF1831" s="251">
        <f>IF(N1831="snížená",J1831,0)</f>
        <v>0</v>
      </c>
      <c r="BG1831" s="251">
        <f>IF(N1831="zákl. přenesená",J1831,0)</f>
        <v>0</v>
      </c>
      <c r="BH1831" s="251">
        <f>IF(N1831="sníž. přenesená",J1831,0)</f>
        <v>0</v>
      </c>
      <c r="BI1831" s="251">
        <f>IF(N1831="nulová",J1831,0)</f>
        <v>0</v>
      </c>
      <c r="BJ1831" s="25" t="s">
        <v>83</v>
      </c>
      <c r="BK1831" s="251">
        <f>ROUND(I1831*H1831,2)</f>
        <v>0</v>
      </c>
      <c r="BL1831" s="25" t="s">
        <v>690</v>
      </c>
      <c r="BM1831" s="25" t="s">
        <v>1980</v>
      </c>
    </row>
    <row r="1832" s="13" customFormat="1">
      <c r="B1832" s="265"/>
      <c r="C1832" s="266"/>
      <c r="D1832" s="252" t="s">
        <v>428</v>
      </c>
      <c r="E1832" s="267" t="s">
        <v>21</v>
      </c>
      <c r="F1832" s="268" t="s">
        <v>218</v>
      </c>
      <c r="G1832" s="266"/>
      <c r="H1832" s="269">
        <v>323.60000000000002</v>
      </c>
      <c r="I1832" s="270"/>
      <c r="J1832" s="266"/>
      <c r="K1832" s="266"/>
      <c r="L1832" s="271"/>
      <c r="M1832" s="272"/>
      <c r="N1832" s="273"/>
      <c r="O1832" s="273"/>
      <c r="P1832" s="273"/>
      <c r="Q1832" s="273"/>
      <c r="R1832" s="273"/>
      <c r="S1832" s="273"/>
      <c r="T1832" s="274"/>
      <c r="AT1832" s="275" t="s">
        <v>428</v>
      </c>
      <c r="AU1832" s="275" t="s">
        <v>86</v>
      </c>
      <c r="AV1832" s="13" t="s">
        <v>86</v>
      </c>
      <c r="AW1832" s="13" t="s">
        <v>39</v>
      </c>
      <c r="AX1832" s="13" t="s">
        <v>76</v>
      </c>
      <c r="AY1832" s="275" t="s">
        <v>414</v>
      </c>
    </row>
    <row r="1833" s="13" customFormat="1">
      <c r="B1833" s="265"/>
      <c r="C1833" s="266"/>
      <c r="D1833" s="252" t="s">
        <v>428</v>
      </c>
      <c r="E1833" s="267" t="s">
        <v>21</v>
      </c>
      <c r="F1833" s="268" t="s">
        <v>222</v>
      </c>
      <c r="G1833" s="266"/>
      <c r="H1833" s="269">
        <v>78.370000000000005</v>
      </c>
      <c r="I1833" s="270"/>
      <c r="J1833" s="266"/>
      <c r="K1833" s="266"/>
      <c r="L1833" s="271"/>
      <c r="M1833" s="272"/>
      <c r="N1833" s="273"/>
      <c r="O1833" s="273"/>
      <c r="P1833" s="273"/>
      <c r="Q1833" s="273"/>
      <c r="R1833" s="273"/>
      <c r="S1833" s="273"/>
      <c r="T1833" s="274"/>
      <c r="AT1833" s="275" t="s">
        <v>428</v>
      </c>
      <c r="AU1833" s="275" t="s">
        <v>86</v>
      </c>
      <c r="AV1833" s="13" t="s">
        <v>86</v>
      </c>
      <c r="AW1833" s="13" t="s">
        <v>39</v>
      </c>
      <c r="AX1833" s="13" t="s">
        <v>76</v>
      </c>
      <c r="AY1833" s="275" t="s">
        <v>414</v>
      </c>
    </row>
    <row r="1834" s="15" customFormat="1">
      <c r="B1834" s="287"/>
      <c r="C1834" s="288"/>
      <c r="D1834" s="252" t="s">
        <v>428</v>
      </c>
      <c r="E1834" s="289" t="s">
        <v>21</v>
      </c>
      <c r="F1834" s="290" t="s">
        <v>235</v>
      </c>
      <c r="G1834" s="288"/>
      <c r="H1834" s="291">
        <v>401.97000000000003</v>
      </c>
      <c r="I1834" s="292"/>
      <c r="J1834" s="288"/>
      <c r="K1834" s="288"/>
      <c r="L1834" s="293"/>
      <c r="M1834" s="294"/>
      <c r="N1834" s="295"/>
      <c r="O1834" s="295"/>
      <c r="P1834" s="295"/>
      <c r="Q1834" s="295"/>
      <c r="R1834" s="295"/>
      <c r="S1834" s="295"/>
      <c r="T1834" s="296"/>
      <c r="AT1834" s="297" t="s">
        <v>428</v>
      </c>
      <c r="AU1834" s="297" t="s">
        <v>86</v>
      </c>
      <c r="AV1834" s="15" t="s">
        <v>422</v>
      </c>
      <c r="AW1834" s="15" t="s">
        <v>39</v>
      </c>
      <c r="AX1834" s="15" t="s">
        <v>83</v>
      </c>
      <c r="AY1834" s="297" t="s">
        <v>414</v>
      </c>
    </row>
    <row r="1835" s="13" customFormat="1">
      <c r="B1835" s="265"/>
      <c r="C1835" s="266"/>
      <c r="D1835" s="252" t="s">
        <v>428</v>
      </c>
      <c r="E1835" s="266"/>
      <c r="F1835" s="268" t="s">
        <v>1981</v>
      </c>
      <c r="G1835" s="266"/>
      <c r="H1835" s="269">
        <v>422.06900000000002</v>
      </c>
      <c r="I1835" s="270"/>
      <c r="J1835" s="266"/>
      <c r="K1835" s="266"/>
      <c r="L1835" s="271"/>
      <c r="M1835" s="272"/>
      <c r="N1835" s="273"/>
      <c r="O1835" s="273"/>
      <c r="P1835" s="273"/>
      <c r="Q1835" s="273"/>
      <c r="R1835" s="273"/>
      <c r="S1835" s="273"/>
      <c r="T1835" s="274"/>
      <c r="AT1835" s="275" t="s">
        <v>428</v>
      </c>
      <c r="AU1835" s="275" t="s">
        <v>86</v>
      </c>
      <c r="AV1835" s="13" t="s">
        <v>86</v>
      </c>
      <c r="AW1835" s="13" t="s">
        <v>6</v>
      </c>
      <c r="AX1835" s="13" t="s">
        <v>83</v>
      </c>
      <c r="AY1835" s="275" t="s">
        <v>414</v>
      </c>
    </row>
    <row r="1836" s="1" customFormat="1" ht="16.5" customHeight="1">
      <c r="B1836" s="47"/>
      <c r="C1836" s="240" t="s">
        <v>1982</v>
      </c>
      <c r="D1836" s="240" t="s">
        <v>418</v>
      </c>
      <c r="E1836" s="241" t="s">
        <v>1983</v>
      </c>
      <c r="F1836" s="242" t="s">
        <v>1984</v>
      </c>
      <c r="G1836" s="243" t="s">
        <v>145</v>
      </c>
      <c r="H1836" s="244">
        <v>156.74000000000001</v>
      </c>
      <c r="I1836" s="245"/>
      <c r="J1836" s="246">
        <f>ROUND(I1836*H1836,2)</f>
        <v>0</v>
      </c>
      <c r="K1836" s="242" t="s">
        <v>421</v>
      </c>
      <c r="L1836" s="73"/>
      <c r="M1836" s="247" t="s">
        <v>21</v>
      </c>
      <c r="N1836" s="248" t="s">
        <v>47</v>
      </c>
      <c r="O1836" s="48"/>
      <c r="P1836" s="249">
        <f>O1836*H1836</f>
        <v>0</v>
      </c>
      <c r="Q1836" s="249">
        <v>0</v>
      </c>
      <c r="R1836" s="249">
        <f>Q1836*H1836</f>
        <v>0</v>
      </c>
      <c r="S1836" s="249">
        <v>0</v>
      </c>
      <c r="T1836" s="250">
        <f>S1836*H1836</f>
        <v>0</v>
      </c>
      <c r="AR1836" s="25" t="s">
        <v>690</v>
      </c>
      <c r="AT1836" s="25" t="s">
        <v>418</v>
      </c>
      <c r="AU1836" s="25" t="s">
        <v>86</v>
      </c>
      <c r="AY1836" s="25" t="s">
        <v>414</v>
      </c>
      <c r="BE1836" s="251">
        <f>IF(N1836="základní",J1836,0)</f>
        <v>0</v>
      </c>
      <c r="BF1836" s="251">
        <f>IF(N1836="snížená",J1836,0)</f>
        <v>0</v>
      </c>
      <c r="BG1836" s="251">
        <f>IF(N1836="zákl. přenesená",J1836,0)</f>
        <v>0</v>
      </c>
      <c r="BH1836" s="251">
        <f>IF(N1836="sníž. přenesená",J1836,0)</f>
        <v>0</v>
      </c>
      <c r="BI1836" s="251">
        <f>IF(N1836="nulová",J1836,0)</f>
        <v>0</v>
      </c>
      <c r="BJ1836" s="25" t="s">
        <v>83</v>
      </c>
      <c r="BK1836" s="251">
        <f>ROUND(I1836*H1836,2)</f>
        <v>0</v>
      </c>
      <c r="BL1836" s="25" t="s">
        <v>690</v>
      </c>
      <c r="BM1836" s="25" t="s">
        <v>1985</v>
      </c>
    </row>
    <row r="1837" s="1" customFormat="1">
      <c r="B1837" s="47"/>
      <c r="C1837" s="75"/>
      <c r="D1837" s="252" t="s">
        <v>425</v>
      </c>
      <c r="E1837" s="75"/>
      <c r="F1837" s="253" t="s">
        <v>1943</v>
      </c>
      <c r="G1837" s="75"/>
      <c r="H1837" s="75"/>
      <c r="I1837" s="208"/>
      <c r="J1837" s="75"/>
      <c r="K1837" s="75"/>
      <c r="L1837" s="73"/>
      <c r="M1837" s="254"/>
      <c r="N1837" s="48"/>
      <c r="O1837" s="48"/>
      <c r="P1837" s="48"/>
      <c r="Q1837" s="48"/>
      <c r="R1837" s="48"/>
      <c r="S1837" s="48"/>
      <c r="T1837" s="96"/>
      <c r="AT1837" s="25" t="s">
        <v>425</v>
      </c>
      <c r="AU1837" s="25" t="s">
        <v>86</v>
      </c>
    </row>
    <row r="1838" s="12" customFormat="1">
      <c r="B1838" s="255"/>
      <c r="C1838" s="256"/>
      <c r="D1838" s="252" t="s">
        <v>428</v>
      </c>
      <c r="E1838" s="257" t="s">
        <v>21</v>
      </c>
      <c r="F1838" s="258" t="s">
        <v>1363</v>
      </c>
      <c r="G1838" s="256"/>
      <c r="H1838" s="257" t="s">
        <v>21</v>
      </c>
      <c r="I1838" s="259"/>
      <c r="J1838" s="256"/>
      <c r="K1838" s="256"/>
      <c r="L1838" s="260"/>
      <c r="M1838" s="261"/>
      <c r="N1838" s="262"/>
      <c r="O1838" s="262"/>
      <c r="P1838" s="262"/>
      <c r="Q1838" s="262"/>
      <c r="R1838" s="262"/>
      <c r="S1838" s="262"/>
      <c r="T1838" s="263"/>
      <c r="AT1838" s="264" t="s">
        <v>428</v>
      </c>
      <c r="AU1838" s="264" t="s">
        <v>86</v>
      </c>
      <c r="AV1838" s="12" t="s">
        <v>83</v>
      </c>
      <c r="AW1838" s="12" t="s">
        <v>39</v>
      </c>
      <c r="AX1838" s="12" t="s">
        <v>76</v>
      </c>
      <c r="AY1838" s="264" t="s">
        <v>414</v>
      </c>
    </row>
    <row r="1839" s="12" customFormat="1">
      <c r="B1839" s="255"/>
      <c r="C1839" s="256"/>
      <c r="D1839" s="252" t="s">
        <v>428</v>
      </c>
      <c r="E1839" s="257" t="s">
        <v>21</v>
      </c>
      <c r="F1839" s="258" t="s">
        <v>1877</v>
      </c>
      <c r="G1839" s="256"/>
      <c r="H1839" s="257" t="s">
        <v>21</v>
      </c>
      <c r="I1839" s="259"/>
      <c r="J1839" s="256"/>
      <c r="K1839" s="256"/>
      <c r="L1839" s="260"/>
      <c r="M1839" s="261"/>
      <c r="N1839" s="262"/>
      <c r="O1839" s="262"/>
      <c r="P1839" s="262"/>
      <c r="Q1839" s="262"/>
      <c r="R1839" s="262"/>
      <c r="S1839" s="262"/>
      <c r="T1839" s="263"/>
      <c r="AT1839" s="264" t="s">
        <v>428</v>
      </c>
      <c r="AU1839" s="264" t="s">
        <v>86</v>
      </c>
      <c r="AV1839" s="12" t="s">
        <v>83</v>
      </c>
      <c r="AW1839" s="12" t="s">
        <v>39</v>
      </c>
      <c r="AX1839" s="12" t="s">
        <v>76</v>
      </c>
      <c r="AY1839" s="264" t="s">
        <v>414</v>
      </c>
    </row>
    <row r="1840" s="13" customFormat="1">
      <c r="B1840" s="265"/>
      <c r="C1840" s="266"/>
      <c r="D1840" s="252" t="s">
        <v>428</v>
      </c>
      <c r="E1840" s="267" t="s">
        <v>21</v>
      </c>
      <c r="F1840" s="268" t="s">
        <v>1986</v>
      </c>
      <c r="G1840" s="266"/>
      <c r="H1840" s="269">
        <v>17.16</v>
      </c>
      <c r="I1840" s="270"/>
      <c r="J1840" s="266"/>
      <c r="K1840" s="266"/>
      <c r="L1840" s="271"/>
      <c r="M1840" s="272"/>
      <c r="N1840" s="273"/>
      <c r="O1840" s="273"/>
      <c r="P1840" s="273"/>
      <c r="Q1840" s="273"/>
      <c r="R1840" s="273"/>
      <c r="S1840" s="273"/>
      <c r="T1840" s="274"/>
      <c r="AT1840" s="275" t="s">
        <v>428</v>
      </c>
      <c r="AU1840" s="275" t="s">
        <v>86</v>
      </c>
      <c r="AV1840" s="13" t="s">
        <v>86</v>
      </c>
      <c r="AW1840" s="13" t="s">
        <v>39</v>
      </c>
      <c r="AX1840" s="13" t="s">
        <v>76</v>
      </c>
      <c r="AY1840" s="275" t="s">
        <v>414</v>
      </c>
    </row>
    <row r="1841" s="12" customFormat="1">
      <c r="B1841" s="255"/>
      <c r="C1841" s="256"/>
      <c r="D1841" s="252" t="s">
        <v>428</v>
      </c>
      <c r="E1841" s="257" t="s">
        <v>21</v>
      </c>
      <c r="F1841" s="258" t="s">
        <v>1878</v>
      </c>
      <c r="G1841" s="256"/>
      <c r="H1841" s="257" t="s">
        <v>21</v>
      </c>
      <c r="I1841" s="259"/>
      <c r="J1841" s="256"/>
      <c r="K1841" s="256"/>
      <c r="L1841" s="260"/>
      <c r="M1841" s="261"/>
      <c r="N1841" s="262"/>
      <c r="O1841" s="262"/>
      <c r="P1841" s="262"/>
      <c r="Q1841" s="262"/>
      <c r="R1841" s="262"/>
      <c r="S1841" s="262"/>
      <c r="T1841" s="263"/>
      <c r="AT1841" s="264" t="s">
        <v>428</v>
      </c>
      <c r="AU1841" s="264" t="s">
        <v>86</v>
      </c>
      <c r="AV1841" s="12" t="s">
        <v>83</v>
      </c>
      <c r="AW1841" s="12" t="s">
        <v>39</v>
      </c>
      <c r="AX1841" s="12" t="s">
        <v>76</v>
      </c>
      <c r="AY1841" s="264" t="s">
        <v>414</v>
      </c>
    </row>
    <row r="1842" s="13" customFormat="1">
      <c r="B1842" s="265"/>
      <c r="C1842" s="266"/>
      <c r="D1842" s="252" t="s">
        <v>428</v>
      </c>
      <c r="E1842" s="267" t="s">
        <v>21</v>
      </c>
      <c r="F1842" s="268" t="s">
        <v>1987</v>
      </c>
      <c r="G1842" s="266"/>
      <c r="H1842" s="269">
        <v>39.600000000000001</v>
      </c>
      <c r="I1842" s="270"/>
      <c r="J1842" s="266"/>
      <c r="K1842" s="266"/>
      <c r="L1842" s="271"/>
      <c r="M1842" s="272"/>
      <c r="N1842" s="273"/>
      <c r="O1842" s="273"/>
      <c r="P1842" s="273"/>
      <c r="Q1842" s="273"/>
      <c r="R1842" s="273"/>
      <c r="S1842" s="273"/>
      <c r="T1842" s="274"/>
      <c r="AT1842" s="275" t="s">
        <v>428</v>
      </c>
      <c r="AU1842" s="275" t="s">
        <v>86</v>
      </c>
      <c r="AV1842" s="13" t="s">
        <v>86</v>
      </c>
      <c r="AW1842" s="13" t="s">
        <v>39</v>
      </c>
      <c r="AX1842" s="13" t="s">
        <v>76</v>
      </c>
      <c r="AY1842" s="275" t="s">
        <v>414</v>
      </c>
    </row>
    <row r="1843" s="12" customFormat="1">
      <c r="B1843" s="255"/>
      <c r="C1843" s="256"/>
      <c r="D1843" s="252" t="s">
        <v>428</v>
      </c>
      <c r="E1843" s="257" t="s">
        <v>21</v>
      </c>
      <c r="F1843" s="258" t="s">
        <v>1882</v>
      </c>
      <c r="G1843" s="256"/>
      <c r="H1843" s="257" t="s">
        <v>21</v>
      </c>
      <c r="I1843" s="259"/>
      <c r="J1843" s="256"/>
      <c r="K1843" s="256"/>
      <c r="L1843" s="260"/>
      <c r="M1843" s="261"/>
      <c r="N1843" s="262"/>
      <c r="O1843" s="262"/>
      <c r="P1843" s="262"/>
      <c r="Q1843" s="262"/>
      <c r="R1843" s="262"/>
      <c r="S1843" s="262"/>
      <c r="T1843" s="263"/>
      <c r="AT1843" s="264" t="s">
        <v>428</v>
      </c>
      <c r="AU1843" s="264" t="s">
        <v>86</v>
      </c>
      <c r="AV1843" s="12" t="s">
        <v>83</v>
      </c>
      <c r="AW1843" s="12" t="s">
        <v>39</v>
      </c>
      <c r="AX1843" s="12" t="s">
        <v>76</v>
      </c>
      <c r="AY1843" s="264" t="s">
        <v>414</v>
      </c>
    </row>
    <row r="1844" s="12" customFormat="1">
      <c r="B1844" s="255"/>
      <c r="C1844" s="256"/>
      <c r="D1844" s="252" t="s">
        <v>428</v>
      </c>
      <c r="E1844" s="257" t="s">
        <v>21</v>
      </c>
      <c r="F1844" s="258" t="s">
        <v>1875</v>
      </c>
      <c r="G1844" s="256"/>
      <c r="H1844" s="257" t="s">
        <v>21</v>
      </c>
      <c r="I1844" s="259"/>
      <c r="J1844" s="256"/>
      <c r="K1844" s="256"/>
      <c r="L1844" s="260"/>
      <c r="M1844" s="261"/>
      <c r="N1844" s="262"/>
      <c r="O1844" s="262"/>
      <c r="P1844" s="262"/>
      <c r="Q1844" s="262"/>
      <c r="R1844" s="262"/>
      <c r="S1844" s="262"/>
      <c r="T1844" s="263"/>
      <c r="AT1844" s="264" t="s">
        <v>428</v>
      </c>
      <c r="AU1844" s="264" t="s">
        <v>86</v>
      </c>
      <c r="AV1844" s="12" t="s">
        <v>83</v>
      </c>
      <c r="AW1844" s="12" t="s">
        <v>39</v>
      </c>
      <c r="AX1844" s="12" t="s">
        <v>76</v>
      </c>
      <c r="AY1844" s="264" t="s">
        <v>414</v>
      </c>
    </row>
    <row r="1845" s="13" customFormat="1">
      <c r="B1845" s="265"/>
      <c r="C1845" s="266"/>
      <c r="D1845" s="252" t="s">
        <v>428</v>
      </c>
      <c r="E1845" s="267" t="s">
        <v>21</v>
      </c>
      <c r="F1845" s="268" t="s">
        <v>1988</v>
      </c>
      <c r="G1845" s="266"/>
      <c r="H1845" s="269">
        <v>76.859999999999999</v>
      </c>
      <c r="I1845" s="270"/>
      <c r="J1845" s="266"/>
      <c r="K1845" s="266"/>
      <c r="L1845" s="271"/>
      <c r="M1845" s="272"/>
      <c r="N1845" s="273"/>
      <c r="O1845" s="273"/>
      <c r="P1845" s="273"/>
      <c r="Q1845" s="273"/>
      <c r="R1845" s="273"/>
      <c r="S1845" s="273"/>
      <c r="T1845" s="274"/>
      <c r="AT1845" s="275" t="s">
        <v>428</v>
      </c>
      <c r="AU1845" s="275" t="s">
        <v>86</v>
      </c>
      <c r="AV1845" s="13" t="s">
        <v>86</v>
      </c>
      <c r="AW1845" s="13" t="s">
        <v>39</v>
      </c>
      <c r="AX1845" s="13" t="s">
        <v>76</v>
      </c>
      <c r="AY1845" s="275" t="s">
        <v>414</v>
      </c>
    </row>
    <row r="1846" s="12" customFormat="1">
      <c r="B1846" s="255"/>
      <c r="C1846" s="256"/>
      <c r="D1846" s="252" t="s">
        <v>428</v>
      </c>
      <c r="E1846" s="257" t="s">
        <v>21</v>
      </c>
      <c r="F1846" s="258" t="s">
        <v>1878</v>
      </c>
      <c r="G1846" s="256"/>
      <c r="H1846" s="257" t="s">
        <v>21</v>
      </c>
      <c r="I1846" s="259"/>
      <c r="J1846" s="256"/>
      <c r="K1846" s="256"/>
      <c r="L1846" s="260"/>
      <c r="M1846" s="261"/>
      <c r="N1846" s="262"/>
      <c r="O1846" s="262"/>
      <c r="P1846" s="262"/>
      <c r="Q1846" s="262"/>
      <c r="R1846" s="262"/>
      <c r="S1846" s="262"/>
      <c r="T1846" s="263"/>
      <c r="AT1846" s="264" t="s">
        <v>428</v>
      </c>
      <c r="AU1846" s="264" t="s">
        <v>86</v>
      </c>
      <c r="AV1846" s="12" t="s">
        <v>83</v>
      </c>
      <c r="AW1846" s="12" t="s">
        <v>39</v>
      </c>
      <c r="AX1846" s="12" t="s">
        <v>76</v>
      </c>
      <c r="AY1846" s="264" t="s">
        <v>414</v>
      </c>
    </row>
    <row r="1847" s="13" customFormat="1">
      <c r="B1847" s="265"/>
      <c r="C1847" s="266"/>
      <c r="D1847" s="252" t="s">
        <v>428</v>
      </c>
      <c r="E1847" s="267" t="s">
        <v>21</v>
      </c>
      <c r="F1847" s="268" t="s">
        <v>1989</v>
      </c>
      <c r="G1847" s="266"/>
      <c r="H1847" s="269">
        <v>23.120000000000001</v>
      </c>
      <c r="I1847" s="270"/>
      <c r="J1847" s="266"/>
      <c r="K1847" s="266"/>
      <c r="L1847" s="271"/>
      <c r="M1847" s="272"/>
      <c r="N1847" s="273"/>
      <c r="O1847" s="273"/>
      <c r="P1847" s="273"/>
      <c r="Q1847" s="273"/>
      <c r="R1847" s="273"/>
      <c r="S1847" s="273"/>
      <c r="T1847" s="274"/>
      <c r="AT1847" s="275" t="s">
        <v>428</v>
      </c>
      <c r="AU1847" s="275" t="s">
        <v>86</v>
      </c>
      <c r="AV1847" s="13" t="s">
        <v>86</v>
      </c>
      <c r="AW1847" s="13" t="s">
        <v>39</v>
      </c>
      <c r="AX1847" s="13" t="s">
        <v>76</v>
      </c>
      <c r="AY1847" s="275" t="s">
        <v>414</v>
      </c>
    </row>
    <row r="1848" s="14" customFormat="1">
      <c r="B1848" s="276"/>
      <c r="C1848" s="277"/>
      <c r="D1848" s="252" t="s">
        <v>428</v>
      </c>
      <c r="E1848" s="278" t="s">
        <v>260</v>
      </c>
      <c r="F1848" s="279" t="s">
        <v>259</v>
      </c>
      <c r="G1848" s="277"/>
      <c r="H1848" s="280">
        <v>156.74000000000001</v>
      </c>
      <c r="I1848" s="281"/>
      <c r="J1848" s="277"/>
      <c r="K1848" s="277"/>
      <c r="L1848" s="282"/>
      <c r="M1848" s="283"/>
      <c r="N1848" s="284"/>
      <c r="O1848" s="284"/>
      <c r="P1848" s="284"/>
      <c r="Q1848" s="284"/>
      <c r="R1848" s="284"/>
      <c r="S1848" s="284"/>
      <c r="T1848" s="285"/>
      <c r="AT1848" s="286" t="s">
        <v>428</v>
      </c>
      <c r="AU1848" s="286" t="s">
        <v>86</v>
      </c>
      <c r="AV1848" s="14" t="s">
        <v>394</v>
      </c>
      <c r="AW1848" s="14" t="s">
        <v>39</v>
      </c>
      <c r="AX1848" s="14" t="s">
        <v>76</v>
      </c>
      <c r="AY1848" s="286" t="s">
        <v>414</v>
      </c>
    </row>
    <row r="1849" s="15" customFormat="1">
      <c r="B1849" s="287"/>
      <c r="C1849" s="288"/>
      <c r="D1849" s="252" t="s">
        <v>428</v>
      </c>
      <c r="E1849" s="289" t="s">
        <v>21</v>
      </c>
      <c r="F1849" s="290" t="s">
        <v>235</v>
      </c>
      <c r="G1849" s="288"/>
      <c r="H1849" s="291">
        <v>156.74000000000001</v>
      </c>
      <c r="I1849" s="292"/>
      <c r="J1849" s="288"/>
      <c r="K1849" s="288"/>
      <c r="L1849" s="293"/>
      <c r="M1849" s="294"/>
      <c r="N1849" s="295"/>
      <c r="O1849" s="295"/>
      <c r="P1849" s="295"/>
      <c r="Q1849" s="295"/>
      <c r="R1849" s="295"/>
      <c r="S1849" s="295"/>
      <c r="T1849" s="296"/>
      <c r="AT1849" s="297" t="s">
        <v>428</v>
      </c>
      <c r="AU1849" s="297" t="s">
        <v>86</v>
      </c>
      <c r="AV1849" s="15" t="s">
        <v>422</v>
      </c>
      <c r="AW1849" s="15" t="s">
        <v>39</v>
      </c>
      <c r="AX1849" s="15" t="s">
        <v>83</v>
      </c>
      <c r="AY1849" s="297" t="s">
        <v>414</v>
      </c>
    </row>
    <row r="1850" s="1" customFormat="1" ht="16.5" customHeight="1">
      <c r="B1850" s="47"/>
      <c r="C1850" s="298" t="s">
        <v>1990</v>
      </c>
      <c r="D1850" s="298" t="s">
        <v>841</v>
      </c>
      <c r="E1850" s="299" t="s">
        <v>1991</v>
      </c>
      <c r="F1850" s="300" t="s">
        <v>1992</v>
      </c>
      <c r="G1850" s="301" t="s">
        <v>678</v>
      </c>
      <c r="H1850" s="302">
        <v>164.577</v>
      </c>
      <c r="I1850" s="303"/>
      <c r="J1850" s="304">
        <f>ROUND(I1850*H1850,2)</f>
        <v>0</v>
      </c>
      <c r="K1850" s="300" t="s">
        <v>421</v>
      </c>
      <c r="L1850" s="305"/>
      <c r="M1850" s="306" t="s">
        <v>21</v>
      </c>
      <c r="N1850" s="307" t="s">
        <v>47</v>
      </c>
      <c r="O1850" s="48"/>
      <c r="P1850" s="249">
        <f>O1850*H1850</f>
        <v>0</v>
      </c>
      <c r="Q1850" s="249">
        <v>0.0015</v>
      </c>
      <c r="R1850" s="249">
        <f>Q1850*H1850</f>
        <v>0.24686550000000002</v>
      </c>
      <c r="S1850" s="249">
        <v>0</v>
      </c>
      <c r="T1850" s="250">
        <f>S1850*H1850</f>
        <v>0</v>
      </c>
      <c r="AR1850" s="25" t="s">
        <v>818</v>
      </c>
      <c r="AT1850" s="25" t="s">
        <v>841</v>
      </c>
      <c r="AU1850" s="25" t="s">
        <v>86</v>
      </c>
      <c r="AY1850" s="25" t="s">
        <v>414</v>
      </c>
      <c r="BE1850" s="251">
        <f>IF(N1850="základní",J1850,0)</f>
        <v>0</v>
      </c>
      <c r="BF1850" s="251">
        <f>IF(N1850="snížená",J1850,0)</f>
        <v>0</v>
      </c>
      <c r="BG1850" s="251">
        <f>IF(N1850="zákl. přenesená",J1850,0)</f>
        <v>0</v>
      </c>
      <c r="BH1850" s="251">
        <f>IF(N1850="sníž. přenesená",J1850,0)</f>
        <v>0</v>
      </c>
      <c r="BI1850" s="251">
        <f>IF(N1850="nulová",J1850,0)</f>
        <v>0</v>
      </c>
      <c r="BJ1850" s="25" t="s">
        <v>83</v>
      </c>
      <c r="BK1850" s="251">
        <f>ROUND(I1850*H1850,2)</f>
        <v>0</v>
      </c>
      <c r="BL1850" s="25" t="s">
        <v>690</v>
      </c>
      <c r="BM1850" s="25" t="s">
        <v>1993</v>
      </c>
    </row>
    <row r="1851" s="13" customFormat="1">
      <c r="B1851" s="265"/>
      <c r="C1851" s="266"/>
      <c r="D1851" s="252" t="s">
        <v>428</v>
      </c>
      <c r="E1851" s="267" t="s">
        <v>21</v>
      </c>
      <c r="F1851" s="268" t="s">
        <v>260</v>
      </c>
      <c r="G1851" s="266"/>
      <c r="H1851" s="269">
        <v>156.74000000000001</v>
      </c>
      <c r="I1851" s="270"/>
      <c r="J1851" s="266"/>
      <c r="K1851" s="266"/>
      <c r="L1851" s="271"/>
      <c r="M1851" s="272"/>
      <c r="N1851" s="273"/>
      <c r="O1851" s="273"/>
      <c r="P1851" s="273"/>
      <c r="Q1851" s="273"/>
      <c r="R1851" s="273"/>
      <c r="S1851" s="273"/>
      <c r="T1851" s="274"/>
      <c r="AT1851" s="275" t="s">
        <v>428</v>
      </c>
      <c r="AU1851" s="275" t="s">
        <v>86</v>
      </c>
      <c r="AV1851" s="13" t="s">
        <v>86</v>
      </c>
      <c r="AW1851" s="13" t="s">
        <v>39</v>
      </c>
      <c r="AX1851" s="13" t="s">
        <v>76</v>
      </c>
      <c r="AY1851" s="275" t="s">
        <v>414</v>
      </c>
    </row>
    <row r="1852" s="15" customFormat="1">
      <c r="B1852" s="287"/>
      <c r="C1852" s="288"/>
      <c r="D1852" s="252" t="s">
        <v>428</v>
      </c>
      <c r="E1852" s="289" t="s">
        <v>21</v>
      </c>
      <c r="F1852" s="290" t="s">
        <v>235</v>
      </c>
      <c r="G1852" s="288"/>
      <c r="H1852" s="291">
        <v>156.74000000000001</v>
      </c>
      <c r="I1852" s="292"/>
      <c r="J1852" s="288"/>
      <c r="K1852" s="288"/>
      <c r="L1852" s="293"/>
      <c r="M1852" s="294"/>
      <c r="N1852" s="295"/>
      <c r="O1852" s="295"/>
      <c r="P1852" s="295"/>
      <c r="Q1852" s="295"/>
      <c r="R1852" s="295"/>
      <c r="S1852" s="295"/>
      <c r="T1852" s="296"/>
      <c r="AT1852" s="297" t="s">
        <v>428</v>
      </c>
      <c r="AU1852" s="297" t="s">
        <v>86</v>
      </c>
      <c r="AV1852" s="15" t="s">
        <v>422</v>
      </c>
      <c r="AW1852" s="15" t="s">
        <v>39</v>
      </c>
      <c r="AX1852" s="15" t="s">
        <v>83</v>
      </c>
      <c r="AY1852" s="297" t="s">
        <v>414</v>
      </c>
    </row>
    <row r="1853" s="13" customFormat="1">
      <c r="B1853" s="265"/>
      <c r="C1853" s="266"/>
      <c r="D1853" s="252" t="s">
        <v>428</v>
      </c>
      <c r="E1853" s="266"/>
      <c r="F1853" s="268" t="s">
        <v>1994</v>
      </c>
      <c r="G1853" s="266"/>
      <c r="H1853" s="269">
        <v>164.577</v>
      </c>
      <c r="I1853" s="270"/>
      <c r="J1853" s="266"/>
      <c r="K1853" s="266"/>
      <c r="L1853" s="271"/>
      <c r="M1853" s="272"/>
      <c r="N1853" s="273"/>
      <c r="O1853" s="273"/>
      <c r="P1853" s="273"/>
      <c r="Q1853" s="273"/>
      <c r="R1853" s="273"/>
      <c r="S1853" s="273"/>
      <c r="T1853" s="274"/>
      <c r="AT1853" s="275" t="s">
        <v>428</v>
      </c>
      <c r="AU1853" s="275" t="s">
        <v>86</v>
      </c>
      <c r="AV1853" s="13" t="s">
        <v>86</v>
      </c>
      <c r="AW1853" s="13" t="s">
        <v>6</v>
      </c>
      <c r="AX1853" s="13" t="s">
        <v>83</v>
      </c>
      <c r="AY1853" s="275" t="s">
        <v>414</v>
      </c>
    </row>
    <row r="1854" s="1" customFormat="1" ht="25.5" customHeight="1">
      <c r="B1854" s="47"/>
      <c r="C1854" s="240" t="s">
        <v>1995</v>
      </c>
      <c r="D1854" s="240" t="s">
        <v>418</v>
      </c>
      <c r="E1854" s="241" t="s">
        <v>1996</v>
      </c>
      <c r="F1854" s="242" t="s">
        <v>1997</v>
      </c>
      <c r="G1854" s="243" t="s">
        <v>192</v>
      </c>
      <c r="H1854" s="244">
        <v>1050</v>
      </c>
      <c r="I1854" s="245"/>
      <c r="J1854" s="246">
        <f>ROUND(I1854*H1854,2)</f>
        <v>0</v>
      </c>
      <c r="K1854" s="242" t="s">
        <v>421</v>
      </c>
      <c r="L1854" s="73"/>
      <c r="M1854" s="247" t="s">
        <v>21</v>
      </c>
      <c r="N1854" s="248" t="s">
        <v>47</v>
      </c>
      <c r="O1854" s="48"/>
      <c r="P1854" s="249">
        <f>O1854*H1854</f>
        <v>0</v>
      </c>
      <c r="Q1854" s="249">
        <v>0</v>
      </c>
      <c r="R1854" s="249">
        <f>Q1854*H1854</f>
        <v>0</v>
      </c>
      <c r="S1854" s="249">
        <v>0</v>
      </c>
      <c r="T1854" s="250">
        <f>S1854*H1854</f>
        <v>0</v>
      </c>
      <c r="AR1854" s="25" t="s">
        <v>690</v>
      </c>
      <c r="AT1854" s="25" t="s">
        <v>418</v>
      </c>
      <c r="AU1854" s="25" t="s">
        <v>86</v>
      </c>
      <c r="AY1854" s="25" t="s">
        <v>414</v>
      </c>
      <c r="BE1854" s="251">
        <f>IF(N1854="základní",J1854,0)</f>
        <v>0</v>
      </c>
      <c r="BF1854" s="251">
        <f>IF(N1854="snížená",J1854,0)</f>
        <v>0</v>
      </c>
      <c r="BG1854" s="251">
        <f>IF(N1854="zákl. přenesená",J1854,0)</f>
        <v>0</v>
      </c>
      <c r="BH1854" s="251">
        <f>IF(N1854="sníž. přenesená",J1854,0)</f>
        <v>0</v>
      </c>
      <c r="BI1854" s="251">
        <f>IF(N1854="nulová",J1854,0)</f>
        <v>0</v>
      </c>
      <c r="BJ1854" s="25" t="s">
        <v>83</v>
      </c>
      <c r="BK1854" s="251">
        <f>ROUND(I1854*H1854,2)</f>
        <v>0</v>
      </c>
      <c r="BL1854" s="25" t="s">
        <v>690</v>
      </c>
      <c r="BM1854" s="25" t="s">
        <v>1998</v>
      </c>
    </row>
    <row r="1855" s="12" customFormat="1">
      <c r="B1855" s="255"/>
      <c r="C1855" s="256"/>
      <c r="D1855" s="252" t="s">
        <v>428</v>
      </c>
      <c r="E1855" s="257" t="s">
        <v>21</v>
      </c>
      <c r="F1855" s="258" t="s">
        <v>1120</v>
      </c>
      <c r="G1855" s="256"/>
      <c r="H1855" s="257" t="s">
        <v>21</v>
      </c>
      <c r="I1855" s="259"/>
      <c r="J1855" s="256"/>
      <c r="K1855" s="256"/>
      <c r="L1855" s="260"/>
      <c r="M1855" s="261"/>
      <c r="N1855" s="262"/>
      <c r="O1855" s="262"/>
      <c r="P1855" s="262"/>
      <c r="Q1855" s="262"/>
      <c r="R1855" s="262"/>
      <c r="S1855" s="262"/>
      <c r="T1855" s="263"/>
      <c r="AT1855" s="264" t="s">
        <v>428</v>
      </c>
      <c r="AU1855" s="264" t="s">
        <v>86</v>
      </c>
      <c r="AV1855" s="12" t="s">
        <v>83</v>
      </c>
      <c r="AW1855" s="12" t="s">
        <v>39</v>
      </c>
      <c r="AX1855" s="12" t="s">
        <v>76</v>
      </c>
      <c r="AY1855" s="264" t="s">
        <v>414</v>
      </c>
    </row>
    <row r="1856" s="13" customFormat="1">
      <c r="B1856" s="265"/>
      <c r="C1856" s="266"/>
      <c r="D1856" s="252" t="s">
        <v>428</v>
      </c>
      <c r="E1856" s="267" t="s">
        <v>21</v>
      </c>
      <c r="F1856" s="268" t="s">
        <v>226</v>
      </c>
      <c r="G1856" s="266"/>
      <c r="H1856" s="269">
        <v>1050</v>
      </c>
      <c r="I1856" s="270"/>
      <c r="J1856" s="266"/>
      <c r="K1856" s="266"/>
      <c r="L1856" s="271"/>
      <c r="M1856" s="272"/>
      <c r="N1856" s="273"/>
      <c r="O1856" s="273"/>
      <c r="P1856" s="273"/>
      <c r="Q1856" s="273"/>
      <c r="R1856" s="273"/>
      <c r="S1856" s="273"/>
      <c r="T1856" s="274"/>
      <c r="AT1856" s="275" t="s">
        <v>428</v>
      </c>
      <c r="AU1856" s="275" t="s">
        <v>86</v>
      </c>
      <c r="AV1856" s="13" t="s">
        <v>86</v>
      </c>
      <c r="AW1856" s="13" t="s">
        <v>39</v>
      </c>
      <c r="AX1856" s="13" t="s">
        <v>76</v>
      </c>
      <c r="AY1856" s="275" t="s">
        <v>414</v>
      </c>
    </row>
    <row r="1857" s="15" customFormat="1">
      <c r="B1857" s="287"/>
      <c r="C1857" s="288"/>
      <c r="D1857" s="252" t="s">
        <v>428</v>
      </c>
      <c r="E1857" s="289" t="s">
        <v>21</v>
      </c>
      <c r="F1857" s="290" t="s">
        <v>235</v>
      </c>
      <c r="G1857" s="288"/>
      <c r="H1857" s="291">
        <v>1050</v>
      </c>
      <c r="I1857" s="292"/>
      <c r="J1857" s="288"/>
      <c r="K1857" s="288"/>
      <c r="L1857" s="293"/>
      <c r="M1857" s="294"/>
      <c r="N1857" s="295"/>
      <c r="O1857" s="295"/>
      <c r="P1857" s="295"/>
      <c r="Q1857" s="295"/>
      <c r="R1857" s="295"/>
      <c r="S1857" s="295"/>
      <c r="T1857" s="296"/>
      <c r="AT1857" s="297" t="s">
        <v>428</v>
      </c>
      <c r="AU1857" s="297" t="s">
        <v>86</v>
      </c>
      <c r="AV1857" s="15" t="s">
        <v>422</v>
      </c>
      <c r="AW1857" s="15" t="s">
        <v>39</v>
      </c>
      <c r="AX1857" s="15" t="s">
        <v>83</v>
      </c>
      <c r="AY1857" s="297" t="s">
        <v>414</v>
      </c>
    </row>
    <row r="1858" s="1" customFormat="1" ht="16.5" customHeight="1">
      <c r="B1858" s="47"/>
      <c r="C1858" s="298" t="s">
        <v>1999</v>
      </c>
      <c r="D1858" s="298" t="s">
        <v>841</v>
      </c>
      <c r="E1858" s="299" t="s">
        <v>2000</v>
      </c>
      <c r="F1858" s="300" t="s">
        <v>2001</v>
      </c>
      <c r="G1858" s="301" t="s">
        <v>192</v>
      </c>
      <c r="H1858" s="302">
        <v>1207.5</v>
      </c>
      <c r="I1858" s="303"/>
      <c r="J1858" s="304">
        <f>ROUND(I1858*H1858,2)</f>
        <v>0</v>
      </c>
      <c r="K1858" s="300" t="s">
        <v>421</v>
      </c>
      <c r="L1858" s="305"/>
      <c r="M1858" s="306" t="s">
        <v>21</v>
      </c>
      <c r="N1858" s="307" t="s">
        <v>47</v>
      </c>
      <c r="O1858" s="48"/>
      <c r="P1858" s="249">
        <f>O1858*H1858</f>
        <v>0</v>
      </c>
      <c r="Q1858" s="249">
        <v>0.00011</v>
      </c>
      <c r="R1858" s="249">
        <f>Q1858*H1858</f>
        <v>0.132825</v>
      </c>
      <c r="S1858" s="249">
        <v>0</v>
      </c>
      <c r="T1858" s="250">
        <f>S1858*H1858</f>
        <v>0</v>
      </c>
      <c r="AR1858" s="25" t="s">
        <v>818</v>
      </c>
      <c r="AT1858" s="25" t="s">
        <v>841</v>
      </c>
      <c r="AU1858" s="25" t="s">
        <v>86</v>
      </c>
      <c r="AY1858" s="25" t="s">
        <v>414</v>
      </c>
      <c r="BE1858" s="251">
        <f>IF(N1858="základní",J1858,0)</f>
        <v>0</v>
      </c>
      <c r="BF1858" s="251">
        <f>IF(N1858="snížená",J1858,0)</f>
        <v>0</v>
      </c>
      <c r="BG1858" s="251">
        <f>IF(N1858="zákl. přenesená",J1858,0)</f>
        <v>0</v>
      </c>
      <c r="BH1858" s="251">
        <f>IF(N1858="sníž. přenesená",J1858,0)</f>
        <v>0</v>
      </c>
      <c r="BI1858" s="251">
        <f>IF(N1858="nulová",J1858,0)</f>
        <v>0</v>
      </c>
      <c r="BJ1858" s="25" t="s">
        <v>83</v>
      </c>
      <c r="BK1858" s="251">
        <f>ROUND(I1858*H1858,2)</f>
        <v>0</v>
      </c>
      <c r="BL1858" s="25" t="s">
        <v>690</v>
      </c>
      <c r="BM1858" s="25" t="s">
        <v>2002</v>
      </c>
    </row>
    <row r="1859" s="13" customFormat="1">
      <c r="B1859" s="265"/>
      <c r="C1859" s="266"/>
      <c r="D1859" s="252" t="s">
        <v>428</v>
      </c>
      <c r="E1859" s="267" t="s">
        <v>21</v>
      </c>
      <c r="F1859" s="268" t="s">
        <v>226</v>
      </c>
      <c r="G1859" s="266"/>
      <c r="H1859" s="269">
        <v>1050</v>
      </c>
      <c r="I1859" s="270"/>
      <c r="J1859" s="266"/>
      <c r="K1859" s="266"/>
      <c r="L1859" s="271"/>
      <c r="M1859" s="272"/>
      <c r="N1859" s="273"/>
      <c r="O1859" s="273"/>
      <c r="P1859" s="273"/>
      <c r="Q1859" s="273"/>
      <c r="R1859" s="273"/>
      <c r="S1859" s="273"/>
      <c r="T1859" s="274"/>
      <c r="AT1859" s="275" t="s">
        <v>428</v>
      </c>
      <c r="AU1859" s="275" t="s">
        <v>86</v>
      </c>
      <c r="AV1859" s="13" t="s">
        <v>86</v>
      </c>
      <c r="AW1859" s="13" t="s">
        <v>39</v>
      </c>
      <c r="AX1859" s="13" t="s">
        <v>76</v>
      </c>
      <c r="AY1859" s="275" t="s">
        <v>414</v>
      </c>
    </row>
    <row r="1860" s="15" customFormat="1">
      <c r="B1860" s="287"/>
      <c r="C1860" s="288"/>
      <c r="D1860" s="252" t="s">
        <v>428</v>
      </c>
      <c r="E1860" s="289" t="s">
        <v>21</v>
      </c>
      <c r="F1860" s="290" t="s">
        <v>235</v>
      </c>
      <c r="G1860" s="288"/>
      <c r="H1860" s="291">
        <v>1050</v>
      </c>
      <c r="I1860" s="292"/>
      <c r="J1860" s="288"/>
      <c r="K1860" s="288"/>
      <c r="L1860" s="293"/>
      <c r="M1860" s="294"/>
      <c r="N1860" s="295"/>
      <c r="O1860" s="295"/>
      <c r="P1860" s="295"/>
      <c r="Q1860" s="295"/>
      <c r="R1860" s="295"/>
      <c r="S1860" s="295"/>
      <c r="T1860" s="296"/>
      <c r="AT1860" s="297" t="s">
        <v>428</v>
      </c>
      <c r="AU1860" s="297" t="s">
        <v>86</v>
      </c>
      <c r="AV1860" s="15" t="s">
        <v>422</v>
      </c>
      <c r="AW1860" s="15" t="s">
        <v>39</v>
      </c>
      <c r="AX1860" s="15" t="s">
        <v>83</v>
      </c>
      <c r="AY1860" s="297" t="s">
        <v>414</v>
      </c>
    </row>
    <row r="1861" s="13" customFormat="1">
      <c r="B1861" s="265"/>
      <c r="C1861" s="266"/>
      <c r="D1861" s="252" t="s">
        <v>428</v>
      </c>
      <c r="E1861" s="266"/>
      <c r="F1861" s="268" t="s">
        <v>2003</v>
      </c>
      <c r="G1861" s="266"/>
      <c r="H1861" s="269">
        <v>1207.5</v>
      </c>
      <c r="I1861" s="270"/>
      <c r="J1861" s="266"/>
      <c r="K1861" s="266"/>
      <c r="L1861" s="271"/>
      <c r="M1861" s="272"/>
      <c r="N1861" s="273"/>
      <c r="O1861" s="273"/>
      <c r="P1861" s="273"/>
      <c r="Q1861" s="273"/>
      <c r="R1861" s="273"/>
      <c r="S1861" s="273"/>
      <c r="T1861" s="274"/>
      <c r="AT1861" s="275" t="s">
        <v>428</v>
      </c>
      <c r="AU1861" s="275" t="s">
        <v>86</v>
      </c>
      <c r="AV1861" s="13" t="s">
        <v>86</v>
      </c>
      <c r="AW1861" s="13" t="s">
        <v>6</v>
      </c>
      <c r="AX1861" s="13" t="s">
        <v>83</v>
      </c>
      <c r="AY1861" s="275" t="s">
        <v>414</v>
      </c>
    </row>
    <row r="1862" s="1" customFormat="1" ht="38.25" customHeight="1">
      <c r="B1862" s="47"/>
      <c r="C1862" s="240" t="s">
        <v>2004</v>
      </c>
      <c r="D1862" s="240" t="s">
        <v>418</v>
      </c>
      <c r="E1862" s="241" t="s">
        <v>2005</v>
      </c>
      <c r="F1862" s="242" t="s">
        <v>2006</v>
      </c>
      <c r="G1862" s="243" t="s">
        <v>192</v>
      </c>
      <c r="H1862" s="244">
        <v>157.03</v>
      </c>
      <c r="I1862" s="245"/>
      <c r="J1862" s="246">
        <f>ROUND(I1862*H1862,2)</f>
        <v>0</v>
      </c>
      <c r="K1862" s="242" t="s">
        <v>421</v>
      </c>
      <c r="L1862" s="73"/>
      <c r="M1862" s="247" t="s">
        <v>21</v>
      </c>
      <c r="N1862" s="248" t="s">
        <v>47</v>
      </c>
      <c r="O1862" s="48"/>
      <c r="P1862" s="249">
        <f>O1862*H1862</f>
        <v>0</v>
      </c>
      <c r="Q1862" s="249">
        <v>1.0000000000000001E-05</v>
      </c>
      <c r="R1862" s="249">
        <f>Q1862*H1862</f>
        <v>0.0015703000000000002</v>
      </c>
      <c r="S1862" s="249">
        <v>0</v>
      </c>
      <c r="T1862" s="250">
        <f>S1862*H1862</f>
        <v>0</v>
      </c>
      <c r="AR1862" s="25" t="s">
        <v>690</v>
      </c>
      <c r="AT1862" s="25" t="s">
        <v>418</v>
      </c>
      <c r="AU1862" s="25" t="s">
        <v>86</v>
      </c>
      <c r="AY1862" s="25" t="s">
        <v>414</v>
      </c>
      <c r="BE1862" s="251">
        <f>IF(N1862="základní",J1862,0)</f>
        <v>0</v>
      </c>
      <c r="BF1862" s="251">
        <f>IF(N1862="snížená",J1862,0)</f>
        <v>0</v>
      </c>
      <c r="BG1862" s="251">
        <f>IF(N1862="zákl. přenesená",J1862,0)</f>
        <v>0</v>
      </c>
      <c r="BH1862" s="251">
        <f>IF(N1862="sníž. přenesená",J1862,0)</f>
        <v>0</v>
      </c>
      <c r="BI1862" s="251">
        <f>IF(N1862="nulová",J1862,0)</f>
        <v>0</v>
      </c>
      <c r="BJ1862" s="25" t="s">
        <v>83</v>
      </c>
      <c r="BK1862" s="251">
        <f>ROUND(I1862*H1862,2)</f>
        <v>0</v>
      </c>
      <c r="BL1862" s="25" t="s">
        <v>690</v>
      </c>
      <c r="BM1862" s="25" t="s">
        <v>2007</v>
      </c>
    </row>
    <row r="1863" s="13" customFormat="1">
      <c r="B1863" s="265"/>
      <c r="C1863" s="266"/>
      <c r="D1863" s="252" t="s">
        <v>428</v>
      </c>
      <c r="E1863" s="267" t="s">
        <v>21</v>
      </c>
      <c r="F1863" s="268" t="s">
        <v>216</v>
      </c>
      <c r="G1863" s="266"/>
      <c r="H1863" s="269">
        <v>157.03</v>
      </c>
      <c r="I1863" s="270"/>
      <c r="J1863" s="266"/>
      <c r="K1863" s="266"/>
      <c r="L1863" s="271"/>
      <c r="M1863" s="272"/>
      <c r="N1863" s="273"/>
      <c r="O1863" s="273"/>
      <c r="P1863" s="273"/>
      <c r="Q1863" s="273"/>
      <c r="R1863" s="273"/>
      <c r="S1863" s="273"/>
      <c r="T1863" s="274"/>
      <c r="AT1863" s="275" t="s">
        <v>428</v>
      </c>
      <c r="AU1863" s="275" t="s">
        <v>86</v>
      </c>
      <c r="AV1863" s="13" t="s">
        <v>86</v>
      </c>
      <c r="AW1863" s="13" t="s">
        <v>39</v>
      </c>
      <c r="AX1863" s="13" t="s">
        <v>76</v>
      </c>
      <c r="AY1863" s="275" t="s">
        <v>414</v>
      </c>
    </row>
    <row r="1864" s="15" customFormat="1">
      <c r="B1864" s="287"/>
      <c r="C1864" s="288"/>
      <c r="D1864" s="252" t="s">
        <v>428</v>
      </c>
      <c r="E1864" s="289" t="s">
        <v>21</v>
      </c>
      <c r="F1864" s="290" t="s">
        <v>235</v>
      </c>
      <c r="G1864" s="288"/>
      <c r="H1864" s="291">
        <v>157.03</v>
      </c>
      <c r="I1864" s="292"/>
      <c r="J1864" s="288"/>
      <c r="K1864" s="288"/>
      <c r="L1864" s="293"/>
      <c r="M1864" s="294"/>
      <c r="N1864" s="295"/>
      <c r="O1864" s="295"/>
      <c r="P1864" s="295"/>
      <c r="Q1864" s="295"/>
      <c r="R1864" s="295"/>
      <c r="S1864" s="295"/>
      <c r="T1864" s="296"/>
      <c r="AT1864" s="297" t="s">
        <v>428</v>
      </c>
      <c r="AU1864" s="297" t="s">
        <v>86</v>
      </c>
      <c r="AV1864" s="15" t="s">
        <v>422</v>
      </c>
      <c r="AW1864" s="15" t="s">
        <v>39</v>
      </c>
      <c r="AX1864" s="15" t="s">
        <v>83</v>
      </c>
      <c r="AY1864" s="297" t="s">
        <v>414</v>
      </c>
    </row>
    <row r="1865" s="1" customFormat="1" ht="16.5" customHeight="1">
      <c r="B1865" s="47"/>
      <c r="C1865" s="298" t="s">
        <v>2008</v>
      </c>
      <c r="D1865" s="298" t="s">
        <v>841</v>
      </c>
      <c r="E1865" s="299" t="s">
        <v>2009</v>
      </c>
      <c r="F1865" s="300" t="s">
        <v>2010</v>
      </c>
      <c r="G1865" s="301" t="s">
        <v>192</v>
      </c>
      <c r="H1865" s="302">
        <v>172.733</v>
      </c>
      <c r="I1865" s="303"/>
      <c r="J1865" s="304">
        <f>ROUND(I1865*H1865,2)</f>
        <v>0</v>
      </c>
      <c r="K1865" s="300" t="s">
        <v>21</v>
      </c>
      <c r="L1865" s="305"/>
      <c r="M1865" s="306" t="s">
        <v>21</v>
      </c>
      <c r="N1865" s="307" t="s">
        <v>47</v>
      </c>
      <c r="O1865" s="48"/>
      <c r="P1865" s="249">
        <f>O1865*H1865</f>
        <v>0</v>
      </c>
      <c r="Q1865" s="249">
        <v>0.002</v>
      </c>
      <c r="R1865" s="249">
        <f>Q1865*H1865</f>
        <v>0.345466</v>
      </c>
      <c r="S1865" s="249">
        <v>0</v>
      </c>
      <c r="T1865" s="250">
        <f>S1865*H1865</f>
        <v>0</v>
      </c>
      <c r="AR1865" s="25" t="s">
        <v>818</v>
      </c>
      <c r="AT1865" s="25" t="s">
        <v>841</v>
      </c>
      <c r="AU1865" s="25" t="s">
        <v>86</v>
      </c>
      <c r="AY1865" s="25" t="s">
        <v>414</v>
      </c>
      <c r="BE1865" s="251">
        <f>IF(N1865="základní",J1865,0)</f>
        <v>0</v>
      </c>
      <c r="BF1865" s="251">
        <f>IF(N1865="snížená",J1865,0)</f>
        <v>0</v>
      </c>
      <c r="BG1865" s="251">
        <f>IF(N1865="zákl. přenesená",J1865,0)</f>
        <v>0</v>
      </c>
      <c r="BH1865" s="251">
        <f>IF(N1865="sníž. přenesená",J1865,0)</f>
        <v>0</v>
      </c>
      <c r="BI1865" s="251">
        <f>IF(N1865="nulová",J1865,0)</f>
        <v>0</v>
      </c>
      <c r="BJ1865" s="25" t="s">
        <v>83</v>
      </c>
      <c r="BK1865" s="251">
        <f>ROUND(I1865*H1865,2)</f>
        <v>0</v>
      </c>
      <c r="BL1865" s="25" t="s">
        <v>690</v>
      </c>
      <c r="BM1865" s="25" t="s">
        <v>2011</v>
      </c>
    </row>
    <row r="1866" s="13" customFormat="1">
      <c r="B1866" s="265"/>
      <c r="C1866" s="266"/>
      <c r="D1866" s="252" t="s">
        <v>428</v>
      </c>
      <c r="E1866" s="267" t="s">
        <v>21</v>
      </c>
      <c r="F1866" s="268" t="s">
        <v>216</v>
      </c>
      <c r="G1866" s="266"/>
      <c r="H1866" s="269">
        <v>157.03</v>
      </c>
      <c r="I1866" s="270"/>
      <c r="J1866" s="266"/>
      <c r="K1866" s="266"/>
      <c r="L1866" s="271"/>
      <c r="M1866" s="272"/>
      <c r="N1866" s="273"/>
      <c r="O1866" s="273"/>
      <c r="P1866" s="273"/>
      <c r="Q1866" s="273"/>
      <c r="R1866" s="273"/>
      <c r="S1866" s="273"/>
      <c r="T1866" s="274"/>
      <c r="AT1866" s="275" t="s">
        <v>428</v>
      </c>
      <c r="AU1866" s="275" t="s">
        <v>86</v>
      </c>
      <c r="AV1866" s="13" t="s">
        <v>86</v>
      </c>
      <c r="AW1866" s="13" t="s">
        <v>39</v>
      </c>
      <c r="AX1866" s="13" t="s">
        <v>76</v>
      </c>
      <c r="AY1866" s="275" t="s">
        <v>414</v>
      </c>
    </row>
    <row r="1867" s="15" customFormat="1">
      <c r="B1867" s="287"/>
      <c r="C1867" s="288"/>
      <c r="D1867" s="252" t="s">
        <v>428</v>
      </c>
      <c r="E1867" s="289" t="s">
        <v>21</v>
      </c>
      <c r="F1867" s="290" t="s">
        <v>235</v>
      </c>
      <c r="G1867" s="288"/>
      <c r="H1867" s="291">
        <v>157.03</v>
      </c>
      <c r="I1867" s="292"/>
      <c r="J1867" s="288"/>
      <c r="K1867" s="288"/>
      <c r="L1867" s="293"/>
      <c r="M1867" s="294"/>
      <c r="N1867" s="295"/>
      <c r="O1867" s="295"/>
      <c r="P1867" s="295"/>
      <c r="Q1867" s="295"/>
      <c r="R1867" s="295"/>
      <c r="S1867" s="295"/>
      <c r="T1867" s="296"/>
      <c r="AT1867" s="297" t="s">
        <v>428</v>
      </c>
      <c r="AU1867" s="297" t="s">
        <v>86</v>
      </c>
      <c r="AV1867" s="15" t="s">
        <v>422</v>
      </c>
      <c r="AW1867" s="15" t="s">
        <v>39</v>
      </c>
      <c r="AX1867" s="15" t="s">
        <v>83</v>
      </c>
      <c r="AY1867" s="297" t="s">
        <v>414</v>
      </c>
    </row>
    <row r="1868" s="13" customFormat="1">
      <c r="B1868" s="265"/>
      <c r="C1868" s="266"/>
      <c r="D1868" s="252" t="s">
        <v>428</v>
      </c>
      <c r="E1868" s="266"/>
      <c r="F1868" s="268" t="s">
        <v>2012</v>
      </c>
      <c r="G1868" s="266"/>
      <c r="H1868" s="269">
        <v>172.733</v>
      </c>
      <c r="I1868" s="270"/>
      <c r="J1868" s="266"/>
      <c r="K1868" s="266"/>
      <c r="L1868" s="271"/>
      <c r="M1868" s="272"/>
      <c r="N1868" s="273"/>
      <c r="O1868" s="273"/>
      <c r="P1868" s="273"/>
      <c r="Q1868" s="273"/>
      <c r="R1868" s="273"/>
      <c r="S1868" s="273"/>
      <c r="T1868" s="274"/>
      <c r="AT1868" s="275" t="s">
        <v>428</v>
      </c>
      <c r="AU1868" s="275" t="s">
        <v>86</v>
      </c>
      <c r="AV1868" s="13" t="s">
        <v>86</v>
      </c>
      <c r="AW1868" s="13" t="s">
        <v>6</v>
      </c>
      <c r="AX1868" s="13" t="s">
        <v>83</v>
      </c>
      <c r="AY1868" s="275" t="s">
        <v>414</v>
      </c>
    </row>
    <row r="1869" s="1" customFormat="1" ht="38.25" customHeight="1">
      <c r="B1869" s="47"/>
      <c r="C1869" s="240" t="s">
        <v>2013</v>
      </c>
      <c r="D1869" s="240" t="s">
        <v>418</v>
      </c>
      <c r="E1869" s="241" t="s">
        <v>2014</v>
      </c>
      <c r="F1869" s="242" t="s">
        <v>2015</v>
      </c>
      <c r="G1869" s="243" t="s">
        <v>1911</v>
      </c>
      <c r="H1869" s="308"/>
      <c r="I1869" s="245"/>
      <c r="J1869" s="246">
        <f>ROUND(I1869*H1869,2)</f>
        <v>0</v>
      </c>
      <c r="K1869" s="242" t="s">
        <v>421</v>
      </c>
      <c r="L1869" s="73"/>
      <c r="M1869" s="247" t="s">
        <v>21</v>
      </c>
      <c r="N1869" s="248" t="s">
        <v>47</v>
      </c>
      <c r="O1869" s="48"/>
      <c r="P1869" s="249">
        <f>O1869*H1869</f>
        <v>0</v>
      </c>
      <c r="Q1869" s="249">
        <v>0</v>
      </c>
      <c r="R1869" s="249">
        <f>Q1869*H1869</f>
        <v>0</v>
      </c>
      <c r="S1869" s="249">
        <v>0</v>
      </c>
      <c r="T1869" s="250">
        <f>S1869*H1869</f>
        <v>0</v>
      </c>
      <c r="AR1869" s="25" t="s">
        <v>690</v>
      </c>
      <c r="AT1869" s="25" t="s">
        <v>418</v>
      </c>
      <c r="AU1869" s="25" t="s">
        <v>86</v>
      </c>
      <c r="AY1869" s="25" t="s">
        <v>414</v>
      </c>
      <c r="BE1869" s="251">
        <f>IF(N1869="základní",J1869,0)</f>
        <v>0</v>
      </c>
      <c r="BF1869" s="251">
        <f>IF(N1869="snížená",J1869,0)</f>
        <v>0</v>
      </c>
      <c r="BG1869" s="251">
        <f>IF(N1869="zákl. přenesená",J1869,0)</f>
        <v>0</v>
      </c>
      <c r="BH1869" s="251">
        <f>IF(N1869="sníž. přenesená",J1869,0)</f>
        <v>0</v>
      </c>
      <c r="BI1869" s="251">
        <f>IF(N1869="nulová",J1869,0)</f>
        <v>0</v>
      </c>
      <c r="BJ1869" s="25" t="s">
        <v>83</v>
      </c>
      <c r="BK1869" s="251">
        <f>ROUND(I1869*H1869,2)</f>
        <v>0</v>
      </c>
      <c r="BL1869" s="25" t="s">
        <v>690</v>
      </c>
      <c r="BM1869" s="25" t="s">
        <v>2016</v>
      </c>
    </row>
    <row r="1870" s="1" customFormat="1">
      <c r="B1870" s="47"/>
      <c r="C1870" s="75"/>
      <c r="D1870" s="252" t="s">
        <v>425</v>
      </c>
      <c r="E1870" s="75"/>
      <c r="F1870" s="253" t="s">
        <v>2017</v>
      </c>
      <c r="G1870" s="75"/>
      <c r="H1870" s="75"/>
      <c r="I1870" s="208"/>
      <c r="J1870" s="75"/>
      <c r="K1870" s="75"/>
      <c r="L1870" s="73"/>
      <c r="M1870" s="254"/>
      <c r="N1870" s="48"/>
      <c r="O1870" s="48"/>
      <c r="P1870" s="48"/>
      <c r="Q1870" s="48"/>
      <c r="R1870" s="48"/>
      <c r="S1870" s="48"/>
      <c r="T1870" s="96"/>
      <c r="AT1870" s="25" t="s">
        <v>425</v>
      </c>
      <c r="AU1870" s="25" t="s">
        <v>86</v>
      </c>
    </row>
    <row r="1871" s="1" customFormat="1" ht="38.25" customHeight="1">
      <c r="B1871" s="47"/>
      <c r="C1871" s="240" t="s">
        <v>2018</v>
      </c>
      <c r="D1871" s="240" t="s">
        <v>418</v>
      </c>
      <c r="E1871" s="241" t="s">
        <v>2019</v>
      </c>
      <c r="F1871" s="242" t="s">
        <v>2020</v>
      </c>
      <c r="G1871" s="243" t="s">
        <v>1911</v>
      </c>
      <c r="H1871" s="308"/>
      <c r="I1871" s="245"/>
      <c r="J1871" s="246">
        <f>ROUND(I1871*H1871,2)</f>
        <v>0</v>
      </c>
      <c r="K1871" s="242" t="s">
        <v>421</v>
      </c>
      <c r="L1871" s="73"/>
      <c r="M1871" s="247" t="s">
        <v>21</v>
      </c>
      <c r="N1871" s="248" t="s">
        <v>47</v>
      </c>
      <c r="O1871" s="48"/>
      <c r="P1871" s="249">
        <f>O1871*H1871</f>
        <v>0</v>
      </c>
      <c r="Q1871" s="249">
        <v>0</v>
      </c>
      <c r="R1871" s="249">
        <f>Q1871*H1871</f>
        <v>0</v>
      </c>
      <c r="S1871" s="249">
        <v>0</v>
      </c>
      <c r="T1871" s="250">
        <f>S1871*H1871</f>
        <v>0</v>
      </c>
      <c r="AR1871" s="25" t="s">
        <v>690</v>
      </c>
      <c r="AT1871" s="25" t="s">
        <v>418</v>
      </c>
      <c r="AU1871" s="25" t="s">
        <v>86</v>
      </c>
      <c r="AY1871" s="25" t="s">
        <v>414</v>
      </c>
      <c r="BE1871" s="251">
        <f>IF(N1871="základní",J1871,0)</f>
        <v>0</v>
      </c>
      <c r="BF1871" s="251">
        <f>IF(N1871="snížená",J1871,0)</f>
        <v>0</v>
      </c>
      <c r="BG1871" s="251">
        <f>IF(N1871="zákl. přenesená",J1871,0)</f>
        <v>0</v>
      </c>
      <c r="BH1871" s="251">
        <f>IF(N1871="sníž. přenesená",J1871,0)</f>
        <v>0</v>
      </c>
      <c r="BI1871" s="251">
        <f>IF(N1871="nulová",J1871,0)</f>
        <v>0</v>
      </c>
      <c r="BJ1871" s="25" t="s">
        <v>83</v>
      </c>
      <c r="BK1871" s="251">
        <f>ROUND(I1871*H1871,2)</f>
        <v>0</v>
      </c>
      <c r="BL1871" s="25" t="s">
        <v>690</v>
      </c>
      <c r="BM1871" s="25" t="s">
        <v>2021</v>
      </c>
    </row>
    <row r="1872" s="1" customFormat="1">
      <c r="B1872" s="47"/>
      <c r="C1872" s="75"/>
      <c r="D1872" s="252" t="s">
        <v>425</v>
      </c>
      <c r="E1872" s="75"/>
      <c r="F1872" s="253" t="s">
        <v>2017</v>
      </c>
      <c r="G1872" s="75"/>
      <c r="H1872" s="75"/>
      <c r="I1872" s="208"/>
      <c r="J1872" s="75"/>
      <c r="K1872" s="75"/>
      <c r="L1872" s="73"/>
      <c r="M1872" s="254"/>
      <c r="N1872" s="48"/>
      <c r="O1872" s="48"/>
      <c r="P1872" s="48"/>
      <c r="Q1872" s="48"/>
      <c r="R1872" s="48"/>
      <c r="S1872" s="48"/>
      <c r="T1872" s="96"/>
      <c r="AT1872" s="25" t="s">
        <v>425</v>
      </c>
      <c r="AU1872" s="25" t="s">
        <v>86</v>
      </c>
    </row>
    <row r="1873" s="11" customFormat="1" ht="29.88" customHeight="1">
      <c r="B1873" s="224"/>
      <c r="C1873" s="225"/>
      <c r="D1873" s="226" t="s">
        <v>75</v>
      </c>
      <c r="E1873" s="238" t="s">
        <v>2022</v>
      </c>
      <c r="F1873" s="238" t="s">
        <v>2023</v>
      </c>
      <c r="G1873" s="225"/>
      <c r="H1873" s="225"/>
      <c r="I1873" s="228"/>
      <c r="J1873" s="239">
        <f>BK1873</f>
        <v>0</v>
      </c>
      <c r="K1873" s="225"/>
      <c r="L1873" s="230"/>
      <c r="M1873" s="231"/>
      <c r="N1873" s="232"/>
      <c r="O1873" s="232"/>
      <c r="P1873" s="233">
        <f>P1874</f>
        <v>0</v>
      </c>
      <c r="Q1873" s="232"/>
      <c r="R1873" s="233">
        <f>R1874</f>
        <v>0.033600000000000005</v>
      </c>
      <c r="S1873" s="232"/>
      <c r="T1873" s="234">
        <f>T1874</f>
        <v>0</v>
      </c>
      <c r="AR1873" s="235" t="s">
        <v>86</v>
      </c>
      <c r="AT1873" s="236" t="s">
        <v>75</v>
      </c>
      <c r="AU1873" s="236" t="s">
        <v>83</v>
      </c>
      <c r="AY1873" s="235" t="s">
        <v>414</v>
      </c>
      <c r="BK1873" s="237">
        <f>BK1874</f>
        <v>0</v>
      </c>
    </row>
    <row r="1874" s="1" customFormat="1" ht="25.5" customHeight="1">
      <c r="B1874" s="47"/>
      <c r="C1874" s="240" t="s">
        <v>2024</v>
      </c>
      <c r="D1874" s="240" t="s">
        <v>418</v>
      </c>
      <c r="E1874" s="241" t="s">
        <v>2025</v>
      </c>
      <c r="F1874" s="242" t="s">
        <v>2026</v>
      </c>
      <c r="G1874" s="243" t="s">
        <v>678</v>
      </c>
      <c r="H1874" s="244">
        <v>20</v>
      </c>
      <c r="I1874" s="245"/>
      <c r="J1874" s="246">
        <f>ROUND(I1874*H1874,2)</f>
        <v>0</v>
      </c>
      <c r="K1874" s="242" t="s">
        <v>21</v>
      </c>
      <c r="L1874" s="73"/>
      <c r="M1874" s="247" t="s">
        <v>21</v>
      </c>
      <c r="N1874" s="248" t="s">
        <v>47</v>
      </c>
      <c r="O1874" s="48"/>
      <c r="P1874" s="249">
        <f>O1874*H1874</f>
        <v>0</v>
      </c>
      <c r="Q1874" s="249">
        <v>0.0016800000000000001</v>
      </c>
      <c r="R1874" s="249">
        <f>Q1874*H1874</f>
        <v>0.033600000000000005</v>
      </c>
      <c r="S1874" s="249">
        <v>0</v>
      </c>
      <c r="T1874" s="250">
        <f>S1874*H1874</f>
        <v>0</v>
      </c>
      <c r="AR1874" s="25" t="s">
        <v>690</v>
      </c>
      <c r="AT1874" s="25" t="s">
        <v>418</v>
      </c>
      <c r="AU1874" s="25" t="s">
        <v>86</v>
      </c>
      <c r="AY1874" s="25" t="s">
        <v>414</v>
      </c>
      <c r="BE1874" s="251">
        <f>IF(N1874="základní",J1874,0)</f>
        <v>0</v>
      </c>
      <c r="BF1874" s="251">
        <f>IF(N1874="snížená",J1874,0)</f>
        <v>0</v>
      </c>
      <c r="BG1874" s="251">
        <f>IF(N1874="zákl. přenesená",J1874,0)</f>
        <v>0</v>
      </c>
      <c r="BH1874" s="251">
        <f>IF(N1874="sníž. přenesená",J1874,0)</f>
        <v>0</v>
      </c>
      <c r="BI1874" s="251">
        <f>IF(N1874="nulová",J1874,0)</f>
        <v>0</v>
      </c>
      <c r="BJ1874" s="25" t="s">
        <v>83</v>
      </c>
      <c r="BK1874" s="251">
        <f>ROUND(I1874*H1874,2)</f>
        <v>0</v>
      </c>
      <c r="BL1874" s="25" t="s">
        <v>690</v>
      </c>
      <c r="BM1874" s="25" t="s">
        <v>2027</v>
      </c>
    </row>
    <row r="1875" s="11" customFormat="1" ht="29.88" customHeight="1">
      <c r="B1875" s="224"/>
      <c r="C1875" s="225"/>
      <c r="D1875" s="226" t="s">
        <v>75</v>
      </c>
      <c r="E1875" s="238" t="s">
        <v>2028</v>
      </c>
      <c r="F1875" s="238" t="s">
        <v>2029</v>
      </c>
      <c r="G1875" s="225"/>
      <c r="H1875" s="225"/>
      <c r="I1875" s="228"/>
      <c r="J1875" s="239">
        <f>BK1875</f>
        <v>0</v>
      </c>
      <c r="K1875" s="225"/>
      <c r="L1875" s="230"/>
      <c r="M1875" s="231"/>
      <c r="N1875" s="232"/>
      <c r="O1875" s="232"/>
      <c r="P1875" s="233">
        <f>SUM(P1876:P1884)</f>
        <v>0</v>
      </c>
      <c r="Q1875" s="232"/>
      <c r="R1875" s="233">
        <f>SUM(R1876:R1884)</f>
        <v>0</v>
      </c>
      <c r="S1875" s="232"/>
      <c r="T1875" s="234">
        <f>SUM(T1876:T1884)</f>
        <v>0</v>
      </c>
      <c r="AR1875" s="235" t="s">
        <v>86</v>
      </c>
      <c r="AT1875" s="236" t="s">
        <v>75</v>
      </c>
      <c r="AU1875" s="236" t="s">
        <v>83</v>
      </c>
      <c r="AY1875" s="235" t="s">
        <v>414</v>
      </c>
      <c r="BK1875" s="237">
        <f>SUM(BK1876:BK1884)</f>
        <v>0</v>
      </c>
    </row>
    <row r="1876" s="1" customFormat="1" ht="25.5" customHeight="1">
      <c r="B1876" s="47"/>
      <c r="C1876" s="240" t="s">
        <v>2030</v>
      </c>
      <c r="D1876" s="240" t="s">
        <v>418</v>
      </c>
      <c r="E1876" s="241" t="s">
        <v>2031</v>
      </c>
      <c r="F1876" s="242" t="s">
        <v>2032</v>
      </c>
      <c r="G1876" s="243" t="s">
        <v>192</v>
      </c>
      <c r="H1876" s="244">
        <v>62.450000000000003</v>
      </c>
      <c r="I1876" s="245"/>
      <c r="J1876" s="246">
        <f>ROUND(I1876*H1876,2)</f>
        <v>0</v>
      </c>
      <c r="K1876" s="242" t="s">
        <v>21</v>
      </c>
      <c r="L1876" s="73"/>
      <c r="M1876" s="247" t="s">
        <v>21</v>
      </c>
      <c r="N1876" s="248" t="s">
        <v>47</v>
      </c>
      <c r="O1876" s="48"/>
      <c r="P1876" s="249">
        <f>O1876*H1876</f>
        <v>0</v>
      </c>
      <c r="Q1876" s="249">
        <v>0</v>
      </c>
      <c r="R1876" s="249">
        <f>Q1876*H1876</f>
        <v>0</v>
      </c>
      <c r="S1876" s="249">
        <v>0</v>
      </c>
      <c r="T1876" s="250">
        <f>S1876*H1876</f>
        <v>0</v>
      </c>
      <c r="AR1876" s="25" t="s">
        <v>690</v>
      </c>
      <c r="AT1876" s="25" t="s">
        <v>418</v>
      </c>
      <c r="AU1876" s="25" t="s">
        <v>86</v>
      </c>
      <c r="AY1876" s="25" t="s">
        <v>414</v>
      </c>
      <c r="BE1876" s="251">
        <f>IF(N1876="základní",J1876,0)</f>
        <v>0</v>
      </c>
      <c r="BF1876" s="251">
        <f>IF(N1876="snížená",J1876,0)</f>
        <v>0</v>
      </c>
      <c r="BG1876" s="251">
        <f>IF(N1876="zákl. přenesená",J1876,0)</f>
        <v>0</v>
      </c>
      <c r="BH1876" s="251">
        <f>IF(N1876="sníž. přenesená",J1876,0)</f>
        <v>0</v>
      </c>
      <c r="BI1876" s="251">
        <f>IF(N1876="nulová",J1876,0)</f>
        <v>0</v>
      </c>
      <c r="BJ1876" s="25" t="s">
        <v>83</v>
      </c>
      <c r="BK1876" s="251">
        <f>ROUND(I1876*H1876,2)</f>
        <v>0</v>
      </c>
      <c r="BL1876" s="25" t="s">
        <v>690</v>
      </c>
      <c r="BM1876" s="25" t="s">
        <v>2033</v>
      </c>
    </row>
    <row r="1877" s="12" customFormat="1">
      <c r="B1877" s="255"/>
      <c r="C1877" s="256"/>
      <c r="D1877" s="252" t="s">
        <v>428</v>
      </c>
      <c r="E1877" s="257" t="s">
        <v>21</v>
      </c>
      <c r="F1877" s="258" t="s">
        <v>1944</v>
      </c>
      <c r="G1877" s="256"/>
      <c r="H1877" s="257" t="s">
        <v>21</v>
      </c>
      <c r="I1877" s="259"/>
      <c r="J1877" s="256"/>
      <c r="K1877" s="256"/>
      <c r="L1877" s="260"/>
      <c r="M1877" s="261"/>
      <c r="N1877" s="262"/>
      <c r="O1877" s="262"/>
      <c r="P1877" s="262"/>
      <c r="Q1877" s="262"/>
      <c r="R1877" s="262"/>
      <c r="S1877" s="262"/>
      <c r="T1877" s="263"/>
      <c r="AT1877" s="264" t="s">
        <v>428</v>
      </c>
      <c r="AU1877" s="264" t="s">
        <v>86</v>
      </c>
      <c r="AV1877" s="12" t="s">
        <v>83</v>
      </c>
      <c r="AW1877" s="12" t="s">
        <v>39</v>
      </c>
      <c r="AX1877" s="12" t="s">
        <v>76</v>
      </c>
      <c r="AY1877" s="264" t="s">
        <v>414</v>
      </c>
    </row>
    <row r="1878" s="12" customFormat="1">
      <c r="B1878" s="255"/>
      <c r="C1878" s="256"/>
      <c r="D1878" s="252" t="s">
        <v>428</v>
      </c>
      <c r="E1878" s="257" t="s">
        <v>21</v>
      </c>
      <c r="F1878" s="258" t="s">
        <v>1945</v>
      </c>
      <c r="G1878" s="256"/>
      <c r="H1878" s="257" t="s">
        <v>21</v>
      </c>
      <c r="I1878" s="259"/>
      <c r="J1878" s="256"/>
      <c r="K1878" s="256"/>
      <c r="L1878" s="260"/>
      <c r="M1878" s="261"/>
      <c r="N1878" s="262"/>
      <c r="O1878" s="262"/>
      <c r="P1878" s="262"/>
      <c r="Q1878" s="262"/>
      <c r="R1878" s="262"/>
      <c r="S1878" s="262"/>
      <c r="T1878" s="263"/>
      <c r="AT1878" s="264" t="s">
        <v>428</v>
      </c>
      <c r="AU1878" s="264" t="s">
        <v>86</v>
      </c>
      <c r="AV1878" s="12" t="s">
        <v>83</v>
      </c>
      <c r="AW1878" s="12" t="s">
        <v>39</v>
      </c>
      <c r="AX1878" s="12" t="s">
        <v>76</v>
      </c>
      <c r="AY1878" s="264" t="s">
        <v>414</v>
      </c>
    </row>
    <row r="1879" s="12" customFormat="1">
      <c r="B1879" s="255"/>
      <c r="C1879" s="256"/>
      <c r="D1879" s="252" t="s">
        <v>428</v>
      </c>
      <c r="E1879" s="257" t="s">
        <v>21</v>
      </c>
      <c r="F1879" s="258" t="s">
        <v>1946</v>
      </c>
      <c r="G1879" s="256"/>
      <c r="H1879" s="257" t="s">
        <v>21</v>
      </c>
      <c r="I1879" s="259"/>
      <c r="J1879" s="256"/>
      <c r="K1879" s="256"/>
      <c r="L1879" s="260"/>
      <c r="M1879" s="261"/>
      <c r="N1879" s="262"/>
      <c r="O1879" s="262"/>
      <c r="P1879" s="262"/>
      <c r="Q1879" s="262"/>
      <c r="R1879" s="262"/>
      <c r="S1879" s="262"/>
      <c r="T1879" s="263"/>
      <c r="AT1879" s="264" t="s">
        <v>428</v>
      </c>
      <c r="AU1879" s="264" t="s">
        <v>86</v>
      </c>
      <c r="AV1879" s="12" t="s">
        <v>83</v>
      </c>
      <c r="AW1879" s="12" t="s">
        <v>39</v>
      </c>
      <c r="AX1879" s="12" t="s">
        <v>76</v>
      </c>
      <c r="AY1879" s="264" t="s">
        <v>414</v>
      </c>
    </row>
    <row r="1880" s="13" customFormat="1">
      <c r="B1880" s="265"/>
      <c r="C1880" s="266"/>
      <c r="D1880" s="252" t="s">
        <v>428</v>
      </c>
      <c r="E1880" s="267" t="s">
        <v>21</v>
      </c>
      <c r="F1880" s="268" t="s">
        <v>1947</v>
      </c>
      <c r="G1880" s="266"/>
      <c r="H1880" s="269">
        <v>62.450000000000003</v>
      </c>
      <c r="I1880" s="270"/>
      <c r="J1880" s="266"/>
      <c r="K1880" s="266"/>
      <c r="L1880" s="271"/>
      <c r="M1880" s="272"/>
      <c r="N1880" s="273"/>
      <c r="O1880" s="273"/>
      <c r="P1880" s="273"/>
      <c r="Q1880" s="273"/>
      <c r="R1880" s="273"/>
      <c r="S1880" s="273"/>
      <c r="T1880" s="274"/>
      <c r="AT1880" s="275" t="s">
        <v>428</v>
      </c>
      <c r="AU1880" s="275" t="s">
        <v>86</v>
      </c>
      <c r="AV1880" s="13" t="s">
        <v>86</v>
      </c>
      <c r="AW1880" s="13" t="s">
        <v>39</v>
      </c>
      <c r="AX1880" s="13" t="s">
        <v>76</v>
      </c>
      <c r="AY1880" s="275" t="s">
        <v>414</v>
      </c>
    </row>
    <row r="1881" s="15" customFormat="1">
      <c r="B1881" s="287"/>
      <c r="C1881" s="288"/>
      <c r="D1881" s="252" t="s">
        <v>428</v>
      </c>
      <c r="E1881" s="289" t="s">
        <v>21</v>
      </c>
      <c r="F1881" s="290" t="s">
        <v>235</v>
      </c>
      <c r="G1881" s="288"/>
      <c r="H1881" s="291">
        <v>62.450000000000003</v>
      </c>
      <c r="I1881" s="292"/>
      <c r="J1881" s="288"/>
      <c r="K1881" s="288"/>
      <c r="L1881" s="293"/>
      <c r="M1881" s="294"/>
      <c r="N1881" s="295"/>
      <c r="O1881" s="295"/>
      <c r="P1881" s="295"/>
      <c r="Q1881" s="295"/>
      <c r="R1881" s="295"/>
      <c r="S1881" s="295"/>
      <c r="T1881" s="296"/>
      <c r="AT1881" s="297" t="s">
        <v>428</v>
      </c>
      <c r="AU1881" s="297" t="s">
        <v>86</v>
      </c>
      <c r="AV1881" s="15" t="s">
        <v>422</v>
      </c>
      <c r="AW1881" s="15" t="s">
        <v>39</v>
      </c>
      <c r="AX1881" s="15" t="s">
        <v>83</v>
      </c>
      <c r="AY1881" s="297" t="s">
        <v>414</v>
      </c>
    </row>
    <row r="1882" s="1" customFormat="1" ht="25.5" customHeight="1">
      <c r="B1882" s="47"/>
      <c r="C1882" s="240" t="s">
        <v>2034</v>
      </c>
      <c r="D1882" s="240" t="s">
        <v>418</v>
      </c>
      <c r="E1882" s="241" t="s">
        <v>2035</v>
      </c>
      <c r="F1882" s="242" t="s">
        <v>2036</v>
      </c>
      <c r="G1882" s="243" t="s">
        <v>1911</v>
      </c>
      <c r="H1882" s="308"/>
      <c r="I1882" s="245"/>
      <c r="J1882" s="246">
        <f>ROUND(I1882*H1882,2)</f>
        <v>0</v>
      </c>
      <c r="K1882" s="242" t="s">
        <v>21</v>
      </c>
      <c r="L1882" s="73"/>
      <c r="M1882" s="247" t="s">
        <v>21</v>
      </c>
      <c r="N1882" s="248" t="s">
        <v>47</v>
      </c>
      <c r="O1882" s="48"/>
      <c r="P1882" s="249">
        <f>O1882*H1882</f>
        <v>0</v>
      </c>
      <c r="Q1882" s="249">
        <v>0</v>
      </c>
      <c r="R1882" s="249">
        <f>Q1882*H1882</f>
        <v>0</v>
      </c>
      <c r="S1882" s="249">
        <v>0</v>
      </c>
      <c r="T1882" s="250">
        <f>S1882*H1882</f>
        <v>0</v>
      </c>
      <c r="AR1882" s="25" t="s">
        <v>690</v>
      </c>
      <c r="AT1882" s="25" t="s">
        <v>418</v>
      </c>
      <c r="AU1882" s="25" t="s">
        <v>86</v>
      </c>
      <c r="AY1882" s="25" t="s">
        <v>414</v>
      </c>
      <c r="BE1882" s="251">
        <f>IF(N1882="základní",J1882,0)</f>
        <v>0</v>
      </c>
      <c r="BF1882" s="251">
        <f>IF(N1882="snížená",J1882,0)</f>
        <v>0</v>
      </c>
      <c r="BG1882" s="251">
        <f>IF(N1882="zákl. přenesená",J1882,0)</f>
        <v>0</v>
      </c>
      <c r="BH1882" s="251">
        <f>IF(N1882="sníž. přenesená",J1882,0)</f>
        <v>0</v>
      </c>
      <c r="BI1882" s="251">
        <f>IF(N1882="nulová",J1882,0)</f>
        <v>0</v>
      </c>
      <c r="BJ1882" s="25" t="s">
        <v>83</v>
      </c>
      <c r="BK1882" s="251">
        <f>ROUND(I1882*H1882,2)</f>
        <v>0</v>
      </c>
      <c r="BL1882" s="25" t="s">
        <v>690</v>
      </c>
      <c r="BM1882" s="25" t="s">
        <v>2037</v>
      </c>
    </row>
    <row r="1883" s="1" customFormat="1" ht="38.25" customHeight="1">
      <c r="B1883" s="47"/>
      <c r="C1883" s="240" t="s">
        <v>2038</v>
      </c>
      <c r="D1883" s="240" t="s">
        <v>418</v>
      </c>
      <c r="E1883" s="241" t="s">
        <v>2039</v>
      </c>
      <c r="F1883" s="242" t="s">
        <v>2040</v>
      </c>
      <c r="G1883" s="243" t="s">
        <v>1911</v>
      </c>
      <c r="H1883" s="308"/>
      <c r="I1883" s="245"/>
      <c r="J1883" s="246">
        <f>ROUND(I1883*H1883,2)</f>
        <v>0</v>
      </c>
      <c r="K1883" s="242" t="s">
        <v>421</v>
      </c>
      <c r="L1883" s="73"/>
      <c r="M1883" s="247" t="s">
        <v>21</v>
      </c>
      <c r="N1883" s="248" t="s">
        <v>47</v>
      </c>
      <c r="O1883" s="48"/>
      <c r="P1883" s="249">
        <f>O1883*H1883</f>
        <v>0</v>
      </c>
      <c r="Q1883" s="249">
        <v>0</v>
      </c>
      <c r="R1883" s="249">
        <f>Q1883*H1883</f>
        <v>0</v>
      </c>
      <c r="S1883" s="249">
        <v>0</v>
      </c>
      <c r="T1883" s="250">
        <f>S1883*H1883</f>
        <v>0</v>
      </c>
      <c r="AR1883" s="25" t="s">
        <v>690</v>
      </c>
      <c r="AT1883" s="25" t="s">
        <v>418</v>
      </c>
      <c r="AU1883" s="25" t="s">
        <v>86</v>
      </c>
      <c r="AY1883" s="25" t="s">
        <v>414</v>
      </c>
      <c r="BE1883" s="251">
        <f>IF(N1883="základní",J1883,0)</f>
        <v>0</v>
      </c>
      <c r="BF1883" s="251">
        <f>IF(N1883="snížená",J1883,0)</f>
        <v>0</v>
      </c>
      <c r="BG1883" s="251">
        <f>IF(N1883="zákl. přenesená",J1883,0)</f>
        <v>0</v>
      </c>
      <c r="BH1883" s="251">
        <f>IF(N1883="sníž. přenesená",J1883,0)</f>
        <v>0</v>
      </c>
      <c r="BI1883" s="251">
        <f>IF(N1883="nulová",J1883,0)</f>
        <v>0</v>
      </c>
      <c r="BJ1883" s="25" t="s">
        <v>83</v>
      </c>
      <c r="BK1883" s="251">
        <f>ROUND(I1883*H1883,2)</f>
        <v>0</v>
      </c>
      <c r="BL1883" s="25" t="s">
        <v>690</v>
      </c>
      <c r="BM1883" s="25" t="s">
        <v>2041</v>
      </c>
    </row>
    <row r="1884" s="1" customFormat="1">
      <c r="B1884" s="47"/>
      <c r="C1884" s="75"/>
      <c r="D1884" s="252" t="s">
        <v>425</v>
      </c>
      <c r="E1884" s="75"/>
      <c r="F1884" s="253" t="s">
        <v>1913</v>
      </c>
      <c r="G1884" s="75"/>
      <c r="H1884" s="75"/>
      <c r="I1884" s="208"/>
      <c r="J1884" s="75"/>
      <c r="K1884" s="75"/>
      <c r="L1884" s="73"/>
      <c r="M1884" s="254"/>
      <c r="N1884" s="48"/>
      <c r="O1884" s="48"/>
      <c r="P1884" s="48"/>
      <c r="Q1884" s="48"/>
      <c r="R1884" s="48"/>
      <c r="S1884" s="48"/>
      <c r="T1884" s="96"/>
      <c r="AT1884" s="25" t="s">
        <v>425</v>
      </c>
      <c r="AU1884" s="25" t="s">
        <v>86</v>
      </c>
    </row>
    <row r="1885" s="11" customFormat="1" ht="29.88" customHeight="1">
      <c r="B1885" s="224"/>
      <c r="C1885" s="225"/>
      <c r="D1885" s="226" t="s">
        <v>75</v>
      </c>
      <c r="E1885" s="238" t="s">
        <v>2042</v>
      </c>
      <c r="F1885" s="238" t="s">
        <v>2043</v>
      </c>
      <c r="G1885" s="225"/>
      <c r="H1885" s="225"/>
      <c r="I1885" s="228"/>
      <c r="J1885" s="239">
        <f>BK1885</f>
        <v>0</v>
      </c>
      <c r="K1885" s="225"/>
      <c r="L1885" s="230"/>
      <c r="M1885" s="231"/>
      <c r="N1885" s="232"/>
      <c r="O1885" s="232"/>
      <c r="P1885" s="233">
        <f>SUM(P1886:P2302)</f>
        <v>0</v>
      </c>
      <c r="Q1885" s="232"/>
      <c r="R1885" s="233">
        <f>SUM(R1886:R2302)</f>
        <v>370.70249023000014</v>
      </c>
      <c r="S1885" s="232"/>
      <c r="T1885" s="234">
        <f>SUM(T1886:T2302)</f>
        <v>0</v>
      </c>
      <c r="AR1885" s="235" t="s">
        <v>86</v>
      </c>
      <c r="AT1885" s="236" t="s">
        <v>75</v>
      </c>
      <c r="AU1885" s="236" t="s">
        <v>83</v>
      </c>
      <c r="AY1885" s="235" t="s">
        <v>414</v>
      </c>
      <c r="BK1885" s="237">
        <f>SUM(BK1886:BK2302)</f>
        <v>0</v>
      </c>
    </row>
    <row r="1886" s="1" customFormat="1" ht="38.25" customHeight="1">
      <c r="B1886" s="47"/>
      <c r="C1886" s="240" t="s">
        <v>2044</v>
      </c>
      <c r="D1886" s="240" t="s">
        <v>418</v>
      </c>
      <c r="E1886" s="241" t="s">
        <v>2045</v>
      </c>
      <c r="F1886" s="242" t="s">
        <v>2046</v>
      </c>
      <c r="G1886" s="243" t="s">
        <v>192</v>
      </c>
      <c r="H1886" s="244">
        <v>901.65599999999995</v>
      </c>
      <c r="I1886" s="245"/>
      <c r="J1886" s="246">
        <f>ROUND(I1886*H1886,2)</f>
        <v>0</v>
      </c>
      <c r="K1886" s="242" t="s">
        <v>421</v>
      </c>
      <c r="L1886" s="73"/>
      <c r="M1886" s="247" t="s">
        <v>21</v>
      </c>
      <c r="N1886" s="248" t="s">
        <v>47</v>
      </c>
      <c r="O1886" s="48"/>
      <c r="P1886" s="249">
        <f>O1886*H1886</f>
        <v>0</v>
      </c>
      <c r="Q1886" s="249">
        <v>0.0441</v>
      </c>
      <c r="R1886" s="249">
        <f>Q1886*H1886</f>
        <v>39.763029599999996</v>
      </c>
      <c r="S1886" s="249">
        <v>0</v>
      </c>
      <c r="T1886" s="250">
        <f>S1886*H1886</f>
        <v>0</v>
      </c>
      <c r="AR1886" s="25" t="s">
        <v>690</v>
      </c>
      <c r="AT1886" s="25" t="s">
        <v>418</v>
      </c>
      <c r="AU1886" s="25" t="s">
        <v>86</v>
      </c>
      <c r="AY1886" s="25" t="s">
        <v>414</v>
      </c>
      <c r="BE1886" s="251">
        <f>IF(N1886="základní",J1886,0)</f>
        <v>0</v>
      </c>
      <c r="BF1886" s="251">
        <f>IF(N1886="snížená",J1886,0)</f>
        <v>0</v>
      </c>
      <c r="BG1886" s="251">
        <f>IF(N1886="zákl. přenesená",J1886,0)</f>
        <v>0</v>
      </c>
      <c r="BH1886" s="251">
        <f>IF(N1886="sníž. přenesená",J1886,0)</f>
        <v>0</v>
      </c>
      <c r="BI1886" s="251">
        <f>IF(N1886="nulová",J1886,0)</f>
        <v>0</v>
      </c>
      <c r="BJ1886" s="25" t="s">
        <v>83</v>
      </c>
      <c r="BK1886" s="251">
        <f>ROUND(I1886*H1886,2)</f>
        <v>0</v>
      </c>
      <c r="BL1886" s="25" t="s">
        <v>690</v>
      </c>
      <c r="BM1886" s="25" t="s">
        <v>2047</v>
      </c>
    </row>
    <row r="1887" s="1" customFormat="1">
      <c r="B1887" s="47"/>
      <c r="C1887" s="75"/>
      <c r="D1887" s="252" t="s">
        <v>425</v>
      </c>
      <c r="E1887" s="75"/>
      <c r="F1887" s="253" t="s">
        <v>2048</v>
      </c>
      <c r="G1887" s="75"/>
      <c r="H1887" s="75"/>
      <c r="I1887" s="208"/>
      <c r="J1887" s="75"/>
      <c r="K1887" s="75"/>
      <c r="L1887" s="73"/>
      <c r="M1887" s="254"/>
      <c r="N1887" s="48"/>
      <c r="O1887" s="48"/>
      <c r="P1887" s="48"/>
      <c r="Q1887" s="48"/>
      <c r="R1887" s="48"/>
      <c r="S1887" s="48"/>
      <c r="T1887" s="96"/>
      <c r="AT1887" s="25" t="s">
        <v>425</v>
      </c>
      <c r="AU1887" s="25" t="s">
        <v>86</v>
      </c>
    </row>
    <row r="1888" s="12" customFormat="1">
      <c r="B1888" s="255"/>
      <c r="C1888" s="256"/>
      <c r="D1888" s="252" t="s">
        <v>428</v>
      </c>
      <c r="E1888" s="257" t="s">
        <v>21</v>
      </c>
      <c r="F1888" s="258" t="s">
        <v>2049</v>
      </c>
      <c r="G1888" s="256"/>
      <c r="H1888" s="257" t="s">
        <v>21</v>
      </c>
      <c r="I1888" s="259"/>
      <c r="J1888" s="256"/>
      <c r="K1888" s="256"/>
      <c r="L1888" s="260"/>
      <c r="M1888" s="261"/>
      <c r="N1888" s="262"/>
      <c r="O1888" s="262"/>
      <c r="P1888" s="262"/>
      <c r="Q1888" s="262"/>
      <c r="R1888" s="262"/>
      <c r="S1888" s="262"/>
      <c r="T1888" s="263"/>
      <c r="AT1888" s="264" t="s">
        <v>428</v>
      </c>
      <c r="AU1888" s="264" t="s">
        <v>86</v>
      </c>
      <c r="AV1888" s="12" t="s">
        <v>83</v>
      </c>
      <c r="AW1888" s="12" t="s">
        <v>39</v>
      </c>
      <c r="AX1888" s="12" t="s">
        <v>76</v>
      </c>
      <c r="AY1888" s="264" t="s">
        <v>414</v>
      </c>
    </row>
    <row r="1889" s="12" customFormat="1">
      <c r="B1889" s="255"/>
      <c r="C1889" s="256"/>
      <c r="D1889" s="252" t="s">
        <v>428</v>
      </c>
      <c r="E1889" s="257" t="s">
        <v>21</v>
      </c>
      <c r="F1889" s="258" t="s">
        <v>643</v>
      </c>
      <c r="G1889" s="256"/>
      <c r="H1889" s="257" t="s">
        <v>21</v>
      </c>
      <c r="I1889" s="259"/>
      <c r="J1889" s="256"/>
      <c r="K1889" s="256"/>
      <c r="L1889" s="260"/>
      <c r="M1889" s="261"/>
      <c r="N1889" s="262"/>
      <c r="O1889" s="262"/>
      <c r="P1889" s="262"/>
      <c r="Q1889" s="262"/>
      <c r="R1889" s="262"/>
      <c r="S1889" s="262"/>
      <c r="T1889" s="263"/>
      <c r="AT1889" s="264" t="s">
        <v>428</v>
      </c>
      <c r="AU1889" s="264" t="s">
        <v>86</v>
      </c>
      <c r="AV1889" s="12" t="s">
        <v>83</v>
      </c>
      <c r="AW1889" s="12" t="s">
        <v>39</v>
      </c>
      <c r="AX1889" s="12" t="s">
        <v>76</v>
      </c>
      <c r="AY1889" s="264" t="s">
        <v>414</v>
      </c>
    </row>
    <row r="1890" s="13" customFormat="1">
      <c r="B1890" s="265"/>
      <c r="C1890" s="266"/>
      <c r="D1890" s="252" t="s">
        <v>428</v>
      </c>
      <c r="E1890" s="267" t="s">
        <v>21</v>
      </c>
      <c r="F1890" s="268" t="s">
        <v>2050</v>
      </c>
      <c r="G1890" s="266"/>
      <c r="H1890" s="269">
        <v>195.84</v>
      </c>
      <c r="I1890" s="270"/>
      <c r="J1890" s="266"/>
      <c r="K1890" s="266"/>
      <c r="L1890" s="271"/>
      <c r="M1890" s="272"/>
      <c r="N1890" s="273"/>
      <c r="O1890" s="273"/>
      <c r="P1890" s="273"/>
      <c r="Q1890" s="273"/>
      <c r="R1890" s="273"/>
      <c r="S1890" s="273"/>
      <c r="T1890" s="274"/>
      <c r="AT1890" s="275" t="s">
        <v>428</v>
      </c>
      <c r="AU1890" s="275" t="s">
        <v>86</v>
      </c>
      <c r="AV1890" s="13" t="s">
        <v>86</v>
      </c>
      <c r="AW1890" s="13" t="s">
        <v>39</v>
      </c>
      <c r="AX1890" s="13" t="s">
        <v>76</v>
      </c>
      <c r="AY1890" s="275" t="s">
        <v>414</v>
      </c>
    </row>
    <row r="1891" s="12" customFormat="1">
      <c r="B1891" s="255"/>
      <c r="C1891" s="256"/>
      <c r="D1891" s="252" t="s">
        <v>428</v>
      </c>
      <c r="E1891" s="257" t="s">
        <v>21</v>
      </c>
      <c r="F1891" s="258" t="s">
        <v>2051</v>
      </c>
      <c r="G1891" s="256"/>
      <c r="H1891" s="257" t="s">
        <v>21</v>
      </c>
      <c r="I1891" s="259"/>
      <c r="J1891" s="256"/>
      <c r="K1891" s="256"/>
      <c r="L1891" s="260"/>
      <c r="M1891" s="261"/>
      <c r="N1891" s="262"/>
      <c r="O1891" s="262"/>
      <c r="P1891" s="262"/>
      <c r="Q1891" s="262"/>
      <c r="R1891" s="262"/>
      <c r="S1891" s="262"/>
      <c r="T1891" s="263"/>
      <c r="AT1891" s="264" t="s">
        <v>428</v>
      </c>
      <c r="AU1891" s="264" t="s">
        <v>86</v>
      </c>
      <c r="AV1891" s="12" t="s">
        <v>83</v>
      </c>
      <c r="AW1891" s="12" t="s">
        <v>39</v>
      </c>
      <c r="AX1891" s="12" t="s">
        <v>76</v>
      </c>
      <c r="AY1891" s="264" t="s">
        <v>414</v>
      </c>
    </row>
    <row r="1892" s="13" customFormat="1">
      <c r="B1892" s="265"/>
      <c r="C1892" s="266"/>
      <c r="D1892" s="252" t="s">
        <v>428</v>
      </c>
      <c r="E1892" s="267" t="s">
        <v>21</v>
      </c>
      <c r="F1892" s="268" t="s">
        <v>2052</v>
      </c>
      <c r="G1892" s="266"/>
      <c r="H1892" s="269">
        <v>167.28</v>
      </c>
      <c r="I1892" s="270"/>
      <c r="J1892" s="266"/>
      <c r="K1892" s="266"/>
      <c r="L1892" s="271"/>
      <c r="M1892" s="272"/>
      <c r="N1892" s="273"/>
      <c r="O1892" s="273"/>
      <c r="P1892" s="273"/>
      <c r="Q1892" s="273"/>
      <c r="R1892" s="273"/>
      <c r="S1892" s="273"/>
      <c r="T1892" s="274"/>
      <c r="AT1892" s="275" t="s">
        <v>428</v>
      </c>
      <c r="AU1892" s="275" t="s">
        <v>86</v>
      </c>
      <c r="AV1892" s="13" t="s">
        <v>86</v>
      </c>
      <c r="AW1892" s="13" t="s">
        <v>39</v>
      </c>
      <c r="AX1892" s="13" t="s">
        <v>76</v>
      </c>
      <c r="AY1892" s="275" t="s">
        <v>414</v>
      </c>
    </row>
    <row r="1893" s="12" customFormat="1">
      <c r="B1893" s="255"/>
      <c r="C1893" s="256"/>
      <c r="D1893" s="252" t="s">
        <v>428</v>
      </c>
      <c r="E1893" s="257" t="s">
        <v>21</v>
      </c>
      <c r="F1893" s="258" t="s">
        <v>2053</v>
      </c>
      <c r="G1893" s="256"/>
      <c r="H1893" s="257" t="s">
        <v>21</v>
      </c>
      <c r="I1893" s="259"/>
      <c r="J1893" s="256"/>
      <c r="K1893" s="256"/>
      <c r="L1893" s="260"/>
      <c r="M1893" s="261"/>
      <c r="N1893" s="262"/>
      <c r="O1893" s="262"/>
      <c r="P1893" s="262"/>
      <c r="Q1893" s="262"/>
      <c r="R1893" s="262"/>
      <c r="S1893" s="262"/>
      <c r="T1893" s="263"/>
      <c r="AT1893" s="264" t="s">
        <v>428</v>
      </c>
      <c r="AU1893" s="264" t="s">
        <v>86</v>
      </c>
      <c r="AV1893" s="12" t="s">
        <v>83</v>
      </c>
      <c r="AW1893" s="12" t="s">
        <v>39</v>
      </c>
      <c r="AX1893" s="12" t="s">
        <v>76</v>
      </c>
      <c r="AY1893" s="264" t="s">
        <v>414</v>
      </c>
    </row>
    <row r="1894" s="13" customFormat="1">
      <c r="B1894" s="265"/>
      <c r="C1894" s="266"/>
      <c r="D1894" s="252" t="s">
        <v>428</v>
      </c>
      <c r="E1894" s="267" t="s">
        <v>21</v>
      </c>
      <c r="F1894" s="268" t="s">
        <v>2054</v>
      </c>
      <c r="G1894" s="266"/>
      <c r="H1894" s="269">
        <v>16.32</v>
      </c>
      <c r="I1894" s="270"/>
      <c r="J1894" s="266"/>
      <c r="K1894" s="266"/>
      <c r="L1894" s="271"/>
      <c r="M1894" s="272"/>
      <c r="N1894" s="273"/>
      <c r="O1894" s="273"/>
      <c r="P1894" s="273"/>
      <c r="Q1894" s="273"/>
      <c r="R1894" s="273"/>
      <c r="S1894" s="273"/>
      <c r="T1894" s="274"/>
      <c r="AT1894" s="275" t="s">
        <v>428</v>
      </c>
      <c r="AU1894" s="275" t="s">
        <v>86</v>
      </c>
      <c r="AV1894" s="13" t="s">
        <v>86</v>
      </c>
      <c r="AW1894" s="13" t="s">
        <v>39</v>
      </c>
      <c r="AX1894" s="13" t="s">
        <v>76</v>
      </c>
      <c r="AY1894" s="275" t="s">
        <v>414</v>
      </c>
    </row>
    <row r="1895" s="12" customFormat="1">
      <c r="B1895" s="255"/>
      <c r="C1895" s="256"/>
      <c r="D1895" s="252" t="s">
        <v>428</v>
      </c>
      <c r="E1895" s="257" t="s">
        <v>21</v>
      </c>
      <c r="F1895" s="258" t="s">
        <v>2055</v>
      </c>
      <c r="G1895" s="256"/>
      <c r="H1895" s="257" t="s">
        <v>21</v>
      </c>
      <c r="I1895" s="259"/>
      <c r="J1895" s="256"/>
      <c r="K1895" s="256"/>
      <c r="L1895" s="260"/>
      <c r="M1895" s="261"/>
      <c r="N1895" s="262"/>
      <c r="O1895" s="262"/>
      <c r="P1895" s="262"/>
      <c r="Q1895" s="262"/>
      <c r="R1895" s="262"/>
      <c r="S1895" s="262"/>
      <c r="T1895" s="263"/>
      <c r="AT1895" s="264" t="s">
        <v>428</v>
      </c>
      <c r="AU1895" s="264" t="s">
        <v>86</v>
      </c>
      <c r="AV1895" s="12" t="s">
        <v>83</v>
      </c>
      <c r="AW1895" s="12" t="s">
        <v>39</v>
      </c>
      <c r="AX1895" s="12" t="s">
        <v>76</v>
      </c>
      <c r="AY1895" s="264" t="s">
        <v>414</v>
      </c>
    </row>
    <row r="1896" s="13" customFormat="1">
      <c r="B1896" s="265"/>
      <c r="C1896" s="266"/>
      <c r="D1896" s="252" t="s">
        <v>428</v>
      </c>
      <c r="E1896" s="267" t="s">
        <v>21</v>
      </c>
      <c r="F1896" s="268" t="s">
        <v>2056</v>
      </c>
      <c r="G1896" s="266"/>
      <c r="H1896" s="269">
        <v>97.920000000000002</v>
      </c>
      <c r="I1896" s="270"/>
      <c r="J1896" s="266"/>
      <c r="K1896" s="266"/>
      <c r="L1896" s="271"/>
      <c r="M1896" s="272"/>
      <c r="N1896" s="273"/>
      <c r="O1896" s="273"/>
      <c r="P1896" s="273"/>
      <c r="Q1896" s="273"/>
      <c r="R1896" s="273"/>
      <c r="S1896" s="273"/>
      <c r="T1896" s="274"/>
      <c r="AT1896" s="275" t="s">
        <v>428</v>
      </c>
      <c r="AU1896" s="275" t="s">
        <v>86</v>
      </c>
      <c r="AV1896" s="13" t="s">
        <v>86</v>
      </c>
      <c r="AW1896" s="13" t="s">
        <v>39</v>
      </c>
      <c r="AX1896" s="13" t="s">
        <v>76</v>
      </c>
      <c r="AY1896" s="275" t="s">
        <v>414</v>
      </c>
    </row>
    <row r="1897" s="12" customFormat="1">
      <c r="B1897" s="255"/>
      <c r="C1897" s="256"/>
      <c r="D1897" s="252" t="s">
        <v>428</v>
      </c>
      <c r="E1897" s="257" t="s">
        <v>21</v>
      </c>
      <c r="F1897" s="258" t="s">
        <v>567</v>
      </c>
      <c r="G1897" s="256"/>
      <c r="H1897" s="257" t="s">
        <v>21</v>
      </c>
      <c r="I1897" s="259"/>
      <c r="J1897" s="256"/>
      <c r="K1897" s="256"/>
      <c r="L1897" s="260"/>
      <c r="M1897" s="261"/>
      <c r="N1897" s="262"/>
      <c r="O1897" s="262"/>
      <c r="P1897" s="262"/>
      <c r="Q1897" s="262"/>
      <c r="R1897" s="262"/>
      <c r="S1897" s="262"/>
      <c r="T1897" s="263"/>
      <c r="AT1897" s="264" t="s">
        <v>428</v>
      </c>
      <c r="AU1897" s="264" t="s">
        <v>86</v>
      </c>
      <c r="AV1897" s="12" t="s">
        <v>83</v>
      </c>
      <c r="AW1897" s="12" t="s">
        <v>39</v>
      </c>
      <c r="AX1897" s="12" t="s">
        <v>76</v>
      </c>
      <c r="AY1897" s="264" t="s">
        <v>414</v>
      </c>
    </row>
    <row r="1898" s="12" customFormat="1">
      <c r="B1898" s="255"/>
      <c r="C1898" s="256"/>
      <c r="D1898" s="252" t="s">
        <v>428</v>
      </c>
      <c r="E1898" s="257" t="s">
        <v>21</v>
      </c>
      <c r="F1898" s="258" t="s">
        <v>643</v>
      </c>
      <c r="G1898" s="256"/>
      <c r="H1898" s="257" t="s">
        <v>21</v>
      </c>
      <c r="I1898" s="259"/>
      <c r="J1898" s="256"/>
      <c r="K1898" s="256"/>
      <c r="L1898" s="260"/>
      <c r="M1898" s="261"/>
      <c r="N1898" s="262"/>
      <c r="O1898" s="262"/>
      <c r="P1898" s="262"/>
      <c r="Q1898" s="262"/>
      <c r="R1898" s="262"/>
      <c r="S1898" s="262"/>
      <c r="T1898" s="263"/>
      <c r="AT1898" s="264" t="s">
        <v>428</v>
      </c>
      <c r="AU1898" s="264" t="s">
        <v>86</v>
      </c>
      <c r="AV1898" s="12" t="s">
        <v>83</v>
      </c>
      <c r="AW1898" s="12" t="s">
        <v>39</v>
      </c>
      <c r="AX1898" s="12" t="s">
        <v>76</v>
      </c>
      <c r="AY1898" s="264" t="s">
        <v>414</v>
      </c>
    </row>
    <row r="1899" s="13" customFormat="1">
      <c r="B1899" s="265"/>
      <c r="C1899" s="266"/>
      <c r="D1899" s="252" t="s">
        <v>428</v>
      </c>
      <c r="E1899" s="267" t="s">
        <v>21</v>
      </c>
      <c r="F1899" s="268" t="s">
        <v>2057</v>
      </c>
      <c r="G1899" s="266"/>
      <c r="H1899" s="269">
        <v>48.960000000000001</v>
      </c>
      <c r="I1899" s="270"/>
      <c r="J1899" s="266"/>
      <c r="K1899" s="266"/>
      <c r="L1899" s="271"/>
      <c r="M1899" s="272"/>
      <c r="N1899" s="273"/>
      <c r="O1899" s="273"/>
      <c r="P1899" s="273"/>
      <c r="Q1899" s="273"/>
      <c r="R1899" s="273"/>
      <c r="S1899" s="273"/>
      <c r="T1899" s="274"/>
      <c r="AT1899" s="275" t="s">
        <v>428</v>
      </c>
      <c r="AU1899" s="275" t="s">
        <v>86</v>
      </c>
      <c r="AV1899" s="13" t="s">
        <v>86</v>
      </c>
      <c r="AW1899" s="13" t="s">
        <v>39</v>
      </c>
      <c r="AX1899" s="13" t="s">
        <v>76</v>
      </c>
      <c r="AY1899" s="275" t="s">
        <v>414</v>
      </c>
    </row>
    <row r="1900" s="13" customFormat="1">
      <c r="B1900" s="265"/>
      <c r="C1900" s="266"/>
      <c r="D1900" s="252" t="s">
        <v>428</v>
      </c>
      <c r="E1900" s="267" t="s">
        <v>21</v>
      </c>
      <c r="F1900" s="268" t="s">
        <v>2058</v>
      </c>
      <c r="G1900" s="266"/>
      <c r="H1900" s="269">
        <v>14.789999999999999</v>
      </c>
      <c r="I1900" s="270"/>
      <c r="J1900" s="266"/>
      <c r="K1900" s="266"/>
      <c r="L1900" s="271"/>
      <c r="M1900" s="272"/>
      <c r="N1900" s="273"/>
      <c r="O1900" s="273"/>
      <c r="P1900" s="273"/>
      <c r="Q1900" s="273"/>
      <c r="R1900" s="273"/>
      <c r="S1900" s="273"/>
      <c r="T1900" s="274"/>
      <c r="AT1900" s="275" t="s">
        <v>428</v>
      </c>
      <c r="AU1900" s="275" t="s">
        <v>86</v>
      </c>
      <c r="AV1900" s="13" t="s">
        <v>86</v>
      </c>
      <c r="AW1900" s="13" t="s">
        <v>39</v>
      </c>
      <c r="AX1900" s="13" t="s">
        <v>76</v>
      </c>
      <c r="AY1900" s="275" t="s">
        <v>414</v>
      </c>
    </row>
    <row r="1901" s="13" customFormat="1">
      <c r="B1901" s="265"/>
      <c r="C1901" s="266"/>
      <c r="D1901" s="252" t="s">
        <v>428</v>
      </c>
      <c r="E1901" s="267" t="s">
        <v>21</v>
      </c>
      <c r="F1901" s="268" t="s">
        <v>2059</v>
      </c>
      <c r="G1901" s="266"/>
      <c r="H1901" s="269">
        <v>12.24</v>
      </c>
      <c r="I1901" s="270"/>
      <c r="J1901" s="266"/>
      <c r="K1901" s="266"/>
      <c r="L1901" s="271"/>
      <c r="M1901" s="272"/>
      <c r="N1901" s="273"/>
      <c r="O1901" s="273"/>
      <c r="P1901" s="273"/>
      <c r="Q1901" s="273"/>
      <c r="R1901" s="273"/>
      <c r="S1901" s="273"/>
      <c r="T1901" s="274"/>
      <c r="AT1901" s="275" t="s">
        <v>428</v>
      </c>
      <c r="AU1901" s="275" t="s">
        <v>86</v>
      </c>
      <c r="AV1901" s="13" t="s">
        <v>86</v>
      </c>
      <c r="AW1901" s="13" t="s">
        <v>39</v>
      </c>
      <c r="AX1901" s="13" t="s">
        <v>76</v>
      </c>
      <c r="AY1901" s="275" t="s">
        <v>414</v>
      </c>
    </row>
    <row r="1902" s="13" customFormat="1">
      <c r="B1902" s="265"/>
      <c r="C1902" s="266"/>
      <c r="D1902" s="252" t="s">
        <v>428</v>
      </c>
      <c r="E1902" s="267" t="s">
        <v>21</v>
      </c>
      <c r="F1902" s="268" t="s">
        <v>2060</v>
      </c>
      <c r="G1902" s="266"/>
      <c r="H1902" s="269">
        <v>9.5630000000000006</v>
      </c>
      <c r="I1902" s="270"/>
      <c r="J1902" s="266"/>
      <c r="K1902" s="266"/>
      <c r="L1902" s="271"/>
      <c r="M1902" s="272"/>
      <c r="N1902" s="273"/>
      <c r="O1902" s="273"/>
      <c r="P1902" s="273"/>
      <c r="Q1902" s="273"/>
      <c r="R1902" s="273"/>
      <c r="S1902" s="273"/>
      <c r="T1902" s="274"/>
      <c r="AT1902" s="275" t="s">
        <v>428</v>
      </c>
      <c r="AU1902" s="275" t="s">
        <v>86</v>
      </c>
      <c r="AV1902" s="13" t="s">
        <v>86</v>
      </c>
      <c r="AW1902" s="13" t="s">
        <v>39</v>
      </c>
      <c r="AX1902" s="13" t="s">
        <v>76</v>
      </c>
      <c r="AY1902" s="275" t="s">
        <v>414</v>
      </c>
    </row>
    <row r="1903" s="13" customFormat="1">
      <c r="B1903" s="265"/>
      <c r="C1903" s="266"/>
      <c r="D1903" s="252" t="s">
        <v>428</v>
      </c>
      <c r="E1903" s="267" t="s">
        <v>21</v>
      </c>
      <c r="F1903" s="268" t="s">
        <v>2061</v>
      </c>
      <c r="G1903" s="266"/>
      <c r="H1903" s="269">
        <v>17.34</v>
      </c>
      <c r="I1903" s="270"/>
      <c r="J1903" s="266"/>
      <c r="K1903" s="266"/>
      <c r="L1903" s="271"/>
      <c r="M1903" s="272"/>
      <c r="N1903" s="273"/>
      <c r="O1903" s="273"/>
      <c r="P1903" s="273"/>
      <c r="Q1903" s="273"/>
      <c r="R1903" s="273"/>
      <c r="S1903" s="273"/>
      <c r="T1903" s="274"/>
      <c r="AT1903" s="275" t="s">
        <v>428</v>
      </c>
      <c r="AU1903" s="275" t="s">
        <v>86</v>
      </c>
      <c r="AV1903" s="13" t="s">
        <v>86</v>
      </c>
      <c r="AW1903" s="13" t="s">
        <v>39</v>
      </c>
      <c r="AX1903" s="13" t="s">
        <v>76</v>
      </c>
      <c r="AY1903" s="275" t="s">
        <v>414</v>
      </c>
    </row>
    <row r="1904" s="13" customFormat="1">
      <c r="B1904" s="265"/>
      <c r="C1904" s="266"/>
      <c r="D1904" s="252" t="s">
        <v>428</v>
      </c>
      <c r="E1904" s="267" t="s">
        <v>21</v>
      </c>
      <c r="F1904" s="268" t="s">
        <v>2062</v>
      </c>
      <c r="G1904" s="266"/>
      <c r="H1904" s="269">
        <v>9.6649999999999991</v>
      </c>
      <c r="I1904" s="270"/>
      <c r="J1904" s="266"/>
      <c r="K1904" s="266"/>
      <c r="L1904" s="271"/>
      <c r="M1904" s="272"/>
      <c r="N1904" s="273"/>
      <c r="O1904" s="273"/>
      <c r="P1904" s="273"/>
      <c r="Q1904" s="273"/>
      <c r="R1904" s="273"/>
      <c r="S1904" s="273"/>
      <c r="T1904" s="274"/>
      <c r="AT1904" s="275" t="s">
        <v>428</v>
      </c>
      <c r="AU1904" s="275" t="s">
        <v>86</v>
      </c>
      <c r="AV1904" s="13" t="s">
        <v>86</v>
      </c>
      <c r="AW1904" s="13" t="s">
        <v>39</v>
      </c>
      <c r="AX1904" s="13" t="s">
        <v>76</v>
      </c>
      <c r="AY1904" s="275" t="s">
        <v>414</v>
      </c>
    </row>
    <row r="1905" s="13" customFormat="1">
      <c r="B1905" s="265"/>
      <c r="C1905" s="266"/>
      <c r="D1905" s="252" t="s">
        <v>428</v>
      </c>
      <c r="E1905" s="267" t="s">
        <v>21</v>
      </c>
      <c r="F1905" s="268" t="s">
        <v>2063</v>
      </c>
      <c r="G1905" s="266"/>
      <c r="H1905" s="269">
        <v>9.1799999999999997</v>
      </c>
      <c r="I1905" s="270"/>
      <c r="J1905" s="266"/>
      <c r="K1905" s="266"/>
      <c r="L1905" s="271"/>
      <c r="M1905" s="272"/>
      <c r="N1905" s="273"/>
      <c r="O1905" s="273"/>
      <c r="P1905" s="273"/>
      <c r="Q1905" s="273"/>
      <c r="R1905" s="273"/>
      <c r="S1905" s="273"/>
      <c r="T1905" s="274"/>
      <c r="AT1905" s="275" t="s">
        <v>428</v>
      </c>
      <c r="AU1905" s="275" t="s">
        <v>86</v>
      </c>
      <c r="AV1905" s="13" t="s">
        <v>86</v>
      </c>
      <c r="AW1905" s="13" t="s">
        <v>39</v>
      </c>
      <c r="AX1905" s="13" t="s">
        <v>76</v>
      </c>
      <c r="AY1905" s="275" t="s">
        <v>414</v>
      </c>
    </row>
    <row r="1906" s="13" customFormat="1">
      <c r="B1906" s="265"/>
      <c r="C1906" s="266"/>
      <c r="D1906" s="252" t="s">
        <v>428</v>
      </c>
      <c r="E1906" s="267" t="s">
        <v>21</v>
      </c>
      <c r="F1906" s="268" t="s">
        <v>2064</v>
      </c>
      <c r="G1906" s="266"/>
      <c r="H1906" s="269">
        <v>7.1399999999999997</v>
      </c>
      <c r="I1906" s="270"/>
      <c r="J1906" s="266"/>
      <c r="K1906" s="266"/>
      <c r="L1906" s="271"/>
      <c r="M1906" s="272"/>
      <c r="N1906" s="273"/>
      <c r="O1906" s="273"/>
      <c r="P1906" s="273"/>
      <c r="Q1906" s="273"/>
      <c r="R1906" s="273"/>
      <c r="S1906" s="273"/>
      <c r="T1906" s="274"/>
      <c r="AT1906" s="275" t="s">
        <v>428</v>
      </c>
      <c r="AU1906" s="275" t="s">
        <v>86</v>
      </c>
      <c r="AV1906" s="13" t="s">
        <v>86</v>
      </c>
      <c r="AW1906" s="13" t="s">
        <v>39</v>
      </c>
      <c r="AX1906" s="13" t="s">
        <v>76</v>
      </c>
      <c r="AY1906" s="275" t="s">
        <v>414</v>
      </c>
    </row>
    <row r="1907" s="12" customFormat="1">
      <c r="B1907" s="255"/>
      <c r="C1907" s="256"/>
      <c r="D1907" s="252" t="s">
        <v>428</v>
      </c>
      <c r="E1907" s="257" t="s">
        <v>21</v>
      </c>
      <c r="F1907" s="258" t="s">
        <v>2065</v>
      </c>
      <c r="G1907" s="256"/>
      <c r="H1907" s="257" t="s">
        <v>21</v>
      </c>
      <c r="I1907" s="259"/>
      <c r="J1907" s="256"/>
      <c r="K1907" s="256"/>
      <c r="L1907" s="260"/>
      <c r="M1907" s="261"/>
      <c r="N1907" s="262"/>
      <c r="O1907" s="262"/>
      <c r="P1907" s="262"/>
      <c r="Q1907" s="262"/>
      <c r="R1907" s="262"/>
      <c r="S1907" s="262"/>
      <c r="T1907" s="263"/>
      <c r="AT1907" s="264" t="s">
        <v>428</v>
      </c>
      <c r="AU1907" s="264" t="s">
        <v>86</v>
      </c>
      <c r="AV1907" s="12" t="s">
        <v>83</v>
      </c>
      <c r="AW1907" s="12" t="s">
        <v>39</v>
      </c>
      <c r="AX1907" s="12" t="s">
        <v>76</v>
      </c>
      <c r="AY1907" s="264" t="s">
        <v>414</v>
      </c>
    </row>
    <row r="1908" s="13" customFormat="1">
      <c r="B1908" s="265"/>
      <c r="C1908" s="266"/>
      <c r="D1908" s="252" t="s">
        <v>428</v>
      </c>
      <c r="E1908" s="267" t="s">
        <v>21</v>
      </c>
      <c r="F1908" s="268" t="s">
        <v>2066</v>
      </c>
      <c r="G1908" s="266"/>
      <c r="H1908" s="269">
        <v>136.298</v>
      </c>
      <c r="I1908" s="270"/>
      <c r="J1908" s="266"/>
      <c r="K1908" s="266"/>
      <c r="L1908" s="271"/>
      <c r="M1908" s="272"/>
      <c r="N1908" s="273"/>
      <c r="O1908" s="273"/>
      <c r="P1908" s="273"/>
      <c r="Q1908" s="273"/>
      <c r="R1908" s="273"/>
      <c r="S1908" s="273"/>
      <c r="T1908" s="274"/>
      <c r="AT1908" s="275" t="s">
        <v>428</v>
      </c>
      <c r="AU1908" s="275" t="s">
        <v>86</v>
      </c>
      <c r="AV1908" s="13" t="s">
        <v>86</v>
      </c>
      <c r="AW1908" s="13" t="s">
        <v>39</v>
      </c>
      <c r="AX1908" s="13" t="s">
        <v>76</v>
      </c>
      <c r="AY1908" s="275" t="s">
        <v>414</v>
      </c>
    </row>
    <row r="1909" s="12" customFormat="1">
      <c r="B1909" s="255"/>
      <c r="C1909" s="256"/>
      <c r="D1909" s="252" t="s">
        <v>428</v>
      </c>
      <c r="E1909" s="257" t="s">
        <v>21</v>
      </c>
      <c r="F1909" s="258" t="s">
        <v>578</v>
      </c>
      <c r="G1909" s="256"/>
      <c r="H1909" s="257" t="s">
        <v>21</v>
      </c>
      <c r="I1909" s="259"/>
      <c r="J1909" s="256"/>
      <c r="K1909" s="256"/>
      <c r="L1909" s="260"/>
      <c r="M1909" s="261"/>
      <c r="N1909" s="262"/>
      <c r="O1909" s="262"/>
      <c r="P1909" s="262"/>
      <c r="Q1909" s="262"/>
      <c r="R1909" s="262"/>
      <c r="S1909" s="262"/>
      <c r="T1909" s="263"/>
      <c r="AT1909" s="264" t="s">
        <v>428</v>
      </c>
      <c r="AU1909" s="264" t="s">
        <v>86</v>
      </c>
      <c r="AV1909" s="12" t="s">
        <v>83</v>
      </c>
      <c r="AW1909" s="12" t="s">
        <v>39</v>
      </c>
      <c r="AX1909" s="12" t="s">
        <v>76</v>
      </c>
      <c r="AY1909" s="264" t="s">
        <v>414</v>
      </c>
    </row>
    <row r="1910" s="13" customFormat="1">
      <c r="B1910" s="265"/>
      <c r="C1910" s="266"/>
      <c r="D1910" s="252" t="s">
        <v>428</v>
      </c>
      <c r="E1910" s="267" t="s">
        <v>21</v>
      </c>
      <c r="F1910" s="268" t="s">
        <v>2067</v>
      </c>
      <c r="G1910" s="266"/>
      <c r="H1910" s="269">
        <v>12.24</v>
      </c>
      <c r="I1910" s="270"/>
      <c r="J1910" s="266"/>
      <c r="K1910" s="266"/>
      <c r="L1910" s="271"/>
      <c r="M1910" s="272"/>
      <c r="N1910" s="273"/>
      <c r="O1910" s="273"/>
      <c r="P1910" s="273"/>
      <c r="Q1910" s="273"/>
      <c r="R1910" s="273"/>
      <c r="S1910" s="273"/>
      <c r="T1910" s="274"/>
      <c r="AT1910" s="275" t="s">
        <v>428</v>
      </c>
      <c r="AU1910" s="275" t="s">
        <v>86</v>
      </c>
      <c r="AV1910" s="13" t="s">
        <v>86</v>
      </c>
      <c r="AW1910" s="13" t="s">
        <v>39</v>
      </c>
      <c r="AX1910" s="13" t="s">
        <v>76</v>
      </c>
      <c r="AY1910" s="275" t="s">
        <v>414</v>
      </c>
    </row>
    <row r="1911" s="12" customFormat="1">
      <c r="B1911" s="255"/>
      <c r="C1911" s="256"/>
      <c r="D1911" s="252" t="s">
        <v>428</v>
      </c>
      <c r="E1911" s="257" t="s">
        <v>21</v>
      </c>
      <c r="F1911" s="258" t="s">
        <v>584</v>
      </c>
      <c r="G1911" s="256"/>
      <c r="H1911" s="257" t="s">
        <v>21</v>
      </c>
      <c r="I1911" s="259"/>
      <c r="J1911" s="256"/>
      <c r="K1911" s="256"/>
      <c r="L1911" s="260"/>
      <c r="M1911" s="261"/>
      <c r="N1911" s="262"/>
      <c r="O1911" s="262"/>
      <c r="P1911" s="262"/>
      <c r="Q1911" s="262"/>
      <c r="R1911" s="262"/>
      <c r="S1911" s="262"/>
      <c r="T1911" s="263"/>
      <c r="AT1911" s="264" t="s">
        <v>428</v>
      </c>
      <c r="AU1911" s="264" t="s">
        <v>86</v>
      </c>
      <c r="AV1911" s="12" t="s">
        <v>83</v>
      </c>
      <c r="AW1911" s="12" t="s">
        <v>39</v>
      </c>
      <c r="AX1911" s="12" t="s">
        <v>76</v>
      </c>
      <c r="AY1911" s="264" t="s">
        <v>414</v>
      </c>
    </row>
    <row r="1912" s="13" customFormat="1">
      <c r="B1912" s="265"/>
      <c r="C1912" s="266"/>
      <c r="D1912" s="252" t="s">
        <v>428</v>
      </c>
      <c r="E1912" s="267" t="s">
        <v>21</v>
      </c>
      <c r="F1912" s="268" t="s">
        <v>2068</v>
      </c>
      <c r="G1912" s="266"/>
      <c r="H1912" s="269">
        <v>24.48</v>
      </c>
      <c r="I1912" s="270"/>
      <c r="J1912" s="266"/>
      <c r="K1912" s="266"/>
      <c r="L1912" s="271"/>
      <c r="M1912" s="272"/>
      <c r="N1912" s="273"/>
      <c r="O1912" s="273"/>
      <c r="P1912" s="273"/>
      <c r="Q1912" s="273"/>
      <c r="R1912" s="273"/>
      <c r="S1912" s="273"/>
      <c r="T1912" s="274"/>
      <c r="AT1912" s="275" t="s">
        <v>428</v>
      </c>
      <c r="AU1912" s="275" t="s">
        <v>86</v>
      </c>
      <c r="AV1912" s="13" t="s">
        <v>86</v>
      </c>
      <c r="AW1912" s="13" t="s">
        <v>39</v>
      </c>
      <c r="AX1912" s="13" t="s">
        <v>76</v>
      </c>
      <c r="AY1912" s="275" t="s">
        <v>414</v>
      </c>
    </row>
    <row r="1913" s="12" customFormat="1">
      <c r="B1913" s="255"/>
      <c r="C1913" s="256"/>
      <c r="D1913" s="252" t="s">
        <v>428</v>
      </c>
      <c r="E1913" s="257" t="s">
        <v>21</v>
      </c>
      <c r="F1913" s="258" t="s">
        <v>592</v>
      </c>
      <c r="G1913" s="256"/>
      <c r="H1913" s="257" t="s">
        <v>21</v>
      </c>
      <c r="I1913" s="259"/>
      <c r="J1913" s="256"/>
      <c r="K1913" s="256"/>
      <c r="L1913" s="260"/>
      <c r="M1913" s="261"/>
      <c r="N1913" s="262"/>
      <c r="O1913" s="262"/>
      <c r="P1913" s="262"/>
      <c r="Q1913" s="262"/>
      <c r="R1913" s="262"/>
      <c r="S1913" s="262"/>
      <c r="T1913" s="263"/>
      <c r="AT1913" s="264" t="s">
        <v>428</v>
      </c>
      <c r="AU1913" s="264" t="s">
        <v>86</v>
      </c>
      <c r="AV1913" s="12" t="s">
        <v>83</v>
      </c>
      <c r="AW1913" s="12" t="s">
        <v>39</v>
      </c>
      <c r="AX1913" s="12" t="s">
        <v>76</v>
      </c>
      <c r="AY1913" s="264" t="s">
        <v>414</v>
      </c>
    </row>
    <row r="1914" s="13" customFormat="1">
      <c r="B1914" s="265"/>
      <c r="C1914" s="266"/>
      <c r="D1914" s="252" t="s">
        <v>428</v>
      </c>
      <c r="E1914" s="267" t="s">
        <v>21</v>
      </c>
      <c r="F1914" s="268" t="s">
        <v>2067</v>
      </c>
      <c r="G1914" s="266"/>
      <c r="H1914" s="269">
        <v>12.24</v>
      </c>
      <c r="I1914" s="270"/>
      <c r="J1914" s="266"/>
      <c r="K1914" s="266"/>
      <c r="L1914" s="271"/>
      <c r="M1914" s="272"/>
      <c r="N1914" s="273"/>
      <c r="O1914" s="273"/>
      <c r="P1914" s="273"/>
      <c r="Q1914" s="273"/>
      <c r="R1914" s="273"/>
      <c r="S1914" s="273"/>
      <c r="T1914" s="274"/>
      <c r="AT1914" s="275" t="s">
        <v>428</v>
      </c>
      <c r="AU1914" s="275" t="s">
        <v>86</v>
      </c>
      <c r="AV1914" s="13" t="s">
        <v>86</v>
      </c>
      <c r="AW1914" s="13" t="s">
        <v>39</v>
      </c>
      <c r="AX1914" s="13" t="s">
        <v>76</v>
      </c>
      <c r="AY1914" s="275" t="s">
        <v>414</v>
      </c>
    </row>
    <row r="1915" s="12" customFormat="1">
      <c r="B1915" s="255"/>
      <c r="C1915" s="256"/>
      <c r="D1915" s="252" t="s">
        <v>428</v>
      </c>
      <c r="E1915" s="257" t="s">
        <v>21</v>
      </c>
      <c r="F1915" s="258" t="s">
        <v>597</v>
      </c>
      <c r="G1915" s="256"/>
      <c r="H1915" s="257" t="s">
        <v>21</v>
      </c>
      <c r="I1915" s="259"/>
      <c r="J1915" s="256"/>
      <c r="K1915" s="256"/>
      <c r="L1915" s="260"/>
      <c r="M1915" s="261"/>
      <c r="N1915" s="262"/>
      <c r="O1915" s="262"/>
      <c r="P1915" s="262"/>
      <c r="Q1915" s="262"/>
      <c r="R1915" s="262"/>
      <c r="S1915" s="262"/>
      <c r="T1915" s="263"/>
      <c r="AT1915" s="264" t="s">
        <v>428</v>
      </c>
      <c r="AU1915" s="264" t="s">
        <v>86</v>
      </c>
      <c r="AV1915" s="12" t="s">
        <v>83</v>
      </c>
      <c r="AW1915" s="12" t="s">
        <v>39</v>
      </c>
      <c r="AX1915" s="12" t="s">
        <v>76</v>
      </c>
      <c r="AY1915" s="264" t="s">
        <v>414</v>
      </c>
    </row>
    <row r="1916" s="13" customFormat="1">
      <c r="B1916" s="265"/>
      <c r="C1916" s="266"/>
      <c r="D1916" s="252" t="s">
        <v>428</v>
      </c>
      <c r="E1916" s="267" t="s">
        <v>21</v>
      </c>
      <c r="F1916" s="268" t="s">
        <v>2067</v>
      </c>
      <c r="G1916" s="266"/>
      <c r="H1916" s="269">
        <v>12.24</v>
      </c>
      <c r="I1916" s="270"/>
      <c r="J1916" s="266"/>
      <c r="K1916" s="266"/>
      <c r="L1916" s="271"/>
      <c r="M1916" s="272"/>
      <c r="N1916" s="273"/>
      <c r="O1916" s="273"/>
      <c r="P1916" s="273"/>
      <c r="Q1916" s="273"/>
      <c r="R1916" s="273"/>
      <c r="S1916" s="273"/>
      <c r="T1916" s="274"/>
      <c r="AT1916" s="275" t="s">
        <v>428</v>
      </c>
      <c r="AU1916" s="275" t="s">
        <v>86</v>
      </c>
      <c r="AV1916" s="13" t="s">
        <v>86</v>
      </c>
      <c r="AW1916" s="13" t="s">
        <v>39</v>
      </c>
      <c r="AX1916" s="13" t="s">
        <v>76</v>
      </c>
      <c r="AY1916" s="275" t="s">
        <v>414</v>
      </c>
    </row>
    <row r="1917" s="12" customFormat="1">
      <c r="B1917" s="255"/>
      <c r="C1917" s="256"/>
      <c r="D1917" s="252" t="s">
        <v>428</v>
      </c>
      <c r="E1917" s="257" t="s">
        <v>21</v>
      </c>
      <c r="F1917" s="258" t="s">
        <v>600</v>
      </c>
      <c r="G1917" s="256"/>
      <c r="H1917" s="257" t="s">
        <v>21</v>
      </c>
      <c r="I1917" s="259"/>
      <c r="J1917" s="256"/>
      <c r="K1917" s="256"/>
      <c r="L1917" s="260"/>
      <c r="M1917" s="261"/>
      <c r="N1917" s="262"/>
      <c r="O1917" s="262"/>
      <c r="P1917" s="262"/>
      <c r="Q1917" s="262"/>
      <c r="R1917" s="262"/>
      <c r="S1917" s="262"/>
      <c r="T1917" s="263"/>
      <c r="AT1917" s="264" t="s">
        <v>428</v>
      </c>
      <c r="AU1917" s="264" t="s">
        <v>86</v>
      </c>
      <c r="AV1917" s="12" t="s">
        <v>83</v>
      </c>
      <c r="AW1917" s="12" t="s">
        <v>39</v>
      </c>
      <c r="AX1917" s="12" t="s">
        <v>76</v>
      </c>
      <c r="AY1917" s="264" t="s">
        <v>414</v>
      </c>
    </row>
    <row r="1918" s="13" customFormat="1">
      <c r="B1918" s="265"/>
      <c r="C1918" s="266"/>
      <c r="D1918" s="252" t="s">
        <v>428</v>
      </c>
      <c r="E1918" s="267" t="s">
        <v>21</v>
      </c>
      <c r="F1918" s="268" t="s">
        <v>2069</v>
      </c>
      <c r="G1918" s="266"/>
      <c r="H1918" s="269">
        <v>85.680000000000007</v>
      </c>
      <c r="I1918" s="270"/>
      <c r="J1918" s="266"/>
      <c r="K1918" s="266"/>
      <c r="L1918" s="271"/>
      <c r="M1918" s="272"/>
      <c r="N1918" s="273"/>
      <c r="O1918" s="273"/>
      <c r="P1918" s="273"/>
      <c r="Q1918" s="273"/>
      <c r="R1918" s="273"/>
      <c r="S1918" s="273"/>
      <c r="T1918" s="274"/>
      <c r="AT1918" s="275" t="s">
        <v>428</v>
      </c>
      <c r="AU1918" s="275" t="s">
        <v>86</v>
      </c>
      <c r="AV1918" s="13" t="s">
        <v>86</v>
      </c>
      <c r="AW1918" s="13" t="s">
        <v>39</v>
      </c>
      <c r="AX1918" s="13" t="s">
        <v>76</v>
      </c>
      <c r="AY1918" s="275" t="s">
        <v>414</v>
      </c>
    </row>
    <row r="1919" s="12" customFormat="1">
      <c r="B1919" s="255"/>
      <c r="C1919" s="256"/>
      <c r="D1919" s="252" t="s">
        <v>428</v>
      </c>
      <c r="E1919" s="257" t="s">
        <v>21</v>
      </c>
      <c r="F1919" s="258" t="s">
        <v>603</v>
      </c>
      <c r="G1919" s="256"/>
      <c r="H1919" s="257" t="s">
        <v>21</v>
      </c>
      <c r="I1919" s="259"/>
      <c r="J1919" s="256"/>
      <c r="K1919" s="256"/>
      <c r="L1919" s="260"/>
      <c r="M1919" s="261"/>
      <c r="N1919" s="262"/>
      <c r="O1919" s="262"/>
      <c r="P1919" s="262"/>
      <c r="Q1919" s="262"/>
      <c r="R1919" s="262"/>
      <c r="S1919" s="262"/>
      <c r="T1919" s="263"/>
      <c r="AT1919" s="264" t="s">
        <v>428</v>
      </c>
      <c r="AU1919" s="264" t="s">
        <v>86</v>
      </c>
      <c r="AV1919" s="12" t="s">
        <v>83</v>
      </c>
      <c r="AW1919" s="12" t="s">
        <v>39</v>
      </c>
      <c r="AX1919" s="12" t="s">
        <v>76</v>
      </c>
      <c r="AY1919" s="264" t="s">
        <v>414</v>
      </c>
    </row>
    <row r="1920" s="13" customFormat="1">
      <c r="B1920" s="265"/>
      <c r="C1920" s="266"/>
      <c r="D1920" s="252" t="s">
        <v>428</v>
      </c>
      <c r="E1920" s="267" t="s">
        <v>21</v>
      </c>
      <c r="F1920" s="268" t="s">
        <v>2067</v>
      </c>
      <c r="G1920" s="266"/>
      <c r="H1920" s="269">
        <v>12.24</v>
      </c>
      <c r="I1920" s="270"/>
      <c r="J1920" s="266"/>
      <c r="K1920" s="266"/>
      <c r="L1920" s="271"/>
      <c r="M1920" s="272"/>
      <c r="N1920" s="273"/>
      <c r="O1920" s="273"/>
      <c r="P1920" s="273"/>
      <c r="Q1920" s="273"/>
      <c r="R1920" s="273"/>
      <c r="S1920" s="273"/>
      <c r="T1920" s="274"/>
      <c r="AT1920" s="275" t="s">
        <v>428</v>
      </c>
      <c r="AU1920" s="275" t="s">
        <v>86</v>
      </c>
      <c r="AV1920" s="13" t="s">
        <v>86</v>
      </c>
      <c r="AW1920" s="13" t="s">
        <v>39</v>
      </c>
      <c r="AX1920" s="13" t="s">
        <v>76</v>
      </c>
      <c r="AY1920" s="275" t="s">
        <v>414</v>
      </c>
    </row>
    <row r="1921" s="14" customFormat="1">
      <c r="B1921" s="276"/>
      <c r="C1921" s="277"/>
      <c r="D1921" s="252" t="s">
        <v>428</v>
      </c>
      <c r="E1921" s="278" t="s">
        <v>501</v>
      </c>
      <c r="F1921" s="279" t="s">
        <v>259</v>
      </c>
      <c r="G1921" s="277"/>
      <c r="H1921" s="280">
        <v>901.65599999999995</v>
      </c>
      <c r="I1921" s="281"/>
      <c r="J1921" s="277"/>
      <c r="K1921" s="277"/>
      <c r="L1921" s="282"/>
      <c r="M1921" s="283"/>
      <c r="N1921" s="284"/>
      <c r="O1921" s="284"/>
      <c r="P1921" s="284"/>
      <c r="Q1921" s="284"/>
      <c r="R1921" s="284"/>
      <c r="S1921" s="284"/>
      <c r="T1921" s="285"/>
      <c r="AT1921" s="286" t="s">
        <v>428</v>
      </c>
      <c r="AU1921" s="286" t="s">
        <v>86</v>
      </c>
      <c r="AV1921" s="14" t="s">
        <v>394</v>
      </c>
      <c r="AW1921" s="14" t="s">
        <v>39</v>
      </c>
      <c r="AX1921" s="14" t="s">
        <v>76</v>
      </c>
      <c r="AY1921" s="286" t="s">
        <v>414</v>
      </c>
    </row>
    <row r="1922" s="15" customFormat="1">
      <c r="B1922" s="287"/>
      <c r="C1922" s="288"/>
      <c r="D1922" s="252" t="s">
        <v>428</v>
      </c>
      <c r="E1922" s="289" t="s">
        <v>21</v>
      </c>
      <c r="F1922" s="290" t="s">
        <v>235</v>
      </c>
      <c r="G1922" s="288"/>
      <c r="H1922" s="291">
        <v>901.65599999999995</v>
      </c>
      <c r="I1922" s="292"/>
      <c r="J1922" s="288"/>
      <c r="K1922" s="288"/>
      <c r="L1922" s="293"/>
      <c r="M1922" s="294"/>
      <c r="N1922" s="295"/>
      <c r="O1922" s="295"/>
      <c r="P1922" s="295"/>
      <c r="Q1922" s="295"/>
      <c r="R1922" s="295"/>
      <c r="S1922" s="295"/>
      <c r="T1922" s="296"/>
      <c r="AT1922" s="297" t="s">
        <v>428</v>
      </c>
      <c r="AU1922" s="297" t="s">
        <v>86</v>
      </c>
      <c r="AV1922" s="15" t="s">
        <v>422</v>
      </c>
      <c r="AW1922" s="15" t="s">
        <v>39</v>
      </c>
      <c r="AX1922" s="15" t="s">
        <v>83</v>
      </c>
      <c r="AY1922" s="297" t="s">
        <v>414</v>
      </c>
    </row>
    <row r="1923" s="1" customFormat="1" ht="38.25" customHeight="1">
      <c r="B1923" s="47"/>
      <c r="C1923" s="240" t="s">
        <v>2070</v>
      </c>
      <c r="D1923" s="240" t="s">
        <v>418</v>
      </c>
      <c r="E1923" s="241" t="s">
        <v>2071</v>
      </c>
      <c r="F1923" s="242" t="s">
        <v>2072</v>
      </c>
      <c r="G1923" s="243" t="s">
        <v>192</v>
      </c>
      <c r="H1923" s="244">
        <v>2135.5650000000001</v>
      </c>
      <c r="I1923" s="245"/>
      <c r="J1923" s="246">
        <f>ROUND(I1923*H1923,2)</f>
        <v>0</v>
      </c>
      <c r="K1923" s="242" t="s">
        <v>421</v>
      </c>
      <c r="L1923" s="73"/>
      <c r="M1923" s="247" t="s">
        <v>21</v>
      </c>
      <c r="N1923" s="248" t="s">
        <v>47</v>
      </c>
      <c r="O1923" s="48"/>
      <c r="P1923" s="249">
        <f>O1923*H1923</f>
        <v>0</v>
      </c>
      <c r="Q1923" s="249">
        <v>0.045130000000000003</v>
      </c>
      <c r="R1923" s="249">
        <f>Q1923*H1923</f>
        <v>96.378048450000009</v>
      </c>
      <c r="S1923" s="249">
        <v>0</v>
      </c>
      <c r="T1923" s="250">
        <f>S1923*H1923</f>
        <v>0</v>
      </c>
      <c r="AR1923" s="25" t="s">
        <v>690</v>
      </c>
      <c r="AT1923" s="25" t="s">
        <v>418</v>
      </c>
      <c r="AU1923" s="25" t="s">
        <v>86</v>
      </c>
      <c r="AY1923" s="25" t="s">
        <v>414</v>
      </c>
      <c r="BE1923" s="251">
        <f>IF(N1923="základní",J1923,0)</f>
        <v>0</v>
      </c>
      <c r="BF1923" s="251">
        <f>IF(N1923="snížená",J1923,0)</f>
        <v>0</v>
      </c>
      <c r="BG1923" s="251">
        <f>IF(N1923="zákl. přenesená",J1923,0)</f>
        <v>0</v>
      </c>
      <c r="BH1923" s="251">
        <f>IF(N1923="sníž. přenesená",J1923,0)</f>
        <v>0</v>
      </c>
      <c r="BI1923" s="251">
        <f>IF(N1923="nulová",J1923,0)</f>
        <v>0</v>
      </c>
      <c r="BJ1923" s="25" t="s">
        <v>83</v>
      </c>
      <c r="BK1923" s="251">
        <f>ROUND(I1923*H1923,2)</f>
        <v>0</v>
      </c>
      <c r="BL1923" s="25" t="s">
        <v>690</v>
      </c>
      <c r="BM1923" s="25" t="s">
        <v>2073</v>
      </c>
    </row>
    <row r="1924" s="1" customFormat="1">
      <c r="B1924" s="47"/>
      <c r="C1924" s="75"/>
      <c r="D1924" s="252" t="s">
        <v>425</v>
      </c>
      <c r="E1924" s="75"/>
      <c r="F1924" s="253" t="s">
        <v>2048</v>
      </c>
      <c r="G1924" s="75"/>
      <c r="H1924" s="75"/>
      <c r="I1924" s="208"/>
      <c r="J1924" s="75"/>
      <c r="K1924" s="75"/>
      <c r="L1924" s="73"/>
      <c r="M1924" s="254"/>
      <c r="N1924" s="48"/>
      <c r="O1924" s="48"/>
      <c r="P1924" s="48"/>
      <c r="Q1924" s="48"/>
      <c r="R1924" s="48"/>
      <c r="S1924" s="48"/>
      <c r="T1924" s="96"/>
      <c r="AT1924" s="25" t="s">
        <v>425</v>
      </c>
      <c r="AU1924" s="25" t="s">
        <v>86</v>
      </c>
    </row>
    <row r="1925" s="12" customFormat="1">
      <c r="B1925" s="255"/>
      <c r="C1925" s="256"/>
      <c r="D1925" s="252" t="s">
        <v>428</v>
      </c>
      <c r="E1925" s="257" t="s">
        <v>21</v>
      </c>
      <c r="F1925" s="258" t="s">
        <v>2049</v>
      </c>
      <c r="G1925" s="256"/>
      <c r="H1925" s="257" t="s">
        <v>21</v>
      </c>
      <c r="I1925" s="259"/>
      <c r="J1925" s="256"/>
      <c r="K1925" s="256"/>
      <c r="L1925" s="260"/>
      <c r="M1925" s="261"/>
      <c r="N1925" s="262"/>
      <c r="O1925" s="262"/>
      <c r="P1925" s="262"/>
      <c r="Q1925" s="262"/>
      <c r="R1925" s="262"/>
      <c r="S1925" s="262"/>
      <c r="T1925" s="263"/>
      <c r="AT1925" s="264" t="s">
        <v>428</v>
      </c>
      <c r="AU1925" s="264" t="s">
        <v>86</v>
      </c>
      <c r="AV1925" s="12" t="s">
        <v>83</v>
      </c>
      <c r="AW1925" s="12" t="s">
        <v>39</v>
      </c>
      <c r="AX1925" s="12" t="s">
        <v>76</v>
      </c>
      <c r="AY1925" s="264" t="s">
        <v>414</v>
      </c>
    </row>
    <row r="1926" s="13" customFormat="1">
      <c r="B1926" s="265"/>
      <c r="C1926" s="266"/>
      <c r="D1926" s="252" t="s">
        <v>428</v>
      </c>
      <c r="E1926" s="267" t="s">
        <v>21</v>
      </c>
      <c r="F1926" s="268" t="s">
        <v>2074</v>
      </c>
      <c r="G1926" s="266"/>
      <c r="H1926" s="269">
        <v>738.072</v>
      </c>
      <c r="I1926" s="270"/>
      <c r="J1926" s="266"/>
      <c r="K1926" s="266"/>
      <c r="L1926" s="271"/>
      <c r="M1926" s="272"/>
      <c r="N1926" s="273"/>
      <c r="O1926" s="273"/>
      <c r="P1926" s="273"/>
      <c r="Q1926" s="273"/>
      <c r="R1926" s="273"/>
      <c r="S1926" s="273"/>
      <c r="T1926" s="274"/>
      <c r="AT1926" s="275" t="s">
        <v>428</v>
      </c>
      <c r="AU1926" s="275" t="s">
        <v>86</v>
      </c>
      <c r="AV1926" s="13" t="s">
        <v>86</v>
      </c>
      <c r="AW1926" s="13" t="s">
        <v>39</v>
      </c>
      <c r="AX1926" s="13" t="s">
        <v>76</v>
      </c>
      <c r="AY1926" s="275" t="s">
        <v>414</v>
      </c>
    </row>
    <row r="1927" s="12" customFormat="1">
      <c r="B1927" s="255"/>
      <c r="C1927" s="256"/>
      <c r="D1927" s="252" t="s">
        <v>428</v>
      </c>
      <c r="E1927" s="257" t="s">
        <v>21</v>
      </c>
      <c r="F1927" s="258" t="s">
        <v>2051</v>
      </c>
      <c r="G1927" s="256"/>
      <c r="H1927" s="257" t="s">
        <v>21</v>
      </c>
      <c r="I1927" s="259"/>
      <c r="J1927" s="256"/>
      <c r="K1927" s="256"/>
      <c r="L1927" s="260"/>
      <c r="M1927" s="261"/>
      <c r="N1927" s="262"/>
      <c r="O1927" s="262"/>
      <c r="P1927" s="262"/>
      <c r="Q1927" s="262"/>
      <c r="R1927" s="262"/>
      <c r="S1927" s="262"/>
      <c r="T1927" s="263"/>
      <c r="AT1927" s="264" t="s">
        <v>428</v>
      </c>
      <c r="AU1927" s="264" t="s">
        <v>86</v>
      </c>
      <c r="AV1927" s="12" t="s">
        <v>83</v>
      </c>
      <c r="AW1927" s="12" t="s">
        <v>39</v>
      </c>
      <c r="AX1927" s="12" t="s">
        <v>76</v>
      </c>
      <c r="AY1927" s="264" t="s">
        <v>414</v>
      </c>
    </row>
    <row r="1928" s="13" customFormat="1">
      <c r="B1928" s="265"/>
      <c r="C1928" s="266"/>
      <c r="D1928" s="252" t="s">
        <v>428</v>
      </c>
      <c r="E1928" s="267" t="s">
        <v>21</v>
      </c>
      <c r="F1928" s="268" t="s">
        <v>2075</v>
      </c>
      <c r="G1928" s="266"/>
      <c r="H1928" s="269">
        <v>450.08800000000002</v>
      </c>
      <c r="I1928" s="270"/>
      <c r="J1928" s="266"/>
      <c r="K1928" s="266"/>
      <c r="L1928" s="271"/>
      <c r="M1928" s="272"/>
      <c r="N1928" s="273"/>
      <c r="O1928" s="273"/>
      <c r="P1928" s="273"/>
      <c r="Q1928" s="273"/>
      <c r="R1928" s="273"/>
      <c r="S1928" s="273"/>
      <c r="T1928" s="274"/>
      <c r="AT1928" s="275" t="s">
        <v>428</v>
      </c>
      <c r="AU1928" s="275" t="s">
        <v>86</v>
      </c>
      <c r="AV1928" s="13" t="s">
        <v>86</v>
      </c>
      <c r="AW1928" s="13" t="s">
        <v>39</v>
      </c>
      <c r="AX1928" s="13" t="s">
        <v>76</v>
      </c>
      <c r="AY1928" s="275" t="s">
        <v>414</v>
      </c>
    </row>
    <row r="1929" s="12" customFormat="1">
      <c r="B1929" s="255"/>
      <c r="C1929" s="256"/>
      <c r="D1929" s="252" t="s">
        <v>428</v>
      </c>
      <c r="E1929" s="257" t="s">
        <v>21</v>
      </c>
      <c r="F1929" s="258" t="s">
        <v>2055</v>
      </c>
      <c r="G1929" s="256"/>
      <c r="H1929" s="257" t="s">
        <v>21</v>
      </c>
      <c r="I1929" s="259"/>
      <c r="J1929" s="256"/>
      <c r="K1929" s="256"/>
      <c r="L1929" s="260"/>
      <c r="M1929" s="261"/>
      <c r="N1929" s="262"/>
      <c r="O1929" s="262"/>
      <c r="P1929" s="262"/>
      <c r="Q1929" s="262"/>
      <c r="R1929" s="262"/>
      <c r="S1929" s="262"/>
      <c r="T1929" s="263"/>
      <c r="AT1929" s="264" t="s">
        <v>428</v>
      </c>
      <c r="AU1929" s="264" t="s">
        <v>86</v>
      </c>
      <c r="AV1929" s="12" t="s">
        <v>83</v>
      </c>
      <c r="AW1929" s="12" t="s">
        <v>39</v>
      </c>
      <c r="AX1929" s="12" t="s">
        <v>76</v>
      </c>
      <c r="AY1929" s="264" t="s">
        <v>414</v>
      </c>
    </row>
    <row r="1930" s="13" customFormat="1">
      <c r="B1930" s="265"/>
      <c r="C1930" s="266"/>
      <c r="D1930" s="252" t="s">
        <v>428</v>
      </c>
      <c r="E1930" s="267" t="s">
        <v>21</v>
      </c>
      <c r="F1930" s="268" t="s">
        <v>2076</v>
      </c>
      <c r="G1930" s="266"/>
      <c r="H1930" s="269">
        <v>263.46600000000001</v>
      </c>
      <c r="I1930" s="270"/>
      <c r="J1930" s="266"/>
      <c r="K1930" s="266"/>
      <c r="L1930" s="271"/>
      <c r="M1930" s="272"/>
      <c r="N1930" s="273"/>
      <c r="O1930" s="273"/>
      <c r="P1930" s="273"/>
      <c r="Q1930" s="273"/>
      <c r="R1930" s="273"/>
      <c r="S1930" s="273"/>
      <c r="T1930" s="274"/>
      <c r="AT1930" s="275" t="s">
        <v>428</v>
      </c>
      <c r="AU1930" s="275" t="s">
        <v>86</v>
      </c>
      <c r="AV1930" s="13" t="s">
        <v>86</v>
      </c>
      <c r="AW1930" s="13" t="s">
        <v>39</v>
      </c>
      <c r="AX1930" s="13" t="s">
        <v>76</v>
      </c>
      <c r="AY1930" s="275" t="s">
        <v>414</v>
      </c>
    </row>
    <row r="1931" s="12" customFormat="1">
      <c r="B1931" s="255"/>
      <c r="C1931" s="256"/>
      <c r="D1931" s="252" t="s">
        <v>428</v>
      </c>
      <c r="E1931" s="257" t="s">
        <v>21</v>
      </c>
      <c r="F1931" s="258" t="s">
        <v>567</v>
      </c>
      <c r="G1931" s="256"/>
      <c r="H1931" s="257" t="s">
        <v>21</v>
      </c>
      <c r="I1931" s="259"/>
      <c r="J1931" s="256"/>
      <c r="K1931" s="256"/>
      <c r="L1931" s="260"/>
      <c r="M1931" s="261"/>
      <c r="N1931" s="262"/>
      <c r="O1931" s="262"/>
      <c r="P1931" s="262"/>
      <c r="Q1931" s="262"/>
      <c r="R1931" s="262"/>
      <c r="S1931" s="262"/>
      <c r="T1931" s="263"/>
      <c r="AT1931" s="264" t="s">
        <v>428</v>
      </c>
      <c r="AU1931" s="264" t="s">
        <v>86</v>
      </c>
      <c r="AV1931" s="12" t="s">
        <v>83</v>
      </c>
      <c r="AW1931" s="12" t="s">
        <v>39</v>
      </c>
      <c r="AX1931" s="12" t="s">
        <v>76</v>
      </c>
      <c r="AY1931" s="264" t="s">
        <v>414</v>
      </c>
    </row>
    <row r="1932" s="12" customFormat="1">
      <c r="B1932" s="255"/>
      <c r="C1932" s="256"/>
      <c r="D1932" s="252" t="s">
        <v>428</v>
      </c>
      <c r="E1932" s="257" t="s">
        <v>21</v>
      </c>
      <c r="F1932" s="258" t="s">
        <v>643</v>
      </c>
      <c r="G1932" s="256"/>
      <c r="H1932" s="257" t="s">
        <v>21</v>
      </c>
      <c r="I1932" s="259"/>
      <c r="J1932" s="256"/>
      <c r="K1932" s="256"/>
      <c r="L1932" s="260"/>
      <c r="M1932" s="261"/>
      <c r="N1932" s="262"/>
      <c r="O1932" s="262"/>
      <c r="P1932" s="262"/>
      <c r="Q1932" s="262"/>
      <c r="R1932" s="262"/>
      <c r="S1932" s="262"/>
      <c r="T1932" s="263"/>
      <c r="AT1932" s="264" t="s">
        <v>428</v>
      </c>
      <c r="AU1932" s="264" t="s">
        <v>86</v>
      </c>
      <c r="AV1932" s="12" t="s">
        <v>83</v>
      </c>
      <c r="AW1932" s="12" t="s">
        <v>39</v>
      </c>
      <c r="AX1932" s="12" t="s">
        <v>76</v>
      </c>
      <c r="AY1932" s="264" t="s">
        <v>414</v>
      </c>
    </row>
    <row r="1933" s="13" customFormat="1">
      <c r="B1933" s="265"/>
      <c r="C1933" s="266"/>
      <c r="D1933" s="252" t="s">
        <v>428</v>
      </c>
      <c r="E1933" s="267" t="s">
        <v>21</v>
      </c>
      <c r="F1933" s="268" t="s">
        <v>2077</v>
      </c>
      <c r="G1933" s="266"/>
      <c r="H1933" s="269">
        <v>35.649000000000001</v>
      </c>
      <c r="I1933" s="270"/>
      <c r="J1933" s="266"/>
      <c r="K1933" s="266"/>
      <c r="L1933" s="271"/>
      <c r="M1933" s="272"/>
      <c r="N1933" s="273"/>
      <c r="O1933" s="273"/>
      <c r="P1933" s="273"/>
      <c r="Q1933" s="273"/>
      <c r="R1933" s="273"/>
      <c r="S1933" s="273"/>
      <c r="T1933" s="274"/>
      <c r="AT1933" s="275" t="s">
        <v>428</v>
      </c>
      <c r="AU1933" s="275" t="s">
        <v>86</v>
      </c>
      <c r="AV1933" s="13" t="s">
        <v>86</v>
      </c>
      <c r="AW1933" s="13" t="s">
        <v>39</v>
      </c>
      <c r="AX1933" s="13" t="s">
        <v>76</v>
      </c>
      <c r="AY1933" s="275" t="s">
        <v>414</v>
      </c>
    </row>
    <row r="1934" s="12" customFormat="1">
      <c r="B1934" s="255"/>
      <c r="C1934" s="256"/>
      <c r="D1934" s="252" t="s">
        <v>428</v>
      </c>
      <c r="E1934" s="257" t="s">
        <v>21</v>
      </c>
      <c r="F1934" s="258" t="s">
        <v>2065</v>
      </c>
      <c r="G1934" s="256"/>
      <c r="H1934" s="257" t="s">
        <v>21</v>
      </c>
      <c r="I1934" s="259"/>
      <c r="J1934" s="256"/>
      <c r="K1934" s="256"/>
      <c r="L1934" s="260"/>
      <c r="M1934" s="261"/>
      <c r="N1934" s="262"/>
      <c r="O1934" s="262"/>
      <c r="P1934" s="262"/>
      <c r="Q1934" s="262"/>
      <c r="R1934" s="262"/>
      <c r="S1934" s="262"/>
      <c r="T1934" s="263"/>
      <c r="AT1934" s="264" t="s">
        <v>428</v>
      </c>
      <c r="AU1934" s="264" t="s">
        <v>86</v>
      </c>
      <c r="AV1934" s="12" t="s">
        <v>83</v>
      </c>
      <c r="AW1934" s="12" t="s">
        <v>39</v>
      </c>
      <c r="AX1934" s="12" t="s">
        <v>76</v>
      </c>
      <c r="AY1934" s="264" t="s">
        <v>414</v>
      </c>
    </row>
    <row r="1935" s="13" customFormat="1">
      <c r="B1935" s="265"/>
      <c r="C1935" s="266"/>
      <c r="D1935" s="252" t="s">
        <v>428</v>
      </c>
      <c r="E1935" s="267" t="s">
        <v>21</v>
      </c>
      <c r="F1935" s="268" t="s">
        <v>2078</v>
      </c>
      <c r="G1935" s="266"/>
      <c r="H1935" s="269">
        <v>73.516999999999996</v>
      </c>
      <c r="I1935" s="270"/>
      <c r="J1935" s="266"/>
      <c r="K1935" s="266"/>
      <c r="L1935" s="271"/>
      <c r="M1935" s="272"/>
      <c r="N1935" s="273"/>
      <c r="O1935" s="273"/>
      <c r="P1935" s="273"/>
      <c r="Q1935" s="273"/>
      <c r="R1935" s="273"/>
      <c r="S1935" s="273"/>
      <c r="T1935" s="274"/>
      <c r="AT1935" s="275" t="s">
        <v>428</v>
      </c>
      <c r="AU1935" s="275" t="s">
        <v>86</v>
      </c>
      <c r="AV1935" s="13" t="s">
        <v>86</v>
      </c>
      <c r="AW1935" s="13" t="s">
        <v>39</v>
      </c>
      <c r="AX1935" s="13" t="s">
        <v>76</v>
      </c>
      <c r="AY1935" s="275" t="s">
        <v>414</v>
      </c>
    </row>
    <row r="1936" s="12" customFormat="1">
      <c r="B1936" s="255"/>
      <c r="C1936" s="256"/>
      <c r="D1936" s="252" t="s">
        <v>428</v>
      </c>
      <c r="E1936" s="257" t="s">
        <v>21</v>
      </c>
      <c r="F1936" s="258" t="s">
        <v>584</v>
      </c>
      <c r="G1936" s="256"/>
      <c r="H1936" s="257" t="s">
        <v>21</v>
      </c>
      <c r="I1936" s="259"/>
      <c r="J1936" s="256"/>
      <c r="K1936" s="256"/>
      <c r="L1936" s="260"/>
      <c r="M1936" s="261"/>
      <c r="N1936" s="262"/>
      <c r="O1936" s="262"/>
      <c r="P1936" s="262"/>
      <c r="Q1936" s="262"/>
      <c r="R1936" s="262"/>
      <c r="S1936" s="262"/>
      <c r="T1936" s="263"/>
      <c r="AT1936" s="264" t="s">
        <v>428</v>
      </c>
      <c r="AU1936" s="264" t="s">
        <v>86</v>
      </c>
      <c r="AV1936" s="12" t="s">
        <v>83</v>
      </c>
      <c r="AW1936" s="12" t="s">
        <v>39</v>
      </c>
      <c r="AX1936" s="12" t="s">
        <v>76</v>
      </c>
      <c r="AY1936" s="264" t="s">
        <v>414</v>
      </c>
    </row>
    <row r="1937" s="12" customFormat="1">
      <c r="B1937" s="255"/>
      <c r="C1937" s="256"/>
      <c r="D1937" s="252" t="s">
        <v>428</v>
      </c>
      <c r="E1937" s="257" t="s">
        <v>21</v>
      </c>
      <c r="F1937" s="258" t="s">
        <v>2065</v>
      </c>
      <c r="G1937" s="256"/>
      <c r="H1937" s="257" t="s">
        <v>21</v>
      </c>
      <c r="I1937" s="259"/>
      <c r="J1937" s="256"/>
      <c r="K1937" s="256"/>
      <c r="L1937" s="260"/>
      <c r="M1937" s="261"/>
      <c r="N1937" s="262"/>
      <c r="O1937" s="262"/>
      <c r="P1937" s="262"/>
      <c r="Q1937" s="262"/>
      <c r="R1937" s="262"/>
      <c r="S1937" s="262"/>
      <c r="T1937" s="263"/>
      <c r="AT1937" s="264" t="s">
        <v>428</v>
      </c>
      <c r="AU1937" s="264" t="s">
        <v>86</v>
      </c>
      <c r="AV1937" s="12" t="s">
        <v>83</v>
      </c>
      <c r="AW1937" s="12" t="s">
        <v>39</v>
      </c>
      <c r="AX1937" s="12" t="s">
        <v>76</v>
      </c>
      <c r="AY1937" s="264" t="s">
        <v>414</v>
      </c>
    </row>
    <row r="1938" s="13" customFormat="1">
      <c r="B1938" s="265"/>
      <c r="C1938" s="266"/>
      <c r="D1938" s="252" t="s">
        <v>428</v>
      </c>
      <c r="E1938" s="267" t="s">
        <v>21</v>
      </c>
      <c r="F1938" s="268" t="s">
        <v>2079</v>
      </c>
      <c r="G1938" s="266"/>
      <c r="H1938" s="269">
        <v>92.564999999999998</v>
      </c>
      <c r="I1938" s="270"/>
      <c r="J1938" s="266"/>
      <c r="K1938" s="266"/>
      <c r="L1938" s="271"/>
      <c r="M1938" s="272"/>
      <c r="N1938" s="273"/>
      <c r="O1938" s="273"/>
      <c r="P1938" s="273"/>
      <c r="Q1938" s="273"/>
      <c r="R1938" s="273"/>
      <c r="S1938" s="273"/>
      <c r="T1938" s="274"/>
      <c r="AT1938" s="275" t="s">
        <v>428</v>
      </c>
      <c r="AU1938" s="275" t="s">
        <v>86</v>
      </c>
      <c r="AV1938" s="13" t="s">
        <v>86</v>
      </c>
      <c r="AW1938" s="13" t="s">
        <v>39</v>
      </c>
      <c r="AX1938" s="13" t="s">
        <v>76</v>
      </c>
      <c r="AY1938" s="275" t="s">
        <v>414</v>
      </c>
    </row>
    <row r="1939" s="12" customFormat="1">
      <c r="B1939" s="255"/>
      <c r="C1939" s="256"/>
      <c r="D1939" s="252" t="s">
        <v>428</v>
      </c>
      <c r="E1939" s="257" t="s">
        <v>21</v>
      </c>
      <c r="F1939" s="258" t="s">
        <v>592</v>
      </c>
      <c r="G1939" s="256"/>
      <c r="H1939" s="257" t="s">
        <v>21</v>
      </c>
      <c r="I1939" s="259"/>
      <c r="J1939" s="256"/>
      <c r="K1939" s="256"/>
      <c r="L1939" s="260"/>
      <c r="M1939" s="261"/>
      <c r="N1939" s="262"/>
      <c r="O1939" s="262"/>
      <c r="P1939" s="262"/>
      <c r="Q1939" s="262"/>
      <c r="R1939" s="262"/>
      <c r="S1939" s="262"/>
      <c r="T1939" s="263"/>
      <c r="AT1939" s="264" t="s">
        <v>428</v>
      </c>
      <c r="AU1939" s="264" t="s">
        <v>86</v>
      </c>
      <c r="AV1939" s="12" t="s">
        <v>83</v>
      </c>
      <c r="AW1939" s="12" t="s">
        <v>39</v>
      </c>
      <c r="AX1939" s="12" t="s">
        <v>76</v>
      </c>
      <c r="AY1939" s="264" t="s">
        <v>414</v>
      </c>
    </row>
    <row r="1940" s="13" customFormat="1">
      <c r="B1940" s="265"/>
      <c r="C1940" s="266"/>
      <c r="D1940" s="252" t="s">
        <v>428</v>
      </c>
      <c r="E1940" s="267" t="s">
        <v>21</v>
      </c>
      <c r="F1940" s="268" t="s">
        <v>2080</v>
      </c>
      <c r="G1940" s="266"/>
      <c r="H1940" s="269">
        <v>8.5429999999999993</v>
      </c>
      <c r="I1940" s="270"/>
      <c r="J1940" s="266"/>
      <c r="K1940" s="266"/>
      <c r="L1940" s="271"/>
      <c r="M1940" s="272"/>
      <c r="N1940" s="273"/>
      <c r="O1940" s="273"/>
      <c r="P1940" s="273"/>
      <c r="Q1940" s="273"/>
      <c r="R1940" s="273"/>
      <c r="S1940" s="273"/>
      <c r="T1940" s="274"/>
      <c r="AT1940" s="275" t="s">
        <v>428</v>
      </c>
      <c r="AU1940" s="275" t="s">
        <v>86</v>
      </c>
      <c r="AV1940" s="13" t="s">
        <v>86</v>
      </c>
      <c r="AW1940" s="13" t="s">
        <v>39</v>
      </c>
      <c r="AX1940" s="13" t="s">
        <v>76</v>
      </c>
      <c r="AY1940" s="275" t="s">
        <v>414</v>
      </c>
    </row>
    <row r="1941" s="12" customFormat="1">
      <c r="B1941" s="255"/>
      <c r="C1941" s="256"/>
      <c r="D1941" s="252" t="s">
        <v>428</v>
      </c>
      <c r="E1941" s="257" t="s">
        <v>21</v>
      </c>
      <c r="F1941" s="258" t="s">
        <v>597</v>
      </c>
      <c r="G1941" s="256"/>
      <c r="H1941" s="257" t="s">
        <v>21</v>
      </c>
      <c r="I1941" s="259"/>
      <c r="J1941" s="256"/>
      <c r="K1941" s="256"/>
      <c r="L1941" s="260"/>
      <c r="M1941" s="261"/>
      <c r="N1941" s="262"/>
      <c r="O1941" s="262"/>
      <c r="P1941" s="262"/>
      <c r="Q1941" s="262"/>
      <c r="R1941" s="262"/>
      <c r="S1941" s="262"/>
      <c r="T1941" s="263"/>
      <c r="AT1941" s="264" t="s">
        <v>428</v>
      </c>
      <c r="AU1941" s="264" t="s">
        <v>86</v>
      </c>
      <c r="AV1941" s="12" t="s">
        <v>83</v>
      </c>
      <c r="AW1941" s="12" t="s">
        <v>39</v>
      </c>
      <c r="AX1941" s="12" t="s">
        <v>76</v>
      </c>
      <c r="AY1941" s="264" t="s">
        <v>414</v>
      </c>
    </row>
    <row r="1942" s="13" customFormat="1">
      <c r="B1942" s="265"/>
      <c r="C1942" s="266"/>
      <c r="D1942" s="252" t="s">
        <v>428</v>
      </c>
      <c r="E1942" s="267" t="s">
        <v>21</v>
      </c>
      <c r="F1942" s="268" t="s">
        <v>2080</v>
      </c>
      <c r="G1942" s="266"/>
      <c r="H1942" s="269">
        <v>8.5429999999999993</v>
      </c>
      <c r="I1942" s="270"/>
      <c r="J1942" s="266"/>
      <c r="K1942" s="266"/>
      <c r="L1942" s="271"/>
      <c r="M1942" s="272"/>
      <c r="N1942" s="273"/>
      <c r="O1942" s="273"/>
      <c r="P1942" s="273"/>
      <c r="Q1942" s="273"/>
      <c r="R1942" s="273"/>
      <c r="S1942" s="273"/>
      <c r="T1942" s="274"/>
      <c r="AT1942" s="275" t="s">
        <v>428</v>
      </c>
      <c r="AU1942" s="275" t="s">
        <v>86</v>
      </c>
      <c r="AV1942" s="13" t="s">
        <v>86</v>
      </c>
      <c r="AW1942" s="13" t="s">
        <v>39</v>
      </c>
      <c r="AX1942" s="13" t="s">
        <v>76</v>
      </c>
      <c r="AY1942" s="275" t="s">
        <v>414</v>
      </c>
    </row>
    <row r="1943" s="12" customFormat="1">
      <c r="B1943" s="255"/>
      <c r="C1943" s="256"/>
      <c r="D1943" s="252" t="s">
        <v>428</v>
      </c>
      <c r="E1943" s="257" t="s">
        <v>21</v>
      </c>
      <c r="F1943" s="258" t="s">
        <v>600</v>
      </c>
      <c r="G1943" s="256"/>
      <c r="H1943" s="257" t="s">
        <v>21</v>
      </c>
      <c r="I1943" s="259"/>
      <c r="J1943" s="256"/>
      <c r="K1943" s="256"/>
      <c r="L1943" s="260"/>
      <c r="M1943" s="261"/>
      <c r="N1943" s="262"/>
      <c r="O1943" s="262"/>
      <c r="P1943" s="262"/>
      <c r="Q1943" s="262"/>
      <c r="R1943" s="262"/>
      <c r="S1943" s="262"/>
      <c r="T1943" s="263"/>
      <c r="AT1943" s="264" t="s">
        <v>428</v>
      </c>
      <c r="AU1943" s="264" t="s">
        <v>86</v>
      </c>
      <c r="AV1943" s="12" t="s">
        <v>83</v>
      </c>
      <c r="AW1943" s="12" t="s">
        <v>39</v>
      </c>
      <c r="AX1943" s="12" t="s">
        <v>76</v>
      </c>
      <c r="AY1943" s="264" t="s">
        <v>414</v>
      </c>
    </row>
    <row r="1944" s="12" customFormat="1">
      <c r="B1944" s="255"/>
      <c r="C1944" s="256"/>
      <c r="D1944" s="252" t="s">
        <v>428</v>
      </c>
      <c r="E1944" s="257" t="s">
        <v>21</v>
      </c>
      <c r="F1944" s="258" t="s">
        <v>643</v>
      </c>
      <c r="G1944" s="256"/>
      <c r="H1944" s="257" t="s">
        <v>21</v>
      </c>
      <c r="I1944" s="259"/>
      <c r="J1944" s="256"/>
      <c r="K1944" s="256"/>
      <c r="L1944" s="260"/>
      <c r="M1944" s="261"/>
      <c r="N1944" s="262"/>
      <c r="O1944" s="262"/>
      <c r="P1944" s="262"/>
      <c r="Q1944" s="262"/>
      <c r="R1944" s="262"/>
      <c r="S1944" s="262"/>
      <c r="T1944" s="263"/>
      <c r="AT1944" s="264" t="s">
        <v>428</v>
      </c>
      <c r="AU1944" s="264" t="s">
        <v>86</v>
      </c>
      <c r="AV1944" s="12" t="s">
        <v>83</v>
      </c>
      <c r="AW1944" s="12" t="s">
        <v>39</v>
      </c>
      <c r="AX1944" s="12" t="s">
        <v>76</v>
      </c>
      <c r="AY1944" s="264" t="s">
        <v>414</v>
      </c>
    </row>
    <row r="1945" s="13" customFormat="1">
      <c r="B1945" s="265"/>
      <c r="C1945" s="266"/>
      <c r="D1945" s="252" t="s">
        <v>428</v>
      </c>
      <c r="E1945" s="267" t="s">
        <v>21</v>
      </c>
      <c r="F1945" s="268" t="s">
        <v>2081</v>
      </c>
      <c r="G1945" s="266"/>
      <c r="H1945" s="269">
        <v>145.47800000000001</v>
      </c>
      <c r="I1945" s="270"/>
      <c r="J1945" s="266"/>
      <c r="K1945" s="266"/>
      <c r="L1945" s="271"/>
      <c r="M1945" s="272"/>
      <c r="N1945" s="273"/>
      <c r="O1945" s="273"/>
      <c r="P1945" s="273"/>
      <c r="Q1945" s="273"/>
      <c r="R1945" s="273"/>
      <c r="S1945" s="273"/>
      <c r="T1945" s="274"/>
      <c r="AT1945" s="275" t="s">
        <v>428</v>
      </c>
      <c r="AU1945" s="275" t="s">
        <v>86</v>
      </c>
      <c r="AV1945" s="13" t="s">
        <v>86</v>
      </c>
      <c r="AW1945" s="13" t="s">
        <v>39</v>
      </c>
      <c r="AX1945" s="13" t="s">
        <v>76</v>
      </c>
      <c r="AY1945" s="275" t="s">
        <v>414</v>
      </c>
    </row>
    <row r="1946" s="12" customFormat="1">
      <c r="B1946" s="255"/>
      <c r="C1946" s="256"/>
      <c r="D1946" s="252" t="s">
        <v>428</v>
      </c>
      <c r="E1946" s="257" t="s">
        <v>21</v>
      </c>
      <c r="F1946" s="258" t="s">
        <v>2065</v>
      </c>
      <c r="G1946" s="256"/>
      <c r="H1946" s="257" t="s">
        <v>21</v>
      </c>
      <c r="I1946" s="259"/>
      <c r="J1946" s="256"/>
      <c r="K1946" s="256"/>
      <c r="L1946" s="260"/>
      <c r="M1946" s="261"/>
      <c r="N1946" s="262"/>
      <c r="O1946" s="262"/>
      <c r="P1946" s="262"/>
      <c r="Q1946" s="262"/>
      <c r="R1946" s="262"/>
      <c r="S1946" s="262"/>
      <c r="T1946" s="263"/>
      <c r="AT1946" s="264" t="s">
        <v>428</v>
      </c>
      <c r="AU1946" s="264" t="s">
        <v>86</v>
      </c>
      <c r="AV1946" s="12" t="s">
        <v>83</v>
      </c>
      <c r="AW1946" s="12" t="s">
        <v>39</v>
      </c>
      <c r="AX1946" s="12" t="s">
        <v>76</v>
      </c>
      <c r="AY1946" s="264" t="s">
        <v>414</v>
      </c>
    </row>
    <row r="1947" s="13" customFormat="1">
      <c r="B1947" s="265"/>
      <c r="C1947" s="266"/>
      <c r="D1947" s="252" t="s">
        <v>428</v>
      </c>
      <c r="E1947" s="267" t="s">
        <v>21</v>
      </c>
      <c r="F1947" s="268" t="s">
        <v>2082</v>
      </c>
      <c r="G1947" s="266"/>
      <c r="H1947" s="269">
        <v>261.50299999999999</v>
      </c>
      <c r="I1947" s="270"/>
      <c r="J1947" s="266"/>
      <c r="K1947" s="266"/>
      <c r="L1947" s="271"/>
      <c r="M1947" s="272"/>
      <c r="N1947" s="273"/>
      <c r="O1947" s="273"/>
      <c r="P1947" s="273"/>
      <c r="Q1947" s="273"/>
      <c r="R1947" s="273"/>
      <c r="S1947" s="273"/>
      <c r="T1947" s="274"/>
      <c r="AT1947" s="275" t="s">
        <v>428</v>
      </c>
      <c r="AU1947" s="275" t="s">
        <v>86</v>
      </c>
      <c r="AV1947" s="13" t="s">
        <v>86</v>
      </c>
      <c r="AW1947" s="13" t="s">
        <v>39</v>
      </c>
      <c r="AX1947" s="13" t="s">
        <v>76</v>
      </c>
      <c r="AY1947" s="275" t="s">
        <v>414</v>
      </c>
    </row>
    <row r="1948" s="12" customFormat="1">
      <c r="B1948" s="255"/>
      <c r="C1948" s="256"/>
      <c r="D1948" s="252" t="s">
        <v>428</v>
      </c>
      <c r="E1948" s="257" t="s">
        <v>21</v>
      </c>
      <c r="F1948" s="258" t="s">
        <v>603</v>
      </c>
      <c r="G1948" s="256"/>
      <c r="H1948" s="257" t="s">
        <v>21</v>
      </c>
      <c r="I1948" s="259"/>
      <c r="J1948" s="256"/>
      <c r="K1948" s="256"/>
      <c r="L1948" s="260"/>
      <c r="M1948" s="261"/>
      <c r="N1948" s="262"/>
      <c r="O1948" s="262"/>
      <c r="P1948" s="262"/>
      <c r="Q1948" s="262"/>
      <c r="R1948" s="262"/>
      <c r="S1948" s="262"/>
      <c r="T1948" s="263"/>
      <c r="AT1948" s="264" t="s">
        <v>428</v>
      </c>
      <c r="AU1948" s="264" t="s">
        <v>86</v>
      </c>
      <c r="AV1948" s="12" t="s">
        <v>83</v>
      </c>
      <c r="AW1948" s="12" t="s">
        <v>39</v>
      </c>
      <c r="AX1948" s="12" t="s">
        <v>76</v>
      </c>
      <c r="AY1948" s="264" t="s">
        <v>414</v>
      </c>
    </row>
    <row r="1949" s="12" customFormat="1">
      <c r="B1949" s="255"/>
      <c r="C1949" s="256"/>
      <c r="D1949" s="252" t="s">
        <v>428</v>
      </c>
      <c r="E1949" s="257" t="s">
        <v>21</v>
      </c>
      <c r="F1949" s="258" t="s">
        <v>643</v>
      </c>
      <c r="G1949" s="256"/>
      <c r="H1949" s="257" t="s">
        <v>21</v>
      </c>
      <c r="I1949" s="259"/>
      <c r="J1949" s="256"/>
      <c r="K1949" s="256"/>
      <c r="L1949" s="260"/>
      <c r="M1949" s="261"/>
      <c r="N1949" s="262"/>
      <c r="O1949" s="262"/>
      <c r="P1949" s="262"/>
      <c r="Q1949" s="262"/>
      <c r="R1949" s="262"/>
      <c r="S1949" s="262"/>
      <c r="T1949" s="263"/>
      <c r="AT1949" s="264" t="s">
        <v>428</v>
      </c>
      <c r="AU1949" s="264" t="s">
        <v>86</v>
      </c>
      <c r="AV1949" s="12" t="s">
        <v>83</v>
      </c>
      <c r="AW1949" s="12" t="s">
        <v>39</v>
      </c>
      <c r="AX1949" s="12" t="s">
        <v>76</v>
      </c>
      <c r="AY1949" s="264" t="s">
        <v>414</v>
      </c>
    </row>
    <row r="1950" s="13" customFormat="1">
      <c r="B1950" s="265"/>
      <c r="C1950" s="266"/>
      <c r="D1950" s="252" t="s">
        <v>428</v>
      </c>
      <c r="E1950" s="267" t="s">
        <v>21</v>
      </c>
      <c r="F1950" s="268" t="s">
        <v>2083</v>
      </c>
      <c r="G1950" s="266"/>
      <c r="H1950" s="269">
        <v>20.783000000000001</v>
      </c>
      <c r="I1950" s="270"/>
      <c r="J1950" s="266"/>
      <c r="K1950" s="266"/>
      <c r="L1950" s="271"/>
      <c r="M1950" s="272"/>
      <c r="N1950" s="273"/>
      <c r="O1950" s="273"/>
      <c r="P1950" s="273"/>
      <c r="Q1950" s="273"/>
      <c r="R1950" s="273"/>
      <c r="S1950" s="273"/>
      <c r="T1950" s="274"/>
      <c r="AT1950" s="275" t="s">
        <v>428</v>
      </c>
      <c r="AU1950" s="275" t="s">
        <v>86</v>
      </c>
      <c r="AV1950" s="13" t="s">
        <v>86</v>
      </c>
      <c r="AW1950" s="13" t="s">
        <v>39</v>
      </c>
      <c r="AX1950" s="13" t="s">
        <v>76</v>
      </c>
      <c r="AY1950" s="275" t="s">
        <v>414</v>
      </c>
    </row>
    <row r="1951" s="12" customFormat="1">
      <c r="B1951" s="255"/>
      <c r="C1951" s="256"/>
      <c r="D1951" s="252" t="s">
        <v>428</v>
      </c>
      <c r="E1951" s="257" t="s">
        <v>21</v>
      </c>
      <c r="F1951" s="258" t="s">
        <v>2065</v>
      </c>
      <c r="G1951" s="256"/>
      <c r="H1951" s="257" t="s">
        <v>21</v>
      </c>
      <c r="I1951" s="259"/>
      <c r="J1951" s="256"/>
      <c r="K1951" s="256"/>
      <c r="L1951" s="260"/>
      <c r="M1951" s="261"/>
      <c r="N1951" s="262"/>
      <c r="O1951" s="262"/>
      <c r="P1951" s="262"/>
      <c r="Q1951" s="262"/>
      <c r="R1951" s="262"/>
      <c r="S1951" s="262"/>
      <c r="T1951" s="263"/>
      <c r="AT1951" s="264" t="s">
        <v>428</v>
      </c>
      <c r="AU1951" s="264" t="s">
        <v>86</v>
      </c>
      <c r="AV1951" s="12" t="s">
        <v>83</v>
      </c>
      <c r="AW1951" s="12" t="s">
        <v>39</v>
      </c>
      <c r="AX1951" s="12" t="s">
        <v>76</v>
      </c>
      <c r="AY1951" s="264" t="s">
        <v>414</v>
      </c>
    </row>
    <row r="1952" s="13" customFormat="1">
      <c r="B1952" s="265"/>
      <c r="C1952" s="266"/>
      <c r="D1952" s="252" t="s">
        <v>428</v>
      </c>
      <c r="E1952" s="267" t="s">
        <v>21</v>
      </c>
      <c r="F1952" s="268" t="s">
        <v>2084</v>
      </c>
      <c r="G1952" s="266"/>
      <c r="H1952" s="269">
        <v>37.357999999999997</v>
      </c>
      <c r="I1952" s="270"/>
      <c r="J1952" s="266"/>
      <c r="K1952" s="266"/>
      <c r="L1952" s="271"/>
      <c r="M1952" s="272"/>
      <c r="N1952" s="273"/>
      <c r="O1952" s="273"/>
      <c r="P1952" s="273"/>
      <c r="Q1952" s="273"/>
      <c r="R1952" s="273"/>
      <c r="S1952" s="273"/>
      <c r="T1952" s="274"/>
      <c r="AT1952" s="275" t="s">
        <v>428</v>
      </c>
      <c r="AU1952" s="275" t="s">
        <v>86</v>
      </c>
      <c r="AV1952" s="13" t="s">
        <v>86</v>
      </c>
      <c r="AW1952" s="13" t="s">
        <v>39</v>
      </c>
      <c r="AX1952" s="13" t="s">
        <v>76</v>
      </c>
      <c r="AY1952" s="275" t="s">
        <v>414</v>
      </c>
    </row>
    <row r="1953" s="14" customFormat="1">
      <c r="B1953" s="276"/>
      <c r="C1953" s="277"/>
      <c r="D1953" s="252" t="s">
        <v>428</v>
      </c>
      <c r="E1953" s="278" t="s">
        <v>522</v>
      </c>
      <c r="F1953" s="279" t="s">
        <v>259</v>
      </c>
      <c r="G1953" s="277"/>
      <c r="H1953" s="280">
        <v>2135.5650000000001</v>
      </c>
      <c r="I1953" s="281"/>
      <c r="J1953" s="277"/>
      <c r="K1953" s="277"/>
      <c r="L1953" s="282"/>
      <c r="M1953" s="283"/>
      <c r="N1953" s="284"/>
      <c r="O1953" s="284"/>
      <c r="P1953" s="284"/>
      <c r="Q1953" s="284"/>
      <c r="R1953" s="284"/>
      <c r="S1953" s="284"/>
      <c r="T1953" s="285"/>
      <c r="AT1953" s="286" t="s">
        <v>428</v>
      </c>
      <c r="AU1953" s="286" t="s">
        <v>86</v>
      </c>
      <c r="AV1953" s="14" t="s">
        <v>394</v>
      </c>
      <c r="AW1953" s="14" t="s">
        <v>39</v>
      </c>
      <c r="AX1953" s="14" t="s">
        <v>76</v>
      </c>
      <c r="AY1953" s="286" t="s">
        <v>414</v>
      </c>
    </row>
    <row r="1954" s="15" customFormat="1">
      <c r="B1954" s="287"/>
      <c r="C1954" s="288"/>
      <c r="D1954" s="252" t="s">
        <v>428</v>
      </c>
      <c r="E1954" s="289" t="s">
        <v>21</v>
      </c>
      <c r="F1954" s="290" t="s">
        <v>235</v>
      </c>
      <c r="G1954" s="288"/>
      <c r="H1954" s="291">
        <v>2135.5650000000001</v>
      </c>
      <c r="I1954" s="292"/>
      <c r="J1954" s="288"/>
      <c r="K1954" s="288"/>
      <c r="L1954" s="293"/>
      <c r="M1954" s="294"/>
      <c r="N1954" s="295"/>
      <c r="O1954" s="295"/>
      <c r="P1954" s="295"/>
      <c r="Q1954" s="295"/>
      <c r="R1954" s="295"/>
      <c r="S1954" s="295"/>
      <c r="T1954" s="296"/>
      <c r="AT1954" s="297" t="s">
        <v>428</v>
      </c>
      <c r="AU1954" s="297" t="s">
        <v>86</v>
      </c>
      <c r="AV1954" s="15" t="s">
        <v>422</v>
      </c>
      <c r="AW1954" s="15" t="s">
        <v>39</v>
      </c>
      <c r="AX1954" s="15" t="s">
        <v>83</v>
      </c>
      <c r="AY1954" s="297" t="s">
        <v>414</v>
      </c>
    </row>
    <row r="1955" s="1" customFormat="1" ht="51" customHeight="1">
      <c r="B1955" s="47"/>
      <c r="C1955" s="240" t="s">
        <v>2085</v>
      </c>
      <c r="D1955" s="240" t="s">
        <v>418</v>
      </c>
      <c r="E1955" s="241" t="s">
        <v>2086</v>
      </c>
      <c r="F1955" s="242" t="s">
        <v>2087</v>
      </c>
      <c r="G1955" s="243" t="s">
        <v>192</v>
      </c>
      <c r="H1955" s="244">
        <v>2127.308</v>
      </c>
      <c r="I1955" s="245"/>
      <c r="J1955" s="246">
        <f>ROUND(I1955*H1955,2)</f>
        <v>0</v>
      </c>
      <c r="K1955" s="242" t="s">
        <v>421</v>
      </c>
      <c r="L1955" s="73"/>
      <c r="M1955" s="247" t="s">
        <v>21</v>
      </c>
      <c r="N1955" s="248" t="s">
        <v>47</v>
      </c>
      <c r="O1955" s="48"/>
      <c r="P1955" s="249">
        <f>O1955*H1955</f>
        <v>0</v>
      </c>
      <c r="Q1955" s="249">
        <v>0.045359999999999998</v>
      </c>
      <c r="R1955" s="249">
        <f>Q1955*H1955</f>
        <v>96.494690879999993</v>
      </c>
      <c r="S1955" s="249">
        <v>0</v>
      </c>
      <c r="T1955" s="250">
        <f>S1955*H1955</f>
        <v>0</v>
      </c>
      <c r="AR1955" s="25" t="s">
        <v>690</v>
      </c>
      <c r="AT1955" s="25" t="s">
        <v>418</v>
      </c>
      <c r="AU1955" s="25" t="s">
        <v>86</v>
      </c>
      <c r="AY1955" s="25" t="s">
        <v>414</v>
      </c>
      <c r="BE1955" s="251">
        <f>IF(N1955="základní",J1955,0)</f>
        <v>0</v>
      </c>
      <c r="BF1955" s="251">
        <f>IF(N1955="snížená",J1955,0)</f>
        <v>0</v>
      </c>
      <c r="BG1955" s="251">
        <f>IF(N1955="zákl. přenesená",J1955,0)</f>
        <v>0</v>
      </c>
      <c r="BH1955" s="251">
        <f>IF(N1955="sníž. přenesená",J1955,0)</f>
        <v>0</v>
      </c>
      <c r="BI1955" s="251">
        <f>IF(N1955="nulová",J1955,0)</f>
        <v>0</v>
      </c>
      <c r="BJ1955" s="25" t="s">
        <v>83</v>
      </c>
      <c r="BK1955" s="251">
        <f>ROUND(I1955*H1955,2)</f>
        <v>0</v>
      </c>
      <c r="BL1955" s="25" t="s">
        <v>690</v>
      </c>
      <c r="BM1955" s="25" t="s">
        <v>2088</v>
      </c>
    </row>
    <row r="1956" s="1" customFormat="1">
      <c r="B1956" s="47"/>
      <c r="C1956" s="75"/>
      <c r="D1956" s="252" t="s">
        <v>425</v>
      </c>
      <c r="E1956" s="75"/>
      <c r="F1956" s="253" t="s">
        <v>2048</v>
      </c>
      <c r="G1956" s="75"/>
      <c r="H1956" s="75"/>
      <c r="I1956" s="208"/>
      <c r="J1956" s="75"/>
      <c r="K1956" s="75"/>
      <c r="L1956" s="73"/>
      <c r="M1956" s="254"/>
      <c r="N1956" s="48"/>
      <c r="O1956" s="48"/>
      <c r="P1956" s="48"/>
      <c r="Q1956" s="48"/>
      <c r="R1956" s="48"/>
      <c r="S1956" s="48"/>
      <c r="T1956" s="96"/>
      <c r="AT1956" s="25" t="s">
        <v>425</v>
      </c>
      <c r="AU1956" s="25" t="s">
        <v>86</v>
      </c>
    </row>
    <row r="1957" s="12" customFormat="1">
      <c r="B1957" s="255"/>
      <c r="C1957" s="256"/>
      <c r="D1957" s="252" t="s">
        <v>428</v>
      </c>
      <c r="E1957" s="257" t="s">
        <v>21</v>
      </c>
      <c r="F1957" s="258" t="s">
        <v>2049</v>
      </c>
      <c r="G1957" s="256"/>
      <c r="H1957" s="257" t="s">
        <v>21</v>
      </c>
      <c r="I1957" s="259"/>
      <c r="J1957" s="256"/>
      <c r="K1957" s="256"/>
      <c r="L1957" s="260"/>
      <c r="M1957" s="261"/>
      <c r="N1957" s="262"/>
      <c r="O1957" s="262"/>
      <c r="P1957" s="262"/>
      <c r="Q1957" s="262"/>
      <c r="R1957" s="262"/>
      <c r="S1957" s="262"/>
      <c r="T1957" s="263"/>
      <c r="AT1957" s="264" t="s">
        <v>428</v>
      </c>
      <c r="AU1957" s="264" t="s">
        <v>86</v>
      </c>
      <c r="AV1957" s="12" t="s">
        <v>83</v>
      </c>
      <c r="AW1957" s="12" t="s">
        <v>39</v>
      </c>
      <c r="AX1957" s="12" t="s">
        <v>76</v>
      </c>
      <c r="AY1957" s="264" t="s">
        <v>414</v>
      </c>
    </row>
    <row r="1958" s="13" customFormat="1">
      <c r="B1958" s="265"/>
      <c r="C1958" s="266"/>
      <c r="D1958" s="252" t="s">
        <v>428</v>
      </c>
      <c r="E1958" s="267" t="s">
        <v>21</v>
      </c>
      <c r="F1958" s="268" t="s">
        <v>2089</v>
      </c>
      <c r="G1958" s="266"/>
      <c r="H1958" s="269">
        <v>696.45600000000002</v>
      </c>
      <c r="I1958" s="270"/>
      <c r="J1958" s="266"/>
      <c r="K1958" s="266"/>
      <c r="L1958" s="271"/>
      <c r="M1958" s="272"/>
      <c r="N1958" s="273"/>
      <c r="O1958" s="273"/>
      <c r="P1958" s="273"/>
      <c r="Q1958" s="273"/>
      <c r="R1958" s="273"/>
      <c r="S1958" s="273"/>
      <c r="T1958" s="274"/>
      <c r="AT1958" s="275" t="s">
        <v>428</v>
      </c>
      <c r="AU1958" s="275" t="s">
        <v>86</v>
      </c>
      <c r="AV1958" s="13" t="s">
        <v>86</v>
      </c>
      <c r="AW1958" s="13" t="s">
        <v>39</v>
      </c>
      <c r="AX1958" s="13" t="s">
        <v>76</v>
      </c>
      <c r="AY1958" s="275" t="s">
        <v>414</v>
      </c>
    </row>
    <row r="1959" s="12" customFormat="1">
      <c r="B1959" s="255"/>
      <c r="C1959" s="256"/>
      <c r="D1959" s="252" t="s">
        <v>428</v>
      </c>
      <c r="E1959" s="257" t="s">
        <v>21</v>
      </c>
      <c r="F1959" s="258" t="s">
        <v>2051</v>
      </c>
      <c r="G1959" s="256"/>
      <c r="H1959" s="257" t="s">
        <v>21</v>
      </c>
      <c r="I1959" s="259"/>
      <c r="J1959" s="256"/>
      <c r="K1959" s="256"/>
      <c r="L1959" s="260"/>
      <c r="M1959" s="261"/>
      <c r="N1959" s="262"/>
      <c r="O1959" s="262"/>
      <c r="P1959" s="262"/>
      <c r="Q1959" s="262"/>
      <c r="R1959" s="262"/>
      <c r="S1959" s="262"/>
      <c r="T1959" s="263"/>
      <c r="AT1959" s="264" t="s">
        <v>428</v>
      </c>
      <c r="AU1959" s="264" t="s">
        <v>86</v>
      </c>
      <c r="AV1959" s="12" t="s">
        <v>83</v>
      </c>
      <c r="AW1959" s="12" t="s">
        <v>39</v>
      </c>
      <c r="AX1959" s="12" t="s">
        <v>76</v>
      </c>
      <c r="AY1959" s="264" t="s">
        <v>414</v>
      </c>
    </row>
    <row r="1960" s="13" customFormat="1">
      <c r="B1960" s="265"/>
      <c r="C1960" s="266"/>
      <c r="D1960" s="252" t="s">
        <v>428</v>
      </c>
      <c r="E1960" s="267" t="s">
        <v>21</v>
      </c>
      <c r="F1960" s="268" t="s">
        <v>2090</v>
      </c>
      <c r="G1960" s="266"/>
      <c r="H1960" s="269">
        <v>396.245</v>
      </c>
      <c r="I1960" s="270"/>
      <c r="J1960" s="266"/>
      <c r="K1960" s="266"/>
      <c r="L1960" s="271"/>
      <c r="M1960" s="272"/>
      <c r="N1960" s="273"/>
      <c r="O1960" s="273"/>
      <c r="P1960" s="273"/>
      <c r="Q1960" s="273"/>
      <c r="R1960" s="273"/>
      <c r="S1960" s="273"/>
      <c r="T1960" s="274"/>
      <c r="AT1960" s="275" t="s">
        <v>428</v>
      </c>
      <c r="AU1960" s="275" t="s">
        <v>86</v>
      </c>
      <c r="AV1960" s="13" t="s">
        <v>86</v>
      </c>
      <c r="AW1960" s="13" t="s">
        <v>39</v>
      </c>
      <c r="AX1960" s="13" t="s">
        <v>76</v>
      </c>
      <c r="AY1960" s="275" t="s">
        <v>414</v>
      </c>
    </row>
    <row r="1961" s="12" customFormat="1">
      <c r="B1961" s="255"/>
      <c r="C1961" s="256"/>
      <c r="D1961" s="252" t="s">
        <v>428</v>
      </c>
      <c r="E1961" s="257" t="s">
        <v>21</v>
      </c>
      <c r="F1961" s="258" t="s">
        <v>2053</v>
      </c>
      <c r="G1961" s="256"/>
      <c r="H1961" s="257" t="s">
        <v>21</v>
      </c>
      <c r="I1961" s="259"/>
      <c r="J1961" s="256"/>
      <c r="K1961" s="256"/>
      <c r="L1961" s="260"/>
      <c r="M1961" s="261"/>
      <c r="N1961" s="262"/>
      <c r="O1961" s="262"/>
      <c r="P1961" s="262"/>
      <c r="Q1961" s="262"/>
      <c r="R1961" s="262"/>
      <c r="S1961" s="262"/>
      <c r="T1961" s="263"/>
      <c r="AT1961" s="264" t="s">
        <v>428</v>
      </c>
      <c r="AU1961" s="264" t="s">
        <v>86</v>
      </c>
      <c r="AV1961" s="12" t="s">
        <v>83</v>
      </c>
      <c r="AW1961" s="12" t="s">
        <v>39</v>
      </c>
      <c r="AX1961" s="12" t="s">
        <v>76</v>
      </c>
      <c r="AY1961" s="264" t="s">
        <v>414</v>
      </c>
    </row>
    <row r="1962" s="13" customFormat="1">
      <c r="B1962" s="265"/>
      <c r="C1962" s="266"/>
      <c r="D1962" s="252" t="s">
        <v>428</v>
      </c>
      <c r="E1962" s="267" t="s">
        <v>21</v>
      </c>
      <c r="F1962" s="268" t="s">
        <v>2091</v>
      </c>
      <c r="G1962" s="266"/>
      <c r="H1962" s="269">
        <v>38.658000000000001</v>
      </c>
      <c r="I1962" s="270"/>
      <c r="J1962" s="266"/>
      <c r="K1962" s="266"/>
      <c r="L1962" s="271"/>
      <c r="M1962" s="272"/>
      <c r="N1962" s="273"/>
      <c r="O1962" s="273"/>
      <c r="P1962" s="273"/>
      <c r="Q1962" s="273"/>
      <c r="R1962" s="273"/>
      <c r="S1962" s="273"/>
      <c r="T1962" s="274"/>
      <c r="AT1962" s="275" t="s">
        <v>428</v>
      </c>
      <c r="AU1962" s="275" t="s">
        <v>86</v>
      </c>
      <c r="AV1962" s="13" t="s">
        <v>86</v>
      </c>
      <c r="AW1962" s="13" t="s">
        <v>39</v>
      </c>
      <c r="AX1962" s="13" t="s">
        <v>76</v>
      </c>
      <c r="AY1962" s="275" t="s">
        <v>414</v>
      </c>
    </row>
    <row r="1963" s="12" customFormat="1">
      <c r="B1963" s="255"/>
      <c r="C1963" s="256"/>
      <c r="D1963" s="252" t="s">
        <v>428</v>
      </c>
      <c r="E1963" s="257" t="s">
        <v>21</v>
      </c>
      <c r="F1963" s="258" t="s">
        <v>2055</v>
      </c>
      <c r="G1963" s="256"/>
      <c r="H1963" s="257" t="s">
        <v>21</v>
      </c>
      <c r="I1963" s="259"/>
      <c r="J1963" s="256"/>
      <c r="K1963" s="256"/>
      <c r="L1963" s="260"/>
      <c r="M1963" s="261"/>
      <c r="N1963" s="262"/>
      <c r="O1963" s="262"/>
      <c r="P1963" s="262"/>
      <c r="Q1963" s="262"/>
      <c r="R1963" s="262"/>
      <c r="S1963" s="262"/>
      <c r="T1963" s="263"/>
      <c r="AT1963" s="264" t="s">
        <v>428</v>
      </c>
      <c r="AU1963" s="264" t="s">
        <v>86</v>
      </c>
      <c r="AV1963" s="12" t="s">
        <v>83</v>
      </c>
      <c r="AW1963" s="12" t="s">
        <v>39</v>
      </c>
      <c r="AX1963" s="12" t="s">
        <v>76</v>
      </c>
      <c r="AY1963" s="264" t="s">
        <v>414</v>
      </c>
    </row>
    <row r="1964" s="13" customFormat="1">
      <c r="B1964" s="265"/>
      <c r="C1964" s="266"/>
      <c r="D1964" s="252" t="s">
        <v>428</v>
      </c>
      <c r="E1964" s="267" t="s">
        <v>21</v>
      </c>
      <c r="F1964" s="268" t="s">
        <v>2092</v>
      </c>
      <c r="G1964" s="266"/>
      <c r="H1964" s="269">
        <v>231.94800000000001</v>
      </c>
      <c r="I1964" s="270"/>
      <c r="J1964" s="266"/>
      <c r="K1964" s="266"/>
      <c r="L1964" s="271"/>
      <c r="M1964" s="272"/>
      <c r="N1964" s="273"/>
      <c r="O1964" s="273"/>
      <c r="P1964" s="273"/>
      <c r="Q1964" s="273"/>
      <c r="R1964" s="273"/>
      <c r="S1964" s="273"/>
      <c r="T1964" s="274"/>
      <c r="AT1964" s="275" t="s">
        <v>428</v>
      </c>
      <c r="AU1964" s="275" t="s">
        <v>86</v>
      </c>
      <c r="AV1964" s="13" t="s">
        <v>86</v>
      </c>
      <c r="AW1964" s="13" t="s">
        <v>39</v>
      </c>
      <c r="AX1964" s="13" t="s">
        <v>76</v>
      </c>
      <c r="AY1964" s="275" t="s">
        <v>414</v>
      </c>
    </row>
    <row r="1965" s="12" customFormat="1">
      <c r="B1965" s="255"/>
      <c r="C1965" s="256"/>
      <c r="D1965" s="252" t="s">
        <v>428</v>
      </c>
      <c r="E1965" s="257" t="s">
        <v>21</v>
      </c>
      <c r="F1965" s="258" t="s">
        <v>431</v>
      </c>
      <c r="G1965" s="256"/>
      <c r="H1965" s="257" t="s">
        <v>21</v>
      </c>
      <c r="I1965" s="259"/>
      <c r="J1965" s="256"/>
      <c r="K1965" s="256"/>
      <c r="L1965" s="260"/>
      <c r="M1965" s="261"/>
      <c r="N1965" s="262"/>
      <c r="O1965" s="262"/>
      <c r="P1965" s="262"/>
      <c r="Q1965" s="262"/>
      <c r="R1965" s="262"/>
      <c r="S1965" s="262"/>
      <c r="T1965" s="263"/>
      <c r="AT1965" s="264" t="s">
        <v>428</v>
      </c>
      <c r="AU1965" s="264" t="s">
        <v>86</v>
      </c>
      <c r="AV1965" s="12" t="s">
        <v>83</v>
      </c>
      <c r="AW1965" s="12" t="s">
        <v>39</v>
      </c>
      <c r="AX1965" s="12" t="s">
        <v>76</v>
      </c>
      <c r="AY1965" s="264" t="s">
        <v>414</v>
      </c>
    </row>
    <row r="1966" s="13" customFormat="1">
      <c r="B1966" s="265"/>
      <c r="C1966" s="266"/>
      <c r="D1966" s="252" t="s">
        <v>428</v>
      </c>
      <c r="E1966" s="267" t="s">
        <v>21</v>
      </c>
      <c r="F1966" s="268" t="s">
        <v>2093</v>
      </c>
      <c r="G1966" s="266"/>
      <c r="H1966" s="269">
        <v>41.57</v>
      </c>
      <c r="I1966" s="270"/>
      <c r="J1966" s="266"/>
      <c r="K1966" s="266"/>
      <c r="L1966" s="271"/>
      <c r="M1966" s="272"/>
      <c r="N1966" s="273"/>
      <c r="O1966" s="273"/>
      <c r="P1966" s="273"/>
      <c r="Q1966" s="273"/>
      <c r="R1966" s="273"/>
      <c r="S1966" s="273"/>
      <c r="T1966" s="274"/>
      <c r="AT1966" s="275" t="s">
        <v>428</v>
      </c>
      <c r="AU1966" s="275" t="s">
        <v>86</v>
      </c>
      <c r="AV1966" s="13" t="s">
        <v>86</v>
      </c>
      <c r="AW1966" s="13" t="s">
        <v>39</v>
      </c>
      <c r="AX1966" s="13" t="s">
        <v>76</v>
      </c>
      <c r="AY1966" s="275" t="s">
        <v>414</v>
      </c>
    </row>
    <row r="1967" s="13" customFormat="1">
      <c r="B1967" s="265"/>
      <c r="C1967" s="266"/>
      <c r="D1967" s="252" t="s">
        <v>428</v>
      </c>
      <c r="E1967" s="267" t="s">
        <v>21</v>
      </c>
      <c r="F1967" s="268" t="s">
        <v>2094</v>
      </c>
      <c r="G1967" s="266"/>
      <c r="H1967" s="269">
        <v>26.864999999999998</v>
      </c>
      <c r="I1967" s="270"/>
      <c r="J1967" s="266"/>
      <c r="K1967" s="266"/>
      <c r="L1967" s="271"/>
      <c r="M1967" s="272"/>
      <c r="N1967" s="273"/>
      <c r="O1967" s="273"/>
      <c r="P1967" s="273"/>
      <c r="Q1967" s="273"/>
      <c r="R1967" s="273"/>
      <c r="S1967" s="273"/>
      <c r="T1967" s="274"/>
      <c r="AT1967" s="275" t="s">
        <v>428</v>
      </c>
      <c r="AU1967" s="275" t="s">
        <v>86</v>
      </c>
      <c r="AV1967" s="13" t="s">
        <v>86</v>
      </c>
      <c r="AW1967" s="13" t="s">
        <v>39</v>
      </c>
      <c r="AX1967" s="13" t="s">
        <v>76</v>
      </c>
      <c r="AY1967" s="275" t="s">
        <v>414</v>
      </c>
    </row>
    <row r="1968" s="13" customFormat="1">
      <c r="B1968" s="265"/>
      <c r="C1968" s="266"/>
      <c r="D1968" s="252" t="s">
        <v>428</v>
      </c>
      <c r="E1968" s="267" t="s">
        <v>21</v>
      </c>
      <c r="F1968" s="268" t="s">
        <v>2095</v>
      </c>
      <c r="G1968" s="266"/>
      <c r="H1968" s="269">
        <v>17.414999999999999</v>
      </c>
      <c r="I1968" s="270"/>
      <c r="J1968" s="266"/>
      <c r="K1968" s="266"/>
      <c r="L1968" s="271"/>
      <c r="M1968" s="272"/>
      <c r="N1968" s="273"/>
      <c r="O1968" s="273"/>
      <c r="P1968" s="273"/>
      <c r="Q1968" s="273"/>
      <c r="R1968" s="273"/>
      <c r="S1968" s="273"/>
      <c r="T1968" s="274"/>
      <c r="AT1968" s="275" t="s">
        <v>428</v>
      </c>
      <c r="AU1968" s="275" t="s">
        <v>86</v>
      </c>
      <c r="AV1968" s="13" t="s">
        <v>86</v>
      </c>
      <c r="AW1968" s="13" t="s">
        <v>39</v>
      </c>
      <c r="AX1968" s="13" t="s">
        <v>76</v>
      </c>
      <c r="AY1968" s="275" t="s">
        <v>414</v>
      </c>
    </row>
    <row r="1969" s="13" customFormat="1">
      <c r="B1969" s="265"/>
      <c r="C1969" s="266"/>
      <c r="D1969" s="252" t="s">
        <v>428</v>
      </c>
      <c r="E1969" s="267" t="s">
        <v>21</v>
      </c>
      <c r="F1969" s="268" t="s">
        <v>2096</v>
      </c>
      <c r="G1969" s="266"/>
      <c r="H1969" s="269">
        <v>8.4480000000000004</v>
      </c>
      <c r="I1969" s="270"/>
      <c r="J1969" s="266"/>
      <c r="K1969" s="266"/>
      <c r="L1969" s="271"/>
      <c r="M1969" s="272"/>
      <c r="N1969" s="273"/>
      <c r="O1969" s="273"/>
      <c r="P1969" s="273"/>
      <c r="Q1969" s="273"/>
      <c r="R1969" s="273"/>
      <c r="S1969" s="273"/>
      <c r="T1969" s="274"/>
      <c r="AT1969" s="275" t="s">
        <v>428</v>
      </c>
      <c r="AU1969" s="275" t="s">
        <v>86</v>
      </c>
      <c r="AV1969" s="13" t="s">
        <v>86</v>
      </c>
      <c r="AW1969" s="13" t="s">
        <v>39</v>
      </c>
      <c r="AX1969" s="13" t="s">
        <v>76</v>
      </c>
      <c r="AY1969" s="275" t="s">
        <v>414</v>
      </c>
    </row>
    <row r="1970" s="12" customFormat="1">
      <c r="B1970" s="255"/>
      <c r="C1970" s="256"/>
      <c r="D1970" s="252" t="s">
        <v>428</v>
      </c>
      <c r="E1970" s="257" t="s">
        <v>21</v>
      </c>
      <c r="F1970" s="258" t="s">
        <v>567</v>
      </c>
      <c r="G1970" s="256"/>
      <c r="H1970" s="257" t="s">
        <v>21</v>
      </c>
      <c r="I1970" s="259"/>
      <c r="J1970" s="256"/>
      <c r="K1970" s="256"/>
      <c r="L1970" s="260"/>
      <c r="M1970" s="261"/>
      <c r="N1970" s="262"/>
      <c r="O1970" s="262"/>
      <c r="P1970" s="262"/>
      <c r="Q1970" s="262"/>
      <c r="R1970" s="262"/>
      <c r="S1970" s="262"/>
      <c r="T1970" s="263"/>
      <c r="AT1970" s="264" t="s">
        <v>428</v>
      </c>
      <c r="AU1970" s="264" t="s">
        <v>86</v>
      </c>
      <c r="AV1970" s="12" t="s">
        <v>83</v>
      </c>
      <c r="AW1970" s="12" t="s">
        <v>39</v>
      </c>
      <c r="AX1970" s="12" t="s">
        <v>76</v>
      </c>
      <c r="AY1970" s="264" t="s">
        <v>414</v>
      </c>
    </row>
    <row r="1971" s="12" customFormat="1">
      <c r="B1971" s="255"/>
      <c r="C1971" s="256"/>
      <c r="D1971" s="252" t="s">
        <v>428</v>
      </c>
      <c r="E1971" s="257" t="s">
        <v>21</v>
      </c>
      <c r="F1971" s="258" t="s">
        <v>643</v>
      </c>
      <c r="G1971" s="256"/>
      <c r="H1971" s="257" t="s">
        <v>21</v>
      </c>
      <c r="I1971" s="259"/>
      <c r="J1971" s="256"/>
      <c r="K1971" s="256"/>
      <c r="L1971" s="260"/>
      <c r="M1971" s="261"/>
      <c r="N1971" s="262"/>
      <c r="O1971" s="262"/>
      <c r="P1971" s="262"/>
      <c r="Q1971" s="262"/>
      <c r="R1971" s="262"/>
      <c r="S1971" s="262"/>
      <c r="T1971" s="263"/>
      <c r="AT1971" s="264" t="s">
        <v>428</v>
      </c>
      <c r="AU1971" s="264" t="s">
        <v>86</v>
      </c>
      <c r="AV1971" s="12" t="s">
        <v>83</v>
      </c>
      <c r="AW1971" s="12" t="s">
        <v>39</v>
      </c>
      <c r="AX1971" s="12" t="s">
        <v>76</v>
      </c>
      <c r="AY1971" s="264" t="s">
        <v>414</v>
      </c>
    </row>
    <row r="1972" s="13" customFormat="1">
      <c r="B1972" s="265"/>
      <c r="C1972" s="266"/>
      <c r="D1972" s="252" t="s">
        <v>428</v>
      </c>
      <c r="E1972" s="267" t="s">
        <v>21</v>
      </c>
      <c r="F1972" s="268" t="s">
        <v>2097</v>
      </c>
      <c r="G1972" s="266"/>
      <c r="H1972" s="269">
        <v>11.475</v>
      </c>
      <c r="I1972" s="270"/>
      <c r="J1972" s="266"/>
      <c r="K1972" s="266"/>
      <c r="L1972" s="271"/>
      <c r="M1972" s="272"/>
      <c r="N1972" s="273"/>
      <c r="O1972" s="273"/>
      <c r="P1972" s="273"/>
      <c r="Q1972" s="273"/>
      <c r="R1972" s="273"/>
      <c r="S1972" s="273"/>
      <c r="T1972" s="274"/>
      <c r="AT1972" s="275" t="s">
        <v>428</v>
      </c>
      <c r="AU1972" s="275" t="s">
        <v>86</v>
      </c>
      <c r="AV1972" s="13" t="s">
        <v>86</v>
      </c>
      <c r="AW1972" s="13" t="s">
        <v>39</v>
      </c>
      <c r="AX1972" s="13" t="s">
        <v>76</v>
      </c>
      <c r="AY1972" s="275" t="s">
        <v>414</v>
      </c>
    </row>
    <row r="1973" s="12" customFormat="1">
      <c r="B1973" s="255"/>
      <c r="C1973" s="256"/>
      <c r="D1973" s="252" t="s">
        <v>428</v>
      </c>
      <c r="E1973" s="257" t="s">
        <v>21</v>
      </c>
      <c r="F1973" s="258" t="s">
        <v>2065</v>
      </c>
      <c r="G1973" s="256"/>
      <c r="H1973" s="257" t="s">
        <v>21</v>
      </c>
      <c r="I1973" s="259"/>
      <c r="J1973" s="256"/>
      <c r="K1973" s="256"/>
      <c r="L1973" s="260"/>
      <c r="M1973" s="261"/>
      <c r="N1973" s="262"/>
      <c r="O1973" s="262"/>
      <c r="P1973" s="262"/>
      <c r="Q1973" s="262"/>
      <c r="R1973" s="262"/>
      <c r="S1973" s="262"/>
      <c r="T1973" s="263"/>
      <c r="AT1973" s="264" t="s">
        <v>428</v>
      </c>
      <c r="AU1973" s="264" t="s">
        <v>86</v>
      </c>
      <c r="AV1973" s="12" t="s">
        <v>83</v>
      </c>
      <c r="AW1973" s="12" t="s">
        <v>39</v>
      </c>
      <c r="AX1973" s="12" t="s">
        <v>76</v>
      </c>
      <c r="AY1973" s="264" t="s">
        <v>414</v>
      </c>
    </row>
    <row r="1974" s="13" customFormat="1">
      <c r="B1974" s="265"/>
      <c r="C1974" s="266"/>
      <c r="D1974" s="252" t="s">
        <v>428</v>
      </c>
      <c r="E1974" s="267" t="s">
        <v>21</v>
      </c>
      <c r="F1974" s="268" t="s">
        <v>2098</v>
      </c>
      <c r="G1974" s="266"/>
      <c r="H1974" s="269">
        <v>10.710000000000001</v>
      </c>
      <c r="I1974" s="270"/>
      <c r="J1974" s="266"/>
      <c r="K1974" s="266"/>
      <c r="L1974" s="271"/>
      <c r="M1974" s="272"/>
      <c r="N1974" s="273"/>
      <c r="O1974" s="273"/>
      <c r="P1974" s="273"/>
      <c r="Q1974" s="273"/>
      <c r="R1974" s="273"/>
      <c r="S1974" s="273"/>
      <c r="T1974" s="274"/>
      <c r="AT1974" s="275" t="s">
        <v>428</v>
      </c>
      <c r="AU1974" s="275" t="s">
        <v>86</v>
      </c>
      <c r="AV1974" s="13" t="s">
        <v>86</v>
      </c>
      <c r="AW1974" s="13" t="s">
        <v>39</v>
      </c>
      <c r="AX1974" s="13" t="s">
        <v>76</v>
      </c>
      <c r="AY1974" s="275" t="s">
        <v>414</v>
      </c>
    </row>
    <row r="1975" s="12" customFormat="1">
      <c r="B1975" s="255"/>
      <c r="C1975" s="256"/>
      <c r="D1975" s="252" t="s">
        <v>428</v>
      </c>
      <c r="E1975" s="257" t="s">
        <v>21</v>
      </c>
      <c r="F1975" s="258" t="s">
        <v>578</v>
      </c>
      <c r="G1975" s="256"/>
      <c r="H1975" s="257" t="s">
        <v>21</v>
      </c>
      <c r="I1975" s="259"/>
      <c r="J1975" s="256"/>
      <c r="K1975" s="256"/>
      <c r="L1975" s="260"/>
      <c r="M1975" s="261"/>
      <c r="N1975" s="262"/>
      <c r="O1975" s="262"/>
      <c r="P1975" s="262"/>
      <c r="Q1975" s="262"/>
      <c r="R1975" s="262"/>
      <c r="S1975" s="262"/>
      <c r="T1975" s="263"/>
      <c r="AT1975" s="264" t="s">
        <v>428</v>
      </c>
      <c r="AU1975" s="264" t="s">
        <v>86</v>
      </c>
      <c r="AV1975" s="12" t="s">
        <v>83</v>
      </c>
      <c r="AW1975" s="12" t="s">
        <v>39</v>
      </c>
      <c r="AX1975" s="12" t="s">
        <v>76</v>
      </c>
      <c r="AY1975" s="264" t="s">
        <v>414</v>
      </c>
    </row>
    <row r="1976" s="12" customFormat="1">
      <c r="B1976" s="255"/>
      <c r="C1976" s="256"/>
      <c r="D1976" s="252" t="s">
        <v>428</v>
      </c>
      <c r="E1976" s="257" t="s">
        <v>21</v>
      </c>
      <c r="F1976" s="258" t="s">
        <v>643</v>
      </c>
      <c r="G1976" s="256"/>
      <c r="H1976" s="257" t="s">
        <v>21</v>
      </c>
      <c r="I1976" s="259"/>
      <c r="J1976" s="256"/>
      <c r="K1976" s="256"/>
      <c r="L1976" s="260"/>
      <c r="M1976" s="261"/>
      <c r="N1976" s="262"/>
      <c r="O1976" s="262"/>
      <c r="P1976" s="262"/>
      <c r="Q1976" s="262"/>
      <c r="R1976" s="262"/>
      <c r="S1976" s="262"/>
      <c r="T1976" s="263"/>
      <c r="AT1976" s="264" t="s">
        <v>428</v>
      </c>
      <c r="AU1976" s="264" t="s">
        <v>86</v>
      </c>
      <c r="AV1976" s="12" t="s">
        <v>83</v>
      </c>
      <c r="AW1976" s="12" t="s">
        <v>39</v>
      </c>
      <c r="AX1976" s="12" t="s">
        <v>76</v>
      </c>
      <c r="AY1976" s="264" t="s">
        <v>414</v>
      </c>
    </row>
    <row r="1977" s="13" customFormat="1">
      <c r="B1977" s="265"/>
      <c r="C1977" s="266"/>
      <c r="D1977" s="252" t="s">
        <v>428</v>
      </c>
      <c r="E1977" s="267" t="s">
        <v>21</v>
      </c>
      <c r="F1977" s="268" t="s">
        <v>2099</v>
      </c>
      <c r="G1977" s="266"/>
      <c r="H1977" s="269">
        <v>28.050000000000001</v>
      </c>
      <c r="I1977" s="270"/>
      <c r="J1977" s="266"/>
      <c r="K1977" s="266"/>
      <c r="L1977" s="271"/>
      <c r="M1977" s="272"/>
      <c r="N1977" s="273"/>
      <c r="O1977" s="273"/>
      <c r="P1977" s="273"/>
      <c r="Q1977" s="273"/>
      <c r="R1977" s="273"/>
      <c r="S1977" s="273"/>
      <c r="T1977" s="274"/>
      <c r="AT1977" s="275" t="s">
        <v>428</v>
      </c>
      <c r="AU1977" s="275" t="s">
        <v>86</v>
      </c>
      <c r="AV1977" s="13" t="s">
        <v>86</v>
      </c>
      <c r="AW1977" s="13" t="s">
        <v>39</v>
      </c>
      <c r="AX1977" s="13" t="s">
        <v>76</v>
      </c>
      <c r="AY1977" s="275" t="s">
        <v>414</v>
      </c>
    </row>
    <row r="1978" s="12" customFormat="1">
      <c r="B1978" s="255"/>
      <c r="C1978" s="256"/>
      <c r="D1978" s="252" t="s">
        <v>428</v>
      </c>
      <c r="E1978" s="257" t="s">
        <v>21</v>
      </c>
      <c r="F1978" s="258" t="s">
        <v>2065</v>
      </c>
      <c r="G1978" s="256"/>
      <c r="H1978" s="257" t="s">
        <v>21</v>
      </c>
      <c r="I1978" s="259"/>
      <c r="J1978" s="256"/>
      <c r="K1978" s="256"/>
      <c r="L1978" s="260"/>
      <c r="M1978" s="261"/>
      <c r="N1978" s="262"/>
      <c r="O1978" s="262"/>
      <c r="P1978" s="262"/>
      <c r="Q1978" s="262"/>
      <c r="R1978" s="262"/>
      <c r="S1978" s="262"/>
      <c r="T1978" s="263"/>
      <c r="AT1978" s="264" t="s">
        <v>428</v>
      </c>
      <c r="AU1978" s="264" t="s">
        <v>86</v>
      </c>
      <c r="AV1978" s="12" t="s">
        <v>83</v>
      </c>
      <c r="AW1978" s="12" t="s">
        <v>39</v>
      </c>
      <c r="AX1978" s="12" t="s">
        <v>76</v>
      </c>
      <c r="AY1978" s="264" t="s">
        <v>414</v>
      </c>
    </row>
    <row r="1979" s="13" customFormat="1">
      <c r="B1979" s="265"/>
      <c r="C1979" s="266"/>
      <c r="D1979" s="252" t="s">
        <v>428</v>
      </c>
      <c r="E1979" s="267" t="s">
        <v>21</v>
      </c>
      <c r="F1979" s="268" t="s">
        <v>2100</v>
      </c>
      <c r="G1979" s="266"/>
      <c r="H1979" s="269">
        <v>21.759</v>
      </c>
      <c r="I1979" s="270"/>
      <c r="J1979" s="266"/>
      <c r="K1979" s="266"/>
      <c r="L1979" s="271"/>
      <c r="M1979" s="272"/>
      <c r="N1979" s="273"/>
      <c r="O1979" s="273"/>
      <c r="P1979" s="273"/>
      <c r="Q1979" s="273"/>
      <c r="R1979" s="273"/>
      <c r="S1979" s="273"/>
      <c r="T1979" s="274"/>
      <c r="AT1979" s="275" t="s">
        <v>428</v>
      </c>
      <c r="AU1979" s="275" t="s">
        <v>86</v>
      </c>
      <c r="AV1979" s="13" t="s">
        <v>86</v>
      </c>
      <c r="AW1979" s="13" t="s">
        <v>39</v>
      </c>
      <c r="AX1979" s="13" t="s">
        <v>76</v>
      </c>
      <c r="AY1979" s="275" t="s">
        <v>414</v>
      </c>
    </row>
    <row r="1980" s="12" customFormat="1">
      <c r="B1980" s="255"/>
      <c r="C1980" s="256"/>
      <c r="D1980" s="252" t="s">
        <v>428</v>
      </c>
      <c r="E1980" s="257" t="s">
        <v>21</v>
      </c>
      <c r="F1980" s="258" t="s">
        <v>584</v>
      </c>
      <c r="G1980" s="256"/>
      <c r="H1980" s="257" t="s">
        <v>21</v>
      </c>
      <c r="I1980" s="259"/>
      <c r="J1980" s="256"/>
      <c r="K1980" s="256"/>
      <c r="L1980" s="260"/>
      <c r="M1980" s="261"/>
      <c r="N1980" s="262"/>
      <c r="O1980" s="262"/>
      <c r="P1980" s="262"/>
      <c r="Q1980" s="262"/>
      <c r="R1980" s="262"/>
      <c r="S1980" s="262"/>
      <c r="T1980" s="263"/>
      <c r="AT1980" s="264" t="s">
        <v>428</v>
      </c>
      <c r="AU1980" s="264" t="s">
        <v>86</v>
      </c>
      <c r="AV1980" s="12" t="s">
        <v>83</v>
      </c>
      <c r="AW1980" s="12" t="s">
        <v>39</v>
      </c>
      <c r="AX1980" s="12" t="s">
        <v>76</v>
      </c>
      <c r="AY1980" s="264" t="s">
        <v>414</v>
      </c>
    </row>
    <row r="1981" s="12" customFormat="1">
      <c r="B1981" s="255"/>
      <c r="C1981" s="256"/>
      <c r="D1981" s="252" t="s">
        <v>428</v>
      </c>
      <c r="E1981" s="257" t="s">
        <v>21</v>
      </c>
      <c r="F1981" s="258" t="s">
        <v>643</v>
      </c>
      <c r="G1981" s="256"/>
      <c r="H1981" s="257" t="s">
        <v>21</v>
      </c>
      <c r="I1981" s="259"/>
      <c r="J1981" s="256"/>
      <c r="K1981" s="256"/>
      <c r="L1981" s="260"/>
      <c r="M1981" s="261"/>
      <c r="N1981" s="262"/>
      <c r="O1981" s="262"/>
      <c r="P1981" s="262"/>
      <c r="Q1981" s="262"/>
      <c r="R1981" s="262"/>
      <c r="S1981" s="262"/>
      <c r="T1981" s="263"/>
      <c r="AT1981" s="264" t="s">
        <v>428</v>
      </c>
      <c r="AU1981" s="264" t="s">
        <v>86</v>
      </c>
      <c r="AV1981" s="12" t="s">
        <v>83</v>
      </c>
      <c r="AW1981" s="12" t="s">
        <v>39</v>
      </c>
      <c r="AX1981" s="12" t="s">
        <v>76</v>
      </c>
      <c r="AY1981" s="264" t="s">
        <v>414</v>
      </c>
    </row>
    <row r="1982" s="13" customFormat="1">
      <c r="B1982" s="265"/>
      <c r="C1982" s="266"/>
      <c r="D1982" s="252" t="s">
        <v>428</v>
      </c>
      <c r="E1982" s="267" t="s">
        <v>21</v>
      </c>
      <c r="F1982" s="268" t="s">
        <v>2101</v>
      </c>
      <c r="G1982" s="266"/>
      <c r="H1982" s="269">
        <v>56.100000000000001</v>
      </c>
      <c r="I1982" s="270"/>
      <c r="J1982" s="266"/>
      <c r="K1982" s="266"/>
      <c r="L1982" s="271"/>
      <c r="M1982" s="272"/>
      <c r="N1982" s="273"/>
      <c r="O1982" s="273"/>
      <c r="P1982" s="273"/>
      <c r="Q1982" s="273"/>
      <c r="R1982" s="273"/>
      <c r="S1982" s="273"/>
      <c r="T1982" s="274"/>
      <c r="AT1982" s="275" t="s">
        <v>428</v>
      </c>
      <c r="AU1982" s="275" t="s">
        <v>86</v>
      </c>
      <c r="AV1982" s="13" t="s">
        <v>86</v>
      </c>
      <c r="AW1982" s="13" t="s">
        <v>39</v>
      </c>
      <c r="AX1982" s="13" t="s">
        <v>76</v>
      </c>
      <c r="AY1982" s="275" t="s">
        <v>414</v>
      </c>
    </row>
    <row r="1983" s="12" customFormat="1">
      <c r="B1983" s="255"/>
      <c r="C1983" s="256"/>
      <c r="D1983" s="252" t="s">
        <v>428</v>
      </c>
      <c r="E1983" s="257" t="s">
        <v>21</v>
      </c>
      <c r="F1983" s="258" t="s">
        <v>2065</v>
      </c>
      <c r="G1983" s="256"/>
      <c r="H1983" s="257" t="s">
        <v>21</v>
      </c>
      <c r="I1983" s="259"/>
      <c r="J1983" s="256"/>
      <c r="K1983" s="256"/>
      <c r="L1983" s="260"/>
      <c r="M1983" s="261"/>
      <c r="N1983" s="262"/>
      <c r="O1983" s="262"/>
      <c r="P1983" s="262"/>
      <c r="Q1983" s="262"/>
      <c r="R1983" s="262"/>
      <c r="S1983" s="262"/>
      <c r="T1983" s="263"/>
      <c r="AT1983" s="264" t="s">
        <v>428</v>
      </c>
      <c r="AU1983" s="264" t="s">
        <v>86</v>
      </c>
      <c r="AV1983" s="12" t="s">
        <v>83</v>
      </c>
      <c r="AW1983" s="12" t="s">
        <v>39</v>
      </c>
      <c r="AX1983" s="12" t="s">
        <v>76</v>
      </c>
      <c r="AY1983" s="264" t="s">
        <v>414</v>
      </c>
    </row>
    <row r="1984" s="13" customFormat="1">
      <c r="B1984" s="265"/>
      <c r="C1984" s="266"/>
      <c r="D1984" s="252" t="s">
        <v>428</v>
      </c>
      <c r="E1984" s="267" t="s">
        <v>21</v>
      </c>
      <c r="F1984" s="268" t="s">
        <v>2102</v>
      </c>
      <c r="G1984" s="266"/>
      <c r="H1984" s="269">
        <v>43.518000000000001</v>
      </c>
      <c r="I1984" s="270"/>
      <c r="J1984" s="266"/>
      <c r="K1984" s="266"/>
      <c r="L1984" s="271"/>
      <c r="M1984" s="272"/>
      <c r="N1984" s="273"/>
      <c r="O1984" s="273"/>
      <c r="P1984" s="273"/>
      <c r="Q1984" s="273"/>
      <c r="R1984" s="273"/>
      <c r="S1984" s="273"/>
      <c r="T1984" s="274"/>
      <c r="AT1984" s="275" t="s">
        <v>428</v>
      </c>
      <c r="AU1984" s="275" t="s">
        <v>86</v>
      </c>
      <c r="AV1984" s="13" t="s">
        <v>86</v>
      </c>
      <c r="AW1984" s="13" t="s">
        <v>39</v>
      </c>
      <c r="AX1984" s="13" t="s">
        <v>76</v>
      </c>
      <c r="AY1984" s="275" t="s">
        <v>414</v>
      </c>
    </row>
    <row r="1985" s="12" customFormat="1">
      <c r="B1985" s="255"/>
      <c r="C1985" s="256"/>
      <c r="D1985" s="252" t="s">
        <v>428</v>
      </c>
      <c r="E1985" s="257" t="s">
        <v>21</v>
      </c>
      <c r="F1985" s="258" t="s">
        <v>592</v>
      </c>
      <c r="G1985" s="256"/>
      <c r="H1985" s="257" t="s">
        <v>21</v>
      </c>
      <c r="I1985" s="259"/>
      <c r="J1985" s="256"/>
      <c r="K1985" s="256"/>
      <c r="L1985" s="260"/>
      <c r="M1985" s="261"/>
      <c r="N1985" s="262"/>
      <c r="O1985" s="262"/>
      <c r="P1985" s="262"/>
      <c r="Q1985" s="262"/>
      <c r="R1985" s="262"/>
      <c r="S1985" s="262"/>
      <c r="T1985" s="263"/>
      <c r="AT1985" s="264" t="s">
        <v>428</v>
      </c>
      <c r="AU1985" s="264" t="s">
        <v>86</v>
      </c>
      <c r="AV1985" s="12" t="s">
        <v>83</v>
      </c>
      <c r="AW1985" s="12" t="s">
        <v>39</v>
      </c>
      <c r="AX1985" s="12" t="s">
        <v>76</v>
      </c>
      <c r="AY1985" s="264" t="s">
        <v>414</v>
      </c>
    </row>
    <row r="1986" s="12" customFormat="1">
      <c r="B1986" s="255"/>
      <c r="C1986" s="256"/>
      <c r="D1986" s="252" t="s">
        <v>428</v>
      </c>
      <c r="E1986" s="257" t="s">
        <v>21</v>
      </c>
      <c r="F1986" s="258" t="s">
        <v>643</v>
      </c>
      <c r="G1986" s="256"/>
      <c r="H1986" s="257" t="s">
        <v>21</v>
      </c>
      <c r="I1986" s="259"/>
      <c r="J1986" s="256"/>
      <c r="K1986" s="256"/>
      <c r="L1986" s="260"/>
      <c r="M1986" s="261"/>
      <c r="N1986" s="262"/>
      <c r="O1986" s="262"/>
      <c r="P1986" s="262"/>
      <c r="Q1986" s="262"/>
      <c r="R1986" s="262"/>
      <c r="S1986" s="262"/>
      <c r="T1986" s="263"/>
      <c r="AT1986" s="264" t="s">
        <v>428</v>
      </c>
      <c r="AU1986" s="264" t="s">
        <v>86</v>
      </c>
      <c r="AV1986" s="12" t="s">
        <v>83</v>
      </c>
      <c r="AW1986" s="12" t="s">
        <v>39</v>
      </c>
      <c r="AX1986" s="12" t="s">
        <v>76</v>
      </c>
      <c r="AY1986" s="264" t="s">
        <v>414</v>
      </c>
    </row>
    <row r="1987" s="13" customFormat="1">
      <c r="B1987" s="265"/>
      <c r="C1987" s="266"/>
      <c r="D1987" s="252" t="s">
        <v>428</v>
      </c>
      <c r="E1987" s="267" t="s">
        <v>21</v>
      </c>
      <c r="F1987" s="268" t="s">
        <v>2099</v>
      </c>
      <c r="G1987" s="266"/>
      <c r="H1987" s="269">
        <v>28.050000000000001</v>
      </c>
      <c r="I1987" s="270"/>
      <c r="J1987" s="266"/>
      <c r="K1987" s="266"/>
      <c r="L1987" s="271"/>
      <c r="M1987" s="272"/>
      <c r="N1987" s="273"/>
      <c r="O1987" s="273"/>
      <c r="P1987" s="273"/>
      <c r="Q1987" s="273"/>
      <c r="R1987" s="273"/>
      <c r="S1987" s="273"/>
      <c r="T1987" s="274"/>
      <c r="AT1987" s="275" t="s">
        <v>428</v>
      </c>
      <c r="AU1987" s="275" t="s">
        <v>86</v>
      </c>
      <c r="AV1987" s="13" t="s">
        <v>86</v>
      </c>
      <c r="AW1987" s="13" t="s">
        <v>39</v>
      </c>
      <c r="AX1987" s="13" t="s">
        <v>76</v>
      </c>
      <c r="AY1987" s="275" t="s">
        <v>414</v>
      </c>
    </row>
    <row r="1988" s="12" customFormat="1">
      <c r="B1988" s="255"/>
      <c r="C1988" s="256"/>
      <c r="D1988" s="252" t="s">
        <v>428</v>
      </c>
      <c r="E1988" s="257" t="s">
        <v>21</v>
      </c>
      <c r="F1988" s="258" t="s">
        <v>2065</v>
      </c>
      <c r="G1988" s="256"/>
      <c r="H1988" s="257" t="s">
        <v>21</v>
      </c>
      <c r="I1988" s="259"/>
      <c r="J1988" s="256"/>
      <c r="K1988" s="256"/>
      <c r="L1988" s="260"/>
      <c r="M1988" s="261"/>
      <c r="N1988" s="262"/>
      <c r="O1988" s="262"/>
      <c r="P1988" s="262"/>
      <c r="Q1988" s="262"/>
      <c r="R1988" s="262"/>
      <c r="S1988" s="262"/>
      <c r="T1988" s="263"/>
      <c r="AT1988" s="264" t="s">
        <v>428</v>
      </c>
      <c r="AU1988" s="264" t="s">
        <v>86</v>
      </c>
      <c r="AV1988" s="12" t="s">
        <v>83</v>
      </c>
      <c r="AW1988" s="12" t="s">
        <v>39</v>
      </c>
      <c r="AX1988" s="12" t="s">
        <v>76</v>
      </c>
      <c r="AY1988" s="264" t="s">
        <v>414</v>
      </c>
    </row>
    <row r="1989" s="13" customFormat="1">
      <c r="B1989" s="265"/>
      <c r="C1989" s="266"/>
      <c r="D1989" s="252" t="s">
        <v>428</v>
      </c>
      <c r="E1989" s="267" t="s">
        <v>21</v>
      </c>
      <c r="F1989" s="268" t="s">
        <v>2100</v>
      </c>
      <c r="G1989" s="266"/>
      <c r="H1989" s="269">
        <v>21.759</v>
      </c>
      <c r="I1989" s="270"/>
      <c r="J1989" s="266"/>
      <c r="K1989" s="266"/>
      <c r="L1989" s="271"/>
      <c r="M1989" s="272"/>
      <c r="N1989" s="273"/>
      <c r="O1989" s="273"/>
      <c r="P1989" s="273"/>
      <c r="Q1989" s="273"/>
      <c r="R1989" s="273"/>
      <c r="S1989" s="273"/>
      <c r="T1989" s="274"/>
      <c r="AT1989" s="275" t="s">
        <v>428</v>
      </c>
      <c r="AU1989" s="275" t="s">
        <v>86</v>
      </c>
      <c r="AV1989" s="13" t="s">
        <v>86</v>
      </c>
      <c r="AW1989" s="13" t="s">
        <v>39</v>
      </c>
      <c r="AX1989" s="13" t="s">
        <v>76</v>
      </c>
      <c r="AY1989" s="275" t="s">
        <v>414</v>
      </c>
    </row>
    <row r="1990" s="12" customFormat="1">
      <c r="B1990" s="255"/>
      <c r="C1990" s="256"/>
      <c r="D1990" s="252" t="s">
        <v>428</v>
      </c>
      <c r="E1990" s="257" t="s">
        <v>21</v>
      </c>
      <c r="F1990" s="258" t="s">
        <v>597</v>
      </c>
      <c r="G1990" s="256"/>
      <c r="H1990" s="257" t="s">
        <v>21</v>
      </c>
      <c r="I1990" s="259"/>
      <c r="J1990" s="256"/>
      <c r="K1990" s="256"/>
      <c r="L1990" s="260"/>
      <c r="M1990" s="261"/>
      <c r="N1990" s="262"/>
      <c r="O1990" s="262"/>
      <c r="P1990" s="262"/>
      <c r="Q1990" s="262"/>
      <c r="R1990" s="262"/>
      <c r="S1990" s="262"/>
      <c r="T1990" s="263"/>
      <c r="AT1990" s="264" t="s">
        <v>428</v>
      </c>
      <c r="AU1990" s="264" t="s">
        <v>86</v>
      </c>
      <c r="AV1990" s="12" t="s">
        <v>83</v>
      </c>
      <c r="AW1990" s="12" t="s">
        <v>39</v>
      </c>
      <c r="AX1990" s="12" t="s">
        <v>76</v>
      </c>
      <c r="AY1990" s="264" t="s">
        <v>414</v>
      </c>
    </row>
    <row r="1991" s="12" customFormat="1">
      <c r="B1991" s="255"/>
      <c r="C1991" s="256"/>
      <c r="D1991" s="252" t="s">
        <v>428</v>
      </c>
      <c r="E1991" s="257" t="s">
        <v>21</v>
      </c>
      <c r="F1991" s="258" t="s">
        <v>643</v>
      </c>
      <c r="G1991" s="256"/>
      <c r="H1991" s="257" t="s">
        <v>21</v>
      </c>
      <c r="I1991" s="259"/>
      <c r="J1991" s="256"/>
      <c r="K1991" s="256"/>
      <c r="L1991" s="260"/>
      <c r="M1991" s="261"/>
      <c r="N1991" s="262"/>
      <c r="O1991" s="262"/>
      <c r="P1991" s="262"/>
      <c r="Q1991" s="262"/>
      <c r="R1991" s="262"/>
      <c r="S1991" s="262"/>
      <c r="T1991" s="263"/>
      <c r="AT1991" s="264" t="s">
        <v>428</v>
      </c>
      <c r="AU1991" s="264" t="s">
        <v>86</v>
      </c>
      <c r="AV1991" s="12" t="s">
        <v>83</v>
      </c>
      <c r="AW1991" s="12" t="s">
        <v>39</v>
      </c>
      <c r="AX1991" s="12" t="s">
        <v>76</v>
      </c>
      <c r="AY1991" s="264" t="s">
        <v>414</v>
      </c>
    </row>
    <row r="1992" s="13" customFormat="1">
      <c r="B1992" s="265"/>
      <c r="C1992" s="266"/>
      <c r="D1992" s="252" t="s">
        <v>428</v>
      </c>
      <c r="E1992" s="267" t="s">
        <v>21</v>
      </c>
      <c r="F1992" s="268" t="s">
        <v>2099</v>
      </c>
      <c r="G1992" s="266"/>
      <c r="H1992" s="269">
        <v>28.050000000000001</v>
      </c>
      <c r="I1992" s="270"/>
      <c r="J1992" s="266"/>
      <c r="K1992" s="266"/>
      <c r="L1992" s="271"/>
      <c r="M1992" s="272"/>
      <c r="N1992" s="273"/>
      <c r="O1992" s="273"/>
      <c r="P1992" s="273"/>
      <c r="Q1992" s="273"/>
      <c r="R1992" s="273"/>
      <c r="S1992" s="273"/>
      <c r="T1992" s="274"/>
      <c r="AT1992" s="275" t="s">
        <v>428</v>
      </c>
      <c r="AU1992" s="275" t="s">
        <v>86</v>
      </c>
      <c r="AV1992" s="13" t="s">
        <v>86</v>
      </c>
      <c r="AW1992" s="13" t="s">
        <v>39</v>
      </c>
      <c r="AX1992" s="13" t="s">
        <v>76</v>
      </c>
      <c r="AY1992" s="275" t="s">
        <v>414</v>
      </c>
    </row>
    <row r="1993" s="12" customFormat="1">
      <c r="B1993" s="255"/>
      <c r="C1993" s="256"/>
      <c r="D1993" s="252" t="s">
        <v>428</v>
      </c>
      <c r="E1993" s="257" t="s">
        <v>21</v>
      </c>
      <c r="F1993" s="258" t="s">
        <v>2065</v>
      </c>
      <c r="G1993" s="256"/>
      <c r="H1993" s="257" t="s">
        <v>21</v>
      </c>
      <c r="I1993" s="259"/>
      <c r="J1993" s="256"/>
      <c r="K1993" s="256"/>
      <c r="L1993" s="260"/>
      <c r="M1993" s="261"/>
      <c r="N1993" s="262"/>
      <c r="O1993" s="262"/>
      <c r="P1993" s="262"/>
      <c r="Q1993" s="262"/>
      <c r="R1993" s="262"/>
      <c r="S1993" s="262"/>
      <c r="T1993" s="263"/>
      <c r="AT1993" s="264" t="s">
        <v>428</v>
      </c>
      <c r="AU1993" s="264" t="s">
        <v>86</v>
      </c>
      <c r="AV1993" s="12" t="s">
        <v>83</v>
      </c>
      <c r="AW1993" s="12" t="s">
        <v>39</v>
      </c>
      <c r="AX1993" s="12" t="s">
        <v>76</v>
      </c>
      <c r="AY1993" s="264" t="s">
        <v>414</v>
      </c>
    </row>
    <row r="1994" s="13" customFormat="1">
      <c r="B1994" s="265"/>
      <c r="C1994" s="266"/>
      <c r="D1994" s="252" t="s">
        <v>428</v>
      </c>
      <c r="E1994" s="267" t="s">
        <v>21</v>
      </c>
      <c r="F1994" s="268" t="s">
        <v>2100</v>
      </c>
      <c r="G1994" s="266"/>
      <c r="H1994" s="269">
        <v>21.759</v>
      </c>
      <c r="I1994" s="270"/>
      <c r="J1994" s="266"/>
      <c r="K1994" s="266"/>
      <c r="L1994" s="271"/>
      <c r="M1994" s="272"/>
      <c r="N1994" s="273"/>
      <c r="O1994" s="273"/>
      <c r="P1994" s="273"/>
      <c r="Q1994" s="273"/>
      <c r="R1994" s="273"/>
      <c r="S1994" s="273"/>
      <c r="T1994" s="274"/>
      <c r="AT1994" s="275" t="s">
        <v>428</v>
      </c>
      <c r="AU1994" s="275" t="s">
        <v>86</v>
      </c>
      <c r="AV1994" s="13" t="s">
        <v>86</v>
      </c>
      <c r="AW1994" s="13" t="s">
        <v>39</v>
      </c>
      <c r="AX1994" s="13" t="s">
        <v>76</v>
      </c>
      <c r="AY1994" s="275" t="s">
        <v>414</v>
      </c>
    </row>
    <row r="1995" s="12" customFormat="1">
      <c r="B1995" s="255"/>
      <c r="C1995" s="256"/>
      <c r="D1995" s="252" t="s">
        <v>428</v>
      </c>
      <c r="E1995" s="257" t="s">
        <v>21</v>
      </c>
      <c r="F1995" s="258" t="s">
        <v>600</v>
      </c>
      <c r="G1995" s="256"/>
      <c r="H1995" s="257" t="s">
        <v>21</v>
      </c>
      <c r="I1995" s="259"/>
      <c r="J1995" s="256"/>
      <c r="K1995" s="256"/>
      <c r="L1995" s="260"/>
      <c r="M1995" s="261"/>
      <c r="N1995" s="262"/>
      <c r="O1995" s="262"/>
      <c r="P1995" s="262"/>
      <c r="Q1995" s="262"/>
      <c r="R1995" s="262"/>
      <c r="S1995" s="262"/>
      <c r="T1995" s="263"/>
      <c r="AT1995" s="264" t="s">
        <v>428</v>
      </c>
      <c r="AU1995" s="264" t="s">
        <v>86</v>
      </c>
      <c r="AV1995" s="12" t="s">
        <v>83</v>
      </c>
      <c r="AW1995" s="12" t="s">
        <v>39</v>
      </c>
      <c r="AX1995" s="12" t="s">
        <v>76</v>
      </c>
      <c r="AY1995" s="264" t="s">
        <v>414</v>
      </c>
    </row>
    <row r="1996" s="12" customFormat="1">
      <c r="B1996" s="255"/>
      <c r="C1996" s="256"/>
      <c r="D1996" s="252" t="s">
        <v>428</v>
      </c>
      <c r="E1996" s="257" t="s">
        <v>21</v>
      </c>
      <c r="F1996" s="258" t="s">
        <v>643</v>
      </c>
      <c r="G1996" s="256"/>
      <c r="H1996" s="257" t="s">
        <v>21</v>
      </c>
      <c r="I1996" s="259"/>
      <c r="J1996" s="256"/>
      <c r="K1996" s="256"/>
      <c r="L1996" s="260"/>
      <c r="M1996" s="261"/>
      <c r="N1996" s="262"/>
      <c r="O1996" s="262"/>
      <c r="P1996" s="262"/>
      <c r="Q1996" s="262"/>
      <c r="R1996" s="262"/>
      <c r="S1996" s="262"/>
      <c r="T1996" s="263"/>
      <c r="AT1996" s="264" t="s">
        <v>428</v>
      </c>
      <c r="AU1996" s="264" t="s">
        <v>86</v>
      </c>
      <c r="AV1996" s="12" t="s">
        <v>83</v>
      </c>
      <c r="AW1996" s="12" t="s">
        <v>39</v>
      </c>
      <c r="AX1996" s="12" t="s">
        <v>76</v>
      </c>
      <c r="AY1996" s="264" t="s">
        <v>414</v>
      </c>
    </row>
    <row r="1997" s="13" customFormat="1">
      <c r="B1997" s="265"/>
      <c r="C1997" s="266"/>
      <c r="D1997" s="252" t="s">
        <v>428</v>
      </c>
      <c r="E1997" s="267" t="s">
        <v>21</v>
      </c>
      <c r="F1997" s="268" t="s">
        <v>2103</v>
      </c>
      <c r="G1997" s="266"/>
      <c r="H1997" s="269">
        <v>196.34999999999999</v>
      </c>
      <c r="I1997" s="270"/>
      <c r="J1997" s="266"/>
      <c r="K1997" s="266"/>
      <c r="L1997" s="271"/>
      <c r="M1997" s="272"/>
      <c r="N1997" s="273"/>
      <c r="O1997" s="273"/>
      <c r="P1997" s="273"/>
      <c r="Q1997" s="273"/>
      <c r="R1997" s="273"/>
      <c r="S1997" s="273"/>
      <c r="T1997" s="274"/>
      <c r="AT1997" s="275" t="s">
        <v>428</v>
      </c>
      <c r="AU1997" s="275" t="s">
        <v>86</v>
      </c>
      <c r="AV1997" s="13" t="s">
        <v>86</v>
      </c>
      <c r="AW1997" s="13" t="s">
        <v>39</v>
      </c>
      <c r="AX1997" s="13" t="s">
        <v>76</v>
      </c>
      <c r="AY1997" s="275" t="s">
        <v>414</v>
      </c>
    </row>
    <row r="1998" s="12" customFormat="1">
      <c r="B1998" s="255"/>
      <c r="C1998" s="256"/>
      <c r="D1998" s="252" t="s">
        <v>428</v>
      </c>
      <c r="E1998" s="257" t="s">
        <v>21</v>
      </c>
      <c r="F1998" s="258" t="s">
        <v>2065</v>
      </c>
      <c r="G1998" s="256"/>
      <c r="H1998" s="257" t="s">
        <v>21</v>
      </c>
      <c r="I1998" s="259"/>
      <c r="J1998" s="256"/>
      <c r="K1998" s="256"/>
      <c r="L1998" s="260"/>
      <c r="M1998" s="261"/>
      <c r="N1998" s="262"/>
      <c r="O1998" s="262"/>
      <c r="P1998" s="262"/>
      <c r="Q1998" s="262"/>
      <c r="R1998" s="262"/>
      <c r="S1998" s="262"/>
      <c r="T1998" s="263"/>
      <c r="AT1998" s="264" t="s">
        <v>428</v>
      </c>
      <c r="AU1998" s="264" t="s">
        <v>86</v>
      </c>
      <c r="AV1998" s="12" t="s">
        <v>83</v>
      </c>
      <c r="AW1998" s="12" t="s">
        <v>39</v>
      </c>
      <c r="AX1998" s="12" t="s">
        <v>76</v>
      </c>
      <c r="AY1998" s="264" t="s">
        <v>414</v>
      </c>
    </row>
    <row r="1999" s="13" customFormat="1">
      <c r="B1999" s="265"/>
      <c r="C1999" s="266"/>
      <c r="D1999" s="252" t="s">
        <v>428</v>
      </c>
      <c r="E1999" s="267" t="s">
        <v>21</v>
      </c>
      <c r="F1999" s="268" t="s">
        <v>2104</v>
      </c>
      <c r="G1999" s="266"/>
      <c r="H1999" s="269">
        <v>152.31399999999999</v>
      </c>
      <c r="I1999" s="270"/>
      <c r="J1999" s="266"/>
      <c r="K1999" s="266"/>
      <c r="L1999" s="271"/>
      <c r="M1999" s="272"/>
      <c r="N1999" s="273"/>
      <c r="O1999" s="273"/>
      <c r="P1999" s="273"/>
      <c r="Q1999" s="273"/>
      <c r="R1999" s="273"/>
      <c r="S1999" s="273"/>
      <c r="T1999" s="274"/>
      <c r="AT1999" s="275" t="s">
        <v>428</v>
      </c>
      <c r="AU1999" s="275" t="s">
        <v>86</v>
      </c>
      <c r="AV1999" s="13" t="s">
        <v>86</v>
      </c>
      <c r="AW1999" s="13" t="s">
        <v>39</v>
      </c>
      <c r="AX1999" s="13" t="s">
        <v>76</v>
      </c>
      <c r="AY1999" s="275" t="s">
        <v>414</v>
      </c>
    </row>
    <row r="2000" s="12" customFormat="1">
      <c r="B2000" s="255"/>
      <c r="C2000" s="256"/>
      <c r="D2000" s="252" t="s">
        <v>428</v>
      </c>
      <c r="E2000" s="257" t="s">
        <v>21</v>
      </c>
      <c r="F2000" s="258" t="s">
        <v>603</v>
      </c>
      <c r="G2000" s="256"/>
      <c r="H2000" s="257" t="s">
        <v>21</v>
      </c>
      <c r="I2000" s="259"/>
      <c r="J2000" s="256"/>
      <c r="K2000" s="256"/>
      <c r="L2000" s="260"/>
      <c r="M2000" s="261"/>
      <c r="N2000" s="262"/>
      <c r="O2000" s="262"/>
      <c r="P2000" s="262"/>
      <c r="Q2000" s="262"/>
      <c r="R2000" s="262"/>
      <c r="S2000" s="262"/>
      <c r="T2000" s="263"/>
      <c r="AT2000" s="264" t="s">
        <v>428</v>
      </c>
      <c r="AU2000" s="264" t="s">
        <v>86</v>
      </c>
      <c r="AV2000" s="12" t="s">
        <v>83</v>
      </c>
      <c r="AW2000" s="12" t="s">
        <v>39</v>
      </c>
      <c r="AX2000" s="12" t="s">
        <v>76</v>
      </c>
      <c r="AY2000" s="264" t="s">
        <v>414</v>
      </c>
    </row>
    <row r="2001" s="12" customFormat="1">
      <c r="B2001" s="255"/>
      <c r="C2001" s="256"/>
      <c r="D2001" s="252" t="s">
        <v>428</v>
      </c>
      <c r="E2001" s="257" t="s">
        <v>21</v>
      </c>
      <c r="F2001" s="258" t="s">
        <v>643</v>
      </c>
      <c r="G2001" s="256"/>
      <c r="H2001" s="257" t="s">
        <v>21</v>
      </c>
      <c r="I2001" s="259"/>
      <c r="J2001" s="256"/>
      <c r="K2001" s="256"/>
      <c r="L2001" s="260"/>
      <c r="M2001" s="261"/>
      <c r="N2001" s="262"/>
      <c r="O2001" s="262"/>
      <c r="P2001" s="262"/>
      <c r="Q2001" s="262"/>
      <c r="R2001" s="262"/>
      <c r="S2001" s="262"/>
      <c r="T2001" s="263"/>
      <c r="AT2001" s="264" t="s">
        <v>428</v>
      </c>
      <c r="AU2001" s="264" t="s">
        <v>86</v>
      </c>
      <c r="AV2001" s="12" t="s">
        <v>83</v>
      </c>
      <c r="AW2001" s="12" t="s">
        <v>39</v>
      </c>
      <c r="AX2001" s="12" t="s">
        <v>76</v>
      </c>
      <c r="AY2001" s="264" t="s">
        <v>414</v>
      </c>
    </row>
    <row r="2002" s="13" customFormat="1">
      <c r="B2002" s="265"/>
      <c r="C2002" s="266"/>
      <c r="D2002" s="252" t="s">
        <v>428</v>
      </c>
      <c r="E2002" s="267" t="s">
        <v>21</v>
      </c>
      <c r="F2002" s="268" t="s">
        <v>2099</v>
      </c>
      <c r="G2002" s="266"/>
      <c r="H2002" s="269">
        <v>28.050000000000001</v>
      </c>
      <c r="I2002" s="270"/>
      <c r="J2002" s="266"/>
      <c r="K2002" s="266"/>
      <c r="L2002" s="271"/>
      <c r="M2002" s="272"/>
      <c r="N2002" s="273"/>
      <c r="O2002" s="273"/>
      <c r="P2002" s="273"/>
      <c r="Q2002" s="273"/>
      <c r="R2002" s="273"/>
      <c r="S2002" s="273"/>
      <c r="T2002" s="274"/>
      <c r="AT2002" s="275" t="s">
        <v>428</v>
      </c>
      <c r="AU2002" s="275" t="s">
        <v>86</v>
      </c>
      <c r="AV2002" s="13" t="s">
        <v>86</v>
      </c>
      <c r="AW2002" s="13" t="s">
        <v>39</v>
      </c>
      <c r="AX2002" s="13" t="s">
        <v>76</v>
      </c>
      <c r="AY2002" s="275" t="s">
        <v>414</v>
      </c>
    </row>
    <row r="2003" s="12" customFormat="1">
      <c r="B2003" s="255"/>
      <c r="C2003" s="256"/>
      <c r="D2003" s="252" t="s">
        <v>428</v>
      </c>
      <c r="E2003" s="257" t="s">
        <v>21</v>
      </c>
      <c r="F2003" s="258" t="s">
        <v>2065</v>
      </c>
      <c r="G2003" s="256"/>
      <c r="H2003" s="257" t="s">
        <v>21</v>
      </c>
      <c r="I2003" s="259"/>
      <c r="J2003" s="256"/>
      <c r="K2003" s="256"/>
      <c r="L2003" s="260"/>
      <c r="M2003" s="261"/>
      <c r="N2003" s="262"/>
      <c r="O2003" s="262"/>
      <c r="P2003" s="262"/>
      <c r="Q2003" s="262"/>
      <c r="R2003" s="262"/>
      <c r="S2003" s="262"/>
      <c r="T2003" s="263"/>
      <c r="AT2003" s="264" t="s">
        <v>428</v>
      </c>
      <c r="AU2003" s="264" t="s">
        <v>86</v>
      </c>
      <c r="AV2003" s="12" t="s">
        <v>83</v>
      </c>
      <c r="AW2003" s="12" t="s">
        <v>39</v>
      </c>
      <c r="AX2003" s="12" t="s">
        <v>76</v>
      </c>
      <c r="AY2003" s="264" t="s">
        <v>414</v>
      </c>
    </row>
    <row r="2004" s="13" customFormat="1">
      <c r="B2004" s="265"/>
      <c r="C2004" s="266"/>
      <c r="D2004" s="252" t="s">
        <v>428</v>
      </c>
      <c r="E2004" s="267" t="s">
        <v>21</v>
      </c>
      <c r="F2004" s="268" t="s">
        <v>2100</v>
      </c>
      <c r="G2004" s="266"/>
      <c r="H2004" s="269">
        <v>21.759</v>
      </c>
      <c r="I2004" s="270"/>
      <c r="J2004" s="266"/>
      <c r="K2004" s="266"/>
      <c r="L2004" s="271"/>
      <c r="M2004" s="272"/>
      <c r="N2004" s="273"/>
      <c r="O2004" s="273"/>
      <c r="P2004" s="273"/>
      <c r="Q2004" s="273"/>
      <c r="R2004" s="273"/>
      <c r="S2004" s="273"/>
      <c r="T2004" s="274"/>
      <c r="AT2004" s="275" t="s">
        <v>428</v>
      </c>
      <c r="AU2004" s="275" t="s">
        <v>86</v>
      </c>
      <c r="AV2004" s="13" t="s">
        <v>86</v>
      </c>
      <c r="AW2004" s="13" t="s">
        <v>39</v>
      </c>
      <c r="AX2004" s="13" t="s">
        <v>76</v>
      </c>
      <c r="AY2004" s="275" t="s">
        <v>414</v>
      </c>
    </row>
    <row r="2005" s="14" customFormat="1">
      <c r="B2005" s="276"/>
      <c r="C2005" s="277"/>
      <c r="D2005" s="252" t="s">
        <v>428</v>
      </c>
      <c r="E2005" s="278" t="s">
        <v>520</v>
      </c>
      <c r="F2005" s="279" t="s">
        <v>259</v>
      </c>
      <c r="G2005" s="277"/>
      <c r="H2005" s="280">
        <v>2127.308</v>
      </c>
      <c r="I2005" s="281"/>
      <c r="J2005" s="277"/>
      <c r="K2005" s="277"/>
      <c r="L2005" s="282"/>
      <c r="M2005" s="283"/>
      <c r="N2005" s="284"/>
      <c r="O2005" s="284"/>
      <c r="P2005" s="284"/>
      <c r="Q2005" s="284"/>
      <c r="R2005" s="284"/>
      <c r="S2005" s="284"/>
      <c r="T2005" s="285"/>
      <c r="AT2005" s="286" t="s">
        <v>428</v>
      </c>
      <c r="AU2005" s="286" t="s">
        <v>86</v>
      </c>
      <c r="AV2005" s="14" t="s">
        <v>394</v>
      </c>
      <c r="AW2005" s="14" t="s">
        <v>39</v>
      </c>
      <c r="AX2005" s="14" t="s">
        <v>76</v>
      </c>
      <c r="AY2005" s="286" t="s">
        <v>414</v>
      </c>
    </row>
    <row r="2006" s="15" customFormat="1">
      <c r="B2006" s="287"/>
      <c r="C2006" s="288"/>
      <c r="D2006" s="252" t="s">
        <v>428</v>
      </c>
      <c r="E2006" s="289" t="s">
        <v>21</v>
      </c>
      <c r="F2006" s="290" t="s">
        <v>235</v>
      </c>
      <c r="G2006" s="288"/>
      <c r="H2006" s="291">
        <v>2127.308</v>
      </c>
      <c r="I2006" s="292"/>
      <c r="J2006" s="288"/>
      <c r="K2006" s="288"/>
      <c r="L2006" s="293"/>
      <c r="M2006" s="294"/>
      <c r="N2006" s="295"/>
      <c r="O2006" s="295"/>
      <c r="P2006" s="295"/>
      <c r="Q2006" s="295"/>
      <c r="R2006" s="295"/>
      <c r="S2006" s="295"/>
      <c r="T2006" s="296"/>
      <c r="AT2006" s="297" t="s">
        <v>428</v>
      </c>
      <c r="AU2006" s="297" t="s">
        <v>86</v>
      </c>
      <c r="AV2006" s="15" t="s">
        <v>422</v>
      </c>
      <c r="AW2006" s="15" t="s">
        <v>39</v>
      </c>
      <c r="AX2006" s="15" t="s">
        <v>83</v>
      </c>
      <c r="AY2006" s="297" t="s">
        <v>414</v>
      </c>
    </row>
    <row r="2007" s="1" customFormat="1" ht="51" customHeight="1">
      <c r="B2007" s="47"/>
      <c r="C2007" s="240" t="s">
        <v>2105</v>
      </c>
      <c r="D2007" s="240" t="s">
        <v>418</v>
      </c>
      <c r="E2007" s="241" t="s">
        <v>2106</v>
      </c>
      <c r="F2007" s="242" t="s">
        <v>2107</v>
      </c>
      <c r="G2007" s="243" t="s">
        <v>192</v>
      </c>
      <c r="H2007" s="244">
        <v>1669.6389999999999</v>
      </c>
      <c r="I2007" s="245"/>
      <c r="J2007" s="246">
        <f>ROUND(I2007*H2007,2)</f>
        <v>0</v>
      </c>
      <c r="K2007" s="242" t="s">
        <v>421</v>
      </c>
      <c r="L2007" s="73"/>
      <c r="M2007" s="247" t="s">
        <v>21</v>
      </c>
      <c r="N2007" s="248" t="s">
        <v>47</v>
      </c>
      <c r="O2007" s="48"/>
      <c r="P2007" s="249">
        <f>O2007*H2007</f>
        <v>0</v>
      </c>
      <c r="Q2007" s="249">
        <v>0.046390000000000001</v>
      </c>
      <c r="R2007" s="249">
        <f>Q2007*H2007</f>
        <v>77.45455321</v>
      </c>
      <c r="S2007" s="249">
        <v>0</v>
      </c>
      <c r="T2007" s="250">
        <f>S2007*H2007</f>
        <v>0</v>
      </c>
      <c r="AR2007" s="25" t="s">
        <v>690</v>
      </c>
      <c r="AT2007" s="25" t="s">
        <v>418</v>
      </c>
      <c r="AU2007" s="25" t="s">
        <v>86</v>
      </c>
      <c r="AY2007" s="25" t="s">
        <v>414</v>
      </c>
      <c r="BE2007" s="251">
        <f>IF(N2007="základní",J2007,0)</f>
        <v>0</v>
      </c>
      <c r="BF2007" s="251">
        <f>IF(N2007="snížená",J2007,0)</f>
        <v>0</v>
      </c>
      <c r="BG2007" s="251">
        <f>IF(N2007="zákl. přenesená",J2007,0)</f>
        <v>0</v>
      </c>
      <c r="BH2007" s="251">
        <f>IF(N2007="sníž. přenesená",J2007,0)</f>
        <v>0</v>
      </c>
      <c r="BI2007" s="251">
        <f>IF(N2007="nulová",J2007,0)</f>
        <v>0</v>
      </c>
      <c r="BJ2007" s="25" t="s">
        <v>83</v>
      </c>
      <c r="BK2007" s="251">
        <f>ROUND(I2007*H2007,2)</f>
        <v>0</v>
      </c>
      <c r="BL2007" s="25" t="s">
        <v>690</v>
      </c>
      <c r="BM2007" s="25" t="s">
        <v>2108</v>
      </c>
    </row>
    <row r="2008" s="1" customFormat="1">
      <c r="B2008" s="47"/>
      <c r="C2008" s="75"/>
      <c r="D2008" s="252" t="s">
        <v>425</v>
      </c>
      <c r="E2008" s="75"/>
      <c r="F2008" s="253" t="s">
        <v>2048</v>
      </c>
      <c r="G2008" s="75"/>
      <c r="H2008" s="75"/>
      <c r="I2008" s="208"/>
      <c r="J2008" s="75"/>
      <c r="K2008" s="75"/>
      <c r="L2008" s="73"/>
      <c r="M2008" s="254"/>
      <c r="N2008" s="48"/>
      <c r="O2008" s="48"/>
      <c r="P2008" s="48"/>
      <c r="Q2008" s="48"/>
      <c r="R2008" s="48"/>
      <c r="S2008" s="48"/>
      <c r="T2008" s="96"/>
      <c r="AT2008" s="25" t="s">
        <v>425</v>
      </c>
      <c r="AU2008" s="25" t="s">
        <v>86</v>
      </c>
    </row>
    <row r="2009" s="12" customFormat="1">
      <c r="B2009" s="255"/>
      <c r="C2009" s="256"/>
      <c r="D2009" s="252" t="s">
        <v>428</v>
      </c>
      <c r="E2009" s="257" t="s">
        <v>21</v>
      </c>
      <c r="F2009" s="258" t="s">
        <v>2049</v>
      </c>
      <c r="G2009" s="256"/>
      <c r="H2009" s="257" t="s">
        <v>21</v>
      </c>
      <c r="I2009" s="259"/>
      <c r="J2009" s="256"/>
      <c r="K2009" s="256"/>
      <c r="L2009" s="260"/>
      <c r="M2009" s="261"/>
      <c r="N2009" s="262"/>
      <c r="O2009" s="262"/>
      <c r="P2009" s="262"/>
      <c r="Q2009" s="262"/>
      <c r="R2009" s="262"/>
      <c r="S2009" s="262"/>
      <c r="T2009" s="263"/>
      <c r="AT2009" s="264" t="s">
        <v>428</v>
      </c>
      <c r="AU2009" s="264" t="s">
        <v>86</v>
      </c>
      <c r="AV2009" s="12" t="s">
        <v>83</v>
      </c>
      <c r="AW2009" s="12" t="s">
        <v>39</v>
      </c>
      <c r="AX2009" s="12" t="s">
        <v>76</v>
      </c>
      <c r="AY2009" s="264" t="s">
        <v>414</v>
      </c>
    </row>
    <row r="2010" s="13" customFormat="1">
      <c r="B2010" s="265"/>
      <c r="C2010" s="266"/>
      <c r="D2010" s="252" t="s">
        <v>428</v>
      </c>
      <c r="E2010" s="267" t="s">
        <v>21</v>
      </c>
      <c r="F2010" s="268" t="s">
        <v>2109</v>
      </c>
      <c r="G2010" s="266"/>
      <c r="H2010" s="269">
        <v>1078.9559999999999</v>
      </c>
      <c r="I2010" s="270"/>
      <c r="J2010" s="266"/>
      <c r="K2010" s="266"/>
      <c r="L2010" s="271"/>
      <c r="M2010" s="272"/>
      <c r="N2010" s="273"/>
      <c r="O2010" s="273"/>
      <c r="P2010" s="273"/>
      <c r="Q2010" s="273"/>
      <c r="R2010" s="273"/>
      <c r="S2010" s="273"/>
      <c r="T2010" s="274"/>
      <c r="AT2010" s="275" t="s">
        <v>428</v>
      </c>
      <c r="AU2010" s="275" t="s">
        <v>86</v>
      </c>
      <c r="AV2010" s="13" t="s">
        <v>86</v>
      </c>
      <c r="AW2010" s="13" t="s">
        <v>39</v>
      </c>
      <c r="AX2010" s="13" t="s">
        <v>76</v>
      </c>
      <c r="AY2010" s="275" t="s">
        <v>414</v>
      </c>
    </row>
    <row r="2011" s="12" customFormat="1">
      <c r="B2011" s="255"/>
      <c r="C2011" s="256"/>
      <c r="D2011" s="252" t="s">
        <v>428</v>
      </c>
      <c r="E2011" s="257" t="s">
        <v>21</v>
      </c>
      <c r="F2011" s="258" t="s">
        <v>567</v>
      </c>
      <c r="G2011" s="256"/>
      <c r="H2011" s="257" t="s">
        <v>21</v>
      </c>
      <c r="I2011" s="259"/>
      <c r="J2011" s="256"/>
      <c r="K2011" s="256"/>
      <c r="L2011" s="260"/>
      <c r="M2011" s="261"/>
      <c r="N2011" s="262"/>
      <c r="O2011" s="262"/>
      <c r="P2011" s="262"/>
      <c r="Q2011" s="262"/>
      <c r="R2011" s="262"/>
      <c r="S2011" s="262"/>
      <c r="T2011" s="263"/>
      <c r="AT2011" s="264" t="s">
        <v>428</v>
      </c>
      <c r="AU2011" s="264" t="s">
        <v>86</v>
      </c>
      <c r="AV2011" s="12" t="s">
        <v>83</v>
      </c>
      <c r="AW2011" s="12" t="s">
        <v>39</v>
      </c>
      <c r="AX2011" s="12" t="s">
        <v>76</v>
      </c>
      <c r="AY2011" s="264" t="s">
        <v>414</v>
      </c>
    </row>
    <row r="2012" s="12" customFormat="1">
      <c r="B2012" s="255"/>
      <c r="C2012" s="256"/>
      <c r="D2012" s="252" t="s">
        <v>428</v>
      </c>
      <c r="E2012" s="257" t="s">
        <v>21</v>
      </c>
      <c r="F2012" s="258" t="s">
        <v>2065</v>
      </c>
      <c r="G2012" s="256"/>
      <c r="H2012" s="257" t="s">
        <v>21</v>
      </c>
      <c r="I2012" s="259"/>
      <c r="J2012" s="256"/>
      <c r="K2012" s="256"/>
      <c r="L2012" s="260"/>
      <c r="M2012" s="261"/>
      <c r="N2012" s="262"/>
      <c r="O2012" s="262"/>
      <c r="P2012" s="262"/>
      <c r="Q2012" s="262"/>
      <c r="R2012" s="262"/>
      <c r="S2012" s="262"/>
      <c r="T2012" s="263"/>
      <c r="AT2012" s="264" t="s">
        <v>428</v>
      </c>
      <c r="AU2012" s="264" t="s">
        <v>86</v>
      </c>
      <c r="AV2012" s="12" t="s">
        <v>83</v>
      </c>
      <c r="AW2012" s="12" t="s">
        <v>39</v>
      </c>
      <c r="AX2012" s="12" t="s">
        <v>76</v>
      </c>
      <c r="AY2012" s="264" t="s">
        <v>414</v>
      </c>
    </row>
    <row r="2013" s="13" customFormat="1">
      <c r="B2013" s="265"/>
      <c r="C2013" s="266"/>
      <c r="D2013" s="252" t="s">
        <v>428</v>
      </c>
      <c r="E2013" s="267" t="s">
        <v>21</v>
      </c>
      <c r="F2013" s="268" t="s">
        <v>2110</v>
      </c>
      <c r="G2013" s="266"/>
      <c r="H2013" s="269">
        <v>30.728000000000002</v>
      </c>
      <c r="I2013" s="270"/>
      <c r="J2013" s="266"/>
      <c r="K2013" s="266"/>
      <c r="L2013" s="271"/>
      <c r="M2013" s="272"/>
      <c r="N2013" s="273"/>
      <c r="O2013" s="273"/>
      <c r="P2013" s="273"/>
      <c r="Q2013" s="273"/>
      <c r="R2013" s="273"/>
      <c r="S2013" s="273"/>
      <c r="T2013" s="274"/>
      <c r="AT2013" s="275" t="s">
        <v>428</v>
      </c>
      <c r="AU2013" s="275" t="s">
        <v>86</v>
      </c>
      <c r="AV2013" s="13" t="s">
        <v>86</v>
      </c>
      <c r="AW2013" s="13" t="s">
        <v>39</v>
      </c>
      <c r="AX2013" s="13" t="s">
        <v>76</v>
      </c>
      <c r="AY2013" s="275" t="s">
        <v>414</v>
      </c>
    </row>
    <row r="2014" s="12" customFormat="1">
      <c r="B2014" s="255"/>
      <c r="C2014" s="256"/>
      <c r="D2014" s="252" t="s">
        <v>428</v>
      </c>
      <c r="E2014" s="257" t="s">
        <v>21</v>
      </c>
      <c r="F2014" s="258" t="s">
        <v>578</v>
      </c>
      <c r="G2014" s="256"/>
      <c r="H2014" s="257" t="s">
        <v>21</v>
      </c>
      <c r="I2014" s="259"/>
      <c r="J2014" s="256"/>
      <c r="K2014" s="256"/>
      <c r="L2014" s="260"/>
      <c r="M2014" s="261"/>
      <c r="N2014" s="262"/>
      <c r="O2014" s="262"/>
      <c r="P2014" s="262"/>
      <c r="Q2014" s="262"/>
      <c r="R2014" s="262"/>
      <c r="S2014" s="262"/>
      <c r="T2014" s="263"/>
      <c r="AT2014" s="264" t="s">
        <v>428</v>
      </c>
      <c r="AU2014" s="264" t="s">
        <v>86</v>
      </c>
      <c r="AV2014" s="12" t="s">
        <v>83</v>
      </c>
      <c r="AW2014" s="12" t="s">
        <v>39</v>
      </c>
      <c r="AX2014" s="12" t="s">
        <v>76</v>
      </c>
      <c r="AY2014" s="264" t="s">
        <v>414</v>
      </c>
    </row>
    <row r="2015" s="12" customFormat="1">
      <c r="B2015" s="255"/>
      <c r="C2015" s="256"/>
      <c r="D2015" s="252" t="s">
        <v>428</v>
      </c>
      <c r="E2015" s="257" t="s">
        <v>21</v>
      </c>
      <c r="F2015" s="258" t="s">
        <v>2065</v>
      </c>
      <c r="G2015" s="256"/>
      <c r="H2015" s="257" t="s">
        <v>21</v>
      </c>
      <c r="I2015" s="259"/>
      <c r="J2015" s="256"/>
      <c r="K2015" s="256"/>
      <c r="L2015" s="260"/>
      <c r="M2015" s="261"/>
      <c r="N2015" s="262"/>
      <c r="O2015" s="262"/>
      <c r="P2015" s="262"/>
      <c r="Q2015" s="262"/>
      <c r="R2015" s="262"/>
      <c r="S2015" s="262"/>
      <c r="T2015" s="263"/>
      <c r="AT2015" s="264" t="s">
        <v>428</v>
      </c>
      <c r="AU2015" s="264" t="s">
        <v>86</v>
      </c>
      <c r="AV2015" s="12" t="s">
        <v>83</v>
      </c>
      <c r="AW2015" s="12" t="s">
        <v>39</v>
      </c>
      <c r="AX2015" s="12" t="s">
        <v>76</v>
      </c>
      <c r="AY2015" s="264" t="s">
        <v>414</v>
      </c>
    </row>
    <row r="2016" s="13" customFormat="1">
      <c r="B2016" s="265"/>
      <c r="C2016" s="266"/>
      <c r="D2016" s="252" t="s">
        <v>428</v>
      </c>
      <c r="E2016" s="267" t="s">
        <v>21</v>
      </c>
      <c r="F2016" s="268" t="s">
        <v>2111</v>
      </c>
      <c r="G2016" s="266"/>
      <c r="H2016" s="269">
        <v>50.893000000000001</v>
      </c>
      <c r="I2016" s="270"/>
      <c r="J2016" s="266"/>
      <c r="K2016" s="266"/>
      <c r="L2016" s="271"/>
      <c r="M2016" s="272"/>
      <c r="N2016" s="273"/>
      <c r="O2016" s="273"/>
      <c r="P2016" s="273"/>
      <c r="Q2016" s="273"/>
      <c r="R2016" s="273"/>
      <c r="S2016" s="273"/>
      <c r="T2016" s="274"/>
      <c r="AT2016" s="275" t="s">
        <v>428</v>
      </c>
      <c r="AU2016" s="275" t="s">
        <v>86</v>
      </c>
      <c r="AV2016" s="13" t="s">
        <v>86</v>
      </c>
      <c r="AW2016" s="13" t="s">
        <v>39</v>
      </c>
      <c r="AX2016" s="13" t="s">
        <v>76</v>
      </c>
      <c r="AY2016" s="275" t="s">
        <v>414</v>
      </c>
    </row>
    <row r="2017" s="12" customFormat="1">
      <c r="B2017" s="255"/>
      <c r="C2017" s="256"/>
      <c r="D2017" s="252" t="s">
        <v>428</v>
      </c>
      <c r="E2017" s="257" t="s">
        <v>21</v>
      </c>
      <c r="F2017" s="258" t="s">
        <v>584</v>
      </c>
      <c r="G2017" s="256"/>
      <c r="H2017" s="257" t="s">
        <v>21</v>
      </c>
      <c r="I2017" s="259"/>
      <c r="J2017" s="256"/>
      <c r="K2017" s="256"/>
      <c r="L2017" s="260"/>
      <c r="M2017" s="261"/>
      <c r="N2017" s="262"/>
      <c r="O2017" s="262"/>
      <c r="P2017" s="262"/>
      <c r="Q2017" s="262"/>
      <c r="R2017" s="262"/>
      <c r="S2017" s="262"/>
      <c r="T2017" s="263"/>
      <c r="AT2017" s="264" t="s">
        <v>428</v>
      </c>
      <c r="AU2017" s="264" t="s">
        <v>86</v>
      </c>
      <c r="AV2017" s="12" t="s">
        <v>83</v>
      </c>
      <c r="AW2017" s="12" t="s">
        <v>39</v>
      </c>
      <c r="AX2017" s="12" t="s">
        <v>76</v>
      </c>
      <c r="AY2017" s="264" t="s">
        <v>414</v>
      </c>
    </row>
    <row r="2018" s="12" customFormat="1">
      <c r="B2018" s="255"/>
      <c r="C2018" s="256"/>
      <c r="D2018" s="252" t="s">
        <v>428</v>
      </c>
      <c r="E2018" s="257" t="s">
        <v>21</v>
      </c>
      <c r="F2018" s="258" t="s">
        <v>2065</v>
      </c>
      <c r="G2018" s="256"/>
      <c r="H2018" s="257" t="s">
        <v>21</v>
      </c>
      <c r="I2018" s="259"/>
      <c r="J2018" s="256"/>
      <c r="K2018" s="256"/>
      <c r="L2018" s="260"/>
      <c r="M2018" s="261"/>
      <c r="N2018" s="262"/>
      <c r="O2018" s="262"/>
      <c r="P2018" s="262"/>
      <c r="Q2018" s="262"/>
      <c r="R2018" s="262"/>
      <c r="S2018" s="262"/>
      <c r="T2018" s="263"/>
      <c r="AT2018" s="264" t="s">
        <v>428</v>
      </c>
      <c r="AU2018" s="264" t="s">
        <v>86</v>
      </c>
      <c r="AV2018" s="12" t="s">
        <v>83</v>
      </c>
      <c r="AW2018" s="12" t="s">
        <v>39</v>
      </c>
      <c r="AX2018" s="12" t="s">
        <v>76</v>
      </c>
      <c r="AY2018" s="264" t="s">
        <v>414</v>
      </c>
    </row>
    <row r="2019" s="13" customFormat="1">
      <c r="B2019" s="265"/>
      <c r="C2019" s="266"/>
      <c r="D2019" s="252" t="s">
        <v>428</v>
      </c>
      <c r="E2019" s="267" t="s">
        <v>21</v>
      </c>
      <c r="F2019" s="268" t="s">
        <v>2112</v>
      </c>
      <c r="G2019" s="266"/>
      <c r="H2019" s="269">
        <v>101.786</v>
      </c>
      <c r="I2019" s="270"/>
      <c r="J2019" s="266"/>
      <c r="K2019" s="266"/>
      <c r="L2019" s="271"/>
      <c r="M2019" s="272"/>
      <c r="N2019" s="273"/>
      <c r="O2019" s="273"/>
      <c r="P2019" s="273"/>
      <c r="Q2019" s="273"/>
      <c r="R2019" s="273"/>
      <c r="S2019" s="273"/>
      <c r="T2019" s="274"/>
      <c r="AT2019" s="275" t="s">
        <v>428</v>
      </c>
      <c r="AU2019" s="275" t="s">
        <v>86</v>
      </c>
      <c r="AV2019" s="13" t="s">
        <v>86</v>
      </c>
      <c r="AW2019" s="13" t="s">
        <v>39</v>
      </c>
      <c r="AX2019" s="13" t="s">
        <v>76</v>
      </c>
      <c r="AY2019" s="275" t="s">
        <v>414</v>
      </c>
    </row>
    <row r="2020" s="12" customFormat="1">
      <c r="B2020" s="255"/>
      <c r="C2020" s="256"/>
      <c r="D2020" s="252" t="s">
        <v>428</v>
      </c>
      <c r="E2020" s="257" t="s">
        <v>21</v>
      </c>
      <c r="F2020" s="258" t="s">
        <v>592</v>
      </c>
      <c r="G2020" s="256"/>
      <c r="H2020" s="257" t="s">
        <v>21</v>
      </c>
      <c r="I2020" s="259"/>
      <c r="J2020" s="256"/>
      <c r="K2020" s="256"/>
      <c r="L2020" s="260"/>
      <c r="M2020" s="261"/>
      <c r="N2020" s="262"/>
      <c r="O2020" s="262"/>
      <c r="P2020" s="262"/>
      <c r="Q2020" s="262"/>
      <c r="R2020" s="262"/>
      <c r="S2020" s="262"/>
      <c r="T2020" s="263"/>
      <c r="AT2020" s="264" t="s">
        <v>428</v>
      </c>
      <c r="AU2020" s="264" t="s">
        <v>86</v>
      </c>
      <c r="AV2020" s="12" t="s">
        <v>83</v>
      </c>
      <c r="AW2020" s="12" t="s">
        <v>39</v>
      </c>
      <c r="AX2020" s="12" t="s">
        <v>76</v>
      </c>
      <c r="AY2020" s="264" t="s">
        <v>414</v>
      </c>
    </row>
    <row r="2021" s="12" customFormat="1">
      <c r="B2021" s="255"/>
      <c r="C2021" s="256"/>
      <c r="D2021" s="252" t="s">
        <v>428</v>
      </c>
      <c r="E2021" s="257" t="s">
        <v>21</v>
      </c>
      <c r="F2021" s="258" t="s">
        <v>2065</v>
      </c>
      <c r="G2021" s="256"/>
      <c r="H2021" s="257" t="s">
        <v>21</v>
      </c>
      <c r="I2021" s="259"/>
      <c r="J2021" s="256"/>
      <c r="K2021" s="256"/>
      <c r="L2021" s="260"/>
      <c r="M2021" s="261"/>
      <c r="N2021" s="262"/>
      <c r="O2021" s="262"/>
      <c r="P2021" s="262"/>
      <c r="Q2021" s="262"/>
      <c r="R2021" s="262"/>
      <c r="S2021" s="262"/>
      <c r="T2021" s="263"/>
      <c r="AT2021" s="264" t="s">
        <v>428</v>
      </c>
      <c r="AU2021" s="264" t="s">
        <v>86</v>
      </c>
      <c r="AV2021" s="12" t="s">
        <v>83</v>
      </c>
      <c r="AW2021" s="12" t="s">
        <v>39</v>
      </c>
      <c r="AX2021" s="12" t="s">
        <v>76</v>
      </c>
      <c r="AY2021" s="264" t="s">
        <v>414</v>
      </c>
    </row>
    <row r="2022" s="13" customFormat="1">
      <c r="B2022" s="265"/>
      <c r="C2022" s="266"/>
      <c r="D2022" s="252" t="s">
        <v>428</v>
      </c>
      <c r="E2022" s="267" t="s">
        <v>21</v>
      </c>
      <c r="F2022" s="268" t="s">
        <v>2111</v>
      </c>
      <c r="G2022" s="266"/>
      <c r="H2022" s="269">
        <v>50.893000000000001</v>
      </c>
      <c r="I2022" s="270"/>
      <c r="J2022" s="266"/>
      <c r="K2022" s="266"/>
      <c r="L2022" s="271"/>
      <c r="M2022" s="272"/>
      <c r="N2022" s="273"/>
      <c r="O2022" s="273"/>
      <c r="P2022" s="273"/>
      <c r="Q2022" s="273"/>
      <c r="R2022" s="273"/>
      <c r="S2022" s="273"/>
      <c r="T2022" s="274"/>
      <c r="AT2022" s="275" t="s">
        <v>428</v>
      </c>
      <c r="AU2022" s="275" t="s">
        <v>86</v>
      </c>
      <c r="AV2022" s="13" t="s">
        <v>86</v>
      </c>
      <c r="AW2022" s="13" t="s">
        <v>39</v>
      </c>
      <c r="AX2022" s="13" t="s">
        <v>76</v>
      </c>
      <c r="AY2022" s="275" t="s">
        <v>414</v>
      </c>
    </row>
    <row r="2023" s="12" customFormat="1">
      <c r="B2023" s="255"/>
      <c r="C2023" s="256"/>
      <c r="D2023" s="252" t="s">
        <v>428</v>
      </c>
      <c r="E2023" s="257" t="s">
        <v>21</v>
      </c>
      <c r="F2023" s="258" t="s">
        <v>597</v>
      </c>
      <c r="G2023" s="256"/>
      <c r="H2023" s="257" t="s">
        <v>21</v>
      </c>
      <c r="I2023" s="259"/>
      <c r="J2023" s="256"/>
      <c r="K2023" s="256"/>
      <c r="L2023" s="260"/>
      <c r="M2023" s="261"/>
      <c r="N2023" s="262"/>
      <c r="O2023" s="262"/>
      <c r="P2023" s="262"/>
      <c r="Q2023" s="262"/>
      <c r="R2023" s="262"/>
      <c r="S2023" s="262"/>
      <c r="T2023" s="263"/>
      <c r="AT2023" s="264" t="s">
        <v>428</v>
      </c>
      <c r="AU2023" s="264" t="s">
        <v>86</v>
      </c>
      <c r="AV2023" s="12" t="s">
        <v>83</v>
      </c>
      <c r="AW2023" s="12" t="s">
        <v>39</v>
      </c>
      <c r="AX2023" s="12" t="s">
        <v>76</v>
      </c>
      <c r="AY2023" s="264" t="s">
        <v>414</v>
      </c>
    </row>
    <row r="2024" s="12" customFormat="1">
      <c r="B2024" s="255"/>
      <c r="C2024" s="256"/>
      <c r="D2024" s="252" t="s">
        <v>428</v>
      </c>
      <c r="E2024" s="257" t="s">
        <v>21</v>
      </c>
      <c r="F2024" s="258" t="s">
        <v>2065</v>
      </c>
      <c r="G2024" s="256"/>
      <c r="H2024" s="257" t="s">
        <v>21</v>
      </c>
      <c r="I2024" s="259"/>
      <c r="J2024" s="256"/>
      <c r="K2024" s="256"/>
      <c r="L2024" s="260"/>
      <c r="M2024" s="261"/>
      <c r="N2024" s="262"/>
      <c r="O2024" s="262"/>
      <c r="P2024" s="262"/>
      <c r="Q2024" s="262"/>
      <c r="R2024" s="262"/>
      <c r="S2024" s="262"/>
      <c r="T2024" s="263"/>
      <c r="AT2024" s="264" t="s">
        <v>428</v>
      </c>
      <c r="AU2024" s="264" t="s">
        <v>86</v>
      </c>
      <c r="AV2024" s="12" t="s">
        <v>83</v>
      </c>
      <c r="AW2024" s="12" t="s">
        <v>39</v>
      </c>
      <c r="AX2024" s="12" t="s">
        <v>76</v>
      </c>
      <c r="AY2024" s="264" t="s">
        <v>414</v>
      </c>
    </row>
    <row r="2025" s="13" customFormat="1">
      <c r="B2025" s="265"/>
      <c r="C2025" s="266"/>
      <c r="D2025" s="252" t="s">
        <v>428</v>
      </c>
      <c r="E2025" s="267" t="s">
        <v>21</v>
      </c>
      <c r="F2025" s="268" t="s">
        <v>2111</v>
      </c>
      <c r="G2025" s="266"/>
      <c r="H2025" s="269">
        <v>50.893000000000001</v>
      </c>
      <c r="I2025" s="270"/>
      <c r="J2025" s="266"/>
      <c r="K2025" s="266"/>
      <c r="L2025" s="271"/>
      <c r="M2025" s="272"/>
      <c r="N2025" s="273"/>
      <c r="O2025" s="273"/>
      <c r="P2025" s="273"/>
      <c r="Q2025" s="273"/>
      <c r="R2025" s="273"/>
      <c r="S2025" s="273"/>
      <c r="T2025" s="274"/>
      <c r="AT2025" s="275" t="s">
        <v>428</v>
      </c>
      <c r="AU2025" s="275" t="s">
        <v>86</v>
      </c>
      <c r="AV2025" s="13" t="s">
        <v>86</v>
      </c>
      <c r="AW2025" s="13" t="s">
        <v>39</v>
      </c>
      <c r="AX2025" s="13" t="s">
        <v>76</v>
      </c>
      <c r="AY2025" s="275" t="s">
        <v>414</v>
      </c>
    </row>
    <row r="2026" s="12" customFormat="1">
      <c r="B2026" s="255"/>
      <c r="C2026" s="256"/>
      <c r="D2026" s="252" t="s">
        <v>428</v>
      </c>
      <c r="E2026" s="257" t="s">
        <v>21</v>
      </c>
      <c r="F2026" s="258" t="s">
        <v>600</v>
      </c>
      <c r="G2026" s="256"/>
      <c r="H2026" s="257" t="s">
        <v>21</v>
      </c>
      <c r="I2026" s="259"/>
      <c r="J2026" s="256"/>
      <c r="K2026" s="256"/>
      <c r="L2026" s="260"/>
      <c r="M2026" s="261"/>
      <c r="N2026" s="262"/>
      <c r="O2026" s="262"/>
      <c r="P2026" s="262"/>
      <c r="Q2026" s="262"/>
      <c r="R2026" s="262"/>
      <c r="S2026" s="262"/>
      <c r="T2026" s="263"/>
      <c r="AT2026" s="264" t="s">
        <v>428</v>
      </c>
      <c r="AU2026" s="264" t="s">
        <v>86</v>
      </c>
      <c r="AV2026" s="12" t="s">
        <v>83</v>
      </c>
      <c r="AW2026" s="12" t="s">
        <v>39</v>
      </c>
      <c r="AX2026" s="12" t="s">
        <v>76</v>
      </c>
      <c r="AY2026" s="264" t="s">
        <v>414</v>
      </c>
    </row>
    <row r="2027" s="12" customFormat="1">
      <c r="B2027" s="255"/>
      <c r="C2027" s="256"/>
      <c r="D2027" s="252" t="s">
        <v>428</v>
      </c>
      <c r="E2027" s="257" t="s">
        <v>21</v>
      </c>
      <c r="F2027" s="258" t="s">
        <v>643</v>
      </c>
      <c r="G2027" s="256"/>
      <c r="H2027" s="257" t="s">
        <v>21</v>
      </c>
      <c r="I2027" s="259"/>
      <c r="J2027" s="256"/>
      <c r="K2027" s="256"/>
      <c r="L2027" s="260"/>
      <c r="M2027" s="261"/>
      <c r="N2027" s="262"/>
      <c r="O2027" s="262"/>
      <c r="P2027" s="262"/>
      <c r="Q2027" s="262"/>
      <c r="R2027" s="262"/>
      <c r="S2027" s="262"/>
      <c r="T2027" s="263"/>
      <c r="AT2027" s="264" t="s">
        <v>428</v>
      </c>
      <c r="AU2027" s="264" t="s">
        <v>86</v>
      </c>
      <c r="AV2027" s="12" t="s">
        <v>83</v>
      </c>
      <c r="AW2027" s="12" t="s">
        <v>39</v>
      </c>
      <c r="AX2027" s="12" t="s">
        <v>76</v>
      </c>
      <c r="AY2027" s="264" t="s">
        <v>414</v>
      </c>
    </row>
    <row r="2028" s="13" customFormat="1">
      <c r="B2028" s="265"/>
      <c r="C2028" s="266"/>
      <c r="D2028" s="252" t="s">
        <v>428</v>
      </c>
      <c r="E2028" s="267" t="s">
        <v>21</v>
      </c>
      <c r="F2028" s="268" t="s">
        <v>2113</v>
      </c>
      <c r="G2028" s="266"/>
      <c r="H2028" s="269">
        <v>116.02500000000001</v>
      </c>
      <c r="I2028" s="270"/>
      <c r="J2028" s="266"/>
      <c r="K2028" s="266"/>
      <c r="L2028" s="271"/>
      <c r="M2028" s="272"/>
      <c r="N2028" s="273"/>
      <c r="O2028" s="273"/>
      <c r="P2028" s="273"/>
      <c r="Q2028" s="273"/>
      <c r="R2028" s="273"/>
      <c r="S2028" s="273"/>
      <c r="T2028" s="274"/>
      <c r="AT2028" s="275" t="s">
        <v>428</v>
      </c>
      <c r="AU2028" s="275" t="s">
        <v>86</v>
      </c>
      <c r="AV2028" s="13" t="s">
        <v>86</v>
      </c>
      <c r="AW2028" s="13" t="s">
        <v>39</v>
      </c>
      <c r="AX2028" s="13" t="s">
        <v>76</v>
      </c>
      <c r="AY2028" s="275" t="s">
        <v>414</v>
      </c>
    </row>
    <row r="2029" s="12" customFormat="1">
      <c r="B2029" s="255"/>
      <c r="C2029" s="256"/>
      <c r="D2029" s="252" t="s">
        <v>428</v>
      </c>
      <c r="E2029" s="257" t="s">
        <v>21</v>
      </c>
      <c r="F2029" s="258" t="s">
        <v>2065</v>
      </c>
      <c r="G2029" s="256"/>
      <c r="H2029" s="257" t="s">
        <v>21</v>
      </c>
      <c r="I2029" s="259"/>
      <c r="J2029" s="256"/>
      <c r="K2029" s="256"/>
      <c r="L2029" s="260"/>
      <c r="M2029" s="261"/>
      <c r="N2029" s="262"/>
      <c r="O2029" s="262"/>
      <c r="P2029" s="262"/>
      <c r="Q2029" s="262"/>
      <c r="R2029" s="262"/>
      <c r="S2029" s="262"/>
      <c r="T2029" s="263"/>
      <c r="AT2029" s="264" t="s">
        <v>428</v>
      </c>
      <c r="AU2029" s="264" t="s">
        <v>86</v>
      </c>
      <c r="AV2029" s="12" t="s">
        <v>83</v>
      </c>
      <c r="AW2029" s="12" t="s">
        <v>39</v>
      </c>
      <c r="AX2029" s="12" t="s">
        <v>76</v>
      </c>
      <c r="AY2029" s="264" t="s">
        <v>414</v>
      </c>
    </row>
    <row r="2030" s="13" customFormat="1">
      <c r="B2030" s="265"/>
      <c r="C2030" s="266"/>
      <c r="D2030" s="252" t="s">
        <v>428</v>
      </c>
      <c r="E2030" s="267" t="s">
        <v>21</v>
      </c>
      <c r="F2030" s="268" t="s">
        <v>2114</v>
      </c>
      <c r="G2030" s="266"/>
      <c r="H2030" s="269">
        <v>151.279</v>
      </c>
      <c r="I2030" s="270"/>
      <c r="J2030" s="266"/>
      <c r="K2030" s="266"/>
      <c r="L2030" s="271"/>
      <c r="M2030" s="272"/>
      <c r="N2030" s="273"/>
      <c r="O2030" s="273"/>
      <c r="P2030" s="273"/>
      <c r="Q2030" s="273"/>
      <c r="R2030" s="273"/>
      <c r="S2030" s="273"/>
      <c r="T2030" s="274"/>
      <c r="AT2030" s="275" t="s">
        <v>428</v>
      </c>
      <c r="AU2030" s="275" t="s">
        <v>86</v>
      </c>
      <c r="AV2030" s="13" t="s">
        <v>86</v>
      </c>
      <c r="AW2030" s="13" t="s">
        <v>39</v>
      </c>
      <c r="AX2030" s="13" t="s">
        <v>76</v>
      </c>
      <c r="AY2030" s="275" t="s">
        <v>414</v>
      </c>
    </row>
    <row r="2031" s="12" customFormat="1">
      <c r="B2031" s="255"/>
      <c r="C2031" s="256"/>
      <c r="D2031" s="252" t="s">
        <v>428</v>
      </c>
      <c r="E2031" s="257" t="s">
        <v>21</v>
      </c>
      <c r="F2031" s="258" t="s">
        <v>603</v>
      </c>
      <c r="G2031" s="256"/>
      <c r="H2031" s="257" t="s">
        <v>21</v>
      </c>
      <c r="I2031" s="259"/>
      <c r="J2031" s="256"/>
      <c r="K2031" s="256"/>
      <c r="L2031" s="260"/>
      <c r="M2031" s="261"/>
      <c r="N2031" s="262"/>
      <c r="O2031" s="262"/>
      <c r="P2031" s="262"/>
      <c r="Q2031" s="262"/>
      <c r="R2031" s="262"/>
      <c r="S2031" s="262"/>
      <c r="T2031" s="263"/>
      <c r="AT2031" s="264" t="s">
        <v>428</v>
      </c>
      <c r="AU2031" s="264" t="s">
        <v>86</v>
      </c>
      <c r="AV2031" s="12" t="s">
        <v>83</v>
      </c>
      <c r="AW2031" s="12" t="s">
        <v>39</v>
      </c>
      <c r="AX2031" s="12" t="s">
        <v>76</v>
      </c>
      <c r="AY2031" s="264" t="s">
        <v>414</v>
      </c>
    </row>
    <row r="2032" s="12" customFormat="1">
      <c r="B2032" s="255"/>
      <c r="C2032" s="256"/>
      <c r="D2032" s="252" t="s">
        <v>428</v>
      </c>
      <c r="E2032" s="257" t="s">
        <v>21</v>
      </c>
      <c r="F2032" s="258" t="s">
        <v>643</v>
      </c>
      <c r="G2032" s="256"/>
      <c r="H2032" s="257" t="s">
        <v>21</v>
      </c>
      <c r="I2032" s="259"/>
      <c r="J2032" s="256"/>
      <c r="K2032" s="256"/>
      <c r="L2032" s="260"/>
      <c r="M2032" s="261"/>
      <c r="N2032" s="262"/>
      <c r="O2032" s="262"/>
      <c r="P2032" s="262"/>
      <c r="Q2032" s="262"/>
      <c r="R2032" s="262"/>
      <c r="S2032" s="262"/>
      <c r="T2032" s="263"/>
      <c r="AT2032" s="264" t="s">
        <v>428</v>
      </c>
      <c r="AU2032" s="264" t="s">
        <v>86</v>
      </c>
      <c r="AV2032" s="12" t="s">
        <v>83</v>
      </c>
      <c r="AW2032" s="12" t="s">
        <v>39</v>
      </c>
      <c r="AX2032" s="12" t="s">
        <v>76</v>
      </c>
      <c r="AY2032" s="264" t="s">
        <v>414</v>
      </c>
    </row>
    <row r="2033" s="13" customFormat="1">
      <c r="B2033" s="265"/>
      <c r="C2033" s="266"/>
      <c r="D2033" s="252" t="s">
        <v>428</v>
      </c>
      <c r="E2033" s="267" t="s">
        <v>21</v>
      </c>
      <c r="F2033" s="268" t="s">
        <v>2115</v>
      </c>
      <c r="G2033" s="266"/>
      <c r="H2033" s="269">
        <v>16.574999999999999</v>
      </c>
      <c r="I2033" s="270"/>
      <c r="J2033" s="266"/>
      <c r="K2033" s="266"/>
      <c r="L2033" s="271"/>
      <c r="M2033" s="272"/>
      <c r="N2033" s="273"/>
      <c r="O2033" s="273"/>
      <c r="P2033" s="273"/>
      <c r="Q2033" s="273"/>
      <c r="R2033" s="273"/>
      <c r="S2033" s="273"/>
      <c r="T2033" s="274"/>
      <c r="AT2033" s="275" t="s">
        <v>428</v>
      </c>
      <c r="AU2033" s="275" t="s">
        <v>86</v>
      </c>
      <c r="AV2033" s="13" t="s">
        <v>86</v>
      </c>
      <c r="AW2033" s="13" t="s">
        <v>39</v>
      </c>
      <c r="AX2033" s="13" t="s">
        <v>76</v>
      </c>
      <c r="AY2033" s="275" t="s">
        <v>414</v>
      </c>
    </row>
    <row r="2034" s="12" customFormat="1">
      <c r="B2034" s="255"/>
      <c r="C2034" s="256"/>
      <c r="D2034" s="252" t="s">
        <v>428</v>
      </c>
      <c r="E2034" s="257" t="s">
        <v>21</v>
      </c>
      <c r="F2034" s="258" t="s">
        <v>2065</v>
      </c>
      <c r="G2034" s="256"/>
      <c r="H2034" s="257" t="s">
        <v>21</v>
      </c>
      <c r="I2034" s="259"/>
      <c r="J2034" s="256"/>
      <c r="K2034" s="256"/>
      <c r="L2034" s="260"/>
      <c r="M2034" s="261"/>
      <c r="N2034" s="262"/>
      <c r="O2034" s="262"/>
      <c r="P2034" s="262"/>
      <c r="Q2034" s="262"/>
      <c r="R2034" s="262"/>
      <c r="S2034" s="262"/>
      <c r="T2034" s="263"/>
      <c r="AT2034" s="264" t="s">
        <v>428</v>
      </c>
      <c r="AU2034" s="264" t="s">
        <v>86</v>
      </c>
      <c r="AV2034" s="12" t="s">
        <v>83</v>
      </c>
      <c r="AW2034" s="12" t="s">
        <v>39</v>
      </c>
      <c r="AX2034" s="12" t="s">
        <v>76</v>
      </c>
      <c r="AY2034" s="264" t="s">
        <v>414</v>
      </c>
    </row>
    <row r="2035" s="13" customFormat="1">
      <c r="B2035" s="265"/>
      <c r="C2035" s="266"/>
      <c r="D2035" s="252" t="s">
        <v>428</v>
      </c>
      <c r="E2035" s="267" t="s">
        <v>21</v>
      </c>
      <c r="F2035" s="268" t="s">
        <v>2116</v>
      </c>
      <c r="G2035" s="266"/>
      <c r="H2035" s="269">
        <v>21.611000000000001</v>
      </c>
      <c r="I2035" s="270"/>
      <c r="J2035" s="266"/>
      <c r="K2035" s="266"/>
      <c r="L2035" s="271"/>
      <c r="M2035" s="272"/>
      <c r="N2035" s="273"/>
      <c r="O2035" s="273"/>
      <c r="P2035" s="273"/>
      <c r="Q2035" s="273"/>
      <c r="R2035" s="273"/>
      <c r="S2035" s="273"/>
      <c r="T2035" s="274"/>
      <c r="AT2035" s="275" t="s">
        <v>428</v>
      </c>
      <c r="AU2035" s="275" t="s">
        <v>86</v>
      </c>
      <c r="AV2035" s="13" t="s">
        <v>86</v>
      </c>
      <c r="AW2035" s="13" t="s">
        <v>39</v>
      </c>
      <c r="AX2035" s="13" t="s">
        <v>76</v>
      </c>
      <c r="AY2035" s="275" t="s">
        <v>414</v>
      </c>
    </row>
    <row r="2036" s="14" customFormat="1">
      <c r="B2036" s="276"/>
      <c r="C2036" s="277"/>
      <c r="D2036" s="252" t="s">
        <v>428</v>
      </c>
      <c r="E2036" s="278" t="s">
        <v>525</v>
      </c>
      <c r="F2036" s="279" t="s">
        <v>259</v>
      </c>
      <c r="G2036" s="277"/>
      <c r="H2036" s="280">
        <v>1669.6389999999999</v>
      </c>
      <c r="I2036" s="281"/>
      <c r="J2036" s="277"/>
      <c r="K2036" s="277"/>
      <c r="L2036" s="282"/>
      <c r="M2036" s="283"/>
      <c r="N2036" s="284"/>
      <c r="O2036" s="284"/>
      <c r="P2036" s="284"/>
      <c r="Q2036" s="284"/>
      <c r="R2036" s="284"/>
      <c r="S2036" s="284"/>
      <c r="T2036" s="285"/>
      <c r="AT2036" s="286" t="s">
        <v>428</v>
      </c>
      <c r="AU2036" s="286" t="s">
        <v>86</v>
      </c>
      <c r="AV2036" s="14" t="s">
        <v>394</v>
      </c>
      <c r="AW2036" s="14" t="s">
        <v>39</v>
      </c>
      <c r="AX2036" s="14" t="s">
        <v>76</v>
      </c>
      <c r="AY2036" s="286" t="s">
        <v>414</v>
      </c>
    </row>
    <row r="2037" s="15" customFormat="1">
      <c r="B2037" s="287"/>
      <c r="C2037" s="288"/>
      <c r="D2037" s="252" t="s">
        <v>428</v>
      </c>
      <c r="E2037" s="289" t="s">
        <v>21</v>
      </c>
      <c r="F2037" s="290" t="s">
        <v>235</v>
      </c>
      <c r="G2037" s="288"/>
      <c r="H2037" s="291">
        <v>1669.6389999999999</v>
      </c>
      <c r="I2037" s="292"/>
      <c r="J2037" s="288"/>
      <c r="K2037" s="288"/>
      <c r="L2037" s="293"/>
      <c r="M2037" s="294"/>
      <c r="N2037" s="295"/>
      <c r="O2037" s="295"/>
      <c r="P2037" s="295"/>
      <c r="Q2037" s="295"/>
      <c r="R2037" s="295"/>
      <c r="S2037" s="295"/>
      <c r="T2037" s="296"/>
      <c r="AT2037" s="297" t="s">
        <v>428</v>
      </c>
      <c r="AU2037" s="297" t="s">
        <v>86</v>
      </c>
      <c r="AV2037" s="15" t="s">
        <v>422</v>
      </c>
      <c r="AW2037" s="15" t="s">
        <v>39</v>
      </c>
      <c r="AX2037" s="15" t="s">
        <v>83</v>
      </c>
      <c r="AY2037" s="297" t="s">
        <v>414</v>
      </c>
    </row>
    <row r="2038" s="1" customFormat="1" ht="51" customHeight="1">
      <c r="B2038" s="47"/>
      <c r="C2038" s="240" t="s">
        <v>2117</v>
      </c>
      <c r="D2038" s="240" t="s">
        <v>418</v>
      </c>
      <c r="E2038" s="241" t="s">
        <v>2118</v>
      </c>
      <c r="F2038" s="242" t="s">
        <v>2119</v>
      </c>
      <c r="G2038" s="243" t="s">
        <v>192</v>
      </c>
      <c r="H2038" s="244">
        <v>20.25</v>
      </c>
      <c r="I2038" s="245"/>
      <c r="J2038" s="246">
        <f>ROUND(I2038*H2038,2)</f>
        <v>0</v>
      </c>
      <c r="K2038" s="242" t="s">
        <v>421</v>
      </c>
      <c r="L2038" s="73"/>
      <c r="M2038" s="247" t="s">
        <v>21</v>
      </c>
      <c r="N2038" s="248" t="s">
        <v>47</v>
      </c>
      <c r="O2038" s="48"/>
      <c r="P2038" s="249">
        <f>O2038*H2038</f>
        <v>0</v>
      </c>
      <c r="Q2038" s="249">
        <v>0.052490000000000002</v>
      </c>
      <c r="R2038" s="249">
        <f>Q2038*H2038</f>
        <v>1.0629225</v>
      </c>
      <c r="S2038" s="249">
        <v>0</v>
      </c>
      <c r="T2038" s="250">
        <f>S2038*H2038</f>
        <v>0</v>
      </c>
      <c r="AR2038" s="25" t="s">
        <v>690</v>
      </c>
      <c r="AT2038" s="25" t="s">
        <v>418</v>
      </c>
      <c r="AU2038" s="25" t="s">
        <v>86</v>
      </c>
      <c r="AY2038" s="25" t="s">
        <v>414</v>
      </c>
      <c r="BE2038" s="251">
        <f>IF(N2038="základní",J2038,0)</f>
        <v>0</v>
      </c>
      <c r="BF2038" s="251">
        <f>IF(N2038="snížená",J2038,0)</f>
        <v>0</v>
      </c>
      <c r="BG2038" s="251">
        <f>IF(N2038="zákl. přenesená",J2038,0)</f>
        <v>0</v>
      </c>
      <c r="BH2038" s="251">
        <f>IF(N2038="sníž. přenesená",J2038,0)</f>
        <v>0</v>
      </c>
      <c r="BI2038" s="251">
        <f>IF(N2038="nulová",J2038,0)</f>
        <v>0</v>
      </c>
      <c r="BJ2038" s="25" t="s">
        <v>83</v>
      </c>
      <c r="BK2038" s="251">
        <f>ROUND(I2038*H2038,2)</f>
        <v>0</v>
      </c>
      <c r="BL2038" s="25" t="s">
        <v>690</v>
      </c>
      <c r="BM2038" s="25" t="s">
        <v>2120</v>
      </c>
    </row>
    <row r="2039" s="1" customFormat="1">
      <c r="B2039" s="47"/>
      <c r="C2039" s="75"/>
      <c r="D2039" s="252" t="s">
        <v>425</v>
      </c>
      <c r="E2039" s="75"/>
      <c r="F2039" s="253" t="s">
        <v>2048</v>
      </c>
      <c r="G2039" s="75"/>
      <c r="H2039" s="75"/>
      <c r="I2039" s="208"/>
      <c r="J2039" s="75"/>
      <c r="K2039" s="75"/>
      <c r="L2039" s="73"/>
      <c r="M2039" s="254"/>
      <c r="N2039" s="48"/>
      <c r="O2039" s="48"/>
      <c r="P2039" s="48"/>
      <c r="Q2039" s="48"/>
      <c r="R2039" s="48"/>
      <c r="S2039" s="48"/>
      <c r="T2039" s="96"/>
      <c r="AT2039" s="25" t="s">
        <v>425</v>
      </c>
      <c r="AU2039" s="25" t="s">
        <v>86</v>
      </c>
    </row>
    <row r="2040" s="12" customFormat="1">
      <c r="B2040" s="255"/>
      <c r="C2040" s="256"/>
      <c r="D2040" s="252" t="s">
        <v>428</v>
      </c>
      <c r="E2040" s="257" t="s">
        <v>21</v>
      </c>
      <c r="F2040" s="258" t="s">
        <v>431</v>
      </c>
      <c r="G2040" s="256"/>
      <c r="H2040" s="257" t="s">
        <v>21</v>
      </c>
      <c r="I2040" s="259"/>
      <c r="J2040" s="256"/>
      <c r="K2040" s="256"/>
      <c r="L2040" s="260"/>
      <c r="M2040" s="261"/>
      <c r="N2040" s="262"/>
      <c r="O2040" s="262"/>
      <c r="P2040" s="262"/>
      <c r="Q2040" s="262"/>
      <c r="R2040" s="262"/>
      <c r="S2040" s="262"/>
      <c r="T2040" s="263"/>
      <c r="AT2040" s="264" t="s">
        <v>428</v>
      </c>
      <c r="AU2040" s="264" t="s">
        <v>86</v>
      </c>
      <c r="AV2040" s="12" t="s">
        <v>83</v>
      </c>
      <c r="AW2040" s="12" t="s">
        <v>39</v>
      </c>
      <c r="AX2040" s="12" t="s">
        <v>76</v>
      </c>
      <c r="AY2040" s="264" t="s">
        <v>414</v>
      </c>
    </row>
    <row r="2041" s="12" customFormat="1">
      <c r="B2041" s="255"/>
      <c r="C2041" s="256"/>
      <c r="D2041" s="252" t="s">
        <v>428</v>
      </c>
      <c r="E2041" s="257" t="s">
        <v>21</v>
      </c>
      <c r="F2041" s="258" t="s">
        <v>2121</v>
      </c>
      <c r="G2041" s="256"/>
      <c r="H2041" s="257" t="s">
        <v>21</v>
      </c>
      <c r="I2041" s="259"/>
      <c r="J2041" s="256"/>
      <c r="K2041" s="256"/>
      <c r="L2041" s="260"/>
      <c r="M2041" s="261"/>
      <c r="N2041" s="262"/>
      <c r="O2041" s="262"/>
      <c r="P2041" s="262"/>
      <c r="Q2041" s="262"/>
      <c r="R2041" s="262"/>
      <c r="S2041" s="262"/>
      <c r="T2041" s="263"/>
      <c r="AT2041" s="264" t="s">
        <v>428</v>
      </c>
      <c r="AU2041" s="264" t="s">
        <v>86</v>
      </c>
      <c r="AV2041" s="12" t="s">
        <v>83</v>
      </c>
      <c r="AW2041" s="12" t="s">
        <v>39</v>
      </c>
      <c r="AX2041" s="12" t="s">
        <v>76</v>
      </c>
      <c r="AY2041" s="264" t="s">
        <v>414</v>
      </c>
    </row>
    <row r="2042" s="13" customFormat="1">
      <c r="B2042" s="265"/>
      <c r="C2042" s="266"/>
      <c r="D2042" s="252" t="s">
        <v>428</v>
      </c>
      <c r="E2042" s="267" t="s">
        <v>21</v>
      </c>
      <c r="F2042" s="268" t="s">
        <v>2122</v>
      </c>
      <c r="G2042" s="266"/>
      <c r="H2042" s="269">
        <v>20.25</v>
      </c>
      <c r="I2042" s="270"/>
      <c r="J2042" s="266"/>
      <c r="K2042" s="266"/>
      <c r="L2042" s="271"/>
      <c r="M2042" s="272"/>
      <c r="N2042" s="273"/>
      <c r="O2042" s="273"/>
      <c r="P2042" s="273"/>
      <c r="Q2042" s="273"/>
      <c r="R2042" s="273"/>
      <c r="S2042" s="273"/>
      <c r="T2042" s="274"/>
      <c r="AT2042" s="275" t="s">
        <v>428</v>
      </c>
      <c r="AU2042" s="275" t="s">
        <v>86</v>
      </c>
      <c r="AV2042" s="13" t="s">
        <v>86</v>
      </c>
      <c r="AW2042" s="13" t="s">
        <v>39</v>
      </c>
      <c r="AX2042" s="13" t="s">
        <v>76</v>
      </c>
      <c r="AY2042" s="275" t="s">
        <v>414</v>
      </c>
    </row>
    <row r="2043" s="14" customFormat="1">
      <c r="B2043" s="276"/>
      <c r="C2043" s="277"/>
      <c r="D2043" s="252" t="s">
        <v>428</v>
      </c>
      <c r="E2043" s="278" t="s">
        <v>528</v>
      </c>
      <c r="F2043" s="279" t="s">
        <v>259</v>
      </c>
      <c r="G2043" s="277"/>
      <c r="H2043" s="280">
        <v>20.25</v>
      </c>
      <c r="I2043" s="281"/>
      <c r="J2043" s="277"/>
      <c r="K2043" s="277"/>
      <c r="L2043" s="282"/>
      <c r="M2043" s="283"/>
      <c r="N2043" s="284"/>
      <c r="O2043" s="284"/>
      <c r="P2043" s="284"/>
      <c r="Q2043" s="284"/>
      <c r="R2043" s="284"/>
      <c r="S2043" s="284"/>
      <c r="T2043" s="285"/>
      <c r="AT2043" s="286" t="s">
        <v>428</v>
      </c>
      <c r="AU2043" s="286" t="s">
        <v>86</v>
      </c>
      <c r="AV2043" s="14" t="s">
        <v>394</v>
      </c>
      <c r="AW2043" s="14" t="s">
        <v>39</v>
      </c>
      <c r="AX2043" s="14" t="s">
        <v>76</v>
      </c>
      <c r="AY2043" s="286" t="s">
        <v>414</v>
      </c>
    </row>
    <row r="2044" s="15" customFormat="1">
      <c r="B2044" s="287"/>
      <c r="C2044" s="288"/>
      <c r="D2044" s="252" t="s">
        <v>428</v>
      </c>
      <c r="E2044" s="289" t="s">
        <v>21</v>
      </c>
      <c r="F2044" s="290" t="s">
        <v>235</v>
      </c>
      <c r="G2044" s="288"/>
      <c r="H2044" s="291">
        <v>20.25</v>
      </c>
      <c r="I2044" s="292"/>
      <c r="J2044" s="288"/>
      <c r="K2044" s="288"/>
      <c r="L2044" s="293"/>
      <c r="M2044" s="294"/>
      <c r="N2044" s="295"/>
      <c r="O2044" s="295"/>
      <c r="P2044" s="295"/>
      <c r="Q2044" s="295"/>
      <c r="R2044" s="295"/>
      <c r="S2044" s="295"/>
      <c r="T2044" s="296"/>
      <c r="AT2044" s="297" t="s">
        <v>428</v>
      </c>
      <c r="AU2044" s="297" t="s">
        <v>86</v>
      </c>
      <c r="AV2044" s="15" t="s">
        <v>422</v>
      </c>
      <c r="AW2044" s="15" t="s">
        <v>39</v>
      </c>
      <c r="AX2044" s="15" t="s">
        <v>83</v>
      </c>
      <c r="AY2044" s="297" t="s">
        <v>414</v>
      </c>
    </row>
    <row r="2045" s="1" customFormat="1" ht="25.5" customHeight="1">
      <c r="B2045" s="47"/>
      <c r="C2045" s="240" t="s">
        <v>2123</v>
      </c>
      <c r="D2045" s="240" t="s">
        <v>418</v>
      </c>
      <c r="E2045" s="241" t="s">
        <v>2124</v>
      </c>
      <c r="F2045" s="242" t="s">
        <v>2125</v>
      </c>
      <c r="G2045" s="243" t="s">
        <v>145</v>
      </c>
      <c r="H2045" s="244">
        <v>1193.4000000000001</v>
      </c>
      <c r="I2045" s="245"/>
      <c r="J2045" s="246">
        <f>ROUND(I2045*H2045,2)</f>
        <v>0</v>
      </c>
      <c r="K2045" s="242" t="s">
        <v>421</v>
      </c>
      <c r="L2045" s="73"/>
      <c r="M2045" s="247" t="s">
        <v>21</v>
      </c>
      <c r="N2045" s="248" t="s">
        <v>47</v>
      </c>
      <c r="O2045" s="48"/>
      <c r="P2045" s="249">
        <f>O2045*H2045</f>
        <v>0</v>
      </c>
      <c r="Q2045" s="249">
        <v>0.00036000000000000002</v>
      </c>
      <c r="R2045" s="249">
        <f>Q2045*H2045</f>
        <v>0.42962400000000006</v>
      </c>
      <c r="S2045" s="249">
        <v>0</v>
      </c>
      <c r="T2045" s="250">
        <f>S2045*H2045</f>
        <v>0</v>
      </c>
      <c r="AR2045" s="25" t="s">
        <v>690</v>
      </c>
      <c r="AT2045" s="25" t="s">
        <v>418</v>
      </c>
      <c r="AU2045" s="25" t="s">
        <v>86</v>
      </c>
      <c r="AY2045" s="25" t="s">
        <v>414</v>
      </c>
      <c r="BE2045" s="251">
        <f>IF(N2045="základní",J2045,0)</f>
        <v>0</v>
      </c>
      <c r="BF2045" s="251">
        <f>IF(N2045="snížená",J2045,0)</f>
        <v>0</v>
      </c>
      <c r="BG2045" s="251">
        <f>IF(N2045="zákl. přenesená",J2045,0)</f>
        <v>0</v>
      </c>
      <c r="BH2045" s="251">
        <f>IF(N2045="sníž. přenesená",J2045,0)</f>
        <v>0</v>
      </c>
      <c r="BI2045" s="251">
        <f>IF(N2045="nulová",J2045,0)</f>
        <v>0</v>
      </c>
      <c r="BJ2045" s="25" t="s">
        <v>83</v>
      </c>
      <c r="BK2045" s="251">
        <f>ROUND(I2045*H2045,2)</f>
        <v>0</v>
      </c>
      <c r="BL2045" s="25" t="s">
        <v>690</v>
      </c>
      <c r="BM2045" s="25" t="s">
        <v>2126</v>
      </c>
    </row>
    <row r="2046" s="1" customFormat="1">
      <c r="B2046" s="47"/>
      <c r="C2046" s="75"/>
      <c r="D2046" s="252" t="s">
        <v>425</v>
      </c>
      <c r="E2046" s="75"/>
      <c r="F2046" s="253" t="s">
        <v>2048</v>
      </c>
      <c r="G2046" s="75"/>
      <c r="H2046" s="75"/>
      <c r="I2046" s="208"/>
      <c r="J2046" s="75"/>
      <c r="K2046" s="75"/>
      <c r="L2046" s="73"/>
      <c r="M2046" s="254"/>
      <c r="N2046" s="48"/>
      <c r="O2046" s="48"/>
      <c r="P2046" s="48"/>
      <c r="Q2046" s="48"/>
      <c r="R2046" s="48"/>
      <c r="S2046" s="48"/>
      <c r="T2046" s="96"/>
      <c r="AT2046" s="25" t="s">
        <v>425</v>
      </c>
      <c r="AU2046" s="25" t="s">
        <v>86</v>
      </c>
    </row>
    <row r="2047" s="12" customFormat="1">
      <c r="B2047" s="255"/>
      <c r="C2047" s="256"/>
      <c r="D2047" s="252" t="s">
        <v>428</v>
      </c>
      <c r="E2047" s="257" t="s">
        <v>21</v>
      </c>
      <c r="F2047" s="258" t="s">
        <v>2049</v>
      </c>
      <c r="G2047" s="256"/>
      <c r="H2047" s="257" t="s">
        <v>21</v>
      </c>
      <c r="I2047" s="259"/>
      <c r="J2047" s="256"/>
      <c r="K2047" s="256"/>
      <c r="L2047" s="260"/>
      <c r="M2047" s="261"/>
      <c r="N2047" s="262"/>
      <c r="O2047" s="262"/>
      <c r="P2047" s="262"/>
      <c r="Q2047" s="262"/>
      <c r="R2047" s="262"/>
      <c r="S2047" s="262"/>
      <c r="T2047" s="263"/>
      <c r="AT2047" s="264" t="s">
        <v>428</v>
      </c>
      <c r="AU2047" s="264" t="s">
        <v>86</v>
      </c>
      <c r="AV2047" s="12" t="s">
        <v>83</v>
      </c>
      <c r="AW2047" s="12" t="s">
        <v>39</v>
      </c>
      <c r="AX2047" s="12" t="s">
        <v>76</v>
      </c>
      <c r="AY2047" s="264" t="s">
        <v>414</v>
      </c>
    </row>
    <row r="2048" s="13" customFormat="1">
      <c r="B2048" s="265"/>
      <c r="C2048" s="266"/>
      <c r="D2048" s="252" t="s">
        <v>428</v>
      </c>
      <c r="E2048" s="267" t="s">
        <v>21</v>
      </c>
      <c r="F2048" s="268" t="s">
        <v>2127</v>
      </c>
      <c r="G2048" s="266"/>
      <c r="H2048" s="269">
        <v>489.60000000000002</v>
      </c>
      <c r="I2048" s="270"/>
      <c r="J2048" s="266"/>
      <c r="K2048" s="266"/>
      <c r="L2048" s="271"/>
      <c r="M2048" s="272"/>
      <c r="N2048" s="273"/>
      <c r="O2048" s="273"/>
      <c r="P2048" s="273"/>
      <c r="Q2048" s="273"/>
      <c r="R2048" s="273"/>
      <c r="S2048" s="273"/>
      <c r="T2048" s="274"/>
      <c r="AT2048" s="275" t="s">
        <v>428</v>
      </c>
      <c r="AU2048" s="275" t="s">
        <v>86</v>
      </c>
      <c r="AV2048" s="13" t="s">
        <v>86</v>
      </c>
      <c r="AW2048" s="13" t="s">
        <v>39</v>
      </c>
      <c r="AX2048" s="13" t="s">
        <v>76</v>
      </c>
      <c r="AY2048" s="275" t="s">
        <v>414</v>
      </c>
    </row>
    <row r="2049" s="12" customFormat="1">
      <c r="B2049" s="255"/>
      <c r="C2049" s="256"/>
      <c r="D2049" s="252" t="s">
        <v>428</v>
      </c>
      <c r="E2049" s="257" t="s">
        <v>21</v>
      </c>
      <c r="F2049" s="258" t="s">
        <v>2051</v>
      </c>
      <c r="G2049" s="256"/>
      <c r="H2049" s="257" t="s">
        <v>21</v>
      </c>
      <c r="I2049" s="259"/>
      <c r="J2049" s="256"/>
      <c r="K2049" s="256"/>
      <c r="L2049" s="260"/>
      <c r="M2049" s="261"/>
      <c r="N2049" s="262"/>
      <c r="O2049" s="262"/>
      <c r="P2049" s="262"/>
      <c r="Q2049" s="262"/>
      <c r="R2049" s="262"/>
      <c r="S2049" s="262"/>
      <c r="T2049" s="263"/>
      <c r="AT2049" s="264" t="s">
        <v>428</v>
      </c>
      <c r="AU2049" s="264" t="s">
        <v>86</v>
      </c>
      <c r="AV2049" s="12" t="s">
        <v>83</v>
      </c>
      <c r="AW2049" s="12" t="s">
        <v>39</v>
      </c>
      <c r="AX2049" s="12" t="s">
        <v>76</v>
      </c>
      <c r="AY2049" s="264" t="s">
        <v>414</v>
      </c>
    </row>
    <row r="2050" s="13" customFormat="1">
      <c r="B2050" s="265"/>
      <c r="C2050" s="266"/>
      <c r="D2050" s="252" t="s">
        <v>428</v>
      </c>
      <c r="E2050" s="267" t="s">
        <v>21</v>
      </c>
      <c r="F2050" s="268" t="s">
        <v>2128</v>
      </c>
      <c r="G2050" s="266"/>
      <c r="H2050" s="269">
        <v>418.19999999999999</v>
      </c>
      <c r="I2050" s="270"/>
      <c r="J2050" s="266"/>
      <c r="K2050" s="266"/>
      <c r="L2050" s="271"/>
      <c r="M2050" s="272"/>
      <c r="N2050" s="273"/>
      <c r="O2050" s="273"/>
      <c r="P2050" s="273"/>
      <c r="Q2050" s="273"/>
      <c r="R2050" s="273"/>
      <c r="S2050" s="273"/>
      <c r="T2050" s="274"/>
      <c r="AT2050" s="275" t="s">
        <v>428</v>
      </c>
      <c r="AU2050" s="275" t="s">
        <v>86</v>
      </c>
      <c r="AV2050" s="13" t="s">
        <v>86</v>
      </c>
      <c r="AW2050" s="13" t="s">
        <v>39</v>
      </c>
      <c r="AX2050" s="13" t="s">
        <v>76</v>
      </c>
      <c r="AY2050" s="275" t="s">
        <v>414</v>
      </c>
    </row>
    <row r="2051" s="12" customFormat="1">
      <c r="B2051" s="255"/>
      <c r="C2051" s="256"/>
      <c r="D2051" s="252" t="s">
        <v>428</v>
      </c>
      <c r="E2051" s="257" t="s">
        <v>21</v>
      </c>
      <c r="F2051" s="258" t="s">
        <v>2053</v>
      </c>
      <c r="G2051" s="256"/>
      <c r="H2051" s="257" t="s">
        <v>21</v>
      </c>
      <c r="I2051" s="259"/>
      <c r="J2051" s="256"/>
      <c r="K2051" s="256"/>
      <c r="L2051" s="260"/>
      <c r="M2051" s="261"/>
      <c r="N2051" s="262"/>
      <c r="O2051" s="262"/>
      <c r="P2051" s="262"/>
      <c r="Q2051" s="262"/>
      <c r="R2051" s="262"/>
      <c r="S2051" s="262"/>
      <c r="T2051" s="263"/>
      <c r="AT2051" s="264" t="s">
        <v>428</v>
      </c>
      <c r="AU2051" s="264" t="s">
        <v>86</v>
      </c>
      <c r="AV2051" s="12" t="s">
        <v>83</v>
      </c>
      <c r="AW2051" s="12" t="s">
        <v>39</v>
      </c>
      <c r="AX2051" s="12" t="s">
        <v>76</v>
      </c>
      <c r="AY2051" s="264" t="s">
        <v>414</v>
      </c>
    </row>
    <row r="2052" s="13" customFormat="1">
      <c r="B2052" s="265"/>
      <c r="C2052" s="266"/>
      <c r="D2052" s="252" t="s">
        <v>428</v>
      </c>
      <c r="E2052" s="267" t="s">
        <v>21</v>
      </c>
      <c r="F2052" s="268" t="s">
        <v>2129</v>
      </c>
      <c r="G2052" s="266"/>
      <c r="H2052" s="269">
        <v>40.799999999999997</v>
      </c>
      <c r="I2052" s="270"/>
      <c r="J2052" s="266"/>
      <c r="K2052" s="266"/>
      <c r="L2052" s="271"/>
      <c r="M2052" s="272"/>
      <c r="N2052" s="273"/>
      <c r="O2052" s="273"/>
      <c r="P2052" s="273"/>
      <c r="Q2052" s="273"/>
      <c r="R2052" s="273"/>
      <c r="S2052" s="273"/>
      <c r="T2052" s="274"/>
      <c r="AT2052" s="275" t="s">
        <v>428</v>
      </c>
      <c r="AU2052" s="275" t="s">
        <v>86</v>
      </c>
      <c r="AV2052" s="13" t="s">
        <v>86</v>
      </c>
      <c r="AW2052" s="13" t="s">
        <v>39</v>
      </c>
      <c r="AX2052" s="13" t="s">
        <v>76</v>
      </c>
      <c r="AY2052" s="275" t="s">
        <v>414</v>
      </c>
    </row>
    <row r="2053" s="12" customFormat="1">
      <c r="B2053" s="255"/>
      <c r="C2053" s="256"/>
      <c r="D2053" s="252" t="s">
        <v>428</v>
      </c>
      <c r="E2053" s="257" t="s">
        <v>21</v>
      </c>
      <c r="F2053" s="258" t="s">
        <v>2055</v>
      </c>
      <c r="G2053" s="256"/>
      <c r="H2053" s="257" t="s">
        <v>21</v>
      </c>
      <c r="I2053" s="259"/>
      <c r="J2053" s="256"/>
      <c r="K2053" s="256"/>
      <c r="L2053" s="260"/>
      <c r="M2053" s="261"/>
      <c r="N2053" s="262"/>
      <c r="O2053" s="262"/>
      <c r="P2053" s="262"/>
      <c r="Q2053" s="262"/>
      <c r="R2053" s="262"/>
      <c r="S2053" s="262"/>
      <c r="T2053" s="263"/>
      <c r="AT2053" s="264" t="s">
        <v>428</v>
      </c>
      <c r="AU2053" s="264" t="s">
        <v>86</v>
      </c>
      <c r="AV2053" s="12" t="s">
        <v>83</v>
      </c>
      <c r="AW2053" s="12" t="s">
        <v>39</v>
      </c>
      <c r="AX2053" s="12" t="s">
        <v>76</v>
      </c>
      <c r="AY2053" s="264" t="s">
        <v>414</v>
      </c>
    </row>
    <row r="2054" s="13" customFormat="1">
      <c r="B2054" s="265"/>
      <c r="C2054" s="266"/>
      <c r="D2054" s="252" t="s">
        <v>428</v>
      </c>
      <c r="E2054" s="267" t="s">
        <v>21</v>
      </c>
      <c r="F2054" s="268" t="s">
        <v>2130</v>
      </c>
      <c r="G2054" s="266"/>
      <c r="H2054" s="269">
        <v>244.80000000000001</v>
      </c>
      <c r="I2054" s="270"/>
      <c r="J2054" s="266"/>
      <c r="K2054" s="266"/>
      <c r="L2054" s="271"/>
      <c r="M2054" s="272"/>
      <c r="N2054" s="273"/>
      <c r="O2054" s="273"/>
      <c r="P2054" s="273"/>
      <c r="Q2054" s="273"/>
      <c r="R2054" s="273"/>
      <c r="S2054" s="273"/>
      <c r="T2054" s="274"/>
      <c r="AT2054" s="275" t="s">
        <v>428</v>
      </c>
      <c r="AU2054" s="275" t="s">
        <v>86</v>
      </c>
      <c r="AV2054" s="13" t="s">
        <v>86</v>
      </c>
      <c r="AW2054" s="13" t="s">
        <v>39</v>
      </c>
      <c r="AX2054" s="13" t="s">
        <v>76</v>
      </c>
      <c r="AY2054" s="275" t="s">
        <v>414</v>
      </c>
    </row>
    <row r="2055" s="15" customFormat="1">
      <c r="B2055" s="287"/>
      <c r="C2055" s="288"/>
      <c r="D2055" s="252" t="s">
        <v>428</v>
      </c>
      <c r="E2055" s="289" t="s">
        <v>21</v>
      </c>
      <c r="F2055" s="290" t="s">
        <v>235</v>
      </c>
      <c r="G2055" s="288"/>
      <c r="H2055" s="291">
        <v>1193.4000000000001</v>
      </c>
      <c r="I2055" s="292"/>
      <c r="J2055" s="288"/>
      <c r="K2055" s="288"/>
      <c r="L2055" s="293"/>
      <c r="M2055" s="294"/>
      <c r="N2055" s="295"/>
      <c r="O2055" s="295"/>
      <c r="P2055" s="295"/>
      <c r="Q2055" s="295"/>
      <c r="R2055" s="295"/>
      <c r="S2055" s="295"/>
      <c r="T2055" s="296"/>
      <c r="AT2055" s="297" t="s">
        <v>428</v>
      </c>
      <c r="AU2055" s="297" t="s">
        <v>86</v>
      </c>
      <c r="AV2055" s="15" t="s">
        <v>422</v>
      </c>
      <c r="AW2055" s="15" t="s">
        <v>39</v>
      </c>
      <c r="AX2055" s="15" t="s">
        <v>83</v>
      </c>
      <c r="AY2055" s="297" t="s">
        <v>414</v>
      </c>
    </row>
    <row r="2056" s="1" customFormat="1" ht="38.25" customHeight="1">
      <c r="B2056" s="47"/>
      <c r="C2056" s="240" t="s">
        <v>2131</v>
      </c>
      <c r="D2056" s="240" t="s">
        <v>418</v>
      </c>
      <c r="E2056" s="241" t="s">
        <v>2132</v>
      </c>
      <c r="F2056" s="242" t="s">
        <v>2133</v>
      </c>
      <c r="G2056" s="243" t="s">
        <v>192</v>
      </c>
      <c r="H2056" s="244">
        <v>20.228000000000002</v>
      </c>
      <c r="I2056" s="245"/>
      <c r="J2056" s="246">
        <f>ROUND(I2056*H2056,2)</f>
        <v>0</v>
      </c>
      <c r="K2056" s="242" t="s">
        <v>421</v>
      </c>
      <c r="L2056" s="73"/>
      <c r="M2056" s="247" t="s">
        <v>21</v>
      </c>
      <c r="N2056" s="248" t="s">
        <v>47</v>
      </c>
      <c r="O2056" s="48"/>
      <c r="P2056" s="249">
        <f>O2056*H2056</f>
        <v>0</v>
      </c>
      <c r="Q2056" s="249">
        <v>0.029329999999999998</v>
      </c>
      <c r="R2056" s="249">
        <f>Q2056*H2056</f>
        <v>0.59328723999999999</v>
      </c>
      <c r="S2056" s="249">
        <v>0</v>
      </c>
      <c r="T2056" s="250">
        <f>S2056*H2056</f>
        <v>0</v>
      </c>
      <c r="AR2056" s="25" t="s">
        <v>690</v>
      </c>
      <c r="AT2056" s="25" t="s">
        <v>418</v>
      </c>
      <c r="AU2056" s="25" t="s">
        <v>86</v>
      </c>
      <c r="AY2056" s="25" t="s">
        <v>414</v>
      </c>
      <c r="BE2056" s="251">
        <f>IF(N2056="základní",J2056,0)</f>
        <v>0</v>
      </c>
      <c r="BF2056" s="251">
        <f>IF(N2056="snížená",J2056,0)</f>
        <v>0</v>
      </c>
      <c r="BG2056" s="251">
        <f>IF(N2056="zákl. přenesená",J2056,0)</f>
        <v>0</v>
      </c>
      <c r="BH2056" s="251">
        <f>IF(N2056="sníž. přenesená",J2056,0)</f>
        <v>0</v>
      </c>
      <c r="BI2056" s="251">
        <f>IF(N2056="nulová",J2056,0)</f>
        <v>0</v>
      </c>
      <c r="BJ2056" s="25" t="s">
        <v>83</v>
      </c>
      <c r="BK2056" s="251">
        <f>ROUND(I2056*H2056,2)</f>
        <v>0</v>
      </c>
      <c r="BL2056" s="25" t="s">
        <v>690</v>
      </c>
      <c r="BM2056" s="25" t="s">
        <v>2134</v>
      </c>
    </row>
    <row r="2057" s="1" customFormat="1">
      <c r="B2057" s="47"/>
      <c r="C2057" s="75"/>
      <c r="D2057" s="252" t="s">
        <v>425</v>
      </c>
      <c r="E2057" s="75"/>
      <c r="F2057" s="253" t="s">
        <v>2135</v>
      </c>
      <c r="G2057" s="75"/>
      <c r="H2057" s="75"/>
      <c r="I2057" s="208"/>
      <c r="J2057" s="75"/>
      <c r="K2057" s="75"/>
      <c r="L2057" s="73"/>
      <c r="M2057" s="254"/>
      <c r="N2057" s="48"/>
      <c r="O2057" s="48"/>
      <c r="P2057" s="48"/>
      <c r="Q2057" s="48"/>
      <c r="R2057" s="48"/>
      <c r="S2057" s="48"/>
      <c r="T2057" s="96"/>
      <c r="AT2057" s="25" t="s">
        <v>425</v>
      </c>
      <c r="AU2057" s="25" t="s">
        <v>86</v>
      </c>
    </row>
    <row r="2058" s="12" customFormat="1">
      <c r="B2058" s="255"/>
      <c r="C2058" s="256"/>
      <c r="D2058" s="252" t="s">
        <v>428</v>
      </c>
      <c r="E2058" s="257" t="s">
        <v>21</v>
      </c>
      <c r="F2058" s="258" t="s">
        <v>1163</v>
      </c>
      <c r="G2058" s="256"/>
      <c r="H2058" s="257" t="s">
        <v>21</v>
      </c>
      <c r="I2058" s="259"/>
      <c r="J2058" s="256"/>
      <c r="K2058" s="256"/>
      <c r="L2058" s="260"/>
      <c r="M2058" s="261"/>
      <c r="N2058" s="262"/>
      <c r="O2058" s="262"/>
      <c r="P2058" s="262"/>
      <c r="Q2058" s="262"/>
      <c r="R2058" s="262"/>
      <c r="S2058" s="262"/>
      <c r="T2058" s="263"/>
      <c r="AT2058" s="264" t="s">
        <v>428</v>
      </c>
      <c r="AU2058" s="264" t="s">
        <v>86</v>
      </c>
      <c r="AV2058" s="12" t="s">
        <v>83</v>
      </c>
      <c r="AW2058" s="12" t="s">
        <v>39</v>
      </c>
      <c r="AX2058" s="12" t="s">
        <v>76</v>
      </c>
      <c r="AY2058" s="264" t="s">
        <v>414</v>
      </c>
    </row>
    <row r="2059" s="13" customFormat="1">
      <c r="B2059" s="265"/>
      <c r="C2059" s="266"/>
      <c r="D2059" s="252" t="s">
        <v>428</v>
      </c>
      <c r="E2059" s="267" t="s">
        <v>21</v>
      </c>
      <c r="F2059" s="268" t="s">
        <v>2136</v>
      </c>
      <c r="G2059" s="266"/>
      <c r="H2059" s="269">
        <v>20.228000000000002</v>
      </c>
      <c r="I2059" s="270"/>
      <c r="J2059" s="266"/>
      <c r="K2059" s="266"/>
      <c r="L2059" s="271"/>
      <c r="M2059" s="272"/>
      <c r="N2059" s="273"/>
      <c r="O2059" s="273"/>
      <c r="P2059" s="273"/>
      <c r="Q2059" s="273"/>
      <c r="R2059" s="273"/>
      <c r="S2059" s="273"/>
      <c r="T2059" s="274"/>
      <c r="AT2059" s="275" t="s">
        <v>428</v>
      </c>
      <c r="AU2059" s="275" t="s">
        <v>86</v>
      </c>
      <c r="AV2059" s="13" t="s">
        <v>86</v>
      </c>
      <c r="AW2059" s="13" t="s">
        <v>39</v>
      </c>
      <c r="AX2059" s="13" t="s">
        <v>76</v>
      </c>
      <c r="AY2059" s="275" t="s">
        <v>414</v>
      </c>
    </row>
    <row r="2060" s="14" customFormat="1">
      <c r="B2060" s="276"/>
      <c r="C2060" s="277"/>
      <c r="D2060" s="252" t="s">
        <v>428</v>
      </c>
      <c r="E2060" s="278" t="s">
        <v>492</v>
      </c>
      <c r="F2060" s="279" t="s">
        <v>259</v>
      </c>
      <c r="G2060" s="277"/>
      <c r="H2060" s="280">
        <v>20.228000000000002</v>
      </c>
      <c r="I2060" s="281"/>
      <c r="J2060" s="277"/>
      <c r="K2060" s="277"/>
      <c r="L2060" s="282"/>
      <c r="M2060" s="283"/>
      <c r="N2060" s="284"/>
      <c r="O2060" s="284"/>
      <c r="P2060" s="284"/>
      <c r="Q2060" s="284"/>
      <c r="R2060" s="284"/>
      <c r="S2060" s="284"/>
      <c r="T2060" s="285"/>
      <c r="AT2060" s="286" t="s">
        <v>428</v>
      </c>
      <c r="AU2060" s="286" t="s">
        <v>86</v>
      </c>
      <c r="AV2060" s="14" t="s">
        <v>394</v>
      </c>
      <c r="AW2060" s="14" t="s">
        <v>39</v>
      </c>
      <c r="AX2060" s="14" t="s">
        <v>76</v>
      </c>
      <c r="AY2060" s="286" t="s">
        <v>414</v>
      </c>
    </row>
    <row r="2061" s="15" customFormat="1">
      <c r="B2061" s="287"/>
      <c r="C2061" s="288"/>
      <c r="D2061" s="252" t="s">
        <v>428</v>
      </c>
      <c r="E2061" s="289" t="s">
        <v>21</v>
      </c>
      <c r="F2061" s="290" t="s">
        <v>235</v>
      </c>
      <c r="G2061" s="288"/>
      <c r="H2061" s="291">
        <v>20.228000000000002</v>
      </c>
      <c r="I2061" s="292"/>
      <c r="J2061" s="288"/>
      <c r="K2061" s="288"/>
      <c r="L2061" s="293"/>
      <c r="M2061" s="294"/>
      <c r="N2061" s="295"/>
      <c r="O2061" s="295"/>
      <c r="P2061" s="295"/>
      <c r="Q2061" s="295"/>
      <c r="R2061" s="295"/>
      <c r="S2061" s="295"/>
      <c r="T2061" s="296"/>
      <c r="AT2061" s="297" t="s">
        <v>428</v>
      </c>
      <c r="AU2061" s="297" t="s">
        <v>86</v>
      </c>
      <c r="AV2061" s="15" t="s">
        <v>422</v>
      </c>
      <c r="AW2061" s="15" t="s">
        <v>39</v>
      </c>
      <c r="AX2061" s="15" t="s">
        <v>83</v>
      </c>
      <c r="AY2061" s="297" t="s">
        <v>414</v>
      </c>
    </row>
    <row r="2062" s="1" customFormat="1" ht="25.5" customHeight="1">
      <c r="B2062" s="47"/>
      <c r="C2062" s="240" t="s">
        <v>2137</v>
      </c>
      <c r="D2062" s="240" t="s">
        <v>418</v>
      </c>
      <c r="E2062" s="241" t="s">
        <v>2138</v>
      </c>
      <c r="F2062" s="242" t="s">
        <v>2139</v>
      </c>
      <c r="G2062" s="243" t="s">
        <v>192</v>
      </c>
      <c r="H2062" s="244">
        <v>6302.5410000000002</v>
      </c>
      <c r="I2062" s="245"/>
      <c r="J2062" s="246">
        <f>ROUND(I2062*H2062,2)</f>
        <v>0</v>
      </c>
      <c r="K2062" s="242" t="s">
        <v>421</v>
      </c>
      <c r="L2062" s="73"/>
      <c r="M2062" s="247" t="s">
        <v>21</v>
      </c>
      <c r="N2062" s="248" t="s">
        <v>47</v>
      </c>
      <c r="O2062" s="48"/>
      <c r="P2062" s="249">
        <f>O2062*H2062</f>
        <v>0</v>
      </c>
      <c r="Q2062" s="249">
        <v>0.00020000000000000001</v>
      </c>
      <c r="R2062" s="249">
        <f>Q2062*H2062</f>
        <v>1.2605082000000001</v>
      </c>
      <c r="S2062" s="249">
        <v>0</v>
      </c>
      <c r="T2062" s="250">
        <f>S2062*H2062</f>
        <v>0</v>
      </c>
      <c r="AR2062" s="25" t="s">
        <v>690</v>
      </c>
      <c r="AT2062" s="25" t="s">
        <v>418</v>
      </c>
      <c r="AU2062" s="25" t="s">
        <v>86</v>
      </c>
      <c r="AY2062" s="25" t="s">
        <v>414</v>
      </c>
      <c r="BE2062" s="251">
        <f>IF(N2062="základní",J2062,0)</f>
        <v>0</v>
      </c>
      <c r="BF2062" s="251">
        <f>IF(N2062="snížená",J2062,0)</f>
        <v>0</v>
      </c>
      <c r="BG2062" s="251">
        <f>IF(N2062="zákl. přenesená",J2062,0)</f>
        <v>0</v>
      </c>
      <c r="BH2062" s="251">
        <f>IF(N2062="sníž. přenesená",J2062,0)</f>
        <v>0</v>
      </c>
      <c r="BI2062" s="251">
        <f>IF(N2062="nulová",J2062,0)</f>
        <v>0</v>
      </c>
      <c r="BJ2062" s="25" t="s">
        <v>83</v>
      </c>
      <c r="BK2062" s="251">
        <f>ROUND(I2062*H2062,2)</f>
        <v>0</v>
      </c>
      <c r="BL2062" s="25" t="s">
        <v>690</v>
      </c>
      <c r="BM2062" s="25" t="s">
        <v>2140</v>
      </c>
    </row>
    <row r="2063" s="1" customFormat="1">
      <c r="B2063" s="47"/>
      <c r="C2063" s="75"/>
      <c r="D2063" s="252" t="s">
        <v>425</v>
      </c>
      <c r="E2063" s="75"/>
      <c r="F2063" s="253" t="s">
        <v>2048</v>
      </c>
      <c r="G2063" s="75"/>
      <c r="H2063" s="75"/>
      <c r="I2063" s="208"/>
      <c r="J2063" s="75"/>
      <c r="K2063" s="75"/>
      <c r="L2063" s="73"/>
      <c r="M2063" s="254"/>
      <c r="N2063" s="48"/>
      <c r="O2063" s="48"/>
      <c r="P2063" s="48"/>
      <c r="Q2063" s="48"/>
      <c r="R2063" s="48"/>
      <c r="S2063" s="48"/>
      <c r="T2063" s="96"/>
      <c r="AT2063" s="25" t="s">
        <v>425</v>
      </c>
      <c r="AU2063" s="25" t="s">
        <v>86</v>
      </c>
    </row>
    <row r="2064" s="12" customFormat="1">
      <c r="B2064" s="255"/>
      <c r="C2064" s="256"/>
      <c r="D2064" s="252" t="s">
        <v>428</v>
      </c>
      <c r="E2064" s="257" t="s">
        <v>21</v>
      </c>
      <c r="F2064" s="258" t="s">
        <v>1163</v>
      </c>
      <c r="G2064" s="256"/>
      <c r="H2064" s="257" t="s">
        <v>21</v>
      </c>
      <c r="I2064" s="259"/>
      <c r="J2064" s="256"/>
      <c r="K2064" s="256"/>
      <c r="L2064" s="260"/>
      <c r="M2064" s="261"/>
      <c r="N2064" s="262"/>
      <c r="O2064" s="262"/>
      <c r="P2064" s="262"/>
      <c r="Q2064" s="262"/>
      <c r="R2064" s="262"/>
      <c r="S2064" s="262"/>
      <c r="T2064" s="263"/>
      <c r="AT2064" s="264" t="s">
        <v>428</v>
      </c>
      <c r="AU2064" s="264" t="s">
        <v>86</v>
      </c>
      <c r="AV2064" s="12" t="s">
        <v>83</v>
      </c>
      <c r="AW2064" s="12" t="s">
        <v>39</v>
      </c>
      <c r="AX2064" s="12" t="s">
        <v>76</v>
      </c>
      <c r="AY2064" s="264" t="s">
        <v>414</v>
      </c>
    </row>
    <row r="2065" s="13" customFormat="1">
      <c r="B2065" s="265"/>
      <c r="C2065" s="266"/>
      <c r="D2065" s="252" t="s">
        <v>428</v>
      </c>
      <c r="E2065" s="267" t="s">
        <v>21</v>
      </c>
      <c r="F2065" s="268" t="s">
        <v>492</v>
      </c>
      <c r="G2065" s="266"/>
      <c r="H2065" s="269">
        <v>20.228000000000002</v>
      </c>
      <c r="I2065" s="270"/>
      <c r="J2065" s="266"/>
      <c r="K2065" s="266"/>
      <c r="L2065" s="271"/>
      <c r="M2065" s="272"/>
      <c r="N2065" s="273"/>
      <c r="O2065" s="273"/>
      <c r="P2065" s="273"/>
      <c r="Q2065" s="273"/>
      <c r="R2065" s="273"/>
      <c r="S2065" s="273"/>
      <c r="T2065" s="274"/>
      <c r="AT2065" s="275" t="s">
        <v>428</v>
      </c>
      <c r="AU2065" s="275" t="s">
        <v>86</v>
      </c>
      <c r="AV2065" s="13" t="s">
        <v>86</v>
      </c>
      <c r="AW2065" s="13" t="s">
        <v>39</v>
      </c>
      <c r="AX2065" s="13" t="s">
        <v>76</v>
      </c>
      <c r="AY2065" s="275" t="s">
        <v>414</v>
      </c>
    </row>
    <row r="2066" s="13" customFormat="1">
      <c r="B2066" s="265"/>
      <c r="C2066" s="266"/>
      <c r="D2066" s="252" t="s">
        <v>428</v>
      </c>
      <c r="E2066" s="267" t="s">
        <v>21</v>
      </c>
      <c r="F2066" s="268" t="s">
        <v>2141</v>
      </c>
      <c r="G2066" s="266"/>
      <c r="H2066" s="269">
        <v>3028.9639999999999</v>
      </c>
      <c r="I2066" s="270"/>
      <c r="J2066" s="266"/>
      <c r="K2066" s="266"/>
      <c r="L2066" s="271"/>
      <c r="M2066" s="272"/>
      <c r="N2066" s="273"/>
      <c r="O2066" s="273"/>
      <c r="P2066" s="273"/>
      <c r="Q2066" s="273"/>
      <c r="R2066" s="273"/>
      <c r="S2066" s="273"/>
      <c r="T2066" s="274"/>
      <c r="AT2066" s="275" t="s">
        <v>428</v>
      </c>
      <c r="AU2066" s="275" t="s">
        <v>86</v>
      </c>
      <c r="AV2066" s="13" t="s">
        <v>86</v>
      </c>
      <c r="AW2066" s="13" t="s">
        <v>39</v>
      </c>
      <c r="AX2066" s="13" t="s">
        <v>76</v>
      </c>
      <c r="AY2066" s="275" t="s">
        <v>414</v>
      </c>
    </row>
    <row r="2067" s="13" customFormat="1">
      <c r="B2067" s="265"/>
      <c r="C2067" s="266"/>
      <c r="D2067" s="252" t="s">
        <v>428</v>
      </c>
      <c r="E2067" s="267" t="s">
        <v>21</v>
      </c>
      <c r="F2067" s="268" t="s">
        <v>2142</v>
      </c>
      <c r="G2067" s="266"/>
      <c r="H2067" s="269">
        <v>3805.2040000000002</v>
      </c>
      <c r="I2067" s="270"/>
      <c r="J2067" s="266"/>
      <c r="K2067" s="266"/>
      <c r="L2067" s="271"/>
      <c r="M2067" s="272"/>
      <c r="N2067" s="273"/>
      <c r="O2067" s="273"/>
      <c r="P2067" s="273"/>
      <c r="Q2067" s="273"/>
      <c r="R2067" s="273"/>
      <c r="S2067" s="273"/>
      <c r="T2067" s="274"/>
      <c r="AT2067" s="275" t="s">
        <v>428</v>
      </c>
      <c r="AU2067" s="275" t="s">
        <v>86</v>
      </c>
      <c r="AV2067" s="13" t="s">
        <v>86</v>
      </c>
      <c r="AW2067" s="13" t="s">
        <v>39</v>
      </c>
      <c r="AX2067" s="13" t="s">
        <v>76</v>
      </c>
      <c r="AY2067" s="275" t="s">
        <v>414</v>
      </c>
    </row>
    <row r="2068" s="13" customFormat="1">
      <c r="B2068" s="265"/>
      <c r="C2068" s="266"/>
      <c r="D2068" s="252" t="s">
        <v>428</v>
      </c>
      <c r="E2068" s="267" t="s">
        <v>21</v>
      </c>
      <c r="F2068" s="268" t="s">
        <v>528</v>
      </c>
      <c r="G2068" s="266"/>
      <c r="H2068" s="269">
        <v>20.25</v>
      </c>
      <c r="I2068" s="270"/>
      <c r="J2068" s="266"/>
      <c r="K2068" s="266"/>
      <c r="L2068" s="271"/>
      <c r="M2068" s="272"/>
      <c r="N2068" s="273"/>
      <c r="O2068" s="273"/>
      <c r="P2068" s="273"/>
      <c r="Q2068" s="273"/>
      <c r="R2068" s="273"/>
      <c r="S2068" s="273"/>
      <c r="T2068" s="274"/>
      <c r="AT2068" s="275" t="s">
        <v>428</v>
      </c>
      <c r="AU2068" s="275" t="s">
        <v>86</v>
      </c>
      <c r="AV2068" s="13" t="s">
        <v>86</v>
      </c>
      <c r="AW2068" s="13" t="s">
        <v>39</v>
      </c>
      <c r="AX2068" s="13" t="s">
        <v>76</v>
      </c>
      <c r="AY2068" s="275" t="s">
        <v>414</v>
      </c>
    </row>
    <row r="2069" s="12" customFormat="1">
      <c r="B2069" s="255"/>
      <c r="C2069" s="256"/>
      <c r="D2069" s="252" t="s">
        <v>428</v>
      </c>
      <c r="E2069" s="257" t="s">
        <v>21</v>
      </c>
      <c r="F2069" s="258" t="s">
        <v>2143</v>
      </c>
      <c r="G2069" s="256"/>
      <c r="H2069" s="257" t="s">
        <v>21</v>
      </c>
      <c r="I2069" s="259"/>
      <c r="J2069" s="256"/>
      <c r="K2069" s="256"/>
      <c r="L2069" s="260"/>
      <c r="M2069" s="261"/>
      <c r="N2069" s="262"/>
      <c r="O2069" s="262"/>
      <c r="P2069" s="262"/>
      <c r="Q2069" s="262"/>
      <c r="R2069" s="262"/>
      <c r="S2069" s="262"/>
      <c r="T2069" s="263"/>
      <c r="AT2069" s="264" t="s">
        <v>428</v>
      </c>
      <c r="AU2069" s="264" t="s">
        <v>86</v>
      </c>
      <c r="AV2069" s="12" t="s">
        <v>83</v>
      </c>
      <c r="AW2069" s="12" t="s">
        <v>39</v>
      </c>
      <c r="AX2069" s="12" t="s">
        <v>76</v>
      </c>
      <c r="AY2069" s="264" t="s">
        <v>414</v>
      </c>
    </row>
    <row r="2070" s="12" customFormat="1">
      <c r="B2070" s="255"/>
      <c r="C2070" s="256"/>
      <c r="D2070" s="252" t="s">
        <v>428</v>
      </c>
      <c r="E2070" s="257" t="s">
        <v>21</v>
      </c>
      <c r="F2070" s="258" t="s">
        <v>2049</v>
      </c>
      <c r="G2070" s="256"/>
      <c r="H2070" s="257" t="s">
        <v>21</v>
      </c>
      <c r="I2070" s="259"/>
      <c r="J2070" s="256"/>
      <c r="K2070" s="256"/>
      <c r="L2070" s="260"/>
      <c r="M2070" s="261"/>
      <c r="N2070" s="262"/>
      <c r="O2070" s="262"/>
      <c r="P2070" s="262"/>
      <c r="Q2070" s="262"/>
      <c r="R2070" s="262"/>
      <c r="S2070" s="262"/>
      <c r="T2070" s="263"/>
      <c r="AT2070" s="264" t="s">
        <v>428</v>
      </c>
      <c r="AU2070" s="264" t="s">
        <v>86</v>
      </c>
      <c r="AV2070" s="12" t="s">
        <v>83</v>
      </c>
      <c r="AW2070" s="12" t="s">
        <v>39</v>
      </c>
      <c r="AX2070" s="12" t="s">
        <v>76</v>
      </c>
      <c r="AY2070" s="264" t="s">
        <v>414</v>
      </c>
    </row>
    <row r="2071" s="13" customFormat="1">
      <c r="B2071" s="265"/>
      <c r="C2071" s="266"/>
      <c r="D2071" s="252" t="s">
        <v>428</v>
      </c>
      <c r="E2071" s="267" t="s">
        <v>21</v>
      </c>
      <c r="F2071" s="268" t="s">
        <v>2144</v>
      </c>
      <c r="G2071" s="266"/>
      <c r="H2071" s="269">
        <v>-97.920000000000002</v>
      </c>
      <c r="I2071" s="270"/>
      <c r="J2071" s="266"/>
      <c r="K2071" s="266"/>
      <c r="L2071" s="271"/>
      <c r="M2071" s="272"/>
      <c r="N2071" s="273"/>
      <c r="O2071" s="273"/>
      <c r="P2071" s="273"/>
      <c r="Q2071" s="273"/>
      <c r="R2071" s="273"/>
      <c r="S2071" s="273"/>
      <c r="T2071" s="274"/>
      <c r="AT2071" s="275" t="s">
        <v>428</v>
      </c>
      <c r="AU2071" s="275" t="s">
        <v>86</v>
      </c>
      <c r="AV2071" s="13" t="s">
        <v>86</v>
      </c>
      <c r="AW2071" s="13" t="s">
        <v>39</v>
      </c>
      <c r="AX2071" s="13" t="s">
        <v>76</v>
      </c>
      <c r="AY2071" s="275" t="s">
        <v>414</v>
      </c>
    </row>
    <row r="2072" s="12" customFormat="1">
      <c r="B2072" s="255"/>
      <c r="C2072" s="256"/>
      <c r="D2072" s="252" t="s">
        <v>428</v>
      </c>
      <c r="E2072" s="257" t="s">
        <v>21</v>
      </c>
      <c r="F2072" s="258" t="s">
        <v>2051</v>
      </c>
      <c r="G2072" s="256"/>
      <c r="H2072" s="257" t="s">
        <v>21</v>
      </c>
      <c r="I2072" s="259"/>
      <c r="J2072" s="256"/>
      <c r="K2072" s="256"/>
      <c r="L2072" s="260"/>
      <c r="M2072" s="261"/>
      <c r="N2072" s="262"/>
      <c r="O2072" s="262"/>
      <c r="P2072" s="262"/>
      <c r="Q2072" s="262"/>
      <c r="R2072" s="262"/>
      <c r="S2072" s="262"/>
      <c r="T2072" s="263"/>
      <c r="AT2072" s="264" t="s">
        <v>428</v>
      </c>
      <c r="AU2072" s="264" t="s">
        <v>86</v>
      </c>
      <c r="AV2072" s="12" t="s">
        <v>83</v>
      </c>
      <c r="AW2072" s="12" t="s">
        <v>39</v>
      </c>
      <c r="AX2072" s="12" t="s">
        <v>76</v>
      </c>
      <c r="AY2072" s="264" t="s">
        <v>414</v>
      </c>
    </row>
    <row r="2073" s="13" customFormat="1">
      <c r="B2073" s="265"/>
      <c r="C2073" s="266"/>
      <c r="D2073" s="252" t="s">
        <v>428</v>
      </c>
      <c r="E2073" s="267" t="s">
        <v>21</v>
      </c>
      <c r="F2073" s="268" t="s">
        <v>2145</v>
      </c>
      <c r="G2073" s="266"/>
      <c r="H2073" s="269">
        <v>-83.640000000000001</v>
      </c>
      <c r="I2073" s="270"/>
      <c r="J2073" s="266"/>
      <c r="K2073" s="266"/>
      <c r="L2073" s="271"/>
      <c r="M2073" s="272"/>
      <c r="N2073" s="273"/>
      <c r="O2073" s="273"/>
      <c r="P2073" s="273"/>
      <c r="Q2073" s="273"/>
      <c r="R2073" s="273"/>
      <c r="S2073" s="273"/>
      <c r="T2073" s="274"/>
      <c r="AT2073" s="275" t="s">
        <v>428</v>
      </c>
      <c r="AU2073" s="275" t="s">
        <v>86</v>
      </c>
      <c r="AV2073" s="13" t="s">
        <v>86</v>
      </c>
      <c r="AW2073" s="13" t="s">
        <v>39</v>
      </c>
      <c r="AX2073" s="13" t="s">
        <v>76</v>
      </c>
      <c r="AY2073" s="275" t="s">
        <v>414</v>
      </c>
    </row>
    <row r="2074" s="12" customFormat="1">
      <c r="B2074" s="255"/>
      <c r="C2074" s="256"/>
      <c r="D2074" s="252" t="s">
        <v>428</v>
      </c>
      <c r="E2074" s="257" t="s">
        <v>21</v>
      </c>
      <c r="F2074" s="258" t="s">
        <v>2053</v>
      </c>
      <c r="G2074" s="256"/>
      <c r="H2074" s="257" t="s">
        <v>21</v>
      </c>
      <c r="I2074" s="259"/>
      <c r="J2074" s="256"/>
      <c r="K2074" s="256"/>
      <c r="L2074" s="260"/>
      <c r="M2074" s="261"/>
      <c r="N2074" s="262"/>
      <c r="O2074" s="262"/>
      <c r="P2074" s="262"/>
      <c r="Q2074" s="262"/>
      <c r="R2074" s="262"/>
      <c r="S2074" s="262"/>
      <c r="T2074" s="263"/>
      <c r="AT2074" s="264" t="s">
        <v>428</v>
      </c>
      <c r="AU2074" s="264" t="s">
        <v>86</v>
      </c>
      <c r="AV2074" s="12" t="s">
        <v>83</v>
      </c>
      <c r="AW2074" s="12" t="s">
        <v>39</v>
      </c>
      <c r="AX2074" s="12" t="s">
        <v>76</v>
      </c>
      <c r="AY2074" s="264" t="s">
        <v>414</v>
      </c>
    </row>
    <row r="2075" s="13" customFormat="1">
      <c r="B2075" s="265"/>
      <c r="C2075" s="266"/>
      <c r="D2075" s="252" t="s">
        <v>428</v>
      </c>
      <c r="E2075" s="267" t="s">
        <v>21</v>
      </c>
      <c r="F2075" s="268" t="s">
        <v>2146</v>
      </c>
      <c r="G2075" s="266"/>
      <c r="H2075" s="269">
        <v>-8.1600000000000001</v>
      </c>
      <c r="I2075" s="270"/>
      <c r="J2075" s="266"/>
      <c r="K2075" s="266"/>
      <c r="L2075" s="271"/>
      <c r="M2075" s="272"/>
      <c r="N2075" s="273"/>
      <c r="O2075" s="273"/>
      <c r="P2075" s="273"/>
      <c r="Q2075" s="273"/>
      <c r="R2075" s="273"/>
      <c r="S2075" s="273"/>
      <c r="T2075" s="274"/>
      <c r="AT2075" s="275" t="s">
        <v>428</v>
      </c>
      <c r="AU2075" s="275" t="s">
        <v>86</v>
      </c>
      <c r="AV2075" s="13" t="s">
        <v>86</v>
      </c>
      <c r="AW2075" s="13" t="s">
        <v>39</v>
      </c>
      <c r="AX2075" s="13" t="s">
        <v>76</v>
      </c>
      <c r="AY2075" s="275" t="s">
        <v>414</v>
      </c>
    </row>
    <row r="2076" s="12" customFormat="1">
      <c r="B2076" s="255"/>
      <c r="C2076" s="256"/>
      <c r="D2076" s="252" t="s">
        <v>428</v>
      </c>
      <c r="E2076" s="257" t="s">
        <v>21</v>
      </c>
      <c r="F2076" s="258" t="s">
        <v>2055</v>
      </c>
      <c r="G2076" s="256"/>
      <c r="H2076" s="257" t="s">
        <v>21</v>
      </c>
      <c r="I2076" s="259"/>
      <c r="J2076" s="256"/>
      <c r="K2076" s="256"/>
      <c r="L2076" s="260"/>
      <c r="M2076" s="261"/>
      <c r="N2076" s="262"/>
      <c r="O2076" s="262"/>
      <c r="P2076" s="262"/>
      <c r="Q2076" s="262"/>
      <c r="R2076" s="262"/>
      <c r="S2076" s="262"/>
      <c r="T2076" s="263"/>
      <c r="AT2076" s="264" t="s">
        <v>428</v>
      </c>
      <c r="AU2076" s="264" t="s">
        <v>86</v>
      </c>
      <c r="AV2076" s="12" t="s">
        <v>83</v>
      </c>
      <c r="AW2076" s="12" t="s">
        <v>39</v>
      </c>
      <c r="AX2076" s="12" t="s">
        <v>76</v>
      </c>
      <c r="AY2076" s="264" t="s">
        <v>414</v>
      </c>
    </row>
    <row r="2077" s="13" customFormat="1">
      <c r="B2077" s="265"/>
      <c r="C2077" s="266"/>
      <c r="D2077" s="252" t="s">
        <v>428</v>
      </c>
      <c r="E2077" s="267" t="s">
        <v>21</v>
      </c>
      <c r="F2077" s="268" t="s">
        <v>2147</v>
      </c>
      <c r="G2077" s="266"/>
      <c r="H2077" s="269">
        <v>-48.960000000000001</v>
      </c>
      <c r="I2077" s="270"/>
      <c r="J2077" s="266"/>
      <c r="K2077" s="266"/>
      <c r="L2077" s="271"/>
      <c r="M2077" s="272"/>
      <c r="N2077" s="273"/>
      <c r="O2077" s="273"/>
      <c r="P2077" s="273"/>
      <c r="Q2077" s="273"/>
      <c r="R2077" s="273"/>
      <c r="S2077" s="273"/>
      <c r="T2077" s="274"/>
      <c r="AT2077" s="275" t="s">
        <v>428</v>
      </c>
      <c r="AU2077" s="275" t="s">
        <v>86</v>
      </c>
      <c r="AV2077" s="13" t="s">
        <v>86</v>
      </c>
      <c r="AW2077" s="13" t="s">
        <v>39</v>
      </c>
      <c r="AX2077" s="13" t="s">
        <v>76</v>
      </c>
      <c r="AY2077" s="275" t="s">
        <v>414</v>
      </c>
    </row>
    <row r="2078" s="12" customFormat="1">
      <c r="B2078" s="255"/>
      <c r="C2078" s="256"/>
      <c r="D2078" s="252" t="s">
        <v>428</v>
      </c>
      <c r="E2078" s="257" t="s">
        <v>21</v>
      </c>
      <c r="F2078" s="258" t="s">
        <v>2051</v>
      </c>
      <c r="G2078" s="256"/>
      <c r="H2078" s="257" t="s">
        <v>21</v>
      </c>
      <c r="I2078" s="259"/>
      <c r="J2078" s="256"/>
      <c r="K2078" s="256"/>
      <c r="L2078" s="260"/>
      <c r="M2078" s="261"/>
      <c r="N2078" s="262"/>
      <c r="O2078" s="262"/>
      <c r="P2078" s="262"/>
      <c r="Q2078" s="262"/>
      <c r="R2078" s="262"/>
      <c r="S2078" s="262"/>
      <c r="T2078" s="263"/>
      <c r="AT2078" s="264" t="s">
        <v>428</v>
      </c>
      <c r="AU2078" s="264" t="s">
        <v>86</v>
      </c>
      <c r="AV2078" s="12" t="s">
        <v>83</v>
      </c>
      <c r="AW2078" s="12" t="s">
        <v>39</v>
      </c>
      <c r="AX2078" s="12" t="s">
        <v>76</v>
      </c>
      <c r="AY2078" s="264" t="s">
        <v>414</v>
      </c>
    </row>
    <row r="2079" s="13" customFormat="1">
      <c r="B2079" s="265"/>
      <c r="C2079" s="266"/>
      <c r="D2079" s="252" t="s">
        <v>428</v>
      </c>
      <c r="E2079" s="267" t="s">
        <v>21</v>
      </c>
      <c r="F2079" s="268" t="s">
        <v>2148</v>
      </c>
      <c r="G2079" s="266"/>
      <c r="H2079" s="269">
        <v>-198.12200000000001</v>
      </c>
      <c r="I2079" s="270"/>
      <c r="J2079" s="266"/>
      <c r="K2079" s="266"/>
      <c r="L2079" s="271"/>
      <c r="M2079" s="272"/>
      <c r="N2079" s="273"/>
      <c r="O2079" s="273"/>
      <c r="P2079" s="273"/>
      <c r="Q2079" s="273"/>
      <c r="R2079" s="273"/>
      <c r="S2079" s="273"/>
      <c r="T2079" s="274"/>
      <c r="AT2079" s="275" t="s">
        <v>428</v>
      </c>
      <c r="AU2079" s="275" t="s">
        <v>86</v>
      </c>
      <c r="AV2079" s="13" t="s">
        <v>86</v>
      </c>
      <c r="AW2079" s="13" t="s">
        <v>39</v>
      </c>
      <c r="AX2079" s="13" t="s">
        <v>76</v>
      </c>
      <c r="AY2079" s="275" t="s">
        <v>414</v>
      </c>
    </row>
    <row r="2080" s="12" customFormat="1">
      <c r="B2080" s="255"/>
      <c r="C2080" s="256"/>
      <c r="D2080" s="252" t="s">
        <v>428</v>
      </c>
      <c r="E2080" s="257" t="s">
        <v>21</v>
      </c>
      <c r="F2080" s="258" t="s">
        <v>2053</v>
      </c>
      <c r="G2080" s="256"/>
      <c r="H2080" s="257" t="s">
        <v>21</v>
      </c>
      <c r="I2080" s="259"/>
      <c r="J2080" s="256"/>
      <c r="K2080" s="256"/>
      <c r="L2080" s="260"/>
      <c r="M2080" s="261"/>
      <c r="N2080" s="262"/>
      <c r="O2080" s="262"/>
      <c r="P2080" s="262"/>
      <c r="Q2080" s="262"/>
      <c r="R2080" s="262"/>
      <c r="S2080" s="262"/>
      <c r="T2080" s="263"/>
      <c r="AT2080" s="264" t="s">
        <v>428</v>
      </c>
      <c r="AU2080" s="264" t="s">
        <v>86</v>
      </c>
      <c r="AV2080" s="12" t="s">
        <v>83</v>
      </c>
      <c r="AW2080" s="12" t="s">
        <v>39</v>
      </c>
      <c r="AX2080" s="12" t="s">
        <v>76</v>
      </c>
      <c r="AY2080" s="264" t="s">
        <v>414</v>
      </c>
    </row>
    <row r="2081" s="13" customFormat="1">
      <c r="B2081" s="265"/>
      <c r="C2081" s="266"/>
      <c r="D2081" s="252" t="s">
        <v>428</v>
      </c>
      <c r="E2081" s="267" t="s">
        <v>21</v>
      </c>
      <c r="F2081" s="268" t="s">
        <v>2149</v>
      </c>
      <c r="G2081" s="266"/>
      <c r="H2081" s="269">
        <v>-19.329000000000001</v>
      </c>
      <c r="I2081" s="270"/>
      <c r="J2081" s="266"/>
      <c r="K2081" s="266"/>
      <c r="L2081" s="271"/>
      <c r="M2081" s="272"/>
      <c r="N2081" s="273"/>
      <c r="O2081" s="273"/>
      <c r="P2081" s="273"/>
      <c r="Q2081" s="273"/>
      <c r="R2081" s="273"/>
      <c r="S2081" s="273"/>
      <c r="T2081" s="274"/>
      <c r="AT2081" s="275" t="s">
        <v>428</v>
      </c>
      <c r="AU2081" s="275" t="s">
        <v>86</v>
      </c>
      <c r="AV2081" s="13" t="s">
        <v>86</v>
      </c>
      <c r="AW2081" s="13" t="s">
        <v>39</v>
      </c>
      <c r="AX2081" s="13" t="s">
        <v>76</v>
      </c>
      <c r="AY2081" s="275" t="s">
        <v>414</v>
      </c>
    </row>
    <row r="2082" s="12" customFormat="1">
      <c r="B2082" s="255"/>
      <c r="C2082" s="256"/>
      <c r="D2082" s="252" t="s">
        <v>428</v>
      </c>
      <c r="E2082" s="257" t="s">
        <v>21</v>
      </c>
      <c r="F2082" s="258" t="s">
        <v>2055</v>
      </c>
      <c r="G2082" s="256"/>
      <c r="H2082" s="257" t="s">
        <v>21</v>
      </c>
      <c r="I2082" s="259"/>
      <c r="J2082" s="256"/>
      <c r="K2082" s="256"/>
      <c r="L2082" s="260"/>
      <c r="M2082" s="261"/>
      <c r="N2082" s="262"/>
      <c r="O2082" s="262"/>
      <c r="P2082" s="262"/>
      <c r="Q2082" s="262"/>
      <c r="R2082" s="262"/>
      <c r="S2082" s="262"/>
      <c r="T2082" s="263"/>
      <c r="AT2082" s="264" t="s">
        <v>428</v>
      </c>
      <c r="AU2082" s="264" t="s">
        <v>86</v>
      </c>
      <c r="AV2082" s="12" t="s">
        <v>83</v>
      </c>
      <c r="AW2082" s="12" t="s">
        <v>39</v>
      </c>
      <c r="AX2082" s="12" t="s">
        <v>76</v>
      </c>
      <c r="AY2082" s="264" t="s">
        <v>414</v>
      </c>
    </row>
    <row r="2083" s="13" customFormat="1">
      <c r="B2083" s="265"/>
      <c r="C2083" s="266"/>
      <c r="D2083" s="252" t="s">
        <v>428</v>
      </c>
      <c r="E2083" s="267" t="s">
        <v>21</v>
      </c>
      <c r="F2083" s="268" t="s">
        <v>2150</v>
      </c>
      <c r="G2083" s="266"/>
      <c r="H2083" s="269">
        <v>-115.974</v>
      </c>
      <c r="I2083" s="270"/>
      <c r="J2083" s="266"/>
      <c r="K2083" s="266"/>
      <c r="L2083" s="271"/>
      <c r="M2083" s="272"/>
      <c r="N2083" s="273"/>
      <c r="O2083" s="273"/>
      <c r="P2083" s="273"/>
      <c r="Q2083" s="273"/>
      <c r="R2083" s="273"/>
      <c r="S2083" s="273"/>
      <c r="T2083" s="274"/>
      <c r="AT2083" s="275" t="s">
        <v>428</v>
      </c>
      <c r="AU2083" s="275" t="s">
        <v>86</v>
      </c>
      <c r="AV2083" s="13" t="s">
        <v>86</v>
      </c>
      <c r="AW2083" s="13" t="s">
        <v>39</v>
      </c>
      <c r="AX2083" s="13" t="s">
        <v>76</v>
      </c>
      <c r="AY2083" s="275" t="s">
        <v>414</v>
      </c>
    </row>
    <row r="2084" s="15" customFormat="1">
      <c r="B2084" s="287"/>
      <c r="C2084" s="288"/>
      <c r="D2084" s="252" t="s">
        <v>428</v>
      </c>
      <c r="E2084" s="289" t="s">
        <v>490</v>
      </c>
      <c r="F2084" s="290" t="s">
        <v>235</v>
      </c>
      <c r="G2084" s="288"/>
      <c r="H2084" s="291">
        <v>6302.5410000000002</v>
      </c>
      <c r="I2084" s="292"/>
      <c r="J2084" s="288"/>
      <c r="K2084" s="288"/>
      <c r="L2084" s="293"/>
      <c r="M2084" s="294"/>
      <c r="N2084" s="295"/>
      <c r="O2084" s="295"/>
      <c r="P2084" s="295"/>
      <c r="Q2084" s="295"/>
      <c r="R2084" s="295"/>
      <c r="S2084" s="295"/>
      <c r="T2084" s="296"/>
      <c r="AT2084" s="297" t="s">
        <v>428</v>
      </c>
      <c r="AU2084" s="297" t="s">
        <v>86</v>
      </c>
      <c r="AV2084" s="15" t="s">
        <v>422</v>
      </c>
      <c r="AW2084" s="15" t="s">
        <v>39</v>
      </c>
      <c r="AX2084" s="15" t="s">
        <v>83</v>
      </c>
      <c r="AY2084" s="297" t="s">
        <v>414</v>
      </c>
    </row>
    <row r="2085" s="1" customFormat="1" ht="38.25" customHeight="1">
      <c r="B2085" s="47"/>
      <c r="C2085" s="240" t="s">
        <v>2151</v>
      </c>
      <c r="D2085" s="240" t="s">
        <v>418</v>
      </c>
      <c r="E2085" s="241" t="s">
        <v>2152</v>
      </c>
      <c r="F2085" s="242" t="s">
        <v>2153</v>
      </c>
      <c r="G2085" s="243" t="s">
        <v>192</v>
      </c>
      <c r="H2085" s="244">
        <v>171.36000000000001</v>
      </c>
      <c r="I2085" s="245"/>
      <c r="J2085" s="246">
        <f>ROUND(I2085*H2085,2)</f>
        <v>0</v>
      </c>
      <c r="K2085" s="242" t="s">
        <v>421</v>
      </c>
      <c r="L2085" s="73"/>
      <c r="M2085" s="247" t="s">
        <v>21</v>
      </c>
      <c r="N2085" s="248" t="s">
        <v>47</v>
      </c>
      <c r="O2085" s="48"/>
      <c r="P2085" s="249">
        <f>O2085*H2085</f>
        <v>0</v>
      </c>
      <c r="Q2085" s="249">
        <v>0.059589999999999997</v>
      </c>
      <c r="R2085" s="249">
        <f>Q2085*H2085</f>
        <v>10.2113424</v>
      </c>
      <c r="S2085" s="249">
        <v>0</v>
      </c>
      <c r="T2085" s="250">
        <f>S2085*H2085</f>
        <v>0</v>
      </c>
      <c r="AR2085" s="25" t="s">
        <v>690</v>
      </c>
      <c r="AT2085" s="25" t="s">
        <v>418</v>
      </c>
      <c r="AU2085" s="25" t="s">
        <v>86</v>
      </c>
      <c r="AY2085" s="25" t="s">
        <v>414</v>
      </c>
      <c r="BE2085" s="251">
        <f>IF(N2085="základní",J2085,0)</f>
        <v>0</v>
      </c>
      <c r="BF2085" s="251">
        <f>IF(N2085="snížená",J2085,0)</f>
        <v>0</v>
      </c>
      <c r="BG2085" s="251">
        <f>IF(N2085="zákl. přenesená",J2085,0)</f>
        <v>0</v>
      </c>
      <c r="BH2085" s="251">
        <f>IF(N2085="sníž. přenesená",J2085,0)</f>
        <v>0</v>
      </c>
      <c r="BI2085" s="251">
        <f>IF(N2085="nulová",J2085,0)</f>
        <v>0</v>
      </c>
      <c r="BJ2085" s="25" t="s">
        <v>83</v>
      </c>
      <c r="BK2085" s="251">
        <f>ROUND(I2085*H2085,2)</f>
        <v>0</v>
      </c>
      <c r="BL2085" s="25" t="s">
        <v>690</v>
      </c>
      <c r="BM2085" s="25" t="s">
        <v>2154</v>
      </c>
    </row>
    <row r="2086" s="1" customFormat="1">
      <c r="B2086" s="47"/>
      <c r="C2086" s="75"/>
      <c r="D2086" s="252" t="s">
        <v>425</v>
      </c>
      <c r="E2086" s="75"/>
      <c r="F2086" s="253" t="s">
        <v>2155</v>
      </c>
      <c r="G2086" s="75"/>
      <c r="H2086" s="75"/>
      <c r="I2086" s="208"/>
      <c r="J2086" s="75"/>
      <c r="K2086" s="75"/>
      <c r="L2086" s="73"/>
      <c r="M2086" s="254"/>
      <c r="N2086" s="48"/>
      <c r="O2086" s="48"/>
      <c r="P2086" s="48"/>
      <c r="Q2086" s="48"/>
      <c r="R2086" s="48"/>
      <c r="S2086" s="48"/>
      <c r="T2086" s="96"/>
      <c r="AT2086" s="25" t="s">
        <v>425</v>
      </c>
      <c r="AU2086" s="25" t="s">
        <v>86</v>
      </c>
    </row>
    <row r="2087" s="12" customFormat="1">
      <c r="B2087" s="255"/>
      <c r="C2087" s="256"/>
      <c r="D2087" s="252" t="s">
        <v>428</v>
      </c>
      <c r="E2087" s="257" t="s">
        <v>21</v>
      </c>
      <c r="F2087" s="258" t="s">
        <v>1163</v>
      </c>
      <c r="G2087" s="256"/>
      <c r="H2087" s="257" t="s">
        <v>21</v>
      </c>
      <c r="I2087" s="259"/>
      <c r="J2087" s="256"/>
      <c r="K2087" s="256"/>
      <c r="L2087" s="260"/>
      <c r="M2087" s="261"/>
      <c r="N2087" s="262"/>
      <c r="O2087" s="262"/>
      <c r="P2087" s="262"/>
      <c r="Q2087" s="262"/>
      <c r="R2087" s="262"/>
      <c r="S2087" s="262"/>
      <c r="T2087" s="263"/>
      <c r="AT2087" s="264" t="s">
        <v>428</v>
      </c>
      <c r="AU2087" s="264" t="s">
        <v>86</v>
      </c>
      <c r="AV2087" s="12" t="s">
        <v>83</v>
      </c>
      <c r="AW2087" s="12" t="s">
        <v>39</v>
      </c>
      <c r="AX2087" s="12" t="s">
        <v>76</v>
      </c>
      <c r="AY2087" s="264" t="s">
        <v>414</v>
      </c>
    </row>
    <row r="2088" s="13" customFormat="1">
      <c r="B2088" s="265"/>
      <c r="C2088" s="266"/>
      <c r="D2088" s="252" t="s">
        <v>428</v>
      </c>
      <c r="E2088" s="267" t="s">
        <v>21</v>
      </c>
      <c r="F2088" s="268" t="s">
        <v>2156</v>
      </c>
      <c r="G2088" s="266"/>
      <c r="H2088" s="269">
        <v>171.36000000000001</v>
      </c>
      <c r="I2088" s="270"/>
      <c r="J2088" s="266"/>
      <c r="K2088" s="266"/>
      <c r="L2088" s="271"/>
      <c r="M2088" s="272"/>
      <c r="N2088" s="273"/>
      <c r="O2088" s="273"/>
      <c r="P2088" s="273"/>
      <c r="Q2088" s="273"/>
      <c r="R2088" s="273"/>
      <c r="S2088" s="273"/>
      <c r="T2088" s="274"/>
      <c r="AT2088" s="275" t="s">
        <v>428</v>
      </c>
      <c r="AU2088" s="275" t="s">
        <v>86</v>
      </c>
      <c r="AV2088" s="13" t="s">
        <v>86</v>
      </c>
      <c r="AW2088" s="13" t="s">
        <v>39</v>
      </c>
      <c r="AX2088" s="13" t="s">
        <v>76</v>
      </c>
      <c r="AY2088" s="275" t="s">
        <v>414</v>
      </c>
    </row>
    <row r="2089" s="14" customFormat="1">
      <c r="B2089" s="276"/>
      <c r="C2089" s="277"/>
      <c r="D2089" s="252" t="s">
        <v>428</v>
      </c>
      <c r="E2089" s="278" t="s">
        <v>257</v>
      </c>
      <c r="F2089" s="279" t="s">
        <v>259</v>
      </c>
      <c r="G2089" s="277"/>
      <c r="H2089" s="280">
        <v>171.36000000000001</v>
      </c>
      <c r="I2089" s="281"/>
      <c r="J2089" s="277"/>
      <c r="K2089" s="277"/>
      <c r="L2089" s="282"/>
      <c r="M2089" s="283"/>
      <c r="N2089" s="284"/>
      <c r="O2089" s="284"/>
      <c r="P2089" s="284"/>
      <c r="Q2089" s="284"/>
      <c r="R2089" s="284"/>
      <c r="S2089" s="284"/>
      <c r="T2089" s="285"/>
      <c r="AT2089" s="286" t="s">
        <v>428</v>
      </c>
      <c r="AU2089" s="286" t="s">
        <v>86</v>
      </c>
      <c r="AV2089" s="14" t="s">
        <v>394</v>
      </c>
      <c r="AW2089" s="14" t="s">
        <v>39</v>
      </c>
      <c r="AX2089" s="14" t="s">
        <v>76</v>
      </c>
      <c r="AY2089" s="286" t="s">
        <v>414</v>
      </c>
    </row>
    <row r="2090" s="15" customFormat="1">
      <c r="B2090" s="287"/>
      <c r="C2090" s="288"/>
      <c r="D2090" s="252" t="s">
        <v>428</v>
      </c>
      <c r="E2090" s="289" t="s">
        <v>21</v>
      </c>
      <c r="F2090" s="290" t="s">
        <v>235</v>
      </c>
      <c r="G2090" s="288"/>
      <c r="H2090" s="291">
        <v>171.36000000000001</v>
      </c>
      <c r="I2090" s="292"/>
      <c r="J2090" s="288"/>
      <c r="K2090" s="288"/>
      <c r="L2090" s="293"/>
      <c r="M2090" s="294"/>
      <c r="N2090" s="295"/>
      <c r="O2090" s="295"/>
      <c r="P2090" s="295"/>
      <c r="Q2090" s="295"/>
      <c r="R2090" s="295"/>
      <c r="S2090" s="295"/>
      <c r="T2090" s="296"/>
      <c r="AT2090" s="297" t="s">
        <v>428</v>
      </c>
      <c r="AU2090" s="297" t="s">
        <v>86</v>
      </c>
      <c r="AV2090" s="15" t="s">
        <v>422</v>
      </c>
      <c r="AW2090" s="15" t="s">
        <v>39</v>
      </c>
      <c r="AX2090" s="15" t="s">
        <v>83</v>
      </c>
      <c r="AY2090" s="297" t="s">
        <v>414</v>
      </c>
    </row>
    <row r="2091" s="1" customFormat="1" ht="38.25" customHeight="1">
      <c r="B2091" s="47"/>
      <c r="C2091" s="240" t="s">
        <v>2157</v>
      </c>
      <c r="D2091" s="240" t="s">
        <v>418</v>
      </c>
      <c r="E2091" s="241" t="s">
        <v>2158</v>
      </c>
      <c r="F2091" s="242" t="s">
        <v>2159</v>
      </c>
      <c r="G2091" s="243" t="s">
        <v>192</v>
      </c>
      <c r="H2091" s="244">
        <v>169</v>
      </c>
      <c r="I2091" s="245"/>
      <c r="J2091" s="246">
        <f>ROUND(I2091*H2091,2)</f>
        <v>0</v>
      </c>
      <c r="K2091" s="242" t="s">
        <v>421</v>
      </c>
      <c r="L2091" s="73"/>
      <c r="M2091" s="247" t="s">
        <v>21</v>
      </c>
      <c r="N2091" s="248" t="s">
        <v>47</v>
      </c>
      <c r="O2091" s="48"/>
      <c r="P2091" s="249">
        <f>O2091*H2091</f>
        <v>0</v>
      </c>
      <c r="Q2091" s="249">
        <v>0.01261</v>
      </c>
      <c r="R2091" s="249">
        <f>Q2091*H2091</f>
        <v>2.1310899999999999</v>
      </c>
      <c r="S2091" s="249">
        <v>0</v>
      </c>
      <c r="T2091" s="250">
        <f>S2091*H2091</f>
        <v>0</v>
      </c>
      <c r="AR2091" s="25" t="s">
        <v>690</v>
      </c>
      <c r="AT2091" s="25" t="s">
        <v>418</v>
      </c>
      <c r="AU2091" s="25" t="s">
        <v>86</v>
      </c>
      <c r="AY2091" s="25" t="s">
        <v>414</v>
      </c>
      <c r="BE2091" s="251">
        <f>IF(N2091="základní",J2091,0)</f>
        <v>0</v>
      </c>
      <c r="BF2091" s="251">
        <f>IF(N2091="snížená",J2091,0)</f>
        <v>0</v>
      </c>
      <c r="BG2091" s="251">
        <f>IF(N2091="zákl. přenesená",J2091,0)</f>
        <v>0</v>
      </c>
      <c r="BH2091" s="251">
        <f>IF(N2091="sníž. přenesená",J2091,0)</f>
        <v>0</v>
      </c>
      <c r="BI2091" s="251">
        <f>IF(N2091="nulová",J2091,0)</f>
        <v>0</v>
      </c>
      <c r="BJ2091" s="25" t="s">
        <v>83</v>
      </c>
      <c r="BK2091" s="251">
        <f>ROUND(I2091*H2091,2)</f>
        <v>0</v>
      </c>
      <c r="BL2091" s="25" t="s">
        <v>690</v>
      </c>
      <c r="BM2091" s="25" t="s">
        <v>2160</v>
      </c>
    </row>
    <row r="2092" s="1" customFormat="1">
      <c r="B2092" s="47"/>
      <c r="C2092" s="75"/>
      <c r="D2092" s="252" t="s">
        <v>425</v>
      </c>
      <c r="E2092" s="75"/>
      <c r="F2092" s="253" t="s">
        <v>2161</v>
      </c>
      <c r="G2092" s="75"/>
      <c r="H2092" s="75"/>
      <c r="I2092" s="208"/>
      <c r="J2092" s="75"/>
      <c r="K2092" s="75"/>
      <c r="L2092" s="73"/>
      <c r="M2092" s="254"/>
      <c r="N2092" s="48"/>
      <c r="O2092" s="48"/>
      <c r="P2092" s="48"/>
      <c r="Q2092" s="48"/>
      <c r="R2092" s="48"/>
      <c r="S2092" s="48"/>
      <c r="T2092" s="96"/>
      <c r="AT2092" s="25" t="s">
        <v>425</v>
      </c>
      <c r="AU2092" s="25" t="s">
        <v>86</v>
      </c>
    </row>
    <row r="2093" s="12" customFormat="1">
      <c r="B2093" s="255"/>
      <c r="C2093" s="256"/>
      <c r="D2093" s="252" t="s">
        <v>428</v>
      </c>
      <c r="E2093" s="257" t="s">
        <v>21</v>
      </c>
      <c r="F2093" s="258" t="s">
        <v>1163</v>
      </c>
      <c r="G2093" s="256"/>
      <c r="H2093" s="257" t="s">
        <v>21</v>
      </c>
      <c r="I2093" s="259"/>
      <c r="J2093" s="256"/>
      <c r="K2093" s="256"/>
      <c r="L2093" s="260"/>
      <c r="M2093" s="261"/>
      <c r="N2093" s="262"/>
      <c r="O2093" s="262"/>
      <c r="P2093" s="262"/>
      <c r="Q2093" s="262"/>
      <c r="R2093" s="262"/>
      <c r="S2093" s="262"/>
      <c r="T2093" s="263"/>
      <c r="AT2093" s="264" t="s">
        <v>428</v>
      </c>
      <c r="AU2093" s="264" t="s">
        <v>86</v>
      </c>
      <c r="AV2093" s="12" t="s">
        <v>83</v>
      </c>
      <c r="AW2093" s="12" t="s">
        <v>39</v>
      </c>
      <c r="AX2093" s="12" t="s">
        <v>76</v>
      </c>
      <c r="AY2093" s="264" t="s">
        <v>414</v>
      </c>
    </row>
    <row r="2094" s="12" customFormat="1">
      <c r="B2094" s="255"/>
      <c r="C2094" s="256"/>
      <c r="D2094" s="252" t="s">
        <v>428</v>
      </c>
      <c r="E2094" s="257" t="s">
        <v>21</v>
      </c>
      <c r="F2094" s="258" t="s">
        <v>2162</v>
      </c>
      <c r="G2094" s="256"/>
      <c r="H2094" s="257" t="s">
        <v>21</v>
      </c>
      <c r="I2094" s="259"/>
      <c r="J2094" s="256"/>
      <c r="K2094" s="256"/>
      <c r="L2094" s="260"/>
      <c r="M2094" s="261"/>
      <c r="N2094" s="262"/>
      <c r="O2094" s="262"/>
      <c r="P2094" s="262"/>
      <c r="Q2094" s="262"/>
      <c r="R2094" s="262"/>
      <c r="S2094" s="262"/>
      <c r="T2094" s="263"/>
      <c r="AT2094" s="264" t="s">
        <v>428</v>
      </c>
      <c r="AU2094" s="264" t="s">
        <v>86</v>
      </c>
      <c r="AV2094" s="12" t="s">
        <v>83</v>
      </c>
      <c r="AW2094" s="12" t="s">
        <v>39</v>
      </c>
      <c r="AX2094" s="12" t="s">
        <v>76</v>
      </c>
      <c r="AY2094" s="264" t="s">
        <v>414</v>
      </c>
    </row>
    <row r="2095" s="13" customFormat="1">
      <c r="B2095" s="265"/>
      <c r="C2095" s="266"/>
      <c r="D2095" s="252" t="s">
        <v>428</v>
      </c>
      <c r="E2095" s="267" t="s">
        <v>21</v>
      </c>
      <c r="F2095" s="268" t="s">
        <v>2163</v>
      </c>
      <c r="G2095" s="266"/>
      <c r="H2095" s="269">
        <v>169</v>
      </c>
      <c r="I2095" s="270"/>
      <c r="J2095" s="266"/>
      <c r="K2095" s="266"/>
      <c r="L2095" s="271"/>
      <c r="M2095" s="272"/>
      <c r="N2095" s="273"/>
      <c r="O2095" s="273"/>
      <c r="P2095" s="273"/>
      <c r="Q2095" s="273"/>
      <c r="R2095" s="273"/>
      <c r="S2095" s="273"/>
      <c r="T2095" s="274"/>
      <c r="AT2095" s="275" t="s">
        <v>428</v>
      </c>
      <c r="AU2095" s="275" t="s">
        <v>86</v>
      </c>
      <c r="AV2095" s="13" t="s">
        <v>86</v>
      </c>
      <c r="AW2095" s="13" t="s">
        <v>39</v>
      </c>
      <c r="AX2095" s="13" t="s">
        <v>76</v>
      </c>
      <c r="AY2095" s="275" t="s">
        <v>414</v>
      </c>
    </row>
    <row r="2096" s="14" customFormat="1">
      <c r="B2096" s="276"/>
      <c r="C2096" s="277"/>
      <c r="D2096" s="252" t="s">
        <v>428</v>
      </c>
      <c r="E2096" s="278" t="s">
        <v>505</v>
      </c>
      <c r="F2096" s="279" t="s">
        <v>259</v>
      </c>
      <c r="G2096" s="277"/>
      <c r="H2096" s="280">
        <v>169</v>
      </c>
      <c r="I2096" s="281"/>
      <c r="J2096" s="277"/>
      <c r="K2096" s="277"/>
      <c r="L2096" s="282"/>
      <c r="M2096" s="283"/>
      <c r="N2096" s="284"/>
      <c r="O2096" s="284"/>
      <c r="P2096" s="284"/>
      <c r="Q2096" s="284"/>
      <c r="R2096" s="284"/>
      <c r="S2096" s="284"/>
      <c r="T2096" s="285"/>
      <c r="AT2096" s="286" t="s">
        <v>428</v>
      </c>
      <c r="AU2096" s="286" t="s">
        <v>86</v>
      </c>
      <c r="AV2096" s="14" t="s">
        <v>394</v>
      </c>
      <c r="AW2096" s="14" t="s">
        <v>39</v>
      </c>
      <c r="AX2096" s="14" t="s">
        <v>76</v>
      </c>
      <c r="AY2096" s="286" t="s">
        <v>414</v>
      </c>
    </row>
    <row r="2097" s="15" customFormat="1">
      <c r="B2097" s="287"/>
      <c r="C2097" s="288"/>
      <c r="D2097" s="252" t="s">
        <v>428</v>
      </c>
      <c r="E2097" s="289" t="s">
        <v>21</v>
      </c>
      <c r="F2097" s="290" t="s">
        <v>235</v>
      </c>
      <c r="G2097" s="288"/>
      <c r="H2097" s="291">
        <v>169</v>
      </c>
      <c r="I2097" s="292"/>
      <c r="J2097" s="288"/>
      <c r="K2097" s="288"/>
      <c r="L2097" s="293"/>
      <c r="M2097" s="294"/>
      <c r="N2097" s="295"/>
      <c r="O2097" s="295"/>
      <c r="P2097" s="295"/>
      <c r="Q2097" s="295"/>
      <c r="R2097" s="295"/>
      <c r="S2097" s="295"/>
      <c r="T2097" s="296"/>
      <c r="AT2097" s="297" t="s">
        <v>428</v>
      </c>
      <c r="AU2097" s="297" t="s">
        <v>86</v>
      </c>
      <c r="AV2097" s="15" t="s">
        <v>422</v>
      </c>
      <c r="AW2097" s="15" t="s">
        <v>39</v>
      </c>
      <c r="AX2097" s="15" t="s">
        <v>83</v>
      </c>
      <c r="AY2097" s="297" t="s">
        <v>414</v>
      </c>
    </row>
    <row r="2098" s="1" customFormat="1" ht="38.25" customHeight="1">
      <c r="B2098" s="47"/>
      <c r="C2098" s="240" t="s">
        <v>2164</v>
      </c>
      <c r="D2098" s="240" t="s">
        <v>418</v>
      </c>
      <c r="E2098" s="241" t="s">
        <v>2165</v>
      </c>
      <c r="F2098" s="242" t="s">
        <v>2166</v>
      </c>
      <c r="G2098" s="243" t="s">
        <v>192</v>
      </c>
      <c r="H2098" s="244">
        <v>571</v>
      </c>
      <c r="I2098" s="245"/>
      <c r="J2098" s="246">
        <f>ROUND(I2098*H2098,2)</f>
        <v>0</v>
      </c>
      <c r="K2098" s="242" t="s">
        <v>421</v>
      </c>
      <c r="L2098" s="73"/>
      <c r="M2098" s="247" t="s">
        <v>21</v>
      </c>
      <c r="N2098" s="248" t="s">
        <v>47</v>
      </c>
      <c r="O2098" s="48"/>
      <c r="P2098" s="249">
        <f>O2098*H2098</f>
        <v>0</v>
      </c>
      <c r="Q2098" s="249">
        <v>0.020379999999999999</v>
      </c>
      <c r="R2098" s="249">
        <f>Q2098*H2098</f>
        <v>11.636979999999999</v>
      </c>
      <c r="S2098" s="249">
        <v>0</v>
      </c>
      <c r="T2098" s="250">
        <f>S2098*H2098</f>
        <v>0</v>
      </c>
      <c r="AR2098" s="25" t="s">
        <v>690</v>
      </c>
      <c r="AT2098" s="25" t="s">
        <v>418</v>
      </c>
      <c r="AU2098" s="25" t="s">
        <v>86</v>
      </c>
      <c r="AY2098" s="25" t="s">
        <v>414</v>
      </c>
      <c r="BE2098" s="251">
        <f>IF(N2098="základní",J2098,0)</f>
        <v>0</v>
      </c>
      <c r="BF2098" s="251">
        <f>IF(N2098="snížená",J2098,0)</f>
        <v>0</v>
      </c>
      <c r="BG2098" s="251">
        <f>IF(N2098="zákl. přenesená",J2098,0)</f>
        <v>0</v>
      </c>
      <c r="BH2098" s="251">
        <f>IF(N2098="sníž. přenesená",J2098,0)</f>
        <v>0</v>
      </c>
      <c r="BI2098" s="251">
        <f>IF(N2098="nulová",J2098,0)</f>
        <v>0</v>
      </c>
      <c r="BJ2098" s="25" t="s">
        <v>83</v>
      </c>
      <c r="BK2098" s="251">
        <f>ROUND(I2098*H2098,2)</f>
        <v>0</v>
      </c>
      <c r="BL2098" s="25" t="s">
        <v>690</v>
      </c>
      <c r="BM2098" s="25" t="s">
        <v>2167</v>
      </c>
    </row>
    <row r="2099" s="1" customFormat="1">
      <c r="B2099" s="47"/>
      <c r="C2099" s="75"/>
      <c r="D2099" s="252" t="s">
        <v>425</v>
      </c>
      <c r="E2099" s="75"/>
      <c r="F2099" s="253" t="s">
        <v>2161</v>
      </c>
      <c r="G2099" s="75"/>
      <c r="H2099" s="75"/>
      <c r="I2099" s="208"/>
      <c r="J2099" s="75"/>
      <c r="K2099" s="75"/>
      <c r="L2099" s="73"/>
      <c r="M2099" s="254"/>
      <c r="N2099" s="48"/>
      <c r="O2099" s="48"/>
      <c r="P2099" s="48"/>
      <c r="Q2099" s="48"/>
      <c r="R2099" s="48"/>
      <c r="S2099" s="48"/>
      <c r="T2099" s="96"/>
      <c r="AT2099" s="25" t="s">
        <v>425</v>
      </c>
      <c r="AU2099" s="25" t="s">
        <v>86</v>
      </c>
    </row>
    <row r="2100" s="12" customFormat="1">
      <c r="B2100" s="255"/>
      <c r="C2100" s="256"/>
      <c r="D2100" s="252" t="s">
        <v>428</v>
      </c>
      <c r="E2100" s="257" t="s">
        <v>21</v>
      </c>
      <c r="F2100" s="258" t="s">
        <v>1163</v>
      </c>
      <c r="G2100" s="256"/>
      <c r="H2100" s="257" t="s">
        <v>21</v>
      </c>
      <c r="I2100" s="259"/>
      <c r="J2100" s="256"/>
      <c r="K2100" s="256"/>
      <c r="L2100" s="260"/>
      <c r="M2100" s="261"/>
      <c r="N2100" s="262"/>
      <c r="O2100" s="262"/>
      <c r="P2100" s="262"/>
      <c r="Q2100" s="262"/>
      <c r="R2100" s="262"/>
      <c r="S2100" s="262"/>
      <c r="T2100" s="263"/>
      <c r="AT2100" s="264" t="s">
        <v>428</v>
      </c>
      <c r="AU2100" s="264" t="s">
        <v>86</v>
      </c>
      <c r="AV2100" s="12" t="s">
        <v>83</v>
      </c>
      <c r="AW2100" s="12" t="s">
        <v>39</v>
      </c>
      <c r="AX2100" s="12" t="s">
        <v>76</v>
      </c>
      <c r="AY2100" s="264" t="s">
        <v>414</v>
      </c>
    </row>
    <row r="2101" s="12" customFormat="1">
      <c r="B2101" s="255"/>
      <c r="C2101" s="256"/>
      <c r="D2101" s="252" t="s">
        <v>428</v>
      </c>
      <c r="E2101" s="257" t="s">
        <v>21</v>
      </c>
      <c r="F2101" s="258" t="s">
        <v>2162</v>
      </c>
      <c r="G2101" s="256"/>
      <c r="H2101" s="257" t="s">
        <v>21</v>
      </c>
      <c r="I2101" s="259"/>
      <c r="J2101" s="256"/>
      <c r="K2101" s="256"/>
      <c r="L2101" s="260"/>
      <c r="M2101" s="261"/>
      <c r="N2101" s="262"/>
      <c r="O2101" s="262"/>
      <c r="P2101" s="262"/>
      <c r="Q2101" s="262"/>
      <c r="R2101" s="262"/>
      <c r="S2101" s="262"/>
      <c r="T2101" s="263"/>
      <c r="AT2101" s="264" t="s">
        <v>428</v>
      </c>
      <c r="AU2101" s="264" t="s">
        <v>86</v>
      </c>
      <c r="AV2101" s="12" t="s">
        <v>83</v>
      </c>
      <c r="AW2101" s="12" t="s">
        <v>39</v>
      </c>
      <c r="AX2101" s="12" t="s">
        <v>76</v>
      </c>
      <c r="AY2101" s="264" t="s">
        <v>414</v>
      </c>
    </row>
    <row r="2102" s="13" customFormat="1">
      <c r="B2102" s="265"/>
      <c r="C2102" s="266"/>
      <c r="D2102" s="252" t="s">
        <v>428</v>
      </c>
      <c r="E2102" s="267" t="s">
        <v>21</v>
      </c>
      <c r="F2102" s="268" t="s">
        <v>2168</v>
      </c>
      <c r="G2102" s="266"/>
      <c r="H2102" s="269">
        <v>571</v>
      </c>
      <c r="I2102" s="270"/>
      <c r="J2102" s="266"/>
      <c r="K2102" s="266"/>
      <c r="L2102" s="271"/>
      <c r="M2102" s="272"/>
      <c r="N2102" s="273"/>
      <c r="O2102" s="273"/>
      <c r="P2102" s="273"/>
      <c r="Q2102" s="273"/>
      <c r="R2102" s="273"/>
      <c r="S2102" s="273"/>
      <c r="T2102" s="274"/>
      <c r="AT2102" s="275" t="s">
        <v>428</v>
      </c>
      <c r="AU2102" s="275" t="s">
        <v>86</v>
      </c>
      <c r="AV2102" s="13" t="s">
        <v>86</v>
      </c>
      <c r="AW2102" s="13" t="s">
        <v>39</v>
      </c>
      <c r="AX2102" s="13" t="s">
        <v>76</v>
      </c>
      <c r="AY2102" s="275" t="s">
        <v>414</v>
      </c>
    </row>
    <row r="2103" s="14" customFormat="1">
      <c r="B2103" s="276"/>
      <c r="C2103" s="277"/>
      <c r="D2103" s="252" t="s">
        <v>428</v>
      </c>
      <c r="E2103" s="278" t="s">
        <v>512</v>
      </c>
      <c r="F2103" s="279" t="s">
        <v>259</v>
      </c>
      <c r="G2103" s="277"/>
      <c r="H2103" s="280">
        <v>571</v>
      </c>
      <c r="I2103" s="281"/>
      <c r="J2103" s="277"/>
      <c r="K2103" s="277"/>
      <c r="L2103" s="282"/>
      <c r="M2103" s="283"/>
      <c r="N2103" s="284"/>
      <c r="O2103" s="284"/>
      <c r="P2103" s="284"/>
      <c r="Q2103" s="284"/>
      <c r="R2103" s="284"/>
      <c r="S2103" s="284"/>
      <c r="T2103" s="285"/>
      <c r="AT2103" s="286" t="s">
        <v>428</v>
      </c>
      <c r="AU2103" s="286" t="s">
        <v>86</v>
      </c>
      <c r="AV2103" s="14" t="s">
        <v>394</v>
      </c>
      <c r="AW2103" s="14" t="s">
        <v>39</v>
      </c>
      <c r="AX2103" s="14" t="s">
        <v>76</v>
      </c>
      <c r="AY2103" s="286" t="s">
        <v>414</v>
      </c>
    </row>
    <row r="2104" s="15" customFormat="1">
      <c r="B2104" s="287"/>
      <c r="C2104" s="288"/>
      <c r="D2104" s="252" t="s">
        <v>428</v>
      </c>
      <c r="E2104" s="289" t="s">
        <v>21</v>
      </c>
      <c r="F2104" s="290" t="s">
        <v>235</v>
      </c>
      <c r="G2104" s="288"/>
      <c r="H2104" s="291">
        <v>571</v>
      </c>
      <c r="I2104" s="292"/>
      <c r="J2104" s="288"/>
      <c r="K2104" s="288"/>
      <c r="L2104" s="293"/>
      <c r="M2104" s="294"/>
      <c r="N2104" s="295"/>
      <c r="O2104" s="295"/>
      <c r="P2104" s="295"/>
      <c r="Q2104" s="295"/>
      <c r="R2104" s="295"/>
      <c r="S2104" s="295"/>
      <c r="T2104" s="296"/>
      <c r="AT2104" s="297" t="s">
        <v>428</v>
      </c>
      <c r="AU2104" s="297" t="s">
        <v>86</v>
      </c>
      <c r="AV2104" s="15" t="s">
        <v>422</v>
      </c>
      <c r="AW2104" s="15" t="s">
        <v>39</v>
      </c>
      <c r="AX2104" s="15" t="s">
        <v>83</v>
      </c>
      <c r="AY2104" s="297" t="s">
        <v>414</v>
      </c>
    </row>
    <row r="2105" s="1" customFormat="1" ht="38.25" customHeight="1">
      <c r="B2105" s="47"/>
      <c r="C2105" s="240" t="s">
        <v>2169</v>
      </c>
      <c r="D2105" s="240" t="s">
        <v>418</v>
      </c>
      <c r="E2105" s="241" t="s">
        <v>2170</v>
      </c>
      <c r="F2105" s="242" t="s">
        <v>2171</v>
      </c>
      <c r="G2105" s="243" t="s">
        <v>192</v>
      </c>
      <c r="H2105" s="244">
        <v>460</v>
      </c>
      <c r="I2105" s="245"/>
      <c r="J2105" s="246">
        <f>ROUND(I2105*H2105,2)</f>
        <v>0</v>
      </c>
      <c r="K2105" s="242" t="s">
        <v>421</v>
      </c>
      <c r="L2105" s="73"/>
      <c r="M2105" s="247" t="s">
        <v>21</v>
      </c>
      <c r="N2105" s="248" t="s">
        <v>47</v>
      </c>
      <c r="O2105" s="48"/>
      <c r="P2105" s="249">
        <f>O2105*H2105</f>
        <v>0</v>
      </c>
      <c r="Q2105" s="249">
        <v>0.012919999999999999</v>
      </c>
      <c r="R2105" s="249">
        <f>Q2105*H2105</f>
        <v>5.9432</v>
      </c>
      <c r="S2105" s="249">
        <v>0</v>
      </c>
      <c r="T2105" s="250">
        <f>S2105*H2105</f>
        <v>0</v>
      </c>
      <c r="AR2105" s="25" t="s">
        <v>690</v>
      </c>
      <c r="AT2105" s="25" t="s">
        <v>418</v>
      </c>
      <c r="AU2105" s="25" t="s">
        <v>86</v>
      </c>
      <c r="AY2105" s="25" t="s">
        <v>414</v>
      </c>
      <c r="BE2105" s="251">
        <f>IF(N2105="základní",J2105,0)</f>
        <v>0</v>
      </c>
      <c r="BF2105" s="251">
        <f>IF(N2105="snížená",J2105,0)</f>
        <v>0</v>
      </c>
      <c r="BG2105" s="251">
        <f>IF(N2105="zákl. přenesená",J2105,0)</f>
        <v>0</v>
      </c>
      <c r="BH2105" s="251">
        <f>IF(N2105="sníž. přenesená",J2105,0)</f>
        <v>0</v>
      </c>
      <c r="BI2105" s="251">
        <f>IF(N2105="nulová",J2105,0)</f>
        <v>0</v>
      </c>
      <c r="BJ2105" s="25" t="s">
        <v>83</v>
      </c>
      <c r="BK2105" s="251">
        <f>ROUND(I2105*H2105,2)</f>
        <v>0</v>
      </c>
      <c r="BL2105" s="25" t="s">
        <v>690</v>
      </c>
      <c r="BM2105" s="25" t="s">
        <v>2172</v>
      </c>
    </row>
    <row r="2106" s="1" customFormat="1">
      <c r="B2106" s="47"/>
      <c r="C2106" s="75"/>
      <c r="D2106" s="252" t="s">
        <v>425</v>
      </c>
      <c r="E2106" s="75"/>
      <c r="F2106" s="253" t="s">
        <v>2161</v>
      </c>
      <c r="G2106" s="75"/>
      <c r="H2106" s="75"/>
      <c r="I2106" s="208"/>
      <c r="J2106" s="75"/>
      <c r="K2106" s="75"/>
      <c r="L2106" s="73"/>
      <c r="M2106" s="254"/>
      <c r="N2106" s="48"/>
      <c r="O2106" s="48"/>
      <c r="P2106" s="48"/>
      <c r="Q2106" s="48"/>
      <c r="R2106" s="48"/>
      <c r="S2106" s="48"/>
      <c r="T2106" s="96"/>
      <c r="AT2106" s="25" t="s">
        <v>425</v>
      </c>
      <c r="AU2106" s="25" t="s">
        <v>86</v>
      </c>
    </row>
    <row r="2107" s="12" customFormat="1">
      <c r="B2107" s="255"/>
      <c r="C2107" s="256"/>
      <c r="D2107" s="252" t="s">
        <v>428</v>
      </c>
      <c r="E2107" s="257" t="s">
        <v>21</v>
      </c>
      <c r="F2107" s="258" t="s">
        <v>1163</v>
      </c>
      <c r="G2107" s="256"/>
      <c r="H2107" s="257" t="s">
        <v>21</v>
      </c>
      <c r="I2107" s="259"/>
      <c r="J2107" s="256"/>
      <c r="K2107" s="256"/>
      <c r="L2107" s="260"/>
      <c r="M2107" s="261"/>
      <c r="N2107" s="262"/>
      <c r="O2107" s="262"/>
      <c r="P2107" s="262"/>
      <c r="Q2107" s="262"/>
      <c r="R2107" s="262"/>
      <c r="S2107" s="262"/>
      <c r="T2107" s="263"/>
      <c r="AT2107" s="264" t="s">
        <v>428</v>
      </c>
      <c r="AU2107" s="264" t="s">
        <v>86</v>
      </c>
      <c r="AV2107" s="12" t="s">
        <v>83</v>
      </c>
      <c r="AW2107" s="12" t="s">
        <v>39</v>
      </c>
      <c r="AX2107" s="12" t="s">
        <v>76</v>
      </c>
      <c r="AY2107" s="264" t="s">
        <v>414</v>
      </c>
    </row>
    <row r="2108" s="12" customFormat="1">
      <c r="B2108" s="255"/>
      <c r="C2108" s="256"/>
      <c r="D2108" s="252" t="s">
        <v>428</v>
      </c>
      <c r="E2108" s="257" t="s">
        <v>21</v>
      </c>
      <c r="F2108" s="258" t="s">
        <v>2173</v>
      </c>
      <c r="G2108" s="256"/>
      <c r="H2108" s="257" t="s">
        <v>21</v>
      </c>
      <c r="I2108" s="259"/>
      <c r="J2108" s="256"/>
      <c r="K2108" s="256"/>
      <c r="L2108" s="260"/>
      <c r="M2108" s="261"/>
      <c r="N2108" s="262"/>
      <c r="O2108" s="262"/>
      <c r="P2108" s="262"/>
      <c r="Q2108" s="262"/>
      <c r="R2108" s="262"/>
      <c r="S2108" s="262"/>
      <c r="T2108" s="263"/>
      <c r="AT2108" s="264" t="s">
        <v>428</v>
      </c>
      <c r="AU2108" s="264" t="s">
        <v>86</v>
      </c>
      <c r="AV2108" s="12" t="s">
        <v>83</v>
      </c>
      <c r="AW2108" s="12" t="s">
        <v>39</v>
      </c>
      <c r="AX2108" s="12" t="s">
        <v>76</v>
      </c>
      <c r="AY2108" s="264" t="s">
        <v>414</v>
      </c>
    </row>
    <row r="2109" s="13" customFormat="1">
      <c r="B2109" s="265"/>
      <c r="C2109" s="266"/>
      <c r="D2109" s="252" t="s">
        <v>428</v>
      </c>
      <c r="E2109" s="267" t="s">
        <v>21</v>
      </c>
      <c r="F2109" s="268" t="s">
        <v>2174</v>
      </c>
      <c r="G2109" s="266"/>
      <c r="H2109" s="269">
        <v>460</v>
      </c>
      <c r="I2109" s="270"/>
      <c r="J2109" s="266"/>
      <c r="K2109" s="266"/>
      <c r="L2109" s="271"/>
      <c r="M2109" s="272"/>
      <c r="N2109" s="273"/>
      <c r="O2109" s="273"/>
      <c r="P2109" s="273"/>
      <c r="Q2109" s="273"/>
      <c r="R2109" s="273"/>
      <c r="S2109" s="273"/>
      <c r="T2109" s="274"/>
      <c r="AT2109" s="275" t="s">
        <v>428</v>
      </c>
      <c r="AU2109" s="275" t="s">
        <v>86</v>
      </c>
      <c r="AV2109" s="13" t="s">
        <v>86</v>
      </c>
      <c r="AW2109" s="13" t="s">
        <v>39</v>
      </c>
      <c r="AX2109" s="13" t="s">
        <v>76</v>
      </c>
      <c r="AY2109" s="275" t="s">
        <v>414</v>
      </c>
    </row>
    <row r="2110" s="14" customFormat="1">
      <c r="B2110" s="276"/>
      <c r="C2110" s="277"/>
      <c r="D2110" s="252" t="s">
        <v>428</v>
      </c>
      <c r="E2110" s="278" t="s">
        <v>507</v>
      </c>
      <c r="F2110" s="279" t="s">
        <v>259</v>
      </c>
      <c r="G2110" s="277"/>
      <c r="H2110" s="280">
        <v>460</v>
      </c>
      <c r="I2110" s="281"/>
      <c r="J2110" s="277"/>
      <c r="K2110" s="277"/>
      <c r="L2110" s="282"/>
      <c r="M2110" s="283"/>
      <c r="N2110" s="284"/>
      <c r="O2110" s="284"/>
      <c r="P2110" s="284"/>
      <c r="Q2110" s="284"/>
      <c r="R2110" s="284"/>
      <c r="S2110" s="284"/>
      <c r="T2110" s="285"/>
      <c r="AT2110" s="286" t="s">
        <v>428</v>
      </c>
      <c r="AU2110" s="286" t="s">
        <v>86</v>
      </c>
      <c r="AV2110" s="14" t="s">
        <v>394</v>
      </c>
      <c r="AW2110" s="14" t="s">
        <v>39</v>
      </c>
      <c r="AX2110" s="14" t="s">
        <v>76</v>
      </c>
      <c r="AY2110" s="286" t="s">
        <v>414</v>
      </c>
    </row>
    <row r="2111" s="15" customFormat="1">
      <c r="B2111" s="287"/>
      <c r="C2111" s="288"/>
      <c r="D2111" s="252" t="s">
        <v>428</v>
      </c>
      <c r="E2111" s="289" t="s">
        <v>21</v>
      </c>
      <c r="F2111" s="290" t="s">
        <v>235</v>
      </c>
      <c r="G2111" s="288"/>
      <c r="H2111" s="291">
        <v>460</v>
      </c>
      <c r="I2111" s="292"/>
      <c r="J2111" s="288"/>
      <c r="K2111" s="288"/>
      <c r="L2111" s="293"/>
      <c r="M2111" s="294"/>
      <c r="N2111" s="295"/>
      <c r="O2111" s="295"/>
      <c r="P2111" s="295"/>
      <c r="Q2111" s="295"/>
      <c r="R2111" s="295"/>
      <c r="S2111" s="295"/>
      <c r="T2111" s="296"/>
      <c r="AT2111" s="297" t="s">
        <v>428</v>
      </c>
      <c r="AU2111" s="297" t="s">
        <v>86</v>
      </c>
      <c r="AV2111" s="15" t="s">
        <v>422</v>
      </c>
      <c r="AW2111" s="15" t="s">
        <v>39</v>
      </c>
      <c r="AX2111" s="15" t="s">
        <v>83</v>
      </c>
      <c r="AY2111" s="297" t="s">
        <v>414</v>
      </c>
    </row>
    <row r="2112" s="1" customFormat="1" ht="51" customHeight="1">
      <c r="B2112" s="47"/>
      <c r="C2112" s="240" t="s">
        <v>2175</v>
      </c>
      <c r="D2112" s="240" t="s">
        <v>418</v>
      </c>
      <c r="E2112" s="241" t="s">
        <v>2176</v>
      </c>
      <c r="F2112" s="242" t="s">
        <v>2177</v>
      </c>
      <c r="G2112" s="243" t="s">
        <v>192</v>
      </c>
      <c r="H2112" s="244">
        <v>3.875</v>
      </c>
      <c r="I2112" s="245"/>
      <c r="J2112" s="246">
        <f>ROUND(I2112*H2112,2)</f>
        <v>0</v>
      </c>
      <c r="K2112" s="242" t="s">
        <v>21</v>
      </c>
      <c r="L2112" s="73"/>
      <c r="M2112" s="247" t="s">
        <v>21</v>
      </c>
      <c r="N2112" s="248" t="s">
        <v>47</v>
      </c>
      <c r="O2112" s="48"/>
      <c r="P2112" s="249">
        <f>O2112*H2112</f>
        <v>0</v>
      </c>
      <c r="Q2112" s="249">
        <v>0.027390000000000001</v>
      </c>
      <c r="R2112" s="249">
        <f>Q2112*H2112</f>
        <v>0.10613625</v>
      </c>
      <c r="S2112" s="249">
        <v>0</v>
      </c>
      <c r="T2112" s="250">
        <f>S2112*H2112</f>
        <v>0</v>
      </c>
      <c r="AR2112" s="25" t="s">
        <v>690</v>
      </c>
      <c r="AT2112" s="25" t="s">
        <v>418</v>
      </c>
      <c r="AU2112" s="25" t="s">
        <v>86</v>
      </c>
      <c r="AY2112" s="25" t="s">
        <v>414</v>
      </c>
      <c r="BE2112" s="251">
        <f>IF(N2112="základní",J2112,0)</f>
        <v>0</v>
      </c>
      <c r="BF2112" s="251">
        <f>IF(N2112="snížená",J2112,0)</f>
        <v>0</v>
      </c>
      <c r="BG2112" s="251">
        <f>IF(N2112="zákl. přenesená",J2112,0)</f>
        <v>0</v>
      </c>
      <c r="BH2112" s="251">
        <f>IF(N2112="sníž. přenesená",J2112,0)</f>
        <v>0</v>
      </c>
      <c r="BI2112" s="251">
        <f>IF(N2112="nulová",J2112,0)</f>
        <v>0</v>
      </c>
      <c r="BJ2112" s="25" t="s">
        <v>83</v>
      </c>
      <c r="BK2112" s="251">
        <f>ROUND(I2112*H2112,2)</f>
        <v>0</v>
      </c>
      <c r="BL2112" s="25" t="s">
        <v>690</v>
      </c>
      <c r="BM2112" s="25" t="s">
        <v>2178</v>
      </c>
    </row>
    <row r="2113" s="12" customFormat="1">
      <c r="B2113" s="255"/>
      <c r="C2113" s="256"/>
      <c r="D2113" s="252" t="s">
        <v>428</v>
      </c>
      <c r="E2113" s="257" t="s">
        <v>21</v>
      </c>
      <c r="F2113" s="258" t="s">
        <v>431</v>
      </c>
      <c r="G2113" s="256"/>
      <c r="H2113" s="257" t="s">
        <v>21</v>
      </c>
      <c r="I2113" s="259"/>
      <c r="J2113" s="256"/>
      <c r="K2113" s="256"/>
      <c r="L2113" s="260"/>
      <c r="M2113" s="261"/>
      <c r="N2113" s="262"/>
      <c r="O2113" s="262"/>
      <c r="P2113" s="262"/>
      <c r="Q2113" s="262"/>
      <c r="R2113" s="262"/>
      <c r="S2113" s="262"/>
      <c r="T2113" s="263"/>
      <c r="AT2113" s="264" t="s">
        <v>428</v>
      </c>
      <c r="AU2113" s="264" t="s">
        <v>86</v>
      </c>
      <c r="AV2113" s="12" t="s">
        <v>83</v>
      </c>
      <c r="AW2113" s="12" t="s">
        <v>39</v>
      </c>
      <c r="AX2113" s="12" t="s">
        <v>76</v>
      </c>
      <c r="AY2113" s="264" t="s">
        <v>414</v>
      </c>
    </row>
    <row r="2114" s="12" customFormat="1">
      <c r="B2114" s="255"/>
      <c r="C2114" s="256"/>
      <c r="D2114" s="252" t="s">
        <v>428</v>
      </c>
      <c r="E2114" s="257" t="s">
        <v>21</v>
      </c>
      <c r="F2114" s="258" t="s">
        <v>2121</v>
      </c>
      <c r="G2114" s="256"/>
      <c r="H2114" s="257" t="s">
        <v>21</v>
      </c>
      <c r="I2114" s="259"/>
      <c r="J2114" s="256"/>
      <c r="K2114" s="256"/>
      <c r="L2114" s="260"/>
      <c r="M2114" s="261"/>
      <c r="N2114" s="262"/>
      <c r="O2114" s="262"/>
      <c r="P2114" s="262"/>
      <c r="Q2114" s="262"/>
      <c r="R2114" s="262"/>
      <c r="S2114" s="262"/>
      <c r="T2114" s="263"/>
      <c r="AT2114" s="264" t="s">
        <v>428</v>
      </c>
      <c r="AU2114" s="264" t="s">
        <v>86</v>
      </c>
      <c r="AV2114" s="12" t="s">
        <v>83</v>
      </c>
      <c r="AW2114" s="12" t="s">
        <v>39</v>
      </c>
      <c r="AX2114" s="12" t="s">
        <v>76</v>
      </c>
      <c r="AY2114" s="264" t="s">
        <v>414</v>
      </c>
    </row>
    <row r="2115" s="13" customFormat="1">
      <c r="B2115" s="265"/>
      <c r="C2115" s="266"/>
      <c r="D2115" s="252" t="s">
        <v>428</v>
      </c>
      <c r="E2115" s="267" t="s">
        <v>21</v>
      </c>
      <c r="F2115" s="268" t="s">
        <v>2179</v>
      </c>
      <c r="G2115" s="266"/>
      <c r="H2115" s="269">
        <v>3.875</v>
      </c>
      <c r="I2115" s="270"/>
      <c r="J2115" s="266"/>
      <c r="K2115" s="266"/>
      <c r="L2115" s="271"/>
      <c r="M2115" s="272"/>
      <c r="N2115" s="273"/>
      <c r="O2115" s="273"/>
      <c r="P2115" s="273"/>
      <c r="Q2115" s="273"/>
      <c r="R2115" s="273"/>
      <c r="S2115" s="273"/>
      <c r="T2115" s="274"/>
      <c r="AT2115" s="275" t="s">
        <v>428</v>
      </c>
      <c r="AU2115" s="275" t="s">
        <v>86</v>
      </c>
      <c r="AV2115" s="13" t="s">
        <v>86</v>
      </c>
      <c r="AW2115" s="13" t="s">
        <v>39</v>
      </c>
      <c r="AX2115" s="13" t="s">
        <v>76</v>
      </c>
      <c r="AY2115" s="275" t="s">
        <v>414</v>
      </c>
    </row>
    <row r="2116" s="14" customFormat="1">
      <c r="B2116" s="276"/>
      <c r="C2116" s="277"/>
      <c r="D2116" s="252" t="s">
        <v>428</v>
      </c>
      <c r="E2116" s="278" t="s">
        <v>517</v>
      </c>
      <c r="F2116" s="279" t="s">
        <v>259</v>
      </c>
      <c r="G2116" s="277"/>
      <c r="H2116" s="280">
        <v>3.875</v>
      </c>
      <c r="I2116" s="281"/>
      <c r="J2116" s="277"/>
      <c r="K2116" s="277"/>
      <c r="L2116" s="282"/>
      <c r="M2116" s="283"/>
      <c r="N2116" s="284"/>
      <c r="O2116" s="284"/>
      <c r="P2116" s="284"/>
      <c r="Q2116" s="284"/>
      <c r="R2116" s="284"/>
      <c r="S2116" s="284"/>
      <c r="T2116" s="285"/>
      <c r="AT2116" s="286" t="s">
        <v>428</v>
      </c>
      <c r="AU2116" s="286" t="s">
        <v>86</v>
      </c>
      <c r="AV2116" s="14" t="s">
        <v>394</v>
      </c>
      <c r="AW2116" s="14" t="s">
        <v>39</v>
      </c>
      <c r="AX2116" s="14" t="s">
        <v>76</v>
      </c>
      <c r="AY2116" s="286" t="s">
        <v>414</v>
      </c>
    </row>
    <row r="2117" s="15" customFormat="1">
      <c r="B2117" s="287"/>
      <c r="C2117" s="288"/>
      <c r="D2117" s="252" t="s">
        <v>428</v>
      </c>
      <c r="E2117" s="289" t="s">
        <v>21</v>
      </c>
      <c r="F2117" s="290" t="s">
        <v>235</v>
      </c>
      <c r="G2117" s="288"/>
      <c r="H2117" s="291">
        <v>3.875</v>
      </c>
      <c r="I2117" s="292"/>
      <c r="J2117" s="288"/>
      <c r="K2117" s="288"/>
      <c r="L2117" s="293"/>
      <c r="M2117" s="294"/>
      <c r="N2117" s="295"/>
      <c r="O2117" s="295"/>
      <c r="P2117" s="295"/>
      <c r="Q2117" s="295"/>
      <c r="R2117" s="295"/>
      <c r="S2117" s="295"/>
      <c r="T2117" s="296"/>
      <c r="AT2117" s="297" t="s">
        <v>428</v>
      </c>
      <c r="AU2117" s="297" t="s">
        <v>86</v>
      </c>
      <c r="AV2117" s="15" t="s">
        <v>422</v>
      </c>
      <c r="AW2117" s="15" t="s">
        <v>39</v>
      </c>
      <c r="AX2117" s="15" t="s">
        <v>83</v>
      </c>
      <c r="AY2117" s="297" t="s">
        <v>414</v>
      </c>
    </row>
    <row r="2118" s="1" customFormat="1" ht="25.5" customHeight="1">
      <c r="B2118" s="47"/>
      <c r="C2118" s="240" t="s">
        <v>2180</v>
      </c>
      <c r="D2118" s="240" t="s">
        <v>418</v>
      </c>
      <c r="E2118" s="241" t="s">
        <v>2181</v>
      </c>
      <c r="F2118" s="242" t="s">
        <v>2182</v>
      </c>
      <c r="G2118" s="243" t="s">
        <v>192</v>
      </c>
      <c r="H2118" s="244">
        <v>1443.875</v>
      </c>
      <c r="I2118" s="245"/>
      <c r="J2118" s="246">
        <f>ROUND(I2118*H2118,2)</f>
        <v>0</v>
      </c>
      <c r="K2118" s="242" t="s">
        <v>421</v>
      </c>
      <c r="L2118" s="73"/>
      <c r="M2118" s="247" t="s">
        <v>21</v>
      </c>
      <c r="N2118" s="248" t="s">
        <v>47</v>
      </c>
      <c r="O2118" s="48"/>
      <c r="P2118" s="249">
        <f>O2118*H2118</f>
        <v>0</v>
      </c>
      <c r="Q2118" s="249">
        <v>0.00010000000000000001</v>
      </c>
      <c r="R2118" s="249">
        <f>Q2118*H2118</f>
        <v>0.1443875</v>
      </c>
      <c r="S2118" s="249">
        <v>0</v>
      </c>
      <c r="T2118" s="250">
        <f>S2118*H2118</f>
        <v>0</v>
      </c>
      <c r="AR2118" s="25" t="s">
        <v>690</v>
      </c>
      <c r="AT2118" s="25" t="s">
        <v>418</v>
      </c>
      <c r="AU2118" s="25" t="s">
        <v>86</v>
      </c>
      <c r="AY2118" s="25" t="s">
        <v>414</v>
      </c>
      <c r="BE2118" s="251">
        <f>IF(N2118="základní",J2118,0)</f>
        <v>0</v>
      </c>
      <c r="BF2118" s="251">
        <f>IF(N2118="snížená",J2118,0)</f>
        <v>0</v>
      </c>
      <c r="BG2118" s="251">
        <f>IF(N2118="zákl. přenesená",J2118,0)</f>
        <v>0</v>
      </c>
      <c r="BH2118" s="251">
        <f>IF(N2118="sníž. přenesená",J2118,0)</f>
        <v>0</v>
      </c>
      <c r="BI2118" s="251">
        <f>IF(N2118="nulová",J2118,0)</f>
        <v>0</v>
      </c>
      <c r="BJ2118" s="25" t="s">
        <v>83</v>
      </c>
      <c r="BK2118" s="251">
        <f>ROUND(I2118*H2118,2)</f>
        <v>0</v>
      </c>
      <c r="BL2118" s="25" t="s">
        <v>690</v>
      </c>
      <c r="BM2118" s="25" t="s">
        <v>2183</v>
      </c>
    </row>
    <row r="2119" s="1" customFormat="1">
      <c r="B2119" s="47"/>
      <c r="C2119" s="75"/>
      <c r="D2119" s="252" t="s">
        <v>425</v>
      </c>
      <c r="E2119" s="75"/>
      <c r="F2119" s="253" t="s">
        <v>2161</v>
      </c>
      <c r="G2119" s="75"/>
      <c r="H2119" s="75"/>
      <c r="I2119" s="208"/>
      <c r="J2119" s="75"/>
      <c r="K2119" s="75"/>
      <c r="L2119" s="73"/>
      <c r="M2119" s="254"/>
      <c r="N2119" s="48"/>
      <c r="O2119" s="48"/>
      <c r="P2119" s="48"/>
      <c r="Q2119" s="48"/>
      <c r="R2119" s="48"/>
      <c r="S2119" s="48"/>
      <c r="T2119" s="96"/>
      <c r="AT2119" s="25" t="s">
        <v>425</v>
      </c>
      <c r="AU2119" s="25" t="s">
        <v>86</v>
      </c>
    </row>
    <row r="2120" s="12" customFormat="1">
      <c r="B2120" s="255"/>
      <c r="C2120" s="256"/>
      <c r="D2120" s="252" t="s">
        <v>428</v>
      </c>
      <c r="E2120" s="257" t="s">
        <v>21</v>
      </c>
      <c r="F2120" s="258" t="s">
        <v>1163</v>
      </c>
      <c r="G2120" s="256"/>
      <c r="H2120" s="257" t="s">
        <v>21</v>
      </c>
      <c r="I2120" s="259"/>
      <c r="J2120" s="256"/>
      <c r="K2120" s="256"/>
      <c r="L2120" s="260"/>
      <c r="M2120" s="261"/>
      <c r="N2120" s="262"/>
      <c r="O2120" s="262"/>
      <c r="P2120" s="262"/>
      <c r="Q2120" s="262"/>
      <c r="R2120" s="262"/>
      <c r="S2120" s="262"/>
      <c r="T2120" s="263"/>
      <c r="AT2120" s="264" t="s">
        <v>428</v>
      </c>
      <c r="AU2120" s="264" t="s">
        <v>86</v>
      </c>
      <c r="AV2120" s="12" t="s">
        <v>83</v>
      </c>
      <c r="AW2120" s="12" t="s">
        <v>39</v>
      </c>
      <c r="AX2120" s="12" t="s">
        <v>76</v>
      </c>
      <c r="AY2120" s="264" t="s">
        <v>414</v>
      </c>
    </row>
    <row r="2121" s="13" customFormat="1">
      <c r="B2121" s="265"/>
      <c r="C2121" s="266"/>
      <c r="D2121" s="252" t="s">
        <v>428</v>
      </c>
      <c r="E2121" s="267" t="s">
        <v>21</v>
      </c>
      <c r="F2121" s="268" t="s">
        <v>505</v>
      </c>
      <c r="G2121" s="266"/>
      <c r="H2121" s="269">
        <v>169</v>
      </c>
      <c r="I2121" s="270"/>
      <c r="J2121" s="266"/>
      <c r="K2121" s="266"/>
      <c r="L2121" s="271"/>
      <c r="M2121" s="272"/>
      <c r="N2121" s="273"/>
      <c r="O2121" s="273"/>
      <c r="P2121" s="273"/>
      <c r="Q2121" s="273"/>
      <c r="R2121" s="273"/>
      <c r="S2121" s="273"/>
      <c r="T2121" s="274"/>
      <c r="AT2121" s="275" t="s">
        <v>428</v>
      </c>
      <c r="AU2121" s="275" t="s">
        <v>86</v>
      </c>
      <c r="AV2121" s="13" t="s">
        <v>86</v>
      </c>
      <c r="AW2121" s="13" t="s">
        <v>39</v>
      </c>
      <c r="AX2121" s="13" t="s">
        <v>76</v>
      </c>
      <c r="AY2121" s="275" t="s">
        <v>414</v>
      </c>
    </row>
    <row r="2122" s="13" customFormat="1">
      <c r="B2122" s="265"/>
      <c r="C2122" s="266"/>
      <c r="D2122" s="252" t="s">
        <v>428</v>
      </c>
      <c r="E2122" s="267" t="s">
        <v>21</v>
      </c>
      <c r="F2122" s="268" t="s">
        <v>507</v>
      </c>
      <c r="G2122" s="266"/>
      <c r="H2122" s="269">
        <v>460</v>
      </c>
      <c r="I2122" s="270"/>
      <c r="J2122" s="266"/>
      <c r="K2122" s="266"/>
      <c r="L2122" s="271"/>
      <c r="M2122" s="272"/>
      <c r="N2122" s="273"/>
      <c r="O2122" s="273"/>
      <c r="P2122" s="273"/>
      <c r="Q2122" s="273"/>
      <c r="R2122" s="273"/>
      <c r="S2122" s="273"/>
      <c r="T2122" s="274"/>
      <c r="AT2122" s="275" t="s">
        <v>428</v>
      </c>
      <c r="AU2122" s="275" t="s">
        <v>86</v>
      </c>
      <c r="AV2122" s="13" t="s">
        <v>86</v>
      </c>
      <c r="AW2122" s="13" t="s">
        <v>39</v>
      </c>
      <c r="AX2122" s="13" t="s">
        <v>76</v>
      </c>
      <c r="AY2122" s="275" t="s">
        <v>414</v>
      </c>
    </row>
    <row r="2123" s="13" customFormat="1">
      <c r="B2123" s="265"/>
      <c r="C2123" s="266"/>
      <c r="D2123" s="252" t="s">
        <v>428</v>
      </c>
      <c r="E2123" s="267" t="s">
        <v>21</v>
      </c>
      <c r="F2123" s="268" t="s">
        <v>512</v>
      </c>
      <c r="G2123" s="266"/>
      <c r="H2123" s="269">
        <v>571</v>
      </c>
      <c r="I2123" s="270"/>
      <c r="J2123" s="266"/>
      <c r="K2123" s="266"/>
      <c r="L2123" s="271"/>
      <c r="M2123" s="272"/>
      <c r="N2123" s="273"/>
      <c r="O2123" s="273"/>
      <c r="P2123" s="273"/>
      <c r="Q2123" s="273"/>
      <c r="R2123" s="273"/>
      <c r="S2123" s="273"/>
      <c r="T2123" s="274"/>
      <c r="AT2123" s="275" t="s">
        <v>428</v>
      </c>
      <c r="AU2123" s="275" t="s">
        <v>86</v>
      </c>
      <c r="AV2123" s="13" t="s">
        <v>86</v>
      </c>
      <c r="AW2123" s="13" t="s">
        <v>39</v>
      </c>
      <c r="AX2123" s="13" t="s">
        <v>76</v>
      </c>
      <c r="AY2123" s="275" t="s">
        <v>414</v>
      </c>
    </row>
    <row r="2124" s="13" customFormat="1">
      <c r="B2124" s="265"/>
      <c r="C2124" s="266"/>
      <c r="D2124" s="252" t="s">
        <v>428</v>
      </c>
      <c r="E2124" s="267" t="s">
        <v>21</v>
      </c>
      <c r="F2124" s="268" t="s">
        <v>517</v>
      </c>
      <c r="G2124" s="266"/>
      <c r="H2124" s="269">
        <v>3.875</v>
      </c>
      <c r="I2124" s="270"/>
      <c r="J2124" s="266"/>
      <c r="K2124" s="266"/>
      <c r="L2124" s="271"/>
      <c r="M2124" s="272"/>
      <c r="N2124" s="273"/>
      <c r="O2124" s="273"/>
      <c r="P2124" s="273"/>
      <c r="Q2124" s="273"/>
      <c r="R2124" s="273"/>
      <c r="S2124" s="273"/>
      <c r="T2124" s="274"/>
      <c r="AT2124" s="275" t="s">
        <v>428</v>
      </c>
      <c r="AU2124" s="275" t="s">
        <v>86</v>
      </c>
      <c r="AV2124" s="13" t="s">
        <v>86</v>
      </c>
      <c r="AW2124" s="13" t="s">
        <v>39</v>
      </c>
      <c r="AX2124" s="13" t="s">
        <v>76</v>
      </c>
      <c r="AY2124" s="275" t="s">
        <v>414</v>
      </c>
    </row>
    <row r="2125" s="13" customFormat="1">
      <c r="B2125" s="265"/>
      <c r="C2125" s="266"/>
      <c r="D2125" s="252" t="s">
        <v>428</v>
      </c>
      <c r="E2125" s="267" t="s">
        <v>21</v>
      </c>
      <c r="F2125" s="268" t="s">
        <v>494</v>
      </c>
      <c r="G2125" s="266"/>
      <c r="H2125" s="269">
        <v>240</v>
      </c>
      <c r="I2125" s="270"/>
      <c r="J2125" s="266"/>
      <c r="K2125" s="266"/>
      <c r="L2125" s="271"/>
      <c r="M2125" s="272"/>
      <c r="N2125" s="273"/>
      <c r="O2125" s="273"/>
      <c r="P2125" s="273"/>
      <c r="Q2125" s="273"/>
      <c r="R2125" s="273"/>
      <c r="S2125" s="273"/>
      <c r="T2125" s="274"/>
      <c r="AT2125" s="275" t="s">
        <v>428</v>
      </c>
      <c r="AU2125" s="275" t="s">
        <v>86</v>
      </c>
      <c r="AV2125" s="13" t="s">
        <v>86</v>
      </c>
      <c r="AW2125" s="13" t="s">
        <v>39</v>
      </c>
      <c r="AX2125" s="13" t="s">
        <v>76</v>
      </c>
      <c r="AY2125" s="275" t="s">
        <v>414</v>
      </c>
    </row>
    <row r="2126" s="14" customFormat="1">
      <c r="B2126" s="276"/>
      <c r="C2126" s="277"/>
      <c r="D2126" s="252" t="s">
        <v>428</v>
      </c>
      <c r="E2126" s="278" t="s">
        <v>496</v>
      </c>
      <c r="F2126" s="279" t="s">
        <v>259</v>
      </c>
      <c r="G2126" s="277"/>
      <c r="H2126" s="280">
        <v>1443.875</v>
      </c>
      <c r="I2126" s="281"/>
      <c r="J2126" s="277"/>
      <c r="K2126" s="277"/>
      <c r="L2126" s="282"/>
      <c r="M2126" s="283"/>
      <c r="N2126" s="284"/>
      <c r="O2126" s="284"/>
      <c r="P2126" s="284"/>
      <c r="Q2126" s="284"/>
      <c r="R2126" s="284"/>
      <c r="S2126" s="284"/>
      <c r="T2126" s="285"/>
      <c r="AT2126" s="286" t="s">
        <v>428</v>
      </c>
      <c r="AU2126" s="286" t="s">
        <v>86</v>
      </c>
      <c r="AV2126" s="14" t="s">
        <v>394</v>
      </c>
      <c r="AW2126" s="14" t="s">
        <v>39</v>
      </c>
      <c r="AX2126" s="14" t="s">
        <v>76</v>
      </c>
      <c r="AY2126" s="286" t="s">
        <v>414</v>
      </c>
    </row>
    <row r="2127" s="15" customFormat="1">
      <c r="B2127" s="287"/>
      <c r="C2127" s="288"/>
      <c r="D2127" s="252" t="s">
        <v>428</v>
      </c>
      <c r="E2127" s="289" t="s">
        <v>21</v>
      </c>
      <c r="F2127" s="290" t="s">
        <v>235</v>
      </c>
      <c r="G2127" s="288"/>
      <c r="H2127" s="291">
        <v>1443.875</v>
      </c>
      <c r="I2127" s="292"/>
      <c r="J2127" s="288"/>
      <c r="K2127" s="288"/>
      <c r="L2127" s="293"/>
      <c r="M2127" s="294"/>
      <c r="N2127" s="295"/>
      <c r="O2127" s="295"/>
      <c r="P2127" s="295"/>
      <c r="Q2127" s="295"/>
      <c r="R2127" s="295"/>
      <c r="S2127" s="295"/>
      <c r="T2127" s="296"/>
      <c r="AT2127" s="297" t="s">
        <v>428</v>
      </c>
      <c r="AU2127" s="297" t="s">
        <v>86</v>
      </c>
      <c r="AV2127" s="15" t="s">
        <v>422</v>
      </c>
      <c r="AW2127" s="15" t="s">
        <v>39</v>
      </c>
      <c r="AX2127" s="15" t="s">
        <v>83</v>
      </c>
      <c r="AY2127" s="297" t="s">
        <v>414</v>
      </c>
    </row>
    <row r="2128" s="1" customFormat="1" ht="25.5" customHeight="1">
      <c r="B2128" s="47"/>
      <c r="C2128" s="240" t="s">
        <v>157</v>
      </c>
      <c r="D2128" s="240" t="s">
        <v>418</v>
      </c>
      <c r="E2128" s="241" t="s">
        <v>2184</v>
      </c>
      <c r="F2128" s="242" t="s">
        <v>2185</v>
      </c>
      <c r="G2128" s="243" t="s">
        <v>192</v>
      </c>
      <c r="H2128" s="244">
        <v>240</v>
      </c>
      <c r="I2128" s="245"/>
      <c r="J2128" s="246">
        <f>ROUND(I2128*H2128,2)</f>
        <v>0</v>
      </c>
      <c r="K2128" s="242" t="s">
        <v>21</v>
      </c>
      <c r="L2128" s="73"/>
      <c r="M2128" s="247" t="s">
        <v>21</v>
      </c>
      <c r="N2128" s="248" t="s">
        <v>47</v>
      </c>
      <c r="O2128" s="48"/>
      <c r="P2128" s="249">
        <f>O2128*H2128</f>
        <v>0</v>
      </c>
      <c r="Q2128" s="249">
        <v>0.01457</v>
      </c>
      <c r="R2128" s="249">
        <f>Q2128*H2128</f>
        <v>3.4967999999999999</v>
      </c>
      <c r="S2128" s="249">
        <v>0</v>
      </c>
      <c r="T2128" s="250">
        <f>S2128*H2128</f>
        <v>0</v>
      </c>
      <c r="AR2128" s="25" t="s">
        <v>690</v>
      </c>
      <c r="AT2128" s="25" t="s">
        <v>418</v>
      </c>
      <c r="AU2128" s="25" t="s">
        <v>86</v>
      </c>
      <c r="AY2128" s="25" t="s">
        <v>414</v>
      </c>
      <c r="BE2128" s="251">
        <f>IF(N2128="základní",J2128,0)</f>
        <v>0</v>
      </c>
      <c r="BF2128" s="251">
        <f>IF(N2128="snížená",J2128,0)</f>
        <v>0</v>
      </c>
      <c r="BG2128" s="251">
        <f>IF(N2128="zákl. přenesená",J2128,0)</f>
        <v>0</v>
      </c>
      <c r="BH2128" s="251">
        <f>IF(N2128="sníž. přenesená",J2128,0)</f>
        <v>0</v>
      </c>
      <c r="BI2128" s="251">
        <f>IF(N2128="nulová",J2128,0)</f>
        <v>0</v>
      </c>
      <c r="BJ2128" s="25" t="s">
        <v>83</v>
      </c>
      <c r="BK2128" s="251">
        <f>ROUND(I2128*H2128,2)</f>
        <v>0</v>
      </c>
      <c r="BL2128" s="25" t="s">
        <v>690</v>
      </c>
      <c r="BM2128" s="25" t="s">
        <v>2186</v>
      </c>
    </row>
    <row r="2129" s="12" customFormat="1">
      <c r="B2129" s="255"/>
      <c r="C2129" s="256"/>
      <c r="D2129" s="252" t="s">
        <v>428</v>
      </c>
      <c r="E2129" s="257" t="s">
        <v>21</v>
      </c>
      <c r="F2129" s="258" t="s">
        <v>1163</v>
      </c>
      <c r="G2129" s="256"/>
      <c r="H2129" s="257" t="s">
        <v>21</v>
      </c>
      <c r="I2129" s="259"/>
      <c r="J2129" s="256"/>
      <c r="K2129" s="256"/>
      <c r="L2129" s="260"/>
      <c r="M2129" s="261"/>
      <c r="N2129" s="262"/>
      <c r="O2129" s="262"/>
      <c r="P2129" s="262"/>
      <c r="Q2129" s="262"/>
      <c r="R2129" s="262"/>
      <c r="S2129" s="262"/>
      <c r="T2129" s="263"/>
      <c r="AT2129" s="264" t="s">
        <v>428</v>
      </c>
      <c r="AU2129" s="264" t="s">
        <v>86</v>
      </c>
      <c r="AV2129" s="12" t="s">
        <v>83</v>
      </c>
      <c r="AW2129" s="12" t="s">
        <v>39</v>
      </c>
      <c r="AX2129" s="12" t="s">
        <v>76</v>
      </c>
      <c r="AY2129" s="264" t="s">
        <v>414</v>
      </c>
    </row>
    <row r="2130" s="12" customFormat="1">
      <c r="B2130" s="255"/>
      <c r="C2130" s="256"/>
      <c r="D2130" s="252" t="s">
        <v>428</v>
      </c>
      <c r="E2130" s="257" t="s">
        <v>21</v>
      </c>
      <c r="F2130" s="258" t="s">
        <v>2162</v>
      </c>
      <c r="G2130" s="256"/>
      <c r="H2130" s="257" t="s">
        <v>21</v>
      </c>
      <c r="I2130" s="259"/>
      <c r="J2130" s="256"/>
      <c r="K2130" s="256"/>
      <c r="L2130" s="260"/>
      <c r="M2130" s="261"/>
      <c r="N2130" s="262"/>
      <c r="O2130" s="262"/>
      <c r="P2130" s="262"/>
      <c r="Q2130" s="262"/>
      <c r="R2130" s="262"/>
      <c r="S2130" s="262"/>
      <c r="T2130" s="263"/>
      <c r="AT2130" s="264" t="s">
        <v>428</v>
      </c>
      <c r="AU2130" s="264" t="s">
        <v>86</v>
      </c>
      <c r="AV2130" s="12" t="s">
        <v>83</v>
      </c>
      <c r="AW2130" s="12" t="s">
        <v>39</v>
      </c>
      <c r="AX2130" s="12" t="s">
        <v>76</v>
      </c>
      <c r="AY2130" s="264" t="s">
        <v>414</v>
      </c>
    </row>
    <row r="2131" s="13" customFormat="1">
      <c r="B2131" s="265"/>
      <c r="C2131" s="266"/>
      <c r="D2131" s="252" t="s">
        <v>428</v>
      </c>
      <c r="E2131" s="267" t="s">
        <v>21</v>
      </c>
      <c r="F2131" s="268" t="s">
        <v>2187</v>
      </c>
      <c r="G2131" s="266"/>
      <c r="H2131" s="269">
        <v>240</v>
      </c>
      <c r="I2131" s="270"/>
      <c r="J2131" s="266"/>
      <c r="K2131" s="266"/>
      <c r="L2131" s="271"/>
      <c r="M2131" s="272"/>
      <c r="N2131" s="273"/>
      <c r="O2131" s="273"/>
      <c r="P2131" s="273"/>
      <c r="Q2131" s="273"/>
      <c r="R2131" s="273"/>
      <c r="S2131" s="273"/>
      <c r="T2131" s="274"/>
      <c r="AT2131" s="275" t="s">
        <v>428</v>
      </c>
      <c r="AU2131" s="275" t="s">
        <v>86</v>
      </c>
      <c r="AV2131" s="13" t="s">
        <v>86</v>
      </c>
      <c r="AW2131" s="13" t="s">
        <v>39</v>
      </c>
      <c r="AX2131" s="13" t="s">
        <v>76</v>
      </c>
      <c r="AY2131" s="275" t="s">
        <v>414</v>
      </c>
    </row>
    <row r="2132" s="14" customFormat="1">
      <c r="B2132" s="276"/>
      <c r="C2132" s="277"/>
      <c r="D2132" s="252" t="s">
        <v>428</v>
      </c>
      <c r="E2132" s="278" t="s">
        <v>494</v>
      </c>
      <c r="F2132" s="279" t="s">
        <v>259</v>
      </c>
      <c r="G2132" s="277"/>
      <c r="H2132" s="280">
        <v>240</v>
      </c>
      <c r="I2132" s="281"/>
      <c r="J2132" s="277"/>
      <c r="K2132" s="277"/>
      <c r="L2132" s="282"/>
      <c r="M2132" s="283"/>
      <c r="N2132" s="284"/>
      <c r="O2132" s="284"/>
      <c r="P2132" s="284"/>
      <c r="Q2132" s="284"/>
      <c r="R2132" s="284"/>
      <c r="S2132" s="284"/>
      <c r="T2132" s="285"/>
      <c r="AT2132" s="286" t="s">
        <v>428</v>
      </c>
      <c r="AU2132" s="286" t="s">
        <v>86</v>
      </c>
      <c r="AV2132" s="14" t="s">
        <v>394</v>
      </c>
      <c r="AW2132" s="14" t="s">
        <v>39</v>
      </c>
      <c r="AX2132" s="14" t="s">
        <v>76</v>
      </c>
      <c r="AY2132" s="286" t="s">
        <v>414</v>
      </c>
    </row>
    <row r="2133" s="15" customFormat="1">
      <c r="B2133" s="287"/>
      <c r="C2133" s="288"/>
      <c r="D2133" s="252" t="s">
        <v>428</v>
      </c>
      <c r="E2133" s="289" t="s">
        <v>21</v>
      </c>
      <c r="F2133" s="290" t="s">
        <v>235</v>
      </c>
      <c r="G2133" s="288"/>
      <c r="H2133" s="291">
        <v>240</v>
      </c>
      <c r="I2133" s="292"/>
      <c r="J2133" s="288"/>
      <c r="K2133" s="288"/>
      <c r="L2133" s="293"/>
      <c r="M2133" s="294"/>
      <c r="N2133" s="295"/>
      <c r="O2133" s="295"/>
      <c r="P2133" s="295"/>
      <c r="Q2133" s="295"/>
      <c r="R2133" s="295"/>
      <c r="S2133" s="295"/>
      <c r="T2133" s="296"/>
      <c r="AT2133" s="297" t="s">
        <v>428</v>
      </c>
      <c r="AU2133" s="297" t="s">
        <v>86</v>
      </c>
      <c r="AV2133" s="15" t="s">
        <v>422</v>
      </c>
      <c r="AW2133" s="15" t="s">
        <v>39</v>
      </c>
      <c r="AX2133" s="15" t="s">
        <v>83</v>
      </c>
      <c r="AY2133" s="297" t="s">
        <v>414</v>
      </c>
    </row>
    <row r="2134" s="1" customFormat="1" ht="25.5" customHeight="1">
      <c r="B2134" s="47"/>
      <c r="C2134" s="240" t="s">
        <v>2188</v>
      </c>
      <c r="D2134" s="240" t="s">
        <v>418</v>
      </c>
      <c r="E2134" s="241" t="s">
        <v>2189</v>
      </c>
      <c r="F2134" s="242" t="s">
        <v>2190</v>
      </c>
      <c r="G2134" s="243" t="s">
        <v>678</v>
      </c>
      <c r="H2134" s="244">
        <v>800</v>
      </c>
      <c r="I2134" s="245"/>
      <c r="J2134" s="246">
        <f>ROUND(I2134*H2134,2)</f>
        <v>0</v>
      </c>
      <c r="K2134" s="242" t="s">
        <v>21</v>
      </c>
      <c r="L2134" s="73"/>
      <c r="M2134" s="247" t="s">
        <v>21</v>
      </c>
      <c r="N2134" s="248" t="s">
        <v>47</v>
      </c>
      <c r="O2134" s="48"/>
      <c r="P2134" s="249">
        <f>O2134*H2134</f>
        <v>0</v>
      </c>
      <c r="Q2134" s="249">
        <v>0.01457</v>
      </c>
      <c r="R2134" s="249">
        <f>Q2134*H2134</f>
        <v>11.655999999999999</v>
      </c>
      <c r="S2134" s="249">
        <v>0</v>
      </c>
      <c r="T2134" s="250">
        <f>S2134*H2134</f>
        <v>0</v>
      </c>
      <c r="AR2134" s="25" t="s">
        <v>690</v>
      </c>
      <c r="AT2134" s="25" t="s">
        <v>418</v>
      </c>
      <c r="AU2134" s="25" t="s">
        <v>86</v>
      </c>
      <c r="AY2134" s="25" t="s">
        <v>414</v>
      </c>
      <c r="BE2134" s="251">
        <f>IF(N2134="základní",J2134,0)</f>
        <v>0</v>
      </c>
      <c r="BF2134" s="251">
        <f>IF(N2134="snížená",J2134,0)</f>
        <v>0</v>
      </c>
      <c r="BG2134" s="251">
        <f>IF(N2134="zákl. přenesená",J2134,0)</f>
        <v>0</v>
      </c>
      <c r="BH2134" s="251">
        <f>IF(N2134="sníž. přenesená",J2134,0)</f>
        <v>0</v>
      </c>
      <c r="BI2134" s="251">
        <f>IF(N2134="nulová",J2134,0)</f>
        <v>0</v>
      </c>
      <c r="BJ2134" s="25" t="s">
        <v>83</v>
      </c>
      <c r="BK2134" s="251">
        <f>ROUND(I2134*H2134,2)</f>
        <v>0</v>
      </c>
      <c r="BL2134" s="25" t="s">
        <v>690</v>
      </c>
      <c r="BM2134" s="25" t="s">
        <v>2191</v>
      </c>
    </row>
    <row r="2135" s="12" customFormat="1">
      <c r="B2135" s="255"/>
      <c r="C2135" s="256"/>
      <c r="D2135" s="252" t="s">
        <v>428</v>
      </c>
      <c r="E2135" s="257" t="s">
        <v>21</v>
      </c>
      <c r="F2135" s="258" t="s">
        <v>1163</v>
      </c>
      <c r="G2135" s="256"/>
      <c r="H2135" s="257" t="s">
        <v>21</v>
      </c>
      <c r="I2135" s="259"/>
      <c r="J2135" s="256"/>
      <c r="K2135" s="256"/>
      <c r="L2135" s="260"/>
      <c r="M2135" s="261"/>
      <c r="N2135" s="262"/>
      <c r="O2135" s="262"/>
      <c r="P2135" s="262"/>
      <c r="Q2135" s="262"/>
      <c r="R2135" s="262"/>
      <c r="S2135" s="262"/>
      <c r="T2135" s="263"/>
      <c r="AT2135" s="264" t="s">
        <v>428</v>
      </c>
      <c r="AU2135" s="264" t="s">
        <v>86</v>
      </c>
      <c r="AV2135" s="12" t="s">
        <v>83</v>
      </c>
      <c r="AW2135" s="12" t="s">
        <v>39</v>
      </c>
      <c r="AX2135" s="12" t="s">
        <v>76</v>
      </c>
      <c r="AY2135" s="264" t="s">
        <v>414</v>
      </c>
    </row>
    <row r="2136" s="13" customFormat="1">
      <c r="B2136" s="265"/>
      <c r="C2136" s="266"/>
      <c r="D2136" s="252" t="s">
        <v>428</v>
      </c>
      <c r="E2136" s="267" t="s">
        <v>21</v>
      </c>
      <c r="F2136" s="268" t="s">
        <v>2192</v>
      </c>
      <c r="G2136" s="266"/>
      <c r="H2136" s="269">
        <v>800</v>
      </c>
      <c r="I2136" s="270"/>
      <c r="J2136" s="266"/>
      <c r="K2136" s="266"/>
      <c r="L2136" s="271"/>
      <c r="M2136" s="272"/>
      <c r="N2136" s="273"/>
      <c r="O2136" s="273"/>
      <c r="P2136" s="273"/>
      <c r="Q2136" s="273"/>
      <c r="R2136" s="273"/>
      <c r="S2136" s="273"/>
      <c r="T2136" s="274"/>
      <c r="AT2136" s="275" t="s">
        <v>428</v>
      </c>
      <c r="AU2136" s="275" t="s">
        <v>86</v>
      </c>
      <c r="AV2136" s="13" t="s">
        <v>86</v>
      </c>
      <c r="AW2136" s="13" t="s">
        <v>39</v>
      </c>
      <c r="AX2136" s="13" t="s">
        <v>76</v>
      </c>
      <c r="AY2136" s="275" t="s">
        <v>414</v>
      </c>
    </row>
    <row r="2137" s="15" customFormat="1">
      <c r="B2137" s="287"/>
      <c r="C2137" s="288"/>
      <c r="D2137" s="252" t="s">
        <v>428</v>
      </c>
      <c r="E2137" s="289" t="s">
        <v>21</v>
      </c>
      <c r="F2137" s="290" t="s">
        <v>235</v>
      </c>
      <c r="G2137" s="288"/>
      <c r="H2137" s="291">
        <v>800</v>
      </c>
      <c r="I2137" s="292"/>
      <c r="J2137" s="288"/>
      <c r="K2137" s="288"/>
      <c r="L2137" s="293"/>
      <c r="M2137" s="294"/>
      <c r="N2137" s="295"/>
      <c r="O2137" s="295"/>
      <c r="P2137" s="295"/>
      <c r="Q2137" s="295"/>
      <c r="R2137" s="295"/>
      <c r="S2137" s="295"/>
      <c r="T2137" s="296"/>
      <c r="AT2137" s="297" t="s">
        <v>428</v>
      </c>
      <c r="AU2137" s="297" t="s">
        <v>86</v>
      </c>
      <c r="AV2137" s="15" t="s">
        <v>422</v>
      </c>
      <c r="AW2137" s="15" t="s">
        <v>39</v>
      </c>
      <c r="AX2137" s="15" t="s">
        <v>83</v>
      </c>
      <c r="AY2137" s="297" t="s">
        <v>414</v>
      </c>
    </row>
    <row r="2138" s="1" customFormat="1" ht="25.5" customHeight="1">
      <c r="B2138" s="47"/>
      <c r="C2138" s="240" t="s">
        <v>2193</v>
      </c>
      <c r="D2138" s="240" t="s">
        <v>418</v>
      </c>
      <c r="E2138" s="241" t="s">
        <v>2194</v>
      </c>
      <c r="F2138" s="242" t="s">
        <v>2195</v>
      </c>
      <c r="G2138" s="243" t="s">
        <v>678</v>
      </c>
      <c r="H2138" s="244">
        <v>140</v>
      </c>
      <c r="I2138" s="245"/>
      <c r="J2138" s="246">
        <f>ROUND(I2138*H2138,2)</f>
        <v>0</v>
      </c>
      <c r="K2138" s="242" t="s">
        <v>21</v>
      </c>
      <c r="L2138" s="73"/>
      <c r="M2138" s="247" t="s">
        <v>21</v>
      </c>
      <c r="N2138" s="248" t="s">
        <v>47</v>
      </c>
      <c r="O2138" s="48"/>
      <c r="P2138" s="249">
        <f>O2138*H2138</f>
        <v>0</v>
      </c>
      <c r="Q2138" s="249">
        <v>0.01457</v>
      </c>
      <c r="R2138" s="249">
        <f>Q2138*H2138</f>
        <v>2.0398000000000001</v>
      </c>
      <c r="S2138" s="249">
        <v>0</v>
      </c>
      <c r="T2138" s="250">
        <f>S2138*H2138</f>
        <v>0</v>
      </c>
      <c r="AR2138" s="25" t="s">
        <v>690</v>
      </c>
      <c r="AT2138" s="25" t="s">
        <v>418</v>
      </c>
      <c r="AU2138" s="25" t="s">
        <v>86</v>
      </c>
      <c r="AY2138" s="25" t="s">
        <v>414</v>
      </c>
      <c r="BE2138" s="251">
        <f>IF(N2138="základní",J2138,0)</f>
        <v>0</v>
      </c>
      <c r="BF2138" s="251">
        <f>IF(N2138="snížená",J2138,0)</f>
        <v>0</v>
      </c>
      <c r="BG2138" s="251">
        <f>IF(N2138="zákl. přenesená",J2138,0)</f>
        <v>0</v>
      </c>
      <c r="BH2138" s="251">
        <f>IF(N2138="sníž. přenesená",J2138,0)</f>
        <v>0</v>
      </c>
      <c r="BI2138" s="251">
        <f>IF(N2138="nulová",J2138,0)</f>
        <v>0</v>
      </c>
      <c r="BJ2138" s="25" t="s">
        <v>83</v>
      </c>
      <c r="BK2138" s="251">
        <f>ROUND(I2138*H2138,2)</f>
        <v>0</v>
      </c>
      <c r="BL2138" s="25" t="s">
        <v>690</v>
      </c>
      <c r="BM2138" s="25" t="s">
        <v>2196</v>
      </c>
    </row>
    <row r="2139" s="12" customFormat="1">
      <c r="B2139" s="255"/>
      <c r="C2139" s="256"/>
      <c r="D2139" s="252" t="s">
        <v>428</v>
      </c>
      <c r="E2139" s="257" t="s">
        <v>21</v>
      </c>
      <c r="F2139" s="258" t="s">
        <v>1163</v>
      </c>
      <c r="G2139" s="256"/>
      <c r="H2139" s="257" t="s">
        <v>21</v>
      </c>
      <c r="I2139" s="259"/>
      <c r="J2139" s="256"/>
      <c r="K2139" s="256"/>
      <c r="L2139" s="260"/>
      <c r="M2139" s="261"/>
      <c r="N2139" s="262"/>
      <c r="O2139" s="262"/>
      <c r="P2139" s="262"/>
      <c r="Q2139" s="262"/>
      <c r="R2139" s="262"/>
      <c r="S2139" s="262"/>
      <c r="T2139" s="263"/>
      <c r="AT2139" s="264" t="s">
        <v>428</v>
      </c>
      <c r="AU2139" s="264" t="s">
        <v>86</v>
      </c>
      <c r="AV2139" s="12" t="s">
        <v>83</v>
      </c>
      <c r="AW2139" s="12" t="s">
        <v>39</v>
      </c>
      <c r="AX2139" s="12" t="s">
        <v>76</v>
      </c>
      <c r="AY2139" s="264" t="s">
        <v>414</v>
      </c>
    </row>
    <row r="2140" s="13" customFormat="1">
      <c r="B2140" s="265"/>
      <c r="C2140" s="266"/>
      <c r="D2140" s="252" t="s">
        <v>428</v>
      </c>
      <c r="E2140" s="267" t="s">
        <v>21</v>
      </c>
      <c r="F2140" s="268" t="s">
        <v>1680</v>
      </c>
      <c r="G2140" s="266"/>
      <c r="H2140" s="269">
        <v>140</v>
      </c>
      <c r="I2140" s="270"/>
      <c r="J2140" s="266"/>
      <c r="K2140" s="266"/>
      <c r="L2140" s="271"/>
      <c r="M2140" s="272"/>
      <c r="N2140" s="273"/>
      <c r="O2140" s="273"/>
      <c r="P2140" s="273"/>
      <c r="Q2140" s="273"/>
      <c r="R2140" s="273"/>
      <c r="S2140" s="273"/>
      <c r="T2140" s="274"/>
      <c r="AT2140" s="275" t="s">
        <v>428</v>
      </c>
      <c r="AU2140" s="275" t="s">
        <v>86</v>
      </c>
      <c r="AV2140" s="13" t="s">
        <v>86</v>
      </c>
      <c r="AW2140" s="13" t="s">
        <v>39</v>
      </c>
      <c r="AX2140" s="13" t="s">
        <v>76</v>
      </c>
      <c r="AY2140" s="275" t="s">
        <v>414</v>
      </c>
    </row>
    <row r="2141" s="15" customFormat="1">
      <c r="B2141" s="287"/>
      <c r="C2141" s="288"/>
      <c r="D2141" s="252" t="s">
        <v>428</v>
      </c>
      <c r="E2141" s="289" t="s">
        <v>21</v>
      </c>
      <c r="F2141" s="290" t="s">
        <v>235</v>
      </c>
      <c r="G2141" s="288"/>
      <c r="H2141" s="291">
        <v>140</v>
      </c>
      <c r="I2141" s="292"/>
      <c r="J2141" s="288"/>
      <c r="K2141" s="288"/>
      <c r="L2141" s="293"/>
      <c r="M2141" s="294"/>
      <c r="N2141" s="295"/>
      <c r="O2141" s="295"/>
      <c r="P2141" s="295"/>
      <c r="Q2141" s="295"/>
      <c r="R2141" s="295"/>
      <c r="S2141" s="295"/>
      <c r="T2141" s="296"/>
      <c r="AT2141" s="297" t="s">
        <v>428</v>
      </c>
      <c r="AU2141" s="297" t="s">
        <v>86</v>
      </c>
      <c r="AV2141" s="15" t="s">
        <v>422</v>
      </c>
      <c r="AW2141" s="15" t="s">
        <v>39</v>
      </c>
      <c r="AX2141" s="15" t="s">
        <v>83</v>
      </c>
      <c r="AY2141" s="297" t="s">
        <v>414</v>
      </c>
    </row>
    <row r="2142" s="1" customFormat="1" ht="25.5" customHeight="1">
      <c r="B2142" s="47"/>
      <c r="C2142" s="240" t="s">
        <v>2197</v>
      </c>
      <c r="D2142" s="240" t="s">
        <v>418</v>
      </c>
      <c r="E2142" s="241" t="s">
        <v>2198</v>
      </c>
      <c r="F2142" s="242" t="s">
        <v>2199</v>
      </c>
      <c r="G2142" s="243" t="s">
        <v>678</v>
      </c>
      <c r="H2142" s="244">
        <v>2</v>
      </c>
      <c r="I2142" s="245"/>
      <c r="J2142" s="246">
        <f>ROUND(I2142*H2142,2)</f>
        <v>0</v>
      </c>
      <c r="K2142" s="242" t="s">
        <v>21</v>
      </c>
      <c r="L2142" s="73"/>
      <c r="M2142" s="247" t="s">
        <v>21</v>
      </c>
      <c r="N2142" s="248" t="s">
        <v>47</v>
      </c>
      <c r="O2142" s="48"/>
      <c r="P2142" s="249">
        <f>O2142*H2142</f>
        <v>0</v>
      </c>
      <c r="Q2142" s="249">
        <v>0.01457</v>
      </c>
      <c r="R2142" s="249">
        <f>Q2142*H2142</f>
        <v>0.029139999999999999</v>
      </c>
      <c r="S2142" s="249">
        <v>0</v>
      </c>
      <c r="T2142" s="250">
        <f>S2142*H2142</f>
        <v>0</v>
      </c>
      <c r="AR2142" s="25" t="s">
        <v>690</v>
      </c>
      <c r="AT2142" s="25" t="s">
        <v>418</v>
      </c>
      <c r="AU2142" s="25" t="s">
        <v>86</v>
      </c>
      <c r="AY2142" s="25" t="s">
        <v>414</v>
      </c>
      <c r="BE2142" s="251">
        <f>IF(N2142="základní",J2142,0)</f>
        <v>0</v>
      </c>
      <c r="BF2142" s="251">
        <f>IF(N2142="snížená",J2142,0)</f>
        <v>0</v>
      </c>
      <c r="BG2142" s="251">
        <f>IF(N2142="zákl. přenesená",J2142,0)</f>
        <v>0</v>
      </c>
      <c r="BH2142" s="251">
        <f>IF(N2142="sníž. přenesená",J2142,0)</f>
        <v>0</v>
      </c>
      <c r="BI2142" s="251">
        <f>IF(N2142="nulová",J2142,0)</f>
        <v>0</v>
      </c>
      <c r="BJ2142" s="25" t="s">
        <v>83</v>
      </c>
      <c r="BK2142" s="251">
        <f>ROUND(I2142*H2142,2)</f>
        <v>0</v>
      </c>
      <c r="BL2142" s="25" t="s">
        <v>690</v>
      </c>
      <c r="BM2142" s="25" t="s">
        <v>2200</v>
      </c>
    </row>
    <row r="2143" s="12" customFormat="1">
      <c r="B2143" s="255"/>
      <c r="C2143" s="256"/>
      <c r="D2143" s="252" t="s">
        <v>428</v>
      </c>
      <c r="E2143" s="257" t="s">
        <v>21</v>
      </c>
      <c r="F2143" s="258" t="s">
        <v>1163</v>
      </c>
      <c r="G2143" s="256"/>
      <c r="H2143" s="257" t="s">
        <v>21</v>
      </c>
      <c r="I2143" s="259"/>
      <c r="J2143" s="256"/>
      <c r="K2143" s="256"/>
      <c r="L2143" s="260"/>
      <c r="M2143" s="261"/>
      <c r="N2143" s="262"/>
      <c r="O2143" s="262"/>
      <c r="P2143" s="262"/>
      <c r="Q2143" s="262"/>
      <c r="R2143" s="262"/>
      <c r="S2143" s="262"/>
      <c r="T2143" s="263"/>
      <c r="AT2143" s="264" t="s">
        <v>428</v>
      </c>
      <c r="AU2143" s="264" t="s">
        <v>86</v>
      </c>
      <c r="AV2143" s="12" t="s">
        <v>83</v>
      </c>
      <c r="AW2143" s="12" t="s">
        <v>39</v>
      </c>
      <c r="AX2143" s="12" t="s">
        <v>76</v>
      </c>
      <c r="AY2143" s="264" t="s">
        <v>414</v>
      </c>
    </row>
    <row r="2144" s="13" customFormat="1">
      <c r="B2144" s="265"/>
      <c r="C2144" s="266"/>
      <c r="D2144" s="252" t="s">
        <v>428</v>
      </c>
      <c r="E2144" s="267" t="s">
        <v>21</v>
      </c>
      <c r="F2144" s="268" t="s">
        <v>86</v>
      </c>
      <c r="G2144" s="266"/>
      <c r="H2144" s="269">
        <v>2</v>
      </c>
      <c r="I2144" s="270"/>
      <c r="J2144" s="266"/>
      <c r="K2144" s="266"/>
      <c r="L2144" s="271"/>
      <c r="M2144" s="272"/>
      <c r="N2144" s="273"/>
      <c r="O2144" s="273"/>
      <c r="P2144" s="273"/>
      <c r="Q2144" s="273"/>
      <c r="R2144" s="273"/>
      <c r="S2144" s="273"/>
      <c r="T2144" s="274"/>
      <c r="AT2144" s="275" t="s">
        <v>428</v>
      </c>
      <c r="AU2144" s="275" t="s">
        <v>86</v>
      </c>
      <c r="AV2144" s="13" t="s">
        <v>86</v>
      </c>
      <c r="AW2144" s="13" t="s">
        <v>39</v>
      </c>
      <c r="AX2144" s="13" t="s">
        <v>76</v>
      </c>
      <c r="AY2144" s="275" t="s">
        <v>414</v>
      </c>
    </row>
    <row r="2145" s="15" customFormat="1">
      <c r="B2145" s="287"/>
      <c r="C2145" s="288"/>
      <c r="D2145" s="252" t="s">
        <v>428</v>
      </c>
      <c r="E2145" s="289" t="s">
        <v>21</v>
      </c>
      <c r="F2145" s="290" t="s">
        <v>235</v>
      </c>
      <c r="G2145" s="288"/>
      <c r="H2145" s="291">
        <v>2</v>
      </c>
      <c r="I2145" s="292"/>
      <c r="J2145" s="288"/>
      <c r="K2145" s="288"/>
      <c r="L2145" s="293"/>
      <c r="M2145" s="294"/>
      <c r="N2145" s="295"/>
      <c r="O2145" s="295"/>
      <c r="P2145" s="295"/>
      <c r="Q2145" s="295"/>
      <c r="R2145" s="295"/>
      <c r="S2145" s="295"/>
      <c r="T2145" s="296"/>
      <c r="AT2145" s="297" t="s">
        <v>428</v>
      </c>
      <c r="AU2145" s="297" t="s">
        <v>86</v>
      </c>
      <c r="AV2145" s="15" t="s">
        <v>422</v>
      </c>
      <c r="AW2145" s="15" t="s">
        <v>39</v>
      </c>
      <c r="AX2145" s="15" t="s">
        <v>83</v>
      </c>
      <c r="AY2145" s="297" t="s">
        <v>414</v>
      </c>
    </row>
    <row r="2146" s="1" customFormat="1" ht="25.5" customHeight="1">
      <c r="B2146" s="47"/>
      <c r="C2146" s="240" t="s">
        <v>2201</v>
      </c>
      <c r="D2146" s="240" t="s">
        <v>418</v>
      </c>
      <c r="E2146" s="241" t="s">
        <v>2202</v>
      </c>
      <c r="F2146" s="242" t="s">
        <v>2203</v>
      </c>
      <c r="G2146" s="243" t="s">
        <v>678</v>
      </c>
      <c r="H2146" s="244">
        <v>42</v>
      </c>
      <c r="I2146" s="245"/>
      <c r="J2146" s="246">
        <f>ROUND(I2146*H2146,2)</f>
        <v>0</v>
      </c>
      <c r="K2146" s="242" t="s">
        <v>21</v>
      </c>
      <c r="L2146" s="73"/>
      <c r="M2146" s="247" t="s">
        <v>21</v>
      </c>
      <c r="N2146" s="248" t="s">
        <v>47</v>
      </c>
      <c r="O2146" s="48"/>
      <c r="P2146" s="249">
        <f>O2146*H2146</f>
        <v>0</v>
      </c>
      <c r="Q2146" s="249">
        <v>0.01457</v>
      </c>
      <c r="R2146" s="249">
        <f>Q2146*H2146</f>
        <v>0.61193999999999993</v>
      </c>
      <c r="S2146" s="249">
        <v>0</v>
      </c>
      <c r="T2146" s="250">
        <f>S2146*H2146</f>
        <v>0</v>
      </c>
      <c r="AR2146" s="25" t="s">
        <v>690</v>
      </c>
      <c r="AT2146" s="25" t="s">
        <v>418</v>
      </c>
      <c r="AU2146" s="25" t="s">
        <v>86</v>
      </c>
      <c r="AY2146" s="25" t="s">
        <v>414</v>
      </c>
      <c r="BE2146" s="251">
        <f>IF(N2146="základní",J2146,0)</f>
        <v>0</v>
      </c>
      <c r="BF2146" s="251">
        <f>IF(N2146="snížená",J2146,0)</f>
        <v>0</v>
      </c>
      <c r="BG2146" s="251">
        <f>IF(N2146="zákl. přenesená",J2146,0)</f>
        <v>0</v>
      </c>
      <c r="BH2146" s="251">
        <f>IF(N2146="sníž. přenesená",J2146,0)</f>
        <v>0</v>
      </c>
      <c r="BI2146" s="251">
        <f>IF(N2146="nulová",J2146,0)</f>
        <v>0</v>
      </c>
      <c r="BJ2146" s="25" t="s">
        <v>83</v>
      </c>
      <c r="BK2146" s="251">
        <f>ROUND(I2146*H2146,2)</f>
        <v>0</v>
      </c>
      <c r="BL2146" s="25" t="s">
        <v>690</v>
      </c>
      <c r="BM2146" s="25" t="s">
        <v>2204</v>
      </c>
    </row>
    <row r="2147" s="12" customFormat="1">
      <c r="B2147" s="255"/>
      <c r="C2147" s="256"/>
      <c r="D2147" s="252" t="s">
        <v>428</v>
      </c>
      <c r="E2147" s="257" t="s">
        <v>21</v>
      </c>
      <c r="F2147" s="258" t="s">
        <v>1163</v>
      </c>
      <c r="G2147" s="256"/>
      <c r="H2147" s="257" t="s">
        <v>21</v>
      </c>
      <c r="I2147" s="259"/>
      <c r="J2147" s="256"/>
      <c r="K2147" s="256"/>
      <c r="L2147" s="260"/>
      <c r="M2147" s="261"/>
      <c r="N2147" s="262"/>
      <c r="O2147" s="262"/>
      <c r="P2147" s="262"/>
      <c r="Q2147" s="262"/>
      <c r="R2147" s="262"/>
      <c r="S2147" s="262"/>
      <c r="T2147" s="263"/>
      <c r="AT2147" s="264" t="s">
        <v>428</v>
      </c>
      <c r="AU2147" s="264" t="s">
        <v>86</v>
      </c>
      <c r="AV2147" s="12" t="s">
        <v>83</v>
      </c>
      <c r="AW2147" s="12" t="s">
        <v>39</v>
      </c>
      <c r="AX2147" s="12" t="s">
        <v>76</v>
      </c>
      <c r="AY2147" s="264" t="s">
        <v>414</v>
      </c>
    </row>
    <row r="2148" s="13" customFormat="1">
      <c r="B2148" s="265"/>
      <c r="C2148" s="266"/>
      <c r="D2148" s="252" t="s">
        <v>428</v>
      </c>
      <c r="E2148" s="267" t="s">
        <v>21</v>
      </c>
      <c r="F2148" s="268" t="s">
        <v>912</v>
      </c>
      <c r="G2148" s="266"/>
      <c r="H2148" s="269">
        <v>42</v>
      </c>
      <c r="I2148" s="270"/>
      <c r="J2148" s="266"/>
      <c r="K2148" s="266"/>
      <c r="L2148" s="271"/>
      <c r="M2148" s="272"/>
      <c r="N2148" s="273"/>
      <c r="O2148" s="273"/>
      <c r="P2148" s="273"/>
      <c r="Q2148" s="273"/>
      <c r="R2148" s="273"/>
      <c r="S2148" s="273"/>
      <c r="T2148" s="274"/>
      <c r="AT2148" s="275" t="s">
        <v>428</v>
      </c>
      <c r="AU2148" s="275" t="s">
        <v>86</v>
      </c>
      <c r="AV2148" s="13" t="s">
        <v>86</v>
      </c>
      <c r="AW2148" s="13" t="s">
        <v>39</v>
      </c>
      <c r="AX2148" s="13" t="s">
        <v>76</v>
      </c>
      <c r="AY2148" s="275" t="s">
        <v>414</v>
      </c>
    </row>
    <row r="2149" s="15" customFormat="1">
      <c r="B2149" s="287"/>
      <c r="C2149" s="288"/>
      <c r="D2149" s="252" t="s">
        <v>428</v>
      </c>
      <c r="E2149" s="289" t="s">
        <v>21</v>
      </c>
      <c r="F2149" s="290" t="s">
        <v>235</v>
      </c>
      <c r="G2149" s="288"/>
      <c r="H2149" s="291">
        <v>42</v>
      </c>
      <c r="I2149" s="292"/>
      <c r="J2149" s="288"/>
      <c r="K2149" s="288"/>
      <c r="L2149" s="293"/>
      <c r="M2149" s="294"/>
      <c r="N2149" s="295"/>
      <c r="O2149" s="295"/>
      <c r="P2149" s="295"/>
      <c r="Q2149" s="295"/>
      <c r="R2149" s="295"/>
      <c r="S2149" s="295"/>
      <c r="T2149" s="296"/>
      <c r="AT2149" s="297" t="s">
        <v>428</v>
      </c>
      <c r="AU2149" s="297" t="s">
        <v>86</v>
      </c>
      <c r="AV2149" s="15" t="s">
        <v>422</v>
      </c>
      <c r="AW2149" s="15" t="s">
        <v>39</v>
      </c>
      <c r="AX2149" s="15" t="s">
        <v>83</v>
      </c>
      <c r="AY2149" s="297" t="s">
        <v>414</v>
      </c>
    </row>
    <row r="2150" s="1" customFormat="1" ht="25.5" customHeight="1">
      <c r="B2150" s="47"/>
      <c r="C2150" s="240" t="s">
        <v>2205</v>
      </c>
      <c r="D2150" s="240" t="s">
        <v>418</v>
      </c>
      <c r="E2150" s="241" t="s">
        <v>2206</v>
      </c>
      <c r="F2150" s="242" t="s">
        <v>2207</v>
      </c>
      <c r="G2150" s="243" t="s">
        <v>678</v>
      </c>
      <c r="H2150" s="244">
        <v>75</v>
      </c>
      <c r="I2150" s="245"/>
      <c r="J2150" s="246">
        <f>ROUND(I2150*H2150,2)</f>
        <v>0</v>
      </c>
      <c r="K2150" s="242" t="s">
        <v>21</v>
      </c>
      <c r="L2150" s="73"/>
      <c r="M2150" s="247" t="s">
        <v>21</v>
      </c>
      <c r="N2150" s="248" t="s">
        <v>47</v>
      </c>
      <c r="O2150" s="48"/>
      <c r="P2150" s="249">
        <f>O2150*H2150</f>
        <v>0</v>
      </c>
      <c r="Q2150" s="249">
        <v>0.01457</v>
      </c>
      <c r="R2150" s="249">
        <f>Q2150*H2150</f>
        <v>1.0927499999999999</v>
      </c>
      <c r="S2150" s="249">
        <v>0</v>
      </c>
      <c r="T2150" s="250">
        <f>S2150*H2150</f>
        <v>0</v>
      </c>
      <c r="AR2150" s="25" t="s">
        <v>690</v>
      </c>
      <c r="AT2150" s="25" t="s">
        <v>418</v>
      </c>
      <c r="AU2150" s="25" t="s">
        <v>86</v>
      </c>
      <c r="AY2150" s="25" t="s">
        <v>414</v>
      </c>
      <c r="BE2150" s="251">
        <f>IF(N2150="základní",J2150,0)</f>
        <v>0</v>
      </c>
      <c r="BF2150" s="251">
        <f>IF(N2150="snížená",J2150,0)</f>
        <v>0</v>
      </c>
      <c r="BG2150" s="251">
        <f>IF(N2150="zákl. přenesená",J2150,0)</f>
        <v>0</v>
      </c>
      <c r="BH2150" s="251">
        <f>IF(N2150="sníž. přenesená",J2150,0)</f>
        <v>0</v>
      </c>
      <c r="BI2150" s="251">
        <f>IF(N2150="nulová",J2150,0)</f>
        <v>0</v>
      </c>
      <c r="BJ2150" s="25" t="s">
        <v>83</v>
      </c>
      <c r="BK2150" s="251">
        <f>ROUND(I2150*H2150,2)</f>
        <v>0</v>
      </c>
      <c r="BL2150" s="25" t="s">
        <v>690</v>
      </c>
      <c r="BM2150" s="25" t="s">
        <v>2208</v>
      </c>
    </row>
    <row r="2151" s="12" customFormat="1">
      <c r="B2151" s="255"/>
      <c r="C2151" s="256"/>
      <c r="D2151" s="252" t="s">
        <v>428</v>
      </c>
      <c r="E2151" s="257" t="s">
        <v>21</v>
      </c>
      <c r="F2151" s="258" t="s">
        <v>1163</v>
      </c>
      <c r="G2151" s="256"/>
      <c r="H2151" s="257" t="s">
        <v>21</v>
      </c>
      <c r="I2151" s="259"/>
      <c r="J2151" s="256"/>
      <c r="K2151" s="256"/>
      <c r="L2151" s="260"/>
      <c r="M2151" s="261"/>
      <c r="N2151" s="262"/>
      <c r="O2151" s="262"/>
      <c r="P2151" s="262"/>
      <c r="Q2151" s="262"/>
      <c r="R2151" s="262"/>
      <c r="S2151" s="262"/>
      <c r="T2151" s="263"/>
      <c r="AT2151" s="264" t="s">
        <v>428</v>
      </c>
      <c r="AU2151" s="264" t="s">
        <v>86</v>
      </c>
      <c r="AV2151" s="12" t="s">
        <v>83</v>
      </c>
      <c r="AW2151" s="12" t="s">
        <v>39</v>
      </c>
      <c r="AX2151" s="12" t="s">
        <v>76</v>
      </c>
      <c r="AY2151" s="264" t="s">
        <v>414</v>
      </c>
    </row>
    <row r="2152" s="13" customFormat="1">
      <c r="B2152" s="265"/>
      <c r="C2152" s="266"/>
      <c r="D2152" s="252" t="s">
        <v>428</v>
      </c>
      <c r="E2152" s="267" t="s">
        <v>21</v>
      </c>
      <c r="F2152" s="268" t="s">
        <v>458</v>
      </c>
      <c r="G2152" s="266"/>
      <c r="H2152" s="269">
        <v>75</v>
      </c>
      <c r="I2152" s="270"/>
      <c r="J2152" s="266"/>
      <c r="K2152" s="266"/>
      <c r="L2152" s="271"/>
      <c r="M2152" s="272"/>
      <c r="N2152" s="273"/>
      <c r="O2152" s="273"/>
      <c r="P2152" s="273"/>
      <c r="Q2152" s="273"/>
      <c r="R2152" s="273"/>
      <c r="S2152" s="273"/>
      <c r="T2152" s="274"/>
      <c r="AT2152" s="275" t="s">
        <v>428</v>
      </c>
      <c r="AU2152" s="275" t="s">
        <v>86</v>
      </c>
      <c r="AV2152" s="13" t="s">
        <v>86</v>
      </c>
      <c r="AW2152" s="13" t="s">
        <v>39</v>
      </c>
      <c r="AX2152" s="13" t="s">
        <v>76</v>
      </c>
      <c r="AY2152" s="275" t="s">
        <v>414</v>
      </c>
    </row>
    <row r="2153" s="15" customFormat="1">
      <c r="B2153" s="287"/>
      <c r="C2153" s="288"/>
      <c r="D2153" s="252" t="s">
        <v>428</v>
      </c>
      <c r="E2153" s="289" t="s">
        <v>21</v>
      </c>
      <c r="F2153" s="290" t="s">
        <v>235</v>
      </c>
      <c r="G2153" s="288"/>
      <c r="H2153" s="291">
        <v>75</v>
      </c>
      <c r="I2153" s="292"/>
      <c r="J2153" s="288"/>
      <c r="K2153" s="288"/>
      <c r="L2153" s="293"/>
      <c r="M2153" s="294"/>
      <c r="N2153" s="295"/>
      <c r="O2153" s="295"/>
      <c r="P2153" s="295"/>
      <c r="Q2153" s="295"/>
      <c r="R2153" s="295"/>
      <c r="S2153" s="295"/>
      <c r="T2153" s="296"/>
      <c r="AT2153" s="297" t="s">
        <v>428</v>
      </c>
      <c r="AU2153" s="297" t="s">
        <v>86</v>
      </c>
      <c r="AV2153" s="15" t="s">
        <v>422</v>
      </c>
      <c r="AW2153" s="15" t="s">
        <v>39</v>
      </c>
      <c r="AX2153" s="15" t="s">
        <v>83</v>
      </c>
      <c r="AY2153" s="297" t="s">
        <v>414</v>
      </c>
    </row>
    <row r="2154" s="1" customFormat="1" ht="25.5" customHeight="1">
      <c r="B2154" s="47"/>
      <c r="C2154" s="240" t="s">
        <v>2209</v>
      </c>
      <c r="D2154" s="240" t="s">
        <v>418</v>
      </c>
      <c r="E2154" s="241" t="s">
        <v>2210</v>
      </c>
      <c r="F2154" s="242" t="s">
        <v>2211</v>
      </c>
      <c r="G2154" s="243" t="s">
        <v>678</v>
      </c>
      <c r="H2154" s="244">
        <v>3</v>
      </c>
      <c r="I2154" s="245"/>
      <c r="J2154" s="246">
        <f>ROUND(I2154*H2154,2)</f>
        <v>0</v>
      </c>
      <c r="K2154" s="242" t="s">
        <v>21</v>
      </c>
      <c r="L2154" s="73"/>
      <c r="M2154" s="247" t="s">
        <v>21</v>
      </c>
      <c r="N2154" s="248" t="s">
        <v>47</v>
      </c>
      <c r="O2154" s="48"/>
      <c r="P2154" s="249">
        <f>O2154*H2154</f>
        <v>0</v>
      </c>
      <c r="Q2154" s="249">
        <v>0.01457</v>
      </c>
      <c r="R2154" s="249">
        <f>Q2154*H2154</f>
        <v>0.043709999999999999</v>
      </c>
      <c r="S2154" s="249">
        <v>0</v>
      </c>
      <c r="T2154" s="250">
        <f>S2154*H2154</f>
        <v>0</v>
      </c>
      <c r="AR2154" s="25" t="s">
        <v>690</v>
      </c>
      <c r="AT2154" s="25" t="s">
        <v>418</v>
      </c>
      <c r="AU2154" s="25" t="s">
        <v>86</v>
      </c>
      <c r="AY2154" s="25" t="s">
        <v>414</v>
      </c>
      <c r="BE2154" s="251">
        <f>IF(N2154="základní",J2154,0)</f>
        <v>0</v>
      </c>
      <c r="BF2154" s="251">
        <f>IF(N2154="snížená",J2154,0)</f>
        <v>0</v>
      </c>
      <c r="BG2154" s="251">
        <f>IF(N2154="zákl. přenesená",J2154,0)</f>
        <v>0</v>
      </c>
      <c r="BH2154" s="251">
        <f>IF(N2154="sníž. přenesená",J2154,0)</f>
        <v>0</v>
      </c>
      <c r="BI2154" s="251">
        <f>IF(N2154="nulová",J2154,0)</f>
        <v>0</v>
      </c>
      <c r="BJ2154" s="25" t="s">
        <v>83</v>
      </c>
      <c r="BK2154" s="251">
        <f>ROUND(I2154*H2154,2)</f>
        <v>0</v>
      </c>
      <c r="BL2154" s="25" t="s">
        <v>690</v>
      </c>
      <c r="BM2154" s="25" t="s">
        <v>2212</v>
      </c>
    </row>
    <row r="2155" s="12" customFormat="1">
      <c r="B2155" s="255"/>
      <c r="C2155" s="256"/>
      <c r="D2155" s="252" t="s">
        <v>428</v>
      </c>
      <c r="E2155" s="257" t="s">
        <v>21</v>
      </c>
      <c r="F2155" s="258" t="s">
        <v>1163</v>
      </c>
      <c r="G2155" s="256"/>
      <c r="H2155" s="257" t="s">
        <v>21</v>
      </c>
      <c r="I2155" s="259"/>
      <c r="J2155" s="256"/>
      <c r="K2155" s="256"/>
      <c r="L2155" s="260"/>
      <c r="M2155" s="261"/>
      <c r="N2155" s="262"/>
      <c r="O2155" s="262"/>
      <c r="P2155" s="262"/>
      <c r="Q2155" s="262"/>
      <c r="R2155" s="262"/>
      <c r="S2155" s="262"/>
      <c r="T2155" s="263"/>
      <c r="AT2155" s="264" t="s">
        <v>428</v>
      </c>
      <c r="AU2155" s="264" t="s">
        <v>86</v>
      </c>
      <c r="AV2155" s="12" t="s">
        <v>83</v>
      </c>
      <c r="AW2155" s="12" t="s">
        <v>39</v>
      </c>
      <c r="AX2155" s="12" t="s">
        <v>76</v>
      </c>
      <c r="AY2155" s="264" t="s">
        <v>414</v>
      </c>
    </row>
    <row r="2156" s="13" customFormat="1">
      <c r="B2156" s="265"/>
      <c r="C2156" s="266"/>
      <c r="D2156" s="252" t="s">
        <v>428</v>
      </c>
      <c r="E2156" s="267" t="s">
        <v>21</v>
      </c>
      <c r="F2156" s="268" t="s">
        <v>394</v>
      </c>
      <c r="G2156" s="266"/>
      <c r="H2156" s="269">
        <v>3</v>
      </c>
      <c r="I2156" s="270"/>
      <c r="J2156" s="266"/>
      <c r="K2156" s="266"/>
      <c r="L2156" s="271"/>
      <c r="M2156" s="272"/>
      <c r="N2156" s="273"/>
      <c r="O2156" s="273"/>
      <c r="P2156" s="273"/>
      <c r="Q2156" s="273"/>
      <c r="R2156" s="273"/>
      <c r="S2156" s="273"/>
      <c r="T2156" s="274"/>
      <c r="AT2156" s="275" t="s">
        <v>428</v>
      </c>
      <c r="AU2156" s="275" t="s">
        <v>86</v>
      </c>
      <c r="AV2156" s="13" t="s">
        <v>86</v>
      </c>
      <c r="AW2156" s="13" t="s">
        <v>39</v>
      </c>
      <c r="AX2156" s="13" t="s">
        <v>76</v>
      </c>
      <c r="AY2156" s="275" t="s">
        <v>414</v>
      </c>
    </row>
    <row r="2157" s="15" customFormat="1">
      <c r="B2157" s="287"/>
      <c r="C2157" s="288"/>
      <c r="D2157" s="252" t="s">
        <v>428</v>
      </c>
      <c r="E2157" s="289" t="s">
        <v>21</v>
      </c>
      <c r="F2157" s="290" t="s">
        <v>235</v>
      </c>
      <c r="G2157" s="288"/>
      <c r="H2157" s="291">
        <v>3</v>
      </c>
      <c r="I2157" s="292"/>
      <c r="J2157" s="288"/>
      <c r="K2157" s="288"/>
      <c r="L2157" s="293"/>
      <c r="M2157" s="294"/>
      <c r="N2157" s="295"/>
      <c r="O2157" s="295"/>
      <c r="P2157" s="295"/>
      <c r="Q2157" s="295"/>
      <c r="R2157" s="295"/>
      <c r="S2157" s="295"/>
      <c r="T2157" s="296"/>
      <c r="AT2157" s="297" t="s">
        <v>428</v>
      </c>
      <c r="AU2157" s="297" t="s">
        <v>86</v>
      </c>
      <c r="AV2157" s="15" t="s">
        <v>422</v>
      </c>
      <c r="AW2157" s="15" t="s">
        <v>39</v>
      </c>
      <c r="AX2157" s="15" t="s">
        <v>83</v>
      </c>
      <c r="AY2157" s="297" t="s">
        <v>414</v>
      </c>
    </row>
    <row r="2158" s="1" customFormat="1" ht="25.5" customHeight="1">
      <c r="B2158" s="47"/>
      <c r="C2158" s="240" t="s">
        <v>2213</v>
      </c>
      <c r="D2158" s="240" t="s">
        <v>418</v>
      </c>
      <c r="E2158" s="241" t="s">
        <v>2214</v>
      </c>
      <c r="F2158" s="242" t="s">
        <v>2215</v>
      </c>
      <c r="G2158" s="243" t="s">
        <v>678</v>
      </c>
      <c r="H2158" s="244">
        <v>5</v>
      </c>
      <c r="I2158" s="245"/>
      <c r="J2158" s="246">
        <f>ROUND(I2158*H2158,2)</f>
        <v>0</v>
      </c>
      <c r="K2158" s="242" t="s">
        <v>21</v>
      </c>
      <c r="L2158" s="73"/>
      <c r="M2158" s="247" t="s">
        <v>21</v>
      </c>
      <c r="N2158" s="248" t="s">
        <v>47</v>
      </c>
      <c r="O2158" s="48"/>
      <c r="P2158" s="249">
        <f>O2158*H2158</f>
        <v>0</v>
      </c>
      <c r="Q2158" s="249">
        <v>0.01457</v>
      </c>
      <c r="R2158" s="249">
        <f>Q2158*H2158</f>
        <v>0.072849999999999998</v>
      </c>
      <c r="S2158" s="249">
        <v>0</v>
      </c>
      <c r="T2158" s="250">
        <f>S2158*H2158</f>
        <v>0</v>
      </c>
      <c r="AR2158" s="25" t="s">
        <v>690</v>
      </c>
      <c r="AT2158" s="25" t="s">
        <v>418</v>
      </c>
      <c r="AU2158" s="25" t="s">
        <v>86</v>
      </c>
      <c r="AY2158" s="25" t="s">
        <v>414</v>
      </c>
      <c r="BE2158" s="251">
        <f>IF(N2158="základní",J2158,0)</f>
        <v>0</v>
      </c>
      <c r="BF2158" s="251">
        <f>IF(N2158="snížená",J2158,0)</f>
        <v>0</v>
      </c>
      <c r="BG2158" s="251">
        <f>IF(N2158="zákl. přenesená",J2158,0)</f>
        <v>0</v>
      </c>
      <c r="BH2158" s="251">
        <f>IF(N2158="sníž. přenesená",J2158,0)</f>
        <v>0</v>
      </c>
      <c r="BI2158" s="251">
        <f>IF(N2158="nulová",J2158,0)</f>
        <v>0</v>
      </c>
      <c r="BJ2158" s="25" t="s">
        <v>83</v>
      </c>
      <c r="BK2158" s="251">
        <f>ROUND(I2158*H2158,2)</f>
        <v>0</v>
      </c>
      <c r="BL2158" s="25" t="s">
        <v>690</v>
      </c>
      <c r="BM2158" s="25" t="s">
        <v>2216</v>
      </c>
    </row>
    <row r="2159" s="12" customFormat="1">
      <c r="B2159" s="255"/>
      <c r="C2159" s="256"/>
      <c r="D2159" s="252" t="s">
        <v>428</v>
      </c>
      <c r="E2159" s="257" t="s">
        <v>21</v>
      </c>
      <c r="F2159" s="258" t="s">
        <v>1163</v>
      </c>
      <c r="G2159" s="256"/>
      <c r="H2159" s="257" t="s">
        <v>21</v>
      </c>
      <c r="I2159" s="259"/>
      <c r="J2159" s="256"/>
      <c r="K2159" s="256"/>
      <c r="L2159" s="260"/>
      <c r="M2159" s="261"/>
      <c r="N2159" s="262"/>
      <c r="O2159" s="262"/>
      <c r="P2159" s="262"/>
      <c r="Q2159" s="262"/>
      <c r="R2159" s="262"/>
      <c r="S2159" s="262"/>
      <c r="T2159" s="263"/>
      <c r="AT2159" s="264" t="s">
        <v>428</v>
      </c>
      <c r="AU2159" s="264" t="s">
        <v>86</v>
      </c>
      <c r="AV2159" s="12" t="s">
        <v>83</v>
      </c>
      <c r="AW2159" s="12" t="s">
        <v>39</v>
      </c>
      <c r="AX2159" s="12" t="s">
        <v>76</v>
      </c>
      <c r="AY2159" s="264" t="s">
        <v>414</v>
      </c>
    </row>
    <row r="2160" s="13" customFormat="1">
      <c r="B2160" s="265"/>
      <c r="C2160" s="266"/>
      <c r="D2160" s="252" t="s">
        <v>428</v>
      </c>
      <c r="E2160" s="267" t="s">
        <v>21</v>
      </c>
      <c r="F2160" s="268" t="s">
        <v>498</v>
      </c>
      <c r="G2160" s="266"/>
      <c r="H2160" s="269">
        <v>5</v>
      </c>
      <c r="I2160" s="270"/>
      <c r="J2160" s="266"/>
      <c r="K2160" s="266"/>
      <c r="L2160" s="271"/>
      <c r="M2160" s="272"/>
      <c r="N2160" s="273"/>
      <c r="O2160" s="273"/>
      <c r="P2160" s="273"/>
      <c r="Q2160" s="273"/>
      <c r="R2160" s="273"/>
      <c r="S2160" s="273"/>
      <c r="T2160" s="274"/>
      <c r="AT2160" s="275" t="s">
        <v>428</v>
      </c>
      <c r="AU2160" s="275" t="s">
        <v>86</v>
      </c>
      <c r="AV2160" s="13" t="s">
        <v>86</v>
      </c>
      <c r="AW2160" s="13" t="s">
        <v>39</v>
      </c>
      <c r="AX2160" s="13" t="s">
        <v>76</v>
      </c>
      <c r="AY2160" s="275" t="s">
        <v>414</v>
      </c>
    </row>
    <row r="2161" s="15" customFormat="1">
      <c r="B2161" s="287"/>
      <c r="C2161" s="288"/>
      <c r="D2161" s="252" t="s">
        <v>428</v>
      </c>
      <c r="E2161" s="289" t="s">
        <v>21</v>
      </c>
      <c r="F2161" s="290" t="s">
        <v>235</v>
      </c>
      <c r="G2161" s="288"/>
      <c r="H2161" s="291">
        <v>5</v>
      </c>
      <c r="I2161" s="292"/>
      <c r="J2161" s="288"/>
      <c r="K2161" s="288"/>
      <c r="L2161" s="293"/>
      <c r="M2161" s="294"/>
      <c r="N2161" s="295"/>
      <c r="O2161" s="295"/>
      <c r="P2161" s="295"/>
      <c r="Q2161" s="295"/>
      <c r="R2161" s="295"/>
      <c r="S2161" s="295"/>
      <c r="T2161" s="296"/>
      <c r="AT2161" s="297" t="s">
        <v>428</v>
      </c>
      <c r="AU2161" s="297" t="s">
        <v>86</v>
      </c>
      <c r="AV2161" s="15" t="s">
        <v>422</v>
      </c>
      <c r="AW2161" s="15" t="s">
        <v>39</v>
      </c>
      <c r="AX2161" s="15" t="s">
        <v>83</v>
      </c>
      <c r="AY2161" s="297" t="s">
        <v>414</v>
      </c>
    </row>
    <row r="2162" s="1" customFormat="1" ht="25.5" customHeight="1">
      <c r="B2162" s="47"/>
      <c r="C2162" s="240" t="s">
        <v>2217</v>
      </c>
      <c r="D2162" s="240" t="s">
        <v>418</v>
      </c>
      <c r="E2162" s="241" t="s">
        <v>2218</v>
      </c>
      <c r="F2162" s="242" t="s">
        <v>2219</v>
      </c>
      <c r="G2162" s="243" t="s">
        <v>678</v>
      </c>
      <c r="H2162" s="244">
        <v>2</v>
      </c>
      <c r="I2162" s="245"/>
      <c r="J2162" s="246">
        <f>ROUND(I2162*H2162,2)</f>
        <v>0</v>
      </c>
      <c r="K2162" s="242" t="s">
        <v>21</v>
      </c>
      <c r="L2162" s="73"/>
      <c r="M2162" s="247" t="s">
        <v>21</v>
      </c>
      <c r="N2162" s="248" t="s">
        <v>47</v>
      </c>
      <c r="O2162" s="48"/>
      <c r="P2162" s="249">
        <f>O2162*H2162</f>
        <v>0</v>
      </c>
      <c r="Q2162" s="249">
        <v>0.01457</v>
      </c>
      <c r="R2162" s="249">
        <f>Q2162*H2162</f>
        <v>0.029139999999999999</v>
      </c>
      <c r="S2162" s="249">
        <v>0</v>
      </c>
      <c r="T2162" s="250">
        <f>S2162*H2162</f>
        <v>0</v>
      </c>
      <c r="AR2162" s="25" t="s">
        <v>690</v>
      </c>
      <c r="AT2162" s="25" t="s">
        <v>418</v>
      </c>
      <c r="AU2162" s="25" t="s">
        <v>86</v>
      </c>
      <c r="AY2162" s="25" t="s">
        <v>414</v>
      </c>
      <c r="BE2162" s="251">
        <f>IF(N2162="základní",J2162,0)</f>
        <v>0</v>
      </c>
      <c r="BF2162" s="251">
        <f>IF(N2162="snížená",J2162,0)</f>
        <v>0</v>
      </c>
      <c r="BG2162" s="251">
        <f>IF(N2162="zákl. přenesená",J2162,0)</f>
        <v>0</v>
      </c>
      <c r="BH2162" s="251">
        <f>IF(N2162="sníž. přenesená",J2162,0)</f>
        <v>0</v>
      </c>
      <c r="BI2162" s="251">
        <f>IF(N2162="nulová",J2162,0)</f>
        <v>0</v>
      </c>
      <c r="BJ2162" s="25" t="s">
        <v>83</v>
      </c>
      <c r="BK2162" s="251">
        <f>ROUND(I2162*H2162,2)</f>
        <v>0</v>
      </c>
      <c r="BL2162" s="25" t="s">
        <v>690</v>
      </c>
      <c r="BM2162" s="25" t="s">
        <v>2220</v>
      </c>
    </row>
    <row r="2163" s="12" customFormat="1">
      <c r="B2163" s="255"/>
      <c r="C2163" s="256"/>
      <c r="D2163" s="252" t="s">
        <v>428</v>
      </c>
      <c r="E2163" s="257" t="s">
        <v>21</v>
      </c>
      <c r="F2163" s="258" t="s">
        <v>1163</v>
      </c>
      <c r="G2163" s="256"/>
      <c r="H2163" s="257" t="s">
        <v>21</v>
      </c>
      <c r="I2163" s="259"/>
      <c r="J2163" s="256"/>
      <c r="K2163" s="256"/>
      <c r="L2163" s="260"/>
      <c r="M2163" s="261"/>
      <c r="N2163" s="262"/>
      <c r="O2163" s="262"/>
      <c r="P2163" s="262"/>
      <c r="Q2163" s="262"/>
      <c r="R2163" s="262"/>
      <c r="S2163" s="262"/>
      <c r="T2163" s="263"/>
      <c r="AT2163" s="264" t="s">
        <v>428</v>
      </c>
      <c r="AU2163" s="264" t="s">
        <v>86</v>
      </c>
      <c r="AV2163" s="12" t="s">
        <v>83</v>
      </c>
      <c r="AW2163" s="12" t="s">
        <v>39</v>
      </c>
      <c r="AX2163" s="12" t="s">
        <v>76</v>
      </c>
      <c r="AY2163" s="264" t="s">
        <v>414</v>
      </c>
    </row>
    <row r="2164" s="13" customFormat="1">
      <c r="B2164" s="265"/>
      <c r="C2164" s="266"/>
      <c r="D2164" s="252" t="s">
        <v>428</v>
      </c>
      <c r="E2164" s="267" t="s">
        <v>21</v>
      </c>
      <c r="F2164" s="268" t="s">
        <v>86</v>
      </c>
      <c r="G2164" s="266"/>
      <c r="H2164" s="269">
        <v>2</v>
      </c>
      <c r="I2164" s="270"/>
      <c r="J2164" s="266"/>
      <c r="K2164" s="266"/>
      <c r="L2164" s="271"/>
      <c r="M2164" s="272"/>
      <c r="N2164" s="273"/>
      <c r="O2164" s="273"/>
      <c r="P2164" s="273"/>
      <c r="Q2164" s="273"/>
      <c r="R2164" s="273"/>
      <c r="S2164" s="273"/>
      <c r="T2164" s="274"/>
      <c r="AT2164" s="275" t="s">
        <v>428</v>
      </c>
      <c r="AU2164" s="275" t="s">
        <v>86</v>
      </c>
      <c r="AV2164" s="13" t="s">
        <v>86</v>
      </c>
      <c r="AW2164" s="13" t="s">
        <v>39</v>
      </c>
      <c r="AX2164" s="13" t="s">
        <v>76</v>
      </c>
      <c r="AY2164" s="275" t="s">
        <v>414</v>
      </c>
    </row>
    <row r="2165" s="15" customFormat="1">
      <c r="B2165" s="287"/>
      <c r="C2165" s="288"/>
      <c r="D2165" s="252" t="s">
        <v>428</v>
      </c>
      <c r="E2165" s="289" t="s">
        <v>21</v>
      </c>
      <c r="F2165" s="290" t="s">
        <v>235</v>
      </c>
      <c r="G2165" s="288"/>
      <c r="H2165" s="291">
        <v>2</v>
      </c>
      <c r="I2165" s="292"/>
      <c r="J2165" s="288"/>
      <c r="K2165" s="288"/>
      <c r="L2165" s="293"/>
      <c r="M2165" s="294"/>
      <c r="N2165" s="295"/>
      <c r="O2165" s="295"/>
      <c r="P2165" s="295"/>
      <c r="Q2165" s="295"/>
      <c r="R2165" s="295"/>
      <c r="S2165" s="295"/>
      <c r="T2165" s="296"/>
      <c r="AT2165" s="297" t="s">
        <v>428</v>
      </c>
      <c r="AU2165" s="297" t="s">
        <v>86</v>
      </c>
      <c r="AV2165" s="15" t="s">
        <v>422</v>
      </c>
      <c r="AW2165" s="15" t="s">
        <v>39</v>
      </c>
      <c r="AX2165" s="15" t="s">
        <v>83</v>
      </c>
      <c r="AY2165" s="297" t="s">
        <v>414</v>
      </c>
    </row>
    <row r="2166" s="1" customFormat="1" ht="25.5" customHeight="1">
      <c r="B2166" s="47"/>
      <c r="C2166" s="240" t="s">
        <v>2221</v>
      </c>
      <c r="D2166" s="240" t="s">
        <v>418</v>
      </c>
      <c r="E2166" s="241" t="s">
        <v>2222</v>
      </c>
      <c r="F2166" s="242" t="s">
        <v>2223</v>
      </c>
      <c r="G2166" s="243" t="s">
        <v>678</v>
      </c>
      <c r="H2166" s="244">
        <v>13</v>
      </c>
      <c r="I2166" s="245"/>
      <c r="J2166" s="246">
        <f>ROUND(I2166*H2166,2)</f>
        <v>0</v>
      </c>
      <c r="K2166" s="242" t="s">
        <v>21</v>
      </c>
      <c r="L2166" s="73"/>
      <c r="M2166" s="247" t="s">
        <v>21</v>
      </c>
      <c r="N2166" s="248" t="s">
        <v>47</v>
      </c>
      <c r="O2166" s="48"/>
      <c r="P2166" s="249">
        <f>O2166*H2166</f>
        <v>0</v>
      </c>
      <c r="Q2166" s="249">
        <v>0.01457</v>
      </c>
      <c r="R2166" s="249">
        <f>Q2166*H2166</f>
        <v>0.18941</v>
      </c>
      <c r="S2166" s="249">
        <v>0</v>
      </c>
      <c r="T2166" s="250">
        <f>S2166*H2166</f>
        <v>0</v>
      </c>
      <c r="AR2166" s="25" t="s">
        <v>690</v>
      </c>
      <c r="AT2166" s="25" t="s">
        <v>418</v>
      </c>
      <c r="AU2166" s="25" t="s">
        <v>86</v>
      </c>
      <c r="AY2166" s="25" t="s">
        <v>414</v>
      </c>
      <c r="BE2166" s="251">
        <f>IF(N2166="základní",J2166,0)</f>
        <v>0</v>
      </c>
      <c r="BF2166" s="251">
        <f>IF(N2166="snížená",J2166,0)</f>
        <v>0</v>
      </c>
      <c r="BG2166" s="251">
        <f>IF(N2166="zákl. přenesená",J2166,0)</f>
        <v>0</v>
      </c>
      <c r="BH2166" s="251">
        <f>IF(N2166="sníž. přenesená",J2166,0)</f>
        <v>0</v>
      </c>
      <c r="BI2166" s="251">
        <f>IF(N2166="nulová",J2166,0)</f>
        <v>0</v>
      </c>
      <c r="BJ2166" s="25" t="s">
        <v>83</v>
      </c>
      <c r="BK2166" s="251">
        <f>ROUND(I2166*H2166,2)</f>
        <v>0</v>
      </c>
      <c r="BL2166" s="25" t="s">
        <v>690</v>
      </c>
      <c r="BM2166" s="25" t="s">
        <v>2224</v>
      </c>
    </row>
    <row r="2167" s="12" customFormat="1">
      <c r="B2167" s="255"/>
      <c r="C2167" s="256"/>
      <c r="D2167" s="252" t="s">
        <v>428</v>
      </c>
      <c r="E2167" s="257" t="s">
        <v>21</v>
      </c>
      <c r="F2167" s="258" t="s">
        <v>1163</v>
      </c>
      <c r="G2167" s="256"/>
      <c r="H2167" s="257" t="s">
        <v>21</v>
      </c>
      <c r="I2167" s="259"/>
      <c r="J2167" s="256"/>
      <c r="K2167" s="256"/>
      <c r="L2167" s="260"/>
      <c r="M2167" s="261"/>
      <c r="N2167" s="262"/>
      <c r="O2167" s="262"/>
      <c r="P2167" s="262"/>
      <c r="Q2167" s="262"/>
      <c r="R2167" s="262"/>
      <c r="S2167" s="262"/>
      <c r="T2167" s="263"/>
      <c r="AT2167" s="264" t="s">
        <v>428</v>
      </c>
      <c r="AU2167" s="264" t="s">
        <v>86</v>
      </c>
      <c r="AV2167" s="12" t="s">
        <v>83</v>
      </c>
      <c r="AW2167" s="12" t="s">
        <v>39</v>
      </c>
      <c r="AX2167" s="12" t="s">
        <v>76</v>
      </c>
      <c r="AY2167" s="264" t="s">
        <v>414</v>
      </c>
    </row>
    <row r="2168" s="13" customFormat="1">
      <c r="B2168" s="265"/>
      <c r="C2168" s="266"/>
      <c r="D2168" s="252" t="s">
        <v>428</v>
      </c>
      <c r="E2168" s="267" t="s">
        <v>21</v>
      </c>
      <c r="F2168" s="268" t="s">
        <v>669</v>
      </c>
      <c r="G2168" s="266"/>
      <c r="H2168" s="269">
        <v>13</v>
      </c>
      <c r="I2168" s="270"/>
      <c r="J2168" s="266"/>
      <c r="K2168" s="266"/>
      <c r="L2168" s="271"/>
      <c r="M2168" s="272"/>
      <c r="N2168" s="273"/>
      <c r="O2168" s="273"/>
      <c r="P2168" s="273"/>
      <c r="Q2168" s="273"/>
      <c r="R2168" s="273"/>
      <c r="S2168" s="273"/>
      <c r="T2168" s="274"/>
      <c r="AT2168" s="275" t="s">
        <v>428</v>
      </c>
      <c r="AU2168" s="275" t="s">
        <v>86</v>
      </c>
      <c r="AV2168" s="13" t="s">
        <v>86</v>
      </c>
      <c r="AW2168" s="13" t="s">
        <v>39</v>
      </c>
      <c r="AX2168" s="13" t="s">
        <v>76</v>
      </c>
      <c r="AY2168" s="275" t="s">
        <v>414</v>
      </c>
    </row>
    <row r="2169" s="15" customFormat="1">
      <c r="B2169" s="287"/>
      <c r="C2169" s="288"/>
      <c r="D2169" s="252" t="s">
        <v>428</v>
      </c>
      <c r="E2169" s="289" t="s">
        <v>21</v>
      </c>
      <c r="F2169" s="290" t="s">
        <v>235</v>
      </c>
      <c r="G2169" s="288"/>
      <c r="H2169" s="291">
        <v>13</v>
      </c>
      <c r="I2169" s="292"/>
      <c r="J2169" s="288"/>
      <c r="K2169" s="288"/>
      <c r="L2169" s="293"/>
      <c r="M2169" s="294"/>
      <c r="N2169" s="295"/>
      <c r="O2169" s="295"/>
      <c r="P2169" s="295"/>
      <c r="Q2169" s="295"/>
      <c r="R2169" s="295"/>
      <c r="S2169" s="295"/>
      <c r="T2169" s="296"/>
      <c r="AT2169" s="297" t="s">
        <v>428</v>
      </c>
      <c r="AU2169" s="297" t="s">
        <v>86</v>
      </c>
      <c r="AV2169" s="15" t="s">
        <v>422</v>
      </c>
      <c r="AW2169" s="15" t="s">
        <v>39</v>
      </c>
      <c r="AX2169" s="15" t="s">
        <v>83</v>
      </c>
      <c r="AY2169" s="297" t="s">
        <v>414</v>
      </c>
    </row>
    <row r="2170" s="1" customFormat="1" ht="16.5" customHeight="1">
      <c r="B2170" s="47"/>
      <c r="C2170" s="240" t="s">
        <v>2225</v>
      </c>
      <c r="D2170" s="240" t="s">
        <v>418</v>
      </c>
      <c r="E2170" s="241" t="s">
        <v>2226</v>
      </c>
      <c r="F2170" s="242" t="s">
        <v>2227</v>
      </c>
      <c r="G2170" s="243" t="s">
        <v>678</v>
      </c>
      <c r="H2170" s="244">
        <v>65</v>
      </c>
      <c r="I2170" s="245"/>
      <c r="J2170" s="246">
        <f>ROUND(I2170*H2170,2)</f>
        <v>0</v>
      </c>
      <c r="K2170" s="242" t="s">
        <v>21</v>
      </c>
      <c r="L2170" s="73"/>
      <c r="M2170" s="247" t="s">
        <v>21</v>
      </c>
      <c r="N2170" s="248" t="s">
        <v>47</v>
      </c>
      <c r="O2170" s="48"/>
      <c r="P2170" s="249">
        <f>O2170*H2170</f>
        <v>0</v>
      </c>
      <c r="Q2170" s="249">
        <v>0.01457</v>
      </c>
      <c r="R2170" s="249">
        <f>Q2170*H2170</f>
        <v>0.94704999999999995</v>
      </c>
      <c r="S2170" s="249">
        <v>0</v>
      </c>
      <c r="T2170" s="250">
        <f>S2170*H2170</f>
        <v>0</v>
      </c>
      <c r="AR2170" s="25" t="s">
        <v>690</v>
      </c>
      <c r="AT2170" s="25" t="s">
        <v>418</v>
      </c>
      <c r="AU2170" s="25" t="s">
        <v>86</v>
      </c>
      <c r="AY2170" s="25" t="s">
        <v>414</v>
      </c>
      <c r="BE2170" s="251">
        <f>IF(N2170="základní",J2170,0)</f>
        <v>0</v>
      </c>
      <c r="BF2170" s="251">
        <f>IF(N2170="snížená",J2170,0)</f>
        <v>0</v>
      </c>
      <c r="BG2170" s="251">
        <f>IF(N2170="zákl. přenesená",J2170,0)</f>
        <v>0</v>
      </c>
      <c r="BH2170" s="251">
        <f>IF(N2170="sníž. přenesená",J2170,0)</f>
        <v>0</v>
      </c>
      <c r="BI2170" s="251">
        <f>IF(N2170="nulová",J2170,0)</f>
        <v>0</v>
      </c>
      <c r="BJ2170" s="25" t="s">
        <v>83</v>
      </c>
      <c r="BK2170" s="251">
        <f>ROUND(I2170*H2170,2)</f>
        <v>0</v>
      </c>
      <c r="BL2170" s="25" t="s">
        <v>690</v>
      </c>
      <c r="BM2170" s="25" t="s">
        <v>2228</v>
      </c>
    </row>
    <row r="2171" s="12" customFormat="1">
      <c r="B2171" s="255"/>
      <c r="C2171" s="256"/>
      <c r="D2171" s="252" t="s">
        <v>428</v>
      </c>
      <c r="E2171" s="257" t="s">
        <v>21</v>
      </c>
      <c r="F2171" s="258" t="s">
        <v>1163</v>
      </c>
      <c r="G2171" s="256"/>
      <c r="H2171" s="257" t="s">
        <v>21</v>
      </c>
      <c r="I2171" s="259"/>
      <c r="J2171" s="256"/>
      <c r="K2171" s="256"/>
      <c r="L2171" s="260"/>
      <c r="M2171" s="261"/>
      <c r="N2171" s="262"/>
      <c r="O2171" s="262"/>
      <c r="P2171" s="262"/>
      <c r="Q2171" s="262"/>
      <c r="R2171" s="262"/>
      <c r="S2171" s="262"/>
      <c r="T2171" s="263"/>
      <c r="AT2171" s="264" t="s">
        <v>428</v>
      </c>
      <c r="AU2171" s="264" t="s">
        <v>86</v>
      </c>
      <c r="AV2171" s="12" t="s">
        <v>83</v>
      </c>
      <c r="AW2171" s="12" t="s">
        <v>39</v>
      </c>
      <c r="AX2171" s="12" t="s">
        <v>76</v>
      </c>
      <c r="AY2171" s="264" t="s">
        <v>414</v>
      </c>
    </row>
    <row r="2172" s="13" customFormat="1">
      <c r="B2172" s="265"/>
      <c r="C2172" s="266"/>
      <c r="D2172" s="252" t="s">
        <v>428</v>
      </c>
      <c r="E2172" s="267" t="s">
        <v>21</v>
      </c>
      <c r="F2172" s="268" t="s">
        <v>1126</v>
      </c>
      <c r="G2172" s="266"/>
      <c r="H2172" s="269">
        <v>65</v>
      </c>
      <c r="I2172" s="270"/>
      <c r="J2172" s="266"/>
      <c r="K2172" s="266"/>
      <c r="L2172" s="271"/>
      <c r="M2172" s="272"/>
      <c r="N2172" s="273"/>
      <c r="O2172" s="273"/>
      <c r="P2172" s="273"/>
      <c r="Q2172" s="273"/>
      <c r="R2172" s="273"/>
      <c r="S2172" s="273"/>
      <c r="T2172" s="274"/>
      <c r="AT2172" s="275" t="s">
        <v>428</v>
      </c>
      <c r="AU2172" s="275" t="s">
        <v>86</v>
      </c>
      <c r="AV2172" s="13" t="s">
        <v>86</v>
      </c>
      <c r="AW2172" s="13" t="s">
        <v>39</v>
      </c>
      <c r="AX2172" s="13" t="s">
        <v>76</v>
      </c>
      <c r="AY2172" s="275" t="s">
        <v>414</v>
      </c>
    </row>
    <row r="2173" s="15" customFormat="1">
      <c r="B2173" s="287"/>
      <c r="C2173" s="288"/>
      <c r="D2173" s="252" t="s">
        <v>428</v>
      </c>
      <c r="E2173" s="289" t="s">
        <v>21</v>
      </c>
      <c r="F2173" s="290" t="s">
        <v>235</v>
      </c>
      <c r="G2173" s="288"/>
      <c r="H2173" s="291">
        <v>65</v>
      </c>
      <c r="I2173" s="292"/>
      <c r="J2173" s="288"/>
      <c r="K2173" s="288"/>
      <c r="L2173" s="293"/>
      <c r="M2173" s="294"/>
      <c r="N2173" s="295"/>
      <c r="O2173" s="295"/>
      <c r="P2173" s="295"/>
      <c r="Q2173" s="295"/>
      <c r="R2173" s="295"/>
      <c r="S2173" s="295"/>
      <c r="T2173" s="296"/>
      <c r="AT2173" s="297" t="s">
        <v>428</v>
      </c>
      <c r="AU2173" s="297" t="s">
        <v>86</v>
      </c>
      <c r="AV2173" s="15" t="s">
        <v>422</v>
      </c>
      <c r="AW2173" s="15" t="s">
        <v>39</v>
      </c>
      <c r="AX2173" s="15" t="s">
        <v>83</v>
      </c>
      <c r="AY2173" s="297" t="s">
        <v>414</v>
      </c>
    </row>
    <row r="2174" s="1" customFormat="1" ht="16.5" customHeight="1">
      <c r="B2174" s="47"/>
      <c r="C2174" s="240" t="s">
        <v>2229</v>
      </c>
      <c r="D2174" s="240" t="s">
        <v>418</v>
      </c>
      <c r="E2174" s="241" t="s">
        <v>2230</v>
      </c>
      <c r="F2174" s="242" t="s">
        <v>2231</v>
      </c>
      <c r="G2174" s="243" t="s">
        <v>678</v>
      </c>
      <c r="H2174" s="244">
        <v>12</v>
      </c>
      <c r="I2174" s="245"/>
      <c r="J2174" s="246">
        <f>ROUND(I2174*H2174,2)</f>
        <v>0</v>
      </c>
      <c r="K2174" s="242" t="s">
        <v>21</v>
      </c>
      <c r="L2174" s="73"/>
      <c r="M2174" s="247" t="s">
        <v>21</v>
      </c>
      <c r="N2174" s="248" t="s">
        <v>47</v>
      </c>
      <c r="O2174" s="48"/>
      <c r="P2174" s="249">
        <f>O2174*H2174</f>
        <v>0</v>
      </c>
      <c r="Q2174" s="249">
        <v>0.01457</v>
      </c>
      <c r="R2174" s="249">
        <f>Q2174*H2174</f>
        <v>0.17484</v>
      </c>
      <c r="S2174" s="249">
        <v>0</v>
      </c>
      <c r="T2174" s="250">
        <f>S2174*H2174</f>
        <v>0</v>
      </c>
      <c r="AR2174" s="25" t="s">
        <v>690</v>
      </c>
      <c r="AT2174" s="25" t="s">
        <v>418</v>
      </c>
      <c r="AU2174" s="25" t="s">
        <v>86</v>
      </c>
      <c r="AY2174" s="25" t="s">
        <v>414</v>
      </c>
      <c r="BE2174" s="251">
        <f>IF(N2174="základní",J2174,0)</f>
        <v>0</v>
      </c>
      <c r="BF2174" s="251">
        <f>IF(N2174="snížená",J2174,0)</f>
        <v>0</v>
      </c>
      <c r="BG2174" s="251">
        <f>IF(N2174="zákl. přenesená",J2174,0)</f>
        <v>0</v>
      </c>
      <c r="BH2174" s="251">
        <f>IF(N2174="sníž. přenesená",J2174,0)</f>
        <v>0</v>
      </c>
      <c r="BI2174" s="251">
        <f>IF(N2174="nulová",J2174,0)</f>
        <v>0</v>
      </c>
      <c r="BJ2174" s="25" t="s">
        <v>83</v>
      </c>
      <c r="BK2174" s="251">
        <f>ROUND(I2174*H2174,2)</f>
        <v>0</v>
      </c>
      <c r="BL2174" s="25" t="s">
        <v>690</v>
      </c>
      <c r="BM2174" s="25" t="s">
        <v>2232</v>
      </c>
    </row>
    <row r="2175" s="12" customFormat="1">
      <c r="B2175" s="255"/>
      <c r="C2175" s="256"/>
      <c r="D2175" s="252" t="s">
        <v>428</v>
      </c>
      <c r="E2175" s="257" t="s">
        <v>21</v>
      </c>
      <c r="F2175" s="258" t="s">
        <v>1163</v>
      </c>
      <c r="G2175" s="256"/>
      <c r="H2175" s="257" t="s">
        <v>21</v>
      </c>
      <c r="I2175" s="259"/>
      <c r="J2175" s="256"/>
      <c r="K2175" s="256"/>
      <c r="L2175" s="260"/>
      <c r="M2175" s="261"/>
      <c r="N2175" s="262"/>
      <c r="O2175" s="262"/>
      <c r="P2175" s="262"/>
      <c r="Q2175" s="262"/>
      <c r="R2175" s="262"/>
      <c r="S2175" s="262"/>
      <c r="T2175" s="263"/>
      <c r="AT2175" s="264" t="s">
        <v>428</v>
      </c>
      <c r="AU2175" s="264" t="s">
        <v>86</v>
      </c>
      <c r="AV2175" s="12" t="s">
        <v>83</v>
      </c>
      <c r="AW2175" s="12" t="s">
        <v>39</v>
      </c>
      <c r="AX2175" s="12" t="s">
        <v>76</v>
      </c>
      <c r="AY2175" s="264" t="s">
        <v>414</v>
      </c>
    </row>
    <row r="2176" s="13" customFormat="1">
      <c r="B2176" s="265"/>
      <c r="C2176" s="266"/>
      <c r="D2176" s="252" t="s">
        <v>428</v>
      </c>
      <c r="E2176" s="267" t="s">
        <v>21</v>
      </c>
      <c r="F2176" s="268" t="s">
        <v>659</v>
      </c>
      <c r="G2176" s="266"/>
      <c r="H2176" s="269">
        <v>12</v>
      </c>
      <c r="I2176" s="270"/>
      <c r="J2176" s="266"/>
      <c r="K2176" s="266"/>
      <c r="L2176" s="271"/>
      <c r="M2176" s="272"/>
      <c r="N2176" s="273"/>
      <c r="O2176" s="273"/>
      <c r="P2176" s="273"/>
      <c r="Q2176" s="273"/>
      <c r="R2176" s="273"/>
      <c r="S2176" s="273"/>
      <c r="T2176" s="274"/>
      <c r="AT2176" s="275" t="s">
        <v>428</v>
      </c>
      <c r="AU2176" s="275" t="s">
        <v>86</v>
      </c>
      <c r="AV2176" s="13" t="s">
        <v>86</v>
      </c>
      <c r="AW2176" s="13" t="s">
        <v>39</v>
      </c>
      <c r="AX2176" s="13" t="s">
        <v>76</v>
      </c>
      <c r="AY2176" s="275" t="s">
        <v>414</v>
      </c>
    </row>
    <row r="2177" s="15" customFormat="1">
      <c r="B2177" s="287"/>
      <c r="C2177" s="288"/>
      <c r="D2177" s="252" t="s">
        <v>428</v>
      </c>
      <c r="E2177" s="289" t="s">
        <v>21</v>
      </c>
      <c r="F2177" s="290" t="s">
        <v>235</v>
      </c>
      <c r="G2177" s="288"/>
      <c r="H2177" s="291">
        <v>12</v>
      </c>
      <c r="I2177" s="292"/>
      <c r="J2177" s="288"/>
      <c r="K2177" s="288"/>
      <c r="L2177" s="293"/>
      <c r="M2177" s="294"/>
      <c r="N2177" s="295"/>
      <c r="O2177" s="295"/>
      <c r="P2177" s="295"/>
      <c r="Q2177" s="295"/>
      <c r="R2177" s="295"/>
      <c r="S2177" s="295"/>
      <c r="T2177" s="296"/>
      <c r="AT2177" s="297" t="s">
        <v>428</v>
      </c>
      <c r="AU2177" s="297" t="s">
        <v>86</v>
      </c>
      <c r="AV2177" s="15" t="s">
        <v>422</v>
      </c>
      <c r="AW2177" s="15" t="s">
        <v>39</v>
      </c>
      <c r="AX2177" s="15" t="s">
        <v>83</v>
      </c>
      <c r="AY2177" s="297" t="s">
        <v>414</v>
      </c>
    </row>
    <row r="2178" s="1" customFormat="1" ht="16.5" customHeight="1">
      <c r="B2178" s="47"/>
      <c r="C2178" s="240" t="s">
        <v>2233</v>
      </c>
      <c r="D2178" s="240" t="s">
        <v>418</v>
      </c>
      <c r="E2178" s="241" t="s">
        <v>2234</v>
      </c>
      <c r="F2178" s="242" t="s">
        <v>2235</v>
      </c>
      <c r="G2178" s="243" t="s">
        <v>678</v>
      </c>
      <c r="H2178" s="244">
        <v>1</v>
      </c>
      <c r="I2178" s="245"/>
      <c r="J2178" s="246">
        <f>ROUND(I2178*H2178,2)</f>
        <v>0</v>
      </c>
      <c r="K2178" s="242" t="s">
        <v>21</v>
      </c>
      <c r="L2178" s="73"/>
      <c r="M2178" s="247" t="s">
        <v>21</v>
      </c>
      <c r="N2178" s="248" t="s">
        <v>47</v>
      </c>
      <c r="O2178" s="48"/>
      <c r="P2178" s="249">
        <f>O2178*H2178</f>
        <v>0</v>
      </c>
      <c r="Q2178" s="249">
        <v>0.01457</v>
      </c>
      <c r="R2178" s="249">
        <f>Q2178*H2178</f>
        <v>0.01457</v>
      </c>
      <c r="S2178" s="249">
        <v>0</v>
      </c>
      <c r="T2178" s="250">
        <f>S2178*H2178</f>
        <v>0</v>
      </c>
      <c r="AR2178" s="25" t="s">
        <v>690</v>
      </c>
      <c r="AT2178" s="25" t="s">
        <v>418</v>
      </c>
      <c r="AU2178" s="25" t="s">
        <v>86</v>
      </c>
      <c r="AY2178" s="25" t="s">
        <v>414</v>
      </c>
      <c r="BE2178" s="251">
        <f>IF(N2178="základní",J2178,0)</f>
        <v>0</v>
      </c>
      <c r="BF2178" s="251">
        <f>IF(N2178="snížená",J2178,0)</f>
        <v>0</v>
      </c>
      <c r="BG2178" s="251">
        <f>IF(N2178="zákl. přenesená",J2178,0)</f>
        <v>0</v>
      </c>
      <c r="BH2178" s="251">
        <f>IF(N2178="sníž. přenesená",J2178,0)</f>
        <v>0</v>
      </c>
      <c r="BI2178" s="251">
        <f>IF(N2178="nulová",J2178,0)</f>
        <v>0</v>
      </c>
      <c r="BJ2178" s="25" t="s">
        <v>83</v>
      </c>
      <c r="BK2178" s="251">
        <f>ROUND(I2178*H2178,2)</f>
        <v>0</v>
      </c>
      <c r="BL2178" s="25" t="s">
        <v>690</v>
      </c>
      <c r="BM2178" s="25" t="s">
        <v>2236</v>
      </c>
    </row>
    <row r="2179" s="12" customFormat="1">
      <c r="B2179" s="255"/>
      <c r="C2179" s="256"/>
      <c r="D2179" s="252" t="s">
        <v>428</v>
      </c>
      <c r="E2179" s="257" t="s">
        <v>21</v>
      </c>
      <c r="F2179" s="258" t="s">
        <v>1163</v>
      </c>
      <c r="G2179" s="256"/>
      <c r="H2179" s="257" t="s">
        <v>21</v>
      </c>
      <c r="I2179" s="259"/>
      <c r="J2179" s="256"/>
      <c r="K2179" s="256"/>
      <c r="L2179" s="260"/>
      <c r="M2179" s="261"/>
      <c r="N2179" s="262"/>
      <c r="O2179" s="262"/>
      <c r="P2179" s="262"/>
      <c r="Q2179" s="262"/>
      <c r="R2179" s="262"/>
      <c r="S2179" s="262"/>
      <c r="T2179" s="263"/>
      <c r="AT2179" s="264" t="s">
        <v>428</v>
      </c>
      <c r="AU2179" s="264" t="s">
        <v>86</v>
      </c>
      <c r="AV2179" s="12" t="s">
        <v>83</v>
      </c>
      <c r="AW2179" s="12" t="s">
        <v>39</v>
      </c>
      <c r="AX2179" s="12" t="s">
        <v>76</v>
      </c>
      <c r="AY2179" s="264" t="s">
        <v>414</v>
      </c>
    </row>
    <row r="2180" s="13" customFormat="1">
      <c r="B2180" s="265"/>
      <c r="C2180" s="266"/>
      <c r="D2180" s="252" t="s">
        <v>428</v>
      </c>
      <c r="E2180" s="267" t="s">
        <v>21</v>
      </c>
      <c r="F2180" s="268" t="s">
        <v>83</v>
      </c>
      <c r="G2180" s="266"/>
      <c r="H2180" s="269">
        <v>1</v>
      </c>
      <c r="I2180" s="270"/>
      <c r="J2180" s="266"/>
      <c r="K2180" s="266"/>
      <c r="L2180" s="271"/>
      <c r="M2180" s="272"/>
      <c r="N2180" s="273"/>
      <c r="O2180" s="273"/>
      <c r="P2180" s="273"/>
      <c r="Q2180" s="273"/>
      <c r="R2180" s="273"/>
      <c r="S2180" s="273"/>
      <c r="T2180" s="274"/>
      <c r="AT2180" s="275" t="s">
        <v>428</v>
      </c>
      <c r="AU2180" s="275" t="s">
        <v>86</v>
      </c>
      <c r="AV2180" s="13" t="s">
        <v>86</v>
      </c>
      <c r="AW2180" s="13" t="s">
        <v>39</v>
      </c>
      <c r="AX2180" s="13" t="s">
        <v>76</v>
      </c>
      <c r="AY2180" s="275" t="s">
        <v>414</v>
      </c>
    </row>
    <row r="2181" s="15" customFormat="1">
      <c r="B2181" s="287"/>
      <c r="C2181" s="288"/>
      <c r="D2181" s="252" t="s">
        <v>428</v>
      </c>
      <c r="E2181" s="289" t="s">
        <v>21</v>
      </c>
      <c r="F2181" s="290" t="s">
        <v>235</v>
      </c>
      <c r="G2181" s="288"/>
      <c r="H2181" s="291">
        <v>1</v>
      </c>
      <c r="I2181" s="292"/>
      <c r="J2181" s="288"/>
      <c r="K2181" s="288"/>
      <c r="L2181" s="293"/>
      <c r="M2181" s="294"/>
      <c r="N2181" s="295"/>
      <c r="O2181" s="295"/>
      <c r="P2181" s="295"/>
      <c r="Q2181" s="295"/>
      <c r="R2181" s="295"/>
      <c r="S2181" s="295"/>
      <c r="T2181" s="296"/>
      <c r="AT2181" s="297" t="s">
        <v>428</v>
      </c>
      <c r="AU2181" s="297" t="s">
        <v>86</v>
      </c>
      <c r="AV2181" s="15" t="s">
        <v>422</v>
      </c>
      <c r="AW2181" s="15" t="s">
        <v>39</v>
      </c>
      <c r="AX2181" s="15" t="s">
        <v>83</v>
      </c>
      <c r="AY2181" s="297" t="s">
        <v>414</v>
      </c>
    </row>
    <row r="2182" s="1" customFormat="1" ht="16.5" customHeight="1">
      <c r="B2182" s="47"/>
      <c r="C2182" s="240" t="s">
        <v>2237</v>
      </c>
      <c r="D2182" s="240" t="s">
        <v>418</v>
      </c>
      <c r="E2182" s="241" t="s">
        <v>2238</v>
      </c>
      <c r="F2182" s="242" t="s">
        <v>2239</v>
      </c>
      <c r="G2182" s="243" t="s">
        <v>678</v>
      </c>
      <c r="H2182" s="244">
        <v>6</v>
      </c>
      <c r="I2182" s="245"/>
      <c r="J2182" s="246">
        <f>ROUND(I2182*H2182,2)</f>
        <v>0</v>
      </c>
      <c r="K2182" s="242" t="s">
        <v>21</v>
      </c>
      <c r="L2182" s="73"/>
      <c r="M2182" s="247" t="s">
        <v>21</v>
      </c>
      <c r="N2182" s="248" t="s">
        <v>47</v>
      </c>
      <c r="O2182" s="48"/>
      <c r="P2182" s="249">
        <f>O2182*H2182</f>
        <v>0</v>
      </c>
      <c r="Q2182" s="249">
        <v>0.01457</v>
      </c>
      <c r="R2182" s="249">
        <f>Q2182*H2182</f>
        <v>0.087419999999999998</v>
      </c>
      <c r="S2182" s="249">
        <v>0</v>
      </c>
      <c r="T2182" s="250">
        <f>S2182*H2182</f>
        <v>0</v>
      </c>
      <c r="AR2182" s="25" t="s">
        <v>690</v>
      </c>
      <c r="AT2182" s="25" t="s">
        <v>418</v>
      </c>
      <c r="AU2182" s="25" t="s">
        <v>86</v>
      </c>
      <c r="AY2182" s="25" t="s">
        <v>414</v>
      </c>
      <c r="BE2182" s="251">
        <f>IF(N2182="základní",J2182,0)</f>
        <v>0</v>
      </c>
      <c r="BF2182" s="251">
        <f>IF(N2182="snížená",J2182,0)</f>
        <v>0</v>
      </c>
      <c r="BG2182" s="251">
        <f>IF(N2182="zákl. přenesená",J2182,0)</f>
        <v>0</v>
      </c>
      <c r="BH2182" s="251">
        <f>IF(N2182="sníž. přenesená",J2182,0)</f>
        <v>0</v>
      </c>
      <c r="BI2182" s="251">
        <f>IF(N2182="nulová",J2182,0)</f>
        <v>0</v>
      </c>
      <c r="BJ2182" s="25" t="s">
        <v>83</v>
      </c>
      <c r="BK2182" s="251">
        <f>ROUND(I2182*H2182,2)</f>
        <v>0</v>
      </c>
      <c r="BL2182" s="25" t="s">
        <v>690</v>
      </c>
      <c r="BM2182" s="25" t="s">
        <v>2240</v>
      </c>
    </row>
    <row r="2183" s="12" customFormat="1">
      <c r="B2183" s="255"/>
      <c r="C2183" s="256"/>
      <c r="D2183" s="252" t="s">
        <v>428</v>
      </c>
      <c r="E2183" s="257" t="s">
        <v>21</v>
      </c>
      <c r="F2183" s="258" t="s">
        <v>1163</v>
      </c>
      <c r="G2183" s="256"/>
      <c r="H2183" s="257" t="s">
        <v>21</v>
      </c>
      <c r="I2183" s="259"/>
      <c r="J2183" s="256"/>
      <c r="K2183" s="256"/>
      <c r="L2183" s="260"/>
      <c r="M2183" s="261"/>
      <c r="N2183" s="262"/>
      <c r="O2183" s="262"/>
      <c r="P2183" s="262"/>
      <c r="Q2183" s="262"/>
      <c r="R2183" s="262"/>
      <c r="S2183" s="262"/>
      <c r="T2183" s="263"/>
      <c r="AT2183" s="264" t="s">
        <v>428</v>
      </c>
      <c r="AU2183" s="264" t="s">
        <v>86</v>
      </c>
      <c r="AV2183" s="12" t="s">
        <v>83</v>
      </c>
      <c r="AW2183" s="12" t="s">
        <v>39</v>
      </c>
      <c r="AX2183" s="12" t="s">
        <v>76</v>
      </c>
      <c r="AY2183" s="264" t="s">
        <v>414</v>
      </c>
    </row>
    <row r="2184" s="13" customFormat="1">
      <c r="B2184" s="265"/>
      <c r="C2184" s="266"/>
      <c r="D2184" s="252" t="s">
        <v>428</v>
      </c>
      <c r="E2184" s="267" t="s">
        <v>21</v>
      </c>
      <c r="F2184" s="268" t="s">
        <v>509</v>
      </c>
      <c r="G2184" s="266"/>
      <c r="H2184" s="269">
        <v>6</v>
      </c>
      <c r="I2184" s="270"/>
      <c r="J2184" s="266"/>
      <c r="K2184" s="266"/>
      <c r="L2184" s="271"/>
      <c r="M2184" s="272"/>
      <c r="N2184" s="273"/>
      <c r="O2184" s="273"/>
      <c r="P2184" s="273"/>
      <c r="Q2184" s="273"/>
      <c r="R2184" s="273"/>
      <c r="S2184" s="273"/>
      <c r="T2184" s="274"/>
      <c r="AT2184" s="275" t="s">
        <v>428</v>
      </c>
      <c r="AU2184" s="275" t="s">
        <v>86</v>
      </c>
      <c r="AV2184" s="13" t="s">
        <v>86</v>
      </c>
      <c r="AW2184" s="13" t="s">
        <v>39</v>
      </c>
      <c r="AX2184" s="13" t="s">
        <v>76</v>
      </c>
      <c r="AY2184" s="275" t="s">
        <v>414</v>
      </c>
    </row>
    <row r="2185" s="15" customFormat="1">
      <c r="B2185" s="287"/>
      <c r="C2185" s="288"/>
      <c r="D2185" s="252" t="s">
        <v>428</v>
      </c>
      <c r="E2185" s="289" t="s">
        <v>21</v>
      </c>
      <c r="F2185" s="290" t="s">
        <v>235</v>
      </c>
      <c r="G2185" s="288"/>
      <c r="H2185" s="291">
        <v>6</v>
      </c>
      <c r="I2185" s="292"/>
      <c r="J2185" s="288"/>
      <c r="K2185" s="288"/>
      <c r="L2185" s="293"/>
      <c r="M2185" s="294"/>
      <c r="N2185" s="295"/>
      <c r="O2185" s="295"/>
      <c r="P2185" s="295"/>
      <c r="Q2185" s="295"/>
      <c r="R2185" s="295"/>
      <c r="S2185" s="295"/>
      <c r="T2185" s="296"/>
      <c r="AT2185" s="297" t="s">
        <v>428</v>
      </c>
      <c r="AU2185" s="297" t="s">
        <v>86</v>
      </c>
      <c r="AV2185" s="15" t="s">
        <v>422</v>
      </c>
      <c r="AW2185" s="15" t="s">
        <v>39</v>
      </c>
      <c r="AX2185" s="15" t="s">
        <v>83</v>
      </c>
      <c r="AY2185" s="297" t="s">
        <v>414</v>
      </c>
    </row>
    <row r="2186" s="1" customFormat="1" ht="16.5" customHeight="1">
      <c r="B2186" s="47"/>
      <c r="C2186" s="240" t="s">
        <v>2241</v>
      </c>
      <c r="D2186" s="240" t="s">
        <v>418</v>
      </c>
      <c r="E2186" s="241" t="s">
        <v>2242</v>
      </c>
      <c r="F2186" s="242" t="s">
        <v>2243</v>
      </c>
      <c r="G2186" s="243" t="s">
        <v>678</v>
      </c>
      <c r="H2186" s="244">
        <v>12</v>
      </c>
      <c r="I2186" s="245"/>
      <c r="J2186" s="246">
        <f>ROUND(I2186*H2186,2)</f>
        <v>0</v>
      </c>
      <c r="K2186" s="242" t="s">
        <v>21</v>
      </c>
      <c r="L2186" s="73"/>
      <c r="M2186" s="247" t="s">
        <v>21</v>
      </c>
      <c r="N2186" s="248" t="s">
        <v>47</v>
      </c>
      <c r="O2186" s="48"/>
      <c r="P2186" s="249">
        <f>O2186*H2186</f>
        <v>0</v>
      </c>
      <c r="Q2186" s="249">
        <v>0.01457</v>
      </c>
      <c r="R2186" s="249">
        <f>Q2186*H2186</f>
        <v>0.17484</v>
      </c>
      <c r="S2186" s="249">
        <v>0</v>
      </c>
      <c r="T2186" s="250">
        <f>S2186*H2186</f>
        <v>0</v>
      </c>
      <c r="AR2186" s="25" t="s">
        <v>690</v>
      </c>
      <c r="AT2186" s="25" t="s">
        <v>418</v>
      </c>
      <c r="AU2186" s="25" t="s">
        <v>86</v>
      </c>
      <c r="AY2186" s="25" t="s">
        <v>414</v>
      </c>
      <c r="BE2186" s="251">
        <f>IF(N2186="základní",J2186,0)</f>
        <v>0</v>
      </c>
      <c r="BF2186" s="251">
        <f>IF(N2186="snížená",J2186,0)</f>
        <v>0</v>
      </c>
      <c r="BG2186" s="251">
        <f>IF(N2186="zákl. přenesená",J2186,0)</f>
        <v>0</v>
      </c>
      <c r="BH2186" s="251">
        <f>IF(N2186="sníž. přenesená",J2186,0)</f>
        <v>0</v>
      </c>
      <c r="BI2186" s="251">
        <f>IF(N2186="nulová",J2186,0)</f>
        <v>0</v>
      </c>
      <c r="BJ2186" s="25" t="s">
        <v>83</v>
      </c>
      <c r="BK2186" s="251">
        <f>ROUND(I2186*H2186,2)</f>
        <v>0</v>
      </c>
      <c r="BL2186" s="25" t="s">
        <v>690</v>
      </c>
      <c r="BM2186" s="25" t="s">
        <v>2244</v>
      </c>
    </row>
    <row r="2187" s="12" customFormat="1">
      <c r="B2187" s="255"/>
      <c r="C2187" s="256"/>
      <c r="D2187" s="252" t="s">
        <v>428</v>
      </c>
      <c r="E2187" s="257" t="s">
        <v>21</v>
      </c>
      <c r="F2187" s="258" t="s">
        <v>1163</v>
      </c>
      <c r="G2187" s="256"/>
      <c r="H2187" s="257" t="s">
        <v>21</v>
      </c>
      <c r="I2187" s="259"/>
      <c r="J2187" s="256"/>
      <c r="K2187" s="256"/>
      <c r="L2187" s="260"/>
      <c r="M2187" s="261"/>
      <c r="N2187" s="262"/>
      <c r="O2187" s="262"/>
      <c r="P2187" s="262"/>
      <c r="Q2187" s="262"/>
      <c r="R2187" s="262"/>
      <c r="S2187" s="262"/>
      <c r="T2187" s="263"/>
      <c r="AT2187" s="264" t="s">
        <v>428</v>
      </c>
      <c r="AU2187" s="264" t="s">
        <v>86</v>
      </c>
      <c r="AV2187" s="12" t="s">
        <v>83</v>
      </c>
      <c r="AW2187" s="12" t="s">
        <v>39</v>
      </c>
      <c r="AX2187" s="12" t="s">
        <v>76</v>
      </c>
      <c r="AY2187" s="264" t="s">
        <v>414</v>
      </c>
    </row>
    <row r="2188" s="13" customFormat="1">
      <c r="B2188" s="265"/>
      <c r="C2188" s="266"/>
      <c r="D2188" s="252" t="s">
        <v>428</v>
      </c>
      <c r="E2188" s="267" t="s">
        <v>21</v>
      </c>
      <c r="F2188" s="268" t="s">
        <v>659</v>
      </c>
      <c r="G2188" s="266"/>
      <c r="H2188" s="269">
        <v>12</v>
      </c>
      <c r="I2188" s="270"/>
      <c r="J2188" s="266"/>
      <c r="K2188" s="266"/>
      <c r="L2188" s="271"/>
      <c r="M2188" s="272"/>
      <c r="N2188" s="273"/>
      <c r="O2188" s="273"/>
      <c r="P2188" s="273"/>
      <c r="Q2188" s="273"/>
      <c r="R2188" s="273"/>
      <c r="S2188" s="273"/>
      <c r="T2188" s="274"/>
      <c r="AT2188" s="275" t="s">
        <v>428</v>
      </c>
      <c r="AU2188" s="275" t="s">
        <v>86</v>
      </c>
      <c r="AV2188" s="13" t="s">
        <v>86</v>
      </c>
      <c r="AW2188" s="13" t="s">
        <v>39</v>
      </c>
      <c r="AX2188" s="13" t="s">
        <v>76</v>
      </c>
      <c r="AY2188" s="275" t="s">
        <v>414</v>
      </c>
    </row>
    <row r="2189" s="15" customFormat="1">
      <c r="B2189" s="287"/>
      <c r="C2189" s="288"/>
      <c r="D2189" s="252" t="s">
        <v>428</v>
      </c>
      <c r="E2189" s="289" t="s">
        <v>21</v>
      </c>
      <c r="F2189" s="290" t="s">
        <v>235</v>
      </c>
      <c r="G2189" s="288"/>
      <c r="H2189" s="291">
        <v>12</v>
      </c>
      <c r="I2189" s="292"/>
      <c r="J2189" s="288"/>
      <c r="K2189" s="288"/>
      <c r="L2189" s="293"/>
      <c r="M2189" s="294"/>
      <c r="N2189" s="295"/>
      <c r="O2189" s="295"/>
      <c r="P2189" s="295"/>
      <c r="Q2189" s="295"/>
      <c r="R2189" s="295"/>
      <c r="S2189" s="295"/>
      <c r="T2189" s="296"/>
      <c r="AT2189" s="297" t="s">
        <v>428</v>
      </c>
      <c r="AU2189" s="297" t="s">
        <v>86</v>
      </c>
      <c r="AV2189" s="15" t="s">
        <v>422</v>
      </c>
      <c r="AW2189" s="15" t="s">
        <v>39</v>
      </c>
      <c r="AX2189" s="15" t="s">
        <v>83</v>
      </c>
      <c r="AY2189" s="297" t="s">
        <v>414</v>
      </c>
    </row>
    <row r="2190" s="1" customFormat="1" ht="16.5" customHeight="1">
      <c r="B2190" s="47"/>
      <c r="C2190" s="240" t="s">
        <v>2245</v>
      </c>
      <c r="D2190" s="240" t="s">
        <v>418</v>
      </c>
      <c r="E2190" s="241" t="s">
        <v>2246</v>
      </c>
      <c r="F2190" s="242" t="s">
        <v>2247</v>
      </c>
      <c r="G2190" s="243" t="s">
        <v>678</v>
      </c>
      <c r="H2190" s="244">
        <v>5</v>
      </c>
      <c r="I2190" s="245"/>
      <c r="J2190" s="246">
        <f>ROUND(I2190*H2190,2)</f>
        <v>0</v>
      </c>
      <c r="K2190" s="242" t="s">
        <v>21</v>
      </c>
      <c r="L2190" s="73"/>
      <c r="M2190" s="247" t="s">
        <v>21</v>
      </c>
      <c r="N2190" s="248" t="s">
        <v>47</v>
      </c>
      <c r="O2190" s="48"/>
      <c r="P2190" s="249">
        <f>O2190*H2190</f>
        <v>0</v>
      </c>
      <c r="Q2190" s="249">
        <v>0.01457</v>
      </c>
      <c r="R2190" s="249">
        <f>Q2190*H2190</f>
        <v>0.072849999999999998</v>
      </c>
      <c r="S2190" s="249">
        <v>0</v>
      </c>
      <c r="T2190" s="250">
        <f>S2190*H2190</f>
        <v>0</v>
      </c>
      <c r="AR2190" s="25" t="s">
        <v>690</v>
      </c>
      <c r="AT2190" s="25" t="s">
        <v>418</v>
      </c>
      <c r="AU2190" s="25" t="s">
        <v>86</v>
      </c>
      <c r="AY2190" s="25" t="s">
        <v>414</v>
      </c>
      <c r="BE2190" s="251">
        <f>IF(N2190="základní",J2190,0)</f>
        <v>0</v>
      </c>
      <c r="BF2190" s="251">
        <f>IF(N2190="snížená",J2190,0)</f>
        <v>0</v>
      </c>
      <c r="BG2190" s="251">
        <f>IF(N2190="zákl. přenesená",J2190,0)</f>
        <v>0</v>
      </c>
      <c r="BH2190" s="251">
        <f>IF(N2190="sníž. přenesená",J2190,0)</f>
        <v>0</v>
      </c>
      <c r="BI2190" s="251">
        <f>IF(N2190="nulová",J2190,0)</f>
        <v>0</v>
      </c>
      <c r="BJ2190" s="25" t="s">
        <v>83</v>
      </c>
      <c r="BK2190" s="251">
        <f>ROUND(I2190*H2190,2)</f>
        <v>0</v>
      </c>
      <c r="BL2190" s="25" t="s">
        <v>690</v>
      </c>
      <c r="BM2190" s="25" t="s">
        <v>2248</v>
      </c>
    </row>
    <row r="2191" s="12" customFormat="1">
      <c r="B2191" s="255"/>
      <c r="C2191" s="256"/>
      <c r="D2191" s="252" t="s">
        <v>428</v>
      </c>
      <c r="E2191" s="257" t="s">
        <v>21</v>
      </c>
      <c r="F2191" s="258" t="s">
        <v>1163</v>
      </c>
      <c r="G2191" s="256"/>
      <c r="H2191" s="257" t="s">
        <v>21</v>
      </c>
      <c r="I2191" s="259"/>
      <c r="J2191" s="256"/>
      <c r="K2191" s="256"/>
      <c r="L2191" s="260"/>
      <c r="M2191" s="261"/>
      <c r="N2191" s="262"/>
      <c r="O2191" s="262"/>
      <c r="P2191" s="262"/>
      <c r="Q2191" s="262"/>
      <c r="R2191" s="262"/>
      <c r="S2191" s="262"/>
      <c r="T2191" s="263"/>
      <c r="AT2191" s="264" t="s">
        <v>428</v>
      </c>
      <c r="AU2191" s="264" t="s">
        <v>86</v>
      </c>
      <c r="AV2191" s="12" t="s">
        <v>83</v>
      </c>
      <c r="AW2191" s="12" t="s">
        <v>39</v>
      </c>
      <c r="AX2191" s="12" t="s">
        <v>76</v>
      </c>
      <c r="AY2191" s="264" t="s">
        <v>414</v>
      </c>
    </row>
    <row r="2192" s="13" customFormat="1">
      <c r="B2192" s="265"/>
      <c r="C2192" s="266"/>
      <c r="D2192" s="252" t="s">
        <v>428</v>
      </c>
      <c r="E2192" s="267" t="s">
        <v>21</v>
      </c>
      <c r="F2192" s="268" t="s">
        <v>498</v>
      </c>
      <c r="G2192" s="266"/>
      <c r="H2192" s="269">
        <v>5</v>
      </c>
      <c r="I2192" s="270"/>
      <c r="J2192" s="266"/>
      <c r="K2192" s="266"/>
      <c r="L2192" s="271"/>
      <c r="M2192" s="272"/>
      <c r="N2192" s="273"/>
      <c r="O2192" s="273"/>
      <c r="P2192" s="273"/>
      <c r="Q2192" s="273"/>
      <c r="R2192" s="273"/>
      <c r="S2192" s="273"/>
      <c r="T2192" s="274"/>
      <c r="AT2192" s="275" t="s">
        <v>428</v>
      </c>
      <c r="AU2192" s="275" t="s">
        <v>86</v>
      </c>
      <c r="AV2192" s="13" t="s">
        <v>86</v>
      </c>
      <c r="AW2192" s="13" t="s">
        <v>39</v>
      </c>
      <c r="AX2192" s="13" t="s">
        <v>76</v>
      </c>
      <c r="AY2192" s="275" t="s">
        <v>414</v>
      </c>
    </row>
    <row r="2193" s="15" customFormat="1">
      <c r="B2193" s="287"/>
      <c r="C2193" s="288"/>
      <c r="D2193" s="252" t="s">
        <v>428</v>
      </c>
      <c r="E2193" s="289" t="s">
        <v>21</v>
      </c>
      <c r="F2193" s="290" t="s">
        <v>235</v>
      </c>
      <c r="G2193" s="288"/>
      <c r="H2193" s="291">
        <v>5</v>
      </c>
      <c r="I2193" s="292"/>
      <c r="J2193" s="288"/>
      <c r="K2193" s="288"/>
      <c r="L2193" s="293"/>
      <c r="M2193" s="294"/>
      <c r="N2193" s="295"/>
      <c r="O2193" s="295"/>
      <c r="P2193" s="295"/>
      <c r="Q2193" s="295"/>
      <c r="R2193" s="295"/>
      <c r="S2193" s="295"/>
      <c r="T2193" s="296"/>
      <c r="AT2193" s="297" t="s">
        <v>428</v>
      </c>
      <c r="AU2193" s="297" t="s">
        <v>86</v>
      </c>
      <c r="AV2193" s="15" t="s">
        <v>422</v>
      </c>
      <c r="AW2193" s="15" t="s">
        <v>39</v>
      </c>
      <c r="AX2193" s="15" t="s">
        <v>83</v>
      </c>
      <c r="AY2193" s="297" t="s">
        <v>414</v>
      </c>
    </row>
    <row r="2194" s="1" customFormat="1" ht="16.5" customHeight="1">
      <c r="B2194" s="47"/>
      <c r="C2194" s="240" t="s">
        <v>2249</v>
      </c>
      <c r="D2194" s="240" t="s">
        <v>418</v>
      </c>
      <c r="E2194" s="241" t="s">
        <v>2250</v>
      </c>
      <c r="F2194" s="242" t="s">
        <v>2251</v>
      </c>
      <c r="G2194" s="243" t="s">
        <v>678</v>
      </c>
      <c r="H2194" s="244">
        <v>4</v>
      </c>
      <c r="I2194" s="245"/>
      <c r="J2194" s="246">
        <f>ROUND(I2194*H2194,2)</f>
        <v>0</v>
      </c>
      <c r="K2194" s="242" t="s">
        <v>21</v>
      </c>
      <c r="L2194" s="73"/>
      <c r="M2194" s="247" t="s">
        <v>21</v>
      </c>
      <c r="N2194" s="248" t="s">
        <v>47</v>
      </c>
      <c r="O2194" s="48"/>
      <c r="P2194" s="249">
        <f>O2194*H2194</f>
        <v>0</v>
      </c>
      <c r="Q2194" s="249">
        <v>0.01457</v>
      </c>
      <c r="R2194" s="249">
        <f>Q2194*H2194</f>
        <v>0.058279999999999998</v>
      </c>
      <c r="S2194" s="249">
        <v>0</v>
      </c>
      <c r="T2194" s="250">
        <f>S2194*H2194</f>
        <v>0</v>
      </c>
      <c r="AR2194" s="25" t="s">
        <v>690</v>
      </c>
      <c r="AT2194" s="25" t="s">
        <v>418</v>
      </c>
      <c r="AU2194" s="25" t="s">
        <v>86</v>
      </c>
      <c r="AY2194" s="25" t="s">
        <v>414</v>
      </c>
      <c r="BE2194" s="251">
        <f>IF(N2194="základní",J2194,0)</f>
        <v>0</v>
      </c>
      <c r="BF2194" s="251">
        <f>IF(N2194="snížená",J2194,0)</f>
        <v>0</v>
      </c>
      <c r="BG2194" s="251">
        <f>IF(N2194="zákl. přenesená",J2194,0)</f>
        <v>0</v>
      </c>
      <c r="BH2194" s="251">
        <f>IF(N2194="sníž. přenesená",J2194,0)</f>
        <v>0</v>
      </c>
      <c r="BI2194" s="251">
        <f>IF(N2194="nulová",J2194,0)</f>
        <v>0</v>
      </c>
      <c r="BJ2194" s="25" t="s">
        <v>83</v>
      </c>
      <c r="BK2194" s="251">
        <f>ROUND(I2194*H2194,2)</f>
        <v>0</v>
      </c>
      <c r="BL2194" s="25" t="s">
        <v>690</v>
      </c>
      <c r="BM2194" s="25" t="s">
        <v>2252</v>
      </c>
    </row>
    <row r="2195" s="12" customFormat="1">
      <c r="B2195" s="255"/>
      <c r="C2195" s="256"/>
      <c r="D2195" s="252" t="s">
        <v>428</v>
      </c>
      <c r="E2195" s="257" t="s">
        <v>21</v>
      </c>
      <c r="F2195" s="258" t="s">
        <v>1163</v>
      </c>
      <c r="G2195" s="256"/>
      <c r="H2195" s="257" t="s">
        <v>21</v>
      </c>
      <c r="I2195" s="259"/>
      <c r="J2195" s="256"/>
      <c r="K2195" s="256"/>
      <c r="L2195" s="260"/>
      <c r="M2195" s="261"/>
      <c r="N2195" s="262"/>
      <c r="O2195" s="262"/>
      <c r="P2195" s="262"/>
      <c r="Q2195" s="262"/>
      <c r="R2195" s="262"/>
      <c r="S2195" s="262"/>
      <c r="T2195" s="263"/>
      <c r="AT2195" s="264" t="s">
        <v>428</v>
      </c>
      <c r="AU2195" s="264" t="s">
        <v>86</v>
      </c>
      <c r="AV2195" s="12" t="s">
        <v>83</v>
      </c>
      <c r="AW2195" s="12" t="s">
        <v>39</v>
      </c>
      <c r="AX2195" s="12" t="s">
        <v>76</v>
      </c>
      <c r="AY2195" s="264" t="s">
        <v>414</v>
      </c>
    </row>
    <row r="2196" s="13" customFormat="1">
      <c r="B2196" s="265"/>
      <c r="C2196" s="266"/>
      <c r="D2196" s="252" t="s">
        <v>428</v>
      </c>
      <c r="E2196" s="267" t="s">
        <v>21</v>
      </c>
      <c r="F2196" s="268" t="s">
        <v>422</v>
      </c>
      <c r="G2196" s="266"/>
      <c r="H2196" s="269">
        <v>4</v>
      </c>
      <c r="I2196" s="270"/>
      <c r="J2196" s="266"/>
      <c r="K2196" s="266"/>
      <c r="L2196" s="271"/>
      <c r="M2196" s="272"/>
      <c r="N2196" s="273"/>
      <c r="O2196" s="273"/>
      <c r="P2196" s="273"/>
      <c r="Q2196" s="273"/>
      <c r="R2196" s="273"/>
      <c r="S2196" s="273"/>
      <c r="T2196" s="274"/>
      <c r="AT2196" s="275" t="s">
        <v>428</v>
      </c>
      <c r="AU2196" s="275" t="s">
        <v>86</v>
      </c>
      <c r="AV2196" s="13" t="s">
        <v>86</v>
      </c>
      <c r="AW2196" s="13" t="s">
        <v>39</v>
      </c>
      <c r="AX2196" s="13" t="s">
        <v>76</v>
      </c>
      <c r="AY2196" s="275" t="s">
        <v>414</v>
      </c>
    </row>
    <row r="2197" s="15" customFormat="1">
      <c r="B2197" s="287"/>
      <c r="C2197" s="288"/>
      <c r="D2197" s="252" t="s">
        <v>428</v>
      </c>
      <c r="E2197" s="289" t="s">
        <v>21</v>
      </c>
      <c r="F2197" s="290" t="s">
        <v>235</v>
      </c>
      <c r="G2197" s="288"/>
      <c r="H2197" s="291">
        <v>4</v>
      </c>
      <c r="I2197" s="292"/>
      <c r="J2197" s="288"/>
      <c r="K2197" s="288"/>
      <c r="L2197" s="293"/>
      <c r="M2197" s="294"/>
      <c r="N2197" s="295"/>
      <c r="O2197" s="295"/>
      <c r="P2197" s="295"/>
      <c r="Q2197" s="295"/>
      <c r="R2197" s="295"/>
      <c r="S2197" s="295"/>
      <c r="T2197" s="296"/>
      <c r="AT2197" s="297" t="s">
        <v>428</v>
      </c>
      <c r="AU2197" s="297" t="s">
        <v>86</v>
      </c>
      <c r="AV2197" s="15" t="s">
        <v>422</v>
      </c>
      <c r="AW2197" s="15" t="s">
        <v>39</v>
      </c>
      <c r="AX2197" s="15" t="s">
        <v>83</v>
      </c>
      <c r="AY2197" s="297" t="s">
        <v>414</v>
      </c>
    </row>
    <row r="2198" s="1" customFormat="1" ht="16.5" customHeight="1">
      <c r="B2198" s="47"/>
      <c r="C2198" s="240" t="s">
        <v>2253</v>
      </c>
      <c r="D2198" s="240" t="s">
        <v>418</v>
      </c>
      <c r="E2198" s="241" t="s">
        <v>2254</v>
      </c>
      <c r="F2198" s="242" t="s">
        <v>2255</v>
      </c>
      <c r="G2198" s="243" t="s">
        <v>678</v>
      </c>
      <c r="H2198" s="244">
        <v>115</v>
      </c>
      <c r="I2198" s="245"/>
      <c r="J2198" s="246">
        <f>ROUND(I2198*H2198,2)</f>
        <v>0</v>
      </c>
      <c r="K2198" s="242" t="s">
        <v>21</v>
      </c>
      <c r="L2198" s="73"/>
      <c r="M2198" s="247" t="s">
        <v>21</v>
      </c>
      <c r="N2198" s="248" t="s">
        <v>47</v>
      </c>
      <c r="O2198" s="48"/>
      <c r="P2198" s="249">
        <f>O2198*H2198</f>
        <v>0</v>
      </c>
      <c r="Q2198" s="249">
        <v>0.01457</v>
      </c>
      <c r="R2198" s="249">
        <f>Q2198*H2198</f>
        <v>1.6755499999999999</v>
      </c>
      <c r="S2198" s="249">
        <v>0</v>
      </c>
      <c r="T2198" s="250">
        <f>S2198*H2198</f>
        <v>0</v>
      </c>
      <c r="AR2198" s="25" t="s">
        <v>690</v>
      </c>
      <c r="AT2198" s="25" t="s">
        <v>418</v>
      </c>
      <c r="AU2198" s="25" t="s">
        <v>86</v>
      </c>
      <c r="AY2198" s="25" t="s">
        <v>414</v>
      </c>
      <c r="BE2198" s="251">
        <f>IF(N2198="základní",J2198,0)</f>
        <v>0</v>
      </c>
      <c r="BF2198" s="251">
        <f>IF(N2198="snížená",J2198,0)</f>
        <v>0</v>
      </c>
      <c r="BG2198" s="251">
        <f>IF(N2198="zákl. přenesená",J2198,0)</f>
        <v>0</v>
      </c>
      <c r="BH2198" s="251">
        <f>IF(N2198="sníž. přenesená",J2198,0)</f>
        <v>0</v>
      </c>
      <c r="BI2198" s="251">
        <f>IF(N2198="nulová",J2198,0)</f>
        <v>0</v>
      </c>
      <c r="BJ2198" s="25" t="s">
        <v>83</v>
      </c>
      <c r="BK2198" s="251">
        <f>ROUND(I2198*H2198,2)</f>
        <v>0</v>
      </c>
      <c r="BL2198" s="25" t="s">
        <v>690</v>
      </c>
      <c r="BM2198" s="25" t="s">
        <v>2256</v>
      </c>
    </row>
    <row r="2199" s="12" customFormat="1">
      <c r="B2199" s="255"/>
      <c r="C2199" s="256"/>
      <c r="D2199" s="252" t="s">
        <v>428</v>
      </c>
      <c r="E2199" s="257" t="s">
        <v>21</v>
      </c>
      <c r="F2199" s="258" t="s">
        <v>1163</v>
      </c>
      <c r="G2199" s="256"/>
      <c r="H2199" s="257" t="s">
        <v>21</v>
      </c>
      <c r="I2199" s="259"/>
      <c r="J2199" s="256"/>
      <c r="K2199" s="256"/>
      <c r="L2199" s="260"/>
      <c r="M2199" s="261"/>
      <c r="N2199" s="262"/>
      <c r="O2199" s="262"/>
      <c r="P2199" s="262"/>
      <c r="Q2199" s="262"/>
      <c r="R2199" s="262"/>
      <c r="S2199" s="262"/>
      <c r="T2199" s="263"/>
      <c r="AT2199" s="264" t="s">
        <v>428</v>
      </c>
      <c r="AU2199" s="264" t="s">
        <v>86</v>
      </c>
      <c r="AV2199" s="12" t="s">
        <v>83</v>
      </c>
      <c r="AW2199" s="12" t="s">
        <v>39</v>
      </c>
      <c r="AX2199" s="12" t="s">
        <v>76</v>
      </c>
      <c r="AY2199" s="264" t="s">
        <v>414</v>
      </c>
    </row>
    <row r="2200" s="13" customFormat="1">
      <c r="B2200" s="265"/>
      <c r="C2200" s="266"/>
      <c r="D2200" s="252" t="s">
        <v>428</v>
      </c>
      <c r="E2200" s="267" t="s">
        <v>21</v>
      </c>
      <c r="F2200" s="268" t="s">
        <v>1507</v>
      </c>
      <c r="G2200" s="266"/>
      <c r="H2200" s="269">
        <v>115</v>
      </c>
      <c r="I2200" s="270"/>
      <c r="J2200" s="266"/>
      <c r="K2200" s="266"/>
      <c r="L2200" s="271"/>
      <c r="M2200" s="272"/>
      <c r="N2200" s="273"/>
      <c r="O2200" s="273"/>
      <c r="P2200" s="273"/>
      <c r="Q2200" s="273"/>
      <c r="R2200" s="273"/>
      <c r="S2200" s="273"/>
      <c r="T2200" s="274"/>
      <c r="AT2200" s="275" t="s">
        <v>428</v>
      </c>
      <c r="AU2200" s="275" t="s">
        <v>86</v>
      </c>
      <c r="AV2200" s="13" t="s">
        <v>86</v>
      </c>
      <c r="AW2200" s="13" t="s">
        <v>39</v>
      </c>
      <c r="AX2200" s="13" t="s">
        <v>76</v>
      </c>
      <c r="AY2200" s="275" t="s">
        <v>414</v>
      </c>
    </row>
    <row r="2201" s="15" customFormat="1">
      <c r="B2201" s="287"/>
      <c r="C2201" s="288"/>
      <c r="D2201" s="252" t="s">
        <v>428</v>
      </c>
      <c r="E2201" s="289" t="s">
        <v>21</v>
      </c>
      <c r="F2201" s="290" t="s">
        <v>235</v>
      </c>
      <c r="G2201" s="288"/>
      <c r="H2201" s="291">
        <v>115</v>
      </c>
      <c r="I2201" s="292"/>
      <c r="J2201" s="288"/>
      <c r="K2201" s="288"/>
      <c r="L2201" s="293"/>
      <c r="M2201" s="294"/>
      <c r="N2201" s="295"/>
      <c r="O2201" s="295"/>
      <c r="P2201" s="295"/>
      <c r="Q2201" s="295"/>
      <c r="R2201" s="295"/>
      <c r="S2201" s="295"/>
      <c r="T2201" s="296"/>
      <c r="AT2201" s="297" t="s">
        <v>428</v>
      </c>
      <c r="AU2201" s="297" t="s">
        <v>86</v>
      </c>
      <c r="AV2201" s="15" t="s">
        <v>422</v>
      </c>
      <c r="AW2201" s="15" t="s">
        <v>39</v>
      </c>
      <c r="AX2201" s="15" t="s">
        <v>83</v>
      </c>
      <c r="AY2201" s="297" t="s">
        <v>414</v>
      </c>
    </row>
    <row r="2202" s="1" customFormat="1" ht="16.5" customHeight="1">
      <c r="B2202" s="47"/>
      <c r="C2202" s="240" t="s">
        <v>2257</v>
      </c>
      <c r="D2202" s="240" t="s">
        <v>418</v>
      </c>
      <c r="E2202" s="241" t="s">
        <v>2258</v>
      </c>
      <c r="F2202" s="242" t="s">
        <v>2259</v>
      </c>
      <c r="G2202" s="243" t="s">
        <v>678</v>
      </c>
      <c r="H2202" s="244">
        <v>8</v>
      </c>
      <c r="I2202" s="245"/>
      <c r="J2202" s="246">
        <f>ROUND(I2202*H2202,2)</f>
        <v>0</v>
      </c>
      <c r="K2202" s="242" t="s">
        <v>21</v>
      </c>
      <c r="L2202" s="73"/>
      <c r="M2202" s="247" t="s">
        <v>21</v>
      </c>
      <c r="N2202" s="248" t="s">
        <v>47</v>
      </c>
      <c r="O2202" s="48"/>
      <c r="P2202" s="249">
        <f>O2202*H2202</f>
        <v>0</v>
      </c>
      <c r="Q2202" s="249">
        <v>0.01457</v>
      </c>
      <c r="R2202" s="249">
        <f>Q2202*H2202</f>
        <v>0.11656</v>
      </c>
      <c r="S2202" s="249">
        <v>0</v>
      </c>
      <c r="T2202" s="250">
        <f>S2202*H2202</f>
        <v>0</v>
      </c>
      <c r="AR2202" s="25" t="s">
        <v>690</v>
      </c>
      <c r="AT2202" s="25" t="s">
        <v>418</v>
      </c>
      <c r="AU2202" s="25" t="s">
        <v>86</v>
      </c>
      <c r="AY2202" s="25" t="s">
        <v>414</v>
      </c>
      <c r="BE2202" s="251">
        <f>IF(N2202="základní",J2202,0)</f>
        <v>0</v>
      </c>
      <c r="BF2202" s="251">
        <f>IF(N2202="snížená",J2202,0)</f>
        <v>0</v>
      </c>
      <c r="BG2202" s="251">
        <f>IF(N2202="zákl. přenesená",J2202,0)</f>
        <v>0</v>
      </c>
      <c r="BH2202" s="251">
        <f>IF(N2202="sníž. přenesená",J2202,0)</f>
        <v>0</v>
      </c>
      <c r="BI2202" s="251">
        <f>IF(N2202="nulová",J2202,0)</f>
        <v>0</v>
      </c>
      <c r="BJ2202" s="25" t="s">
        <v>83</v>
      </c>
      <c r="BK2202" s="251">
        <f>ROUND(I2202*H2202,2)</f>
        <v>0</v>
      </c>
      <c r="BL2202" s="25" t="s">
        <v>690</v>
      </c>
      <c r="BM2202" s="25" t="s">
        <v>2260</v>
      </c>
    </row>
    <row r="2203" s="12" customFormat="1">
      <c r="B2203" s="255"/>
      <c r="C2203" s="256"/>
      <c r="D2203" s="252" t="s">
        <v>428</v>
      </c>
      <c r="E2203" s="257" t="s">
        <v>21</v>
      </c>
      <c r="F2203" s="258" t="s">
        <v>1163</v>
      </c>
      <c r="G2203" s="256"/>
      <c r="H2203" s="257" t="s">
        <v>21</v>
      </c>
      <c r="I2203" s="259"/>
      <c r="J2203" s="256"/>
      <c r="K2203" s="256"/>
      <c r="L2203" s="260"/>
      <c r="M2203" s="261"/>
      <c r="N2203" s="262"/>
      <c r="O2203" s="262"/>
      <c r="P2203" s="262"/>
      <c r="Q2203" s="262"/>
      <c r="R2203" s="262"/>
      <c r="S2203" s="262"/>
      <c r="T2203" s="263"/>
      <c r="AT2203" s="264" t="s">
        <v>428</v>
      </c>
      <c r="AU2203" s="264" t="s">
        <v>86</v>
      </c>
      <c r="AV2203" s="12" t="s">
        <v>83</v>
      </c>
      <c r="AW2203" s="12" t="s">
        <v>39</v>
      </c>
      <c r="AX2203" s="12" t="s">
        <v>76</v>
      </c>
      <c r="AY2203" s="264" t="s">
        <v>414</v>
      </c>
    </row>
    <row r="2204" s="13" customFormat="1">
      <c r="B2204" s="265"/>
      <c r="C2204" s="266"/>
      <c r="D2204" s="252" t="s">
        <v>428</v>
      </c>
      <c r="E2204" s="267" t="s">
        <v>21</v>
      </c>
      <c r="F2204" s="268" t="s">
        <v>542</v>
      </c>
      <c r="G2204" s="266"/>
      <c r="H2204" s="269">
        <v>8</v>
      </c>
      <c r="I2204" s="270"/>
      <c r="J2204" s="266"/>
      <c r="K2204" s="266"/>
      <c r="L2204" s="271"/>
      <c r="M2204" s="272"/>
      <c r="N2204" s="273"/>
      <c r="O2204" s="273"/>
      <c r="P2204" s="273"/>
      <c r="Q2204" s="273"/>
      <c r="R2204" s="273"/>
      <c r="S2204" s="273"/>
      <c r="T2204" s="274"/>
      <c r="AT2204" s="275" t="s">
        <v>428</v>
      </c>
      <c r="AU2204" s="275" t="s">
        <v>86</v>
      </c>
      <c r="AV2204" s="13" t="s">
        <v>86</v>
      </c>
      <c r="AW2204" s="13" t="s">
        <v>39</v>
      </c>
      <c r="AX2204" s="13" t="s">
        <v>76</v>
      </c>
      <c r="AY2204" s="275" t="s">
        <v>414</v>
      </c>
    </row>
    <row r="2205" s="15" customFormat="1">
      <c r="B2205" s="287"/>
      <c r="C2205" s="288"/>
      <c r="D2205" s="252" t="s">
        <v>428</v>
      </c>
      <c r="E2205" s="289" t="s">
        <v>21</v>
      </c>
      <c r="F2205" s="290" t="s">
        <v>235</v>
      </c>
      <c r="G2205" s="288"/>
      <c r="H2205" s="291">
        <v>8</v>
      </c>
      <c r="I2205" s="292"/>
      <c r="J2205" s="288"/>
      <c r="K2205" s="288"/>
      <c r="L2205" s="293"/>
      <c r="M2205" s="294"/>
      <c r="N2205" s="295"/>
      <c r="O2205" s="295"/>
      <c r="P2205" s="295"/>
      <c r="Q2205" s="295"/>
      <c r="R2205" s="295"/>
      <c r="S2205" s="295"/>
      <c r="T2205" s="296"/>
      <c r="AT2205" s="297" t="s">
        <v>428</v>
      </c>
      <c r="AU2205" s="297" t="s">
        <v>86</v>
      </c>
      <c r="AV2205" s="15" t="s">
        <v>422</v>
      </c>
      <c r="AW2205" s="15" t="s">
        <v>39</v>
      </c>
      <c r="AX2205" s="15" t="s">
        <v>83</v>
      </c>
      <c r="AY2205" s="297" t="s">
        <v>414</v>
      </c>
    </row>
    <row r="2206" s="1" customFormat="1" ht="25.5" customHeight="1">
      <c r="B2206" s="47"/>
      <c r="C2206" s="240" t="s">
        <v>2261</v>
      </c>
      <c r="D2206" s="240" t="s">
        <v>418</v>
      </c>
      <c r="E2206" s="241" t="s">
        <v>2262</v>
      </c>
      <c r="F2206" s="242" t="s">
        <v>2263</v>
      </c>
      <c r="G2206" s="243" t="s">
        <v>678</v>
      </c>
      <c r="H2206" s="244">
        <v>20</v>
      </c>
      <c r="I2206" s="245"/>
      <c r="J2206" s="246">
        <f>ROUND(I2206*H2206,2)</f>
        <v>0</v>
      </c>
      <c r="K2206" s="242" t="s">
        <v>21</v>
      </c>
      <c r="L2206" s="73"/>
      <c r="M2206" s="247" t="s">
        <v>21</v>
      </c>
      <c r="N2206" s="248" t="s">
        <v>47</v>
      </c>
      <c r="O2206" s="48"/>
      <c r="P2206" s="249">
        <f>O2206*H2206</f>
        <v>0</v>
      </c>
      <c r="Q2206" s="249">
        <v>0.01457</v>
      </c>
      <c r="R2206" s="249">
        <f>Q2206*H2206</f>
        <v>0.29139999999999999</v>
      </c>
      <c r="S2206" s="249">
        <v>0</v>
      </c>
      <c r="T2206" s="250">
        <f>S2206*H2206</f>
        <v>0</v>
      </c>
      <c r="AR2206" s="25" t="s">
        <v>690</v>
      </c>
      <c r="AT2206" s="25" t="s">
        <v>418</v>
      </c>
      <c r="AU2206" s="25" t="s">
        <v>86</v>
      </c>
      <c r="AY2206" s="25" t="s">
        <v>414</v>
      </c>
      <c r="BE2206" s="251">
        <f>IF(N2206="základní",J2206,0)</f>
        <v>0</v>
      </c>
      <c r="BF2206" s="251">
        <f>IF(N2206="snížená",J2206,0)</f>
        <v>0</v>
      </c>
      <c r="BG2206" s="251">
        <f>IF(N2206="zákl. přenesená",J2206,0)</f>
        <v>0</v>
      </c>
      <c r="BH2206" s="251">
        <f>IF(N2206="sníž. přenesená",J2206,0)</f>
        <v>0</v>
      </c>
      <c r="BI2206" s="251">
        <f>IF(N2206="nulová",J2206,0)</f>
        <v>0</v>
      </c>
      <c r="BJ2206" s="25" t="s">
        <v>83</v>
      </c>
      <c r="BK2206" s="251">
        <f>ROUND(I2206*H2206,2)</f>
        <v>0</v>
      </c>
      <c r="BL2206" s="25" t="s">
        <v>690</v>
      </c>
      <c r="BM2206" s="25" t="s">
        <v>2264</v>
      </c>
    </row>
    <row r="2207" s="12" customFormat="1">
      <c r="B2207" s="255"/>
      <c r="C2207" s="256"/>
      <c r="D2207" s="252" t="s">
        <v>428</v>
      </c>
      <c r="E2207" s="257" t="s">
        <v>21</v>
      </c>
      <c r="F2207" s="258" t="s">
        <v>1163</v>
      </c>
      <c r="G2207" s="256"/>
      <c r="H2207" s="257" t="s">
        <v>21</v>
      </c>
      <c r="I2207" s="259"/>
      <c r="J2207" s="256"/>
      <c r="K2207" s="256"/>
      <c r="L2207" s="260"/>
      <c r="M2207" s="261"/>
      <c r="N2207" s="262"/>
      <c r="O2207" s="262"/>
      <c r="P2207" s="262"/>
      <c r="Q2207" s="262"/>
      <c r="R2207" s="262"/>
      <c r="S2207" s="262"/>
      <c r="T2207" s="263"/>
      <c r="AT2207" s="264" t="s">
        <v>428</v>
      </c>
      <c r="AU2207" s="264" t="s">
        <v>86</v>
      </c>
      <c r="AV2207" s="12" t="s">
        <v>83</v>
      </c>
      <c r="AW2207" s="12" t="s">
        <v>39</v>
      </c>
      <c r="AX2207" s="12" t="s">
        <v>76</v>
      </c>
      <c r="AY2207" s="264" t="s">
        <v>414</v>
      </c>
    </row>
    <row r="2208" s="13" customFormat="1">
      <c r="B2208" s="265"/>
      <c r="C2208" s="266"/>
      <c r="D2208" s="252" t="s">
        <v>428</v>
      </c>
      <c r="E2208" s="267" t="s">
        <v>21</v>
      </c>
      <c r="F2208" s="268" t="s">
        <v>2265</v>
      </c>
      <c r="G2208" s="266"/>
      <c r="H2208" s="269">
        <v>20</v>
      </c>
      <c r="I2208" s="270"/>
      <c r="J2208" s="266"/>
      <c r="K2208" s="266"/>
      <c r="L2208" s="271"/>
      <c r="M2208" s="272"/>
      <c r="N2208" s="273"/>
      <c r="O2208" s="273"/>
      <c r="P2208" s="273"/>
      <c r="Q2208" s="273"/>
      <c r="R2208" s="273"/>
      <c r="S2208" s="273"/>
      <c r="T2208" s="274"/>
      <c r="AT2208" s="275" t="s">
        <v>428</v>
      </c>
      <c r="AU2208" s="275" t="s">
        <v>86</v>
      </c>
      <c r="AV2208" s="13" t="s">
        <v>86</v>
      </c>
      <c r="AW2208" s="13" t="s">
        <v>39</v>
      </c>
      <c r="AX2208" s="13" t="s">
        <v>76</v>
      </c>
      <c r="AY2208" s="275" t="s">
        <v>414</v>
      </c>
    </row>
    <row r="2209" s="15" customFormat="1">
      <c r="B2209" s="287"/>
      <c r="C2209" s="288"/>
      <c r="D2209" s="252" t="s">
        <v>428</v>
      </c>
      <c r="E2209" s="289" t="s">
        <v>21</v>
      </c>
      <c r="F2209" s="290" t="s">
        <v>235</v>
      </c>
      <c r="G2209" s="288"/>
      <c r="H2209" s="291">
        <v>20</v>
      </c>
      <c r="I2209" s="292"/>
      <c r="J2209" s="288"/>
      <c r="K2209" s="288"/>
      <c r="L2209" s="293"/>
      <c r="M2209" s="294"/>
      <c r="N2209" s="295"/>
      <c r="O2209" s="295"/>
      <c r="P2209" s="295"/>
      <c r="Q2209" s="295"/>
      <c r="R2209" s="295"/>
      <c r="S2209" s="295"/>
      <c r="T2209" s="296"/>
      <c r="AT2209" s="297" t="s">
        <v>428</v>
      </c>
      <c r="AU2209" s="297" t="s">
        <v>86</v>
      </c>
      <c r="AV2209" s="15" t="s">
        <v>422</v>
      </c>
      <c r="AW2209" s="15" t="s">
        <v>39</v>
      </c>
      <c r="AX2209" s="15" t="s">
        <v>83</v>
      </c>
      <c r="AY2209" s="297" t="s">
        <v>414</v>
      </c>
    </row>
    <row r="2210" s="1" customFormat="1" ht="25.5" customHeight="1">
      <c r="B2210" s="47"/>
      <c r="C2210" s="240" t="s">
        <v>2266</v>
      </c>
      <c r="D2210" s="240" t="s">
        <v>418</v>
      </c>
      <c r="E2210" s="241" t="s">
        <v>2267</v>
      </c>
      <c r="F2210" s="242" t="s">
        <v>2268</v>
      </c>
      <c r="G2210" s="243" t="s">
        <v>678</v>
      </c>
      <c r="H2210" s="244">
        <v>155</v>
      </c>
      <c r="I2210" s="245"/>
      <c r="J2210" s="246">
        <f>ROUND(I2210*H2210,2)</f>
        <v>0</v>
      </c>
      <c r="K2210" s="242" t="s">
        <v>421</v>
      </c>
      <c r="L2210" s="73"/>
      <c r="M2210" s="247" t="s">
        <v>21</v>
      </c>
      <c r="N2210" s="248" t="s">
        <v>47</v>
      </c>
      <c r="O2210" s="48"/>
      <c r="P2210" s="249">
        <f>O2210*H2210</f>
        <v>0</v>
      </c>
      <c r="Q2210" s="249">
        <v>1.0000000000000001E-05</v>
      </c>
      <c r="R2210" s="249">
        <f>Q2210*H2210</f>
        <v>0.0015500000000000002</v>
      </c>
      <c r="S2210" s="249">
        <v>0</v>
      </c>
      <c r="T2210" s="250">
        <f>S2210*H2210</f>
        <v>0</v>
      </c>
      <c r="AR2210" s="25" t="s">
        <v>690</v>
      </c>
      <c r="AT2210" s="25" t="s">
        <v>418</v>
      </c>
      <c r="AU2210" s="25" t="s">
        <v>86</v>
      </c>
      <c r="AY2210" s="25" t="s">
        <v>414</v>
      </c>
      <c r="BE2210" s="251">
        <f>IF(N2210="základní",J2210,0)</f>
        <v>0</v>
      </c>
      <c r="BF2210" s="251">
        <f>IF(N2210="snížená",J2210,0)</f>
        <v>0</v>
      </c>
      <c r="BG2210" s="251">
        <f>IF(N2210="zákl. přenesená",J2210,0)</f>
        <v>0</v>
      </c>
      <c r="BH2210" s="251">
        <f>IF(N2210="sníž. přenesená",J2210,0)</f>
        <v>0</v>
      </c>
      <c r="BI2210" s="251">
        <f>IF(N2210="nulová",J2210,0)</f>
        <v>0</v>
      </c>
      <c r="BJ2210" s="25" t="s">
        <v>83</v>
      </c>
      <c r="BK2210" s="251">
        <f>ROUND(I2210*H2210,2)</f>
        <v>0</v>
      </c>
      <c r="BL2210" s="25" t="s">
        <v>690</v>
      </c>
      <c r="BM2210" s="25" t="s">
        <v>2269</v>
      </c>
    </row>
    <row r="2211" s="1" customFormat="1">
      <c r="B2211" s="47"/>
      <c r="C2211" s="75"/>
      <c r="D2211" s="252" t="s">
        <v>425</v>
      </c>
      <c r="E2211" s="75"/>
      <c r="F2211" s="253" t="s">
        <v>2270</v>
      </c>
      <c r="G2211" s="75"/>
      <c r="H2211" s="75"/>
      <c r="I2211" s="208"/>
      <c r="J2211" s="75"/>
      <c r="K2211" s="75"/>
      <c r="L2211" s="73"/>
      <c r="M2211" s="254"/>
      <c r="N2211" s="48"/>
      <c r="O2211" s="48"/>
      <c r="P2211" s="48"/>
      <c r="Q2211" s="48"/>
      <c r="R2211" s="48"/>
      <c r="S2211" s="48"/>
      <c r="T2211" s="96"/>
      <c r="AT2211" s="25" t="s">
        <v>425</v>
      </c>
      <c r="AU2211" s="25" t="s">
        <v>86</v>
      </c>
    </row>
    <row r="2212" s="13" customFormat="1">
      <c r="B2212" s="265"/>
      <c r="C2212" s="266"/>
      <c r="D2212" s="252" t="s">
        <v>428</v>
      </c>
      <c r="E2212" s="267" t="s">
        <v>21</v>
      </c>
      <c r="F2212" s="268" t="s">
        <v>2271</v>
      </c>
      <c r="G2212" s="266"/>
      <c r="H2212" s="269">
        <v>3</v>
      </c>
      <c r="I2212" s="270"/>
      <c r="J2212" s="266"/>
      <c r="K2212" s="266"/>
      <c r="L2212" s="271"/>
      <c r="M2212" s="272"/>
      <c r="N2212" s="273"/>
      <c r="O2212" s="273"/>
      <c r="P2212" s="273"/>
      <c r="Q2212" s="273"/>
      <c r="R2212" s="273"/>
      <c r="S2212" s="273"/>
      <c r="T2212" s="274"/>
      <c r="AT2212" s="275" t="s">
        <v>428</v>
      </c>
      <c r="AU2212" s="275" t="s">
        <v>86</v>
      </c>
      <c r="AV2212" s="13" t="s">
        <v>86</v>
      </c>
      <c r="AW2212" s="13" t="s">
        <v>39</v>
      </c>
      <c r="AX2212" s="13" t="s">
        <v>76</v>
      </c>
      <c r="AY2212" s="275" t="s">
        <v>414</v>
      </c>
    </row>
    <row r="2213" s="13" customFormat="1">
      <c r="B2213" s="265"/>
      <c r="C2213" s="266"/>
      <c r="D2213" s="252" t="s">
        <v>428</v>
      </c>
      <c r="E2213" s="267" t="s">
        <v>21</v>
      </c>
      <c r="F2213" s="268" t="s">
        <v>2272</v>
      </c>
      <c r="G2213" s="266"/>
      <c r="H2213" s="269">
        <v>16</v>
      </c>
      <c r="I2213" s="270"/>
      <c r="J2213" s="266"/>
      <c r="K2213" s="266"/>
      <c r="L2213" s="271"/>
      <c r="M2213" s="272"/>
      <c r="N2213" s="273"/>
      <c r="O2213" s="273"/>
      <c r="P2213" s="273"/>
      <c r="Q2213" s="273"/>
      <c r="R2213" s="273"/>
      <c r="S2213" s="273"/>
      <c r="T2213" s="274"/>
      <c r="AT2213" s="275" t="s">
        <v>428</v>
      </c>
      <c r="AU2213" s="275" t="s">
        <v>86</v>
      </c>
      <c r="AV2213" s="13" t="s">
        <v>86</v>
      </c>
      <c r="AW2213" s="13" t="s">
        <v>39</v>
      </c>
      <c r="AX2213" s="13" t="s">
        <v>76</v>
      </c>
      <c r="AY2213" s="275" t="s">
        <v>414</v>
      </c>
    </row>
    <row r="2214" s="13" customFormat="1">
      <c r="B2214" s="265"/>
      <c r="C2214" s="266"/>
      <c r="D2214" s="252" t="s">
        <v>428</v>
      </c>
      <c r="E2214" s="267" t="s">
        <v>21</v>
      </c>
      <c r="F2214" s="268" t="s">
        <v>2273</v>
      </c>
      <c r="G2214" s="266"/>
      <c r="H2214" s="269">
        <v>5</v>
      </c>
      <c r="I2214" s="270"/>
      <c r="J2214" s="266"/>
      <c r="K2214" s="266"/>
      <c r="L2214" s="271"/>
      <c r="M2214" s="272"/>
      <c r="N2214" s="273"/>
      <c r="O2214" s="273"/>
      <c r="P2214" s="273"/>
      <c r="Q2214" s="273"/>
      <c r="R2214" s="273"/>
      <c r="S2214" s="273"/>
      <c r="T2214" s="274"/>
      <c r="AT2214" s="275" t="s">
        <v>428</v>
      </c>
      <c r="AU2214" s="275" t="s">
        <v>86</v>
      </c>
      <c r="AV2214" s="13" t="s">
        <v>86</v>
      </c>
      <c r="AW2214" s="13" t="s">
        <v>39</v>
      </c>
      <c r="AX2214" s="13" t="s">
        <v>76</v>
      </c>
      <c r="AY2214" s="275" t="s">
        <v>414</v>
      </c>
    </row>
    <row r="2215" s="13" customFormat="1">
      <c r="B2215" s="265"/>
      <c r="C2215" s="266"/>
      <c r="D2215" s="252" t="s">
        <v>428</v>
      </c>
      <c r="E2215" s="267" t="s">
        <v>21</v>
      </c>
      <c r="F2215" s="268" t="s">
        <v>2274</v>
      </c>
      <c r="G2215" s="266"/>
      <c r="H2215" s="269">
        <v>6</v>
      </c>
      <c r="I2215" s="270"/>
      <c r="J2215" s="266"/>
      <c r="K2215" s="266"/>
      <c r="L2215" s="271"/>
      <c r="M2215" s="272"/>
      <c r="N2215" s="273"/>
      <c r="O2215" s="273"/>
      <c r="P2215" s="273"/>
      <c r="Q2215" s="273"/>
      <c r="R2215" s="273"/>
      <c r="S2215" s="273"/>
      <c r="T2215" s="274"/>
      <c r="AT2215" s="275" t="s">
        <v>428</v>
      </c>
      <c r="AU2215" s="275" t="s">
        <v>86</v>
      </c>
      <c r="AV2215" s="13" t="s">
        <v>86</v>
      </c>
      <c r="AW2215" s="13" t="s">
        <v>39</v>
      </c>
      <c r="AX2215" s="13" t="s">
        <v>76</v>
      </c>
      <c r="AY2215" s="275" t="s">
        <v>414</v>
      </c>
    </row>
    <row r="2216" s="13" customFormat="1">
      <c r="B2216" s="265"/>
      <c r="C2216" s="266"/>
      <c r="D2216" s="252" t="s">
        <v>428</v>
      </c>
      <c r="E2216" s="267" t="s">
        <v>21</v>
      </c>
      <c r="F2216" s="268" t="s">
        <v>2275</v>
      </c>
      <c r="G2216" s="266"/>
      <c r="H2216" s="269">
        <v>5</v>
      </c>
      <c r="I2216" s="270"/>
      <c r="J2216" s="266"/>
      <c r="K2216" s="266"/>
      <c r="L2216" s="271"/>
      <c r="M2216" s="272"/>
      <c r="N2216" s="273"/>
      <c r="O2216" s="273"/>
      <c r="P2216" s="273"/>
      <c r="Q2216" s="273"/>
      <c r="R2216" s="273"/>
      <c r="S2216" s="273"/>
      <c r="T2216" s="274"/>
      <c r="AT2216" s="275" t="s">
        <v>428</v>
      </c>
      <c r="AU2216" s="275" t="s">
        <v>86</v>
      </c>
      <c r="AV2216" s="13" t="s">
        <v>86</v>
      </c>
      <c r="AW2216" s="13" t="s">
        <v>39</v>
      </c>
      <c r="AX2216" s="13" t="s">
        <v>76</v>
      </c>
      <c r="AY2216" s="275" t="s">
        <v>414</v>
      </c>
    </row>
    <row r="2217" s="13" customFormat="1">
      <c r="B2217" s="265"/>
      <c r="C2217" s="266"/>
      <c r="D2217" s="252" t="s">
        <v>428</v>
      </c>
      <c r="E2217" s="267" t="s">
        <v>21</v>
      </c>
      <c r="F2217" s="268" t="s">
        <v>2276</v>
      </c>
      <c r="G2217" s="266"/>
      <c r="H2217" s="269">
        <v>5</v>
      </c>
      <c r="I2217" s="270"/>
      <c r="J2217" s="266"/>
      <c r="K2217" s="266"/>
      <c r="L2217" s="271"/>
      <c r="M2217" s="272"/>
      <c r="N2217" s="273"/>
      <c r="O2217" s="273"/>
      <c r="P2217" s="273"/>
      <c r="Q2217" s="273"/>
      <c r="R2217" s="273"/>
      <c r="S2217" s="273"/>
      <c r="T2217" s="274"/>
      <c r="AT2217" s="275" t="s">
        <v>428</v>
      </c>
      <c r="AU2217" s="275" t="s">
        <v>86</v>
      </c>
      <c r="AV2217" s="13" t="s">
        <v>86</v>
      </c>
      <c r="AW2217" s="13" t="s">
        <v>39</v>
      </c>
      <c r="AX2217" s="13" t="s">
        <v>76</v>
      </c>
      <c r="AY2217" s="275" t="s">
        <v>414</v>
      </c>
    </row>
    <row r="2218" s="13" customFormat="1">
      <c r="B2218" s="265"/>
      <c r="C2218" s="266"/>
      <c r="D2218" s="252" t="s">
        <v>428</v>
      </c>
      <c r="E2218" s="267" t="s">
        <v>21</v>
      </c>
      <c r="F2218" s="268" t="s">
        <v>2277</v>
      </c>
      <c r="G2218" s="266"/>
      <c r="H2218" s="269">
        <v>98</v>
      </c>
      <c r="I2218" s="270"/>
      <c r="J2218" s="266"/>
      <c r="K2218" s="266"/>
      <c r="L2218" s="271"/>
      <c r="M2218" s="272"/>
      <c r="N2218" s="273"/>
      <c r="O2218" s="273"/>
      <c r="P2218" s="273"/>
      <c r="Q2218" s="273"/>
      <c r="R2218" s="273"/>
      <c r="S2218" s="273"/>
      <c r="T2218" s="274"/>
      <c r="AT2218" s="275" t="s">
        <v>428</v>
      </c>
      <c r="AU2218" s="275" t="s">
        <v>86</v>
      </c>
      <c r="AV2218" s="13" t="s">
        <v>86</v>
      </c>
      <c r="AW2218" s="13" t="s">
        <v>39</v>
      </c>
      <c r="AX2218" s="13" t="s">
        <v>76</v>
      </c>
      <c r="AY2218" s="275" t="s">
        <v>414</v>
      </c>
    </row>
    <row r="2219" s="14" customFormat="1">
      <c r="B2219" s="276"/>
      <c r="C2219" s="277"/>
      <c r="D2219" s="252" t="s">
        <v>428</v>
      </c>
      <c r="E2219" s="278" t="s">
        <v>21</v>
      </c>
      <c r="F2219" s="279" t="s">
        <v>259</v>
      </c>
      <c r="G2219" s="277"/>
      <c r="H2219" s="280">
        <v>138</v>
      </c>
      <c r="I2219" s="281"/>
      <c r="J2219" s="277"/>
      <c r="K2219" s="277"/>
      <c r="L2219" s="282"/>
      <c r="M2219" s="283"/>
      <c r="N2219" s="284"/>
      <c r="O2219" s="284"/>
      <c r="P2219" s="284"/>
      <c r="Q2219" s="284"/>
      <c r="R2219" s="284"/>
      <c r="S2219" s="284"/>
      <c r="T2219" s="285"/>
      <c r="AT2219" s="286" t="s">
        <v>428</v>
      </c>
      <c r="AU2219" s="286" t="s">
        <v>86</v>
      </c>
      <c r="AV2219" s="14" t="s">
        <v>394</v>
      </c>
      <c r="AW2219" s="14" t="s">
        <v>39</v>
      </c>
      <c r="AX2219" s="14" t="s">
        <v>76</v>
      </c>
      <c r="AY2219" s="286" t="s">
        <v>414</v>
      </c>
    </row>
    <row r="2220" s="12" customFormat="1">
      <c r="B2220" s="255"/>
      <c r="C2220" s="256"/>
      <c r="D2220" s="252" t="s">
        <v>428</v>
      </c>
      <c r="E2220" s="257" t="s">
        <v>21</v>
      </c>
      <c r="F2220" s="258" t="s">
        <v>2278</v>
      </c>
      <c r="G2220" s="256"/>
      <c r="H2220" s="257" t="s">
        <v>21</v>
      </c>
      <c r="I2220" s="259"/>
      <c r="J2220" s="256"/>
      <c r="K2220" s="256"/>
      <c r="L2220" s="260"/>
      <c r="M2220" s="261"/>
      <c r="N2220" s="262"/>
      <c r="O2220" s="262"/>
      <c r="P2220" s="262"/>
      <c r="Q2220" s="262"/>
      <c r="R2220" s="262"/>
      <c r="S2220" s="262"/>
      <c r="T2220" s="263"/>
      <c r="AT2220" s="264" t="s">
        <v>428</v>
      </c>
      <c r="AU2220" s="264" t="s">
        <v>86</v>
      </c>
      <c r="AV2220" s="12" t="s">
        <v>83</v>
      </c>
      <c r="AW2220" s="12" t="s">
        <v>39</v>
      </c>
      <c r="AX2220" s="12" t="s">
        <v>76</v>
      </c>
      <c r="AY2220" s="264" t="s">
        <v>414</v>
      </c>
    </row>
    <row r="2221" s="13" customFormat="1">
      <c r="B2221" s="265"/>
      <c r="C2221" s="266"/>
      <c r="D2221" s="252" t="s">
        <v>428</v>
      </c>
      <c r="E2221" s="267" t="s">
        <v>21</v>
      </c>
      <c r="F2221" s="268" t="s">
        <v>2279</v>
      </c>
      <c r="G2221" s="266"/>
      <c r="H2221" s="269">
        <v>2</v>
      </c>
      <c r="I2221" s="270"/>
      <c r="J2221" s="266"/>
      <c r="K2221" s="266"/>
      <c r="L2221" s="271"/>
      <c r="M2221" s="272"/>
      <c r="N2221" s="273"/>
      <c r="O2221" s="273"/>
      <c r="P2221" s="273"/>
      <c r="Q2221" s="273"/>
      <c r="R2221" s="273"/>
      <c r="S2221" s="273"/>
      <c r="T2221" s="274"/>
      <c r="AT2221" s="275" t="s">
        <v>428</v>
      </c>
      <c r="AU2221" s="275" t="s">
        <v>86</v>
      </c>
      <c r="AV2221" s="13" t="s">
        <v>86</v>
      </c>
      <c r="AW2221" s="13" t="s">
        <v>39</v>
      </c>
      <c r="AX2221" s="13" t="s">
        <v>76</v>
      </c>
      <c r="AY2221" s="275" t="s">
        <v>414</v>
      </c>
    </row>
    <row r="2222" s="14" customFormat="1">
      <c r="B2222" s="276"/>
      <c r="C2222" s="277"/>
      <c r="D2222" s="252" t="s">
        <v>428</v>
      </c>
      <c r="E2222" s="278" t="s">
        <v>21</v>
      </c>
      <c r="F2222" s="279" t="s">
        <v>259</v>
      </c>
      <c r="G2222" s="277"/>
      <c r="H2222" s="280">
        <v>2</v>
      </c>
      <c r="I2222" s="281"/>
      <c r="J2222" s="277"/>
      <c r="K2222" s="277"/>
      <c r="L2222" s="282"/>
      <c r="M2222" s="283"/>
      <c r="N2222" s="284"/>
      <c r="O2222" s="284"/>
      <c r="P2222" s="284"/>
      <c r="Q2222" s="284"/>
      <c r="R2222" s="284"/>
      <c r="S2222" s="284"/>
      <c r="T2222" s="285"/>
      <c r="AT2222" s="286" t="s">
        <v>428</v>
      </c>
      <c r="AU2222" s="286" t="s">
        <v>86</v>
      </c>
      <c r="AV2222" s="14" t="s">
        <v>394</v>
      </c>
      <c r="AW2222" s="14" t="s">
        <v>39</v>
      </c>
      <c r="AX2222" s="14" t="s">
        <v>76</v>
      </c>
      <c r="AY2222" s="286" t="s">
        <v>414</v>
      </c>
    </row>
    <row r="2223" s="12" customFormat="1">
      <c r="B2223" s="255"/>
      <c r="C2223" s="256"/>
      <c r="D2223" s="252" t="s">
        <v>428</v>
      </c>
      <c r="E2223" s="257" t="s">
        <v>21</v>
      </c>
      <c r="F2223" s="258" t="s">
        <v>2280</v>
      </c>
      <c r="G2223" s="256"/>
      <c r="H2223" s="257" t="s">
        <v>21</v>
      </c>
      <c r="I2223" s="259"/>
      <c r="J2223" s="256"/>
      <c r="K2223" s="256"/>
      <c r="L2223" s="260"/>
      <c r="M2223" s="261"/>
      <c r="N2223" s="262"/>
      <c r="O2223" s="262"/>
      <c r="P2223" s="262"/>
      <c r="Q2223" s="262"/>
      <c r="R2223" s="262"/>
      <c r="S2223" s="262"/>
      <c r="T2223" s="263"/>
      <c r="AT2223" s="264" t="s">
        <v>428</v>
      </c>
      <c r="AU2223" s="264" t="s">
        <v>86</v>
      </c>
      <c r="AV2223" s="12" t="s">
        <v>83</v>
      </c>
      <c r="AW2223" s="12" t="s">
        <v>39</v>
      </c>
      <c r="AX2223" s="12" t="s">
        <v>76</v>
      </c>
      <c r="AY2223" s="264" t="s">
        <v>414</v>
      </c>
    </row>
    <row r="2224" s="13" customFormat="1">
      <c r="B2224" s="265"/>
      <c r="C2224" s="266"/>
      <c r="D2224" s="252" t="s">
        <v>428</v>
      </c>
      <c r="E2224" s="267" t="s">
        <v>21</v>
      </c>
      <c r="F2224" s="268" t="s">
        <v>2281</v>
      </c>
      <c r="G2224" s="266"/>
      <c r="H2224" s="269">
        <v>3</v>
      </c>
      <c r="I2224" s="270"/>
      <c r="J2224" s="266"/>
      <c r="K2224" s="266"/>
      <c r="L2224" s="271"/>
      <c r="M2224" s="272"/>
      <c r="N2224" s="273"/>
      <c r="O2224" s="273"/>
      <c r="P2224" s="273"/>
      <c r="Q2224" s="273"/>
      <c r="R2224" s="273"/>
      <c r="S2224" s="273"/>
      <c r="T2224" s="274"/>
      <c r="AT2224" s="275" t="s">
        <v>428</v>
      </c>
      <c r="AU2224" s="275" t="s">
        <v>86</v>
      </c>
      <c r="AV2224" s="13" t="s">
        <v>86</v>
      </c>
      <c r="AW2224" s="13" t="s">
        <v>39</v>
      </c>
      <c r="AX2224" s="13" t="s">
        <v>76</v>
      </c>
      <c r="AY2224" s="275" t="s">
        <v>414</v>
      </c>
    </row>
    <row r="2225" s="13" customFormat="1">
      <c r="B2225" s="265"/>
      <c r="C2225" s="266"/>
      <c r="D2225" s="252" t="s">
        <v>428</v>
      </c>
      <c r="E2225" s="267" t="s">
        <v>21</v>
      </c>
      <c r="F2225" s="268" t="s">
        <v>2282</v>
      </c>
      <c r="G2225" s="266"/>
      <c r="H2225" s="269">
        <v>1</v>
      </c>
      <c r="I2225" s="270"/>
      <c r="J2225" s="266"/>
      <c r="K2225" s="266"/>
      <c r="L2225" s="271"/>
      <c r="M2225" s="272"/>
      <c r="N2225" s="273"/>
      <c r="O2225" s="273"/>
      <c r="P2225" s="273"/>
      <c r="Q2225" s="273"/>
      <c r="R2225" s="273"/>
      <c r="S2225" s="273"/>
      <c r="T2225" s="274"/>
      <c r="AT2225" s="275" t="s">
        <v>428</v>
      </c>
      <c r="AU2225" s="275" t="s">
        <v>86</v>
      </c>
      <c r="AV2225" s="13" t="s">
        <v>86</v>
      </c>
      <c r="AW2225" s="13" t="s">
        <v>39</v>
      </c>
      <c r="AX2225" s="13" t="s">
        <v>76</v>
      </c>
      <c r="AY2225" s="275" t="s">
        <v>414</v>
      </c>
    </row>
    <row r="2226" s="13" customFormat="1">
      <c r="B2226" s="265"/>
      <c r="C2226" s="266"/>
      <c r="D2226" s="252" t="s">
        <v>428</v>
      </c>
      <c r="E2226" s="267" t="s">
        <v>21</v>
      </c>
      <c r="F2226" s="268" t="s">
        <v>2283</v>
      </c>
      <c r="G2226" s="266"/>
      <c r="H2226" s="269">
        <v>2</v>
      </c>
      <c r="I2226" s="270"/>
      <c r="J2226" s="266"/>
      <c r="K2226" s="266"/>
      <c r="L2226" s="271"/>
      <c r="M2226" s="272"/>
      <c r="N2226" s="273"/>
      <c r="O2226" s="273"/>
      <c r="P2226" s="273"/>
      <c r="Q2226" s="273"/>
      <c r="R2226" s="273"/>
      <c r="S2226" s="273"/>
      <c r="T2226" s="274"/>
      <c r="AT2226" s="275" t="s">
        <v>428</v>
      </c>
      <c r="AU2226" s="275" t="s">
        <v>86</v>
      </c>
      <c r="AV2226" s="13" t="s">
        <v>86</v>
      </c>
      <c r="AW2226" s="13" t="s">
        <v>39</v>
      </c>
      <c r="AX2226" s="13" t="s">
        <v>76</v>
      </c>
      <c r="AY2226" s="275" t="s">
        <v>414</v>
      </c>
    </row>
    <row r="2227" s="13" customFormat="1">
      <c r="B2227" s="265"/>
      <c r="C2227" s="266"/>
      <c r="D2227" s="252" t="s">
        <v>428</v>
      </c>
      <c r="E2227" s="267" t="s">
        <v>21</v>
      </c>
      <c r="F2227" s="268" t="s">
        <v>2284</v>
      </c>
      <c r="G2227" s="266"/>
      <c r="H2227" s="269">
        <v>1</v>
      </c>
      <c r="I2227" s="270"/>
      <c r="J2227" s="266"/>
      <c r="K2227" s="266"/>
      <c r="L2227" s="271"/>
      <c r="M2227" s="272"/>
      <c r="N2227" s="273"/>
      <c r="O2227" s="273"/>
      <c r="P2227" s="273"/>
      <c r="Q2227" s="273"/>
      <c r="R2227" s="273"/>
      <c r="S2227" s="273"/>
      <c r="T2227" s="274"/>
      <c r="AT2227" s="275" t="s">
        <v>428</v>
      </c>
      <c r="AU2227" s="275" t="s">
        <v>86</v>
      </c>
      <c r="AV2227" s="13" t="s">
        <v>86</v>
      </c>
      <c r="AW2227" s="13" t="s">
        <v>39</v>
      </c>
      <c r="AX2227" s="13" t="s">
        <v>76</v>
      </c>
      <c r="AY2227" s="275" t="s">
        <v>414</v>
      </c>
    </row>
    <row r="2228" s="13" customFormat="1">
      <c r="B2228" s="265"/>
      <c r="C2228" s="266"/>
      <c r="D2228" s="252" t="s">
        <v>428</v>
      </c>
      <c r="E2228" s="267" t="s">
        <v>21</v>
      </c>
      <c r="F2228" s="268" t="s">
        <v>2285</v>
      </c>
      <c r="G2228" s="266"/>
      <c r="H2228" s="269">
        <v>1</v>
      </c>
      <c r="I2228" s="270"/>
      <c r="J2228" s="266"/>
      <c r="K2228" s="266"/>
      <c r="L2228" s="271"/>
      <c r="M2228" s="272"/>
      <c r="N2228" s="273"/>
      <c r="O2228" s="273"/>
      <c r="P2228" s="273"/>
      <c r="Q2228" s="273"/>
      <c r="R2228" s="273"/>
      <c r="S2228" s="273"/>
      <c r="T2228" s="274"/>
      <c r="AT2228" s="275" t="s">
        <v>428</v>
      </c>
      <c r="AU2228" s="275" t="s">
        <v>86</v>
      </c>
      <c r="AV2228" s="13" t="s">
        <v>86</v>
      </c>
      <c r="AW2228" s="13" t="s">
        <v>39</v>
      </c>
      <c r="AX2228" s="13" t="s">
        <v>76</v>
      </c>
      <c r="AY2228" s="275" t="s">
        <v>414</v>
      </c>
    </row>
    <row r="2229" s="13" customFormat="1">
      <c r="B2229" s="265"/>
      <c r="C2229" s="266"/>
      <c r="D2229" s="252" t="s">
        <v>428</v>
      </c>
      <c r="E2229" s="267" t="s">
        <v>21</v>
      </c>
      <c r="F2229" s="268" t="s">
        <v>2286</v>
      </c>
      <c r="G2229" s="266"/>
      <c r="H2229" s="269">
        <v>7</v>
      </c>
      <c r="I2229" s="270"/>
      <c r="J2229" s="266"/>
      <c r="K2229" s="266"/>
      <c r="L2229" s="271"/>
      <c r="M2229" s="272"/>
      <c r="N2229" s="273"/>
      <c r="O2229" s="273"/>
      <c r="P2229" s="273"/>
      <c r="Q2229" s="273"/>
      <c r="R2229" s="273"/>
      <c r="S2229" s="273"/>
      <c r="T2229" s="274"/>
      <c r="AT2229" s="275" t="s">
        <v>428</v>
      </c>
      <c r="AU2229" s="275" t="s">
        <v>86</v>
      </c>
      <c r="AV2229" s="13" t="s">
        <v>86</v>
      </c>
      <c r="AW2229" s="13" t="s">
        <v>39</v>
      </c>
      <c r="AX2229" s="13" t="s">
        <v>76</v>
      </c>
      <c r="AY2229" s="275" t="s">
        <v>414</v>
      </c>
    </row>
    <row r="2230" s="14" customFormat="1">
      <c r="B2230" s="276"/>
      <c r="C2230" s="277"/>
      <c r="D2230" s="252" t="s">
        <v>428</v>
      </c>
      <c r="E2230" s="278" t="s">
        <v>21</v>
      </c>
      <c r="F2230" s="279" t="s">
        <v>259</v>
      </c>
      <c r="G2230" s="277"/>
      <c r="H2230" s="280">
        <v>15</v>
      </c>
      <c r="I2230" s="281"/>
      <c r="J2230" s="277"/>
      <c r="K2230" s="277"/>
      <c r="L2230" s="282"/>
      <c r="M2230" s="283"/>
      <c r="N2230" s="284"/>
      <c r="O2230" s="284"/>
      <c r="P2230" s="284"/>
      <c r="Q2230" s="284"/>
      <c r="R2230" s="284"/>
      <c r="S2230" s="284"/>
      <c r="T2230" s="285"/>
      <c r="AT2230" s="286" t="s">
        <v>428</v>
      </c>
      <c r="AU2230" s="286" t="s">
        <v>86</v>
      </c>
      <c r="AV2230" s="14" t="s">
        <v>394</v>
      </c>
      <c r="AW2230" s="14" t="s">
        <v>39</v>
      </c>
      <c r="AX2230" s="14" t="s">
        <v>76</v>
      </c>
      <c r="AY2230" s="286" t="s">
        <v>414</v>
      </c>
    </row>
    <row r="2231" s="15" customFormat="1">
      <c r="B2231" s="287"/>
      <c r="C2231" s="288"/>
      <c r="D2231" s="252" t="s">
        <v>428</v>
      </c>
      <c r="E2231" s="289" t="s">
        <v>21</v>
      </c>
      <c r="F2231" s="290" t="s">
        <v>235</v>
      </c>
      <c r="G2231" s="288"/>
      <c r="H2231" s="291">
        <v>155</v>
      </c>
      <c r="I2231" s="292"/>
      <c r="J2231" s="288"/>
      <c r="K2231" s="288"/>
      <c r="L2231" s="293"/>
      <c r="M2231" s="294"/>
      <c r="N2231" s="295"/>
      <c r="O2231" s="295"/>
      <c r="P2231" s="295"/>
      <c r="Q2231" s="295"/>
      <c r="R2231" s="295"/>
      <c r="S2231" s="295"/>
      <c r="T2231" s="296"/>
      <c r="AT2231" s="297" t="s">
        <v>428</v>
      </c>
      <c r="AU2231" s="297" t="s">
        <v>86</v>
      </c>
      <c r="AV2231" s="15" t="s">
        <v>422</v>
      </c>
      <c r="AW2231" s="15" t="s">
        <v>39</v>
      </c>
      <c r="AX2231" s="15" t="s">
        <v>83</v>
      </c>
      <c r="AY2231" s="297" t="s">
        <v>414</v>
      </c>
    </row>
    <row r="2232" s="1" customFormat="1" ht="25.5" customHeight="1">
      <c r="B2232" s="47"/>
      <c r="C2232" s="240" t="s">
        <v>2287</v>
      </c>
      <c r="D2232" s="240" t="s">
        <v>418</v>
      </c>
      <c r="E2232" s="241" t="s">
        <v>2288</v>
      </c>
      <c r="F2232" s="242" t="s">
        <v>2289</v>
      </c>
      <c r="G2232" s="243" t="s">
        <v>678</v>
      </c>
      <c r="H2232" s="244">
        <v>6</v>
      </c>
      <c r="I2232" s="245"/>
      <c r="J2232" s="246">
        <f>ROUND(I2232*H2232,2)</f>
        <v>0</v>
      </c>
      <c r="K2232" s="242" t="s">
        <v>421</v>
      </c>
      <c r="L2232" s="73"/>
      <c r="M2232" s="247" t="s">
        <v>21</v>
      </c>
      <c r="N2232" s="248" t="s">
        <v>47</v>
      </c>
      <c r="O2232" s="48"/>
      <c r="P2232" s="249">
        <f>O2232*H2232</f>
        <v>0</v>
      </c>
      <c r="Q2232" s="249">
        <v>1.0000000000000001E-05</v>
      </c>
      <c r="R2232" s="249">
        <f>Q2232*H2232</f>
        <v>6.0000000000000008E-05</v>
      </c>
      <c r="S2232" s="249">
        <v>0</v>
      </c>
      <c r="T2232" s="250">
        <f>S2232*H2232</f>
        <v>0</v>
      </c>
      <c r="AR2232" s="25" t="s">
        <v>690</v>
      </c>
      <c r="AT2232" s="25" t="s">
        <v>418</v>
      </c>
      <c r="AU2232" s="25" t="s">
        <v>86</v>
      </c>
      <c r="AY2232" s="25" t="s">
        <v>414</v>
      </c>
      <c r="BE2232" s="251">
        <f>IF(N2232="základní",J2232,0)</f>
        <v>0</v>
      </c>
      <c r="BF2232" s="251">
        <f>IF(N2232="snížená",J2232,0)</f>
        <v>0</v>
      </c>
      <c r="BG2232" s="251">
        <f>IF(N2232="zákl. přenesená",J2232,0)</f>
        <v>0</v>
      </c>
      <c r="BH2232" s="251">
        <f>IF(N2232="sníž. přenesená",J2232,0)</f>
        <v>0</v>
      </c>
      <c r="BI2232" s="251">
        <f>IF(N2232="nulová",J2232,0)</f>
        <v>0</v>
      </c>
      <c r="BJ2232" s="25" t="s">
        <v>83</v>
      </c>
      <c r="BK2232" s="251">
        <f>ROUND(I2232*H2232,2)</f>
        <v>0</v>
      </c>
      <c r="BL2232" s="25" t="s">
        <v>690</v>
      </c>
      <c r="BM2232" s="25" t="s">
        <v>2290</v>
      </c>
    </row>
    <row r="2233" s="1" customFormat="1">
      <c r="B2233" s="47"/>
      <c r="C2233" s="75"/>
      <c r="D2233" s="252" t="s">
        <v>425</v>
      </c>
      <c r="E2233" s="75"/>
      <c r="F2233" s="253" t="s">
        <v>2270</v>
      </c>
      <c r="G2233" s="75"/>
      <c r="H2233" s="75"/>
      <c r="I2233" s="208"/>
      <c r="J2233" s="75"/>
      <c r="K2233" s="75"/>
      <c r="L2233" s="73"/>
      <c r="M2233" s="254"/>
      <c r="N2233" s="48"/>
      <c r="O2233" s="48"/>
      <c r="P2233" s="48"/>
      <c r="Q2233" s="48"/>
      <c r="R2233" s="48"/>
      <c r="S2233" s="48"/>
      <c r="T2233" s="96"/>
      <c r="AT2233" s="25" t="s">
        <v>425</v>
      </c>
      <c r="AU2233" s="25" t="s">
        <v>86</v>
      </c>
    </row>
    <row r="2234" s="13" customFormat="1">
      <c r="B2234" s="265"/>
      <c r="C2234" s="266"/>
      <c r="D2234" s="252" t="s">
        <v>428</v>
      </c>
      <c r="E2234" s="267" t="s">
        <v>21</v>
      </c>
      <c r="F2234" s="268" t="s">
        <v>2291</v>
      </c>
      <c r="G2234" s="266"/>
      <c r="H2234" s="269">
        <v>1</v>
      </c>
      <c r="I2234" s="270"/>
      <c r="J2234" s="266"/>
      <c r="K2234" s="266"/>
      <c r="L2234" s="271"/>
      <c r="M2234" s="272"/>
      <c r="N2234" s="273"/>
      <c r="O2234" s="273"/>
      <c r="P2234" s="273"/>
      <c r="Q2234" s="273"/>
      <c r="R2234" s="273"/>
      <c r="S2234" s="273"/>
      <c r="T2234" s="274"/>
      <c r="AT2234" s="275" t="s">
        <v>428</v>
      </c>
      <c r="AU2234" s="275" t="s">
        <v>86</v>
      </c>
      <c r="AV2234" s="13" t="s">
        <v>86</v>
      </c>
      <c r="AW2234" s="13" t="s">
        <v>39</v>
      </c>
      <c r="AX2234" s="13" t="s">
        <v>76</v>
      </c>
      <c r="AY2234" s="275" t="s">
        <v>414</v>
      </c>
    </row>
    <row r="2235" s="13" customFormat="1">
      <c r="B2235" s="265"/>
      <c r="C2235" s="266"/>
      <c r="D2235" s="252" t="s">
        <v>428</v>
      </c>
      <c r="E2235" s="267" t="s">
        <v>21</v>
      </c>
      <c r="F2235" s="268" t="s">
        <v>2292</v>
      </c>
      <c r="G2235" s="266"/>
      <c r="H2235" s="269">
        <v>1</v>
      </c>
      <c r="I2235" s="270"/>
      <c r="J2235" s="266"/>
      <c r="K2235" s="266"/>
      <c r="L2235" s="271"/>
      <c r="M2235" s="272"/>
      <c r="N2235" s="273"/>
      <c r="O2235" s="273"/>
      <c r="P2235" s="273"/>
      <c r="Q2235" s="273"/>
      <c r="R2235" s="273"/>
      <c r="S2235" s="273"/>
      <c r="T2235" s="274"/>
      <c r="AT2235" s="275" t="s">
        <v>428</v>
      </c>
      <c r="AU2235" s="275" t="s">
        <v>86</v>
      </c>
      <c r="AV2235" s="13" t="s">
        <v>86</v>
      </c>
      <c r="AW2235" s="13" t="s">
        <v>39</v>
      </c>
      <c r="AX2235" s="13" t="s">
        <v>76</v>
      </c>
      <c r="AY2235" s="275" t="s">
        <v>414</v>
      </c>
    </row>
    <row r="2236" s="13" customFormat="1">
      <c r="B2236" s="265"/>
      <c r="C2236" s="266"/>
      <c r="D2236" s="252" t="s">
        <v>428</v>
      </c>
      <c r="E2236" s="267" t="s">
        <v>21</v>
      </c>
      <c r="F2236" s="268" t="s">
        <v>2293</v>
      </c>
      <c r="G2236" s="266"/>
      <c r="H2236" s="269">
        <v>2</v>
      </c>
      <c r="I2236" s="270"/>
      <c r="J2236" s="266"/>
      <c r="K2236" s="266"/>
      <c r="L2236" s="271"/>
      <c r="M2236" s="272"/>
      <c r="N2236" s="273"/>
      <c r="O2236" s="273"/>
      <c r="P2236" s="273"/>
      <c r="Q2236" s="273"/>
      <c r="R2236" s="273"/>
      <c r="S2236" s="273"/>
      <c r="T2236" s="274"/>
      <c r="AT2236" s="275" t="s">
        <v>428</v>
      </c>
      <c r="AU2236" s="275" t="s">
        <v>86</v>
      </c>
      <c r="AV2236" s="13" t="s">
        <v>86</v>
      </c>
      <c r="AW2236" s="13" t="s">
        <v>39</v>
      </c>
      <c r="AX2236" s="13" t="s">
        <v>76</v>
      </c>
      <c r="AY2236" s="275" t="s">
        <v>414</v>
      </c>
    </row>
    <row r="2237" s="13" customFormat="1">
      <c r="B2237" s="265"/>
      <c r="C2237" s="266"/>
      <c r="D2237" s="252" t="s">
        <v>428</v>
      </c>
      <c r="E2237" s="267" t="s">
        <v>21</v>
      </c>
      <c r="F2237" s="268" t="s">
        <v>2294</v>
      </c>
      <c r="G2237" s="266"/>
      <c r="H2237" s="269">
        <v>1</v>
      </c>
      <c r="I2237" s="270"/>
      <c r="J2237" s="266"/>
      <c r="K2237" s="266"/>
      <c r="L2237" s="271"/>
      <c r="M2237" s="272"/>
      <c r="N2237" s="273"/>
      <c r="O2237" s="273"/>
      <c r="P2237" s="273"/>
      <c r="Q2237" s="273"/>
      <c r="R2237" s="273"/>
      <c r="S2237" s="273"/>
      <c r="T2237" s="274"/>
      <c r="AT2237" s="275" t="s">
        <v>428</v>
      </c>
      <c r="AU2237" s="275" t="s">
        <v>86</v>
      </c>
      <c r="AV2237" s="13" t="s">
        <v>86</v>
      </c>
      <c r="AW2237" s="13" t="s">
        <v>39</v>
      </c>
      <c r="AX2237" s="13" t="s">
        <v>76</v>
      </c>
      <c r="AY2237" s="275" t="s">
        <v>414</v>
      </c>
    </row>
    <row r="2238" s="13" customFormat="1">
      <c r="B2238" s="265"/>
      <c r="C2238" s="266"/>
      <c r="D2238" s="252" t="s">
        <v>428</v>
      </c>
      <c r="E2238" s="267" t="s">
        <v>21</v>
      </c>
      <c r="F2238" s="268" t="s">
        <v>2295</v>
      </c>
      <c r="G2238" s="266"/>
      <c r="H2238" s="269">
        <v>1</v>
      </c>
      <c r="I2238" s="270"/>
      <c r="J2238" s="266"/>
      <c r="K2238" s="266"/>
      <c r="L2238" s="271"/>
      <c r="M2238" s="272"/>
      <c r="N2238" s="273"/>
      <c r="O2238" s="273"/>
      <c r="P2238" s="273"/>
      <c r="Q2238" s="273"/>
      <c r="R2238" s="273"/>
      <c r="S2238" s="273"/>
      <c r="T2238" s="274"/>
      <c r="AT2238" s="275" t="s">
        <v>428</v>
      </c>
      <c r="AU2238" s="275" t="s">
        <v>86</v>
      </c>
      <c r="AV2238" s="13" t="s">
        <v>86</v>
      </c>
      <c r="AW2238" s="13" t="s">
        <v>39</v>
      </c>
      <c r="AX2238" s="13" t="s">
        <v>76</v>
      </c>
      <c r="AY2238" s="275" t="s">
        <v>414</v>
      </c>
    </row>
    <row r="2239" s="15" customFormat="1">
      <c r="B2239" s="287"/>
      <c r="C2239" s="288"/>
      <c r="D2239" s="252" t="s">
        <v>428</v>
      </c>
      <c r="E2239" s="289" t="s">
        <v>21</v>
      </c>
      <c r="F2239" s="290" t="s">
        <v>235</v>
      </c>
      <c r="G2239" s="288"/>
      <c r="H2239" s="291">
        <v>6</v>
      </c>
      <c r="I2239" s="292"/>
      <c r="J2239" s="288"/>
      <c r="K2239" s="288"/>
      <c r="L2239" s="293"/>
      <c r="M2239" s="294"/>
      <c r="N2239" s="295"/>
      <c r="O2239" s="295"/>
      <c r="P2239" s="295"/>
      <c r="Q2239" s="295"/>
      <c r="R2239" s="295"/>
      <c r="S2239" s="295"/>
      <c r="T2239" s="296"/>
      <c r="AT2239" s="297" t="s">
        <v>428</v>
      </c>
      <c r="AU2239" s="297" t="s">
        <v>86</v>
      </c>
      <c r="AV2239" s="15" t="s">
        <v>422</v>
      </c>
      <c r="AW2239" s="15" t="s">
        <v>39</v>
      </c>
      <c r="AX2239" s="15" t="s">
        <v>83</v>
      </c>
      <c r="AY2239" s="297" t="s">
        <v>414</v>
      </c>
    </row>
    <row r="2240" s="1" customFormat="1" ht="38.25" customHeight="1">
      <c r="B2240" s="47"/>
      <c r="C2240" s="240" t="s">
        <v>2296</v>
      </c>
      <c r="D2240" s="240" t="s">
        <v>418</v>
      </c>
      <c r="E2240" s="241" t="s">
        <v>2297</v>
      </c>
      <c r="F2240" s="242" t="s">
        <v>2298</v>
      </c>
      <c r="G2240" s="243" t="s">
        <v>678</v>
      </c>
      <c r="H2240" s="244">
        <v>161</v>
      </c>
      <c r="I2240" s="245"/>
      <c r="J2240" s="246">
        <f>ROUND(I2240*H2240,2)</f>
        <v>0</v>
      </c>
      <c r="K2240" s="242" t="s">
        <v>421</v>
      </c>
      <c r="L2240" s="73"/>
      <c r="M2240" s="247" t="s">
        <v>21</v>
      </c>
      <c r="N2240" s="248" t="s">
        <v>47</v>
      </c>
      <c r="O2240" s="48"/>
      <c r="P2240" s="249">
        <f>O2240*H2240</f>
        <v>0</v>
      </c>
      <c r="Q2240" s="249">
        <v>1.0000000000000001E-05</v>
      </c>
      <c r="R2240" s="249">
        <f>Q2240*H2240</f>
        <v>0.0016100000000000001</v>
      </c>
      <c r="S2240" s="249">
        <v>0</v>
      </c>
      <c r="T2240" s="250">
        <f>S2240*H2240</f>
        <v>0</v>
      </c>
      <c r="AR2240" s="25" t="s">
        <v>690</v>
      </c>
      <c r="AT2240" s="25" t="s">
        <v>418</v>
      </c>
      <c r="AU2240" s="25" t="s">
        <v>86</v>
      </c>
      <c r="AY2240" s="25" t="s">
        <v>414</v>
      </c>
      <c r="BE2240" s="251">
        <f>IF(N2240="základní",J2240,0)</f>
        <v>0</v>
      </c>
      <c r="BF2240" s="251">
        <f>IF(N2240="snížená",J2240,0)</f>
        <v>0</v>
      </c>
      <c r="BG2240" s="251">
        <f>IF(N2240="zákl. přenesená",J2240,0)</f>
        <v>0</v>
      </c>
      <c r="BH2240" s="251">
        <f>IF(N2240="sníž. přenesená",J2240,0)</f>
        <v>0</v>
      </c>
      <c r="BI2240" s="251">
        <f>IF(N2240="nulová",J2240,0)</f>
        <v>0</v>
      </c>
      <c r="BJ2240" s="25" t="s">
        <v>83</v>
      </c>
      <c r="BK2240" s="251">
        <f>ROUND(I2240*H2240,2)</f>
        <v>0</v>
      </c>
      <c r="BL2240" s="25" t="s">
        <v>690</v>
      </c>
      <c r="BM2240" s="25" t="s">
        <v>2299</v>
      </c>
    </row>
    <row r="2241" s="1" customFormat="1">
      <c r="B2241" s="47"/>
      <c r="C2241" s="75"/>
      <c r="D2241" s="252" t="s">
        <v>425</v>
      </c>
      <c r="E2241" s="75"/>
      <c r="F2241" s="253" t="s">
        <v>2270</v>
      </c>
      <c r="G2241" s="75"/>
      <c r="H2241" s="75"/>
      <c r="I2241" s="208"/>
      <c r="J2241" s="75"/>
      <c r="K2241" s="75"/>
      <c r="L2241" s="73"/>
      <c r="M2241" s="254"/>
      <c r="N2241" s="48"/>
      <c r="O2241" s="48"/>
      <c r="P2241" s="48"/>
      <c r="Q2241" s="48"/>
      <c r="R2241" s="48"/>
      <c r="S2241" s="48"/>
      <c r="T2241" s="96"/>
      <c r="AT2241" s="25" t="s">
        <v>425</v>
      </c>
      <c r="AU2241" s="25" t="s">
        <v>86</v>
      </c>
    </row>
    <row r="2242" s="13" customFormat="1">
      <c r="B2242" s="265"/>
      <c r="C2242" s="266"/>
      <c r="D2242" s="252" t="s">
        <v>428</v>
      </c>
      <c r="E2242" s="267" t="s">
        <v>21</v>
      </c>
      <c r="F2242" s="268" t="s">
        <v>2300</v>
      </c>
      <c r="G2242" s="266"/>
      <c r="H2242" s="269">
        <v>3</v>
      </c>
      <c r="I2242" s="270"/>
      <c r="J2242" s="266"/>
      <c r="K2242" s="266"/>
      <c r="L2242" s="271"/>
      <c r="M2242" s="272"/>
      <c r="N2242" s="273"/>
      <c r="O2242" s="273"/>
      <c r="P2242" s="273"/>
      <c r="Q2242" s="273"/>
      <c r="R2242" s="273"/>
      <c r="S2242" s="273"/>
      <c r="T2242" s="274"/>
      <c r="AT2242" s="275" t="s">
        <v>428</v>
      </c>
      <c r="AU2242" s="275" t="s">
        <v>86</v>
      </c>
      <c r="AV2242" s="13" t="s">
        <v>86</v>
      </c>
      <c r="AW2242" s="13" t="s">
        <v>39</v>
      </c>
      <c r="AX2242" s="13" t="s">
        <v>76</v>
      </c>
      <c r="AY2242" s="275" t="s">
        <v>414</v>
      </c>
    </row>
    <row r="2243" s="13" customFormat="1">
      <c r="B2243" s="265"/>
      <c r="C2243" s="266"/>
      <c r="D2243" s="252" t="s">
        <v>428</v>
      </c>
      <c r="E2243" s="267" t="s">
        <v>21</v>
      </c>
      <c r="F2243" s="268" t="s">
        <v>2272</v>
      </c>
      <c r="G2243" s="266"/>
      <c r="H2243" s="269">
        <v>16</v>
      </c>
      <c r="I2243" s="270"/>
      <c r="J2243" s="266"/>
      <c r="K2243" s="266"/>
      <c r="L2243" s="271"/>
      <c r="M2243" s="272"/>
      <c r="N2243" s="273"/>
      <c r="O2243" s="273"/>
      <c r="P2243" s="273"/>
      <c r="Q2243" s="273"/>
      <c r="R2243" s="273"/>
      <c r="S2243" s="273"/>
      <c r="T2243" s="274"/>
      <c r="AT2243" s="275" t="s">
        <v>428</v>
      </c>
      <c r="AU2243" s="275" t="s">
        <v>86</v>
      </c>
      <c r="AV2243" s="13" t="s">
        <v>86</v>
      </c>
      <c r="AW2243" s="13" t="s">
        <v>39</v>
      </c>
      <c r="AX2243" s="13" t="s">
        <v>76</v>
      </c>
      <c r="AY2243" s="275" t="s">
        <v>414</v>
      </c>
    </row>
    <row r="2244" s="13" customFormat="1">
      <c r="B2244" s="265"/>
      <c r="C2244" s="266"/>
      <c r="D2244" s="252" t="s">
        <v>428</v>
      </c>
      <c r="E2244" s="267" t="s">
        <v>21</v>
      </c>
      <c r="F2244" s="268" t="s">
        <v>2273</v>
      </c>
      <c r="G2244" s="266"/>
      <c r="H2244" s="269">
        <v>5</v>
      </c>
      <c r="I2244" s="270"/>
      <c r="J2244" s="266"/>
      <c r="K2244" s="266"/>
      <c r="L2244" s="271"/>
      <c r="M2244" s="272"/>
      <c r="N2244" s="273"/>
      <c r="O2244" s="273"/>
      <c r="P2244" s="273"/>
      <c r="Q2244" s="273"/>
      <c r="R2244" s="273"/>
      <c r="S2244" s="273"/>
      <c r="T2244" s="274"/>
      <c r="AT2244" s="275" t="s">
        <v>428</v>
      </c>
      <c r="AU2244" s="275" t="s">
        <v>86</v>
      </c>
      <c r="AV2244" s="13" t="s">
        <v>86</v>
      </c>
      <c r="AW2244" s="13" t="s">
        <v>39</v>
      </c>
      <c r="AX2244" s="13" t="s">
        <v>76</v>
      </c>
      <c r="AY2244" s="275" t="s">
        <v>414</v>
      </c>
    </row>
    <row r="2245" s="13" customFormat="1">
      <c r="B2245" s="265"/>
      <c r="C2245" s="266"/>
      <c r="D2245" s="252" t="s">
        <v>428</v>
      </c>
      <c r="E2245" s="267" t="s">
        <v>21</v>
      </c>
      <c r="F2245" s="268" t="s">
        <v>2274</v>
      </c>
      <c r="G2245" s="266"/>
      <c r="H2245" s="269">
        <v>6</v>
      </c>
      <c r="I2245" s="270"/>
      <c r="J2245" s="266"/>
      <c r="K2245" s="266"/>
      <c r="L2245" s="271"/>
      <c r="M2245" s="272"/>
      <c r="N2245" s="273"/>
      <c r="O2245" s="273"/>
      <c r="P2245" s="273"/>
      <c r="Q2245" s="273"/>
      <c r="R2245" s="273"/>
      <c r="S2245" s="273"/>
      <c r="T2245" s="274"/>
      <c r="AT2245" s="275" t="s">
        <v>428</v>
      </c>
      <c r="AU2245" s="275" t="s">
        <v>86</v>
      </c>
      <c r="AV2245" s="13" t="s">
        <v>86</v>
      </c>
      <c r="AW2245" s="13" t="s">
        <v>39</v>
      </c>
      <c r="AX2245" s="13" t="s">
        <v>76</v>
      </c>
      <c r="AY2245" s="275" t="s">
        <v>414</v>
      </c>
    </row>
    <row r="2246" s="13" customFormat="1">
      <c r="B2246" s="265"/>
      <c r="C2246" s="266"/>
      <c r="D2246" s="252" t="s">
        <v>428</v>
      </c>
      <c r="E2246" s="267" t="s">
        <v>21</v>
      </c>
      <c r="F2246" s="268" t="s">
        <v>2275</v>
      </c>
      <c r="G2246" s="266"/>
      <c r="H2246" s="269">
        <v>5</v>
      </c>
      <c r="I2246" s="270"/>
      <c r="J2246" s="266"/>
      <c r="K2246" s="266"/>
      <c r="L2246" s="271"/>
      <c r="M2246" s="272"/>
      <c r="N2246" s="273"/>
      <c r="O2246" s="273"/>
      <c r="P2246" s="273"/>
      <c r="Q2246" s="273"/>
      <c r="R2246" s="273"/>
      <c r="S2246" s="273"/>
      <c r="T2246" s="274"/>
      <c r="AT2246" s="275" t="s">
        <v>428</v>
      </c>
      <c r="AU2246" s="275" t="s">
        <v>86</v>
      </c>
      <c r="AV2246" s="13" t="s">
        <v>86</v>
      </c>
      <c r="AW2246" s="13" t="s">
        <v>39</v>
      </c>
      <c r="AX2246" s="13" t="s">
        <v>76</v>
      </c>
      <c r="AY2246" s="275" t="s">
        <v>414</v>
      </c>
    </row>
    <row r="2247" s="13" customFormat="1">
      <c r="B2247" s="265"/>
      <c r="C2247" s="266"/>
      <c r="D2247" s="252" t="s">
        <v>428</v>
      </c>
      <c r="E2247" s="267" t="s">
        <v>21</v>
      </c>
      <c r="F2247" s="268" t="s">
        <v>2276</v>
      </c>
      <c r="G2247" s="266"/>
      <c r="H2247" s="269">
        <v>5</v>
      </c>
      <c r="I2247" s="270"/>
      <c r="J2247" s="266"/>
      <c r="K2247" s="266"/>
      <c r="L2247" s="271"/>
      <c r="M2247" s="272"/>
      <c r="N2247" s="273"/>
      <c r="O2247" s="273"/>
      <c r="P2247" s="273"/>
      <c r="Q2247" s="273"/>
      <c r="R2247" s="273"/>
      <c r="S2247" s="273"/>
      <c r="T2247" s="274"/>
      <c r="AT2247" s="275" t="s">
        <v>428</v>
      </c>
      <c r="AU2247" s="275" t="s">
        <v>86</v>
      </c>
      <c r="AV2247" s="13" t="s">
        <v>86</v>
      </c>
      <c r="AW2247" s="13" t="s">
        <v>39</v>
      </c>
      <c r="AX2247" s="13" t="s">
        <v>76</v>
      </c>
      <c r="AY2247" s="275" t="s">
        <v>414</v>
      </c>
    </row>
    <row r="2248" s="13" customFormat="1">
      <c r="B2248" s="265"/>
      <c r="C2248" s="266"/>
      <c r="D2248" s="252" t="s">
        <v>428</v>
      </c>
      <c r="E2248" s="267" t="s">
        <v>21</v>
      </c>
      <c r="F2248" s="268" t="s">
        <v>2277</v>
      </c>
      <c r="G2248" s="266"/>
      <c r="H2248" s="269">
        <v>98</v>
      </c>
      <c r="I2248" s="270"/>
      <c r="J2248" s="266"/>
      <c r="K2248" s="266"/>
      <c r="L2248" s="271"/>
      <c r="M2248" s="272"/>
      <c r="N2248" s="273"/>
      <c r="O2248" s="273"/>
      <c r="P2248" s="273"/>
      <c r="Q2248" s="273"/>
      <c r="R2248" s="273"/>
      <c r="S2248" s="273"/>
      <c r="T2248" s="274"/>
      <c r="AT2248" s="275" t="s">
        <v>428</v>
      </c>
      <c r="AU2248" s="275" t="s">
        <v>86</v>
      </c>
      <c r="AV2248" s="13" t="s">
        <v>86</v>
      </c>
      <c r="AW2248" s="13" t="s">
        <v>39</v>
      </c>
      <c r="AX2248" s="13" t="s">
        <v>76</v>
      </c>
      <c r="AY2248" s="275" t="s">
        <v>414</v>
      </c>
    </row>
    <row r="2249" s="14" customFormat="1">
      <c r="B2249" s="276"/>
      <c r="C2249" s="277"/>
      <c r="D2249" s="252" t="s">
        <v>428</v>
      </c>
      <c r="E2249" s="278" t="s">
        <v>21</v>
      </c>
      <c r="F2249" s="279" t="s">
        <v>259</v>
      </c>
      <c r="G2249" s="277"/>
      <c r="H2249" s="280">
        <v>138</v>
      </c>
      <c r="I2249" s="281"/>
      <c r="J2249" s="277"/>
      <c r="K2249" s="277"/>
      <c r="L2249" s="282"/>
      <c r="M2249" s="283"/>
      <c r="N2249" s="284"/>
      <c r="O2249" s="284"/>
      <c r="P2249" s="284"/>
      <c r="Q2249" s="284"/>
      <c r="R2249" s="284"/>
      <c r="S2249" s="284"/>
      <c r="T2249" s="285"/>
      <c r="AT2249" s="286" t="s">
        <v>428</v>
      </c>
      <c r="AU2249" s="286" t="s">
        <v>86</v>
      </c>
      <c r="AV2249" s="14" t="s">
        <v>394</v>
      </c>
      <c r="AW2249" s="14" t="s">
        <v>39</v>
      </c>
      <c r="AX2249" s="14" t="s">
        <v>76</v>
      </c>
      <c r="AY2249" s="286" t="s">
        <v>414</v>
      </c>
    </row>
    <row r="2250" s="12" customFormat="1">
      <c r="B2250" s="255"/>
      <c r="C2250" s="256"/>
      <c r="D2250" s="252" t="s">
        <v>428</v>
      </c>
      <c r="E2250" s="257" t="s">
        <v>21</v>
      </c>
      <c r="F2250" s="258" t="s">
        <v>2278</v>
      </c>
      <c r="G2250" s="256"/>
      <c r="H2250" s="257" t="s">
        <v>21</v>
      </c>
      <c r="I2250" s="259"/>
      <c r="J2250" s="256"/>
      <c r="K2250" s="256"/>
      <c r="L2250" s="260"/>
      <c r="M2250" s="261"/>
      <c r="N2250" s="262"/>
      <c r="O2250" s="262"/>
      <c r="P2250" s="262"/>
      <c r="Q2250" s="262"/>
      <c r="R2250" s="262"/>
      <c r="S2250" s="262"/>
      <c r="T2250" s="263"/>
      <c r="AT2250" s="264" t="s">
        <v>428</v>
      </c>
      <c r="AU2250" s="264" t="s">
        <v>86</v>
      </c>
      <c r="AV2250" s="12" t="s">
        <v>83</v>
      </c>
      <c r="AW2250" s="12" t="s">
        <v>39</v>
      </c>
      <c r="AX2250" s="12" t="s">
        <v>76</v>
      </c>
      <c r="AY2250" s="264" t="s">
        <v>414</v>
      </c>
    </row>
    <row r="2251" s="13" customFormat="1">
      <c r="B2251" s="265"/>
      <c r="C2251" s="266"/>
      <c r="D2251" s="252" t="s">
        <v>428</v>
      </c>
      <c r="E2251" s="267" t="s">
        <v>21</v>
      </c>
      <c r="F2251" s="268" t="s">
        <v>2279</v>
      </c>
      <c r="G2251" s="266"/>
      <c r="H2251" s="269">
        <v>2</v>
      </c>
      <c r="I2251" s="270"/>
      <c r="J2251" s="266"/>
      <c r="K2251" s="266"/>
      <c r="L2251" s="271"/>
      <c r="M2251" s="272"/>
      <c r="N2251" s="273"/>
      <c r="O2251" s="273"/>
      <c r="P2251" s="273"/>
      <c r="Q2251" s="273"/>
      <c r="R2251" s="273"/>
      <c r="S2251" s="273"/>
      <c r="T2251" s="274"/>
      <c r="AT2251" s="275" t="s">
        <v>428</v>
      </c>
      <c r="AU2251" s="275" t="s">
        <v>86</v>
      </c>
      <c r="AV2251" s="13" t="s">
        <v>86</v>
      </c>
      <c r="AW2251" s="13" t="s">
        <v>39</v>
      </c>
      <c r="AX2251" s="13" t="s">
        <v>76</v>
      </c>
      <c r="AY2251" s="275" t="s">
        <v>414</v>
      </c>
    </row>
    <row r="2252" s="14" customFormat="1">
      <c r="B2252" s="276"/>
      <c r="C2252" s="277"/>
      <c r="D2252" s="252" t="s">
        <v>428</v>
      </c>
      <c r="E2252" s="278" t="s">
        <v>21</v>
      </c>
      <c r="F2252" s="279" t="s">
        <v>259</v>
      </c>
      <c r="G2252" s="277"/>
      <c r="H2252" s="280">
        <v>2</v>
      </c>
      <c r="I2252" s="281"/>
      <c r="J2252" s="277"/>
      <c r="K2252" s="277"/>
      <c r="L2252" s="282"/>
      <c r="M2252" s="283"/>
      <c r="N2252" s="284"/>
      <c r="O2252" s="284"/>
      <c r="P2252" s="284"/>
      <c r="Q2252" s="284"/>
      <c r="R2252" s="284"/>
      <c r="S2252" s="284"/>
      <c r="T2252" s="285"/>
      <c r="AT2252" s="286" t="s">
        <v>428</v>
      </c>
      <c r="AU2252" s="286" t="s">
        <v>86</v>
      </c>
      <c r="AV2252" s="14" t="s">
        <v>394</v>
      </c>
      <c r="AW2252" s="14" t="s">
        <v>39</v>
      </c>
      <c r="AX2252" s="14" t="s">
        <v>76</v>
      </c>
      <c r="AY2252" s="286" t="s">
        <v>414</v>
      </c>
    </row>
    <row r="2253" s="12" customFormat="1">
      <c r="B2253" s="255"/>
      <c r="C2253" s="256"/>
      <c r="D2253" s="252" t="s">
        <v>428</v>
      </c>
      <c r="E2253" s="257" t="s">
        <v>21</v>
      </c>
      <c r="F2253" s="258" t="s">
        <v>2280</v>
      </c>
      <c r="G2253" s="256"/>
      <c r="H2253" s="257" t="s">
        <v>21</v>
      </c>
      <c r="I2253" s="259"/>
      <c r="J2253" s="256"/>
      <c r="K2253" s="256"/>
      <c r="L2253" s="260"/>
      <c r="M2253" s="261"/>
      <c r="N2253" s="262"/>
      <c r="O2253" s="262"/>
      <c r="P2253" s="262"/>
      <c r="Q2253" s="262"/>
      <c r="R2253" s="262"/>
      <c r="S2253" s="262"/>
      <c r="T2253" s="263"/>
      <c r="AT2253" s="264" t="s">
        <v>428</v>
      </c>
      <c r="AU2253" s="264" t="s">
        <v>86</v>
      </c>
      <c r="AV2253" s="12" t="s">
        <v>83</v>
      </c>
      <c r="AW2253" s="12" t="s">
        <v>39</v>
      </c>
      <c r="AX2253" s="12" t="s">
        <v>76</v>
      </c>
      <c r="AY2253" s="264" t="s">
        <v>414</v>
      </c>
    </row>
    <row r="2254" s="13" customFormat="1">
      <c r="B2254" s="265"/>
      <c r="C2254" s="266"/>
      <c r="D2254" s="252" t="s">
        <v>428</v>
      </c>
      <c r="E2254" s="267" t="s">
        <v>21</v>
      </c>
      <c r="F2254" s="268" t="s">
        <v>2281</v>
      </c>
      <c r="G2254" s="266"/>
      <c r="H2254" s="269">
        <v>3</v>
      </c>
      <c r="I2254" s="270"/>
      <c r="J2254" s="266"/>
      <c r="K2254" s="266"/>
      <c r="L2254" s="271"/>
      <c r="M2254" s="272"/>
      <c r="N2254" s="273"/>
      <c r="O2254" s="273"/>
      <c r="P2254" s="273"/>
      <c r="Q2254" s="273"/>
      <c r="R2254" s="273"/>
      <c r="S2254" s="273"/>
      <c r="T2254" s="274"/>
      <c r="AT2254" s="275" t="s">
        <v>428</v>
      </c>
      <c r="AU2254" s="275" t="s">
        <v>86</v>
      </c>
      <c r="AV2254" s="13" t="s">
        <v>86</v>
      </c>
      <c r="AW2254" s="13" t="s">
        <v>39</v>
      </c>
      <c r="AX2254" s="13" t="s">
        <v>76</v>
      </c>
      <c r="AY2254" s="275" t="s">
        <v>414</v>
      </c>
    </row>
    <row r="2255" s="13" customFormat="1">
      <c r="B2255" s="265"/>
      <c r="C2255" s="266"/>
      <c r="D2255" s="252" t="s">
        <v>428</v>
      </c>
      <c r="E2255" s="267" t="s">
        <v>21</v>
      </c>
      <c r="F2255" s="268" t="s">
        <v>2282</v>
      </c>
      <c r="G2255" s="266"/>
      <c r="H2255" s="269">
        <v>1</v>
      </c>
      <c r="I2255" s="270"/>
      <c r="J2255" s="266"/>
      <c r="K2255" s="266"/>
      <c r="L2255" s="271"/>
      <c r="M2255" s="272"/>
      <c r="N2255" s="273"/>
      <c r="O2255" s="273"/>
      <c r="P2255" s="273"/>
      <c r="Q2255" s="273"/>
      <c r="R2255" s="273"/>
      <c r="S2255" s="273"/>
      <c r="T2255" s="274"/>
      <c r="AT2255" s="275" t="s">
        <v>428</v>
      </c>
      <c r="AU2255" s="275" t="s">
        <v>86</v>
      </c>
      <c r="AV2255" s="13" t="s">
        <v>86</v>
      </c>
      <c r="AW2255" s="13" t="s">
        <v>39</v>
      </c>
      <c r="AX2255" s="13" t="s">
        <v>76</v>
      </c>
      <c r="AY2255" s="275" t="s">
        <v>414</v>
      </c>
    </row>
    <row r="2256" s="13" customFormat="1">
      <c r="B2256" s="265"/>
      <c r="C2256" s="266"/>
      <c r="D2256" s="252" t="s">
        <v>428</v>
      </c>
      <c r="E2256" s="267" t="s">
        <v>21</v>
      </c>
      <c r="F2256" s="268" t="s">
        <v>2283</v>
      </c>
      <c r="G2256" s="266"/>
      <c r="H2256" s="269">
        <v>2</v>
      </c>
      <c r="I2256" s="270"/>
      <c r="J2256" s="266"/>
      <c r="K2256" s="266"/>
      <c r="L2256" s="271"/>
      <c r="M2256" s="272"/>
      <c r="N2256" s="273"/>
      <c r="O2256" s="273"/>
      <c r="P2256" s="273"/>
      <c r="Q2256" s="273"/>
      <c r="R2256" s="273"/>
      <c r="S2256" s="273"/>
      <c r="T2256" s="274"/>
      <c r="AT2256" s="275" t="s">
        <v>428</v>
      </c>
      <c r="AU2256" s="275" t="s">
        <v>86</v>
      </c>
      <c r="AV2256" s="13" t="s">
        <v>86</v>
      </c>
      <c r="AW2256" s="13" t="s">
        <v>39</v>
      </c>
      <c r="AX2256" s="13" t="s">
        <v>76</v>
      </c>
      <c r="AY2256" s="275" t="s">
        <v>414</v>
      </c>
    </row>
    <row r="2257" s="13" customFormat="1">
      <c r="B2257" s="265"/>
      <c r="C2257" s="266"/>
      <c r="D2257" s="252" t="s">
        <v>428</v>
      </c>
      <c r="E2257" s="267" t="s">
        <v>21</v>
      </c>
      <c r="F2257" s="268" t="s">
        <v>2284</v>
      </c>
      <c r="G2257" s="266"/>
      <c r="H2257" s="269">
        <v>1</v>
      </c>
      <c r="I2257" s="270"/>
      <c r="J2257" s="266"/>
      <c r="K2257" s="266"/>
      <c r="L2257" s="271"/>
      <c r="M2257" s="272"/>
      <c r="N2257" s="273"/>
      <c r="O2257" s="273"/>
      <c r="P2257" s="273"/>
      <c r="Q2257" s="273"/>
      <c r="R2257" s="273"/>
      <c r="S2257" s="273"/>
      <c r="T2257" s="274"/>
      <c r="AT2257" s="275" t="s">
        <v>428</v>
      </c>
      <c r="AU2257" s="275" t="s">
        <v>86</v>
      </c>
      <c r="AV2257" s="13" t="s">
        <v>86</v>
      </c>
      <c r="AW2257" s="13" t="s">
        <v>39</v>
      </c>
      <c r="AX2257" s="13" t="s">
        <v>76</v>
      </c>
      <c r="AY2257" s="275" t="s">
        <v>414</v>
      </c>
    </row>
    <row r="2258" s="13" customFormat="1">
      <c r="B2258" s="265"/>
      <c r="C2258" s="266"/>
      <c r="D2258" s="252" t="s">
        <v>428</v>
      </c>
      <c r="E2258" s="267" t="s">
        <v>21</v>
      </c>
      <c r="F2258" s="268" t="s">
        <v>2285</v>
      </c>
      <c r="G2258" s="266"/>
      <c r="H2258" s="269">
        <v>1</v>
      </c>
      <c r="I2258" s="270"/>
      <c r="J2258" s="266"/>
      <c r="K2258" s="266"/>
      <c r="L2258" s="271"/>
      <c r="M2258" s="272"/>
      <c r="N2258" s="273"/>
      <c r="O2258" s="273"/>
      <c r="P2258" s="273"/>
      <c r="Q2258" s="273"/>
      <c r="R2258" s="273"/>
      <c r="S2258" s="273"/>
      <c r="T2258" s="274"/>
      <c r="AT2258" s="275" t="s">
        <v>428</v>
      </c>
      <c r="AU2258" s="275" t="s">
        <v>86</v>
      </c>
      <c r="AV2258" s="13" t="s">
        <v>86</v>
      </c>
      <c r="AW2258" s="13" t="s">
        <v>39</v>
      </c>
      <c r="AX2258" s="13" t="s">
        <v>76</v>
      </c>
      <c r="AY2258" s="275" t="s">
        <v>414</v>
      </c>
    </row>
    <row r="2259" s="13" customFormat="1">
      <c r="B2259" s="265"/>
      <c r="C2259" s="266"/>
      <c r="D2259" s="252" t="s">
        <v>428</v>
      </c>
      <c r="E2259" s="267" t="s">
        <v>21</v>
      </c>
      <c r="F2259" s="268" t="s">
        <v>2301</v>
      </c>
      <c r="G2259" s="266"/>
      <c r="H2259" s="269">
        <v>7</v>
      </c>
      <c r="I2259" s="270"/>
      <c r="J2259" s="266"/>
      <c r="K2259" s="266"/>
      <c r="L2259" s="271"/>
      <c r="M2259" s="272"/>
      <c r="N2259" s="273"/>
      <c r="O2259" s="273"/>
      <c r="P2259" s="273"/>
      <c r="Q2259" s="273"/>
      <c r="R2259" s="273"/>
      <c r="S2259" s="273"/>
      <c r="T2259" s="274"/>
      <c r="AT2259" s="275" t="s">
        <v>428</v>
      </c>
      <c r="AU2259" s="275" t="s">
        <v>86</v>
      </c>
      <c r="AV2259" s="13" t="s">
        <v>86</v>
      </c>
      <c r="AW2259" s="13" t="s">
        <v>39</v>
      </c>
      <c r="AX2259" s="13" t="s">
        <v>76</v>
      </c>
      <c r="AY2259" s="275" t="s">
        <v>414</v>
      </c>
    </row>
    <row r="2260" s="14" customFormat="1">
      <c r="B2260" s="276"/>
      <c r="C2260" s="277"/>
      <c r="D2260" s="252" t="s">
        <v>428</v>
      </c>
      <c r="E2260" s="278" t="s">
        <v>21</v>
      </c>
      <c r="F2260" s="279" t="s">
        <v>259</v>
      </c>
      <c r="G2260" s="277"/>
      <c r="H2260" s="280">
        <v>15</v>
      </c>
      <c r="I2260" s="281"/>
      <c r="J2260" s="277"/>
      <c r="K2260" s="277"/>
      <c r="L2260" s="282"/>
      <c r="M2260" s="283"/>
      <c r="N2260" s="284"/>
      <c r="O2260" s="284"/>
      <c r="P2260" s="284"/>
      <c r="Q2260" s="284"/>
      <c r="R2260" s="284"/>
      <c r="S2260" s="284"/>
      <c r="T2260" s="285"/>
      <c r="AT2260" s="286" t="s">
        <v>428</v>
      </c>
      <c r="AU2260" s="286" t="s">
        <v>86</v>
      </c>
      <c r="AV2260" s="14" t="s">
        <v>394</v>
      </c>
      <c r="AW2260" s="14" t="s">
        <v>39</v>
      </c>
      <c r="AX2260" s="14" t="s">
        <v>76</v>
      </c>
      <c r="AY2260" s="286" t="s">
        <v>414</v>
      </c>
    </row>
    <row r="2261" s="13" customFormat="1">
      <c r="B2261" s="265"/>
      <c r="C2261" s="266"/>
      <c r="D2261" s="252" t="s">
        <v>428</v>
      </c>
      <c r="E2261" s="267" t="s">
        <v>21</v>
      </c>
      <c r="F2261" s="268" t="s">
        <v>2291</v>
      </c>
      <c r="G2261" s="266"/>
      <c r="H2261" s="269">
        <v>1</v>
      </c>
      <c r="I2261" s="270"/>
      <c r="J2261" s="266"/>
      <c r="K2261" s="266"/>
      <c r="L2261" s="271"/>
      <c r="M2261" s="272"/>
      <c r="N2261" s="273"/>
      <c r="O2261" s="273"/>
      <c r="P2261" s="273"/>
      <c r="Q2261" s="273"/>
      <c r="R2261" s="273"/>
      <c r="S2261" s="273"/>
      <c r="T2261" s="274"/>
      <c r="AT2261" s="275" t="s">
        <v>428</v>
      </c>
      <c r="AU2261" s="275" t="s">
        <v>86</v>
      </c>
      <c r="AV2261" s="13" t="s">
        <v>86</v>
      </c>
      <c r="AW2261" s="13" t="s">
        <v>39</v>
      </c>
      <c r="AX2261" s="13" t="s">
        <v>76</v>
      </c>
      <c r="AY2261" s="275" t="s">
        <v>414</v>
      </c>
    </row>
    <row r="2262" s="13" customFormat="1">
      <c r="B2262" s="265"/>
      <c r="C2262" s="266"/>
      <c r="D2262" s="252" t="s">
        <v>428</v>
      </c>
      <c r="E2262" s="267" t="s">
        <v>21</v>
      </c>
      <c r="F2262" s="268" t="s">
        <v>2292</v>
      </c>
      <c r="G2262" s="266"/>
      <c r="H2262" s="269">
        <v>1</v>
      </c>
      <c r="I2262" s="270"/>
      <c r="J2262" s="266"/>
      <c r="K2262" s="266"/>
      <c r="L2262" s="271"/>
      <c r="M2262" s="272"/>
      <c r="N2262" s="273"/>
      <c r="O2262" s="273"/>
      <c r="P2262" s="273"/>
      <c r="Q2262" s="273"/>
      <c r="R2262" s="273"/>
      <c r="S2262" s="273"/>
      <c r="T2262" s="274"/>
      <c r="AT2262" s="275" t="s">
        <v>428</v>
      </c>
      <c r="AU2262" s="275" t="s">
        <v>86</v>
      </c>
      <c r="AV2262" s="13" t="s">
        <v>86</v>
      </c>
      <c r="AW2262" s="13" t="s">
        <v>39</v>
      </c>
      <c r="AX2262" s="13" t="s">
        <v>76</v>
      </c>
      <c r="AY2262" s="275" t="s">
        <v>414</v>
      </c>
    </row>
    <row r="2263" s="13" customFormat="1">
      <c r="B2263" s="265"/>
      <c r="C2263" s="266"/>
      <c r="D2263" s="252" t="s">
        <v>428</v>
      </c>
      <c r="E2263" s="267" t="s">
        <v>21</v>
      </c>
      <c r="F2263" s="268" t="s">
        <v>2293</v>
      </c>
      <c r="G2263" s="266"/>
      <c r="H2263" s="269">
        <v>2</v>
      </c>
      <c r="I2263" s="270"/>
      <c r="J2263" s="266"/>
      <c r="K2263" s="266"/>
      <c r="L2263" s="271"/>
      <c r="M2263" s="272"/>
      <c r="N2263" s="273"/>
      <c r="O2263" s="273"/>
      <c r="P2263" s="273"/>
      <c r="Q2263" s="273"/>
      <c r="R2263" s="273"/>
      <c r="S2263" s="273"/>
      <c r="T2263" s="274"/>
      <c r="AT2263" s="275" t="s">
        <v>428</v>
      </c>
      <c r="AU2263" s="275" t="s">
        <v>86</v>
      </c>
      <c r="AV2263" s="13" t="s">
        <v>86</v>
      </c>
      <c r="AW2263" s="13" t="s">
        <v>39</v>
      </c>
      <c r="AX2263" s="13" t="s">
        <v>76</v>
      </c>
      <c r="AY2263" s="275" t="s">
        <v>414</v>
      </c>
    </row>
    <row r="2264" s="13" customFormat="1">
      <c r="B2264" s="265"/>
      <c r="C2264" s="266"/>
      <c r="D2264" s="252" t="s">
        <v>428</v>
      </c>
      <c r="E2264" s="267" t="s">
        <v>21</v>
      </c>
      <c r="F2264" s="268" t="s">
        <v>2302</v>
      </c>
      <c r="G2264" s="266"/>
      <c r="H2264" s="269">
        <v>1</v>
      </c>
      <c r="I2264" s="270"/>
      <c r="J2264" s="266"/>
      <c r="K2264" s="266"/>
      <c r="L2264" s="271"/>
      <c r="M2264" s="272"/>
      <c r="N2264" s="273"/>
      <c r="O2264" s="273"/>
      <c r="P2264" s="273"/>
      <c r="Q2264" s="273"/>
      <c r="R2264" s="273"/>
      <c r="S2264" s="273"/>
      <c r="T2264" s="274"/>
      <c r="AT2264" s="275" t="s">
        <v>428</v>
      </c>
      <c r="AU2264" s="275" t="s">
        <v>86</v>
      </c>
      <c r="AV2264" s="13" t="s">
        <v>86</v>
      </c>
      <c r="AW2264" s="13" t="s">
        <v>39</v>
      </c>
      <c r="AX2264" s="13" t="s">
        <v>76</v>
      </c>
      <c r="AY2264" s="275" t="s">
        <v>414</v>
      </c>
    </row>
    <row r="2265" s="13" customFormat="1">
      <c r="B2265" s="265"/>
      <c r="C2265" s="266"/>
      <c r="D2265" s="252" t="s">
        <v>428</v>
      </c>
      <c r="E2265" s="267" t="s">
        <v>21</v>
      </c>
      <c r="F2265" s="268" t="s">
        <v>2295</v>
      </c>
      <c r="G2265" s="266"/>
      <c r="H2265" s="269">
        <v>1</v>
      </c>
      <c r="I2265" s="270"/>
      <c r="J2265" s="266"/>
      <c r="K2265" s="266"/>
      <c r="L2265" s="271"/>
      <c r="M2265" s="272"/>
      <c r="N2265" s="273"/>
      <c r="O2265" s="273"/>
      <c r="P2265" s="273"/>
      <c r="Q2265" s="273"/>
      <c r="R2265" s="273"/>
      <c r="S2265" s="273"/>
      <c r="T2265" s="274"/>
      <c r="AT2265" s="275" t="s">
        <v>428</v>
      </c>
      <c r="AU2265" s="275" t="s">
        <v>86</v>
      </c>
      <c r="AV2265" s="13" t="s">
        <v>86</v>
      </c>
      <c r="AW2265" s="13" t="s">
        <v>39</v>
      </c>
      <c r="AX2265" s="13" t="s">
        <v>76</v>
      </c>
      <c r="AY2265" s="275" t="s">
        <v>414</v>
      </c>
    </row>
    <row r="2266" s="14" customFormat="1">
      <c r="B2266" s="276"/>
      <c r="C2266" s="277"/>
      <c r="D2266" s="252" t="s">
        <v>428</v>
      </c>
      <c r="E2266" s="278" t="s">
        <v>21</v>
      </c>
      <c r="F2266" s="279" t="s">
        <v>259</v>
      </c>
      <c r="G2266" s="277"/>
      <c r="H2266" s="280">
        <v>6</v>
      </c>
      <c r="I2266" s="281"/>
      <c r="J2266" s="277"/>
      <c r="K2266" s="277"/>
      <c r="L2266" s="282"/>
      <c r="M2266" s="283"/>
      <c r="N2266" s="284"/>
      <c r="O2266" s="284"/>
      <c r="P2266" s="284"/>
      <c r="Q2266" s="284"/>
      <c r="R2266" s="284"/>
      <c r="S2266" s="284"/>
      <c r="T2266" s="285"/>
      <c r="AT2266" s="286" t="s">
        <v>428</v>
      </c>
      <c r="AU2266" s="286" t="s">
        <v>86</v>
      </c>
      <c r="AV2266" s="14" t="s">
        <v>394</v>
      </c>
      <c r="AW2266" s="14" t="s">
        <v>39</v>
      </c>
      <c r="AX2266" s="14" t="s">
        <v>76</v>
      </c>
      <c r="AY2266" s="286" t="s">
        <v>414</v>
      </c>
    </row>
    <row r="2267" s="15" customFormat="1">
      <c r="B2267" s="287"/>
      <c r="C2267" s="288"/>
      <c r="D2267" s="252" t="s">
        <v>428</v>
      </c>
      <c r="E2267" s="289" t="s">
        <v>21</v>
      </c>
      <c r="F2267" s="290" t="s">
        <v>235</v>
      </c>
      <c r="G2267" s="288"/>
      <c r="H2267" s="291">
        <v>161</v>
      </c>
      <c r="I2267" s="292"/>
      <c r="J2267" s="288"/>
      <c r="K2267" s="288"/>
      <c r="L2267" s="293"/>
      <c r="M2267" s="294"/>
      <c r="N2267" s="295"/>
      <c r="O2267" s="295"/>
      <c r="P2267" s="295"/>
      <c r="Q2267" s="295"/>
      <c r="R2267" s="295"/>
      <c r="S2267" s="295"/>
      <c r="T2267" s="296"/>
      <c r="AT2267" s="297" t="s">
        <v>428</v>
      </c>
      <c r="AU2267" s="297" t="s">
        <v>86</v>
      </c>
      <c r="AV2267" s="15" t="s">
        <v>422</v>
      </c>
      <c r="AW2267" s="15" t="s">
        <v>39</v>
      </c>
      <c r="AX2267" s="15" t="s">
        <v>83</v>
      </c>
      <c r="AY2267" s="297" t="s">
        <v>414</v>
      </c>
    </row>
    <row r="2268" s="1" customFormat="1" ht="16.5" customHeight="1">
      <c r="B2268" s="47"/>
      <c r="C2268" s="298" t="s">
        <v>2303</v>
      </c>
      <c r="D2268" s="298" t="s">
        <v>841</v>
      </c>
      <c r="E2268" s="299" t="s">
        <v>2304</v>
      </c>
      <c r="F2268" s="300" t="s">
        <v>2305</v>
      </c>
      <c r="G2268" s="301" t="s">
        <v>678</v>
      </c>
      <c r="H2268" s="302">
        <v>138</v>
      </c>
      <c r="I2268" s="303"/>
      <c r="J2268" s="304">
        <f>ROUND(I2268*H2268,2)</f>
        <v>0</v>
      </c>
      <c r="K2268" s="300" t="s">
        <v>21</v>
      </c>
      <c r="L2268" s="305"/>
      <c r="M2268" s="306" t="s">
        <v>21</v>
      </c>
      <c r="N2268" s="307" t="s">
        <v>47</v>
      </c>
      <c r="O2268" s="48"/>
      <c r="P2268" s="249">
        <f>O2268*H2268</f>
        <v>0</v>
      </c>
      <c r="Q2268" s="249">
        <v>0.0025000000000000001</v>
      </c>
      <c r="R2268" s="249">
        <f>Q2268*H2268</f>
        <v>0.34500000000000003</v>
      </c>
      <c r="S2268" s="249">
        <v>0</v>
      </c>
      <c r="T2268" s="250">
        <f>S2268*H2268</f>
        <v>0</v>
      </c>
      <c r="AR2268" s="25" t="s">
        <v>818</v>
      </c>
      <c r="AT2268" s="25" t="s">
        <v>841</v>
      </c>
      <c r="AU2268" s="25" t="s">
        <v>86</v>
      </c>
      <c r="AY2268" s="25" t="s">
        <v>414</v>
      </c>
      <c r="BE2268" s="251">
        <f>IF(N2268="základní",J2268,0)</f>
        <v>0</v>
      </c>
      <c r="BF2268" s="251">
        <f>IF(N2268="snížená",J2268,0)</f>
        <v>0</v>
      </c>
      <c r="BG2268" s="251">
        <f>IF(N2268="zákl. přenesená",J2268,0)</f>
        <v>0</v>
      </c>
      <c r="BH2268" s="251">
        <f>IF(N2268="sníž. přenesená",J2268,0)</f>
        <v>0</v>
      </c>
      <c r="BI2268" s="251">
        <f>IF(N2268="nulová",J2268,0)</f>
        <v>0</v>
      </c>
      <c r="BJ2268" s="25" t="s">
        <v>83</v>
      </c>
      <c r="BK2268" s="251">
        <f>ROUND(I2268*H2268,2)</f>
        <v>0</v>
      </c>
      <c r="BL2268" s="25" t="s">
        <v>690</v>
      </c>
      <c r="BM2268" s="25" t="s">
        <v>2306</v>
      </c>
    </row>
    <row r="2269" s="1" customFormat="1" ht="16.5" customHeight="1">
      <c r="B2269" s="47"/>
      <c r="C2269" s="298" t="s">
        <v>2307</v>
      </c>
      <c r="D2269" s="298" t="s">
        <v>841</v>
      </c>
      <c r="E2269" s="299" t="s">
        <v>2308</v>
      </c>
      <c r="F2269" s="300" t="s">
        <v>2309</v>
      </c>
      <c r="G2269" s="301" t="s">
        <v>678</v>
      </c>
      <c r="H2269" s="302">
        <v>2</v>
      </c>
      <c r="I2269" s="303"/>
      <c r="J2269" s="304">
        <f>ROUND(I2269*H2269,2)</f>
        <v>0</v>
      </c>
      <c r="K2269" s="300" t="s">
        <v>21</v>
      </c>
      <c r="L2269" s="305"/>
      <c r="M2269" s="306" t="s">
        <v>21</v>
      </c>
      <c r="N2269" s="307" t="s">
        <v>47</v>
      </c>
      <c r="O2269" s="48"/>
      <c r="P2269" s="249">
        <f>O2269*H2269</f>
        <v>0</v>
      </c>
      <c r="Q2269" s="249">
        <v>0.0025000000000000001</v>
      </c>
      <c r="R2269" s="249">
        <f>Q2269*H2269</f>
        <v>0.0050000000000000001</v>
      </c>
      <c r="S2269" s="249">
        <v>0</v>
      </c>
      <c r="T2269" s="250">
        <f>S2269*H2269</f>
        <v>0</v>
      </c>
      <c r="AR2269" s="25" t="s">
        <v>818</v>
      </c>
      <c r="AT2269" s="25" t="s">
        <v>841</v>
      </c>
      <c r="AU2269" s="25" t="s">
        <v>86</v>
      </c>
      <c r="AY2269" s="25" t="s">
        <v>414</v>
      </c>
      <c r="BE2269" s="251">
        <f>IF(N2269="základní",J2269,0)</f>
        <v>0</v>
      </c>
      <c r="BF2269" s="251">
        <f>IF(N2269="snížená",J2269,0)</f>
        <v>0</v>
      </c>
      <c r="BG2269" s="251">
        <f>IF(N2269="zákl. přenesená",J2269,0)</f>
        <v>0</v>
      </c>
      <c r="BH2269" s="251">
        <f>IF(N2269="sníž. přenesená",J2269,0)</f>
        <v>0</v>
      </c>
      <c r="BI2269" s="251">
        <f>IF(N2269="nulová",J2269,0)</f>
        <v>0</v>
      </c>
      <c r="BJ2269" s="25" t="s">
        <v>83</v>
      </c>
      <c r="BK2269" s="251">
        <f>ROUND(I2269*H2269,2)</f>
        <v>0</v>
      </c>
      <c r="BL2269" s="25" t="s">
        <v>690</v>
      </c>
      <c r="BM2269" s="25" t="s">
        <v>2310</v>
      </c>
    </row>
    <row r="2270" s="1" customFormat="1" ht="16.5" customHeight="1">
      <c r="B2270" s="47"/>
      <c r="C2270" s="298" t="s">
        <v>2311</v>
      </c>
      <c r="D2270" s="298" t="s">
        <v>841</v>
      </c>
      <c r="E2270" s="299" t="s">
        <v>2312</v>
      </c>
      <c r="F2270" s="300" t="s">
        <v>2313</v>
      </c>
      <c r="G2270" s="301" t="s">
        <v>678</v>
      </c>
      <c r="H2270" s="302">
        <v>15</v>
      </c>
      <c r="I2270" s="303"/>
      <c r="J2270" s="304">
        <f>ROUND(I2270*H2270,2)</f>
        <v>0</v>
      </c>
      <c r="K2270" s="300" t="s">
        <v>21</v>
      </c>
      <c r="L2270" s="305"/>
      <c r="M2270" s="306" t="s">
        <v>21</v>
      </c>
      <c r="N2270" s="307" t="s">
        <v>47</v>
      </c>
      <c r="O2270" s="48"/>
      <c r="P2270" s="249">
        <f>O2270*H2270</f>
        <v>0</v>
      </c>
      <c r="Q2270" s="249">
        <v>0.0025000000000000001</v>
      </c>
      <c r="R2270" s="249">
        <f>Q2270*H2270</f>
        <v>0.037499999999999999</v>
      </c>
      <c r="S2270" s="249">
        <v>0</v>
      </c>
      <c r="T2270" s="250">
        <f>S2270*H2270</f>
        <v>0</v>
      </c>
      <c r="AR2270" s="25" t="s">
        <v>818</v>
      </c>
      <c r="AT2270" s="25" t="s">
        <v>841</v>
      </c>
      <c r="AU2270" s="25" t="s">
        <v>86</v>
      </c>
      <c r="AY2270" s="25" t="s">
        <v>414</v>
      </c>
      <c r="BE2270" s="251">
        <f>IF(N2270="základní",J2270,0)</f>
        <v>0</v>
      </c>
      <c r="BF2270" s="251">
        <f>IF(N2270="snížená",J2270,0)</f>
        <v>0</v>
      </c>
      <c r="BG2270" s="251">
        <f>IF(N2270="zákl. přenesená",J2270,0)</f>
        <v>0</v>
      </c>
      <c r="BH2270" s="251">
        <f>IF(N2270="sníž. přenesená",J2270,0)</f>
        <v>0</v>
      </c>
      <c r="BI2270" s="251">
        <f>IF(N2270="nulová",J2270,0)</f>
        <v>0</v>
      </c>
      <c r="BJ2270" s="25" t="s">
        <v>83</v>
      </c>
      <c r="BK2270" s="251">
        <f>ROUND(I2270*H2270,2)</f>
        <v>0</v>
      </c>
      <c r="BL2270" s="25" t="s">
        <v>690</v>
      </c>
      <c r="BM2270" s="25" t="s">
        <v>2314</v>
      </c>
    </row>
    <row r="2271" s="1" customFormat="1" ht="16.5" customHeight="1">
      <c r="B2271" s="47"/>
      <c r="C2271" s="298" t="s">
        <v>2315</v>
      </c>
      <c r="D2271" s="298" t="s">
        <v>841</v>
      </c>
      <c r="E2271" s="299" t="s">
        <v>2316</v>
      </c>
      <c r="F2271" s="300" t="s">
        <v>2317</v>
      </c>
      <c r="G2271" s="301" t="s">
        <v>678</v>
      </c>
      <c r="H2271" s="302">
        <v>6</v>
      </c>
      <c r="I2271" s="303"/>
      <c r="J2271" s="304">
        <f>ROUND(I2271*H2271,2)</f>
        <v>0</v>
      </c>
      <c r="K2271" s="300" t="s">
        <v>21</v>
      </c>
      <c r="L2271" s="305"/>
      <c r="M2271" s="306" t="s">
        <v>21</v>
      </c>
      <c r="N2271" s="307" t="s">
        <v>47</v>
      </c>
      <c r="O2271" s="48"/>
      <c r="P2271" s="249">
        <f>O2271*H2271</f>
        <v>0</v>
      </c>
      <c r="Q2271" s="249">
        <v>0.0025000000000000001</v>
      </c>
      <c r="R2271" s="249">
        <f>Q2271*H2271</f>
        <v>0.014999999999999999</v>
      </c>
      <c r="S2271" s="249">
        <v>0</v>
      </c>
      <c r="T2271" s="250">
        <f>S2271*H2271</f>
        <v>0</v>
      </c>
      <c r="AR2271" s="25" t="s">
        <v>818</v>
      </c>
      <c r="AT2271" s="25" t="s">
        <v>841</v>
      </c>
      <c r="AU2271" s="25" t="s">
        <v>86</v>
      </c>
      <c r="AY2271" s="25" t="s">
        <v>414</v>
      </c>
      <c r="BE2271" s="251">
        <f>IF(N2271="základní",J2271,0)</f>
        <v>0</v>
      </c>
      <c r="BF2271" s="251">
        <f>IF(N2271="snížená",J2271,0)</f>
        <v>0</v>
      </c>
      <c r="BG2271" s="251">
        <f>IF(N2271="zákl. přenesená",J2271,0)</f>
        <v>0</v>
      </c>
      <c r="BH2271" s="251">
        <f>IF(N2271="sníž. přenesená",J2271,0)</f>
        <v>0</v>
      </c>
      <c r="BI2271" s="251">
        <f>IF(N2271="nulová",J2271,0)</f>
        <v>0</v>
      </c>
      <c r="BJ2271" s="25" t="s">
        <v>83</v>
      </c>
      <c r="BK2271" s="251">
        <f>ROUND(I2271*H2271,2)</f>
        <v>0</v>
      </c>
      <c r="BL2271" s="25" t="s">
        <v>690</v>
      </c>
      <c r="BM2271" s="25" t="s">
        <v>2318</v>
      </c>
    </row>
    <row r="2272" s="1" customFormat="1" ht="25.5" customHeight="1">
      <c r="B2272" s="47"/>
      <c r="C2272" s="240" t="s">
        <v>495</v>
      </c>
      <c r="D2272" s="240" t="s">
        <v>418</v>
      </c>
      <c r="E2272" s="241" t="s">
        <v>2319</v>
      </c>
      <c r="F2272" s="242" t="s">
        <v>2320</v>
      </c>
      <c r="G2272" s="243" t="s">
        <v>192</v>
      </c>
      <c r="H2272" s="244">
        <v>89</v>
      </c>
      <c r="I2272" s="245"/>
      <c r="J2272" s="246">
        <f>ROUND(I2272*H2272,2)</f>
        <v>0</v>
      </c>
      <c r="K2272" s="242" t="s">
        <v>421</v>
      </c>
      <c r="L2272" s="73"/>
      <c r="M2272" s="247" t="s">
        <v>21</v>
      </c>
      <c r="N2272" s="248" t="s">
        <v>47</v>
      </c>
      <c r="O2272" s="48"/>
      <c r="P2272" s="249">
        <f>O2272*H2272</f>
        <v>0</v>
      </c>
      <c r="Q2272" s="249">
        <v>0.020119999999999999</v>
      </c>
      <c r="R2272" s="249">
        <f>Q2272*H2272</f>
        <v>1.7906799999999998</v>
      </c>
      <c r="S2272" s="249">
        <v>0</v>
      </c>
      <c r="T2272" s="250">
        <f>S2272*H2272</f>
        <v>0</v>
      </c>
      <c r="AR2272" s="25" t="s">
        <v>690</v>
      </c>
      <c r="AT2272" s="25" t="s">
        <v>418</v>
      </c>
      <c r="AU2272" s="25" t="s">
        <v>86</v>
      </c>
      <c r="AY2272" s="25" t="s">
        <v>414</v>
      </c>
      <c r="BE2272" s="251">
        <f>IF(N2272="základní",J2272,0)</f>
        <v>0</v>
      </c>
      <c r="BF2272" s="251">
        <f>IF(N2272="snížená",J2272,0)</f>
        <v>0</v>
      </c>
      <c r="BG2272" s="251">
        <f>IF(N2272="zákl. přenesená",J2272,0)</f>
        <v>0</v>
      </c>
      <c r="BH2272" s="251">
        <f>IF(N2272="sníž. přenesená",J2272,0)</f>
        <v>0</v>
      </c>
      <c r="BI2272" s="251">
        <f>IF(N2272="nulová",J2272,0)</f>
        <v>0</v>
      </c>
      <c r="BJ2272" s="25" t="s">
        <v>83</v>
      </c>
      <c r="BK2272" s="251">
        <f>ROUND(I2272*H2272,2)</f>
        <v>0</v>
      </c>
      <c r="BL2272" s="25" t="s">
        <v>690</v>
      </c>
      <c r="BM2272" s="25" t="s">
        <v>2321</v>
      </c>
    </row>
    <row r="2273" s="1" customFormat="1">
      <c r="B2273" s="47"/>
      <c r="C2273" s="75"/>
      <c r="D2273" s="252" t="s">
        <v>425</v>
      </c>
      <c r="E2273" s="75"/>
      <c r="F2273" s="253" t="s">
        <v>2322</v>
      </c>
      <c r="G2273" s="75"/>
      <c r="H2273" s="75"/>
      <c r="I2273" s="208"/>
      <c r="J2273" s="75"/>
      <c r="K2273" s="75"/>
      <c r="L2273" s="73"/>
      <c r="M2273" s="254"/>
      <c r="N2273" s="48"/>
      <c r="O2273" s="48"/>
      <c r="P2273" s="48"/>
      <c r="Q2273" s="48"/>
      <c r="R2273" s="48"/>
      <c r="S2273" s="48"/>
      <c r="T2273" s="96"/>
      <c r="AT2273" s="25" t="s">
        <v>425</v>
      </c>
      <c r="AU2273" s="25" t="s">
        <v>86</v>
      </c>
    </row>
    <row r="2274" s="12" customFormat="1">
      <c r="B2274" s="255"/>
      <c r="C2274" s="256"/>
      <c r="D2274" s="252" t="s">
        <v>428</v>
      </c>
      <c r="E2274" s="257" t="s">
        <v>21</v>
      </c>
      <c r="F2274" s="258" t="s">
        <v>1163</v>
      </c>
      <c r="G2274" s="256"/>
      <c r="H2274" s="257" t="s">
        <v>21</v>
      </c>
      <c r="I2274" s="259"/>
      <c r="J2274" s="256"/>
      <c r="K2274" s="256"/>
      <c r="L2274" s="260"/>
      <c r="M2274" s="261"/>
      <c r="N2274" s="262"/>
      <c r="O2274" s="262"/>
      <c r="P2274" s="262"/>
      <c r="Q2274" s="262"/>
      <c r="R2274" s="262"/>
      <c r="S2274" s="262"/>
      <c r="T2274" s="263"/>
      <c r="AT2274" s="264" t="s">
        <v>428</v>
      </c>
      <c r="AU2274" s="264" t="s">
        <v>86</v>
      </c>
      <c r="AV2274" s="12" t="s">
        <v>83</v>
      </c>
      <c r="AW2274" s="12" t="s">
        <v>39</v>
      </c>
      <c r="AX2274" s="12" t="s">
        <v>76</v>
      </c>
      <c r="AY2274" s="264" t="s">
        <v>414</v>
      </c>
    </row>
    <row r="2275" s="13" customFormat="1">
      <c r="B2275" s="265"/>
      <c r="C2275" s="266"/>
      <c r="D2275" s="252" t="s">
        <v>428</v>
      </c>
      <c r="E2275" s="267" t="s">
        <v>21</v>
      </c>
      <c r="F2275" s="268" t="s">
        <v>2323</v>
      </c>
      <c r="G2275" s="266"/>
      <c r="H2275" s="269">
        <v>39.200000000000003</v>
      </c>
      <c r="I2275" s="270"/>
      <c r="J2275" s="266"/>
      <c r="K2275" s="266"/>
      <c r="L2275" s="271"/>
      <c r="M2275" s="272"/>
      <c r="N2275" s="273"/>
      <c r="O2275" s="273"/>
      <c r="P2275" s="273"/>
      <c r="Q2275" s="273"/>
      <c r="R2275" s="273"/>
      <c r="S2275" s="273"/>
      <c r="T2275" s="274"/>
      <c r="AT2275" s="275" t="s">
        <v>428</v>
      </c>
      <c r="AU2275" s="275" t="s">
        <v>86</v>
      </c>
      <c r="AV2275" s="13" t="s">
        <v>86</v>
      </c>
      <c r="AW2275" s="13" t="s">
        <v>39</v>
      </c>
      <c r="AX2275" s="13" t="s">
        <v>76</v>
      </c>
      <c r="AY2275" s="275" t="s">
        <v>414</v>
      </c>
    </row>
    <row r="2276" s="13" customFormat="1">
      <c r="B2276" s="265"/>
      <c r="C2276" s="266"/>
      <c r="D2276" s="252" t="s">
        <v>428</v>
      </c>
      <c r="E2276" s="267" t="s">
        <v>21</v>
      </c>
      <c r="F2276" s="268" t="s">
        <v>2324</v>
      </c>
      <c r="G2276" s="266"/>
      <c r="H2276" s="269">
        <v>10.5</v>
      </c>
      <c r="I2276" s="270"/>
      <c r="J2276" s="266"/>
      <c r="K2276" s="266"/>
      <c r="L2276" s="271"/>
      <c r="M2276" s="272"/>
      <c r="N2276" s="273"/>
      <c r="O2276" s="273"/>
      <c r="P2276" s="273"/>
      <c r="Q2276" s="273"/>
      <c r="R2276" s="273"/>
      <c r="S2276" s="273"/>
      <c r="T2276" s="274"/>
      <c r="AT2276" s="275" t="s">
        <v>428</v>
      </c>
      <c r="AU2276" s="275" t="s">
        <v>86</v>
      </c>
      <c r="AV2276" s="13" t="s">
        <v>86</v>
      </c>
      <c r="AW2276" s="13" t="s">
        <v>39</v>
      </c>
      <c r="AX2276" s="13" t="s">
        <v>76</v>
      </c>
      <c r="AY2276" s="275" t="s">
        <v>414</v>
      </c>
    </row>
    <row r="2277" s="13" customFormat="1">
      <c r="B2277" s="265"/>
      <c r="C2277" s="266"/>
      <c r="D2277" s="252" t="s">
        <v>428</v>
      </c>
      <c r="E2277" s="267" t="s">
        <v>21</v>
      </c>
      <c r="F2277" s="268" t="s">
        <v>2325</v>
      </c>
      <c r="G2277" s="266"/>
      <c r="H2277" s="269">
        <v>19.149999999999999</v>
      </c>
      <c r="I2277" s="270"/>
      <c r="J2277" s="266"/>
      <c r="K2277" s="266"/>
      <c r="L2277" s="271"/>
      <c r="M2277" s="272"/>
      <c r="N2277" s="273"/>
      <c r="O2277" s="273"/>
      <c r="P2277" s="273"/>
      <c r="Q2277" s="273"/>
      <c r="R2277" s="273"/>
      <c r="S2277" s="273"/>
      <c r="T2277" s="274"/>
      <c r="AT2277" s="275" t="s">
        <v>428</v>
      </c>
      <c r="AU2277" s="275" t="s">
        <v>86</v>
      </c>
      <c r="AV2277" s="13" t="s">
        <v>86</v>
      </c>
      <c r="AW2277" s="13" t="s">
        <v>39</v>
      </c>
      <c r="AX2277" s="13" t="s">
        <v>76</v>
      </c>
      <c r="AY2277" s="275" t="s">
        <v>414</v>
      </c>
    </row>
    <row r="2278" s="13" customFormat="1">
      <c r="B2278" s="265"/>
      <c r="C2278" s="266"/>
      <c r="D2278" s="252" t="s">
        <v>428</v>
      </c>
      <c r="E2278" s="267" t="s">
        <v>21</v>
      </c>
      <c r="F2278" s="268" t="s">
        <v>2326</v>
      </c>
      <c r="G2278" s="266"/>
      <c r="H2278" s="269">
        <v>20.149999999999999</v>
      </c>
      <c r="I2278" s="270"/>
      <c r="J2278" s="266"/>
      <c r="K2278" s="266"/>
      <c r="L2278" s="271"/>
      <c r="M2278" s="272"/>
      <c r="N2278" s="273"/>
      <c r="O2278" s="273"/>
      <c r="P2278" s="273"/>
      <c r="Q2278" s="273"/>
      <c r="R2278" s="273"/>
      <c r="S2278" s="273"/>
      <c r="T2278" s="274"/>
      <c r="AT2278" s="275" t="s">
        <v>428</v>
      </c>
      <c r="AU2278" s="275" t="s">
        <v>86</v>
      </c>
      <c r="AV2278" s="13" t="s">
        <v>86</v>
      </c>
      <c r="AW2278" s="13" t="s">
        <v>39</v>
      </c>
      <c r="AX2278" s="13" t="s">
        <v>76</v>
      </c>
      <c r="AY2278" s="275" t="s">
        <v>414</v>
      </c>
    </row>
    <row r="2279" s="15" customFormat="1">
      <c r="B2279" s="287"/>
      <c r="C2279" s="288"/>
      <c r="D2279" s="252" t="s">
        <v>428</v>
      </c>
      <c r="E2279" s="289" t="s">
        <v>21</v>
      </c>
      <c r="F2279" s="290" t="s">
        <v>235</v>
      </c>
      <c r="G2279" s="288"/>
      <c r="H2279" s="291">
        <v>89</v>
      </c>
      <c r="I2279" s="292"/>
      <c r="J2279" s="288"/>
      <c r="K2279" s="288"/>
      <c r="L2279" s="293"/>
      <c r="M2279" s="294"/>
      <c r="N2279" s="295"/>
      <c r="O2279" s="295"/>
      <c r="P2279" s="295"/>
      <c r="Q2279" s="295"/>
      <c r="R2279" s="295"/>
      <c r="S2279" s="295"/>
      <c r="T2279" s="296"/>
      <c r="AT2279" s="297" t="s">
        <v>428</v>
      </c>
      <c r="AU2279" s="297" t="s">
        <v>86</v>
      </c>
      <c r="AV2279" s="15" t="s">
        <v>422</v>
      </c>
      <c r="AW2279" s="15" t="s">
        <v>39</v>
      </c>
      <c r="AX2279" s="15" t="s">
        <v>83</v>
      </c>
      <c r="AY2279" s="297" t="s">
        <v>414</v>
      </c>
    </row>
    <row r="2280" s="1" customFormat="1" ht="38.25" customHeight="1">
      <c r="B2280" s="47"/>
      <c r="C2280" s="240" t="s">
        <v>2327</v>
      </c>
      <c r="D2280" s="240" t="s">
        <v>418</v>
      </c>
      <c r="E2280" s="241" t="s">
        <v>2328</v>
      </c>
      <c r="F2280" s="242" t="s">
        <v>2329</v>
      </c>
      <c r="G2280" s="243" t="s">
        <v>678</v>
      </c>
      <c r="H2280" s="244">
        <v>38</v>
      </c>
      <c r="I2280" s="245"/>
      <c r="J2280" s="246">
        <f>ROUND(I2280*H2280,2)</f>
        <v>0</v>
      </c>
      <c r="K2280" s="242" t="s">
        <v>421</v>
      </c>
      <c r="L2280" s="73"/>
      <c r="M2280" s="247" t="s">
        <v>21</v>
      </c>
      <c r="N2280" s="248" t="s">
        <v>47</v>
      </c>
      <c r="O2280" s="48"/>
      <c r="P2280" s="249">
        <f>O2280*H2280</f>
        <v>0</v>
      </c>
      <c r="Q2280" s="249">
        <v>0.03058</v>
      </c>
      <c r="R2280" s="249">
        <f>Q2280*H2280</f>
        <v>1.16204</v>
      </c>
      <c r="S2280" s="249">
        <v>0</v>
      </c>
      <c r="T2280" s="250">
        <f>S2280*H2280</f>
        <v>0</v>
      </c>
      <c r="AR2280" s="25" t="s">
        <v>690</v>
      </c>
      <c r="AT2280" s="25" t="s">
        <v>418</v>
      </c>
      <c r="AU2280" s="25" t="s">
        <v>86</v>
      </c>
      <c r="AY2280" s="25" t="s">
        <v>414</v>
      </c>
      <c r="BE2280" s="251">
        <f>IF(N2280="základní",J2280,0)</f>
        <v>0</v>
      </c>
      <c r="BF2280" s="251">
        <f>IF(N2280="snížená",J2280,0)</f>
        <v>0</v>
      </c>
      <c r="BG2280" s="251">
        <f>IF(N2280="zákl. přenesená",J2280,0)</f>
        <v>0</v>
      </c>
      <c r="BH2280" s="251">
        <f>IF(N2280="sníž. přenesená",J2280,0)</f>
        <v>0</v>
      </c>
      <c r="BI2280" s="251">
        <f>IF(N2280="nulová",J2280,0)</f>
        <v>0</v>
      </c>
      <c r="BJ2280" s="25" t="s">
        <v>83</v>
      </c>
      <c r="BK2280" s="251">
        <f>ROUND(I2280*H2280,2)</f>
        <v>0</v>
      </c>
      <c r="BL2280" s="25" t="s">
        <v>690</v>
      </c>
      <c r="BM2280" s="25" t="s">
        <v>2330</v>
      </c>
    </row>
    <row r="2281" s="1" customFormat="1">
      <c r="B2281" s="47"/>
      <c r="C2281" s="75"/>
      <c r="D2281" s="252" t="s">
        <v>425</v>
      </c>
      <c r="E2281" s="75"/>
      <c r="F2281" s="253" t="s">
        <v>2322</v>
      </c>
      <c r="G2281" s="75"/>
      <c r="H2281" s="75"/>
      <c r="I2281" s="208"/>
      <c r="J2281" s="75"/>
      <c r="K2281" s="75"/>
      <c r="L2281" s="73"/>
      <c r="M2281" s="254"/>
      <c r="N2281" s="48"/>
      <c r="O2281" s="48"/>
      <c r="P2281" s="48"/>
      <c r="Q2281" s="48"/>
      <c r="R2281" s="48"/>
      <c r="S2281" s="48"/>
      <c r="T2281" s="96"/>
      <c r="AT2281" s="25" t="s">
        <v>425</v>
      </c>
      <c r="AU2281" s="25" t="s">
        <v>86</v>
      </c>
    </row>
    <row r="2282" s="12" customFormat="1">
      <c r="B2282" s="255"/>
      <c r="C2282" s="256"/>
      <c r="D2282" s="252" t="s">
        <v>428</v>
      </c>
      <c r="E2282" s="257" t="s">
        <v>21</v>
      </c>
      <c r="F2282" s="258" t="s">
        <v>1163</v>
      </c>
      <c r="G2282" s="256"/>
      <c r="H2282" s="257" t="s">
        <v>21</v>
      </c>
      <c r="I2282" s="259"/>
      <c r="J2282" s="256"/>
      <c r="K2282" s="256"/>
      <c r="L2282" s="260"/>
      <c r="M2282" s="261"/>
      <c r="N2282" s="262"/>
      <c r="O2282" s="262"/>
      <c r="P2282" s="262"/>
      <c r="Q2282" s="262"/>
      <c r="R2282" s="262"/>
      <c r="S2282" s="262"/>
      <c r="T2282" s="263"/>
      <c r="AT2282" s="264" t="s">
        <v>428</v>
      </c>
      <c r="AU2282" s="264" t="s">
        <v>86</v>
      </c>
      <c r="AV2282" s="12" t="s">
        <v>83</v>
      </c>
      <c r="AW2282" s="12" t="s">
        <v>39</v>
      </c>
      <c r="AX2282" s="12" t="s">
        <v>76</v>
      </c>
      <c r="AY2282" s="264" t="s">
        <v>414</v>
      </c>
    </row>
    <row r="2283" s="13" customFormat="1">
      <c r="B2283" s="265"/>
      <c r="C2283" s="266"/>
      <c r="D2283" s="252" t="s">
        <v>428</v>
      </c>
      <c r="E2283" s="267" t="s">
        <v>21</v>
      </c>
      <c r="F2283" s="268" t="s">
        <v>2331</v>
      </c>
      <c r="G2283" s="266"/>
      <c r="H2283" s="269">
        <v>14</v>
      </c>
      <c r="I2283" s="270"/>
      <c r="J2283" s="266"/>
      <c r="K2283" s="266"/>
      <c r="L2283" s="271"/>
      <c r="M2283" s="272"/>
      <c r="N2283" s="273"/>
      <c r="O2283" s="273"/>
      <c r="P2283" s="273"/>
      <c r="Q2283" s="273"/>
      <c r="R2283" s="273"/>
      <c r="S2283" s="273"/>
      <c r="T2283" s="274"/>
      <c r="AT2283" s="275" t="s">
        <v>428</v>
      </c>
      <c r="AU2283" s="275" t="s">
        <v>86</v>
      </c>
      <c r="AV2283" s="13" t="s">
        <v>86</v>
      </c>
      <c r="AW2283" s="13" t="s">
        <v>39</v>
      </c>
      <c r="AX2283" s="13" t="s">
        <v>76</v>
      </c>
      <c r="AY2283" s="275" t="s">
        <v>414</v>
      </c>
    </row>
    <row r="2284" s="13" customFormat="1">
      <c r="B2284" s="265"/>
      <c r="C2284" s="266"/>
      <c r="D2284" s="252" t="s">
        <v>428</v>
      </c>
      <c r="E2284" s="267" t="s">
        <v>21</v>
      </c>
      <c r="F2284" s="268" t="s">
        <v>2332</v>
      </c>
      <c r="G2284" s="266"/>
      <c r="H2284" s="269">
        <v>4</v>
      </c>
      <c r="I2284" s="270"/>
      <c r="J2284" s="266"/>
      <c r="K2284" s="266"/>
      <c r="L2284" s="271"/>
      <c r="M2284" s="272"/>
      <c r="N2284" s="273"/>
      <c r="O2284" s="273"/>
      <c r="P2284" s="273"/>
      <c r="Q2284" s="273"/>
      <c r="R2284" s="273"/>
      <c r="S2284" s="273"/>
      <c r="T2284" s="274"/>
      <c r="AT2284" s="275" t="s">
        <v>428</v>
      </c>
      <c r="AU2284" s="275" t="s">
        <v>86</v>
      </c>
      <c r="AV2284" s="13" t="s">
        <v>86</v>
      </c>
      <c r="AW2284" s="13" t="s">
        <v>39</v>
      </c>
      <c r="AX2284" s="13" t="s">
        <v>76</v>
      </c>
      <c r="AY2284" s="275" t="s">
        <v>414</v>
      </c>
    </row>
    <row r="2285" s="13" customFormat="1">
      <c r="B2285" s="265"/>
      <c r="C2285" s="266"/>
      <c r="D2285" s="252" t="s">
        <v>428</v>
      </c>
      <c r="E2285" s="267" t="s">
        <v>21</v>
      </c>
      <c r="F2285" s="268" t="s">
        <v>2333</v>
      </c>
      <c r="G2285" s="266"/>
      <c r="H2285" s="269">
        <v>10</v>
      </c>
      <c r="I2285" s="270"/>
      <c r="J2285" s="266"/>
      <c r="K2285" s="266"/>
      <c r="L2285" s="271"/>
      <c r="M2285" s="272"/>
      <c r="N2285" s="273"/>
      <c r="O2285" s="273"/>
      <c r="P2285" s="273"/>
      <c r="Q2285" s="273"/>
      <c r="R2285" s="273"/>
      <c r="S2285" s="273"/>
      <c r="T2285" s="274"/>
      <c r="AT2285" s="275" t="s">
        <v>428</v>
      </c>
      <c r="AU2285" s="275" t="s">
        <v>86</v>
      </c>
      <c r="AV2285" s="13" t="s">
        <v>86</v>
      </c>
      <c r="AW2285" s="13" t="s">
        <v>39</v>
      </c>
      <c r="AX2285" s="13" t="s">
        <v>76</v>
      </c>
      <c r="AY2285" s="275" t="s">
        <v>414</v>
      </c>
    </row>
    <row r="2286" s="13" customFormat="1">
      <c r="B2286" s="265"/>
      <c r="C2286" s="266"/>
      <c r="D2286" s="252" t="s">
        <v>428</v>
      </c>
      <c r="E2286" s="267" t="s">
        <v>21</v>
      </c>
      <c r="F2286" s="268" t="s">
        <v>2334</v>
      </c>
      <c r="G2286" s="266"/>
      <c r="H2286" s="269">
        <v>10</v>
      </c>
      <c r="I2286" s="270"/>
      <c r="J2286" s="266"/>
      <c r="K2286" s="266"/>
      <c r="L2286" s="271"/>
      <c r="M2286" s="272"/>
      <c r="N2286" s="273"/>
      <c r="O2286" s="273"/>
      <c r="P2286" s="273"/>
      <c r="Q2286" s="273"/>
      <c r="R2286" s="273"/>
      <c r="S2286" s="273"/>
      <c r="T2286" s="274"/>
      <c r="AT2286" s="275" t="s">
        <v>428</v>
      </c>
      <c r="AU2286" s="275" t="s">
        <v>86</v>
      </c>
      <c r="AV2286" s="13" t="s">
        <v>86</v>
      </c>
      <c r="AW2286" s="13" t="s">
        <v>39</v>
      </c>
      <c r="AX2286" s="13" t="s">
        <v>76</v>
      </c>
      <c r="AY2286" s="275" t="s">
        <v>414</v>
      </c>
    </row>
    <row r="2287" s="15" customFormat="1">
      <c r="B2287" s="287"/>
      <c r="C2287" s="288"/>
      <c r="D2287" s="252" t="s">
        <v>428</v>
      </c>
      <c r="E2287" s="289" t="s">
        <v>21</v>
      </c>
      <c r="F2287" s="290" t="s">
        <v>235</v>
      </c>
      <c r="G2287" s="288"/>
      <c r="H2287" s="291">
        <v>38</v>
      </c>
      <c r="I2287" s="292"/>
      <c r="J2287" s="288"/>
      <c r="K2287" s="288"/>
      <c r="L2287" s="293"/>
      <c r="M2287" s="294"/>
      <c r="N2287" s="295"/>
      <c r="O2287" s="295"/>
      <c r="P2287" s="295"/>
      <c r="Q2287" s="295"/>
      <c r="R2287" s="295"/>
      <c r="S2287" s="295"/>
      <c r="T2287" s="296"/>
      <c r="AT2287" s="297" t="s">
        <v>428</v>
      </c>
      <c r="AU2287" s="297" t="s">
        <v>86</v>
      </c>
      <c r="AV2287" s="15" t="s">
        <v>422</v>
      </c>
      <c r="AW2287" s="15" t="s">
        <v>39</v>
      </c>
      <c r="AX2287" s="15" t="s">
        <v>83</v>
      </c>
      <c r="AY2287" s="297" t="s">
        <v>414</v>
      </c>
    </row>
    <row r="2288" s="1" customFormat="1" ht="25.5" customHeight="1">
      <c r="B2288" s="47"/>
      <c r="C2288" s="240" t="s">
        <v>2335</v>
      </c>
      <c r="D2288" s="240" t="s">
        <v>418</v>
      </c>
      <c r="E2288" s="241" t="s">
        <v>2336</v>
      </c>
      <c r="F2288" s="242" t="s">
        <v>2337</v>
      </c>
      <c r="G2288" s="243" t="s">
        <v>192</v>
      </c>
      <c r="H2288" s="244">
        <v>255</v>
      </c>
      <c r="I2288" s="245"/>
      <c r="J2288" s="246">
        <f>ROUND(I2288*H2288,2)</f>
        <v>0</v>
      </c>
      <c r="K2288" s="242" t="s">
        <v>421</v>
      </c>
      <c r="L2288" s="73"/>
      <c r="M2288" s="247" t="s">
        <v>21</v>
      </c>
      <c r="N2288" s="248" t="s">
        <v>47</v>
      </c>
      <c r="O2288" s="48"/>
      <c r="P2288" s="249">
        <f>O2288*H2288</f>
        <v>0</v>
      </c>
      <c r="Q2288" s="249">
        <v>0.00095</v>
      </c>
      <c r="R2288" s="249">
        <f>Q2288*H2288</f>
        <v>0.24224999999999999</v>
      </c>
      <c r="S2288" s="249">
        <v>0</v>
      </c>
      <c r="T2288" s="250">
        <f>S2288*H2288</f>
        <v>0</v>
      </c>
      <c r="AR2288" s="25" t="s">
        <v>690</v>
      </c>
      <c r="AT2288" s="25" t="s">
        <v>418</v>
      </c>
      <c r="AU2288" s="25" t="s">
        <v>86</v>
      </c>
      <c r="AY2288" s="25" t="s">
        <v>414</v>
      </c>
      <c r="BE2288" s="251">
        <f>IF(N2288="základní",J2288,0)</f>
        <v>0</v>
      </c>
      <c r="BF2288" s="251">
        <f>IF(N2288="snížená",J2288,0)</f>
        <v>0</v>
      </c>
      <c r="BG2288" s="251">
        <f>IF(N2288="zákl. přenesená",J2288,0)</f>
        <v>0</v>
      </c>
      <c r="BH2288" s="251">
        <f>IF(N2288="sníž. přenesená",J2288,0)</f>
        <v>0</v>
      </c>
      <c r="BI2288" s="251">
        <f>IF(N2288="nulová",J2288,0)</f>
        <v>0</v>
      </c>
      <c r="BJ2288" s="25" t="s">
        <v>83</v>
      </c>
      <c r="BK2288" s="251">
        <f>ROUND(I2288*H2288,2)</f>
        <v>0</v>
      </c>
      <c r="BL2288" s="25" t="s">
        <v>690</v>
      </c>
      <c r="BM2288" s="25" t="s">
        <v>2338</v>
      </c>
    </row>
    <row r="2289" s="1" customFormat="1">
      <c r="B2289" s="47"/>
      <c r="C2289" s="75"/>
      <c r="D2289" s="252" t="s">
        <v>425</v>
      </c>
      <c r="E2289" s="75"/>
      <c r="F2289" s="253" t="s">
        <v>2339</v>
      </c>
      <c r="G2289" s="75"/>
      <c r="H2289" s="75"/>
      <c r="I2289" s="208"/>
      <c r="J2289" s="75"/>
      <c r="K2289" s="75"/>
      <c r="L2289" s="73"/>
      <c r="M2289" s="254"/>
      <c r="N2289" s="48"/>
      <c r="O2289" s="48"/>
      <c r="P2289" s="48"/>
      <c r="Q2289" s="48"/>
      <c r="R2289" s="48"/>
      <c r="S2289" s="48"/>
      <c r="T2289" s="96"/>
      <c r="AT2289" s="25" t="s">
        <v>425</v>
      </c>
      <c r="AU2289" s="25" t="s">
        <v>86</v>
      </c>
    </row>
    <row r="2290" s="12" customFormat="1">
      <c r="B2290" s="255"/>
      <c r="C2290" s="256"/>
      <c r="D2290" s="252" t="s">
        <v>428</v>
      </c>
      <c r="E2290" s="257" t="s">
        <v>21</v>
      </c>
      <c r="F2290" s="258" t="s">
        <v>1163</v>
      </c>
      <c r="G2290" s="256"/>
      <c r="H2290" s="257" t="s">
        <v>21</v>
      </c>
      <c r="I2290" s="259"/>
      <c r="J2290" s="256"/>
      <c r="K2290" s="256"/>
      <c r="L2290" s="260"/>
      <c r="M2290" s="261"/>
      <c r="N2290" s="262"/>
      <c r="O2290" s="262"/>
      <c r="P2290" s="262"/>
      <c r="Q2290" s="262"/>
      <c r="R2290" s="262"/>
      <c r="S2290" s="262"/>
      <c r="T2290" s="263"/>
      <c r="AT2290" s="264" t="s">
        <v>428</v>
      </c>
      <c r="AU2290" s="264" t="s">
        <v>86</v>
      </c>
      <c r="AV2290" s="12" t="s">
        <v>83</v>
      </c>
      <c r="AW2290" s="12" t="s">
        <v>39</v>
      </c>
      <c r="AX2290" s="12" t="s">
        <v>76</v>
      </c>
      <c r="AY2290" s="264" t="s">
        <v>414</v>
      </c>
    </row>
    <row r="2291" s="12" customFormat="1">
      <c r="B2291" s="255"/>
      <c r="C2291" s="256"/>
      <c r="D2291" s="252" t="s">
        <v>428</v>
      </c>
      <c r="E2291" s="257" t="s">
        <v>21</v>
      </c>
      <c r="F2291" s="258" t="s">
        <v>2340</v>
      </c>
      <c r="G2291" s="256"/>
      <c r="H2291" s="257" t="s">
        <v>21</v>
      </c>
      <c r="I2291" s="259"/>
      <c r="J2291" s="256"/>
      <c r="K2291" s="256"/>
      <c r="L2291" s="260"/>
      <c r="M2291" s="261"/>
      <c r="N2291" s="262"/>
      <c r="O2291" s="262"/>
      <c r="P2291" s="262"/>
      <c r="Q2291" s="262"/>
      <c r="R2291" s="262"/>
      <c r="S2291" s="262"/>
      <c r="T2291" s="263"/>
      <c r="AT2291" s="264" t="s">
        <v>428</v>
      </c>
      <c r="AU2291" s="264" t="s">
        <v>86</v>
      </c>
      <c r="AV2291" s="12" t="s">
        <v>83</v>
      </c>
      <c r="AW2291" s="12" t="s">
        <v>39</v>
      </c>
      <c r="AX2291" s="12" t="s">
        <v>76</v>
      </c>
      <c r="AY2291" s="264" t="s">
        <v>414</v>
      </c>
    </row>
    <row r="2292" s="13" customFormat="1">
      <c r="B2292" s="265"/>
      <c r="C2292" s="266"/>
      <c r="D2292" s="252" t="s">
        <v>428</v>
      </c>
      <c r="E2292" s="267" t="s">
        <v>21</v>
      </c>
      <c r="F2292" s="268" t="s">
        <v>2341</v>
      </c>
      <c r="G2292" s="266"/>
      <c r="H2292" s="269">
        <v>255</v>
      </c>
      <c r="I2292" s="270"/>
      <c r="J2292" s="266"/>
      <c r="K2292" s="266"/>
      <c r="L2292" s="271"/>
      <c r="M2292" s="272"/>
      <c r="N2292" s="273"/>
      <c r="O2292" s="273"/>
      <c r="P2292" s="273"/>
      <c r="Q2292" s="273"/>
      <c r="R2292" s="273"/>
      <c r="S2292" s="273"/>
      <c r="T2292" s="274"/>
      <c r="AT2292" s="275" t="s">
        <v>428</v>
      </c>
      <c r="AU2292" s="275" t="s">
        <v>86</v>
      </c>
      <c r="AV2292" s="13" t="s">
        <v>86</v>
      </c>
      <c r="AW2292" s="13" t="s">
        <v>39</v>
      </c>
      <c r="AX2292" s="13" t="s">
        <v>76</v>
      </c>
      <c r="AY2292" s="275" t="s">
        <v>414</v>
      </c>
    </row>
    <row r="2293" s="14" customFormat="1">
      <c r="B2293" s="276"/>
      <c r="C2293" s="277"/>
      <c r="D2293" s="252" t="s">
        <v>428</v>
      </c>
      <c r="E2293" s="278" t="s">
        <v>515</v>
      </c>
      <c r="F2293" s="279" t="s">
        <v>259</v>
      </c>
      <c r="G2293" s="277"/>
      <c r="H2293" s="280">
        <v>255</v>
      </c>
      <c r="I2293" s="281"/>
      <c r="J2293" s="277"/>
      <c r="K2293" s="277"/>
      <c r="L2293" s="282"/>
      <c r="M2293" s="283"/>
      <c r="N2293" s="284"/>
      <c r="O2293" s="284"/>
      <c r="P2293" s="284"/>
      <c r="Q2293" s="284"/>
      <c r="R2293" s="284"/>
      <c r="S2293" s="284"/>
      <c r="T2293" s="285"/>
      <c r="AT2293" s="286" t="s">
        <v>428</v>
      </c>
      <c r="AU2293" s="286" t="s">
        <v>86</v>
      </c>
      <c r="AV2293" s="14" t="s">
        <v>394</v>
      </c>
      <c r="AW2293" s="14" t="s">
        <v>39</v>
      </c>
      <c r="AX2293" s="14" t="s">
        <v>76</v>
      </c>
      <c r="AY2293" s="286" t="s">
        <v>414</v>
      </c>
    </row>
    <row r="2294" s="15" customFormat="1">
      <c r="B2294" s="287"/>
      <c r="C2294" s="288"/>
      <c r="D2294" s="252" t="s">
        <v>428</v>
      </c>
      <c r="E2294" s="289" t="s">
        <v>21</v>
      </c>
      <c r="F2294" s="290" t="s">
        <v>235</v>
      </c>
      <c r="G2294" s="288"/>
      <c r="H2294" s="291">
        <v>255</v>
      </c>
      <c r="I2294" s="292"/>
      <c r="J2294" s="288"/>
      <c r="K2294" s="288"/>
      <c r="L2294" s="293"/>
      <c r="M2294" s="294"/>
      <c r="N2294" s="295"/>
      <c r="O2294" s="295"/>
      <c r="P2294" s="295"/>
      <c r="Q2294" s="295"/>
      <c r="R2294" s="295"/>
      <c r="S2294" s="295"/>
      <c r="T2294" s="296"/>
      <c r="AT2294" s="297" t="s">
        <v>428</v>
      </c>
      <c r="AU2294" s="297" t="s">
        <v>86</v>
      </c>
      <c r="AV2294" s="15" t="s">
        <v>422</v>
      </c>
      <c r="AW2294" s="15" t="s">
        <v>39</v>
      </c>
      <c r="AX2294" s="15" t="s">
        <v>83</v>
      </c>
      <c r="AY2294" s="297" t="s">
        <v>414</v>
      </c>
    </row>
    <row r="2295" s="1" customFormat="1" ht="16.5" customHeight="1">
      <c r="B2295" s="47"/>
      <c r="C2295" s="298" t="s">
        <v>2342</v>
      </c>
      <c r="D2295" s="298" t="s">
        <v>841</v>
      </c>
      <c r="E2295" s="299" t="s">
        <v>2343</v>
      </c>
      <c r="F2295" s="300" t="s">
        <v>2344</v>
      </c>
      <c r="G2295" s="301" t="s">
        <v>192</v>
      </c>
      <c r="H2295" s="302">
        <v>280.5</v>
      </c>
      <c r="I2295" s="303"/>
      <c r="J2295" s="304">
        <f>ROUND(I2295*H2295,2)</f>
        <v>0</v>
      </c>
      <c r="K2295" s="300" t="s">
        <v>421</v>
      </c>
      <c r="L2295" s="305"/>
      <c r="M2295" s="306" t="s">
        <v>21</v>
      </c>
      <c r="N2295" s="307" t="s">
        <v>47</v>
      </c>
      <c r="O2295" s="48"/>
      <c r="P2295" s="249">
        <f>O2295*H2295</f>
        <v>0</v>
      </c>
      <c r="Q2295" s="249">
        <v>0.0022000000000000001</v>
      </c>
      <c r="R2295" s="249">
        <f>Q2295*H2295</f>
        <v>0.61709999999999998</v>
      </c>
      <c r="S2295" s="249">
        <v>0</v>
      </c>
      <c r="T2295" s="250">
        <f>S2295*H2295</f>
        <v>0</v>
      </c>
      <c r="AR2295" s="25" t="s">
        <v>818</v>
      </c>
      <c r="AT2295" s="25" t="s">
        <v>841</v>
      </c>
      <c r="AU2295" s="25" t="s">
        <v>86</v>
      </c>
      <c r="AY2295" s="25" t="s">
        <v>414</v>
      </c>
      <c r="BE2295" s="251">
        <f>IF(N2295="základní",J2295,0)</f>
        <v>0</v>
      </c>
      <c r="BF2295" s="251">
        <f>IF(N2295="snížená",J2295,0)</f>
        <v>0</v>
      </c>
      <c r="BG2295" s="251">
        <f>IF(N2295="zákl. přenesená",J2295,0)</f>
        <v>0</v>
      </c>
      <c r="BH2295" s="251">
        <f>IF(N2295="sníž. přenesená",J2295,0)</f>
        <v>0</v>
      </c>
      <c r="BI2295" s="251">
        <f>IF(N2295="nulová",J2295,0)</f>
        <v>0</v>
      </c>
      <c r="BJ2295" s="25" t="s">
        <v>83</v>
      </c>
      <c r="BK2295" s="251">
        <f>ROUND(I2295*H2295,2)</f>
        <v>0</v>
      </c>
      <c r="BL2295" s="25" t="s">
        <v>690</v>
      </c>
      <c r="BM2295" s="25" t="s">
        <v>2345</v>
      </c>
    </row>
    <row r="2296" s="13" customFormat="1">
      <c r="B2296" s="265"/>
      <c r="C2296" s="266"/>
      <c r="D2296" s="252" t="s">
        <v>428</v>
      </c>
      <c r="E2296" s="267" t="s">
        <v>21</v>
      </c>
      <c r="F2296" s="268" t="s">
        <v>515</v>
      </c>
      <c r="G2296" s="266"/>
      <c r="H2296" s="269">
        <v>255</v>
      </c>
      <c r="I2296" s="270"/>
      <c r="J2296" s="266"/>
      <c r="K2296" s="266"/>
      <c r="L2296" s="271"/>
      <c r="M2296" s="272"/>
      <c r="N2296" s="273"/>
      <c r="O2296" s="273"/>
      <c r="P2296" s="273"/>
      <c r="Q2296" s="273"/>
      <c r="R2296" s="273"/>
      <c r="S2296" s="273"/>
      <c r="T2296" s="274"/>
      <c r="AT2296" s="275" t="s">
        <v>428</v>
      </c>
      <c r="AU2296" s="275" t="s">
        <v>86</v>
      </c>
      <c r="AV2296" s="13" t="s">
        <v>86</v>
      </c>
      <c r="AW2296" s="13" t="s">
        <v>39</v>
      </c>
      <c r="AX2296" s="13" t="s">
        <v>76</v>
      </c>
      <c r="AY2296" s="275" t="s">
        <v>414</v>
      </c>
    </row>
    <row r="2297" s="15" customFormat="1">
      <c r="B2297" s="287"/>
      <c r="C2297" s="288"/>
      <c r="D2297" s="252" t="s">
        <v>428</v>
      </c>
      <c r="E2297" s="289" t="s">
        <v>21</v>
      </c>
      <c r="F2297" s="290" t="s">
        <v>235</v>
      </c>
      <c r="G2297" s="288"/>
      <c r="H2297" s="291">
        <v>255</v>
      </c>
      <c r="I2297" s="292"/>
      <c r="J2297" s="288"/>
      <c r="K2297" s="288"/>
      <c r="L2297" s="293"/>
      <c r="M2297" s="294"/>
      <c r="N2297" s="295"/>
      <c r="O2297" s="295"/>
      <c r="P2297" s="295"/>
      <c r="Q2297" s="295"/>
      <c r="R2297" s="295"/>
      <c r="S2297" s="295"/>
      <c r="T2297" s="296"/>
      <c r="AT2297" s="297" t="s">
        <v>428</v>
      </c>
      <c r="AU2297" s="297" t="s">
        <v>86</v>
      </c>
      <c r="AV2297" s="15" t="s">
        <v>422</v>
      </c>
      <c r="AW2297" s="15" t="s">
        <v>39</v>
      </c>
      <c r="AX2297" s="15" t="s">
        <v>83</v>
      </c>
      <c r="AY2297" s="297" t="s">
        <v>414</v>
      </c>
    </row>
    <row r="2298" s="13" customFormat="1">
      <c r="B2298" s="265"/>
      <c r="C2298" s="266"/>
      <c r="D2298" s="252" t="s">
        <v>428</v>
      </c>
      <c r="E2298" s="266"/>
      <c r="F2298" s="268" t="s">
        <v>2346</v>
      </c>
      <c r="G2298" s="266"/>
      <c r="H2298" s="269">
        <v>280.5</v>
      </c>
      <c r="I2298" s="270"/>
      <c r="J2298" s="266"/>
      <c r="K2298" s="266"/>
      <c r="L2298" s="271"/>
      <c r="M2298" s="272"/>
      <c r="N2298" s="273"/>
      <c r="O2298" s="273"/>
      <c r="P2298" s="273"/>
      <c r="Q2298" s="273"/>
      <c r="R2298" s="273"/>
      <c r="S2298" s="273"/>
      <c r="T2298" s="274"/>
      <c r="AT2298" s="275" t="s">
        <v>428</v>
      </c>
      <c r="AU2298" s="275" t="s">
        <v>86</v>
      </c>
      <c r="AV2298" s="13" t="s">
        <v>86</v>
      </c>
      <c r="AW2298" s="13" t="s">
        <v>6</v>
      </c>
      <c r="AX2298" s="13" t="s">
        <v>83</v>
      </c>
      <c r="AY2298" s="275" t="s">
        <v>414</v>
      </c>
    </row>
    <row r="2299" s="1" customFormat="1" ht="38.25" customHeight="1">
      <c r="B2299" s="47"/>
      <c r="C2299" s="240" t="s">
        <v>2347</v>
      </c>
      <c r="D2299" s="240" t="s">
        <v>418</v>
      </c>
      <c r="E2299" s="241" t="s">
        <v>2348</v>
      </c>
      <c r="F2299" s="242" t="s">
        <v>2349</v>
      </c>
      <c r="G2299" s="243" t="s">
        <v>1911</v>
      </c>
      <c r="H2299" s="308"/>
      <c r="I2299" s="245"/>
      <c r="J2299" s="246">
        <f>ROUND(I2299*H2299,2)</f>
        <v>0</v>
      </c>
      <c r="K2299" s="242" t="s">
        <v>421</v>
      </c>
      <c r="L2299" s="73"/>
      <c r="M2299" s="247" t="s">
        <v>21</v>
      </c>
      <c r="N2299" s="248" t="s">
        <v>47</v>
      </c>
      <c r="O2299" s="48"/>
      <c r="P2299" s="249">
        <f>O2299*H2299</f>
        <v>0</v>
      </c>
      <c r="Q2299" s="249">
        <v>0</v>
      </c>
      <c r="R2299" s="249">
        <f>Q2299*H2299</f>
        <v>0</v>
      </c>
      <c r="S2299" s="249">
        <v>0</v>
      </c>
      <c r="T2299" s="250">
        <f>S2299*H2299</f>
        <v>0</v>
      </c>
      <c r="AR2299" s="25" t="s">
        <v>690</v>
      </c>
      <c r="AT2299" s="25" t="s">
        <v>418</v>
      </c>
      <c r="AU2299" s="25" t="s">
        <v>86</v>
      </c>
      <c r="AY2299" s="25" t="s">
        <v>414</v>
      </c>
      <c r="BE2299" s="251">
        <f>IF(N2299="základní",J2299,0)</f>
        <v>0</v>
      </c>
      <c r="BF2299" s="251">
        <f>IF(N2299="snížená",J2299,0)</f>
        <v>0</v>
      </c>
      <c r="BG2299" s="251">
        <f>IF(N2299="zákl. přenesená",J2299,0)</f>
        <v>0</v>
      </c>
      <c r="BH2299" s="251">
        <f>IF(N2299="sníž. přenesená",J2299,0)</f>
        <v>0</v>
      </c>
      <c r="BI2299" s="251">
        <f>IF(N2299="nulová",J2299,0)</f>
        <v>0</v>
      </c>
      <c r="BJ2299" s="25" t="s">
        <v>83</v>
      </c>
      <c r="BK2299" s="251">
        <f>ROUND(I2299*H2299,2)</f>
        <v>0</v>
      </c>
      <c r="BL2299" s="25" t="s">
        <v>690</v>
      </c>
      <c r="BM2299" s="25" t="s">
        <v>2350</v>
      </c>
    </row>
    <row r="2300" s="1" customFormat="1">
      <c r="B2300" s="47"/>
      <c r="C2300" s="75"/>
      <c r="D2300" s="252" t="s">
        <v>425</v>
      </c>
      <c r="E2300" s="75"/>
      <c r="F2300" s="253" t="s">
        <v>2351</v>
      </c>
      <c r="G2300" s="75"/>
      <c r="H2300" s="75"/>
      <c r="I2300" s="208"/>
      <c r="J2300" s="75"/>
      <c r="K2300" s="75"/>
      <c r="L2300" s="73"/>
      <c r="M2300" s="254"/>
      <c r="N2300" s="48"/>
      <c r="O2300" s="48"/>
      <c r="P2300" s="48"/>
      <c r="Q2300" s="48"/>
      <c r="R2300" s="48"/>
      <c r="S2300" s="48"/>
      <c r="T2300" s="96"/>
      <c r="AT2300" s="25" t="s">
        <v>425</v>
      </c>
      <c r="AU2300" s="25" t="s">
        <v>86</v>
      </c>
    </row>
    <row r="2301" s="1" customFormat="1" ht="38.25" customHeight="1">
      <c r="B2301" s="47"/>
      <c r="C2301" s="240" t="s">
        <v>2352</v>
      </c>
      <c r="D2301" s="240" t="s">
        <v>418</v>
      </c>
      <c r="E2301" s="241" t="s">
        <v>2353</v>
      </c>
      <c r="F2301" s="242" t="s">
        <v>2354</v>
      </c>
      <c r="G2301" s="243" t="s">
        <v>1911</v>
      </c>
      <c r="H2301" s="308"/>
      <c r="I2301" s="245"/>
      <c r="J2301" s="246">
        <f>ROUND(I2301*H2301,2)</f>
        <v>0</v>
      </c>
      <c r="K2301" s="242" t="s">
        <v>421</v>
      </c>
      <c r="L2301" s="73"/>
      <c r="M2301" s="247" t="s">
        <v>21</v>
      </c>
      <c r="N2301" s="248" t="s">
        <v>47</v>
      </c>
      <c r="O2301" s="48"/>
      <c r="P2301" s="249">
        <f>O2301*H2301</f>
        <v>0</v>
      </c>
      <c r="Q2301" s="249">
        <v>0</v>
      </c>
      <c r="R2301" s="249">
        <f>Q2301*H2301</f>
        <v>0</v>
      </c>
      <c r="S2301" s="249">
        <v>0</v>
      </c>
      <c r="T2301" s="250">
        <f>S2301*H2301</f>
        <v>0</v>
      </c>
      <c r="AR2301" s="25" t="s">
        <v>690</v>
      </c>
      <c r="AT2301" s="25" t="s">
        <v>418</v>
      </c>
      <c r="AU2301" s="25" t="s">
        <v>86</v>
      </c>
      <c r="AY2301" s="25" t="s">
        <v>414</v>
      </c>
      <c r="BE2301" s="251">
        <f>IF(N2301="základní",J2301,0)</f>
        <v>0</v>
      </c>
      <c r="BF2301" s="251">
        <f>IF(N2301="snížená",J2301,0)</f>
        <v>0</v>
      </c>
      <c r="BG2301" s="251">
        <f>IF(N2301="zákl. přenesená",J2301,0)</f>
        <v>0</v>
      </c>
      <c r="BH2301" s="251">
        <f>IF(N2301="sníž. přenesená",J2301,0)</f>
        <v>0</v>
      </c>
      <c r="BI2301" s="251">
        <f>IF(N2301="nulová",J2301,0)</f>
        <v>0</v>
      </c>
      <c r="BJ2301" s="25" t="s">
        <v>83</v>
      </c>
      <c r="BK2301" s="251">
        <f>ROUND(I2301*H2301,2)</f>
        <v>0</v>
      </c>
      <c r="BL2301" s="25" t="s">
        <v>690</v>
      </c>
      <c r="BM2301" s="25" t="s">
        <v>2355</v>
      </c>
    </row>
    <row r="2302" s="1" customFormat="1">
      <c r="B2302" s="47"/>
      <c r="C2302" s="75"/>
      <c r="D2302" s="252" t="s">
        <v>425</v>
      </c>
      <c r="E2302" s="75"/>
      <c r="F2302" s="253" t="s">
        <v>2351</v>
      </c>
      <c r="G2302" s="75"/>
      <c r="H2302" s="75"/>
      <c r="I2302" s="208"/>
      <c r="J2302" s="75"/>
      <c r="K2302" s="75"/>
      <c r="L2302" s="73"/>
      <c r="M2302" s="254"/>
      <c r="N2302" s="48"/>
      <c r="O2302" s="48"/>
      <c r="P2302" s="48"/>
      <c r="Q2302" s="48"/>
      <c r="R2302" s="48"/>
      <c r="S2302" s="48"/>
      <c r="T2302" s="96"/>
      <c r="AT2302" s="25" t="s">
        <v>425</v>
      </c>
      <c r="AU2302" s="25" t="s">
        <v>86</v>
      </c>
    </row>
    <row r="2303" s="11" customFormat="1" ht="29.88" customHeight="1">
      <c r="B2303" s="224"/>
      <c r="C2303" s="225"/>
      <c r="D2303" s="226" t="s">
        <v>75</v>
      </c>
      <c r="E2303" s="238" t="s">
        <v>2356</v>
      </c>
      <c r="F2303" s="238" t="s">
        <v>2357</v>
      </c>
      <c r="G2303" s="225"/>
      <c r="H2303" s="225"/>
      <c r="I2303" s="228"/>
      <c r="J2303" s="239">
        <f>BK2303</f>
        <v>0</v>
      </c>
      <c r="K2303" s="225"/>
      <c r="L2303" s="230"/>
      <c r="M2303" s="231"/>
      <c r="N2303" s="232"/>
      <c r="O2303" s="232"/>
      <c r="P2303" s="233">
        <f>SUM(P2304:P2461)</f>
        <v>0</v>
      </c>
      <c r="Q2303" s="232"/>
      <c r="R2303" s="233">
        <f>SUM(R2304:R2461)</f>
        <v>10.97373954</v>
      </c>
      <c r="S2303" s="232"/>
      <c r="T2303" s="234">
        <f>SUM(T2304:T2461)</f>
        <v>2.7780800000000001</v>
      </c>
      <c r="AR2303" s="235" t="s">
        <v>86</v>
      </c>
      <c r="AT2303" s="236" t="s">
        <v>75</v>
      </c>
      <c r="AU2303" s="236" t="s">
        <v>83</v>
      </c>
      <c r="AY2303" s="235" t="s">
        <v>414</v>
      </c>
      <c r="BK2303" s="237">
        <f>SUM(BK2304:BK2461)</f>
        <v>0</v>
      </c>
    </row>
    <row r="2304" s="1" customFormat="1" ht="25.5" customHeight="1">
      <c r="B2304" s="47"/>
      <c r="C2304" s="240" t="s">
        <v>2358</v>
      </c>
      <c r="D2304" s="240" t="s">
        <v>418</v>
      </c>
      <c r="E2304" s="241" t="s">
        <v>2359</v>
      </c>
      <c r="F2304" s="242" t="s">
        <v>2360</v>
      </c>
      <c r="G2304" s="243" t="s">
        <v>145</v>
      </c>
      <c r="H2304" s="244">
        <v>291.69999999999999</v>
      </c>
      <c r="I2304" s="245"/>
      <c r="J2304" s="246">
        <f>ROUND(I2304*H2304,2)</f>
        <v>0</v>
      </c>
      <c r="K2304" s="242" t="s">
        <v>421</v>
      </c>
      <c r="L2304" s="73"/>
      <c r="M2304" s="247" t="s">
        <v>21</v>
      </c>
      <c r="N2304" s="248" t="s">
        <v>47</v>
      </c>
      <c r="O2304" s="48"/>
      <c r="P2304" s="249">
        <f>O2304*H2304</f>
        <v>0</v>
      </c>
      <c r="Q2304" s="249">
        <v>0</v>
      </c>
      <c r="R2304" s="249">
        <f>Q2304*H2304</f>
        <v>0</v>
      </c>
      <c r="S2304" s="249">
        <v>0.00191</v>
      </c>
      <c r="T2304" s="250">
        <f>S2304*H2304</f>
        <v>0.55714699999999995</v>
      </c>
      <c r="AR2304" s="25" t="s">
        <v>690</v>
      </c>
      <c r="AT2304" s="25" t="s">
        <v>418</v>
      </c>
      <c r="AU2304" s="25" t="s">
        <v>86</v>
      </c>
      <c r="AY2304" s="25" t="s">
        <v>414</v>
      </c>
      <c r="BE2304" s="251">
        <f>IF(N2304="základní",J2304,0)</f>
        <v>0</v>
      </c>
      <c r="BF2304" s="251">
        <f>IF(N2304="snížená",J2304,0)</f>
        <v>0</v>
      </c>
      <c r="BG2304" s="251">
        <f>IF(N2304="zákl. přenesená",J2304,0)</f>
        <v>0</v>
      </c>
      <c r="BH2304" s="251">
        <f>IF(N2304="sníž. přenesená",J2304,0)</f>
        <v>0</v>
      </c>
      <c r="BI2304" s="251">
        <f>IF(N2304="nulová",J2304,0)</f>
        <v>0</v>
      </c>
      <c r="BJ2304" s="25" t="s">
        <v>83</v>
      </c>
      <c r="BK2304" s="251">
        <f>ROUND(I2304*H2304,2)</f>
        <v>0</v>
      </c>
      <c r="BL2304" s="25" t="s">
        <v>690</v>
      </c>
      <c r="BM2304" s="25" t="s">
        <v>2361</v>
      </c>
    </row>
    <row r="2305" s="12" customFormat="1">
      <c r="B2305" s="255"/>
      <c r="C2305" s="256"/>
      <c r="D2305" s="252" t="s">
        <v>428</v>
      </c>
      <c r="E2305" s="257" t="s">
        <v>21</v>
      </c>
      <c r="F2305" s="258" t="s">
        <v>2362</v>
      </c>
      <c r="G2305" s="256"/>
      <c r="H2305" s="257" t="s">
        <v>21</v>
      </c>
      <c r="I2305" s="259"/>
      <c r="J2305" s="256"/>
      <c r="K2305" s="256"/>
      <c r="L2305" s="260"/>
      <c r="M2305" s="261"/>
      <c r="N2305" s="262"/>
      <c r="O2305" s="262"/>
      <c r="P2305" s="262"/>
      <c r="Q2305" s="262"/>
      <c r="R2305" s="262"/>
      <c r="S2305" s="262"/>
      <c r="T2305" s="263"/>
      <c r="AT2305" s="264" t="s">
        <v>428</v>
      </c>
      <c r="AU2305" s="264" t="s">
        <v>86</v>
      </c>
      <c r="AV2305" s="12" t="s">
        <v>83</v>
      </c>
      <c r="AW2305" s="12" t="s">
        <v>39</v>
      </c>
      <c r="AX2305" s="12" t="s">
        <v>76</v>
      </c>
      <c r="AY2305" s="264" t="s">
        <v>414</v>
      </c>
    </row>
    <row r="2306" s="13" customFormat="1">
      <c r="B2306" s="265"/>
      <c r="C2306" s="266"/>
      <c r="D2306" s="252" t="s">
        <v>428</v>
      </c>
      <c r="E2306" s="267" t="s">
        <v>21</v>
      </c>
      <c r="F2306" s="268" t="s">
        <v>147</v>
      </c>
      <c r="G2306" s="266"/>
      <c r="H2306" s="269">
        <v>35.799999999999997</v>
      </c>
      <c r="I2306" s="270"/>
      <c r="J2306" s="266"/>
      <c r="K2306" s="266"/>
      <c r="L2306" s="271"/>
      <c r="M2306" s="272"/>
      <c r="N2306" s="273"/>
      <c r="O2306" s="273"/>
      <c r="P2306" s="273"/>
      <c r="Q2306" s="273"/>
      <c r="R2306" s="273"/>
      <c r="S2306" s="273"/>
      <c r="T2306" s="274"/>
      <c r="AT2306" s="275" t="s">
        <v>428</v>
      </c>
      <c r="AU2306" s="275" t="s">
        <v>86</v>
      </c>
      <c r="AV2306" s="13" t="s">
        <v>86</v>
      </c>
      <c r="AW2306" s="13" t="s">
        <v>39</v>
      </c>
      <c r="AX2306" s="13" t="s">
        <v>76</v>
      </c>
      <c r="AY2306" s="275" t="s">
        <v>414</v>
      </c>
    </row>
    <row r="2307" s="13" customFormat="1">
      <c r="B2307" s="265"/>
      <c r="C2307" s="266"/>
      <c r="D2307" s="252" t="s">
        <v>428</v>
      </c>
      <c r="E2307" s="267" t="s">
        <v>21</v>
      </c>
      <c r="F2307" s="268" t="s">
        <v>150</v>
      </c>
      <c r="G2307" s="266"/>
      <c r="H2307" s="269">
        <v>106.8</v>
      </c>
      <c r="I2307" s="270"/>
      <c r="J2307" s="266"/>
      <c r="K2307" s="266"/>
      <c r="L2307" s="271"/>
      <c r="M2307" s="272"/>
      <c r="N2307" s="273"/>
      <c r="O2307" s="273"/>
      <c r="P2307" s="273"/>
      <c r="Q2307" s="273"/>
      <c r="R2307" s="273"/>
      <c r="S2307" s="273"/>
      <c r="T2307" s="274"/>
      <c r="AT2307" s="275" t="s">
        <v>428</v>
      </c>
      <c r="AU2307" s="275" t="s">
        <v>86</v>
      </c>
      <c r="AV2307" s="13" t="s">
        <v>86</v>
      </c>
      <c r="AW2307" s="13" t="s">
        <v>39</v>
      </c>
      <c r="AX2307" s="13" t="s">
        <v>76</v>
      </c>
      <c r="AY2307" s="275" t="s">
        <v>414</v>
      </c>
    </row>
    <row r="2308" s="13" customFormat="1">
      <c r="B2308" s="265"/>
      <c r="C2308" s="266"/>
      <c r="D2308" s="252" t="s">
        <v>428</v>
      </c>
      <c r="E2308" s="267" t="s">
        <v>21</v>
      </c>
      <c r="F2308" s="268" t="s">
        <v>152</v>
      </c>
      <c r="G2308" s="266"/>
      <c r="H2308" s="269">
        <v>24.199999999999999</v>
      </c>
      <c r="I2308" s="270"/>
      <c r="J2308" s="266"/>
      <c r="K2308" s="266"/>
      <c r="L2308" s="271"/>
      <c r="M2308" s="272"/>
      <c r="N2308" s="273"/>
      <c r="O2308" s="273"/>
      <c r="P2308" s="273"/>
      <c r="Q2308" s="273"/>
      <c r="R2308" s="273"/>
      <c r="S2308" s="273"/>
      <c r="T2308" s="274"/>
      <c r="AT2308" s="275" t="s">
        <v>428</v>
      </c>
      <c r="AU2308" s="275" t="s">
        <v>86</v>
      </c>
      <c r="AV2308" s="13" t="s">
        <v>86</v>
      </c>
      <c r="AW2308" s="13" t="s">
        <v>39</v>
      </c>
      <c r="AX2308" s="13" t="s">
        <v>76</v>
      </c>
      <c r="AY2308" s="275" t="s">
        <v>414</v>
      </c>
    </row>
    <row r="2309" s="13" customFormat="1">
      <c r="B2309" s="265"/>
      <c r="C2309" s="266"/>
      <c r="D2309" s="252" t="s">
        <v>428</v>
      </c>
      <c r="E2309" s="267" t="s">
        <v>21</v>
      </c>
      <c r="F2309" s="268" t="s">
        <v>154</v>
      </c>
      <c r="G2309" s="266"/>
      <c r="H2309" s="269">
        <v>124.90000000000001</v>
      </c>
      <c r="I2309" s="270"/>
      <c r="J2309" s="266"/>
      <c r="K2309" s="266"/>
      <c r="L2309" s="271"/>
      <c r="M2309" s="272"/>
      <c r="N2309" s="273"/>
      <c r="O2309" s="273"/>
      <c r="P2309" s="273"/>
      <c r="Q2309" s="273"/>
      <c r="R2309" s="273"/>
      <c r="S2309" s="273"/>
      <c r="T2309" s="274"/>
      <c r="AT2309" s="275" t="s">
        <v>428</v>
      </c>
      <c r="AU2309" s="275" t="s">
        <v>86</v>
      </c>
      <c r="AV2309" s="13" t="s">
        <v>86</v>
      </c>
      <c r="AW2309" s="13" t="s">
        <v>39</v>
      </c>
      <c r="AX2309" s="13" t="s">
        <v>76</v>
      </c>
      <c r="AY2309" s="275" t="s">
        <v>414</v>
      </c>
    </row>
    <row r="2310" s="15" customFormat="1">
      <c r="B2310" s="287"/>
      <c r="C2310" s="288"/>
      <c r="D2310" s="252" t="s">
        <v>428</v>
      </c>
      <c r="E2310" s="289" t="s">
        <v>21</v>
      </c>
      <c r="F2310" s="290" t="s">
        <v>235</v>
      </c>
      <c r="G2310" s="288"/>
      <c r="H2310" s="291">
        <v>291.69999999999999</v>
      </c>
      <c r="I2310" s="292"/>
      <c r="J2310" s="288"/>
      <c r="K2310" s="288"/>
      <c r="L2310" s="293"/>
      <c r="M2310" s="294"/>
      <c r="N2310" s="295"/>
      <c r="O2310" s="295"/>
      <c r="P2310" s="295"/>
      <c r="Q2310" s="295"/>
      <c r="R2310" s="295"/>
      <c r="S2310" s="295"/>
      <c r="T2310" s="296"/>
      <c r="AT2310" s="297" t="s">
        <v>428</v>
      </c>
      <c r="AU2310" s="297" t="s">
        <v>86</v>
      </c>
      <c r="AV2310" s="15" t="s">
        <v>422</v>
      </c>
      <c r="AW2310" s="15" t="s">
        <v>39</v>
      </c>
      <c r="AX2310" s="15" t="s">
        <v>83</v>
      </c>
      <c r="AY2310" s="297" t="s">
        <v>414</v>
      </c>
    </row>
    <row r="2311" s="1" customFormat="1" ht="16.5" customHeight="1">
      <c r="B2311" s="47"/>
      <c r="C2311" s="240" t="s">
        <v>2363</v>
      </c>
      <c r="D2311" s="240" t="s">
        <v>418</v>
      </c>
      <c r="E2311" s="241" t="s">
        <v>2364</v>
      </c>
      <c r="F2311" s="242" t="s">
        <v>2365</v>
      </c>
      <c r="G2311" s="243" t="s">
        <v>145</v>
      </c>
      <c r="H2311" s="244">
        <v>1329.9000000000001</v>
      </c>
      <c r="I2311" s="245"/>
      <c r="J2311" s="246">
        <f>ROUND(I2311*H2311,2)</f>
        <v>0</v>
      </c>
      <c r="K2311" s="242" t="s">
        <v>421</v>
      </c>
      <c r="L2311" s="73"/>
      <c r="M2311" s="247" t="s">
        <v>21</v>
      </c>
      <c r="N2311" s="248" t="s">
        <v>47</v>
      </c>
      <c r="O2311" s="48"/>
      <c r="P2311" s="249">
        <f>O2311*H2311</f>
        <v>0</v>
      </c>
      <c r="Q2311" s="249">
        <v>0</v>
      </c>
      <c r="R2311" s="249">
        <f>Q2311*H2311</f>
        <v>0</v>
      </c>
      <c r="S2311" s="249">
        <v>0.00167</v>
      </c>
      <c r="T2311" s="250">
        <f>S2311*H2311</f>
        <v>2.220933</v>
      </c>
      <c r="AR2311" s="25" t="s">
        <v>690</v>
      </c>
      <c r="AT2311" s="25" t="s">
        <v>418</v>
      </c>
      <c r="AU2311" s="25" t="s">
        <v>86</v>
      </c>
      <c r="AY2311" s="25" t="s">
        <v>414</v>
      </c>
      <c r="BE2311" s="251">
        <f>IF(N2311="základní",J2311,0)</f>
        <v>0</v>
      </c>
      <c r="BF2311" s="251">
        <f>IF(N2311="snížená",J2311,0)</f>
        <v>0</v>
      </c>
      <c r="BG2311" s="251">
        <f>IF(N2311="zákl. přenesená",J2311,0)</f>
        <v>0</v>
      </c>
      <c r="BH2311" s="251">
        <f>IF(N2311="sníž. přenesená",J2311,0)</f>
        <v>0</v>
      </c>
      <c r="BI2311" s="251">
        <f>IF(N2311="nulová",J2311,0)</f>
        <v>0</v>
      </c>
      <c r="BJ2311" s="25" t="s">
        <v>83</v>
      </c>
      <c r="BK2311" s="251">
        <f>ROUND(I2311*H2311,2)</f>
        <v>0</v>
      </c>
      <c r="BL2311" s="25" t="s">
        <v>690</v>
      </c>
      <c r="BM2311" s="25" t="s">
        <v>2366</v>
      </c>
    </row>
    <row r="2312" s="12" customFormat="1">
      <c r="B2312" s="255"/>
      <c r="C2312" s="256"/>
      <c r="D2312" s="252" t="s">
        <v>428</v>
      </c>
      <c r="E2312" s="257" t="s">
        <v>21</v>
      </c>
      <c r="F2312" s="258" t="s">
        <v>2362</v>
      </c>
      <c r="G2312" s="256"/>
      <c r="H2312" s="257" t="s">
        <v>21</v>
      </c>
      <c r="I2312" s="259"/>
      <c r="J2312" s="256"/>
      <c r="K2312" s="256"/>
      <c r="L2312" s="260"/>
      <c r="M2312" s="261"/>
      <c r="N2312" s="262"/>
      <c r="O2312" s="262"/>
      <c r="P2312" s="262"/>
      <c r="Q2312" s="262"/>
      <c r="R2312" s="262"/>
      <c r="S2312" s="262"/>
      <c r="T2312" s="263"/>
      <c r="AT2312" s="264" t="s">
        <v>428</v>
      </c>
      <c r="AU2312" s="264" t="s">
        <v>86</v>
      </c>
      <c r="AV2312" s="12" t="s">
        <v>83</v>
      </c>
      <c r="AW2312" s="12" t="s">
        <v>39</v>
      </c>
      <c r="AX2312" s="12" t="s">
        <v>76</v>
      </c>
      <c r="AY2312" s="264" t="s">
        <v>414</v>
      </c>
    </row>
    <row r="2313" s="13" customFormat="1">
      <c r="B2313" s="265"/>
      <c r="C2313" s="266"/>
      <c r="D2313" s="252" t="s">
        <v>428</v>
      </c>
      <c r="E2313" s="267" t="s">
        <v>21</v>
      </c>
      <c r="F2313" s="268" t="s">
        <v>465</v>
      </c>
      <c r="G2313" s="266"/>
      <c r="H2313" s="269">
        <v>739</v>
      </c>
      <c r="I2313" s="270"/>
      <c r="J2313" s="266"/>
      <c r="K2313" s="266"/>
      <c r="L2313" s="271"/>
      <c r="M2313" s="272"/>
      <c r="N2313" s="273"/>
      <c r="O2313" s="273"/>
      <c r="P2313" s="273"/>
      <c r="Q2313" s="273"/>
      <c r="R2313" s="273"/>
      <c r="S2313" s="273"/>
      <c r="T2313" s="274"/>
      <c r="AT2313" s="275" t="s">
        <v>428</v>
      </c>
      <c r="AU2313" s="275" t="s">
        <v>86</v>
      </c>
      <c r="AV2313" s="13" t="s">
        <v>86</v>
      </c>
      <c r="AW2313" s="13" t="s">
        <v>39</v>
      </c>
      <c r="AX2313" s="13" t="s">
        <v>76</v>
      </c>
      <c r="AY2313" s="275" t="s">
        <v>414</v>
      </c>
    </row>
    <row r="2314" s="13" customFormat="1">
      <c r="B2314" s="265"/>
      <c r="C2314" s="266"/>
      <c r="D2314" s="252" t="s">
        <v>428</v>
      </c>
      <c r="E2314" s="267" t="s">
        <v>21</v>
      </c>
      <c r="F2314" s="268" t="s">
        <v>468</v>
      </c>
      <c r="G2314" s="266"/>
      <c r="H2314" s="269">
        <v>535.70000000000005</v>
      </c>
      <c r="I2314" s="270"/>
      <c r="J2314" s="266"/>
      <c r="K2314" s="266"/>
      <c r="L2314" s="271"/>
      <c r="M2314" s="272"/>
      <c r="N2314" s="273"/>
      <c r="O2314" s="273"/>
      <c r="P2314" s="273"/>
      <c r="Q2314" s="273"/>
      <c r="R2314" s="273"/>
      <c r="S2314" s="273"/>
      <c r="T2314" s="274"/>
      <c r="AT2314" s="275" t="s">
        <v>428</v>
      </c>
      <c r="AU2314" s="275" t="s">
        <v>86</v>
      </c>
      <c r="AV2314" s="13" t="s">
        <v>86</v>
      </c>
      <c r="AW2314" s="13" t="s">
        <v>39</v>
      </c>
      <c r="AX2314" s="13" t="s">
        <v>76</v>
      </c>
      <c r="AY2314" s="275" t="s">
        <v>414</v>
      </c>
    </row>
    <row r="2315" s="13" customFormat="1">
      <c r="B2315" s="265"/>
      <c r="C2315" s="266"/>
      <c r="D2315" s="252" t="s">
        <v>428</v>
      </c>
      <c r="E2315" s="267" t="s">
        <v>21</v>
      </c>
      <c r="F2315" s="268" t="s">
        <v>472</v>
      </c>
      <c r="G2315" s="266"/>
      <c r="H2315" s="269">
        <v>22.100000000000001</v>
      </c>
      <c r="I2315" s="270"/>
      <c r="J2315" s="266"/>
      <c r="K2315" s="266"/>
      <c r="L2315" s="271"/>
      <c r="M2315" s="272"/>
      <c r="N2315" s="273"/>
      <c r="O2315" s="273"/>
      <c r="P2315" s="273"/>
      <c r="Q2315" s="273"/>
      <c r="R2315" s="273"/>
      <c r="S2315" s="273"/>
      <c r="T2315" s="274"/>
      <c r="AT2315" s="275" t="s">
        <v>428</v>
      </c>
      <c r="AU2315" s="275" t="s">
        <v>86</v>
      </c>
      <c r="AV2315" s="13" t="s">
        <v>86</v>
      </c>
      <c r="AW2315" s="13" t="s">
        <v>39</v>
      </c>
      <c r="AX2315" s="13" t="s">
        <v>76</v>
      </c>
      <c r="AY2315" s="275" t="s">
        <v>414</v>
      </c>
    </row>
    <row r="2316" s="13" customFormat="1">
      <c r="B2316" s="265"/>
      <c r="C2316" s="266"/>
      <c r="D2316" s="252" t="s">
        <v>428</v>
      </c>
      <c r="E2316" s="267" t="s">
        <v>21</v>
      </c>
      <c r="F2316" s="268" t="s">
        <v>475</v>
      </c>
      <c r="G2316" s="266"/>
      <c r="H2316" s="269">
        <v>33.100000000000001</v>
      </c>
      <c r="I2316" s="270"/>
      <c r="J2316" s="266"/>
      <c r="K2316" s="266"/>
      <c r="L2316" s="271"/>
      <c r="M2316" s="272"/>
      <c r="N2316" s="273"/>
      <c r="O2316" s="273"/>
      <c r="P2316" s="273"/>
      <c r="Q2316" s="273"/>
      <c r="R2316" s="273"/>
      <c r="S2316" s="273"/>
      <c r="T2316" s="274"/>
      <c r="AT2316" s="275" t="s">
        <v>428</v>
      </c>
      <c r="AU2316" s="275" t="s">
        <v>86</v>
      </c>
      <c r="AV2316" s="13" t="s">
        <v>86</v>
      </c>
      <c r="AW2316" s="13" t="s">
        <v>39</v>
      </c>
      <c r="AX2316" s="13" t="s">
        <v>76</v>
      </c>
      <c r="AY2316" s="275" t="s">
        <v>414</v>
      </c>
    </row>
    <row r="2317" s="15" customFormat="1">
      <c r="B2317" s="287"/>
      <c r="C2317" s="288"/>
      <c r="D2317" s="252" t="s">
        <v>428</v>
      </c>
      <c r="E2317" s="289" t="s">
        <v>21</v>
      </c>
      <c r="F2317" s="290" t="s">
        <v>235</v>
      </c>
      <c r="G2317" s="288"/>
      <c r="H2317" s="291">
        <v>1329.9000000000001</v>
      </c>
      <c r="I2317" s="292"/>
      <c r="J2317" s="288"/>
      <c r="K2317" s="288"/>
      <c r="L2317" s="293"/>
      <c r="M2317" s="294"/>
      <c r="N2317" s="295"/>
      <c r="O2317" s="295"/>
      <c r="P2317" s="295"/>
      <c r="Q2317" s="295"/>
      <c r="R2317" s="295"/>
      <c r="S2317" s="295"/>
      <c r="T2317" s="296"/>
      <c r="AT2317" s="297" t="s">
        <v>428</v>
      </c>
      <c r="AU2317" s="297" t="s">
        <v>86</v>
      </c>
      <c r="AV2317" s="15" t="s">
        <v>422</v>
      </c>
      <c r="AW2317" s="15" t="s">
        <v>39</v>
      </c>
      <c r="AX2317" s="15" t="s">
        <v>83</v>
      </c>
      <c r="AY2317" s="297" t="s">
        <v>414</v>
      </c>
    </row>
    <row r="2318" s="1" customFormat="1" ht="16.5" customHeight="1">
      <c r="B2318" s="47"/>
      <c r="C2318" s="240" t="s">
        <v>2367</v>
      </c>
      <c r="D2318" s="240" t="s">
        <v>418</v>
      </c>
      <c r="E2318" s="241" t="s">
        <v>2368</v>
      </c>
      <c r="F2318" s="242" t="s">
        <v>2369</v>
      </c>
      <c r="G2318" s="243" t="s">
        <v>145</v>
      </c>
      <c r="H2318" s="244">
        <v>35.799999999999997</v>
      </c>
      <c r="I2318" s="245"/>
      <c r="J2318" s="246">
        <f>ROUND(I2318*H2318,2)</f>
        <v>0</v>
      </c>
      <c r="K2318" s="242" t="s">
        <v>421</v>
      </c>
      <c r="L2318" s="73"/>
      <c r="M2318" s="247" t="s">
        <v>21</v>
      </c>
      <c r="N2318" s="248" t="s">
        <v>47</v>
      </c>
      <c r="O2318" s="48"/>
      <c r="P2318" s="249">
        <f>O2318*H2318</f>
        <v>0</v>
      </c>
      <c r="Q2318" s="249">
        <v>0.0028800000000000002</v>
      </c>
      <c r="R2318" s="249">
        <f>Q2318*H2318</f>
        <v>0.103104</v>
      </c>
      <c r="S2318" s="249">
        <v>0</v>
      </c>
      <c r="T2318" s="250">
        <f>S2318*H2318</f>
        <v>0</v>
      </c>
      <c r="AR2318" s="25" t="s">
        <v>690</v>
      </c>
      <c r="AT2318" s="25" t="s">
        <v>418</v>
      </c>
      <c r="AU2318" s="25" t="s">
        <v>86</v>
      </c>
      <c r="AY2318" s="25" t="s">
        <v>414</v>
      </c>
      <c r="BE2318" s="251">
        <f>IF(N2318="základní",J2318,0)</f>
        <v>0</v>
      </c>
      <c r="BF2318" s="251">
        <f>IF(N2318="snížená",J2318,0)</f>
        <v>0</v>
      </c>
      <c r="BG2318" s="251">
        <f>IF(N2318="zákl. přenesená",J2318,0)</f>
        <v>0</v>
      </c>
      <c r="BH2318" s="251">
        <f>IF(N2318="sníž. přenesená",J2318,0)</f>
        <v>0</v>
      </c>
      <c r="BI2318" s="251">
        <f>IF(N2318="nulová",J2318,0)</f>
        <v>0</v>
      </c>
      <c r="BJ2318" s="25" t="s">
        <v>83</v>
      </c>
      <c r="BK2318" s="251">
        <f>ROUND(I2318*H2318,2)</f>
        <v>0</v>
      </c>
      <c r="BL2318" s="25" t="s">
        <v>690</v>
      </c>
      <c r="BM2318" s="25" t="s">
        <v>2370</v>
      </c>
    </row>
    <row r="2319" s="1" customFormat="1">
      <c r="B2319" s="47"/>
      <c r="C2319" s="75"/>
      <c r="D2319" s="252" t="s">
        <v>425</v>
      </c>
      <c r="E2319" s="75"/>
      <c r="F2319" s="253" t="s">
        <v>2371</v>
      </c>
      <c r="G2319" s="75"/>
      <c r="H2319" s="75"/>
      <c r="I2319" s="208"/>
      <c r="J2319" s="75"/>
      <c r="K2319" s="75"/>
      <c r="L2319" s="73"/>
      <c r="M2319" s="254"/>
      <c r="N2319" s="48"/>
      <c r="O2319" s="48"/>
      <c r="P2319" s="48"/>
      <c r="Q2319" s="48"/>
      <c r="R2319" s="48"/>
      <c r="S2319" s="48"/>
      <c r="T2319" s="96"/>
      <c r="AT2319" s="25" t="s">
        <v>425</v>
      </c>
      <c r="AU2319" s="25" t="s">
        <v>86</v>
      </c>
    </row>
    <row r="2320" s="12" customFormat="1">
      <c r="B2320" s="255"/>
      <c r="C2320" s="256"/>
      <c r="D2320" s="252" t="s">
        <v>428</v>
      </c>
      <c r="E2320" s="257" t="s">
        <v>21</v>
      </c>
      <c r="F2320" s="258" t="s">
        <v>1944</v>
      </c>
      <c r="G2320" s="256"/>
      <c r="H2320" s="257" t="s">
        <v>21</v>
      </c>
      <c r="I2320" s="259"/>
      <c r="J2320" s="256"/>
      <c r="K2320" s="256"/>
      <c r="L2320" s="260"/>
      <c r="M2320" s="261"/>
      <c r="N2320" s="262"/>
      <c r="O2320" s="262"/>
      <c r="P2320" s="262"/>
      <c r="Q2320" s="262"/>
      <c r="R2320" s="262"/>
      <c r="S2320" s="262"/>
      <c r="T2320" s="263"/>
      <c r="AT2320" s="264" t="s">
        <v>428</v>
      </c>
      <c r="AU2320" s="264" t="s">
        <v>86</v>
      </c>
      <c r="AV2320" s="12" t="s">
        <v>83</v>
      </c>
      <c r="AW2320" s="12" t="s">
        <v>39</v>
      </c>
      <c r="AX2320" s="12" t="s">
        <v>76</v>
      </c>
      <c r="AY2320" s="264" t="s">
        <v>414</v>
      </c>
    </row>
    <row r="2321" s="12" customFormat="1">
      <c r="B2321" s="255"/>
      <c r="C2321" s="256"/>
      <c r="D2321" s="252" t="s">
        <v>428</v>
      </c>
      <c r="E2321" s="257" t="s">
        <v>21</v>
      </c>
      <c r="F2321" s="258" t="s">
        <v>2372</v>
      </c>
      <c r="G2321" s="256"/>
      <c r="H2321" s="257" t="s">
        <v>21</v>
      </c>
      <c r="I2321" s="259"/>
      <c r="J2321" s="256"/>
      <c r="K2321" s="256"/>
      <c r="L2321" s="260"/>
      <c r="M2321" s="261"/>
      <c r="N2321" s="262"/>
      <c r="O2321" s="262"/>
      <c r="P2321" s="262"/>
      <c r="Q2321" s="262"/>
      <c r="R2321" s="262"/>
      <c r="S2321" s="262"/>
      <c r="T2321" s="263"/>
      <c r="AT2321" s="264" t="s">
        <v>428</v>
      </c>
      <c r="AU2321" s="264" t="s">
        <v>86</v>
      </c>
      <c r="AV2321" s="12" t="s">
        <v>83</v>
      </c>
      <c r="AW2321" s="12" t="s">
        <v>39</v>
      </c>
      <c r="AX2321" s="12" t="s">
        <v>76</v>
      </c>
      <c r="AY2321" s="264" t="s">
        <v>414</v>
      </c>
    </row>
    <row r="2322" s="13" customFormat="1">
      <c r="B2322" s="265"/>
      <c r="C2322" s="266"/>
      <c r="D2322" s="252" t="s">
        <v>428</v>
      </c>
      <c r="E2322" s="267" t="s">
        <v>21</v>
      </c>
      <c r="F2322" s="268" t="s">
        <v>147</v>
      </c>
      <c r="G2322" s="266"/>
      <c r="H2322" s="269">
        <v>35.799999999999997</v>
      </c>
      <c r="I2322" s="270"/>
      <c r="J2322" s="266"/>
      <c r="K2322" s="266"/>
      <c r="L2322" s="271"/>
      <c r="M2322" s="272"/>
      <c r="N2322" s="273"/>
      <c r="O2322" s="273"/>
      <c r="P2322" s="273"/>
      <c r="Q2322" s="273"/>
      <c r="R2322" s="273"/>
      <c r="S2322" s="273"/>
      <c r="T2322" s="274"/>
      <c r="AT2322" s="275" t="s">
        <v>428</v>
      </c>
      <c r="AU2322" s="275" t="s">
        <v>86</v>
      </c>
      <c r="AV2322" s="13" t="s">
        <v>86</v>
      </c>
      <c r="AW2322" s="13" t="s">
        <v>39</v>
      </c>
      <c r="AX2322" s="13" t="s">
        <v>76</v>
      </c>
      <c r="AY2322" s="275" t="s">
        <v>414</v>
      </c>
    </row>
    <row r="2323" s="15" customFormat="1">
      <c r="B2323" s="287"/>
      <c r="C2323" s="288"/>
      <c r="D2323" s="252" t="s">
        <v>428</v>
      </c>
      <c r="E2323" s="289" t="s">
        <v>21</v>
      </c>
      <c r="F2323" s="290" t="s">
        <v>235</v>
      </c>
      <c r="G2323" s="288"/>
      <c r="H2323" s="291">
        <v>35.799999999999997</v>
      </c>
      <c r="I2323" s="292"/>
      <c r="J2323" s="288"/>
      <c r="K2323" s="288"/>
      <c r="L2323" s="293"/>
      <c r="M2323" s="294"/>
      <c r="N2323" s="295"/>
      <c r="O2323" s="295"/>
      <c r="P2323" s="295"/>
      <c r="Q2323" s="295"/>
      <c r="R2323" s="295"/>
      <c r="S2323" s="295"/>
      <c r="T2323" s="296"/>
      <c r="AT2323" s="297" t="s">
        <v>428</v>
      </c>
      <c r="AU2323" s="297" t="s">
        <v>86</v>
      </c>
      <c r="AV2323" s="15" t="s">
        <v>422</v>
      </c>
      <c r="AW2323" s="15" t="s">
        <v>39</v>
      </c>
      <c r="AX2323" s="15" t="s">
        <v>83</v>
      </c>
      <c r="AY2323" s="297" t="s">
        <v>414</v>
      </c>
    </row>
    <row r="2324" s="1" customFormat="1" ht="16.5" customHeight="1">
      <c r="B2324" s="47"/>
      <c r="C2324" s="240" t="s">
        <v>2373</v>
      </c>
      <c r="D2324" s="240" t="s">
        <v>418</v>
      </c>
      <c r="E2324" s="241" t="s">
        <v>2374</v>
      </c>
      <c r="F2324" s="242" t="s">
        <v>2375</v>
      </c>
      <c r="G2324" s="243" t="s">
        <v>145</v>
      </c>
      <c r="H2324" s="244">
        <v>231.69999999999999</v>
      </c>
      <c r="I2324" s="245"/>
      <c r="J2324" s="246">
        <f>ROUND(I2324*H2324,2)</f>
        <v>0</v>
      </c>
      <c r="K2324" s="242" t="s">
        <v>421</v>
      </c>
      <c r="L2324" s="73"/>
      <c r="M2324" s="247" t="s">
        <v>21</v>
      </c>
      <c r="N2324" s="248" t="s">
        <v>47</v>
      </c>
      <c r="O2324" s="48"/>
      <c r="P2324" s="249">
        <f>O2324*H2324</f>
        <v>0</v>
      </c>
      <c r="Q2324" s="249">
        <v>0.0043400000000000001</v>
      </c>
      <c r="R2324" s="249">
        <f>Q2324*H2324</f>
        <v>1.0055780000000001</v>
      </c>
      <c r="S2324" s="249">
        <v>0</v>
      </c>
      <c r="T2324" s="250">
        <f>S2324*H2324</f>
        <v>0</v>
      </c>
      <c r="AR2324" s="25" t="s">
        <v>690</v>
      </c>
      <c r="AT2324" s="25" t="s">
        <v>418</v>
      </c>
      <c r="AU2324" s="25" t="s">
        <v>86</v>
      </c>
      <c r="AY2324" s="25" t="s">
        <v>414</v>
      </c>
      <c r="BE2324" s="251">
        <f>IF(N2324="základní",J2324,0)</f>
        <v>0</v>
      </c>
      <c r="BF2324" s="251">
        <f>IF(N2324="snížená",J2324,0)</f>
        <v>0</v>
      </c>
      <c r="BG2324" s="251">
        <f>IF(N2324="zákl. přenesená",J2324,0)</f>
        <v>0</v>
      </c>
      <c r="BH2324" s="251">
        <f>IF(N2324="sníž. přenesená",J2324,0)</f>
        <v>0</v>
      </c>
      <c r="BI2324" s="251">
        <f>IF(N2324="nulová",J2324,0)</f>
        <v>0</v>
      </c>
      <c r="BJ2324" s="25" t="s">
        <v>83</v>
      </c>
      <c r="BK2324" s="251">
        <f>ROUND(I2324*H2324,2)</f>
        <v>0</v>
      </c>
      <c r="BL2324" s="25" t="s">
        <v>690</v>
      </c>
      <c r="BM2324" s="25" t="s">
        <v>2376</v>
      </c>
    </row>
    <row r="2325" s="1" customFormat="1">
      <c r="B2325" s="47"/>
      <c r="C2325" s="75"/>
      <c r="D2325" s="252" t="s">
        <v>425</v>
      </c>
      <c r="E2325" s="75"/>
      <c r="F2325" s="253" t="s">
        <v>2371</v>
      </c>
      <c r="G2325" s="75"/>
      <c r="H2325" s="75"/>
      <c r="I2325" s="208"/>
      <c r="J2325" s="75"/>
      <c r="K2325" s="75"/>
      <c r="L2325" s="73"/>
      <c r="M2325" s="254"/>
      <c r="N2325" s="48"/>
      <c r="O2325" s="48"/>
      <c r="P2325" s="48"/>
      <c r="Q2325" s="48"/>
      <c r="R2325" s="48"/>
      <c r="S2325" s="48"/>
      <c r="T2325" s="96"/>
      <c r="AT2325" s="25" t="s">
        <v>425</v>
      </c>
      <c r="AU2325" s="25" t="s">
        <v>86</v>
      </c>
    </row>
    <row r="2326" s="12" customFormat="1">
      <c r="B2326" s="255"/>
      <c r="C2326" s="256"/>
      <c r="D2326" s="252" t="s">
        <v>428</v>
      </c>
      <c r="E2326" s="257" t="s">
        <v>21</v>
      </c>
      <c r="F2326" s="258" t="s">
        <v>1944</v>
      </c>
      <c r="G2326" s="256"/>
      <c r="H2326" s="257" t="s">
        <v>21</v>
      </c>
      <c r="I2326" s="259"/>
      <c r="J2326" s="256"/>
      <c r="K2326" s="256"/>
      <c r="L2326" s="260"/>
      <c r="M2326" s="261"/>
      <c r="N2326" s="262"/>
      <c r="O2326" s="262"/>
      <c r="P2326" s="262"/>
      <c r="Q2326" s="262"/>
      <c r="R2326" s="262"/>
      <c r="S2326" s="262"/>
      <c r="T2326" s="263"/>
      <c r="AT2326" s="264" t="s">
        <v>428</v>
      </c>
      <c r="AU2326" s="264" t="s">
        <v>86</v>
      </c>
      <c r="AV2326" s="12" t="s">
        <v>83</v>
      </c>
      <c r="AW2326" s="12" t="s">
        <v>39</v>
      </c>
      <c r="AX2326" s="12" t="s">
        <v>76</v>
      </c>
      <c r="AY2326" s="264" t="s">
        <v>414</v>
      </c>
    </row>
    <row r="2327" s="12" customFormat="1">
      <c r="B2327" s="255"/>
      <c r="C2327" s="256"/>
      <c r="D2327" s="252" t="s">
        <v>428</v>
      </c>
      <c r="E2327" s="257" t="s">
        <v>21</v>
      </c>
      <c r="F2327" s="258" t="s">
        <v>2377</v>
      </c>
      <c r="G2327" s="256"/>
      <c r="H2327" s="257" t="s">
        <v>21</v>
      </c>
      <c r="I2327" s="259"/>
      <c r="J2327" s="256"/>
      <c r="K2327" s="256"/>
      <c r="L2327" s="260"/>
      <c r="M2327" s="261"/>
      <c r="N2327" s="262"/>
      <c r="O2327" s="262"/>
      <c r="P2327" s="262"/>
      <c r="Q2327" s="262"/>
      <c r="R2327" s="262"/>
      <c r="S2327" s="262"/>
      <c r="T2327" s="263"/>
      <c r="AT2327" s="264" t="s">
        <v>428</v>
      </c>
      <c r="AU2327" s="264" t="s">
        <v>86</v>
      </c>
      <c r="AV2327" s="12" t="s">
        <v>83</v>
      </c>
      <c r="AW2327" s="12" t="s">
        <v>39</v>
      </c>
      <c r="AX2327" s="12" t="s">
        <v>76</v>
      </c>
      <c r="AY2327" s="264" t="s">
        <v>414</v>
      </c>
    </row>
    <row r="2328" s="13" customFormat="1">
      <c r="B2328" s="265"/>
      <c r="C2328" s="266"/>
      <c r="D2328" s="252" t="s">
        <v>428</v>
      </c>
      <c r="E2328" s="267" t="s">
        <v>21</v>
      </c>
      <c r="F2328" s="268" t="s">
        <v>150</v>
      </c>
      <c r="G2328" s="266"/>
      <c r="H2328" s="269">
        <v>106.8</v>
      </c>
      <c r="I2328" s="270"/>
      <c r="J2328" s="266"/>
      <c r="K2328" s="266"/>
      <c r="L2328" s="271"/>
      <c r="M2328" s="272"/>
      <c r="N2328" s="273"/>
      <c r="O2328" s="273"/>
      <c r="P2328" s="273"/>
      <c r="Q2328" s="273"/>
      <c r="R2328" s="273"/>
      <c r="S2328" s="273"/>
      <c r="T2328" s="274"/>
      <c r="AT2328" s="275" t="s">
        <v>428</v>
      </c>
      <c r="AU2328" s="275" t="s">
        <v>86</v>
      </c>
      <c r="AV2328" s="13" t="s">
        <v>86</v>
      </c>
      <c r="AW2328" s="13" t="s">
        <v>39</v>
      </c>
      <c r="AX2328" s="13" t="s">
        <v>76</v>
      </c>
      <c r="AY2328" s="275" t="s">
        <v>414</v>
      </c>
    </row>
    <row r="2329" s="12" customFormat="1">
      <c r="B2329" s="255"/>
      <c r="C2329" s="256"/>
      <c r="D2329" s="252" t="s">
        <v>428</v>
      </c>
      <c r="E2329" s="257" t="s">
        <v>21</v>
      </c>
      <c r="F2329" s="258" t="s">
        <v>2378</v>
      </c>
      <c r="G2329" s="256"/>
      <c r="H2329" s="257" t="s">
        <v>21</v>
      </c>
      <c r="I2329" s="259"/>
      <c r="J2329" s="256"/>
      <c r="K2329" s="256"/>
      <c r="L2329" s="260"/>
      <c r="M2329" s="261"/>
      <c r="N2329" s="262"/>
      <c r="O2329" s="262"/>
      <c r="P2329" s="262"/>
      <c r="Q2329" s="262"/>
      <c r="R2329" s="262"/>
      <c r="S2329" s="262"/>
      <c r="T2329" s="263"/>
      <c r="AT2329" s="264" t="s">
        <v>428</v>
      </c>
      <c r="AU2329" s="264" t="s">
        <v>86</v>
      </c>
      <c r="AV2329" s="12" t="s">
        <v>83</v>
      </c>
      <c r="AW2329" s="12" t="s">
        <v>39</v>
      </c>
      <c r="AX2329" s="12" t="s">
        <v>76</v>
      </c>
      <c r="AY2329" s="264" t="s">
        <v>414</v>
      </c>
    </row>
    <row r="2330" s="13" customFormat="1">
      <c r="B2330" s="265"/>
      <c r="C2330" s="266"/>
      <c r="D2330" s="252" t="s">
        <v>428</v>
      </c>
      <c r="E2330" s="267" t="s">
        <v>21</v>
      </c>
      <c r="F2330" s="268" t="s">
        <v>154</v>
      </c>
      <c r="G2330" s="266"/>
      <c r="H2330" s="269">
        <v>124.90000000000001</v>
      </c>
      <c r="I2330" s="270"/>
      <c r="J2330" s="266"/>
      <c r="K2330" s="266"/>
      <c r="L2330" s="271"/>
      <c r="M2330" s="272"/>
      <c r="N2330" s="273"/>
      <c r="O2330" s="273"/>
      <c r="P2330" s="273"/>
      <c r="Q2330" s="273"/>
      <c r="R2330" s="273"/>
      <c r="S2330" s="273"/>
      <c r="T2330" s="274"/>
      <c r="AT2330" s="275" t="s">
        <v>428</v>
      </c>
      <c r="AU2330" s="275" t="s">
        <v>86</v>
      </c>
      <c r="AV2330" s="13" t="s">
        <v>86</v>
      </c>
      <c r="AW2330" s="13" t="s">
        <v>39</v>
      </c>
      <c r="AX2330" s="13" t="s">
        <v>76</v>
      </c>
      <c r="AY2330" s="275" t="s">
        <v>414</v>
      </c>
    </row>
    <row r="2331" s="15" customFormat="1">
      <c r="B2331" s="287"/>
      <c r="C2331" s="288"/>
      <c r="D2331" s="252" t="s">
        <v>428</v>
      </c>
      <c r="E2331" s="289" t="s">
        <v>21</v>
      </c>
      <c r="F2331" s="290" t="s">
        <v>235</v>
      </c>
      <c r="G2331" s="288"/>
      <c r="H2331" s="291">
        <v>231.69999999999999</v>
      </c>
      <c r="I2331" s="292"/>
      <c r="J2331" s="288"/>
      <c r="K2331" s="288"/>
      <c r="L2331" s="293"/>
      <c r="M2331" s="294"/>
      <c r="N2331" s="295"/>
      <c r="O2331" s="295"/>
      <c r="P2331" s="295"/>
      <c r="Q2331" s="295"/>
      <c r="R2331" s="295"/>
      <c r="S2331" s="295"/>
      <c r="T2331" s="296"/>
      <c r="AT2331" s="297" t="s">
        <v>428</v>
      </c>
      <c r="AU2331" s="297" t="s">
        <v>86</v>
      </c>
      <c r="AV2331" s="15" t="s">
        <v>422</v>
      </c>
      <c r="AW2331" s="15" t="s">
        <v>39</v>
      </c>
      <c r="AX2331" s="15" t="s">
        <v>83</v>
      </c>
      <c r="AY2331" s="297" t="s">
        <v>414</v>
      </c>
    </row>
    <row r="2332" s="1" customFormat="1" ht="16.5" customHeight="1">
      <c r="B2332" s="47"/>
      <c r="C2332" s="240" t="s">
        <v>2379</v>
      </c>
      <c r="D2332" s="240" t="s">
        <v>418</v>
      </c>
      <c r="E2332" s="241" t="s">
        <v>2380</v>
      </c>
      <c r="F2332" s="242" t="s">
        <v>2381</v>
      </c>
      <c r="G2332" s="243" t="s">
        <v>145</v>
      </c>
      <c r="H2332" s="244">
        <v>24.199999999999999</v>
      </c>
      <c r="I2332" s="245"/>
      <c r="J2332" s="246">
        <f>ROUND(I2332*H2332,2)</f>
        <v>0</v>
      </c>
      <c r="K2332" s="242" t="s">
        <v>421</v>
      </c>
      <c r="L2332" s="73"/>
      <c r="M2332" s="247" t="s">
        <v>21</v>
      </c>
      <c r="N2332" s="248" t="s">
        <v>47</v>
      </c>
      <c r="O2332" s="48"/>
      <c r="P2332" s="249">
        <f>O2332*H2332</f>
        <v>0</v>
      </c>
      <c r="Q2332" s="249">
        <v>0.0058100000000000001</v>
      </c>
      <c r="R2332" s="249">
        <f>Q2332*H2332</f>
        <v>0.14060200000000001</v>
      </c>
      <c r="S2332" s="249">
        <v>0</v>
      </c>
      <c r="T2332" s="250">
        <f>S2332*H2332</f>
        <v>0</v>
      </c>
      <c r="AR2332" s="25" t="s">
        <v>690</v>
      </c>
      <c r="AT2332" s="25" t="s">
        <v>418</v>
      </c>
      <c r="AU2332" s="25" t="s">
        <v>86</v>
      </c>
      <c r="AY2332" s="25" t="s">
        <v>414</v>
      </c>
      <c r="BE2332" s="251">
        <f>IF(N2332="základní",J2332,0)</f>
        <v>0</v>
      </c>
      <c r="BF2332" s="251">
        <f>IF(N2332="snížená",J2332,0)</f>
        <v>0</v>
      </c>
      <c r="BG2332" s="251">
        <f>IF(N2332="zákl. přenesená",J2332,0)</f>
        <v>0</v>
      </c>
      <c r="BH2332" s="251">
        <f>IF(N2332="sníž. přenesená",J2332,0)</f>
        <v>0</v>
      </c>
      <c r="BI2332" s="251">
        <f>IF(N2332="nulová",J2332,0)</f>
        <v>0</v>
      </c>
      <c r="BJ2332" s="25" t="s">
        <v>83</v>
      </c>
      <c r="BK2332" s="251">
        <f>ROUND(I2332*H2332,2)</f>
        <v>0</v>
      </c>
      <c r="BL2332" s="25" t="s">
        <v>690</v>
      </c>
      <c r="BM2332" s="25" t="s">
        <v>2382</v>
      </c>
    </row>
    <row r="2333" s="1" customFormat="1">
      <c r="B2333" s="47"/>
      <c r="C2333" s="75"/>
      <c r="D2333" s="252" t="s">
        <v>425</v>
      </c>
      <c r="E2333" s="75"/>
      <c r="F2333" s="253" t="s">
        <v>2371</v>
      </c>
      <c r="G2333" s="75"/>
      <c r="H2333" s="75"/>
      <c r="I2333" s="208"/>
      <c r="J2333" s="75"/>
      <c r="K2333" s="75"/>
      <c r="L2333" s="73"/>
      <c r="M2333" s="254"/>
      <c r="N2333" s="48"/>
      <c r="O2333" s="48"/>
      <c r="P2333" s="48"/>
      <c r="Q2333" s="48"/>
      <c r="R2333" s="48"/>
      <c r="S2333" s="48"/>
      <c r="T2333" s="96"/>
      <c r="AT2333" s="25" t="s">
        <v>425</v>
      </c>
      <c r="AU2333" s="25" t="s">
        <v>86</v>
      </c>
    </row>
    <row r="2334" s="12" customFormat="1">
      <c r="B2334" s="255"/>
      <c r="C2334" s="256"/>
      <c r="D2334" s="252" t="s">
        <v>428</v>
      </c>
      <c r="E2334" s="257" t="s">
        <v>21</v>
      </c>
      <c r="F2334" s="258" t="s">
        <v>1944</v>
      </c>
      <c r="G2334" s="256"/>
      <c r="H2334" s="257" t="s">
        <v>21</v>
      </c>
      <c r="I2334" s="259"/>
      <c r="J2334" s="256"/>
      <c r="K2334" s="256"/>
      <c r="L2334" s="260"/>
      <c r="M2334" s="261"/>
      <c r="N2334" s="262"/>
      <c r="O2334" s="262"/>
      <c r="P2334" s="262"/>
      <c r="Q2334" s="262"/>
      <c r="R2334" s="262"/>
      <c r="S2334" s="262"/>
      <c r="T2334" s="263"/>
      <c r="AT2334" s="264" t="s">
        <v>428</v>
      </c>
      <c r="AU2334" s="264" t="s">
        <v>86</v>
      </c>
      <c r="AV2334" s="12" t="s">
        <v>83</v>
      </c>
      <c r="AW2334" s="12" t="s">
        <v>39</v>
      </c>
      <c r="AX2334" s="12" t="s">
        <v>76</v>
      </c>
      <c r="AY2334" s="264" t="s">
        <v>414</v>
      </c>
    </row>
    <row r="2335" s="12" customFormat="1">
      <c r="B2335" s="255"/>
      <c r="C2335" s="256"/>
      <c r="D2335" s="252" t="s">
        <v>428</v>
      </c>
      <c r="E2335" s="257" t="s">
        <v>21</v>
      </c>
      <c r="F2335" s="258" t="s">
        <v>2383</v>
      </c>
      <c r="G2335" s="256"/>
      <c r="H2335" s="257" t="s">
        <v>21</v>
      </c>
      <c r="I2335" s="259"/>
      <c r="J2335" s="256"/>
      <c r="K2335" s="256"/>
      <c r="L2335" s="260"/>
      <c r="M2335" s="261"/>
      <c r="N2335" s="262"/>
      <c r="O2335" s="262"/>
      <c r="P2335" s="262"/>
      <c r="Q2335" s="262"/>
      <c r="R2335" s="262"/>
      <c r="S2335" s="262"/>
      <c r="T2335" s="263"/>
      <c r="AT2335" s="264" t="s">
        <v>428</v>
      </c>
      <c r="AU2335" s="264" t="s">
        <v>86</v>
      </c>
      <c r="AV2335" s="12" t="s">
        <v>83</v>
      </c>
      <c r="AW2335" s="12" t="s">
        <v>39</v>
      </c>
      <c r="AX2335" s="12" t="s">
        <v>76</v>
      </c>
      <c r="AY2335" s="264" t="s">
        <v>414</v>
      </c>
    </row>
    <row r="2336" s="13" customFormat="1">
      <c r="B2336" s="265"/>
      <c r="C2336" s="266"/>
      <c r="D2336" s="252" t="s">
        <v>428</v>
      </c>
      <c r="E2336" s="267" t="s">
        <v>21</v>
      </c>
      <c r="F2336" s="268" t="s">
        <v>152</v>
      </c>
      <c r="G2336" s="266"/>
      <c r="H2336" s="269">
        <v>24.199999999999999</v>
      </c>
      <c r="I2336" s="270"/>
      <c r="J2336" s="266"/>
      <c r="K2336" s="266"/>
      <c r="L2336" s="271"/>
      <c r="M2336" s="272"/>
      <c r="N2336" s="273"/>
      <c r="O2336" s="273"/>
      <c r="P2336" s="273"/>
      <c r="Q2336" s="273"/>
      <c r="R2336" s="273"/>
      <c r="S2336" s="273"/>
      <c r="T2336" s="274"/>
      <c r="AT2336" s="275" t="s">
        <v>428</v>
      </c>
      <c r="AU2336" s="275" t="s">
        <v>86</v>
      </c>
      <c r="AV2336" s="13" t="s">
        <v>86</v>
      </c>
      <c r="AW2336" s="13" t="s">
        <v>39</v>
      </c>
      <c r="AX2336" s="13" t="s">
        <v>76</v>
      </c>
      <c r="AY2336" s="275" t="s">
        <v>414</v>
      </c>
    </row>
    <row r="2337" s="15" customFormat="1">
      <c r="B2337" s="287"/>
      <c r="C2337" s="288"/>
      <c r="D2337" s="252" t="s">
        <v>428</v>
      </c>
      <c r="E2337" s="289" t="s">
        <v>21</v>
      </c>
      <c r="F2337" s="290" t="s">
        <v>235</v>
      </c>
      <c r="G2337" s="288"/>
      <c r="H2337" s="291">
        <v>24.199999999999999</v>
      </c>
      <c r="I2337" s="292"/>
      <c r="J2337" s="288"/>
      <c r="K2337" s="288"/>
      <c r="L2337" s="293"/>
      <c r="M2337" s="294"/>
      <c r="N2337" s="295"/>
      <c r="O2337" s="295"/>
      <c r="P2337" s="295"/>
      <c r="Q2337" s="295"/>
      <c r="R2337" s="295"/>
      <c r="S2337" s="295"/>
      <c r="T2337" s="296"/>
      <c r="AT2337" s="297" t="s">
        <v>428</v>
      </c>
      <c r="AU2337" s="297" t="s">
        <v>86</v>
      </c>
      <c r="AV2337" s="15" t="s">
        <v>422</v>
      </c>
      <c r="AW2337" s="15" t="s">
        <v>39</v>
      </c>
      <c r="AX2337" s="15" t="s">
        <v>83</v>
      </c>
      <c r="AY2337" s="297" t="s">
        <v>414</v>
      </c>
    </row>
    <row r="2338" s="1" customFormat="1" ht="25.5" customHeight="1">
      <c r="B2338" s="47"/>
      <c r="C2338" s="240" t="s">
        <v>2384</v>
      </c>
      <c r="D2338" s="240" t="s">
        <v>418</v>
      </c>
      <c r="E2338" s="241" t="s">
        <v>2385</v>
      </c>
      <c r="F2338" s="242" t="s">
        <v>2386</v>
      </c>
      <c r="G2338" s="243" t="s">
        <v>678</v>
      </c>
      <c r="H2338" s="244">
        <v>250</v>
      </c>
      <c r="I2338" s="245"/>
      <c r="J2338" s="246">
        <f>ROUND(I2338*H2338,2)</f>
        <v>0</v>
      </c>
      <c r="K2338" s="242" t="s">
        <v>21</v>
      </c>
      <c r="L2338" s="73"/>
      <c r="M2338" s="247" t="s">
        <v>21</v>
      </c>
      <c r="N2338" s="248" t="s">
        <v>47</v>
      </c>
      <c r="O2338" s="48"/>
      <c r="P2338" s="249">
        <f>O2338*H2338</f>
        <v>0</v>
      </c>
      <c r="Q2338" s="249">
        <v>0</v>
      </c>
      <c r="R2338" s="249">
        <f>Q2338*H2338</f>
        <v>0</v>
      </c>
      <c r="S2338" s="249">
        <v>0</v>
      </c>
      <c r="T2338" s="250">
        <f>S2338*H2338</f>
        <v>0</v>
      </c>
      <c r="AR2338" s="25" t="s">
        <v>690</v>
      </c>
      <c r="AT2338" s="25" t="s">
        <v>418</v>
      </c>
      <c r="AU2338" s="25" t="s">
        <v>86</v>
      </c>
      <c r="AY2338" s="25" t="s">
        <v>414</v>
      </c>
      <c r="BE2338" s="251">
        <f>IF(N2338="základní",J2338,0)</f>
        <v>0</v>
      </c>
      <c r="BF2338" s="251">
        <f>IF(N2338="snížená",J2338,0)</f>
        <v>0</v>
      </c>
      <c r="BG2338" s="251">
        <f>IF(N2338="zákl. přenesená",J2338,0)</f>
        <v>0</v>
      </c>
      <c r="BH2338" s="251">
        <f>IF(N2338="sníž. přenesená",J2338,0)</f>
        <v>0</v>
      </c>
      <c r="BI2338" s="251">
        <f>IF(N2338="nulová",J2338,0)</f>
        <v>0</v>
      </c>
      <c r="BJ2338" s="25" t="s">
        <v>83</v>
      </c>
      <c r="BK2338" s="251">
        <f>ROUND(I2338*H2338,2)</f>
        <v>0</v>
      </c>
      <c r="BL2338" s="25" t="s">
        <v>690</v>
      </c>
      <c r="BM2338" s="25" t="s">
        <v>2387</v>
      </c>
    </row>
    <row r="2339" s="12" customFormat="1">
      <c r="B2339" s="255"/>
      <c r="C2339" s="256"/>
      <c r="D2339" s="252" t="s">
        <v>428</v>
      </c>
      <c r="E2339" s="257" t="s">
        <v>21</v>
      </c>
      <c r="F2339" s="258" t="s">
        <v>1944</v>
      </c>
      <c r="G2339" s="256"/>
      <c r="H2339" s="257" t="s">
        <v>21</v>
      </c>
      <c r="I2339" s="259"/>
      <c r="J2339" s="256"/>
      <c r="K2339" s="256"/>
      <c r="L2339" s="260"/>
      <c r="M2339" s="261"/>
      <c r="N2339" s="262"/>
      <c r="O2339" s="262"/>
      <c r="P2339" s="262"/>
      <c r="Q2339" s="262"/>
      <c r="R2339" s="262"/>
      <c r="S2339" s="262"/>
      <c r="T2339" s="263"/>
      <c r="AT2339" s="264" t="s">
        <v>428</v>
      </c>
      <c r="AU2339" s="264" t="s">
        <v>86</v>
      </c>
      <c r="AV2339" s="12" t="s">
        <v>83</v>
      </c>
      <c r="AW2339" s="12" t="s">
        <v>39</v>
      </c>
      <c r="AX2339" s="12" t="s">
        <v>76</v>
      </c>
      <c r="AY2339" s="264" t="s">
        <v>414</v>
      </c>
    </row>
    <row r="2340" s="13" customFormat="1">
      <c r="B2340" s="265"/>
      <c r="C2340" s="266"/>
      <c r="D2340" s="252" t="s">
        <v>428</v>
      </c>
      <c r="E2340" s="267" t="s">
        <v>21</v>
      </c>
      <c r="F2340" s="268" t="s">
        <v>2388</v>
      </c>
      <c r="G2340" s="266"/>
      <c r="H2340" s="269">
        <v>185</v>
      </c>
      <c r="I2340" s="270"/>
      <c r="J2340" s="266"/>
      <c r="K2340" s="266"/>
      <c r="L2340" s="271"/>
      <c r="M2340" s="272"/>
      <c r="N2340" s="273"/>
      <c r="O2340" s="273"/>
      <c r="P2340" s="273"/>
      <c r="Q2340" s="273"/>
      <c r="R2340" s="273"/>
      <c r="S2340" s="273"/>
      <c r="T2340" s="274"/>
      <c r="AT2340" s="275" t="s">
        <v>428</v>
      </c>
      <c r="AU2340" s="275" t="s">
        <v>86</v>
      </c>
      <c r="AV2340" s="13" t="s">
        <v>86</v>
      </c>
      <c r="AW2340" s="13" t="s">
        <v>39</v>
      </c>
      <c r="AX2340" s="13" t="s">
        <v>76</v>
      </c>
      <c r="AY2340" s="275" t="s">
        <v>414</v>
      </c>
    </row>
    <row r="2341" s="13" customFormat="1">
      <c r="B2341" s="265"/>
      <c r="C2341" s="266"/>
      <c r="D2341" s="252" t="s">
        <v>428</v>
      </c>
      <c r="E2341" s="267" t="s">
        <v>21</v>
      </c>
      <c r="F2341" s="268" t="s">
        <v>2389</v>
      </c>
      <c r="G2341" s="266"/>
      <c r="H2341" s="269">
        <v>65</v>
      </c>
      <c r="I2341" s="270"/>
      <c r="J2341" s="266"/>
      <c r="K2341" s="266"/>
      <c r="L2341" s="271"/>
      <c r="M2341" s="272"/>
      <c r="N2341" s="273"/>
      <c r="O2341" s="273"/>
      <c r="P2341" s="273"/>
      <c r="Q2341" s="273"/>
      <c r="R2341" s="273"/>
      <c r="S2341" s="273"/>
      <c r="T2341" s="274"/>
      <c r="AT2341" s="275" t="s">
        <v>428</v>
      </c>
      <c r="AU2341" s="275" t="s">
        <v>86</v>
      </c>
      <c r="AV2341" s="13" t="s">
        <v>86</v>
      </c>
      <c r="AW2341" s="13" t="s">
        <v>39</v>
      </c>
      <c r="AX2341" s="13" t="s">
        <v>76</v>
      </c>
      <c r="AY2341" s="275" t="s">
        <v>414</v>
      </c>
    </row>
    <row r="2342" s="15" customFormat="1">
      <c r="B2342" s="287"/>
      <c r="C2342" s="288"/>
      <c r="D2342" s="252" t="s">
        <v>428</v>
      </c>
      <c r="E2342" s="289" t="s">
        <v>21</v>
      </c>
      <c r="F2342" s="290" t="s">
        <v>235</v>
      </c>
      <c r="G2342" s="288"/>
      <c r="H2342" s="291">
        <v>250</v>
      </c>
      <c r="I2342" s="292"/>
      <c r="J2342" s="288"/>
      <c r="K2342" s="288"/>
      <c r="L2342" s="293"/>
      <c r="M2342" s="294"/>
      <c r="N2342" s="295"/>
      <c r="O2342" s="295"/>
      <c r="P2342" s="295"/>
      <c r="Q2342" s="295"/>
      <c r="R2342" s="295"/>
      <c r="S2342" s="295"/>
      <c r="T2342" s="296"/>
      <c r="AT2342" s="297" t="s">
        <v>428</v>
      </c>
      <c r="AU2342" s="297" t="s">
        <v>86</v>
      </c>
      <c r="AV2342" s="15" t="s">
        <v>422</v>
      </c>
      <c r="AW2342" s="15" t="s">
        <v>39</v>
      </c>
      <c r="AX2342" s="15" t="s">
        <v>83</v>
      </c>
      <c r="AY2342" s="297" t="s">
        <v>414</v>
      </c>
    </row>
    <row r="2343" s="1" customFormat="1" ht="38.25" customHeight="1">
      <c r="B2343" s="47"/>
      <c r="C2343" s="240" t="s">
        <v>2390</v>
      </c>
      <c r="D2343" s="240" t="s">
        <v>418</v>
      </c>
      <c r="E2343" s="241" t="s">
        <v>2391</v>
      </c>
      <c r="F2343" s="242" t="s">
        <v>2392</v>
      </c>
      <c r="G2343" s="243" t="s">
        <v>192</v>
      </c>
      <c r="H2343" s="244">
        <v>84.385999999999996</v>
      </c>
      <c r="I2343" s="245"/>
      <c r="J2343" s="246">
        <f>ROUND(I2343*H2343,2)</f>
        <v>0</v>
      </c>
      <c r="K2343" s="242" t="s">
        <v>421</v>
      </c>
      <c r="L2343" s="73"/>
      <c r="M2343" s="247" t="s">
        <v>21</v>
      </c>
      <c r="N2343" s="248" t="s">
        <v>47</v>
      </c>
      <c r="O2343" s="48"/>
      <c r="P2343" s="249">
        <f>O2343*H2343</f>
        <v>0</v>
      </c>
      <c r="Q2343" s="249">
        <v>0.0075900000000000004</v>
      </c>
      <c r="R2343" s="249">
        <f>Q2343*H2343</f>
        <v>0.64048974000000003</v>
      </c>
      <c r="S2343" s="249">
        <v>0</v>
      </c>
      <c r="T2343" s="250">
        <f>S2343*H2343</f>
        <v>0</v>
      </c>
      <c r="AR2343" s="25" t="s">
        <v>690</v>
      </c>
      <c r="AT2343" s="25" t="s">
        <v>418</v>
      </c>
      <c r="AU2343" s="25" t="s">
        <v>86</v>
      </c>
      <c r="AY2343" s="25" t="s">
        <v>414</v>
      </c>
      <c r="BE2343" s="251">
        <f>IF(N2343="základní",J2343,0)</f>
        <v>0</v>
      </c>
      <c r="BF2343" s="251">
        <f>IF(N2343="snížená",J2343,0)</f>
        <v>0</v>
      </c>
      <c r="BG2343" s="251">
        <f>IF(N2343="zákl. přenesená",J2343,0)</f>
        <v>0</v>
      </c>
      <c r="BH2343" s="251">
        <f>IF(N2343="sníž. přenesená",J2343,0)</f>
        <v>0</v>
      </c>
      <c r="BI2343" s="251">
        <f>IF(N2343="nulová",J2343,0)</f>
        <v>0</v>
      </c>
      <c r="BJ2343" s="25" t="s">
        <v>83</v>
      </c>
      <c r="BK2343" s="251">
        <f>ROUND(I2343*H2343,2)</f>
        <v>0</v>
      </c>
      <c r="BL2343" s="25" t="s">
        <v>690</v>
      </c>
      <c r="BM2343" s="25" t="s">
        <v>2393</v>
      </c>
    </row>
    <row r="2344" s="12" customFormat="1">
      <c r="B2344" s="255"/>
      <c r="C2344" s="256"/>
      <c r="D2344" s="252" t="s">
        <v>428</v>
      </c>
      <c r="E2344" s="257" t="s">
        <v>21</v>
      </c>
      <c r="F2344" s="258" t="s">
        <v>1944</v>
      </c>
      <c r="G2344" s="256"/>
      <c r="H2344" s="257" t="s">
        <v>21</v>
      </c>
      <c r="I2344" s="259"/>
      <c r="J2344" s="256"/>
      <c r="K2344" s="256"/>
      <c r="L2344" s="260"/>
      <c r="M2344" s="261"/>
      <c r="N2344" s="262"/>
      <c r="O2344" s="262"/>
      <c r="P2344" s="262"/>
      <c r="Q2344" s="262"/>
      <c r="R2344" s="262"/>
      <c r="S2344" s="262"/>
      <c r="T2344" s="263"/>
      <c r="AT2344" s="264" t="s">
        <v>428</v>
      </c>
      <c r="AU2344" s="264" t="s">
        <v>86</v>
      </c>
      <c r="AV2344" s="12" t="s">
        <v>83</v>
      </c>
      <c r="AW2344" s="12" t="s">
        <v>39</v>
      </c>
      <c r="AX2344" s="12" t="s">
        <v>76</v>
      </c>
      <c r="AY2344" s="264" t="s">
        <v>414</v>
      </c>
    </row>
    <row r="2345" s="13" customFormat="1">
      <c r="B2345" s="265"/>
      <c r="C2345" s="266"/>
      <c r="D2345" s="252" t="s">
        <v>428</v>
      </c>
      <c r="E2345" s="267" t="s">
        <v>21</v>
      </c>
      <c r="F2345" s="268" t="s">
        <v>2394</v>
      </c>
      <c r="G2345" s="266"/>
      <c r="H2345" s="269">
        <v>0.80000000000000004</v>
      </c>
      <c r="I2345" s="270"/>
      <c r="J2345" s="266"/>
      <c r="K2345" s="266"/>
      <c r="L2345" s="271"/>
      <c r="M2345" s="272"/>
      <c r="N2345" s="273"/>
      <c r="O2345" s="273"/>
      <c r="P2345" s="273"/>
      <c r="Q2345" s="273"/>
      <c r="R2345" s="273"/>
      <c r="S2345" s="273"/>
      <c r="T2345" s="274"/>
      <c r="AT2345" s="275" t="s">
        <v>428</v>
      </c>
      <c r="AU2345" s="275" t="s">
        <v>86</v>
      </c>
      <c r="AV2345" s="13" t="s">
        <v>86</v>
      </c>
      <c r="AW2345" s="13" t="s">
        <v>39</v>
      </c>
      <c r="AX2345" s="13" t="s">
        <v>76</v>
      </c>
      <c r="AY2345" s="275" t="s">
        <v>414</v>
      </c>
    </row>
    <row r="2346" s="13" customFormat="1">
      <c r="B2346" s="265"/>
      <c r="C2346" s="266"/>
      <c r="D2346" s="252" t="s">
        <v>428</v>
      </c>
      <c r="E2346" s="267" t="s">
        <v>21</v>
      </c>
      <c r="F2346" s="268" t="s">
        <v>2395</v>
      </c>
      <c r="G2346" s="266"/>
      <c r="H2346" s="269">
        <v>4.6200000000000001</v>
      </c>
      <c r="I2346" s="270"/>
      <c r="J2346" s="266"/>
      <c r="K2346" s="266"/>
      <c r="L2346" s="271"/>
      <c r="M2346" s="272"/>
      <c r="N2346" s="273"/>
      <c r="O2346" s="273"/>
      <c r="P2346" s="273"/>
      <c r="Q2346" s="273"/>
      <c r="R2346" s="273"/>
      <c r="S2346" s="273"/>
      <c r="T2346" s="274"/>
      <c r="AT2346" s="275" t="s">
        <v>428</v>
      </c>
      <c r="AU2346" s="275" t="s">
        <v>86</v>
      </c>
      <c r="AV2346" s="13" t="s">
        <v>86</v>
      </c>
      <c r="AW2346" s="13" t="s">
        <v>39</v>
      </c>
      <c r="AX2346" s="13" t="s">
        <v>76</v>
      </c>
      <c r="AY2346" s="275" t="s">
        <v>414</v>
      </c>
    </row>
    <row r="2347" s="13" customFormat="1">
      <c r="B2347" s="265"/>
      <c r="C2347" s="266"/>
      <c r="D2347" s="252" t="s">
        <v>428</v>
      </c>
      <c r="E2347" s="267" t="s">
        <v>21</v>
      </c>
      <c r="F2347" s="268" t="s">
        <v>2396</v>
      </c>
      <c r="G2347" s="266"/>
      <c r="H2347" s="269">
        <v>0.71999999999999997</v>
      </c>
      <c r="I2347" s="270"/>
      <c r="J2347" s="266"/>
      <c r="K2347" s="266"/>
      <c r="L2347" s="271"/>
      <c r="M2347" s="272"/>
      <c r="N2347" s="273"/>
      <c r="O2347" s="273"/>
      <c r="P2347" s="273"/>
      <c r="Q2347" s="273"/>
      <c r="R2347" s="273"/>
      <c r="S2347" s="273"/>
      <c r="T2347" s="274"/>
      <c r="AT2347" s="275" t="s">
        <v>428</v>
      </c>
      <c r="AU2347" s="275" t="s">
        <v>86</v>
      </c>
      <c r="AV2347" s="13" t="s">
        <v>86</v>
      </c>
      <c r="AW2347" s="13" t="s">
        <v>39</v>
      </c>
      <c r="AX2347" s="13" t="s">
        <v>76</v>
      </c>
      <c r="AY2347" s="275" t="s">
        <v>414</v>
      </c>
    </row>
    <row r="2348" s="13" customFormat="1">
      <c r="B2348" s="265"/>
      <c r="C2348" s="266"/>
      <c r="D2348" s="252" t="s">
        <v>428</v>
      </c>
      <c r="E2348" s="267" t="s">
        <v>21</v>
      </c>
      <c r="F2348" s="268" t="s">
        <v>2397</v>
      </c>
      <c r="G2348" s="266"/>
      <c r="H2348" s="269">
        <v>78.245999999999995</v>
      </c>
      <c r="I2348" s="270"/>
      <c r="J2348" s="266"/>
      <c r="K2348" s="266"/>
      <c r="L2348" s="271"/>
      <c r="M2348" s="272"/>
      <c r="N2348" s="273"/>
      <c r="O2348" s="273"/>
      <c r="P2348" s="273"/>
      <c r="Q2348" s="273"/>
      <c r="R2348" s="273"/>
      <c r="S2348" s="273"/>
      <c r="T2348" s="274"/>
      <c r="AT2348" s="275" t="s">
        <v>428</v>
      </c>
      <c r="AU2348" s="275" t="s">
        <v>86</v>
      </c>
      <c r="AV2348" s="13" t="s">
        <v>86</v>
      </c>
      <c r="AW2348" s="13" t="s">
        <v>39</v>
      </c>
      <c r="AX2348" s="13" t="s">
        <v>76</v>
      </c>
      <c r="AY2348" s="275" t="s">
        <v>414</v>
      </c>
    </row>
    <row r="2349" s="15" customFormat="1">
      <c r="B2349" s="287"/>
      <c r="C2349" s="288"/>
      <c r="D2349" s="252" t="s">
        <v>428</v>
      </c>
      <c r="E2349" s="289" t="s">
        <v>21</v>
      </c>
      <c r="F2349" s="290" t="s">
        <v>235</v>
      </c>
      <c r="G2349" s="288"/>
      <c r="H2349" s="291">
        <v>84.385999999999996</v>
      </c>
      <c r="I2349" s="292"/>
      <c r="J2349" s="288"/>
      <c r="K2349" s="288"/>
      <c r="L2349" s="293"/>
      <c r="M2349" s="294"/>
      <c r="N2349" s="295"/>
      <c r="O2349" s="295"/>
      <c r="P2349" s="295"/>
      <c r="Q2349" s="295"/>
      <c r="R2349" s="295"/>
      <c r="S2349" s="295"/>
      <c r="T2349" s="296"/>
      <c r="AT2349" s="297" t="s">
        <v>428</v>
      </c>
      <c r="AU2349" s="297" t="s">
        <v>86</v>
      </c>
      <c r="AV2349" s="15" t="s">
        <v>422</v>
      </c>
      <c r="AW2349" s="15" t="s">
        <v>39</v>
      </c>
      <c r="AX2349" s="15" t="s">
        <v>83</v>
      </c>
      <c r="AY2349" s="297" t="s">
        <v>414</v>
      </c>
    </row>
    <row r="2350" s="1" customFormat="1" ht="25.5" customHeight="1">
      <c r="B2350" s="47"/>
      <c r="C2350" s="240" t="s">
        <v>2398</v>
      </c>
      <c r="D2350" s="240" t="s">
        <v>418</v>
      </c>
      <c r="E2350" s="241" t="s">
        <v>2399</v>
      </c>
      <c r="F2350" s="242" t="s">
        <v>2400</v>
      </c>
      <c r="G2350" s="243" t="s">
        <v>145</v>
      </c>
      <c r="H2350" s="244">
        <v>3</v>
      </c>
      <c r="I2350" s="245"/>
      <c r="J2350" s="246">
        <f>ROUND(I2350*H2350,2)</f>
        <v>0</v>
      </c>
      <c r="K2350" s="242" t="s">
        <v>421</v>
      </c>
      <c r="L2350" s="73"/>
      <c r="M2350" s="247" t="s">
        <v>21</v>
      </c>
      <c r="N2350" s="248" t="s">
        <v>47</v>
      </c>
      <c r="O2350" s="48"/>
      <c r="P2350" s="249">
        <f>O2350*H2350</f>
        <v>0</v>
      </c>
      <c r="Q2350" s="249">
        <v>0.0043699999999999998</v>
      </c>
      <c r="R2350" s="249">
        <f>Q2350*H2350</f>
        <v>0.01311</v>
      </c>
      <c r="S2350" s="249">
        <v>0</v>
      </c>
      <c r="T2350" s="250">
        <f>S2350*H2350</f>
        <v>0</v>
      </c>
      <c r="AR2350" s="25" t="s">
        <v>690</v>
      </c>
      <c r="AT2350" s="25" t="s">
        <v>418</v>
      </c>
      <c r="AU2350" s="25" t="s">
        <v>86</v>
      </c>
      <c r="AY2350" s="25" t="s">
        <v>414</v>
      </c>
      <c r="BE2350" s="251">
        <f>IF(N2350="základní",J2350,0)</f>
        <v>0</v>
      </c>
      <c r="BF2350" s="251">
        <f>IF(N2350="snížená",J2350,0)</f>
        <v>0</v>
      </c>
      <c r="BG2350" s="251">
        <f>IF(N2350="zákl. přenesená",J2350,0)</f>
        <v>0</v>
      </c>
      <c r="BH2350" s="251">
        <f>IF(N2350="sníž. přenesená",J2350,0)</f>
        <v>0</v>
      </c>
      <c r="BI2350" s="251">
        <f>IF(N2350="nulová",J2350,0)</f>
        <v>0</v>
      </c>
      <c r="BJ2350" s="25" t="s">
        <v>83</v>
      </c>
      <c r="BK2350" s="251">
        <f>ROUND(I2350*H2350,2)</f>
        <v>0</v>
      </c>
      <c r="BL2350" s="25" t="s">
        <v>690</v>
      </c>
      <c r="BM2350" s="25" t="s">
        <v>2401</v>
      </c>
    </row>
    <row r="2351" s="12" customFormat="1">
      <c r="B2351" s="255"/>
      <c r="C2351" s="256"/>
      <c r="D2351" s="252" t="s">
        <v>428</v>
      </c>
      <c r="E2351" s="257" t="s">
        <v>21</v>
      </c>
      <c r="F2351" s="258" t="s">
        <v>1944</v>
      </c>
      <c r="G2351" s="256"/>
      <c r="H2351" s="257" t="s">
        <v>21</v>
      </c>
      <c r="I2351" s="259"/>
      <c r="J2351" s="256"/>
      <c r="K2351" s="256"/>
      <c r="L2351" s="260"/>
      <c r="M2351" s="261"/>
      <c r="N2351" s="262"/>
      <c r="O2351" s="262"/>
      <c r="P2351" s="262"/>
      <c r="Q2351" s="262"/>
      <c r="R2351" s="262"/>
      <c r="S2351" s="262"/>
      <c r="T2351" s="263"/>
      <c r="AT2351" s="264" t="s">
        <v>428</v>
      </c>
      <c r="AU2351" s="264" t="s">
        <v>86</v>
      </c>
      <c r="AV2351" s="12" t="s">
        <v>83</v>
      </c>
      <c r="AW2351" s="12" t="s">
        <v>39</v>
      </c>
      <c r="AX2351" s="12" t="s">
        <v>76</v>
      </c>
      <c r="AY2351" s="264" t="s">
        <v>414</v>
      </c>
    </row>
    <row r="2352" s="12" customFormat="1">
      <c r="B2352" s="255"/>
      <c r="C2352" s="256"/>
      <c r="D2352" s="252" t="s">
        <v>428</v>
      </c>
      <c r="E2352" s="257" t="s">
        <v>21</v>
      </c>
      <c r="F2352" s="258" t="s">
        <v>2377</v>
      </c>
      <c r="G2352" s="256"/>
      <c r="H2352" s="257" t="s">
        <v>21</v>
      </c>
      <c r="I2352" s="259"/>
      <c r="J2352" s="256"/>
      <c r="K2352" s="256"/>
      <c r="L2352" s="260"/>
      <c r="M2352" s="261"/>
      <c r="N2352" s="262"/>
      <c r="O2352" s="262"/>
      <c r="P2352" s="262"/>
      <c r="Q2352" s="262"/>
      <c r="R2352" s="262"/>
      <c r="S2352" s="262"/>
      <c r="T2352" s="263"/>
      <c r="AT2352" s="264" t="s">
        <v>428</v>
      </c>
      <c r="AU2352" s="264" t="s">
        <v>86</v>
      </c>
      <c r="AV2352" s="12" t="s">
        <v>83</v>
      </c>
      <c r="AW2352" s="12" t="s">
        <v>39</v>
      </c>
      <c r="AX2352" s="12" t="s">
        <v>76</v>
      </c>
      <c r="AY2352" s="264" t="s">
        <v>414</v>
      </c>
    </row>
    <row r="2353" s="13" customFormat="1">
      <c r="B2353" s="265"/>
      <c r="C2353" s="266"/>
      <c r="D2353" s="252" t="s">
        <v>428</v>
      </c>
      <c r="E2353" s="267" t="s">
        <v>21</v>
      </c>
      <c r="F2353" s="268" t="s">
        <v>2402</v>
      </c>
      <c r="G2353" s="266"/>
      <c r="H2353" s="269">
        <v>3</v>
      </c>
      <c r="I2353" s="270"/>
      <c r="J2353" s="266"/>
      <c r="K2353" s="266"/>
      <c r="L2353" s="271"/>
      <c r="M2353" s="272"/>
      <c r="N2353" s="273"/>
      <c r="O2353" s="273"/>
      <c r="P2353" s="273"/>
      <c r="Q2353" s="273"/>
      <c r="R2353" s="273"/>
      <c r="S2353" s="273"/>
      <c r="T2353" s="274"/>
      <c r="AT2353" s="275" t="s">
        <v>428</v>
      </c>
      <c r="AU2353" s="275" t="s">
        <v>86</v>
      </c>
      <c r="AV2353" s="13" t="s">
        <v>86</v>
      </c>
      <c r="AW2353" s="13" t="s">
        <v>39</v>
      </c>
      <c r="AX2353" s="13" t="s">
        <v>76</v>
      </c>
      <c r="AY2353" s="275" t="s">
        <v>414</v>
      </c>
    </row>
    <row r="2354" s="15" customFormat="1">
      <c r="B2354" s="287"/>
      <c r="C2354" s="288"/>
      <c r="D2354" s="252" t="s">
        <v>428</v>
      </c>
      <c r="E2354" s="289" t="s">
        <v>21</v>
      </c>
      <c r="F2354" s="290" t="s">
        <v>235</v>
      </c>
      <c r="G2354" s="288"/>
      <c r="H2354" s="291">
        <v>3</v>
      </c>
      <c r="I2354" s="292"/>
      <c r="J2354" s="288"/>
      <c r="K2354" s="288"/>
      <c r="L2354" s="293"/>
      <c r="M2354" s="294"/>
      <c r="N2354" s="295"/>
      <c r="O2354" s="295"/>
      <c r="P2354" s="295"/>
      <c r="Q2354" s="295"/>
      <c r="R2354" s="295"/>
      <c r="S2354" s="295"/>
      <c r="T2354" s="296"/>
      <c r="AT2354" s="297" t="s">
        <v>428</v>
      </c>
      <c r="AU2354" s="297" t="s">
        <v>86</v>
      </c>
      <c r="AV2354" s="15" t="s">
        <v>422</v>
      </c>
      <c r="AW2354" s="15" t="s">
        <v>39</v>
      </c>
      <c r="AX2354" s="15" t="s">
        <v>83</v>
      </c>
      <c r="AY2354" s="297" t="s">
        <v>414</v>
      </c>
    </row>
    <row r="2355" s="1" customFormat="1" ht="25.5" customHeight="1">
      <c r="B2355" s="47"/>
      <c r="C2355" s="240" t="s">
        <v>2403</v>
      </c>
      <c r="D2355" s="240" t="s">
        <v>418</v>
      </c>
      <c r="E2355" s="241" t="s">
        <v>2404</v>
      </c>
      <c r="F2355" s="242" t="s">
        <v>2405</v>
      </c>
      <c r="G2355" s="243" t="s">
        <v>145</v>
      </c>
      <c r="H2355" s="244">
        <v>35.799999999999997</v>
      </c>
      <c r="I2355" s="245"/>
      <c r="J2355" s="246">
        <f>ROUND(I2355*H2355,2)</f>
        <v>0</v>
      </c>
      <c r="K2355" s="242" t="s">
        <v>421</v>
      </c>
      <c r="L2355" s="73"/>
      <c r="M2355" s="247" t="s">
        <v>21</v>
      </c>
      <c r="N2355" s="248" t="s">
        <v>47</v>
      </c>
      <c r="O2355" s="48"/>
      <c r="P2355" s="249">
        <f>O2355*H2355</f>
        <v>0</v>
      </c>
      <c r="Q2355" s="249">
        <v>0.0058399999999999997</v>
      </c>
      <c r="R2355" s="249">
        <f>Q2355*H2355</f>
        <v>0.20907199999999998</v>
      </c>
      <c r="S2355" s="249">
        <v>0</v>
      </c>
      <c r="T2355" s="250">
        <f>S2355*H2355</f>
        <v>0</v>
      </c>
      <c r="AR2355" s="25" t="s">
        <v>690</v>
      </c>
      <c r="AT2355" s="25" t="s">
        <v>418</v>
      </c>
      <c r="AU2355" s="25" t="s">
        <v>86</v>
      </c>
      <c r="AY2355" s="25" t="s">
        <v>414</v>
      </c>
      <c r="BE2355" s="251">
        <f>IF(N2355="základní",J2355,0)</f>
        <v>0</v>
      </c>
      <c r="BF2355" s="251">
        <f>IF(N2355="snížená",J2355,0)</f>
        <v>0</v>
      </c>
      <c r="BG2355" s="251">
        <f>IF(N2355="zákl. přenesená",J2355,0)</f>
        <v>0</v>
      </c>
      <c r="BH2355" s="251">
        <f>IF(N2355="sníž. přenesená",J2355,0)</f>
        <v>0</v>
      </c>
      <c r="BI2355" s="251">
        <f>IF(N2355="nulová",J2355,0)</f>
        <v>0</v>
      </c>
      <c r="BJ2355" s="25" t="s">
        <v>83</v>
      </c>
      <c r="BK2355" s="251">
        <f>ROUND(I2355*H2355,2)</f>
        <v>0</v>
      </c>
      <c r="BL2355" s="25" t="s">
        <v>690</v>
      </c>
      <c r="BM2355" s="25" t="s">
        <v>2406</v>
      </c>
    </row>
    <row r="2356" s="12" customFormat="1">
      <c r="B2356" s="255"/>
      <c r="C2356" s="256"/>
      <c r="D2356" s="252" t="s">
        <v>428</v>
      </c>
      <c r="E2356" s="257" t="s">
        <v>21</v>
      </c>
      <c r="F2356" s="258" t="s">
        <v>1944</v>
      </c>
      <c r="G2356" s="256"/>
      <c r="H2356" s="257" t="s">
        <v>21</v>
      </c>
      <c r="I2356" s="259"/>
      <c r="J2356" s="256"/>
      <c r="K2356" s="256"/>
      <c r="L2356" s="260"/>
      <c r="M2356" s="261"/>
      <c r="N2356" s="262"/>
      <c r="O2356" s="262"/>
      <c r="P2356" s="262"/>
      <c r="Q2356" s="262"/>
      <c r="R2356" s="262"/>
      <c r="S2356" s="262"/>
      <c r="T2356" s="263"/>
      <c r="AT2356" s="264" t="s">
        <v>428</v>
      </c>
      <c r="AU2356" s="264" t="s">
        <v>86</v>
      </c>
      <c r="AV2356" s="12" t="s">
        <v>83</v>
      </c>
      <c r="AW2356" s="12" t="s">
        <v>39</v>
      </c>
      <c r="AX2356" s="12" t="s">
        <v>76</v>
      </c>
      <c r="AY2356" s="264" t="s">
        <v>414</v>
      </c>
    </row>
    <row r="2357" s="12" customFormat="1">
      <c r="B2357" s="255"/>
      <c r="C2357" s="256"/>
      <c r="D2357" s="252" t="s">
        <v>428</v>
      </c>
      <c r="E2357" s="257" t="s">
        <v>21</v>
      </c>
      <c r="F2357" s="258" t="s">
        <v>2383</v>
      </c>
      <c r="G2357" s="256"/>
      <c r="H2357" s="257" t="s">
        <v>21</v>
      </c>
      <c r="I2357" s="259"/>
      <c r="J2357" s="256"/>
      <c r="K2357" s="256"/>
      <c r="L2357" s="260"/>
      <c r="M2357" s="261"/>
      <c r="N2357" s="262"/>
      <c r="O2357" s="262"/>
      <c r="P2357" s="262"/>
      <c r="Q2357" s="262"/>
      <c r="R2357" s="262"/>
      <c r="S2357" s="262"/>
      <c r="T2357" s="263"/>
      <c r="AT2357" s="264" t="s">
        <v>428</v>
      </c>
      <c r="AU2357" s="264" t="s">
        <v>86</v>
      </c>
      <c r="AV2357" s="12" t="s">
        <v>83</v>
      </c>
      <c r="AW2357" s="12" t="s">
        <v>39</v>
      </c>
      <c r="AX2357" s="12" t="s">
        <v>76</v>
      </c>
      <c r="AY2357" s="264" t="s">
        <v>414</v>
      </c>
    </row>
    <row r="2358" s="13" customFormat="1">
      <c r="B2358" s="265"/>
      <c r="C2358" s="266"/>
      <c r="D2358" s="252" t="s">
        <v>428</v>
      </c>
      <c r="E2358" s="267" t="s">
        <v>21</v>
      </c>
      <c r="F2358" s="268" t="s">
        <v>2407</v>
      </c>
      <c r="G2358" s="266"/>
      <c r="H2358" s="269">
        <v>17.899999999999999</v>
      </c>
      <c r="I2358" s="270"/>
      <c r="J2358" s="266"/>
      <c r="K2358" s="266"/>
      <c r="L2358" s="271"/>
      <c r="M2358" s="272"/>
      <c r="N2358" s="273"/>
      <c r="O2358" s="273"/>
      <c r="P2358" s="273"/>
      <c r="Q2358" s="273"/>
      <c r="R2358" s="273"/>
      <c r="S2358" s="273"/>
      <c r="T2358" s="274"/>
      <c r="AT2358" s="275" t="s">
        <v>428</v>
      </c>
      <c r="AU2358" s="275" t="s">
        <v>86</v>
      </c>
      <c r="AV2358" s="13" t="s">
        <v>86</v>
      </c>
      <c r="AW2358" s="13" t="s">
        <v>39</v>
      </c>
      <c r="AX2358" s="13" t="s">
        <v>76</v>
      </c>
      <c r="AY2358" s="275" t="s">
        <v>414</v>
      </c>
    </row>
    <row r="2359" s="13" customFormat="1">
      <c r="B2359" s="265"/>
      <c r="C2359" s="266"/>
      <c r="D2359" s="252" t="s">
        <v>428</v>
      </c>
      <c r="E2359" s="267" t="s">
        <v>21</v>
      </c>
      <c r="F2359" s="268" t="s">
        <v>2408</v>
      </c>
      <c r="G2359" s="266"/>
      <c r="H2359" s="269">
        <v>17.899999999999999</v>
      </c>
      <c r="I2359" s="270"/>
      <c r="J2359" s="266"/>
      <c r="K2359" s="266"/>
      <c r="L2359" s="271"/>
      <c r="M2359" s="272"/>
      <c r="N2359" s="273"/>
      <c r="O2359" s="273"/>
      <c r="P2359" s="273"/>
      <c r="Q2359" s="273"/>
      <c r="R2359" s="273"/>
      <c r="S2359" s="273"/>
      <c r="T2359" s="274"/>
      <c r="AT2359" s="275" t="s">
        <v>428</v>
      </c>
      <c r="AU2359" s="275" t="s">
        <v>86</v>
      </c>
      <c r="AV2359" s="13" t="s">
        <v>86</v>
      </c>
      <c r="AW2359" s="13" t="s">
        <v>39</v>
      </c>
      <c r="AX2359" s="13" t="s">
        <v>76</v>
      </c>
      <c r="AY2359" s="275" t="s">
        <v>414</v>
      </c>
    </row>
    <row r="2360" s="14" customFormat="1">
      <c r="B2360" s="276"/>
      <c r="C2360" s="277"/>
      <c r="D2360" s="252" t="s">
        <v>428</v>
      </c>
      <c r="E2360" s="278" t="s">
        <v>147</v>
      </c>
      <c r="F2360" s="279" t="s">
        <v>259</v>
      </c>
      <c r="G2360" s="277"/>
      <c r="H2360" s="280">
        <v>35.799999999999997</v>
      </c>
      <c r="I2360" s="281"/>
      <c r="J2360" s="277"/>
      <c r="K2360" s="277"/>
      <c r="L2360" s="282"/>
      <c r="M2360" s="283"/>
      <c r="N2360" s="284"/>
      <c r="O2360" s="284"/>
      <c r="P2360" s="284"/>
      <c r="Q2360" s="284"/>
      <c r="R2360" s="284"/>
      <c r="S2360" s="284"/>
      <c r="T2360" s="285"/>
      <c r="AT2360" s="286" t="s">
        <v>428</v>
      </c>
      <c r="AU2360" s="286" t="s">
        <v>86</v>
      </c>
      <c r="AV2360" s="14" t="s">
        <v>394</v>
      </c>
      <c r="AW2360" s="14" t="s">
        <v>39</v>
      </c>
      <c r="AX2360" s="14" t="s">
        <v>76</v>
      </c>
      <c r="AY2360" s="286" t="s">
        <v>414</v>
      </c>
    </row>
    <row r="2361" s="15" customFormat="1">
      <c r="B2361" s="287"/>
      <c r="C2361" s="288"/>
      <c r="D2361" s="252" t="s">
        <v>428</v>
      </c>
      <c r="E2361" s="289" t="s">
        <v>21</v>
      </c>
      <c r="F2361" s="290" t="s">
        <v>235</v>
      </c>
      <c r="G2361" s="288"/>
      <c r="H2361" s="291">
        <v>35.799999999999997</v>
      </c>
      <c r="I2361" s="292"/>
      <c r="J2361" s="288"/>
      <c r="K2361" s="288"/>
      <c r="L2361" s="293"/>
      <c r="M2361" s="294"/>
      <c r="N2361" s="295"/>
      <c r="O2361" s="295"/>
      <c r="P2361" s="295"/>
      <c r="Q2361" s="295"/>
      <c r="R2361" s="295"/>
      <c r="S2361" s="295"/>
      <c r="T2361" s="296"/>
      <c r="AT2361" s="297" t="s">
        <v>428</v>
      </c>
      <c r="AU2361" s="297" t="s">
        <v>86</v>
      </c>
      <c r="AV2361" s="15" t="s">
        <v>422</v>
      </c>
      <c r="AW2361" s="15" t="s">
        <v>39</v>
      </c>
      <c r="AX2361" s="15" t="s">
        <v>83</v>
      </c>
      <c r="AY2361" s="297" t="s">
        <v>414</v>
      </c>
    </row>
    <row r="2362" s="1" customFormat="1" ht="25.5" customHeight="1">
      <c r="B2362" s="47"/>
      <c r="C2362" s="240" t="s">
        <v>516</v>
      </c>
      <c r="D2362" s="240" t="s">
        <v>418</v>
      </c>
      <c r="E2362" s="241" t="s">
        <v>2409</v>
      </c>
      <c r="F2362" s="242" t="s">
        <v>2410</v>
      </c>
      <c r="G2362" s="243" t="s">
        <v>145</v>
      </c>
      <c r="H2362" s="244">
        <v>106.8</v>
      </c>
      <c r="I2362" s="245"/>
      <c r="J2362" s="246">
        <f>ROUND(I2362*H2362,2)</f>
        <v>0</v>
      </c>
      <c r="K2362" s="242" t="s">
        <v>421</v>
      </c>
      <c r="L2362" s="73"/>
      <c r="M2362" s="247" t="s">
        <v>21</v>
      </c>
      <c r="N2362" s="248" t="s">
        <v>47</v>
      </c>
      <c r="O2362" s="48"/>
      <c r="P2362" s="249">
        <f>O2362*H2362</f>
        <v>0</v>
      </c>
      <c r="Q2362" s="249">
        <v>0.0065300000000000002</v>
      </c>
      <c r="R2362" s="249">
        <f>Q2362*H2362</f>
        <v>0.69740400000000002</v>
      </c>
      <c r="S2362" s="249">
        <v>0</v>
      </c>
      <c r="T2362" s="250">
        <f>S2362*H2362</f>
        <v>0</v>
      </c>
      <c r="AR2362" s="25" t="s">
        <v>690</v>
      </c>
      <c r="AT2362" s="25" t="s">
        <v>418</v>
      </c>
      <c r="AU2362" s="25" t="s">
        <v>86</v>
      </c>
      <c r="AY2362" s="25" t="s">
        <v>414</v>
      </c>
      <c r="BE2362" s="251">
        <f>IF(N2362="základní",J2362,0)</f>
        <v>0</v>
      </c>
      <c r="BF2362" s="251">
        <f>IF(N2362="snížená",J2362,0)</f>
        <v>0</v>
      </c>
      <c r="BG2362" s="251">
        <f>IF(N2362="zákl. přenesená",J2362,0)</f>
        <v>0</v>
      </c>
      <c r="BH2362" s="251">
        <f>IF(N2362="sníž. přenesená",J2362,0)</f>
        <v>0</v>
      </c>
      <c r="BI2362" s="251">
        <f>IF(N2362="nulová",J2362,0)</f>
        <v>0</v>
      </c>
      <c r="BJ2362" s="25" t="s">
        <v>83</v>
      </c>
      <c r="BK2362" s="251">
        <f>ROUND(I2362*H2362,2)</f>
        <v>0</v>
      </c>
      <c r="BL2362" s="25" t="s">
        <v>690</v>
      </c>
      <c r="BM2362" s="25" t="s">
        <v>2411</v>
      </c>
    </row>
    <row r="2363" s="12" customFormat="1">
      <c r="B2363" s="255"/>
      <c r="C2363" s="256"/>
      <c r="D2363" s="252" t="s">
        <v>428</v>
      </c>
      <c r="E2363" s="257" t="s">
        <v>21</v>
      </c>
      <c r="F2363" s="258" t="s">
        <v>1944</v>
      </c>
      <c r="G2363" s="256"/>
      <c r="H2363" s="257" t="s">
        <v>21</v>
      </c>
      <c r="I2363" s="259"/>
      <c r="J2363" s="256"/>
      <c r="K2363" s="256"/>
      <c r="L2363" s="260"/>
      <c r="M2363" s="261"/>
      <c r="N2363" s="262"/>
      <c r="O2363" s="262"/>
      <c r="P2363" s="262"/>
      <c r="Q2363" s="262"/>
      <c r="R2363" s="262"/>
      <c r="S2363" s="262"/>
      <c r="T2363" s="263"/>
      <c r="AT2363" s="264" t="s">
        <v>428</v>
      </c>
      <c r="AU2363" s="264" t="s">
        <v>86</v>
      </c>
      <c r="AV2363" s="12" t="s">
        <v>83</v>
      </c>
      <c r="AW2363" s="12" t="s">
        <v>39</v>
      </c>
      <c r="AX2363" s="12" t="s">
        <v>76</v>
      </c>
      <c r="AY2363" s="264" t="s">
        <v>414</v>
      </c>
    </row>
    <row r="2364" s="13" customFormat="1">
      <c r="B2364" s="265"/>
      <c r="C2364" s="266"/>
      <c r="D2364" s="252" t="s">
        <v>428</v>
      </c>
      <c r="E2364" s="267" t="s">
        <v>21</v>
      </c>
      <c r="F2364" s="268" t="s">
        <v>2412</v>
      </c>
      <c r="G2364" s="266"/>
      <c r="H2364" s="269">
        <v>105</v>
      </c>
      <c r="I2364" s="270"/>
      <c r="J2364" s="266"/>
      <c r="K2364" s="266"/>
      <c r="L2364" s="271"/>
      <c r="M2364" s="272"/>
      <c r="N2364" s="273"/>
      <c r="O2364" s="273"/>
      <c r="P2364" s="273"/>
      <c r="Q2364" s="273"/>
      <c r="R2364" s="273"/>
      <c r="S2364" s="273"/>
      <c r="T2364" s="274"/>
      <c r="AT2364" s="275" t="s">
        <v>428</v>
      </c>
      <c r="AU2364" s="275" t="s">
        <v>86</v>
      </c>
      <c r="AV2364" s="13" t="s">
        <v>86</v>
      </c>
      <c r="AW2364" s="13" t="s">
        <v>39</v>
      </c>
      <c r="AX2364" s="13" t="s">
        <v>76</v>
      </c>
      <c r="AY2364" s="275" t="s">
        <v>414</v>
      </c>
    </row>
    <row r="2365" s="13" customFormat="1">
      <c r="B2365" s="265"/>
      <c r="C2365" s="266"/>
      <c r="D2365" s="252" t="s">
        <v>428</v>
      </c>
      <c r="E2365" s="267" t="s">
        <v>21</v>
      </c>
      <c r="F2365" s="268" t="s">
        <v>2413</v>
      </c>
      <c r="G2365" s="266"/>
      <c r="H2365" s="269">
        <v>1.8</v>
      </c>
      <c r="I2365" s="270"/>
      <c r="J2365" s="266"/>
      <c r="K2365" s="266"/>
      <c r="L2365" s="271"/>
      <c r="M2365" s="272"/>
      <c r="N2365" s="273"/>
      <c r="O2365" s="273"/>
      <c r="P2365" s="273"/>
      <c r="Q2365" s="273"/>
      <c r="R2365" s="273"/>
      <c r="S2365" s="273"/>
      <c r="T2365" s="274"/>
      <c r="AT2365" s="275" t="s">
        <v>428</v>
      </c>
      <c r="AU2365" s="275" t="s">
        <v>86</v>
      </c>
      <c r="AV2365" s="13" t="s">
        <v>86</v>
      </c>
      <c r="AW2365" s="13" t="s">
        <v>39</v>
      </c>
      <c r="AX2365" s="13" t="s">
        <v>76</v>
      </c>
      <c r="AY2365" s="275" t="s">
        <v>414</v>
      </c>
    </row>
    <row r="2366" s="14" customFormat="1">
      <c r="B2366" s="276"/>
      <c r="C2366" s="277"/>
      <c r="D2366" s="252" t="s">
        <v>428</v>
      </c>
      <c r="E2366" s="278" t="s">
        <v>150</v>
      </c>
      <c r="F2366" s="279" t="s">
        <v>259</v>
      </c>
      <c r="G2366" s="277"/>
      <c r="H2366" s="280">
        <v>106.8</v>
      </c>
      <c r="I2366" s="281"/>
      <c r="J2366" s="277"/>
      <c r="K2366" s="277"/>
      <c r="L2366" s="282"/>
      <c r="M2366" s="283"/>
      <c r="N2366" s="284"/>
      <c r="O2366" s="284"/>
      <c r="P2366" s="284"/>
      <c r="Q2366" s="284"/>
      <c r="R2366" s="284"/>
      <c r="S2366" s="284"/>
      <c r="T2366" s="285"/>
      <c r="AT2366" s="286" t="s">
        <v>428</v>
      </c>
      <c r="AU2366" s="286" t="s">
        <v>86</v>
      </c>
      <c r="AV2366" s="14" t="s">
        <v>394</v>
      </c>
      <c r="AW2366" s="14" t="s">
        <v>39</v>
      </c>
      <c r="AX2366" s="14" t="s">
        <v>76</v>
      </c>
      <c r="AY2366" s="286" t="s">
        <v>414</v>
      </c>
    </row>
    <row r="2367" s="15" customFormat="1">
      <c r="B2367" s="287"/>
      <c r="C2367" s="288"/>
      <c r="D2367" s="252" t="s">
        <v>428</v>
      </c>
      <c r="E2367" s="289" t="s">
        <v>21</v>
      </c>
      <c r="F2367" s="290" t="s">
        <v>235</v>
      </c>
      <c r="G2367" s="288"/>
      <c r="H2367" s="291">
        <v>106.8</v>
      </c>
      <c r="I2367" s="292"/>
      <c r="J2367" s="288"/>
      <c r="K2367" s="288"/>
      <c r="L2367" s="293"/>
      <c r="M2367" s="294"/>
      <c r="N2367" s="295"/>
      <c r="O2367" s="295"/>
      <c r="P2367" s="295"/>
      <c r="Q2367" s="295"/>
      <c r="R2367" s="295"/>
      <c r="S2367" s="295"/>
      <c r="T2367" s="296"/>
      <c r="AT2367" s="297" t="s">
        <v>428</v>
      </c>
      <c r="AU2367" s="297" t="s">
        <v>86</v>
      </c>
      <c r="AV2367" s="15" t="s">
        <v>422</v>
      </c>
      <c r="AW2367" s="15" t="s">
        <v>39</v>
      </c>
      <c r="AX2367" s="15" t="s">
        <v>83</v>
      </c>
      <c r="AY2367" s="297" t="s">
        <v>414</v>
      </c>
    </row>
    <row r="2368" s="1" customFormat="1" ht="25.5" customHeight="1">
      <c r="B2368" s="47"/>
      <c r="C2368" s="240" t="s">
        <v>2414</v>
      </c>
      <c r="D2368" s="240" t="s">
        <v>418</v>
      </c>
      <c r="E2368" s="241" t="s">
        <v>2415</v>
      </c>
      <c r="F2368" s="242" t="s">
        <v>2416</v>
      </c>
      <c r="G2368" s="243" t="s">
        <v>192</v>
      </c>
      <c r="H2368" s="244">
        <v>210.34</v>
      </c>
      <c r="I2368" s="245"/>
      <c r="J2368" s="246">
        <f>ROUND(I2368*H2368,2)</f>
        <v>0</v>
      </c>
      <c r="K2368" s="242" t="s">
        <v>421</v>
      </c>
      <c r="L2368" s="73"/>
      <c r="M2368" s="247" t="s">
        <v>21</v>
      </c>
      <c r="N2368" s="248" t="s">
        <v>47</v>
      </c>
      <c r="O2368" s="48"/>
      <c r="P2368" s="249">
        <f>O2368*H2368</f>
        <v>0</v>
      </c>
      <c r="Q2368" s="249">
        <v>0.0078200000000000006</v>
      </c>
      <c r="R2368" s="249">
        <f>Q2368*H2368</f>
        <v>1.6448588000000002</v>
      </c>
      <c r="S2368" s="249">
        <v>0</v>
      </c>
      <c r="T2368" s="250">
        <f>S2368*H2368</f>
        <v>0</v>
      </c>
      <c r="AR2368" s="25" t="s">
        <v>690</v>
      </c>
      <c r="AT2368" s="25" t="s">
        <v>418</v>
      </c>
      <c r="AU2368" s="25" t="s">
        <v>86</v>
      </c>
      <c r="AY2368" s="25" t="s">
        <v>414</v>
      </c>
      <c r="BE2368" s="251">
        <f>IF(N2368="základní",J2368,0)</f>
        <v>0</v>
      </c>
      <c r="BF2368" s="251">
        <f>IF(N2368="snížená",J2368,0)</f>
        <v>0</v>
      </c>
      <c r="BG2368" s="251">
        <f>IF(N2368="zákl. přenesená",J2368,0)</f>
        <v>0</v>
      </c>
      <c r="BH2368" s="251">
        <f>IF(N2368="sníž. přenesená",J2368,0)</f>
        <v>0</v>
      </c>
      <c r="BI2368" s="251">
        <f>IF(N2368="nulová",J2368,0)</f>
        <v>0</v>
      </c>
      <c r="BJ2368" s="25" t="s">
        <v>83</v>
      </c>
      <c r="BK2368" s="251">
        <f>ROUND(I2368*H2368,2)</f>
        <v>0</v>
      </c>
      <c r="BL2368" s="25" t="s">
        <v>690</v>
      </c>
      <c r="BM2368" s="25" t="s">
        <v>2417</v>
      </c>
    </row>
    <row r="2369" s="12" customFormat="1">
      <c r="B2369" s="255"/>
      <c r="C2369" s="256"/>
      <c r="D2369" s="252" t="s">
        <v>428</v>
      </c>
      <c r="E2369" s="257" t="s">
        <v>21</v>
      </c>
      <c r="F2369" s="258" t="s">
        <v>1944</v>
      </c>
      <c r="G2369" s="256"/>
      <c r="H2369" s="257" t="s">
        <v>21</v>
      </c>
      <c r="I2369" s="259"/>
      <c r="J2369" s="256"/>
      <c r="K2369" s="256"/>
      <c r="L2369" s="260"/>
      <c r="M2369" s="261"/>
      <c r="N2369" s="262"/>
      <c r="O2369" s="262"/>
      <c r="P2369" s="262"/>
      <c r="Q2369" s="262"/>
      <c r="R2369" s="262"/>
      <c r="S2369" s="262"/>
      <c r="T2369" s="263"/>
      <c r="AT2369" s="264" t="s">
        <v>428</v>
      </c>
      <c r="AU2369" s="264" t="s">
        <v>86</v>
      </c>
      <c r="AV2369" s="12" t="s">
        <v>83</v>
      </c>
      <c r="AW2369" s="12" t="s">
        <v>39</v>
      </c>
      <c r="AX2369" s="12" t="s">
        <v>76</v>
      </c>
      <c r="AY2369" s="264" t="s">
        <v>414</v>
      </c>
    </row>
    <row r="2370" s="13" customFormat="1">
      <c r="B2370" s="265"/>
      <c r="C2370" s="266"/>
      <c r="D2370" s="252" t="s">
        <v>428</v>
      </c>
      <c r="E2370" s="267" t="s">
        <v>21</v>
      </c>
      <c r="F2370" s="268" t="s">
        <v>2418</v>
      </c>
      <c r="G2370" s="266"/>
      <c r="H2370" s="269">
        <v>24.199999999999999</v>
      </c>
      <c r="I2370" s="270"/>
      <c r="J2370" s="266"/>
      <c r="K2370" s="266"/>
      <c r="L2370" s="271"/>
      <c r="M2370" s="272"/>
      <c r="N2370" s="273"/>
      <c r="O2370" s="273"/>
      <c r="P2370" s="273"/>
      <c r="Q2370" s="273"/>
      <c r="R2370" s="273"/>
      <c r="S2370" s="273"/>
      <c r="T2370" s="274"/>
      <c r="AT2370" s="275" t="s">
        <v>428</v>
      </c>
      <c r="AU2370" s="275" t="s">
        <v>86</v>
      </c>
      <c r="AV2370" s="13" t="s">
        <v>86</v>
      </c>
      <c r="AW2370" s="13" t="s">
        <v>39</v>
      </c>
      <c r="AX2370" s="13" t="s">
        <v>76</v>
      </c>
      <c r="AY2370" s="275" t="s">
        <v>414</v>
      </c>
    </row>
    <row r="2371" s="14" customFormat="1">
      <c r="B2371" s="276"/>
      <c r="C2371" s="277"/>
      <c r="D2371" s="252" t="s">
        <v>428</v>
      </c>
      <c r="E2371" s="278" t="s">
        <v>152</v>
      </c>
      <c r="F2371" s="279" t="s">
        <v>259</v>
      </c>
      <c r="G2371" s="277"/>
      <c r="H2371" s="280">
        <v>24.199999999999999</v>
      </c>
      <c r="I2371" s="281"/>
      <c r="J2371" s="277"/>
      <c r="K2371" s="277"/>
      <c r="L2371" s="282"/>
      <c r="M2371" s="283"/>
      <c r="N2371" s="284"/>
      <c r="O2371" s="284"/>
      <c r="P2371" s="284"/>
      <c r="Q2371" s="284"/>
      <c r="R2371" s="284"/>
      <c r="S2371" s="284"/>
      <c r="T2371" s="285"/>
      <c r="AT2371" s="286" t="s">
        <v>428</v>
      </c>
      <c r="AU2371" s="286" t="s">
        <v>86</v>
      </c>
      <c r="AV2371" s="14" t="s">
        <v>394</v>
      </c>
      <c r="AW2371" s="14" t="s">
        <v>39</v>
      </c>
      <c r="AX2371" s="14" t="s">
        <v>76</v>
      </c>
      <c r="AY2371" s="286" t="s">
        <v>414</v>
      </c>
    </row>
    <row r="2372" s="13" customFormat="1">
      <c r="B2372" s="265"/>
      <c r="C2372" s="266"/>
      <c r="D2372" s="252" t="s">
        <v>428</v>
      </c>
      <c r="E2372" s="267" t="s">
        <v>21</v>
      </c>
      <c r="F2372" s="268" t="s">
        <v>2419</v>
      </c>
      <c r="G2372" s="266"/>
      <c r="H2372" s="269">
        <v>92.400000000000006</v>
      </c>
      <c r="I2372" s="270"/>
      <c r="J2372" s="266"/>
      <c r="K2372" s="266"/>
      <c r="L2372" s="271"/>
      <c r="M2372" s="272"/>
      <c r="N2372" s="273"/>
      <c r="O2372" s="273"/>
      <c r="P2372" s="273"/>
      <c r="Q2372" s="273"/>
      <c r="R2372" s="273"/>
      <c r="S2372" s="273"/>
      <c r="T2372" s="274"/>
      <c r="AT2372" s="275" t="s">
        <v>428</v>
      </c>
      <c r="AU2372" s="275" t="s">
        <v>86</v>
      </c>
      <c r="AV2372" s="13" t="s">
        <v>86</v>
      </c>
      <c r="AW2372" s="13" t="s">
        <v>39</v>
      </c>
      <c r="AX2372" s="13" t="s">
        <v>76</v>
      </c>
      <c r="AY2372" s="275" t="s">
        <v>414</v>
      </c>
    </row>
    <row r="2373" s="13" customFormat="1">
      <c r="B2373" s="265"/>
      <c r="C2373" s="266"/>
      <c r="D2373" s="252" t="s">
        <v>428</v>
      </c>
      <c r="E2373" s="267" t="s">
        <v>21</v>
      </c>
      <c r="F2373" s="268" t="s">
        <v>2420</v>
      </c>
      <c r="G2373" s="266"/>
      <c r="H2373" s="269">
        <v>32.5</v>
      </c>
      <c r="I2373" s="270"/>
      <c r="J2373" s="266"/>
      <c r="K2373" s="266"/>
      <c r="L2373" s="271"/>
      <c r="M2373" s="272"/>
      <c r="N2373" s="273"/>
      <c r="O2373" s="273"/>
      <c r="P2373" s="273"/>
      <c r="Q2373" s="273"/>
      <c r="R2373" s="273"/>
      <c r="S2373" s="273"/>
      <c r="T2373" s="274"/>
      <c r="AT2373" s="275" t="s">
        <v>428</v>
      </c>
      <c r="AU2373" s="275" t="s">
        <v>86</v>
      </c>
      <c r="AV2373" s="13" t="s">
        <v>86</v>
      </c>
      <c r="AW2373" s="13" t="s">
        <v>39</v>
      </c>
      <c r="AX2373" s="13" t="s">
        <v>76</v>
      </c>
      <c r="AY2373" s="275" t="s">
        <v>414</v>
      </c>
    </row>
    <row r="2374" s="14" customFormat="1">
      <c r="B2374" s="276"/>
      <c r="C2374" s="277"/>
      <c r="D2374" s="252" t="s">
        <v>428</v>
      </c>
      <c r="E2374" s="278" t="s">
        <v>154</v>
      </c>
      <c r="F2374" s="279" t="s">
        <v>259</v>
      </c>
      <c r="G2374" s="277"/>
      <c r="H2374" s="280">
        <v>124.90000000000001</v>
      </c>
      <c r="I2374" s="281"/>
      <c r="J2374" s="277"/>
      <c r="K2374" s="277"/>
      <c r="L2374" s="282"/>
      <c r="M2374" s="283"/>
      <c r="N2374" s="284"/>
      <c r="O2374" s="284"/>
      <c r="P2374" s="284"/>
      <c r="Q2374" s="284"/>
      <c r="R2374" s="284"/>
      <c r="S2374" s="284"/>
      <c r="T2374" s="285"/>
      <c r="AT2374" s="286" t="s">
        <v>428</v>
      </c>
      <c r="AU2374" s="286" t="s">
        <v>86</v>
      </c>
      <c r="AV2374" s="14" t="s">
        <v>394</v>
      </c>
      <c r="AW2374" s="14" t="s">
        <v>39</v>
      </c>
      <c r="AX2374" s="14" t="s">
        <v>76</v>
      </c>
      <c r="AY2374" s="286" t="s">
        <v>414</v>
      </c>
    </row>
    <row r="2375" s="15" customFormat="1">
      <c r="B2375" s="287"/>
      <c r="C2375" s="288"/>
      <c r="D2375" s="252" t="s">
        <v>428</v>
      </c>
      <c r="E2375" s="289" t="s">
        <v>21</v>
      </c>
      <c r="F2375" s="290" t="s">
        <v>235</v>
      </c>
      <c r="G2375" s="288"/>
      <c r="H2375" s="291">
        <v>149.09999999999999</v>
      </c>
      <c r="I2375" s="292"/>
      <c r="J2375" s="288"/>
      <c r="K2375" s="288"/>
      <c r="L2375" s="293"/>
      <c r="M2375" s="294"/>
      <c r="N2375" s="295"/>
      <c r="O2375" s="295"/>
      <c r="P2375" s="295"/>
      <c r="Q2375" s="295"/>
      <c r="R2375" s="295"/>
      <c r="S2375" s="295"/>
      <c r="T2375" s="296"/>
      <c r="AT2375" s="297" t="s">
        <v>428</v>
      </c>
      <c r="AU2375" s="297" t="s">
        <v>86</v>
      </c>
      <c r="AV2375" s="15" t="s">
        <v>422</v>
      </c>
      <c r="AW2375" s="15" t="s">
        <v>39</v>
      </c>
      <c r="AX2375" s="15" t="s">
        <v>76</v>
      </c>
      <c r="AY2375" s="297" t="s">
        <v>414</v>
      </c>
    </row>
    <row r="2376" s="12" customFormat="1">
      <c r="B2376" s="255"/>
      <c r="C2376" s="256"/>
      <c r="D2376" s="252" t="s">
        <v>428</v>
      </c>
      <c r="E2376" s="257" t="s">
        <v>21</v>
      </c>
      <c r="F2376" s="258" t="s">
        <v>2421</v>
      </c>
      <c r="G2376" s="256"/>
      <c r="H2376" s="257" t="s">
        <v>21</v>
      </c>
      <c r="I2376" s="259"/>
      <c r="J2376" s="256"/>
      <c r="K2376" s="256"/>
      <c r="L2376" s="260"/>
      <c r="M2376" s="261"/>
      <c r="N2376" s="262"/>
      <c r="O2376" s="262"/>
      <c r="P2376" s="262"/>
      <c r="Q2376" s="262"/>
      <c r="R2376" s="262"/>
      <c r="S2376" s="262"/>
      <c r="T2376" s="263"/>
      <c r="AT2376" s="264" t="s">
        <v>428</v>
      </c>
      <c r="AU2376" s="264" t="s">
        <v>86</v>
      </c>
      <c r="AV2376" s="12" t="s">
        <v>83</v>
      </c>
      <c r="AW2376" s="12" t="s">
        <v>39</v>
      </c>
      <c r="AX2376" s="12" t="s">
        <v>76</v>
      </c>
      <c r="AY2376" s="264" t="s">
        <v>414</v>
      </c>
    </row>
    <row r="2377" s="13" customFormat="1">
      <c r="B2377" s="265"/>
      <c r="C2377" s="266"/>
      <c r="D2377" s="252" t="s">
        <v>428</v>
      </c>
      <c r="E2377" s="267" t="s">
        <v>21</v>
      </c>
      <c r="F2377" s="268" t="s">
        <v>2422</v>
      </c>
      <c r="G2377" s="266"/>
      <c r="H2377" s="269">
        <v>22.989999999999998</v>
      </c>
      <c r="I2377" s="270"/>
      <c r="J2377" s="266"/>
      <c r="K2377" s="266"/>
      <c r="L2377" s="271"/>
      <c r="M2377" s="272"/>
      <c r="N2377" s="273"/>
      <c r="O2377" s="273"/>
      <c r="P2377" s="273"/>
      <c r="Q2377" s="273"/>
      <c r="R2377" s="273"/>
      <c r="S2377" s="273"/>
      <c r="T2377" s="274"/>
      <c r="AT2377" s="275" t="s">
        <v>428</v>
      </c>
      <c r="AU2377" s="275" t="s">
        <v>86</v>
      </c>
      <c r="AV2377" s="13" t="s">
        <v>86</v>
      </c>
      <c r="AW2377" s="13" t="s">
        <v>39</v>
      </c>
      <c r="AX2377" s="13" t="s">
        <v>76</v>
      </c>
      <c r="AY2377" s="275" t="s">
        <v>414</v>
      </c>
    </row>
    <row r="2378" s="12" customFormat="1">
      <c r="B2378" s="255"/>
      <c r="C2378" s="256"/>
      <c r="D2378" s="252" t="s">
        <v>428</v>
      </c>
      <c r="E2378" s="257" t="s">
        <v>21</v>
      </c>
      <c r="F2378" s="258" t="s">
        <v>2423</v>
      </c>
      <c r="G2378" s="256"/>
      <c r="H2378" s="257" t="s">
        <v>21</v>
      </c>
      <c r="I2378" s="259"/>
      <c r="J2378" s="256"/>
      <c r="K2378" s="256"/>
      <c r="L2378" s="260"/>
      <c r="M2378" s="261"/>
      <c r="N2378" s="262"/>
      <c r="O2378" s="262"/>
      <c r="P2378" s="262"/>
      <c r="Q2378" s="262"/>
      <c r="R2378" s="262"/>
      <c r="S2378" s="262"/>
      <c r="T2378" s="263"/>
      <c r="AT2378" s="264" t="s">
        <v>428</v>
      </c>
      <c r="AU2378" s="264" t="s">
        <v>86</v>
      </c>
      <c r="AV2378" s="12" t="s">
        <v>83</v>
      </c>
      <c r="AW2378" s="12" t="s">
        <v>39</v>
      </c>
      <c r="AX2378" s="12" t="s">
        <v>76</v>
      </c>
      <c r="AY2378" s="264" t="s">
        <v>414</v>
      </c>
    </row>
    <row r="2379" s="13" customFormat="1">
      <c r="B2379" s="265"/>
      <c r="C2379" s="266"/>
      <c r="D2379" s="252" t="s">
        <v>428</v>
      </c>
      <c r="E2379" s="267" t="s">
        <v>21</v>
      </c>
      <c r="F2379" s="268" t="s">
        <v>2424</v>
      </c>
      <c r="G2379" s="266"/>
      <c r="H2379" s="269">
        <v>187.34999999999999</v>
      </c>
      <c r="I2379" s="270"/>
      <c r="J2379" s="266"/>
      <c r="K2379" s="266"/>
      <c r="L2379" s="271"/>
      <c r="M2379" s="272"/>
      <c r="N2379" s="273"/>
      <c r="O2379" s="273"/>
      <c r="P2379" s="273"/>
      <c r="Q2379" s="273"/>
      <c r="R2379" s="273"/>
      <c r="S2379" s="273"/>
      <c r="T2379" s="274"/>
      <c r="AT2379" s="275" t="s">
        <v>428</v>
      </c>
      <c r="AU2379" s="275" t="s">
        <v>86</v>
      </c>
      <c r="AV2379" s="13" t="s">
        <v>86</v>
      </c>
      <c r="AW2379" s="13" t="s">
        <v>39</v>
      </c>
      <c r="AX2379" s="13" t="s">
        <v>76</v>
      </c>
      <c r="AY2379" s="275" t="s">
        <v>414</v>
      </c>
    </row>
    <row r="2380" s="15" customFormat="1">
      <c r="B2380" s="287"/>
      <c r="C2380" s="288"/>
      <c r="D2380" s="252" t="s">
        <v>428</v>
      </c>
      <c r="E2380" s="289" t="s">
        <v>21</v>
      </c>
      <c r="F2380" s="290" t="s">
        <v>235</v>
      </c>
      <c r="G2380" s="288"/>
      <c r="H2380" s="291">
        <v>210.34</v>
      </c>
      <c r="I2380" s="292"/>
      <c r="J2380" s="288"/>
      <c r="K2380" s="288"/>
      <c r="L2380" s="293"/>
      <c r="M2380" s="294"/>
      <c r="N2380" s="295"/>
      <c r="O2380" s="295"/>
      <c r="P2380" s="295"/>
      <c r="Q2380" s="295"/>
      <c r="R2380" s="295"/>
      <c r="S2380" s="295"/>
      <c r="T2380" s="296"/>
      <c r="AT2380" s="297" t="s">
        <v>428</v>
      </c>
      <c r="AU2380" s="297" t="s">
        <v>86</v>
      </c>
      <c r="AV2380" s="15" t="s">
        <v>422</v>
      </c>
      <c r="AW2380" s="15" t="s">
        <v>39</v>
      </c>
      <c r="AX2380" s="15" t="s">
        <v>83</v>
      </c>
      <c r="AY2380" s="297" t="s">
        <v>414</v>
      </c>
    </row>
    <row r="2381" s="1" customFormat="1" ht="38.25" customHeight="1">
      <c r="B2381" s="47"/>
      <c r="C2381" s="240" t="s">
        <v>2425</v>
      </c>
      <c r="D2381" s="240" t="s">
        <v>418</v>
      </c>
      <c r="E2381" s="241" t="s">
        <v>2426</v>
      </c>
      <c r="F2381" s="242" t="s">
        <v>2427</v>
      </c>
      <c r="G2381" s="243" t="s">
        <v>678</v>
      </c>
      <c r="H2381" s="244">
        <v>16</v>
      </c>
      <c r="I2381" s="245"/>
      <c r="J2381" s="246">
        <f>ROUND(I2381*H2381,2)</f>
        <v>0</v>
      </c>
      <c r="K2381" s="242" t="s">
        <v>421</v>
      </c>
      <c r="L2381" s="73"/>
      <c r="M2381" s="247" t="s">
        <v>21</v>
      </c>
      <c r="N2381" s="248" t="s">
        <v>47</v>
      </c>
      <c r="O2381" s="48"/>
      <c r="P2381" s="249">
        <f>O2381*H2381</f>
        <v>0</v>
      </c>
      <c r="Q2381" s="249">
        <v>0</v>
      </c>
      <c r="R2381" s="249">
        <f>Q2381*H2381</f>
        <v>0</v>
      </c>
      <c r="S2381" s="249">
        <v>0</v>
      </c>
      <c r="T2381" s="250">
        <f>S2381*H2381</f>
        <v>0</v>
      </c>
      <c r="AR2381" s="25" t="s">
        <v>690</v>
      </c>
      <c r="AT2381" s="25" t="s">
        <v>418</v>
      </c>
      <c r="AU2381" s="25" t="s">
        <v>86</v>
      </c>
      <c r="AY2381" s="25" t="s">
        <v>414</v>
      </c>
      <c r="BE2381" s="251">
        <f>IF(N2381="základní",J2381,0)</f>
        <v>0</v>
      </c>
      <c r="BF2381" s="251">
        <f>IF(N2381="snížená",J2381,0)</f>
        <v>0</v>
      </c>
      <c r="BG2381" s="251">
        <f>IF(N2381="zákl. přenesená",J2381,0)</f>
        <v>0</v>
      </c>
      <c r="BH2381" s="251">
        <f>IF(N2381="sníž. přenesená",J2381,0)</f>
        <v>0</v>
      </c>
      <c r="BI2381" s="251">
        <f>IF(N2381="nulová",J2381,0)</f>
        <v>0</v>
      </c>
      <c r="BJ2381" s="25" t="s">
        <v>83</v>
      </c>
      <c r="BK2381" s="251">
        <f>ROUND(I2381*H2381,2)</f>
        <v>0</v>
      </c>
      <c r="BL2381" s="25" t="s">
        <v>690</v>
      </c>
      <c r="BM2381" s="25" t="s">
        <v>2428</v>
      </c>
    </row>
    <row r="2382" s="12" customFormat="1">
      <c r="B2382" s="255"/>
      <c r="C2382" s="256"/>
      <c r="D2382" s="252" t="s">
        <v>428</v>
      </c>
      <c r="E2382" s="257" t="s">
        <v>21</v>
      </c>
      <c r="F2382" s="258" t="s">
        <v>1944</v>
      </c>
      <c r="G2382" s="256"/>
      <c r="H2382" s="257" t="s">
        <v>21</v>
      </c>
      <c r="I2382" s="259"/>
      <c r="J2382" s="256"/>
      <c r="K2382" s="256"/>
      <c r="L2382" s="260"/>
      <c r="M2382" s="261"/>
      <c r="N2382" s="262"/>
      <c r="O2382" s="262"/>
      <c r="P2382" s="262"/>
      <c r="Q2382" s="262"/>
      <c r="R2382" s="262"/>
      <c r="S2382" s="262"/>
      <c r="T2382" s="263"/>
      <c r="AT2382" s="264" t="s">
        <v>428</v>
      </c>
      <c r="AU2382" s="264" t="s">
        <v>86</v>
      </c>
      <c r="AV2382" s="12" t="s">
        <v>83</v>
      </c>
      <c r="AW2382" s="12" t="s">
        <v>39</v>
      </c>
      <c r="AX2382" s="12" t="s">
        <v>76</v>
      </c>
      <c r="AY2382" s="264" t="s">
        <v>414</v>
      </c>
    </row>
    <row r="2383" s="12" customFormat="1">
      <c r="B2383" s="255"/>
      <c r="C2383" s="256"/>
      <c r="D2383" s="252" t="s">
        <v>428</v>
      </c>
      <c r="E2383" s="257" t="s">
        <v>21</v>
      </c>
      <c r="F2383" s="258" t="s">
        <v>2377</v>
      </c>
      <c r="G2383" s="256"/>
      <c r="H2383" s="257" t="s">
        <v>21</v>
      </c>
      <c r="I2383" s="259"/>
      <c r="J2383" s="256"/>
      <c r="K2383" s="256"/>
      <c r="L2383" s="260"/>
      <c r="M2383" s="261"/>
      <c r="N2383" s="262"/>
      <c r="O2383" s="262"/>
      <c r="P2383" s="262"/>
      <c r="Q2383" s="262"/>
      <c r="R2383" s="262"/>
      <c r="S2383" s="262"/>
      <c r="T2383" s="263"/>
      <c r="AT2383" s="264" t="s">
        <v>428</v>
      </c>
      <c r="AU2383" s="264" t="s">
        <v>86</v>
      </c>
      <c r="AV2383" s="12" t="s">
        <v>83</v>
      </c>
      <c r="AW2383" s="12" t="s">
        <v>39</v>
      </c>
      <c r="AX2383" s="12" t="s">
        <v>76</v>
      </c>
      <c r="AY2383" s="264" t="s">
        <v>414</v>
      </c>
    </row>
    <row r="2384" s="13" customFormat="1">
      <c r="B2384" s="265"/>
      <c r="C2384" s="266"/>
      <c r="D2384" s="252" t="s">
        <v>428</v>
      </c>
      <c r="E2384" s="267" t="s">
        <v>21</v>
      </c>
      <c r="F2384" s="268" t="s">
        <v>2429</v>
      </c>
      <c r="G2384" s="266"/>
      <c r="H2384" s="269">
        <v>16</v>
      </c>
      <c r="I2384" s="270"/>
      <c r="J2384" s="266"/>
      <c r="K2384" s="266"/>
      <c r="L2384" s="271"/>
      <c r="M2384" s="272"/>
      <c r="N2384" s="273"/>
      <c r="O2384" s="273"/>
      <c r="P2384" s="273"/>
      <c r="Q2384" s="273"/>
      <c r="R2384" s="273"/>
      <c r="S2384" s="273"/>
      <c r="T2384" s="274"/>
      <c r="AT2384" s="275" t="s">
        <v>428</v>
      </c>
      <c r="AU2384" s="275" t="s">
        <v>86</v>
      </c>
      <c r="AV2384" s="13" t="s">
        <v>86</v>
      </c>
      <c r="AW2384" s="13" t="s">
        <v>39</v>
      </c>
      <c r="AX2384" s="13" t="s">
        <v>76</v>
      </c>
      <c r="AY2384" s="275" t="s">
        <v>414</v>
      </c>
    </row>
    <row r="2385" s="15" customFormat="1">
      <c r="B2385" s="287"/>
      <c r="C2385" s="288"/>
      <c r="D2385" s="252" t="s">
        <v>428</v>
      </c>
      <c r="E2385" s="289" t="s">
        <v>21</v>
      </c>
      <c r="F2385" s="290" t="s">
        <v>235</v>
      </c>
      <c r="G2385" s="288"/>
      <c r="H2385" s="291">
        <v>16</v>
      </c>
      <c r="I2385" s="292"/>
      <c r="J2385" s="288"/>
      <c r="K2385" s="288"/>
      <c r="L2385" s="293"/>
      <c r="M2385" s="294"/>
      <c r="N2385" s="295"/>
      <c r="O2385" s="295"/>
      <c r="P2385" s="295"/>
      <c r="Q2385" s="295"/>
      <c r="R2385" s="295"/>
      <c r="S2385" s="295"/>
      <c r="T2385" s="296"/>
      <c r="AT2385" s="297" t="s">
        <v>428</v>
      </c>
      <c r="AU2385" s="297" t="s">
        <v>86</v>
      </c>
      <c r="AV2385" s="15" t="s">
        <v>422</v>
      </c>
      <c r="AW2385" s="15" t="s">
        <v>39</v>
      </c>
      <c r="AX2385" s="15" t="s">
        <v>83</v>
      </c>
      <c r="AY2385" s="297" t="s">
        <v>414</v>
      </c>
    </row>
    <row r="2386" s="1" customFormat="1" ht="38.25" customHeight="1">
      <c r="B2386" s="47"/>
      <c r="C2386" s="240" t="s">
        <v>2430</v>
      </c>
      <c r="D2386" s="240" t="s">
        <v>418</v>
      </c>
      <c r="E2386" s="241" t="s">
        <v>2431</v>
      </c>
      <c r="F2386" s="242" t="s">
        <v>2432</v>
      </c>
      <c r="G2386" s="243" t="s">
        <v>678</v>
      </c>
      <c r="H2386" s="244">
        <v>22</v>
      </c>
      <c r="I2386" s="245"/>
      <c r="J2386" s="246">
        <f>ROUND(I2386*H2386,2)</f>
        <v>0</v>
      </c>
      <c r="K2386" s="242" t="s">
        <v>421</v>
      </c>
      <c r="L2386" s="73"/>
      <c r="M2386" s="247" t="s">
        <v>21</v>
      </c>
      <c r="N2386" s="248" t="s">
        <v>47</v>
      </c>
      <c r="O2386" s="48"/>
      <c r="P2386" s="249">
        <f>O2386*H2386</f>
        <v>0</v>
      </c>
      <c r="Q2386" s="249">
        <v>0</v>
      </c>
      <c r="R2386" s="249">
        <f>Q2386*H2386</f>
        <v>0</v>
      </c>
      <c r="S2386" s="249">
        <v>0</v>
      </c>
      <c r="T2386" s="250">
        <f>S2386*H2386</f>
        <v>0</v>
      </c>
      <c r="AR2386" s="25" t="s">
        <v>690</v>
      </c>
      <c r="AT2386" s="25" t="s">
        <v>418</v>
      </c>
      <c r="AU2386" s="25" t="s">
        <v>86</v>
      </c>
      <c r="AY2386" s="25" t="s">
        <v>414</v>
      </c>
      <c r="BE2386" s="251">
        <f>IF(N2386="základní",J2386,0)</f>
        <v>0</v>
      </c>
      <c r="BF2386" s="251">
        <f>IF(N2386="snížená",J2386,0)</f>
        <v>0</v>
      </c>
      <c r="BG2386" s="251">
        <f>IF(N2386="zákl. přenesená",J2386,0)</f>
        <v>0</v>
      </c>
      <c r="BH2386" s="251">
        <f>IF(N2386="sníž. přenesená",J2386,0)</f>
        <v>0</v>
      </c>
      <c r="BI2386" s="251">
        <f>IF(N2386="nulová",J2386,0)</f>
        <v>0</v>
      </c>
      <c r="BJ2386" s="25" t="s">
        <v>83</v>
      </c>
      <c r="BK2386" s="251">
        <f>ROUND(I2386*H2386,2)</f>
        <v>0</v>
      </c>
      <c r="BL2386" s="25" t="s">
        <v>690</v>
      </c>
      <c r="BM2386" s="25" t="s">
        <v>2433</v>
      </c>
    </row>
    <row r="2387" s="12" customFormat="1">
      <c r="B2387" s="255"/>
      <c r="C2387" s="256"/>
      <c r="D2387" s="252" t="s">
        <v>428</v>
      </c>
      <c r="E2387" s="257" t="s">
        <v>21</v>
      </c>
      <c r="F2387" s="258" t="s">
        <v>1363</v>
      </c>
      <c r="G2387" s="256"/>
      <c r="H2387" s="257" t="s">
        <v>21</v>
      </c>
      <c r="I2387" s="259"/>
      <c r="J2387" s="256"/>
      <c r="K2387" s="256"/>
      <c r="L2387" s="260"/>
      <c r="M2387" s="261"/>
      <c r="N2387" s="262"/>
      <c r="O2387" s="262"/>
      <c r="P2387" s="262"/>
      <c r="Q2387" s="262"/>
      <c r="R2387" s="262"/>
      <c r="S2387" s="262"/>
      <c r="T2387" s="263"/>
      <c r="AT2387" s="264" t="s">
        <v>428</v>
      </c>
      <c r="AU2387" s="264" t="s">
        <v>86</v>
      </c>
      <c r="AV2387" s="12" t="s">
        <v>83</v>
      </c>
      <c r="AW2387" s="12" t="s">
        <v>39</v>
      </c>
      <c r="AX2387" s="12" t="s">
        <v>76</v>
      </c>
      <c r="AY2387" s="264" t="s">
        <v>414</v>
      </c>
    </row>
    <row r="2388" s="13" customFormat="1">
      <c r="B2388" s="265"/>
      <c r="C2388" s="266"/>
      <c r="D2388" s="252" t="s">
        <v>428</v>
      </c>
      <c r="E2388" s="267" t="s">
        <v>21</v>
      </c>
      <c r="F2388" s="268" t="s">
        <v>726</v>
      </c>
      <c r="G2388" s="266"/>
      <c r="H2388" s="269">
        <v>22</v>
      </c>
      <c r="I2388" s="270"/>
      <c r="J2388" s="266"/>
      <c r="K2388" s="266"/>
      <c r="L2388" s="271"/>
      <c r="M2388" s="272"/>
      <c r="N2388" s="273"/>
      <c r="O2388" s="273"/>
      <c r="P2388" s="273"/>
      <c r="Q2388" s="273"/>
      <c r="R2388" s="273"/>
      <c r="S2388" s="273"/>
      <c r="T2388" s="274"/>
      <c r="AT2388" s="275" t="s">
        <v>428</v>
      </c>
      <c r="AU2388" s="275" t="s">
        <v>86</v>
      </c>
      <c r="AV2388" s="13" t="s">
        <v>86</v>
      </c>
      <c r="AW2388" s="13" t="s">
        <v>39</v>
      </c>
      <c r="AX2388" s="13" t="s">
        <v>76</v>
      </c>
      <c r="AY2388" s="275" t="s">
        <v>414</v>
      </c>
    </row>
    <row r="2389" s="15" customFormat="1">
      <c r="B2389" s="287"/>
      <c r="C2389" s="288"/>
      <c r="D2389" s="252" t="s">
        <v>428</v>
      </c>
      <c r="E2389" s="289" t="s">
        <v>21</v>
      </c>
      <c r="F2389" s="290" t="s">
        <v>235</v>
      </c>
      <c r="G2389" s="288"/>
      <c r="H2389" s="291">
        <v>22</v>
      </c>
      <c r="I2389" s="292"/>
      <c r="J2389" s="288"/>
      <c r="K2389" s="288"/>
      <c r="L2389" s="293"/>
      <c r="M2389" s="294"/>
      <c r="N2389" s="295"/>
      <c r="O2389" s="295"/>
      <c r="P2389" s="295"/>
      <c r="Q2389" s="295"/>
      <c r="R2389" s="295"/>
      <c r="S2389" s="295"/>
      <c r="T2389" s="296"/>
      <c r="AT2389" s="297" t="s">
        <v>428</v>
      </c>
      <c r="AU2389" s="297" t="s">
        <v>86</v>
      </c>
      <c r="AV2389" s="15" t="s">
        <v>422</v>
      </c>
      <c r="AW2389" s="15" t="s">
        <v>39</v>
      </c>
      <c r="AX2389" s="15" t="s">
        <v>83</v>
      </c>
      <c r="AY2389" s="297" t="s">
        <v>414</v>
      </c>
    </row>
    <row r="2390" s="1" customFormat="1" ht="25.5" customHeight="1">
      <c r="B2390" s="47"/>
      <c r="C2390" s="240" t="s">
        <v>2434</v>
      </c>
      <c r="D2390" s="240" t="s">
        <v>418</v>
      </c>
      <c r="E2390" s="241" t="s">
        <v>2435</v>
      </c>
      <c r="F2390" s="242" t="s">
        <v>2436</v>
      </c>
      <c r="G2390" s="243" t="s">
        <v>145</v>
      </c>
      <c r="H2390" s="244">
        <v>739</v>
      </c>
      <c r="I2390" s="245"/>
      <c r="J2390" s="246">
        <f>ROUND(I2390*H2390,2)</f>
        <v>0</v>
      </c>
      <c r="K2390" s="242" t="s">
        <v>421</v>
      </c>
      <c r="L2390" s="73"/>
      <c r="M2390" s="247" t="s">
        <v>21</v>
      </c>
      <c r="N2390" s="248" t="s">
        <v>47</v>
      </c>
      <c r="O2390" s="48"/>
      <c r="P2390" s="249">
        <f>O2390*H2390</f>
        <v>0</v>
      </c>
      <c r="Q2390" s="249">
        <v>0.0022200000000000002</v>
      </c>
      <c r="R2390" s="249">
        <f>Q2390*H2390</f>
        <v>1.6405800000000002</v>
      </c>
      <c r="S2390" s="249">
        <v>0</v>
      </c>
      <c r="T2390" s="250">
        <f>S2390*H2390</f>
        <v>0</v>
      </c>
      <c r="AR2390" s="25" t="s">
        <v>690</v>
      </c>
      <c r="AT2390" s="25" t="s">
        <v>418</v>
      </c>
      <c r="AU2390" s="25" t="s">
        <v>86</v>
      </c>
      <c r="AY2390" s="25" t="s">
        <v>414</v>
      </c>
      <c r="BE2390" s="251">
        <f>IF(N2390="základní",J2390,0)</f>
        <v>0</v>
      </c>
      <c r="BF2390" s="251">
        <f>IF(N2390="snížená",J2390,0)</f>
        <v>0</v>
      </c>
      <c r="BG2390" s="251">
        <f>IF(N2390="zákl. přenesená",J2390,0)</f>
        <v>0</v>
      </c>
      <c r="BH2390" s="251">
        <f>IF(N2390="sníž. přenesená",J2390,0)</f>
        <v>0</v>
      </c>
      <c r="BI2390" s="251">
        <f>IF(N2390="nulová",J2390,0)</f>
        <v>0</v>
      </c>
      <c r="BJ2390" s="25" t="s">
        <v>83</v>
      </c>
      <c r="BK2390" s="251">
        <f>ROUND(I2390*H2390,2)</f>
        <v>0</v>
      </c>
      <c r="BL2390" s="25" t="s">
        <v>690</v>
      </c>
      <c r="BM2390" s="25" t="s">
        <v>2437</v>
      </c>
    </row>
    <row r="2391" s="12" customFormat="1">
      <c r="B2391" s="255"/>
      <c r="C2391" s="256"/>
      <c r="D2391" s="252" t="s">
        <v>428</v>
      </c>
      <c r="E2391" s="257" t="s">
        <v>21</v>
      </c>
      <c r="F2391" s="258" t="s">
        <v>1944</v>
      </c>
      <c r="G2391" s="256"/>
      <c r="H2391" s="257" t="s">
        <v>21</v>
      </c>
      <c r="I2391" s="259"/>
      <c r="J2391" s="256"/>
      <c r="K2391" s="256"/>
      <c r="L2391" s="260"/>
      <c r="M2391" s="261"/>
      <c r="N2391" s="262"/>
      <c r="O2391" s="262"/>
      <c r="P2391" s="262"/>
      <c r="Q2391" s="262"/>
      <c r="R2391" s="262"/>
      <c r="S2391" s="262"/>
      <c r="T2391" s="263"/>
      <c r="AT2391" s="264" t="s">
        <v>428</v>
      </c>
      <c r="AU2391" s="264" t="s">
        <v>86</v>
      </c>
      <c r="AV2391" s="12" t="s">
        <v>83</v>
      </c>
      <c r="AW2391" s="12" t="s">
        <v>39</v>
      </c>
      <c r="AX2391" s="12" t="s">
        <v>76</v>
      </c>
      <c r="AY2391" s="264" t="s">
        <v>414</v>
      </c>
    </row>
    <row r="2392" s="13" customFormat="1">
      <c r="B2392" s="265"/>
      <c r="C2392" s="266"/>
      <c r="D2392" s="252" t="s">
        <v>428</v>
      </c>
      <c r="E2392" s="267" t="s">
        <v>21</v>
      </c>
      <c r="F2392" s="268" t="s">
        <v>2438</v>
      </c>
      <c r="G2392" s="266"/>
      <c r="H2392" s="269">
        <v>1.8999999999999999</v>
      </c>
      <c r="I2392" s="270"/>
      <c r="J2392" s="266"/>
      <c r="K2392" s="266"/>
      <c r="L2392" s="271"/>
      <c r="M2392" s="272"/>
      <c r="N2392" s="273"/>
      <c r="O2392" s="273"/>
      <c r="P2392" s="273"/>
      <c r="Q2392" s="273"/>
      <c r="R2392" s="273"/>
      <c r="S2392" s="273"/>
      <c r="T2392" s="274"/>
      <c r="AT2392" s="275" t="s">
        <v>428</v>
      </c>
      <c r="AU2392" s="275" t="s">
        <v>86</v>
      </c>
      <c r="AV2392" s="13" t="s">
        <v>86</v>
      </c>
      <c r="AW2392" s="13" t="s">
        <v>39</v>
      </c>
      <c r="AX2392" s="13" t="s">
        <v>76</v>
      </c>
      <c r="AY2392" s="275" t="s">
        <v>414</v>
      </c>
    </row>
    <row r="2393" s="13" customFormat="1">
      <c r="B2393" s="265"/>
      <c r="C2393" s="266"/>
      <c r="D2393" s="252" t="s">
        <v>428</v>
      </c>
      <c r="E2393" s="267" t="s">
        <v>21</v>
      </c>
      <c r="F2393" s="268" t="s">
        <v>2439</v>
      </c>
      <c r="G2393" s="266"/>
      <c r="H2393" s="269">
        <v>100.8</v>
      </c>
      <c r="I2393" s="270"/>
      <c r="J2393" s="266"/>
      <c r="K2393" s="266"/>
      <c r="L2393" s="271"/>
      <c r="M2393" s="272"/>
      <c r="N2393" s="273"/>
      <c r="O2393" s="273"/>
      <c r="P2393" s="273"/>
      <c r="Q2393" s="273"/>
      <c r="R2393" s="273"/>
      <c r="S2393" s="273"/>
      <c r="T2393" s="274"/>
      <c r="AT2393" s="275" t="s">
        <v>428</v>
      </c>
      <c r="AU2393" s="275" t="s">
        <v>86</v>
      </c>
      <c r="AV2393" s="13" t="s">
        <v>86</v>
      </c>
      <c r="AW2393" s="13" t="s">
        <v>39</v>
      </c>
      <c r="AX2393" s="13" t="s">
        <v>76</v>
      </c>
      <c r="AY2393" s="275" t="s">
        <v>414</v>
      </c>
    </row>
    <row r="2394" s="13" customFormat="1">
      <c r="B2394" s="265"/>
      <c r="C2394" s="266"/>
      <c r="D2394" s="252" t="s">
        <v>428</v>
      </c>
      <c r="E2394" s="267" t="s">
        <v>21</v>
      </c>
      <c r="F2394" s="268" t="s">
        <v>2440</v>
      </c>
      <c r="G2394" s="266"/>
      <c r="H2394" s="269">
        <v>478.80000000000001</v>
      </c>
      <c r="I2394" s="270"/>
      <c r="J2394" s="266"/>
      <c r="K2394" s="266"/>
      <c r="L2394" s="271"/>
      <c r="M2394" s="272"/>
      <c r="N2394" s="273"/>
      <c r="O2394" s="273"/>
      <c r="P2394" s="273"/>
      <c r="Q2394" s="273"/>
      <c r="R2394" s="273"/>
      <c r="S2394" s="273"/>
      <c r="T2394" s="274"/>
      <c r="AT2394" s="275" t="s">
        <v>428</v>
      </c>
      <c r="AU2394" s="275" t="s">
        <v>86</v>
      </c>
      <c r="AV2394" s="13" t="s">
        <v>86</v>
      </c>
      <c r="AW2394" s="13" t="s">
        <v>39</v>
      </c>
      <c r="AX2394" s="13" t="s">
        <v>76</v>
      </c>
      <c r="AY2394" s="275" t="s">
        <v>414</v>
      </c>
    </row>
    <row r="2395" s="13" customFormat="1">
      <c r="B2395" s="265"/>
      <c r="C2395" s="266"/>
      <c r="D2395" s="252" t="s">
        <v>428</v>
      </c>
      <c r="E2395" s="267" t="s">
        <v>21</v>
      </c>
      <c r="F2395" s="268" t="s">
        <v>2441</v>
      </c>
      <c r="G2395" s="266"/>
      <c r="H2395" s="269">
        <v>56.700000000000003</v>
      </c>
      <c r="I2395" s="270"/>
      <c r="J2395" s="266"/>
      <c r="K2395" s="266"/>
      <c r="L2395" s="271"/>
      <c r="M2395" s="272"/>
      <c r="N2395" s="273"/>
      <c r="O2395" s="273"/>
      <c r="P2395" s="273"/>
      <c r="Q2395" s="273"/>
      <c r="R2395" s="273"/>
      <c r="S2395" s="273"/>
      <c r="T2395" s="274"/>
      <c r="AT2395" s="275" t="s">
        <v>428</v>
      </c>
      <c r="AU2395" s="275" t="s">
        <v>86</v>
      </c>
      <c r="AV2395" s="13" t="s">
        <v>86</v>
      </c>
      <c r="AW2395" s="13" t="s">
        <v>39</v>
      </c>
      <c r="AX2395" s="13" t="s">
        <v>76</v>
      </c>
      <c r="AY2395" s="275" t="s">
        <v>414</v>
      </c>
    </row>
    <row r="2396" s="12" customFormat="1">
      <c r="B2396" s="255"/>
      <c r="C2396" s="256"/>
      <c r="D2396" s="252" t="s">
        <v>428</v>
      </c>
      <c r="E2396" s="257" t="s">
        <v>21</v>
      </c>
      <c r="F2396" s="258" t="s">
        <v>2442</v>
      </c>
      <c r="G2396" s="256"/>
      <c r="H2396" s="257" t="s">
        <v>21</v>
      </c>
      <c r="I2396" s="259"/>
      <c r="J2396" s="256"/>
      <c r="K2396" s="256"/>
      <c r="L2396" s="260"/>
      <c r="M2396" s="261"/>
      <c r="N2396" s="262"/>
      <c r="O2396" s="262"/>
      <c r="P2396" s="262"/>
      <c r="Q2396" s="262"/>
      <c r="R2396" s="262"/>
      <c r="S2396" s="262"/>
      <c r="T2396" s="263"/>
      <c r="AT2396" s="264" t="s">
        <v>428</v>
      </c>
      <c r="AU2396" s="264" t="s">
        <v>86</v>
      </c>
      <c r="AV2396" s="12" t="s">
        <v>83</v>
      </c>
      <c r="AW2396" s="12" t="s">
        <v>39</v>
      </c>
      <c r="AX2396" s="12" t="s">
        <v>76</v>
      </c>
      <c r="AY2396" s="264" t="s">
        <v>414</v>
      </c>
    </row>
    <row r="2397" s="13" customFormat="1">
      <c r="B2397" s="265"/>
      <c r="C2397" s="266"/>
      <c r="D2397" s="252" t="s">
        <v>428</v>
      </c>
      <c r="E2397" s="267" t="s">
        <v>21</v>
      </c>
      <c r="F2397" s="268" t="s">
        <v>2443</v>
      </c>
      <c r="G2397" s="266"/>
      <c r="H2397" s="269">
        <v>69.299999999999997</v>
      </c>
      <c r="I2397" s="270"/>
      <c r="J2397" s="266"/>
      <c r="K2397" s="266"/>
      <c r="L2397" s="271"/>
      <c r="M2397" s="272"/>
      <c r="N2397" s="273"/>
      <c r="O2397" s="273"/>
      <c r="P2397" s="273"/>
      <c r="Q2397" s="273"/>
      <c r="R2397" s="273"/>
      <c r="S2397" s="273"/>
      <c r="T2397" s="274"/>
      <c r="AT2397" s="275" t="s">
        <v>428</v>
      </c>
      <c r="AU2397" s="275" t="s">
        <v>86</v>
      </c>
      <c r="AV2397" s="13" t="s">
        <v>86</v>
      </c>
      <c r="AW2397" s="13" t="s">
        <v>39</v>
      </c>
      <c r="AX2397" s="13" t="s">
        <v>76</v>
      </c>
      <c r="AY2397" s="275" t="s">
        <v>414</v>
      </c>
    </row>
    <row r="2398" s="12" customFormat="1">
      <c r="B2398" s="255"/>
      <c r="C2398" s="256"/>
      <c r="D2398" s="252" t="s">
        <v>428</v>
      </c>
      <c r="E2398" s="257" t="s">
        <v>21</v>
      </c>
      <c r="F2398" s="258" t="s">
        <v>2444</v>
      </c>
      <c r="G2398" s="256"/>
      <c r="H2398" s="257" t="s">
        <v>21</v>
      </c>
      <c r="I2398" s="259"/>
      <c r="J2398" s="256"/>
      <c r="K2398" s="256"/>
      <c r="L2398" s="260"/>
      <c r="M2398" s="261"/>
      <c r="N2398" s="262"/>
      <c r="O2398" s="262"/>
      <c r="P2398" s="262"/>
      <c r="Q2398" s="262"/>
      <c r="R2398" s="262"/>
      <c r="S2398" s="262"/>
      <c r="T2398" s="263"/>
      <c r="AT2398" s="264" t="s">
        <v>428</v>
      </c>
      <c r="AU2398" s="264" t="s">
        <v>86</v>
      </c>
      <c r="AV2398" s="12" t="s">
        <v>83</v>
      </c>
      <c r="AW2398" s="12" t="s">
        <v>39</v>
      </c>
      <c r="AX2398" s="12" t="s">
        <v>76</v>
      </c>
      <c r="AY2398" s="264" t="s">
        <v>414</v>
      </c>
    </row>
    <row r="2399" s="13" customFormat="1">
      <c r="B2399" s="265"/>
      <c r="C2399" s="266"/>
      <c r="D2399" s="252" t="s">
        <v>428</v>
      </c>
      <c r="E2399" s="267" t="s">
        <v>21</v>
      </c>
      <c r="F2399" s="268" t="s">
        <v>2445</v>
      </c>
      <c r="G2399" s="266"/>
      <c r="H2399" s="269">
        <v>31.5</v>
      </c>
      <c r="I2399" s="270"/>
      <c r="J2399" s="266"/>
      <c r="K2399" s="266"/>
      <c r="L2399" s="271"/>
      <c r="M2399" s="272"/>
      <c r="N2399" s="273"/>
      <c r="O2399" s="273"/>
      <c r="P2399" s="273"/>
      <c r="Q2399" s="273"/>
      <c r="R2399" s="273"/>
      <c r="S2399" s="273"/>
      <c r="T2399" s="274"/>
      <c r="AT2399" s="275" t="s">
        <v>428</v>
      </c>
      <c r="AU2399" s="275" t="s">
        <v>86</v>
      </c>
      <c r="AV2399" s="13" t="s">
        <v>86</v>
      </c>
      <c r="AW2399" s="13" t="s">
        <v>39</v>
      </c>
      <c r="AX2399" s="13" t="s">
        <v>76</v>
      </c>
      <c r="AY2399" s="275" t="s">
        <v>414</v>
      </c>
    </row>
    <row r="2400" s="14" customFormat="1">
      <c r="B2400" s="276"/>
      <c r="C2400" s="277"/>
      <c r="D2400" s="252" t="s">
        <v>428</v>
      </c>
      <c r="E2400" s="278" t="s">
        <v>465</v>
      </c>
      <c r="F2400" s="279" t="s">
        <v>259</v>
      </c>
      <c r="G2400" s="277"/>
      <c r="H2400" s="280">
        <v>739</v>
      </c>
      <c r="I2400" s="281"/>
      <c r="J2400" s="277"/>
      <c r="K2400" s="277"/>
      <c r="L2400" s="282"/>
      <c r="M2400" s="283"/>
      <c r="N2400" s="284"/>
      <c r="O2400" s="284"/>
      <c r="P2400" s="284"/>
      <c r="Q2400" s="284"/>
      <c r="R2400" s="284"/>
      <c r="S2400" s="284"/>
      <c r="T2400" s="285"/>
      <c r="AT2400" s="286" t="s">
        <v>428</v>
      </c>
      <c r="AU2400" s="286" t="s">
        <v>86</v>
      </c>
      <c r="AV2400" s="14" t="s">
        <v>394</v>
      </c>
      <c r="AW2400" s="14" t="s">
        <v>39</v>
      </c>
      <c r="AX2400" s="14" t="s">
        <v>76</v>
      </c>
      <c r="AY2400" s="286" t="s">
        <v>414</v>
      </c>
    </row>
    <row r="2401" s="15" customFormat="1">
      <c r="B2401" s="287"/>
      <c r="C2401" s="288"/>
      <c r="D2401" s="252" t="s">
        <v>428</v>
      </c>
      <c r="E2401" s="289" t="s">
        <v>21</v>
      </c>
      <c r="F2401" s="290" t="s">
        <v>235</v>
      </c>
      <c r="G2401" s="288"/>
      <c r="H2401" s="291">
        <v>739</v>
      </c>
      <c r="I2401" s="292"/>
      <c r="J2401" s="288"/>
      <c r="K2401" s="288"/>
      <c r="L2401" s="293"/>
      <c r="M2401" s="294"/>
      <c r="N2401" s="295"/>
      <c r="O2401" s="295"/>
      <c r="P2401" s="295"/>
      <c r="Q2401" s="295"/>
      <c r="R2401" s="295"/>
      <c r="S2401" s="295"/>
      <c r="T2401" s="296"/>
      <c r="AT2401" s="297" t="s">
        <v>428</v>
      </c>
      <c r="AU2401" s="297" t="s">
        <v>86</v>
      </c>
      <c r="AV2401" s="15" t="s">
        <v>422</v>
      </c>
      <c r="AW2401" s="15" t="s">
        <v>39</v>
      </c>
      <c r="AX2401" s="15" t="s">
        <v>83</v>
      </c>
      <c r="AY2401" s="297" t="s">
        <v>414</v>
      </c>
    </row>
    <row r="2402" s="1" customFormat="1" ht="25.5" customHeight="1">
      <c r="B2402" s="47"/>
      <c r="C2402" s="240" t="s">
        <v>2446</v>
      </c>
      <c r="D2402" s="240" t="s">
        <v>418</v>
      </c>
      <c r="E2402" s="241" t="s">
        <v>2447</v>
      </c>
      <c r="F2402" s="242" t="s">
        <v>2448</v>
      </c>
      <c r="G2402" s="243" t="s">
        <v>145</v>
      </c>
      <c r="H2402" s="244">
        <v>535.70000000000005</v>
      </c>
      <c r="I2402" s="245"/>
      <c r="J2402" s="246">
        <f>ROUND(I2402*H2402,2)</f>
        <v>0</v>
      </c>
      <c r="K2402" s="242" t="s">
        <v>21</v>
      </c>
      <c r="L2402" s="73"/>
      <c r="M2402" s="247" t="s">
        <v>21</v>
      </c>
      <c r="N2402" s="248" t="s">
        <v>47</v>
      </c>
      <c r="O2402" s="48"/>
      <c r="P2402" s="249">
        <f>O2402*H2402</f>
        <v>0</v>
      </c>
      <c r="Q2402" s="249">
        <v>0.0029099999999999998</v>
      </c>
      <c r="R2402" s="249">
        <f>Q2402*H2402</f>
        <v>1.5588870000000001</v>
      </c>
      <c r="S2402" s="249">
        <v>0</v>
      </c>
      <c r="T2402" s="250">
        <f>S2402*H2402</f>
        <v>0</v>
      </c>
      <c r="AR2402" s="25" t="s">
        <v>690</v>
      </c>
      <c r="AT2402" s="25" t="s">
        <v>418</v>
      </c>
      <c r="AU2402" s="25" t="s">
        <v>86</v>
      </c>
      <c r="AY2402" s="25" t="s">
        <v>414</v>
      </c>
      <c r="BE2402" s="251">
        <f>IF(N2402="základní",J2402,0)</f>
        <v>0</v>
      </c>
      <c r="BF2402" s="251">
        <f>IF(N2402="snížená",J2402,0)</f>
        <v>0</v>
      </c>
      <c r="BG2402" s="251">
        <f>IF(N2402="zákl. přenesená",J2402,0)</f>
        <v>0</v>
      </c>
      <c r="BH2402" s="251">
        <f>IF(N2402="sníž. přenesená",J2402,0)</f>
        <v>0</v>
      </c>
      <c r="BI2402" s="251">
        <f>IF(N2402="nulová",J2402,0)</f>
        <v>0</v>
      </c>
      <c r="BJ2402" s="25" t="s">
        <v>83</v>
      </c>
      <c r="BK2402" s="251">
        <f>ROUND(I2402*H2402,2)</f>
        <v>0</v>
      </c>
      <c r="BL2402" s="25" t="s">
        <v>690</v>
      </c>
      <c r="BM2402" s="25" t="s">
        <v>2449</v>
      </c>
    </row>
    <row r="2403" s="12" customFormat="1">
      <c r="B2403" s="255"/>
      <c r="C2403" s="256"/>
      <c r="D2403" s="252" t="s">
        <v>428</v>
      </c>
      <c r="E2403" s="257" t="s">
        <v>21</v>
      </c>
      <c r="F2403" s="258" t="s">
        <v>1944</v>
      </c>
      <c r="G2403" s="256"/>
      <c r="H2403" s="257" t="s">
        <v>21</v>
      </c>
      <c r="I2403" s="259"/>
      <c r="J2403" s="256"/>
      <c r="K2403" s="256"/>
      <c r="L2403" s="260"/>
      <c r="M2403" s="261"/>
      <c r="N2403" s="262"/>
      <c r="O2403" s="262"/>
      <c r="P2403" s="262"/>
      <c r="Q2403" s="262"/>
      <c r="R2403" s="262"/>
      <c r="S2403" s="262"/>
      <c r="T2403" s="263"/>
      <c r="AT2403" s="264" t="s">
        <v>428</v>
      </c>
      <c r="AU2403" s="264" t="s">
        <v>86</v>
      </c>
      <c r="AV2403" s="12" t="s">
        <v>83</v>
      </c>
      <c r="AW2403" s="12" t="s">
        <v>39</v>
      </c>
      <c r="AX2403" s="12" t="s">
        <v>76</v>
      </c>
      <c r="AY2403" s="264" t="s">
        <v>414</v>
      </c>
    </row>
    <row r="2404" s="12" customFormat="1">
      <c r="B2404" s="255"/>
      <c r="C2404" s="256"/>
      <c r="D2404" s="252" t="s">
        <v>428</v>
      </c>
      <c r="E2404" s="257" t="s">
        <v>21</v>
      </c>
      <c r="F2404" s="258" t="s">
        <v>2372</v>
      </c>
      <c r="G2404" s="256"/>
      <c r="H2404" s="257" t="s">
        <v>21</v>
      </c>
      <c r="I2404" s="259"/>
      <c r="J2404" s="256"/>
      <c r="K2404" s="256"/>
      <c r="L2404" s="260"/>
      <c r="M2404" s="261"/>
      <c r="N2404" s="262"/>
      <c r="O2404" s="262"/>
      <c r="P2404" s="262"/>
      <c r="Q2404" s="262"/>
      <c r="R2404" s="262"/>
      <c r="S2404" s="262"/>
      <c r="T2404" s="263"/>
      <c r="AT2404" s="264" t="s">
        <v>428</v>
      </c>
      <c r="AU2404" s="264" t="s">
        <v>86</v>
      </c>
      <c r="AV2404" s="12" t="s">
        <v>83</v>
      </c>
      <c r="AW2404" s="12" t="s">
        <v>39</v>
      </c>
      <c r="AX2404" s="12" t="s">
        <v>76</v>
      </c>
      <c r="AY2404" s="264" t="s">
        <v>414</v>
      </c>
    </row>
    <row r="2405" s="13" customFormat="1">
      <c r="B2405" s="265"/>
      <c r="C2405" s="266"/>
      <c r="D2405" s="252" t="s">
        <v>428</v>
      </c>
      <c r="E2405" s="267" t="s">
        <v>21</v>
      </c>
      <c r="F2405" s="268" t="s">
        <v>2450</v>
      </c>
      <c r="G2405" s="266"/>
      <c r="H2405" s="269">
        <v>344</v>
      </c>
      <c r="I2405" s="270"/>
      <c r="J2405" s="266"/>
      <c r="K2405" s="266"/>
      <c r="L2405" s="271"/>
      <c r="M2405" s="272"/>
      <c r="N2405" s="273"/>
      <c r="O2405" s="273"/>
      <c r="P2405" s="273"/>
      <c r="Q2405" s="273"/>
      <c r="R2405" s="273"/>
      <c r="S2405" s="273"/>
      <c r="T2405" s="274"/>
      <c r="AT2405" s="275" t="s">
        <v>428</v>
      </c>
      <c r="AU2405" s="275" t="s">
        <v>86</v>
      </c>
      <c r="AV2405" s="13" t="s">
        <v>86</v>
      </c>
      <c r="AW2405" s="13" t="s">
        <v>39</v>
      </c>
      <c r="AX2405" s="13" t="s">
        <v>76</v>
      </c>
      <c r="AY2405" s="275" t="s">
        <v>414</v>
      </c>
    </row>
    <row r="2406" s="13" customFormat="1">
      <c r="B2406" s="265"/>
      <c r="C2406" s="266"/>
      <c r="D2406" s="252" t="s">
        <v>428</v>
      </c>
      <c r="E2406" s="267" t="s">
        <v>21</v>
      </c>
      <c r="F2406" s="268" t="s">
        <v>2451</v>
      </c>
      <c r="G2406" s="266"/>
      <c r="H2406" s="269">
        <v>18.899999999999999</v>
      </c>
      <c r="I2406" s="270"/>
      <c r="J2406" s="266"/>
      <c r="K2406" s="266"/>
      <c r="L2406" s="271"/>
      <c r="M2406" s="272"/>
      <c r="N2406" s="273"/>
      <c r="O2406" s="273"/>
      <c r="P2406" s="273"/>
      <c r="Q2406" s="273"/>
      <c r="R2406" s="273"/>
      <c r="S2406" s="273"/>
      <c r="T2406" s="274"/>
      <c r="AT2406" s="275" t="s">
        <v>428</v>
      </c>
      <c r="AU2406" s="275" t="s">
        <v>86</v>
      </c>
      <c r="AV2406" s="13" t="s">
        <v>86</v>
      </c>
      <c r="AW2406" s="13" t="s">
        <v>39</v>
      </c>
      <c r="AX2406" s="13" t="s">
        <v>76</v>
      </c>
      <c r="AY2406" s="275" t="s">
        <v>414</v>
      </c>
    </row>
    <row r="2407" s="13" customFormat="1">
      <c r="B2407" s="265"/>
      <c r="C2407" s="266"/>
      <c r="D2407" s="252" t="s">
        <v>428</v>
      </c>
      <c r="E2407" s="267" t="s">
        <v>21</v>
      </c>
      <c r="F2407" s="268" t="s">
        <v>2452</v>
      </c>
      <c r="G2407" s="266"/>
      <c r="H2407" s="269">
        <v>34.700000000000003</v>
      </c>
      <c r="I2407" s="270"/>
      <c r="J2407" s="266"/>
      <c r="K2407" s="266"/>
      <c r="L2407" s="271"/>
      <c r="M2407" s="272"/>
      <c r="N2407" s="273"/>
      <c r="O2407" s="273"/>
      <c r="P2407" s="273"/>
      <c r="Q2407" s="273"/>
      <c r="R2407" s="273"/>
      <c r="S2407" s="273"/>
      <c r="T2407" s="274"/>
      <c r="AT2407" s="275" t="s">
        <v>428</v>
      </c>
      <c r="AU2407" s="275" t="s">
        <v>86</v>
      </c>
      <c r="AV2407" s="13" t="s">
        <v>86</v>
      </c>
      <c r="AW2407" s="13" t="s">
        <v>39</v>
      </c>
      <c r="AX2407" s="13" t="s">
        <v>76</v>
      </c>
      <c r="AY2407" s="275" t="s">
        <v>414</v>
      </c>
    </row>
    <row r="2408" s="13" customFormat="1">
      <c r="B2408" s="265"/>
      <c r="C2408" s="266"/>
      <c r="D2408" s="252" t="s">
        <v>428</v>
      </c>
      <c r="E2408" s="267" t="s">
        <v>21</v>
      </c>
      <c r="F2408" s="268" t="s">
        <v>2453</v>
      </c>
      <c r="G2408" s="266"/>
      <c r="H2408" s="269">
        <v>23.899999999999999</v>
      </c>
      <c r="I2408" s="270"/>
      <c r="J2408" s="266"/>
      <c r="K2408" s="266"/>
      <c r="L2408" s="271"/>
      <c r="M2408" s="272"/>
      <c r="N2408" s="273"/>
      <c r="O2408" s="273"/>
      <c r="P2408" s="273"/>
      <c r="Q2408" s="273"/>
      <c r="R2408" s="273"/>
      <c r="S2408" s="273"/>
      <c r="T2408" s="274"/>
      <c r="AT2408" s="275" t="s">
        <v>428</v>
      </c>
      <c r="AU2408" s="275" t="s">
        <v>86</v>
      </c>
      <c r="AV2408" s="13" t="s">
        <v>86</v>
      </c>
      <c r="AW2408" s="13" t="s">
        <v>39</v>
      </c>
      <c r="AX2408" s="13" t="s">
        <v>76</v>
      </c>
      <c r="AY2408" s="275" t="s">
        <v>414</v>
      </c>
    </row>
    <row r="2409" s="13" customFormat="1">
      <c r="B2409" s="265"/>
      <c r="C2409" s="266"/>
      <c r="D2409" s="252" t="s">
        <v>428</v>
      </c>
      <c r="E2409" s="267" t="s">
        <v>21</v>
      </c>
      <c r="F2409" s="268" t="s">
        <v>2454</v>
      </c>
      <c r="G2409" s="266"/>
      <c r="H2409" s="269">
        <v>104.7</v>
      </c>
      <c r="I2409" s="270"/>
      <c r="J2409" s="266"/>
      <c r="K2409" s="266"/>
      <c r="L2409" s="271"/>
      <c r="M2409" s="272"/>
      <c r="N2409" s="273"/>
      <c r="O2409" s="273"/>
      <c r="P2409" s="273"/>
      <c r="Q2409" s="273"/>
      <c r="R2409" s="273"/>
      <c r="S2409" s="273"/>
      <c r="T2409" s="274"/>
      <c r="AT2409" s="275" t="s">
        <v>428</v>
      </c>
      <c r="AU2409" s="275" t="s">
        <v>86</v>
      </c>
      <c r="AV2409" s="13" t="s">
        <v>86</v>
      </c>
      <c r="AW2409" s="13" t="s">
        <v>39</v>
      </c>
      <c r="AX2409" s="13" t="s">
        <v>76</v>
      </c>
      <c r="AY2409" s="275" t="s">
        <v>414</v>
      </c>
    </row>
    <row r="2410" s="12" customFormat="1">
      <c r="B2410" s="255"/>
      <c r="C2410" s="256"/>
      <c r="D2410" s="252" t="s">
        <v>428</v>
      </c>
      <c r="E2410" s="257" t="s">
        <v>21</v>
      </c>
      <c r="F2410" s="258" t="s">
        <v>2455</v>
      </c>
      <c r="G2410" s="256"/>
      <c r="H2410" s="257" t="s">
        <v>21</v>
      </c>
      <c r="I2410" s="259"/>
      <c r="J2410" s="256"/>
      <c r="K2410" s="256"/>
      <c r="L2410" s="260"/>
      <c r="M2410" s="261"/>
      <c r="N2410" s="262"/>
      <c r="O2410" s="262"/>
      <c r="P2410" s="262"/>
      <c r="Q2410" s="262"/>
      <c r="R2410" s="262"/>
      <c r="S2410" s="262"/>
      <c r="T2410" s="263"/>
      <c r="AT2410" s="264" t="s">
        <v>428</v>
      </c>
      <c r="AU2410" s="264" t="s">
        <v>86</v>
      </c>
      <c r="AV2410" s="12" t="s">
        <v>83</v>
      </c>
      <c r="AW2410" s="12" t="s">
        <v>39</v>
      </c>
      <c r="AX2410" s="12" t="s">
        <v>76</v>
      </c>
      <c r="AY2410" s="264" t="s">
        <v>414</v>
      </c>
    </row>
    <row r="2411" s="13" customFormat="1">
      <c r="B2411" s="265"/>
      <c r="C2411" s="266"/>
      <c r="D2411" s="252" t="s">
        <v>428</v>
      </c>
      <c r="E2411" s="267" t="s">
        <v>21</v>
      </c>
      <c r="F2411" s="268" t="s">
        <v>2456</v>
      </c>
      <c r="G2411" s="266"/>
      <c r="H2411" s="269">
        <v>9.5</v>
      </c>
      <c r="I2411" s="270"/>
      <c r="J2411" s="266"/>
      <c r="K2411" s="266"/>
      <c r="L2411" s="271"/>
      <c r="M2411" s="272"/>
      <c r="N2411" s="273"/>
      <c r="O2411" s="273"/>
      <c r="P2411" s="273"/>
      <c r="Q2411" s="273"/>
      <c r="R2411" s="273"/>
      <c r="S2411" s="273"/>
      <c r="T2411" s="274"/>
      <c r="AT2411" s="275" t="s">
        <v>428</v>
      </c>
      <c r="AU2411" s="275" t="s">
        <v>86</v>
      </c>
      <c r="AV2411" s="13" t="s">
        <v>86</v>
      </c>
      <c r="AW2411" s="13" t="s">
        <v>39</v>
      </c>
      <c r="AX2411" s="13" t="s">
        <v>76</v>
      </c>
      <c r="AY2411" s="275" t="s">
        <v>414</v>
      </c>
    </row>
    <row r="2412" s="14" customFormat="1">
      <c r="B2412" s="276"/>
      <c r="C2412" s="277"/>
      <c r="D2412" s="252" t="s">
        <v>428</v>
      </c>
      <c r="E2412" s="278" t="s">
        <v>468</v>
      </c>
      <c r="F2412" s="279" t="s">
        <v>259</v>
      </c>
      <c r="G2412" s="277"/>
      <c r="H2412" s="280">
        <v>535.70000000000005</v>
      </c>
      <c r="I2412" s="281"/>
      <c r="J2412" s="277"/>
      <c r="K2412" s="277"/>
      <c r="L2412" s="282"/>
      <c r="M2412" s="283"/>
      <c r="N2412" s="284"/>
      <c r="O2412" s="284"/>
      <c r="P2412" s="284"/>
      <c r="Q2412" s="284"/>
      <c r="R2412" s="284"/>
      <c r="S2412" s="284"/>
      <c r="T2412" s="285"/>
      <c r="AT2412" s="286" t="s">
        <v>428</v>
      </c>
      <c r="AU2412" s="286" t="s">
        <v>86</v>
      </c>
      <c r="AV2412" s="14" t="s">
        <v>394</v>
      </c>
      <c r="AW2412" s="14" t="s">
        <v>39</v>
      </c>
      <c r="AX2412" s="14" t="s">
        <v>76</v>
      </c>
      <c r="AY2412" s="286" t="s">
        <v>414</v>
      </c>
    </row>
    <row r="2413" s="15" customFormat="1">
      <c r="B2413" s="287"/>
      <c r="C2413" s="288"/>
      <c r="D2413" s="252" t="s">
        <v>428</v>
      </c>
      <c r="E2413" s="289" t="s">
        <v>21</v>
      </c>
      <c r="F2413" s="290" t="s">
        <v>235</v>
      </c>
      <c r="G2413" s="288"/>
      <c r="H2413" s="291">
        <v>535.70000000000005</v>
      </c>
      <c r="I2413" s="292"/>
      <c r="J2413" s="288"/>
      <c r="K2413" s="288"/>
      <c r="L2413" s="293"/>
      <c r="M2413" s="294"/>
      <c r="N2413" s="295"/>
      <c r="O2413" s="295"/>
      <c r="P2413" s="295"/>
      <c r="Q2413" s="295"/>
      <c r="R2413" s="295"/>
      <c r="S2413" s="295"/>
      <c r="T2413" s="296"/>
      <c r="AT2413" s="297" t="s">
        <v>428</v>
      </c>
      <c r="AU2413" s="297" t="s">
        <v>86</v>
      </c>
      <c r="AV2413" s="15" t="s">
        <v>422</v>
      </c>
      <c r="AW2413" s="15" t="s">
        <v>39</v>
      </c>
      <c r="AX2413" s="15" t="s">
        <v>83</v>
      </c>
      <c r="AY2413" s="297" t="s">
        <v>414</v>
      </c>
    </row>
    <row r="2414" s="1" customFormat="1" ht="25.5" customHeight="1">
      <c r="B2414" s="47"/>
      <c r="C2414" s="240" t="s">
        <v>2457</v>
      </c>
      <c r="D2414" s="240" t="s">
        <v>418</v>
      </c>
      <c r="E2414" s="241" t="s">
        <v>2458</v>
      </c>
      <c r="F2414" s="242" t="s">
        <v>2459</v>
      </c>
      <c r="G2414" s="243" t="s">
        <v>145</v>
      </c>
      <c r="H2414" s="244">
        <v>22.100000000000001</v>
      </c>
      <c r="I2414" s="245"/>
      <c r="J2414" s="246">
        <f>ROUND(I2414*H2414,2)</f>
        <v>0</v>
      </c>
      <c r="K2414" s="242" t="s">
        <v>421</v>
      </c>
      <c r="L2414" s="73"/>
      <c r="M2414" s="247" t="s">
        <v>21</v>
      </c>
      <c r="N2414" s="248" t="s">
        <v>47</v>
      </c>
      <c r="O2414" s="48"/>
      <c r="P2414" s="249">
        <f>O2414*H2414</f>
        <v>0</v>
      </c>
      <c r="Q2414" s="249">
        <v>0.0035200000000000001</v>
      </c>
      <c r="R2414" s="249">
        <f>Q2414*H2414</f>
        <v>0.077792000000000014</v>
      </c>
      <c r="S2414" s="249">
        <v>0</v>
      </c>
      <c r="T2414" s="250">
        <f>S2414*H2414</f>
        <v>0</v>
      </c>
      <c r="AR2414" s="25" t="s">
        <v>690</v>
      </c>
      <c r="AT2414" s="25" t="s">
        <v>418</v>
      </c>
      <c r="AU2414" s="25" t="s">
        <v>86</v>
      </c>
      <c r="AY2414" s="25" t="s">
        <v>414</v>
      </c>
      <c r="BE2414" s="251">
        <f>IF(N2414="základní",J2414,0)</f>
        <v>0</v>
      </c>
      <c r="BF2414" s="251">
        <f>IF(N2414="snížená",J2414,0)</f>
        <v>0</v>
      </c>
      <c r="BG2414" s="251">
        <f>IF(N2414="zákl. přenesená",J2414,0)</f>
        <v>0</v>
      </c>
      <c r="BH2414" s="251">
        <f>IF(N2414="sníž. přenesená",J2414,0)</f>
        <v>0</v>
      </c>
      <c r="BI2414" s="251">
        <f>IF(N2414="nulová",J2414,0)</f>
        <v>0</v>
      </c>
      <c r="BJ2414" s="25" t="s">
        <v>83</v>
      </c>
      <c r="BK2414" s="251">
        <f>ROUND(I2414*H2414,2)</f>
        <v>0</v>
      </c>
      <c r="BL2414" s="25" t="s">
        <v>690</v>
      </c>
      <c r="BM2414" s="25" t="s">
        <v>2460</v>
      </c>
    </row>
    <row r="2415" s="12" customFormat="1">
      <c r="B2415" s="255"/>
      <c r="C2415" s="256"/>
      <c r="D2415" s="252" t="s">
        <v>428</v>
      </c>
      <c r="E2415" s="257" t="s">
        <v>21</v>
      </c>
      <c r="F2415" s="258" t="s">
        <v>1944</v>
      </c>
      <c r="G2415" s="256"/>
      <c r="H2415" s="257" t="s">
        <v>21</v>
      </c>
      <c r="I2415" s="259"/>
      <c r="J2415" s="256"/>
      <c r="K2415" s="256"/>
      <c r="L2415" s="260"/>
      <c r="M2415" s="261"/>
      <c r="N2415" s="262"/>
      <c r="O2415" s="262"/>
      <c r="P2415" s="262"/>
      <c r="Q2415" s="262"/>
      <c r="R2415" s="262"/>
      <c r="S2415" s="262"/>
      <c r="T2415" s="263"/>
      <c r="AT2415" s="264" t="s">
        <v>428</v>
      </c>
      <c r="AU2415" s="264" t="s">
        <v>86</v>
      </c>
      <c r="AV2415" s="12" t="s">
        <v>83</v>
      </c>
      <c r="AW2415" s="12" t="s">
        <v>39</v>
      </c>
      <c r="AX2415" s="12" t="s">
        <v>76</v>
      </c>
      <c r="AY2415" s="264" t="s">
        <v>414</v>
      </c>
    </row>
    <row r="2416" s="13" customFormat="1">
      <c r="B2416" s="265"/>
      <c r="C2416" s="266"/>
      <c r="D2416" s="252" t="s">
        <v>428</v>
      </c>
      <c r="E2416" s="267" t="s">
        <v>21</v>
      </c>
      <c r="F2416" s="268" t="s">
        <v>2461</v>
      </c>
      <c r="G2416" s="266"/>
      <c r="H2416" s="269">
        <v>22.100000000000001</v>
      </c>
      <c r="I2416" s="270"/>
      <c r="J2416" s="266"/>
      <c r="K2416" s="266"/>
      <c r="L2416" s="271"/>
      <c r="M2416" s="272"/>
      <c r="N2416" s="273"/>
      <c r="O2416" s="273"/>
      <c r="P2416" s="273"/>
      <c r="Q2416" s="273"/>
      <c r="R2416" s="273"/>
      <c r="S2416" s="273"/>
      <c r="T2416" s="274"/>
      <c r="AT2416" s="275" t="s">
        <v>428</v>
      </c>
      <c r="AU2416" s="275" t="s">
        <v>86</v>
      </c>
      <c r="AV2416" s="13" t="s">
        <v>86</v>
      </c>
      <c r="AW2416" s="13" t="s">
        <v>39</v>
      </c>
      <c r="AX2416" s="13" t="s">
        <v>76</v>
      </c>
      <c r="AY2416" s="275" t="s">
        <v>414</v>
      </c>
    </row>
    <row r="2417" s="14" customFormat="1">
      <c r="B2417" s="276"/>
      <c r="C2417" s="277"/>
      <c r="D2417" s="252" t="s">
        <v>428</v>
      </c>
      <c r="E2417" s="278" t="s">
        <v>472</v>
      </c>
      <c r="F2417" s="279" t="s">
        <v>259</v>
      </c>
      <c r="G2417" s="277"/>
      <c r="H2417" s="280">
        <v>22.100000000000001</v>
      </c>
      <c r="I2417" s="281"/>
      <c r="J2417" s="277"/>
      <c r="K2417" s="277"/>
      <c r="L2417" s="282"/>
      <c r="M2417" s="283"/>
      <c r="N2417" s="284"/>
      <c r="O2417" s="284"/>
      <c r="P2417" s="284"/>
      <c r="Q2417" s="284"/>
      <c r="R2417" s="284"/>
      <c r="S2417" s="284"/>
      <c r="T2417" s="285"/>
      <c r="AT2417" s="286" t="s">
        <v>428</v>
      </c>
      <c r="AU2417" s="286" t="s">
        <v>86</v>
      </c>
      <c r="AV2417" s="14" t="s">
        <v>394</v>
      </c>
      <c r="AW2417" s="14" t="s">
        <v>39</v>
      </c>
      <c r="AX2417" s="14" t="s">
        <v>76</v>
      </c>
      <c r="AY2417" s="286" t="s">
        <v>414</v>
      </c>
    </row>
    <row r="2418" s="15" customFormat="1">
      <c r="B2418" s="287"/>
      <c r="C2418" s="288"/>
      <c r="D2418" s="252" t="s">
        <v>428</v>
      </c>
      <c r="E2418" s="289" t="s">
        <v>21</v>
      </c>
      <c r="F2418" s="290" t="s">
        <v>235</v>
      </c>
      <c r="G2418" s="288"/>
      <c r="H2418" s="291">
        <v>22.100000000000001</v>
      </c>
      <c r="I2418" s="292"/>
      <c r="J2418" s="288"/>
      <c r="K2418" s="288"/>
      <c r="L2418" s="293"/>
      <c r="M2418" s="294"/>
      <c r="N2418" s="295"/>
      <c r="O2418" s="295"/>
      <c r="P2418" s="295"/>
      <c r="Q2418" s="295"/>
      <c r="R2418" s="295"/>
      <c r="S2418" s="295"/>
      <c r="T2418" s="296"/>
      <c r="AT2418" s="297" t="s">
        <v>428</v>
      </c>
      <c r="AU2418" s="297" t="s">
        <v>86</v>
      </c>
      <c r="AV2418" s="15" t="s">
        <v>422</v>
      </c>
      <c r="AW2418" s="15" t="s">
        <v>39</v>
      </c>
      <c r="AX2418" s="15" t="s">
        <v>83</v>
      </c>
      <c r="AY2418" s="297" t="s">
        <v>414</v>
      </c>
    </row>
    <row r="2419" s="1" customFormat="1" ht="25.5" customHeight="1">
      <c r="B2419" s="47"/>
      <c r="C2419" s="240" t="s">
        <v>2462</v>
      </c>
      <c r="D2419" s="240" t="s">
        <v>418</v>
      </c>
      <c r="E2419" s="241" t="s">
        <v>2463</v>
      </c>
      <c r="F2419" s="242" t="s">
        <v>2464</v>
      </c>
      <c r="G2419" s="243" t="s">
        <v>145</v>
      </c>
      <c r="H2419" s="244">
        <v>33.100000000000001</v>
      </c>
      <c r="I2419" s="245"/>
      <c r="J2419" s="246">
        <f>ROUND(I2419*H2419,2)</f>
        <v>0</v>
      </c>
      <c r="K2419" s="242" t="s">
        <v>21</v>
      </c>
      <c r="L2419" s="73"/>
      <c r="M2419" s="247" t="s">
        <v>21</v>
      </c>
      <c r="N2419" s="248" t="s">
        <v>47</v>
      </c>
      <c r="O2419" s="48"/>
      <c r="P2419" s="249">
        <f>O2419*H2419</f>
        <v>0</v>
      </c>
      <c r="Q2419" s="249">
        <v>0.0043800000000000002</v>
      </c>
      <c r="R2419" s="249">
        <f>Q2419*H2419</f>
        <v>0.14497800000000002</v>
      </c>
      <c r="S2419" s="249">
        <v>0</v>
      </c>
      <c r="T2419" s="250">
        <f>S2419*H2419</f>
        <v>0</v>
      </c>
      <c r="AR2419" s="25" t="s">
        <v>690</v>
      </c>
      <c r="AT2419" s="25" t="s">
        <v>418</v>
      </c>
      <c r="AU2419" s="25" t="s">
        <v>86</v>
      </c>
      <c r="AY2419" s="25" t="s">
        <v>414</v>
      </c>
      <c r="BE2419" s="251">
        <f>IF(N2419="základní",J2419,0)</f>
        <v>0</v>
      </c>
      <c r="BF2419" s="251">
        <f>IF(N2419="snížená",J2419,0)</f>
        <v>0</v>
      </c>
      <c r="BG2419" s="251">
        <f>IF(N2419="zákl. přenesená",J2419,0)</f>
        <v>0</v>
      </c>
      <c r="BH2419" s="251">
        <f>IF(N2419="sníž. přenesená",J2419,0)</f>
        <v>0</v>
      </c>
      <c r="BI2419" s="251">
        <f>IF(N2419="nulová",J2419,0)</f>
        <v>0</v>
      </c>
      <c r="BJ2419" s="25" t="s">
        <v>83</v>
      </c>
      <c r="BK2419" s="251">
        <f>ROUND(I2419*H2419,2)</f>
        <v>0</v>
      </c>
      <c r="BL2419" s="25" t="s">
        <v>690</v>
      </c>
      <c r="BM2419" s="25" t="s">
        <v>2465</v>
      </c>
    </row>
    <row r="2420" s="12" customFormat="1">
      <c r="B2420" s="255"/>
      <c r="C2420" s="256"/>
      <c r="D2420" s="252" t="s">
        <v>428</v>
      </c>
      <c r="E2420" s="257" t="s">
        <v>21</v>
      </c>
      <c r="F2420" s="258" t="s">
        <v>1944</v>
      </c>
      <c r="G2420" s="256"/>
      <c r="H2420" s="257" t="s">
        <v>21</v>
      </c>
      <c r="I2420" s="259"/>
      <c r="J2420" s="256"/>
      <c r="K2420" s="256"/>
      <c r="L2420" s="260"/>
      <c r="M2420" s="261"/>
      <c r="N2420" s="262"/>
      <c r="O2420" s="262"/>
      <c r="P2420" s="262"/>
      <c r="Q2420" s="262"/>
      <c r="R2420" s="262"/>
      <c r="S2420" s="262"/>
      <c r="T2420" s="263"/>
      <c r="AT2420" s="264" t="s">
        <v>428</v>
      </c>
      <c r="AU2420" s="264" t="s">
        <v>86</v>
      </c>
      <c r="AV2420" s="12" t="s">
        <v>83</v>
      </c>
      <c r="AW2420" s="12" t="s">
        <v>39</v>
      </c>
      <c r="AX2420" s="12" t="s">
        <v>76</v>
      </c>
      <c r="AY2420" s="264" t="s">
        <v>414</v>
      </c>
    </row>
    <row r="2421" s="13" customFormat="1">
      <c r="B2421" s="265"/>
      <c r="C2421" s="266"/>
      <c r="D2421" s="252" t="s">
        <v>428</v>
      </c>
      <c r="E2421" s="267" t="s">
        <v>21</v>
      </c>
      <c r="F2421" s="268" t="s">
        <v>2466</v>
      </c>
      <c r="G2421" s="266"/>
      <c r="H2421" s="269">
        <v>8.3000000000000007</v>
      </c>
      <c r="I2421" s="270"/>
      <c r="J2421" s="266"/>
      <c r="K2421" s="266"/>
      <c r="L2421" s="271"/>
      <c r="M2421" s="272"/>
      <c r="N2421" s="273"/>
      <c r="O2421" s="273"/>
      <c r="P2421" s="273"/>
      <c r="Q2421" s="273"/>
      <c r="R2421" s="273"/>
      <c r="S2421" s="273"/>
      <c r="T2421" s="274"/>
      <c r="AT2421" s="275" t="s">
        <v>428</v>
      </c>
      <c r="AU2421" s="275" t="s">
        <v>86</v>
      </c>
      <c r="AV2421" s="13" t="s">
        <v>86</v>
      </c>
      <c r="AW2421" s="13" t="s">
        <v>39</v>
      </c>
      <c r="AX2421" s="13" t="s">
        <v>76</v>
      </c>
      <c r="AY2421" s="275" t="s">
        <v>414</v>
      </c>
    </row>
    <row r="2422" s="13" customFormat="1">
      <c r="B2422" s="265"/>
      <c r="C2422" s="266"/>
      <c r="D2422" s="252" t="s">
        <v>428</v>
      </c>
      <c r="E2422" s="267" t="s">
        <v>21</v>
      </c>
      <c r="F2422" s="268" t="s">
        <v>2467</v>
      </c>
      <c r="G2422" s="266"/>
      <c r="H2422" s="269">
        <v>15.1</v>
      </c>
      <c r="I2422" s="270"/>
      <c r="J2422" s="266"/>
      <c r="K2422" s="266"/>
      <c r="L2422" s="271"/>
      <c r="M2422" s="272"/>
      <c r="N2422" s="273"/>
      <c r="O2422" s="273"/>
      <c r="P2422" s="273"/>
      <c r="Q2422" s="273"/>
      <c r="R2422" s="273"/>
      <c r="S2422" s="273"/>
      <c r="T2422" s="274"/>
      <c r="AT2422" s="275" t="s">
        <v>428</v>
      </c>
      <c r="AU2422" s="275" t="s">
        <v>86</v>
      </c>
      <c r="AV2422" s="13" t="s">
        <v>86</v>
      </c>
      <c r="AW2422" s="13" t="s">
        <v>39</v>
      </c>
      <c r="AX2422" s="13" t="s">
        <v>76</v>
      </c>
      <c r="AY2422" s="275" t="s">
        <v>414</v>
      </c>
    </row>
    <row r="2423" s="13" customFormat="1">
      <c r="B2423" s="265"/>
      <c r="C2423" s="266"/>
      <c r="D2423" s="252" t="s">
        <v>428</v>
      </c>
      <c r="E2423" s="267" t="s">
        <v>21</v>
      </c>
      <c r="F2423" s="268" t="s">
        <v>2468</v>
      </c>
      <c r="G2423" s="266"/>
      <c r="H2423" s="269">
        <v>9.6999999999999993</v>
      </c>
      <c r="I2423" s="270"/>
      <c r="J2423" s="266"/>
      <c r="K2423" s="266"/>
      <c r="L2423" s="271"/>
      <c r="M2423" s="272"/>
      <c r="N2423" s="273"/>
      <c r="O2423" s="273"/>
      <c r="P2423" s="273"/>
      <c r="Q2423" s="273"/>
      <c r="R2423" s="273"/>
      <c r="S2423" s="273"/>
      <c r="T2423" s="274"/>
      <c r="AT2423" s="275" t="s">
        <v>428</v>
      </c>
      <c r="AU2423" s="275" t="s">
        <v>86</v>
      </c>
      <c r="AV2423" s="13" t="s">
        <v>86</v>
      </c>
      <c r="AW2423" s="13" t="s">
        <v>39</v>
      </c>
      <c r="AX2423" s="13" t="s">
        <v>76</v>
      </c>
      <c r="AY2423" s="275" t="s">
        <v>414</v>
      </c>
    </row>
    <row r="2424" s="14" customFormat="1">
      <c r="B2424" s="276"/>
      <c r="C2424" s="277"/>
      <c r="D2424" s="252" t="s">
        <v>428</v>
      </c>
      <c r="E2424" s="278" t="s">
        <v>475</v>
      </c>
      <c r="F2424" s="279" t="s">
        <v>259</v>
      </c>
      <c r="G2424" s="277"/>
      <c r="H2424" s="280">
        <v>33.100000000000001</v>
      </c>
      <c r="I2424" s="281"/>
      <c r="J2424" s="277"/>
      <c r="K2424" s="277"/>
      <c r="L2424" s="282"/>
      <c r="M2424" s="283"/>
      <c r="N2424" s="284"/>
      <c r="O2424" s="284"/>
      <c r="P2424" s="284"/>
      <c r="Q2424" s="284"/>
      <c r="R2424" s="284"/>
      <c r="S2424" s="284"/>
      <c r="T2424" s="285"/>
      <c r="AT2424" s="286" t="s">
        <v>428</v>
      </c>
      <c r="AU2424" s="286" t="s">
        <v>86</v>
      </c>
      <c r="AV2424" s="14" t="s">
        <v>394</v>
      </c>
      <c r="AW2424" s="14" t="s">
        <v>39</v>
      </c>
      <c r="AX2424" s="14" t="s">
        <v>76</v>
      </c>
      <c r="AY2424" s="286" t="s">
        <v>414</v>
      </c>
    </row>
    <row r="2425" s="15" customFormat="1">
      <c r="B2425" s="287"/>
      <c r="C2425" s="288"/>
      <c r="D2425" s="252" t="s">
        <v>428</v>
      </c>
      <c r="E2425" s="289" t="s">
        <v>21</v>
      </c>
      <c r="F2425" s="290" t="s">
        <v>235</v>
      </c>
      <c r="G2425" s="288"/>
      <c r="H2425" s="291">
        <v>33.100000000000001</v>
      </c>
      <c r="I2425" s="292"/>
      <c r="J2425" s="288"/>
      <c r="K2425" s="288"/>
      <c r="L2425" s="293"/>
      <c r="M2425" s="294"/>
      <c r="N2425" s="295"/>
      <c r="O2425" s="295"/>
      <c r="P2425" s="295"/>
      <c r="Q2425" s="295"/>
      <c r="R2425" s="295"/>
      <c r="S2425" s="295"/>
      <c r="T2425" s="296"/>
      <c r="AT2425" s="297" t="s">
        <v>428</v>
      </c>
      <c r="AU2425" s="297" t="s">
        <v>86</v>
      </c>
      <c r="AV2425" s="15" t="s">
        <v>422</v>
      </c>
      <c r="AW2425" s="15" t="s">
        <v>39</v>
      </c>
      <c r="AX2425" s="15" t="s">
        <v>83</v>
      </c>
      <c r="AY2425" s="297" t="s">
        <v>414</v>
      </c>
    </row>
    <row r="2426" s="1" customFormat="1" ht="25.5" customHeight="1">
      <c r="B2426" s="47"/>
      <c r="C2426" s="240" t="s">
        <v>2469</v>
      </c>
      <c r="D2426" s="240" t="s">
        <v>418</v>
      </c>
      <c r="E2426" s="241" t="s">
        <v>2470</v>
      </c>
      <c r="F2426" s="242" t="s">
        <v>2471</v>
      </c>
      <c r="G2426" s="243" t="s">
        <v>145</v>
      </c>
      <c r="H2426" s="244">
        <v>3.7999999999999998</v>
      </c>
      <c r="I2426" s="245"/>
      <c r="J2426" s="246">
        <f>ROUND(I2426*H2426,2)</f>
        <v>0</v>
      </c>
      <c r="K2426" s="242" t="s">
        <v>421</v>
      </c>
      <c r="L2426" s="73"/>
      <c r="M2426" s="247" t="s">
        <v>21</v>
      </c>
      <c r="N2426" s="248" t="s">
        <v>47</v>
      </c>
      <c r="O2426" s="48"/>
      <c r="P2426" s="249">
        <f>O2426*H2426</f>
        <v>0</v>
      </c>
      <c r="Q2426" s="249">
        <v>0.0029099999999999998</v>
      </c>
      <c r="R2426" s="249">
        <f>Q2426*H2426</f>
        <v>0.011057999999999998</v>
      </c>
      <c r="S2426" s="249">
        <v>0</v>
      </c>
      <c r="T2426" s="250">
        <f>S2426*H2426</f>
        <v>0</v>
      </c>
      <c r="AR2426" s="25" t="s">
        <v>690</v>
      </c>
      <c r="AT2426" s="25" t="s">
        <v>418</v>
      </c>
      <c r="AU2426" s="25" t="s">
        <v>86</v>
      </c>
      <c r="AY2426" s="25" t="s">
        <v>414</v>
      </c>
      <c r="BE2426" s="251">
        <f>IF(N2426="základní",J2426,0)</f>
        <v>0</v>
      </c>
      <c r="BF2426" s="251">
        <f>IF(N2426="snížená",J2426,0)</f>
        <v>0</v>
      </c>
      <c r="BG2426" s="251">
        <f>IF(N2426="zákl. přenesená",J2426,0)</f>
        <v>0</v>
      </c>
      <c r="BH2426" s="251">
        <f>IF(N2426="sníž. přenesená",J2426,0)</f>
        <v>0</v>
      </c>
      <c r="BI2426" s="251">
        <f>IF(N2426="nulová",J2426,0)</f>
        <v>0</v>
      </c>
      <c r="BJ2426" s="25" t="s">
        <v>83</v>
      </c>
      <c r="BK2426" s="251">
        <f>ROUND(I2426*H2426,2)</f>
        <v>0</v>
      </c>
      <c r="BL2426" s="25" t="s">
        <v>690</v>
      </c>
      <c r="BM2426" s="25" t="s">
        <v>2472</v>
      </c>
    </row>
    <row r="2427" s="1" customFormat="1">
      <c r="B2427" s="47"/>
      <c r="C2427" s="75"/>
      <c r="D2427" s="252" t="s">
        <v>425</v>
      </c>
      <c r="E2427" s="75"/>
      <c r="F2427" s="253" t="s">
        <v>2473</v>
      </c>
      <c r="G2427" s="75"/>
      <c r="H2427" s="75"/>
      <c r="I2427" s="208"/>
      <c r="J2427" s="75"/>
      <c r="K2427" s="75"/>
      <c r="L2427" s="73"/>
      <c r="M2427" s="254"/>
      <c r="N2427" s="48"/>
      <c r="O2427" s="48"/>
      <c r="P2427" s="48"/>
      <c r="Q2427" s="48"/>
      <c r="R2427" s="48"/>
      <c r="S2427" s="48"/>
      <c r="T2427" s="96"/>
      <c r="AT2427" s="25" t="s">
        <v>425</v>
      </c>
      <c r="AU2427" s="25" t="s">
        <v>86</v>
      </c>
    </row>
    <row r="2428" s="12" customFormat="1">
      <c r="B2428" s="255"/>
      <c r="C2428" s="256"/>
      <c r="D2428" s="252" t="s">
        <v>428</v>
      </c>
      <c r="E2428" s="257" t="s">
        <v>21</v>
      </c>
      <c r="F2428" s="258" t="s">
        <v>1944</v>
      </c>
      <c r="G2428" s="256"/>
      <c r="H2428" s="257" t="s">
        <v>21</v>
      </c>
      <c r="I2428" s="259"/>
      <c r="J2428" s="256"/>
      <c r="K2428" s="256"/>
      <c r="L2428" s="260"/>
      <c r="M2428" s="261"/>
      <c r="N2428" s="262"/>
      <c r="O2428" s="262"/>
      <c r="P2428" s="262"/>
      <c r="Q2428" s="262"/>
      <c r="R2428" s="262"/>
      <c r="S2428" s="262"/>
      <c r="T2428" s="263"/>
      <c r="AT2428" s="264" t="s">
        <v>428</v>
      </c>
      <c r="AU2428" s="264" t="s">
        <v>86</v>
      </c>
      <c r="AV2428" s="12" t="s">
        <v>83</v>
      </c>
      <c r="AW2428" s="12" t="s">
        <v>39</v>
      </c>
      <c r="AX2428" s="12" t="s">
        <v>76</v>
      </c>
      <c r="AY2428" s="264" t="s">
        <v>414</v>
      </c>
    </row>
    <row r="2429" s="12" customFormat="1">
      <c r="B2429" s="255"/>
      <c r="C2429" s="256"/>
      <c r="D2429" s="252" t="s">
        <v>428</v>
      </c>
      <c r="E2429" s="257" t="s">
        <v>21</v>
      </c>
      <c r="F2429" s="258" t="s">
        <v>2474</v>
      </c>
      <c r="G2429" s="256"/>
      <c r="H2429" s="257" t="s">
        <v>21</v>
      </c>
      <c r="I2429" s="259"/>
      <c r="J2429" s="256"/>
      <c r="K2429" s="256"/>
      <c r="L2429" s="260"/>
      <c r="M2429" s="261"/>
      <c r="N2429" s="262"/>
      <c r="O2429" s="262"/>
      <c r="P2429" s="262"/>
      <c r="Q2429" s="262"/>
      <c r="R2429" s="262"/>
      <c r="S2429" s="262"/>
      <c r="T2429" s="263"/>
      <c r="AT2429" s="264" t="s">
        <v>428</v>
      </c>
      <c r="AU2429" s="264" t="s">
        <v>86</v>
      </c>
      <c r="AV2429" s="12" t="s">
        <v>83</v>
      </c>
      <c r="AW2429" s="12" t="s">
        <v>39</v>
      </c>
      <c r="AX2429" s="12" t="s">
        <v>76</v>
      </c>
      <c r="AY2429" s="264" t="s">
        <v>414</v>
      </c>
    </row>
    <row r="2430" s="12" customFormat="1">
      <c r="B2430" s="255"/>
      <c r="C2430" s="256"/>
      <c r="D2430" s="252" t="s">
        <v>428</v>
      </c>
      <c r="E2430" s="257" t="s">
        <v>21</v>
      </c>
      <c r="F2430" s="258" t="s">
        <v>2372</v>
      </c>
      <c r="G2430" s="256"/>
      <c r="H2430" s="257" t="s">
        <v>21</v>
      </c>
      <c r="I2430" s="259"/>
      <c r="J2430" s="256"/>
      <c r="K2430" s="256"/>
      <c r="L2430" s="260"/>
      <c r="M2430" s="261"/>
      <c r="N2430" s="262"/>
      <c r="O2430" s="262"/>
      <c r="P2430" s="262"/>
      <c r="Q2430" s="262"/>
      <c r="R2430" s="262"/>
      <c r="S2430" s="262"/>
      <c r="T2430" s="263"/>
      <c r="AT2430" s="264" t="s">
        <v>428</v>
      </c>
      <c r="AU2430" s="264" t="s">
        <v>86</v>
      </c>
      <c r="AV2430" s="12" t="s">
        <v>83</v>
      </c>
      <c r="AW2430" s="12" t="s">
        <v>39</v>
      </c>
      <c r="AX2430" s="12" t="s">
        <v>76</v>
      </c>
      <c r="AY2430" s="264" t="s">
        <v>414</v>
      </c>
    </row>
    <row r="2431" s="13" customFormat="1">
      <c r="B2431" s="265"/>
      <c r="C2431" s="266"/>
      <c r="D2431" s="252" t="s">
        <v>428</v>
      </c>
      <c r="E2431" s="267" t="s">
        <v>21</v>
      </c>
      <c r="F2431" s="268" t="s">
        <v>2475</v>
      </c>
      <c r="G2431" s="266"/>
      <c r="H2431" s="269">
        <v>3.7999999999999998</v>
      </c>
      <c r="I2431" s="270"/>
      <c r="J2431" s="266"/>
      <c r="K2431" s="266"/>
      <c r="L2431" s="271"/>
      <c r="M2431" s="272"/>
      <c r="N2431" s="273"/>
      <c r="O2431" s="273"/>
      <c r="P2431" s="273"/>
      <c r="Q2431" s="273"/>
      <c r="R2431" s="273"/>
      <c r="S2431" s="273"/>
      <c r="T2431" s="274"/>
      <c r="AT2431" s="275" t="s">
        <v>428</v>
      </c>
      <c r="AU2431" s="275" t="s">
        <v>86</v>
      </c>
      <c r="AV2431" s="13" t="s">
        <v>86</v>
      </c>
      <c r="AW2431" s="13" t="s">
        <v>39</v>
      </c>
      <c r="AX2431" s="13" t="s">
        <v>76</v>
      </c>
      <c r="AY2431" s="275" t="s">
        <v>414</v>
      </c>
    </row>
    <row r="2432" s="14" customFormat="1">
      <c r="B2432" s="276"/>
      <c r="C2432" s="277"/>
      <c r="D2432" s="252" t="s">
        <v>428</v>
      </c>
      <c r="E2432" s="278" t="s">
        <v>21</v>
      </c>
      <c r="F2432" s="279" t="s">
        <v>259</v>
      </c>
      <c r="G2432" s="277"/>
      <c r="H2432" s="280">
        <v>3.7999999999999998</v>
      </c>
      <c r="I2432" s="281"/>
      <c r="J2432" s="277"/>
      <c r="K2432" s="277"/>
      <c r="L2432" s="282"/>
      <c r="M2432" s="283"/>
      <c r="N2432" s="284"/>
      <c r="O2432" s="284"/>
      <c r="P2432" s="284"/>
      <c r="Q2432" s="284"/>
      <c r="R2432" s="284"/>
      <c r="S2432" s="284"/>
      <c r="T2432" s="285"/>
      <c r="AT2432" s="286" t="s">
        <v>428</v>
      </c>
      <c r="AU2432" s="286" t="s">
        <v>86</v>
      </c>
      <c r="AV2432" s="14" t="s">
        <v>394</v>
      </c>
      <c r="AW2432" s="14" t="s">
        <v>39</v>
      </c>
      <c r="AX2432" s="14" t="s">
        <v>76</v>
      </c>
      <c r="AY2432" s="286" t="s">
        <v>414</v>
      </c>
    </row>
    <row r="2433" s="15" customFormat="1">
      <c r="B2433" s="287"/>
      <c r="C2433" s="288"/>
      <c r="D2433" s="252" t="s">
        <v>428</v>
      </c>
      <c r="E2433" s="289" t="s">
        <v>21</v>
      </c>
      <c r="F2433" s="290" t="s">
        <v>235</v>
      </c>
      <c r="G2433" s="288"/>
      <c r="H2433" s="291">
        <v>3.7999999999999998</v>
      </c>
      <c r="I2433" s="292"/>
      <c r="J2433" s="288"/>
      <c r="K2433" s="288"/>
      <c r="L2433" s="293"/>
      <c r="M2433" s="294"/>
      <c r="N2433" s="295"/>
      <c r="O2433" s="295"/>
      <c r="P2433" s="295"/>
      <c r="Q2433" s="295"/>
      <c r="R2433" s="295"/>
      <c r="S2433" s="295"/>
      <c r="T2433" s="296"/>
      <c r="AT2433" s="297" t="s">
        <v>428</v>
      </c>
      <c r="AU2433" s="297" t="s">
        <v>86</v>
      </c>
      <c r="AV2433" s="15" t="s">
        <v>422</v>
      </c>
      <c r="AW2433" s="15" t="s">
        <v>39</v>
      </c>
      <c r="AX2433" s="15" t="s">
        <v>83</v>
      </c>
      <c r="AY2433" s="297" t="s">
        <v>414</v>
      </c>
    </row>
    <row r="2434" s="1" customFormat="1" ht="25.5" customHeight="1">
      <c r="B2434" s="47"/>
      <c r="C2434" s="240" t="s">
        <v>2476</v>
      </c>
      <c r="D2434" s="240" t="s">
        <v>418</v>
      </c>
      <c r="E2434" s="241" t="s">
        <v>2477</v>
      </c>
      <c r="F2434" s="242" t="s">
        <v>2478</v>
      </c>
      <c r="G2434" s="243" t="s">
        <v>145</v>
      </c>
      <c r="H2434" s="244">
        <v>1.7</v>
      </c>
      <c r="I2434" s="245"/>
      <c r="J2434" s="246">
        <f>ROUND(I2434*H2434,2)</f>
        <v>0</v>
      </c>
      <c r="K2434" s="242" t="s">
        <v>421</v>
      </c>
      <c r="L2434" s="73"/>
      <c r="M2434" s="247" t="s">
        <v>21</v>
      </c>
      <c r="N2434" s="248" t="s">
        <v>47</v>
      </c>
      <c r="O2434" s="48"/>
      <c r="P2434" s="249">
        <f>O2434*H2434</f>
        <v>0</v>
      </c>
      <c r="Q2434" s="249">
        <v>0.0043800000000000002</v>
      </c>
      <c r="R2434" s="249">
        <f>Q2434*H2434</f>
        <v>0.0074460000000000004</v>
      </c>
      <c r="S2434" s="249">
        <v>0</v>
      </c>
      <c r="T2434" s="250">
        <f>S2434*H2434</f>
        <v>0</v>
      </c>
      <c r="AR2434" s="25" t="s">
        <v>690</v>
      </c>
      <c r="AT2434" s="25" t="s">
        <v>418</v>
      </c>
      <c r="AU2434" s="25" t="s">
        <v>86</v>
      </c>
      <c r="AY2434" s="25" t="s">
        <v>414</v>
      </c>
      <c r="BE2434" s="251">
        <f>IF(N2434="základní",J2434,0)</f>
        <v>0</v>
      </c>
      <c r="BF2434" s="251">
        <f>IF(N2434="snížená",J2434,0)</f>
        <v>0</v>
      </c>
      <c r="BG2434" s="251">
        <f>IF(N2434="zákl. přenesená",J2434,0)</f>
        <v>0</v>
      </c>
      <c r="BH2434" s="251">
        <f>IF(N2434="sníž. přenesená",J2434,0)</f>
        <v>0</v>
      </c>
      <c r="BI2434" s="251">
        <f>IF(N2434="nulová",J2434,0)</f>
        <v>0</v>
      </c>
      <c r="BJ2434" s="25" t="s">
        <v>83</v>
      </c>
      <c r="BK2434" s="251">
        <f>ROUND(I2434*H2434,2)</f>
        <v>0</v>
      </c>
      <c r="BL2434" s="25" t="s">
        <v>690</v>
      </c>
      <c r="BM2434" s="25" t="s">
        <v>2479</v>
      </c>
    </row>
    <row r="2435" s="1" customFormat="1">
      <c r="B2435" s="47"/>
      <c r="C2435" s="75"/>
      <c r="D2435" s="252" t="s">
        <v>425</v>
      </c>
      <c r="E2435" s="75"/>
      <c r="F2435" s="253" t="s">
        <v>2473</v>
      </c>
      <c r="G2435" s="75"/>
      <c r="H2435" s="75"/>
      <c r="I2435" s="208"/>
      <c r="J2435" s="75"/>
      <c r="K2435" s="75"/>
      <c r="L2435" s="73"/>
      <c r="M2435" s="254"/>
      <c r="N2435" s="48"/>
      <c r="O2435" s="48"/>
      <c r="P2435" s="48"/>
      <c r="Q2435" s="48"/>
      <c r="R2435" s="48"/>
      <c r="S2435" s="48"/>
      <c r="T2435" s="96"/>
      <c r="AT2435" s="25" t="s">
        <v>425</v>
      </c>
      <c r="AU2435" s="25" t="s">
        <v>86</v>
      </c>
    </row>
    <row r="2436" s="12" customFormat="1">
      <c r="B2436" s="255"/>
      <c r="C2436" s="256"/>
      <c r="D2436" s="252" t="s">
        <v>428</v>
      </c>
      <c r="E2436" s="257" t="s">
        <v>21</v>
      </c>
      <c r="F2436" s="258" t="s">
        <v>1944</v>
      </c>
      <c r="G2436" s="256"/>
      <c r="H2436" s="257" t="s">
        <v>21</v>
      </c>
      <c r="I2436" s="259"/>
      <c r="J2436" s="256"/>
      <c r="K2436" s="256"/>
      <c r="L2436" s="260"/>
      <c r="M2436" s="261"/>
      <c r="N2436" s="262"/>
      <c r="O2436" s="262"/>
      <c r="P2436" s="262"/>
      <c r="Q2436" s="262"/>
      <c r="R2436" s="262"/>
      <c r="S2436" s="262"/>
      <c r="T2436" s="263"/>
      <c r="AT2436" s="264" t="s">
        <v>428</v>
      </c>
      <c r="AU2436" s="264" t="s">
        <v>86</v>
      </c>
      <c r="AV2436" s="12" t="s">
        <v>83</v>
      </c>
      <c r="AW2436" s="12" t="s">
        <v>39</v>
      </c>
      <c r="AX2436" s="12" t="s">
        <v>76</v>
      </c>
      <c r="AY2436" s="264" t="s">
        <v>414</v>
      </c>
    </row>
    <row r="2437" s="12" customFormat="1">
      <c r="B2437" s="255"/>
      <c r="C2437" s="256"/>
      <c r="D2437" s="252" t="s">
        <v>428</v>
      </c>
      <c r="E2437" s="257" t="s">
        <v>21</v>
      </c>
      <c r="F2437" s="258" t="s">
        <v>2474</v>
      </c>
      <c r="G2437" s="256"/>
      <c r="H2437" s="257" t="s">
        <v>21</v>
      </c>
      <c r="I2437" s="259"/>
      <c r="J2437" s="256"/>
      <c r="K2437" s="256"/>
      <c r="L2437" s="260"/>
      <c r="M2437" s="261"/>
      <c r="N2437" s="262"/>
      <c r="O2437" s="262"/>
      <c r="P2437" s="262"/>
      <c r="Q2437" s="262"/>
      <c r="R2437" s="262"/>
      <c r="S2437" s="262"/>
      <c r="T2437" s="263"/>
      <c r="AT2437" s="264" t="s">
        <v>428</v>
      </c>
      <c r="AU2437" s="264" t="s">
        <v>86</v>
      </c>
      <c r="AV2437" s="12" t="s">
        <v>83</v>
      </c>
      <c r="AW2437" s="12" t="s">
        <v>39</v>
      </c>
      <c r="AX2437" s="12" t="s">
        <v>76</v>
      </c>
      <c r="AY2437" s="264" t="s">
        <v>414</v>
      </c>
    </row>
    <row r="2438" s="13" customFormat="1">
      <c r="B2438" s="265"/>
      <c r="C2438" s="266"/>
      <c r="D2438" s="252" t="s">
        <v>428</v>
      </c>
      <c r="E2438" s="267" t="s">
        <v>21</v>
      </c>
      <c r="F2438" s="268" t="s">
        <v>2480</v>
      </c>
      <c r="G2438" s="266"/>
      <c r="H2438" s="269">
        <v>1.7</v>
      </c>
      <c r="I2438" s="270"/>
      <c r="J2438" s="266"/>
      <c r="K2438" s="266"/>
      <c r="L2438" s="271"/>
      <c r="M2438" s="272"/>
      <c r="N2438" s="273"/>
      <c r="O2438" s="273"/>
      <c r="P2438" s="273"/>
      <c r="Q2438" s="273"/>
      <c r="R2438" s="273"/>
      <c r="S2438" s="273"/>
      <c r="T2438" s="274"/>
      <c r="AT2438" s="275" t="s">
        <v>428</v>
      </c>
      <c r="AU2438" s="275" t="s">
        <v>86</v>
      </c>
      <c r="AV2438" s="13" t="s">
        <v>86</v>
      </c>
      <c r="AW2438" s="13" t="s">
        <v>39</v>
      </c>
      <c r="AX2438" s="13" t="s">
        <v>76</v>
      </c>
      <c r="AY2438" s="275" t="s">
        <v>414</v>
      </c>
    </row>
    <row r="2439" s="14" customFormat="1">
      <c r="B2439" s="276"/>
      <c r="C2439" s="277"/>
      <c r="D2439" s="252" t="s">
        <v>428</v>
      </c>
      <c r="E2439" s="278" t="s">
        <v>21</v>
      </c>
      <c r="F2439" s="279" t="s">
        <v>259</v>
      </c>
      <c r="G2439" s="277"/>
      <c r="H2439" s="280">
        <v>1.7</v>
      </c>
      <c r="I2439" s="281"/>
      <c r="J2439" s="277"/>
      <c r="K2439" s="277"/>
      <c r="L2439" s="282"/>
      <c r="M2439" s="283"/>
      <c r="N2439" s="284"/>
      <c r="O2439" s="284"/>
      <c r="P2439" s="284"/>
      <c r="Q2439" s="284"/>
      <c r="R2439" s="284"/>
      <c r="S2439" s="284"/>
      <c r="T2439" s="285"/>
      <c r="AT2439" s="286" t="s">
        <v>428</v>
      </c>
      <c r="AU2439" s="286" t="s">
        <v>86</v>
      </c>
      <c r="AV2439" s="14" t="s">
        <v>394</v>
      </c>
      <c r="AW2439" s="14" t="s">
        <v>39</v>
      </c>
      <c r="AX2439" s="14" t="s">
        <v>76</v>
      </c>
      <c r="AY2439" s="286" t="s">
        <v>414</v>
      </c>
    </row>
    <row r="2440" s="15" customFormat="1">
      <c r="B2440" s="287"/>
      <c r="C2440" s="288"/>
      <c r="D2440" s="252" t="s">
        <v>428</v>
      </c>
      <c r="E2440" s="289" t="s">
        <v>21</v>
      </c>
      <c r="F2440" s="290" t="s">
        <v>235</v>
      </c>
      <c r="G2440" s="288"/>
      <c r="H2440" s="291">
        <v>1.7</v>
      </c>
      <c r="I2440" s="292"/>
      <c r="J2440" s="288"/>
      <c r="K2440" s="288"/>
      <c r="L2440" s="293"/>
      <c r="M2440" s="294"/>
      <c r="N2440" s="295"/>
      <c r="O2440" s="295"/>
      <c r="P2440" s="295"/>
      <c r="Q2440" s="295"/>
      <c r="R2440" s="295"/>
      <c r="S2440" s="295"/>
      <c r="T2440" s="296"/>
      <c r="AT2440" s="297" t="s">
        <v>428</v>
      </c>
      <c r="AU2440" s="297" t="s">
        <v>86</v>
      </c>
      <c r="AV2440" s="15" t="s">
        <v>422</v>
      </c>
      <c r="AW2440" s="15" t="s">
        <v>39</v>
      </c>
      <c r="AX2440" s="15" t="s">
        <v>83</v>
      </c>
      <c r="AY2440" s="297" t="s">
        <v>414</v>
      </c>
    </row>
    <row r="2441" s="1" customFormat="1" ht="25.5" customHeight="1">
      <c r="B2441" s="47"/>
      <c r="C2441" s="240" t="s">
        <v>2481</v>
      </c>
      <c r="D2441" s="240" t="s">
        <v>418</v>
      </c>
      <c r="E2441" s="241" t="s">
        <v>2482</v>
      </c>
      <c r="F2441" s="242" t="s">
        <v>2483</v>
      </c>
      <c r="G2441" s="243" t="s">
        <v>145</v>
      </c>
      <c r="H2441" s="244">
        <v>1058</v>
      </c>
      <c r="I2441" s="245"/>
      <c r="J2441" s="246">
        <f>ROUND(I2441*H2441,2)</f>
        <v>0</v>
      </c>
      <c r="K2441" s="242" t="s">
        <v>21</v>
      </c>
      <c r="L2441" s="73"/>
      <c r="M2441" s="247" t="s">
        <v>21</v>
      </c>
      <c r="N2441" s="248" t="s">
        <v>47</v>
      </c>
      <c r="O2441" s="48"/>
      <c r="P2441" s="249">
        <f>O2441*H2441</f>
        <v>0</v>
      </c>
      <c r="Q2441" s="249">
        <v>0.0029099999999999998</v>
      </c>
      <c r="R2441" s="249">
        <f>Q2441*H2441</f>
        <v>3.0787799999999996</v>
      </c>
      <c r="S2441" s="249">
        <v>0</v>
      </c>
      <c r="T2441" s="250">
        <f>S2441*H2441</f>
        <v>0</v>
      </c>
      <c r="AR2441" s="25" t="s">
        <v>690</v>
      </c>
      <c r="AT2441" s="25" t="s">
        <v>418</v>
      </c>
      <c r="AU2441" s="25" t="s">
        <v>86</v>
      </c>
      <c r="AY2441" s="25" t="s">
        <v>414</v>
      </c>
      <c r="BE2441" s="251">
        <f>IF(N2441="základní",J2441,0)</f>
        <v>0</v>
      </c>
      <c r="BF2441" s="251">
        <f>IF(N2441="snížená",J2441,0)</f>
        <v>0</v>
      </c>
      <c r="BG2441" s="251">
        <f>IF(N2441="zákl. přenesená",J2441,0)</f>
        <v>0</v>
      </c>
      <c r="BH2441" s="251">
        <f>IF(N2441="sníž. přenesená",J2441,0)</f>
        <v>0</v>
      </c>
      <c r="BI2441" s="251">
        <f>IF(N2441="nulová",J2441,0)</f>
        <v>0</v>
      </c>
      <c r="BJ2441" s="25" t="s">
        <v>83</v>
      </c>
      <c r="BK2441" s="251">
        <f>ROUND(I2441*H2441,2)</f>
        <v>0</v>
      </c>
      <c r="BL2441" s="25" t="s">
        <v>690</v>
      </c>
      <c r="BM2441" s="25" t="s">
        <v>2484</v>
      </c>
    </row>
    <row r="2442" s="12" customFormat="1">
      <c r="B2442" s="255"/>
      <c r="C2442" s="256"/>
      <c r="D2442" s="252" t="s">
        <v>428</v>
      </c>
      <c r="E2442" s="257" t="s">
        <v>21</v>
      </c>
      <c r="F2442" s="258" t="s">
        <v>1944</v>
      </c>
      <c r="G2442" s="256"/>
      <c r="H2442" s="257" t="s">
        <v>21</v>
      </c>
      <c r="I2442" s="259"/>
      <c r="J2442" s="256"/>
      <c r="K2442" s="256"/>
      <c r="L2442" s="260"/>
      <c r="M2442" s="261"/>
      <c r="N2442" s="262"/>
      <c r="O2442" s="262"/>
      <c r="P2442" s="262"/>
      <c r="Q2442" s="262"/>
      <c r="R2442" s="262"/>
      <c r="S2442" s="262"/>
      <c r="T2442" s="263"/>
      <c r="AT2442" s="264" t="s">
        <v>428</v>
      </c>
      <c r="AU2442" s="264" t="s">
        <v>86</v>
      </c>
      <c r="AV2442" s="12" t="s">
        <v>83</v>
      </c>
      <c r="AW2442" s="12" t="s">
        <v>39</v>
      </c>
      <c r="AX2442" s="12" t="s">
        <v>76</v>
      </c>
      <c r="AY2442" s="264" t="s">
        <v>414</v>
      </c>
    </row>
    <row r="2443" s="13" customFormat="1">
      <c r="B2443" s="265"/>
      <c r="C2443" s="266"/>
      <c r="D2443" s="252" t="s">
        <v>428</v>
      </c>
      <c r="E2443" s="267" t="s">
        <v>21</v>
      </c>
      <c r="F2443" s="268" t="s">
        <v>2485</v>
      </c>
      <c r="G2443" s="266"/>
      <c r="H2443" s="269">
        <v>1058</v>
      </c>
      <c r="I2443" s="270"/>
      <c r="J2443" s="266"/>
      <c r="K2443" s="266"/>
      <c r="L2443" s="271"/>
      <c r="M2443" s="272"/>
      <c r="N2443" s="273"/>
      <c r="O2443" s="273"/>
      <c r="P2443" s="273"/>
      <c r="Q2443" s="273"/>
      <c r="R2443" s="273"/>
      <c r="S2443" s="273"/>
      <c r="T2443" s="274"/>
      <c r="AT2443" s="275" t="s">
        <v>428</v>
      </c>
      <c r="AU2443" s="275" t="s">
        <v>86</v>
      </c>
      <c r="AV2443" s="13" t="s">
        <v>86</v>
      </c>
      <c r="AW2443" s="13" t="s">
        <v>39</v>
      </c>
      <c r="AX2443" s="13" t="s">
        <v>76</v>
      </c>
      <c r="AY2443" s="275" t="s">
        <v>414</v>
      </c>
    </row>
    <row r="2444" s="15" customFormat="1">
      <c r="B2444" s="287"/>
      <c r="C2444" s="288"/>
      <c r="D2444" s="252" t="s">
        <v>428</v>
      </c>
      <c r="E2444" s="289" t="s">
        <v>21</v>
      </c>
      <c r="F2444" s="290" t="s">
        <v>235</v>
      </c>
      <c r="G2444" s="288"/>
      <c r="H2444" s="291">
        <v>1058</v>
      </c>
      <c r="I2444" s="292"/>
      <c r="J2444" s="288"/>
      <c r="K2444" s="288"/>
      <c r="L2444" s="293"/>
      <c r="M2444" s="294"/>
      <c r="N2444" s="295"/>
      <c r="O2444" s="295"/>
      <c r="P2444" s="295"/>
      <c r="Q2444" s="295"/>
      <c r="R2444" s="295"/>
      <c r="S2444" s="295"/>
      <c r="T2444" s="296"/>
      <c r="AT2444" s="297" t="s">
        <v>428</v>
      </c>
      <c r="AU2444" s="297" t="s">
        <v>86</v>
      </c>
      <c r="AV2444" s="15" t="s">
        <v>422</v>
      </c>
      <c r="AW2444" s="15" t="s">
        <v>39</v>
      </c>
      <c r="AX2444" s="15" t="s">
        <v>83</v>
      </c>
      <c r="AY2444" s="297" t="s">
        <v>414</v>
      </c>
    </row>
    <row r="2445" s="1" customFormat="1" ht="25.5" customHeight="1">
      <c r="B2445" s="47"/>
      <c r="C2445" s="240" t="s">
        <v>2486</v>
      </c>
      <c r="D2445" s="240" t="s">
        <v>418</v>
      </c>
      <c r="E2445" s="241" t="s">
        <v>2487</v>
      </c>
      <c r="F2445" s="242" t="s">
        <v>2488</v>
      </c>
      <c r="G2445" s="243" t="s">
        <v>192</v>
      </c>
      <c r="H2445" s="244">
        <v>18.125</v>
      </c>
      <c r="I2445" s="245"/>
      <c r="J2445" s="246">
        <f>ROUND(I2445*H2445,2)</f>
        <v>0</v>
      </c>
      <c r="K2445" s="242" t="s">
        <v>21</v>
      </c>
      <c r="L2445" s="73"/>
      <c r="M2445" s="247" t="s">
        <v>21</v>
      </c>
      <c r="N2445" s="248" t="s">
        <v>47</v>
      </c>
      <c r="O2445" s="48"/>
      <c r="P2445" s="249">
        <f>O2445*H2445</f>
        <v>0</v>
      </c>
      <c r="Q2445" s="249">
        <v>0</v>
      </c>
      <c r="R2445" s="249">
        <f>Q2445*H2445</f>
        <v>0</v>
      </c>
      <c r="S2445" s="249">
        <v>0</v>
      </c>
      <c r="T2445" s="250">
        <f>S2445*H2445</f>
        <v>0</v>
      </c>
      <c r="AR2445" s="25" t="s">
        <v>690</v>
      </c>
      <c r="AT2445" s="25" t="s">
        <v>418</v>
      </c>
      <c r="AU2445" s="25" t="s">
        <v>86</v>
      </c>
      <c r="AY2445" s="25" t="s">
        <v>414</v>
      </c>
      <c r="BE2445" s="251">
        <f>IF(N2445="základní",J2445,0)</f>
        <v>0</v>
      </c>
      <c r="BF2445" s="251">
        <f>IF(N2445="snížená",J2445,0)</f>
        <v>0</v>
      </c>
      <c r="BG2445" s="251">
        <f>IF(N2445="zákl. přenesená",J2445,0)</f>
        <v>0</v>
      </c>
      <c r="BH2445" s="251">
        <f>IF(N2445="sníž. přenesená",J2445,0)</f>
        <v>0</v>
      </c>
      <c r="BI2445" s="251">
        <f>IF(N2445="nulová",J2445,0)</f>
        <v>0</v>
      </c>
      <c r="BJ2445" s="25" t="s">
        <v>83</v>
      </c>
      <c r="BK2445" s="251">
        <f>ROUND(I2445*H2445,2)</f>
        <v>0</v>
      </c>
      <c r="BL2445" s="25" t="s">
        <v>690</v>
      </c>
      <c r="BM2445" s="25" t="s">
        <v>2489</v>
      </c>
    </row>
    <row r="2446" s="12" customFormat="1">
      <c r="B2446" s="255"/>
      <c r="C2446" s="256"/>
      <c r="D2446" s="252" t="s">
        <v>428</v>
      </c>
      <c r="E2446" s="257" t="s">
        <v>21</v>
      </c>
      <c r="F2446" s="258" t="s">
        <v>1944</v>
      </c>
      <c r="G2446" s="256"/>
      <c r="H2446" s="257" t="s">
        <v>21</v>
      </c>
      <c r="I2446" s="259"/>
      <c r="J2446" s="256"/>
      <c r="K2446" s="256"/>
      <c r="L2446" s="260"/>
      <c r="M2446" s="261"/>
      <c r="N2446" s="262"/>
      <c r="O2446" s="262"/>
      <c r="P2446" s="262"/>
      <c r="Q2446" s="262"/>
      <c r="R2446" s="262"/>
      <c r="S2446" s="262"/>
      <c r="T2446" s="263"/>
      <c r="AT2446" s="264" t="s">
        <v>428</v>
      </c>
      <c r="AU2446" s="264" t="s">
        <v>86</v>
      </c>
      <c r="AV2446" s="12" t="s">
        <v>83</v>
      </c>
      <c r="AW2446" s="12" t="s">
        <v>39</v>
      </c>
      <c r="AX2446" s="12" t="s">
        <v>76</v>
      </c>
      <c r="AY2446" s="264" t="s">
        <v>414</v>
      </c>
    </row>
    <row r="2447" s="13" customFormat="1">
      <c r="B2447" s="265"/>
      <c r="C2447" s="266"/>
      <c r="D2447" s="252" t="s">
        <v>428</v>
      </c>
      <c r="E2447" s="267" t="s">
        <v>21</v>
      </c>
      <c r="F2447" s="268" t="s">
        <v>2490</v>
      </c>
      <c r="G2447" s="266"/>
      <c r="H2447" s="269">
        <v>0.87</v>
      </c>
      <c r="I2447" s="270"/>
      <c r="J2447" s="266"/>
      <c r="K2447" s="266"/>
      <c r="L2447" s="271"/>
      <c r="M2447" s="272"/>
      <c r="N2447" s="273"/>
      <c r="O2447" s="273"/>
      <c r="P2447" s="273"/>
      <c r="Q2447" s="273"/>
      <c r="R2447" s="273"/>
      <c r="S2447" s="273"/>
      <c r="T2447" s="274"/>
      <c r="AT2447" s="275" t="s">
        <v>428</v>
      </c>
      <c r="AU2447" s="275" t="s">
        <v>86</v>
      </c>
      <c r="AV2447" s="13" t="s">
        <v>86</v>
      </c>
      <c r="AW2447" s="13" t="s">
        <v>39</v>
      </c>
      <c r="AX2447" s="13" t="s">
        <v>76</v>
      </c>
      <c r="AY2447" s="275" t="s">
        <v>414</v>
      </c>
    </row>
    <row r="2448" s="13" customFormat="1">
      <c r="B2448" s="265"/>
      <c r="C2448" s="266"/>
      <c r="D2448" s="252" t="s">
        <v>428</v>
      </c>
      <c r="E2448" s="267" t="s">
        <v>21</v>
      </c>
      <c r="F2448" s="268" t="s">
        <v>2491</v>
      </c>
      <c r="G2448" s="266"/>
      <c r="H2448" s="269">
        <v>0.57999999999999996</v>
      </c>
      <c r="I2448" s="270"/>
      <c r="J2448" s="266"/>
      <c r="K2448" s="266"/>
      <c r="L2448" s="271"/>
      <c r="M2448" s="272"/>
      <c r="N2448" s="273"/>
      <c r="O2448" s="273"/>
      <c r="P2448" s="273"/>
      <c r="Q2448" s="273"/>
      <c r="R2448" s="273"/>
      <c r="S2448" s="273"/>
      <c r="T2448" s="274"/>
      <c r="AT2448" s="275" t="s">
        <v>428</v>
      </c>
      <c r="AU2448" s="275" t="s">
        <v>86</v>
      </c>
      <c r="AV2448" s="13" t="s">
        <v>86</v>
      </c>
      <c r="AW2448" s="13" t="s">
        <v>39</v>
      </c>
      <c r="AX2448" s="13" t="s">
        <v>76</v>
      </c>
      <c r="AY2448" s="275" t="s">
        <v>414</v>
      </c>
    </row>
    <row r="2449" s="13" customFormat="1">
      <c r="B2449" s="265"/>
      <c r="C2449" s="266"/>
      <c r="D2449" s="252" t="s">
        <v>428</v>
      </c>
      <c r="E2449" s="267" t="s">
        <v>21</v>
      </c>
      <c r="F2449" s="268" t="s">
        <v>2492</v>
      </c>
      <c r="G2449" s="266"/>
      <c r="H2449" s="269">
        <v>3.7050000000000001</v>
      </c>
      <c r="I2449" s="270"/>
      <c r="J2449" s="266"/>
      <c r="K2449" s="266"/>
      <c r="L2449" s="271"/>
      <c r="M2449" s="272"/>
      <c r="N2449" s="273"/>
      <c r="O2449" s="273"/>
      <c r="P2449" s="273"/>
      <c r="Q2449" s="273"/>
      <c r="R2449" s="273"/>
      <c r="S2449" s="273"/>
      <c r="T2449" s="274"/>
      <c r="AT2449" s="275" t="s">
        <v>428</v>
      </c>
      <c r="AU2449" s="275" t="s">
        <v>86</v>
      </c>
      <c r="AV2449" s="13" t="s">
        <v>86</v>
      </c>
      <c r="AW2449" s="13" t="s">
        <v>39</v>
      </c>
      <c r="AX2449" s="13" t="s">
        <v>76</v>
      </c>
      <c r="AY2449" s="275" t="s">
        <v>414</v>
      </c>
    </row>
    <row r="2450" s="13" customFormat="1">
      <c r="B2450" s="265"/>
      <c r="C2450" s="266"/>
      <c r="D2450" s="252" t="s">
        <v>428</v>
      </c>
      <c r="E2450" s="267" t="s">
        <v>21</v>
      </c>
      <c r="F2450" s="268" t="s">
        <v>2493</v>
      </c>
      <c r="G2450" s="266"/>
      <c r="H2450" s="269">
        <v>2.4700000000000002</v>
      </c>
      <c r="I2450" s="270"/>
      <c r="J2450" s="266"/>
      <c r="K2450" s="266"/>
      <c r="L2450" s="271"/>
      <c r="M2450" s="272"/>
      <c r="N2450" s="273"/>
      <c r="O2450" s="273"/>
      <c r="P2450" s="273"/>
      <c r="Q2450" s="273"/>
      <c r="R2450" s="273"/>
      <c r="S2450" s="273"/>
      <c r="T2450" s="274"/>
      <c r="AT2450" s="275" t="s">
        <v>428</v>
      </c>
      <c r="AU2450" s="275" t="s">
        <v>86</v>
      </c>
      <c r="AV2450" s="13" t="s">
        <v>86</v>
      </c>
      <c r="AW2450" s="13" t="s">
        <v>39</v>
      </c>
      <c r="AX2450" s="13" t="s">
        <v>76</v>
      </c>
      <c r="AY2450" s="275" t="s">
        <v>414</v>
      </c>
    </row>
    <row r="2451" s="13" customFormat="1">
      <c r="B2451" s="265"/>
      <c r="C2451" s="266"/>
      <c r="D2451" s="252" t="s">
        <v>428</v>
      </c>
      <c r="E2451" s="267" t="s">
        <v>21</v>
      </c>
      <c r="F2451" s="268" t="s">
        <v>2494</v>
      </c>
      <c r="G2451" s="266"/>
      <c r="H2451" s="269">
        <v>6.2999999999999998</v>
      </c>
      <c r="I2451" s="270"/>
      <c r="J2451" s="266"/>
      <c r="K2451" s="266"/>
      <c r="L2451" s="271"/>
      <c r="M2451" s="272"/>
      <c r="N2451" s="273"/>
      <c r="O2451" s="273"/>
      <c r="P2451" s="273"/>
      <c r="Q2451" s="273"/>
      <c r="R2451" s="273"/>
      <c r="S2451" s="273"/>
      <c r="T2451" s="274"/>
      <c r="AT2451" s="275" t="s">
        <v>428</v>
      </c>
      <c r="AU2451" s="275" t="s">
        <v>86</v>
      </c>
      <c r="AV2451" s="13" t="s">
        <v>86</v>
      </c>
      <c r="AW2451" s="13" t="s">
        <v>39</v>
      </c>
      <c r="AX2451" s="13" t="s">
        <v>76</v>
      </c>
      <c r="AY2451" s="275" t="s">
        <v>414</v>
      </c>
    </row>
    <row r="2452" s="13" customFormat="1">
      <c r="B2452" s="265"/>
      <c r="C2452" s="266"/>
      <c r="D2452" s="252" t="s">
        <v>428</v>
      </c>
      <c r="E2452" s="267" t="s">
        <v>21</v>
      </c>
      <c r="F2452" s="268" t="s">
        <v>2495</v>
      </c>
      <c r="G2452" s="266"/>
      <c r="H2452" s="269">
        <v>4.2000000000000002</v>
      </c>
      <c r="I2452" s="270"/>
      <c r="J2452" s="266"/>
      <c r="K2452" s="266"/>
      <c r="L2452" s="271"/>
      <c r="M2452" s="272"/>
      <c r="N2452" s="273"/>
      <c r="O2452" s="273"/>
      <c r="P2452" s="273"/>
      <c r="Q2452" s="273"/>
      <c r="R2452" s="273"/>
      <c r="S2452" s="273"/>
      <c r="T2452" s="274"/>
      <c r="AT2452" s="275" t="s">
        <v>428</v>
      </c>
      <c r="AU2452" s="275" t="s">
        <v>86</v>
      </c>
      <c r="AV2452" s="13" t="s">
        <v>86</v>
      </c>
      <c r="AW2452" s="13" t="s">
        <v>39</v>
      </c>
      <c r="AX2452" s="13" t="s">
        <v>76</v>
      </c>
      <c r="AY2452" s="275" t="s">
        <v>414</v>
      </c>
    </row>
    <row r="2453" s="15" customFormat="1">
      <c r="B2453" s="287"/>
      <c r="C2453" s="288"/>
      <c r="D2453" s="252" t="s">
        <v>428</v>
      </c>
      <c r="E2453" s="289" t="s">
        <v>21</v>
      </c>
      <c r="F2453" s="290" t="s">
        <v>235</v>
      </c>
      <c r="G2453" s="288"/>
      <c r="H2453" s="291">
        <v>18.125</v>
      </c>
      <c r="I2453" s="292"/>
      <c r="J2453" s="288"/>
      <c r="K2453" s="288"/>
      <c r="L2453" s="293"/>
      <c r="M2453" s="294"/>
      <c r="N2453" s="295"/>
      <c r="O2453" s="295"/>
      <c r="P2453" s="295"/>
      <c r="Q2453" s="295"/>
      <c r="R2453" s="295"/>
      <c r="S2453" s="295"/>
      <c r="T2453" s="296"/>
      <c r="AT2453" s="297" t="s">
        <v>428</v>
      </c>
      <c r="AU2453" s="297" t="s">
        <v>86</v>
      </c>
      <c r="AV2453" s="15" t="s">
        <v>422</v>
      </c>
      <c r="AW2453" s="15" t="s">
        <v>39</v>
      </c>
      <c r="AX2453" s="15" t="s">
        <v>83</v>
      </c>
      <c r="AY2453" s="297" t="s">
        <v>414</v>
      </c>
    </row>
    <row r="2454" s="1" customFormat="1" ht="38.25" customHeight="1">
      <c r="B2454" s="47"/>
      <c r="C2454" s="240" t="s">
        <v>2496</v>
      </c>
      <c r="D2454" s="240" t="s">
        <v>418</v>
      </c>
      <c r="E2454" s="241" t="s">
        <v>2497</v>
      </c>
      <c r="F2454" s="242" t="s">
        <v>2498</v>
      </c>
      <c r="G2454" s="243" t="s">
        <v>678</v>
      </c>
      <c r="H2454" s="244">
        <v>1</v>
      </c>
      <c r="I2454" s="245"/>
      <c r="J2454" s="246">
        <f>ROUND(I2454*H2454,2)</f>
        <v>0</v>
      </c>
      <c r="K2454" s="242" t="s">
        <v>21</v>
      </c>
      <c r="L2454" s="73"/>
      <c r="M2454" s="247" t="s">
        <v>21</v>
      </c>
      <c r="N2454" s="248" t="s">
        <v>47</v>
      </c>
      <c r="O2454" s="48"/>
      <c r="P2454" s="249">
        <f>O2454*H2454</f>
        <v>0</v>
      </c>
      <c r="Q2454" s="249">
        <v>0</v>
      </c>
      <c r="R2454" s="249">
        <f>Q2454*H2454</f>
        <v>0</v>
      </c>
      <c r="S2454" s="249">
        <v>0</v>
      </c>
      <c r="T2454" s="250">
        <f>S2454*H2454</f>
        <v>0</v>
      </c>
      <c r="AR2454" s="25" t="s">
        <v>690</v>
      </c>
      <c r="AT2454" s="25" t="s">
        <v>418</v>
      </c>
      <c r="AU2454" s="25" t="s">
        <v>86</v>
      </c>
      <c r="AY2454" s="25" t="s">
        <v>414</v>
      </c>
      <c r="BE2454" s="251">
        <f>IF(N2454="základní",J2454,0)</f>
        <v>0</v>
      </c>
      <c r="BF2454" s="251">
        <f>IF(N2454="snížená",J2454,0)</f>
        <v>0</v>
      </c>
      <c r="BG2454" s="251">
        <f>IF(N2454="zákl. přenesená",J2454,0)</f>
        <v>0</v>
      </c>
      <c r="BH2454" s="251">
        <f>IF(N2454="sníž. přenesená",J2454,0)</f>
        <v>0</v>
      </c>
      <c r="BI2454" s="251">
        <f>IF(N2454="nulová",J2454,0)</f>
        <v>0</v>
      </c>
      <c r="BJ2454" s="25" t="s">
        <v>83</v>
      </c>
      <c r="BK2454" s="251">
        <f>ROUND(I2454*H2454,2)</f>
        <v>0</v>
      </c>
      <c r="BL2454" s="25" t="s">
        <v>690</v>
      </c>
      <c r="BM2454" s="25" t="s">
        <v>2499</v>
      </c>
    </row>
    <row r="2455" s="12" customFormat="1">
      <c r="B2455" s="255"/>
      <c r="C2455" s="256"/>
      <c r="D2455" s="252" t="s">
        <v>428</v>
      </c>
      <c r="E2455" s="257" t="s">
        <v>21</v>
      </c>
      <c r="F2455" s="258" t="s">
        <v>1944</v>
      </c>
      <c r="G2455" s="256"/>
      <c r="H2455" s="257" t="s">
        <v>21</v>
      </c>
      <c r="I2455" s="259"/>
      <c r="J2455" s="256"/>
      <c r="K2455" s="256"/>
      <c r="L2455" s="260"/>
      <c r="M2455" s="261"/>
      <c r="N2455" s="262"/>
      <c r="O2455" s="262"/>
      <c r="P2455" s="262"/>
      <c r="Q2455" s="262"/>
      <c r="R2455" s="262"/>
      <c r="S2455" s="262"/>
      <c r="T2455" s="263"/>
      <c r="AT2455" s="264" t="s">
        <v>428</v>
      </c>
      <c r="AU2455" s="264" t="s">
        <v>86</v>
      </c>
      <c r="AV2455" s="12" t="s">
        <v>83</v>
      </c>
      <c r="AW2455" s="12" t="s">
        <v>39</v>
      </c>
      <c r="AX2455" s="12" t="s">
        <v>76</v>
      </c>
      <c r="AY2455" s="264" t="s">
        <v>414</v>
      </c>
    </row>
    <row r="2456" s="13" customFormat="1">
      <c r="B2456" s="265"/>
      <c r="C2456" s="266"/>
      <c r="D2456" s="252" t="s">
        <v>428</v>
      </c>
      <c r="E2456" s="267" t="s">
        <v>21</v>
      </c>
      <c r="F2456" s="268" t="s">
        <v>2500</v>
      </c>
      <c r="G2456" s="266"/>
      <c r="H2456" s="269">
        <v>1</v>
      </c>
      <c r="I2456" s="270"/>
      <c r="J2456" s="266"/>
      <c r="K2456" s="266"/>
      <c r="L2456" s="271"/>
      <c r="M2456" s="272"/>
      <c r="N2456" s="273"/>
      <c r="O2456" s="273"/>
      <c r="P2456" s="273"/>
      <c r="Q2456" s="273"/>
      <c r="R2456" s="273"/>
      <c r="S2456" s="273"/>
      <c r="T2456" s="274"/>
      <c r="AT2456" s="275" t="s">
        <v>428</v>
      </c>
      <c r="AU2456" s="275" t="s">
        <v>86</v>
      </c>
      <c r="AV2456" s="13" t="s">
        <v>86</v>
      </c>
      <c r="AW2456" s="13" t="s">
        <v>39</v>
      </c>
      <c r="AX2456" s="13" t="s">
        <v>76</v>
      </c>
      <c r="AY2456" s="275" t="s">
        <v>414</v>
      </c>
    </row>
    <row r="2457" s="15" customFormat="1">
      <c r="B2457" s="287"/>
      <c r="C2457" s="288"/>
      <c r="D2457" s="252" t="s">
        <v>428</v>
      </c>
      <c r="E2457" s="289" t="s">
        <v>21</v>
      </c>
      <c r="F2457" s="290" t="s">
        <v>235</v>
      </c>
      <c r="G2457" s="288"/>
      <c r="H2457" s="291">
        <v>1</v>
      </c>
      <c r="I2457" s="292"/>
      <c r="J2457" s="288"/>
      <c r="K2457" s="288"/>
      <c r="L2457" s="293"/>
      <c r="M2457" s="294"/>
      <c r="N2457" s="295"/>
      <c r="O2457" s="295"/>
      <c r="P2457" s="295"/>
      <c r="Q2457" s="295"/>
      <c r="R2457" s="295"/>
      <c r="S2457" s="295"/>
      <c r="T2457" s="296"/>
      <c r="AT2457" s="297" t="s">
        <v>428</v>
      </c>
      <c r="AU2457" s="297" t="s">
        <v>86</v>
      </c>
      <c r="AV2457" s="15" t="s">
        <v>422</v>
      </c>
      <c r="AW2457" s="15" t="s">
        <v>39</v>
      </c>
      <c r="AX2457" s="15" t="s">
        <v>83</v>
      </c>
      <c r="AY2457" s="297" t="s">
        <v>414</v>
      </c>
    </row>
    <row r="2458" s="1" customFormat="1" ht="38.25" customHeight="1">
      <c r="B2458" s="47"/>
      <c r="C2458" s="240" t="s">
        <v>2501</v>
      </c>
      <c r="D2458" s="240" t="s">
        <v>418</v>
      </c>
      <c r="E2458" s="241" t="s">
        <v>2502</v>
      </c>
      <c r="F2458" s="242" t="s">
        <v>2503</v>
      </c>
      <c r="G2458" s="243" t="s">
        <v>1911</v>
      </c>
      <c r="H2458" s="308"/>
      <c r="I2458" s="245"/>
      <c r="J2458" s="246">
        <f>ROUND(I2458*H2458,2)</f>
        <v>0</v>
      </c>
      <c r="K2458" s="242" t="s">
        <v>421</v>
      </c>
      <c r="L2458" s="73"/>
      <c r="M2458" s="247" t="s">
        <v>21</v>
      </c>
      <c r="N2458" s="248" t="s">
        <v>47</v>
      </c>
      <c r="O2458" s="48"/>
      <c r="P2458" s="249">
        <f>O2458*H2458</f>
        <v>0</v>
      </c>
      <c r="Q2458" s="249">
        <v>0</v>
      </c>
      <c r="R2458" s="249">
        <f>Q2458*H2458</f>
        <v>0</v>
      </c>
      <c r="S2458" s="249">
        <v>0</v>
      </c>
      <c r="T2458" s="250">
        <f>S2458*H2458</f>
        <v>0</v>
      </c>
      <c r="AR2458" s="25" t="s">
        <v>690</v>
      </c>
      <c r="AT2458" s="25" t="s">
        <v>418</v>
      </c>
      <c r="AU2458" s="25" t="s">
        <v>86</v>
      </c>
      <c r="AY2458" s="25" t="s">
        <v>414</v>
      </c>
      <c r="BE2458" s="251">
        <f>IF(N2458="základní",J2458,0)</f>
        <v>0</v>
      </c>
      <c r="BF2458" s="251">
        <f>IF(N2458="snížená",J2458,0)</f>
        <v>0</v>
      </c>
      <c r="BG2458" s="251">
        <f>IF(N2458="zákl. přenesená",J2458,0)</f>
        <v>0</v>
      </c>
      <c r="BH2458" s="251">
        <f>IF(N2458="sníž. přenesená",J2458,0)</f>
        <v>0</v>
      </c>
      <c r="BI2458" s="251">
        <f>IF(N2458="nulová",J2458,0)</f>
        <v>0</v>
      </c>
      <c r="BJ2458" s="25" t="s">
        <v>83</v>
      </c>
      <c r="BK2458" s="251">
        <f>ROUND(I2458*H2458,2)</f>
        <v>0</v>
      </c>
      <c r="BL2458" s="25" t="s">
        <v>690</v>
      </c>
      <c r="BM2458" s="25" t="s">
        <v>2504</v>
      </c>
    </row>
    <row r="2459" s="1" customFormat="1">
      <c r="B2459" s="47"/>
      <c r="C2459" s="75"/>
      <c r="D2459" s="252" t="s">
        <v>425</v>
      </c>
      <c r="E2459" s="75"/>
      <c r="F2459" s="253" t="s">
        <v>2505</v>
      </c>
      <c r="G2459" s="75"/>
      <c r="H2459" s="75"/>
      <c r="I2459" s="208"/>
      <c r="J2459" s="75"/>
      <c r="K2459" s="75"/>
      <c r="L2459" s="73"/>
      <c r="M2459" s="254"/>
      <c r="N2459" s="48"/>
      <c r="O2459" s="48"/>
      <c r="P2459" s="48"/>
      <c r="Q2459" s="48"/>
      <c r="R2459" s="48"/>
      <c r="S2459" s="48"/>
      <c r="T2459" s="96"/>
      <c r="AT2459" s="25" t="s">
        <v>425</v>
      </c>
      <c r="AU2459" s="25" t="s">
        <v>86</v>
      </c>
    </row>
    <row r="2460" s="1" customFormat="1" ht="38.25" customHeight="1">
      <c r="B2460" s="47"/>
      <c r="C2460" s="240" t="s">
        <v>2506</v>
      </c>
      <c r="D2460" s="240" t="s">
        <v>418</v>
      </c>
      <c r="E2460" s="241" t="s">
        <v>2507</v>
      </c>
      <c r="F2460" s="242" t="s">
        <v>2508</v>
      </c>
      <c r="G2460" s="243" t="s">
        <v>1911</v>
      </c>
      <c r="H2460" s="308"/>
      <c r="I2460" s="245"/>
      <c r="J2460" s="246">
        <f>ROUND(I2460*H2460,2)</f>
        <v>0</v>
      </c>
      <c r="K2460" s="242" t="s">
        <v>421</v>
      </c>
      <c r="L2460" s="73"/>
      <c r="M2460" s="247" t="s">
        <v>21</v>
      </c>
      <c r="N2460" s="248" t="s">
        <v>47</v>
      </c>
      <c r="O2460" s="48"/>
      <c r="P2460" s="249">
        <f>O2460*H2460</f>
        <v>0</v>
      </c>
      <c r="Q2460" s="249">
        <v>0</v>
      </c>
      <c r="R2460" s="249">
        <f>Q2460*H2460</f>
        <v>0</v>
      </c>
      <c r="S2460" s="249">
        <v>0</v>
      </c>
      <c r="T2460" s="250">
        <f>S2460*H2460</f>
        <v>0</v>
      </c>
      <c r="AR2460" s="25" t="s">
        <v>690</v>
      </c>
      <c r="AT2460" s="25" t="s">
        <v>418</v>
      </c>
      <c r="AU2460" s="25" t="s">
        <v>86</v>
      </c>
      <c r="AY2460" s="25" t="s">
        <v>414</v>
      </c>
      <c r="BE2460" s="251">
        <f>IF(N2460="základní",J2460,0)</f>
        <v>0</v>
      </c>
      <c r="BF2460" s="251">
        <f>IF(N2460="snížená",J2460,0)</f>
        <v>0</v>
      </c>
      <c r="BG2460" s="251">
        <f>IF(N2460="zákl. přenesená",J2460,0)</f>
        <v>0</v>
      </c>
      <c r="BH2460" s="251">
        <f>IF(N2460="sníž. přenesená",J2460,0)</f>
        <v>0</v>
      </c>
      <c r="BI2460" s="251">
        <f>IF(N2460="nulová",J2460,0)</f>
        <v>0</v>
      </c>
      <c r="BJ2460" s="25" t="s">
        <v>83</v>
      </c>
      <c r="BK2460" s="251">
        <f>ROUND(I2460*H2460,2)</f>
        <v>0</v>
      </c>
      <c r="BL2460" s="25" t="s">
        <v>690</v>
      </c>
      <c r="BM2460" s="25" t="s">
        <v>2509</v>
      </c>
    </row>
    <row r="2461" s="1" customFormat="1">
      <c r="B2461" s="47"/>
      <c r="C2461" s="75"/>
      <c r="D2461" s="252" t="s">
        <v>425</v>
      </c>
      <c r="E2461" s="75"/>
      <c r="F2461" s="253" t="s">
        <v>2505</v>
      </c>
      <c r="G2461" s="75"/>
      <c r="H2461" s="75"/>
      <c r="I2461" s="208"/>
      <c r="J2461" s="75"/>
      <c r="K2461" s="75"/>
      <c r="L2461" s="73"/>
      <c r="M2461" s="254"/>
      <c r="N2461" s="48"/>
      <c r="O2461" s="48"/>
      <c r="P2461" s="48"/>
      <c r="Q2461" s="48"/>
      <c r="R2461" s="48"/>
      <c r="S2461" s="48"/>
      <c r="T2461" s="96"/>
      <c r="AT2461" s="25" t="s">
        <v>425</v>
      </c>
      <c r="AU2461" s="25" t="s">
        <v>86</v>
      </c>
    </row>
    <row r="2462" s="11" customFormat="1" ht="29.88" customHeight="1">
      <c r="B2462" s="224"/>
      <c r="C2462" s="225"/>
      <c r="D2462" s="226" t="s">
        <v>75</v>
      </c>
      <c r="E2462" s="238" t="s">
        <v>2510</v>
      </c>
      <c r="F2462" s="238" t="s">
        <v>2511</v>
      </c>
      <c r="G2462" s="225"/>
      <c r="H2462" s="225"/>
      <c r="I2462" s="228"/>
      <c r="J2462" s="239">
        <f>BK2462</f>
        <v>0</v>
      </c>
      <c r="K2462" s="225"/>
      <c r="L2462" s="230"/>
      <c r="M2462" s="231"/>
      <c r="N2462" s="232"/>
      <c r="O2462" s="232"/>
      <c r="P2462" s="233">
        <f>SUM(P2463:P2997)</f>
        <v>0</v>
      </c>
      <c r="Q2462" s="232"/>
      <c r="R2462" s="233">
        <f>SUM(R2463:R2997)</f>
        <v>0</v>
      </c>
      <c r="S2462" s="232"/>
      <c r="T2462" s="234">
        <f>SUM(T2463:T2997)</f>
        <v>0</v>
      </c>
      <c r="AR2462" s="235" t="s">
        <v>86</v>
      </c>
      <c r="AT2462" s="236" t="s">
        <v>75</v>
      </c>
      <c r="AU2462" s="236" t="s">
        <v>83</v>
      </c>
      <c r="AY2462" s="235" t="s">
        <v>414</v>
      </c>
      <c r="BK2462" s="237">
        <f>SUM(BK2463:BK2997)</f>
        <v>0</v>
      </c>
    </row>
    <row r="2463" s="1" customFormat="1" ht="38.25" customHeight="1">
      <c r="B2463" s="47"/>
      <c r="C2463" s="240" t="s">
        <v>2512</v>
      </c>
      <c r="D2463" s="240" t="s">
        <v>418</v>
      </c>
      <c r="E2463" s="241" t="s">
        <v>2513</v>
      </c>
      <c r="F2463" s="242" t="s">
        <v>2514</v>
      </c>
      <c r="G2463" s="243" t="s">
        <v>192</v>
      </c>
      <c r="H2463" s="244">
        <v>11.27</v>
      </c>
      <c r="I2463" s="245"/>
      <c r="J2463" s="246">
        <f>ROUND(I2463*H2463,2)</f>
        <v>0</v>
      </c>
      <c r="K2463" s="242" t="s">
        <v>21</v>
      </c>
      <c r="L2463" s="73"/>
      <c r="M2463" s="247" t="s">
        <v>21</v>
      </c>
      <c r="N2463" s="248" t="s">
        <v>47</v>
      </c>
      <c r="O2463" s="48"/>
      <c r="P2463" s="249">
        <f>O2463*H2463</f>
        <v>0</v>
      </c>
      <c r="Q2463" s="249">
        <v>0</v>
      </c>
      <c r="R2463" s="249">
        <f>Q2463*H2463</f>
        <v>0</v>
      </c>
      <c r="S2463" s="249">
        <v>0</v>
      </c>
      <c r="T2463" s="250">
        <f>S2463*H2463</f>
        <v>0</v>
      </c>
      <c r="AR2463" s="25" t="s">
        <v>690</v>
      </c>
      <c r="AT2463" s="25" t="s">
        <v>418</v>
      </c>
      <c r="AU2463" s="25" t="s">
        <v>86</v>
      </c>
      <c r="AY2463" s="25" t="s">
        <v>414</v>
      </c>
      <c r="BE2463" s="251">
        <f>IF(N2463="základní",J2463,0)</f>
        <v>0</v>
      </c>
      <c r="BF2463" s="251">
        <f>IF(N2463="snížená",J2463,0)</f>
        <v>0</v>
      </c>
      <c r="BG2463" s="251">
        <f>IF(N2463="zákl. přenesená",J2463,0)</f>
        <v>0</v>
      </c>
      <c r="BH2463" s="251">
        <f>IF(N2463="sníž. přenesená",J2463,0)</f>
        <v>0</v>
      </c>
      <c r="BI2463" s="251">
        <f>IF(N2463="nulová",J2463,0)</f>
        <v>0</v>
      </c>
      <c r="BJ2463" s="25" t="s">
        <v>83</v>
      </c>
      <c r="BK2463" s="251">
        <f>ROUND(I2463*H2463,2)</f>
        <v>0</v>
      </c>
      <c r="BL2463" s="25" t="s">
        <v>690</v>
      </c>
      <c r="BM2463" s="25" t="s">
        <v>2515</v>
      </c>
    </row>
    <row r="2464" s="12" customFormat="1">
      <c r="B2464" s="255"/>
      <c r="C2464" s="256"/>
      <c r="D2464" s="252" t="s">
        <v>428</v>
      </c>
      <c r="E2464" s="257" t="s">
        <v>21</v>
      </c>
      <c r="F2464" s="258" t="s">
        <v>632</v>
      </c>
      <c r="G2464" s="256"/>
      <c r="H2464" s="257" t="s">
        <v>21</v>
      </c>
      <c r="I2464" s="259"/>
      <c r="J2464" s="256"/>
      <c r="K2464" s="256"/>
      <c r="L2464" s="260"/>
      <c r="M2464" s="261"/>
      <c r="N2464" s="262"/>
      <c r="O2464" s="262"/>
      <c r="P2464" s="262"/>
      <c r="Q2464" s="262"/>
      <c r="R2464" s="262"/>
      <c r="S2464" s="262"/>
      <c r="T2464" s="263"/>
      <c r="AT2464" s="264" t="s">
        <v>428</v>
      </c>
      <c r="AU2464" s="264" t="s">
        <v>86</v>
      </c>
      <c r="AV2464" s="12" t="s">
        <v>83</v>
      </c>
      <c r="AW2464" s="12" t="s">
        <v>39</v>
      </c>
      <c r="AX2464" s="12" t="s">
        <v>76</v>
      </c>
      <c r="AY2464" s="264" t="s">
        <v>414</v>
      </c>
    </row>
    <row r="2465" s="13" customFormat="1">
      <c r="B2465" s="265"/>
      <c r="C2465" s="266"/>
      <c r="D2465" s="252" t="s">
        <v>428</v>
      </c>
      <c r="E2465" s="267" t="s">
        <v>21</v>
      </c>
      <c r="F2465" s="268" t="s">
        <v>2516</v>
      </c>
      <c r="G2465" s="266"/>
      <c r="H2465" s="269">
        <v>11.27</v>
      </c>
      <c r="I2465" s="270"/>
      <c r="J2465" s="266"/>
      <c r="K2465" s="266"/>
      <c r="L2465" s="271"/>
      <c r="M2465" s="272"/>
      <c r="N2465" s="273"/>
      <c r="O2465" s="273"/>
      <c r="P2465" s="273"/>
      <c r="Q2465" s="273"/>
      <c r="R2465" s="273"/>
      <c r="S2465" s="273"/>
      <c r="T2465" s="274"/>
      <c r="AT2465" s="275" t="s">
        <v>428</v>
      </c>
      <c r="AU2465" s="275" t="s">
        <v>86</v>
      </c>
      <c r="AV2465" s="13" t="s">
        <v>86</v>
      </c>
      <c r="AW2465" s="13" t="s">
        <v>39</v>
      </c>
      <c r="AX2465" s="13" t="s">
        <v>76</v>
      </c>
      <c r="AY2465" s="275" t="s">
        <v>414</v>
      </c>
    </row>
    <row r="2466" s="14" customFormat="1">
      <c r="B2466" s="276"/>
      <c r="C2466" s="277"/>
      <c r="D2466" s="252" t="s">
        <v>428</v>
      </c>
      <c r="E2466" s="278" t="s">
        <v>264</v>
      </c>
      <c r="F2466" s="279" t="s">
        <v>259</v>
      </c>
      <c r="G2466" s="277"/>
      <c r="H2466" s="280">
        <v>11.27</v>
      </c>
      <c r="I2466" s="281"/>
      <c r="J2466" s="277"/>
      <c r="K2466" s="277"/>
      <c r="L2466" s="282"/>
      <c r="M2466" s="283"/>
      <c r="N2466" s="284"/>
      <c r="O2466" s="284"/>
      <c r="P2466" s="284"/>
      <c r="Q2466" s="284"/>
      <c r="R2466" s="284"/>
      <c r="S2466" s="284"/>
      <c r="T2466" s="285"/>
      <c r="AT2466" s="286" t="s">
        <v>428</v>
      </c>
      <c r="AU2466" s="286" t="s">
        <v>86</v>
      </c>
      <c r="AV2466" s="14" t="s">
        <v>394</v>
      </c>
      <c r="AW2466" s="14" t="s">
        <v>39</v>
      </c>
      <c r="AX2466" s="14" t="s">
        <v>76</v>
      </c>
      <c r="AY2466" s="286" t="s">
        <v>414</v>
      </c>
    </row>
    <row r="2467" s="15" customFormat="1">
      <c r="B2467" s="287"/>
      <c r="C2467" s="288"/>
      <c r="D2467" s="252" t="s">
        <v>428</v>
      </c>
      <c r="E2467" s="289" t="s">
        <v>21</v>
      </c>
      <c r="F2467" s="290" t="s">
        <v>235</v>
      </c>
      <c r="G2467" s="288"/>
      <c r="H2467" s="291">
        <v>11.27</v>
      </c>
      <c r="I2467" s="292"/>
      <c r="J2467" s="288"/>
      <c r="K2467" s="288"/>
      <c r="L2467" s="293"/>
      <c r="M2467" s="294"/>
      <c r="N2467" s="295"/>
      <c r="O2467" s="295"/>
      <c r="P2467" s="295"/>
      <c r="Q2467" s="295"/>
      <c r="R2467" s="295"/>
      <c r="S2467" s="295"/>
      <c r="T2467" s="296"/>
      <c r="AT2467" s="297" t="s">
        <v>428</v>
      </c>
      <c r="AU2467" s="297" t="s">
        <v>86</v>
      </c>
      <c r="AV2467" s="15" t="s">
        <v>422</v>
      </c>
      <c r="AW2467" s="15" t="s">
        <v>39</v>
      </c>
      <c r="AX2467" s="15" t="s">
        <v>83</v>
      </c>
      <c r="AY2467" s="297" t="s">
        <v>414</v>
      </c>
    </row>
    <row r="2468" s="1" customFormat="1" ht="25.5" customHeight="1">
      <c r="B2468" s="47"/>
      <c r="C2468" s="240" t="s">
        <v>2517</v>
      </c>
      <c r="D2468" s="240" t="s">
        <v>418</v>
      </c>
      <c r="E2468" s="241" t="s">
        <v>2518</v>
      </c>
      <c r="F2468" s="242" t="s">
        <v>2519</v>
      </c>
      <c r="G2468" s="243" t="s">
        <v>192</v>
      </c>
      <c r="H2468" s="244">
        <v>3.4300000000000002</v>
      </c>
      <c r="I2468" s="245"/>
      <c r="J2468" s="246">
        <f>ROUND(I2468*H2468,2)</f>
        <v>0</v>
      </c>
      <c r="K2468" s="242" t="s">
        <v>21</v>
      </c>
      <c r="L2468" s="73"/>
      <c r="M2468" s="247" t="s">
        <v>21</v>
      </c>
      <c r="N2468" s="248" t="s">
        <v>47</v>
      </c>
      <c r="O2468" s="48"/>
      <c r="P2468" s="249">
        <f>O2468*H2468</f>
        <v>0</v>
      </c>
      <c r="Q2468" s="249">
        <v>0</v>
      </c>
      <c r="R2468" s="249">
        <f>Q2468*H2468</f>
        <v>0</v>
      </c>
      <c r="S2468" s="249">
        <v>0</v>
      </c>
      <c r="T2468" s="250">
        <f>S2468*H2468</f>
        <v>0</v>
      </c>
      <c r="AR2468" s="25" t="s">
        <v>690</v>
      </c>
      <c r="AT2468" s="25" t="s">
        <v>418</v>
      </c>
      <c r="AU2468" s="25" t="s">
        <v>86</v>
      </c>
      <c r="AY2468" s="25" t="s">
        <v>414</v>
      </c>
      <c r="BE2468" s="251">
        <f>IF(N2468="základní",J2468,0)</f>
        <v>0</v>
      </c>
      <c r="BF2468" s="251">
        <f>IF(N2468="snížená",J2468,0)</f>
        <v>0</v>
      </c>
      <c r="BG2468" s="251">
        <f>IF(N2468="zákl. přenesená",J2468,0)</f>
        <v>0</v>
      </c>
      <c r="BH2468" s="251">
        <f>IF(N2468="sníž. přenesená",J2468,0)</f>
        <v>0</v>
      </c>
      <c r="BI2468" s="251">
        <f>IF(N2468="nulová",J2468,0)</f>
        <v>0</v>
      </c>
      <c r="BJ2468" s="25" t="s">
        <v>83</v>
      </c>
      <c r="BK2468" s="251">
        <f>ROUND(I2468*H2468,2)</f>
        <v>0</v>
      </c>
      <c r="BL2468" s="25" t="s">
        <v>690</v>
      </c>
      <c r="BM2468" s="25" t="s">
        <v>2520</v>
      </c>
    </row>
    <row r="2469" s="12" customFormat="1">
      <c r="B2469" s="255"/>
      <c r="C2469" s="256"/>
      <c r="D2469" s="252" t="s">
        <v>428</v>
      </c>
      <c r="E2469" s="257" t="s">
        <v>21</v>
      </c>
      <c r="F2469" s="258" t="s">
        <v>632</v>
      </c>
      <c r="G2469" s="256"/>
      <c r="H2469" s="257" t="s">
        <v>21</v>
      </c>
      <c r="I2469" s="259"/>
      <c r="J2469" s="256"/>
      <c r="K2469" s="256"/>
      <c r="L2469" s="260"/>
      <c r="M2469" s="261"/>
      <c r="N2469" s="262"/>
      <c r="O2469" s="262"/>
      <c r="P2469" s="262"/>
      <c r="Q2469" s="262"/>
      <c r="R2469" s="262"/>
      <c r="S2469" s="262"/>
      <c r="T2469" s="263"/>
      <c r="AT2469" s="264" t="s">
        <v>428</v>
      </c>
      <c r="AU2469" s="264" t="s">
        <v>86</v>
      </c>
      <c r="AV2469" s="12" t="s">
        <v>83</v>
      </c>
      <c r="AW2469" s="12" t="s">
        <v>39</v>
      </c>
      <c r="AX2469" s="12" t="s">
        <v>76</v>
      </c>
      <c r="AY2469" s="264" t="s">
        <v>414</v>
      </c>
    </row>
    <row r="2470" s="13" customFormat="1">
      <c r="B2470" s="265"/>
      <c r="C2470" s="266"/>
      <c r="D2470" s="252" t="s">
        <v>428</v>
      </c>
      <c r="E2470" s="267" t="s">
        <v>21</v>
      </c>
      <c r="F2470" s="268" t="s">
        <v>2521</v>
      </c>
      <c r="G2470" s="266"/>
      <c r="H2470" s="269">
        <v>3.4300000000000002</v>
      </c>
      <c r="I2470" s="270"/>
      <c r="J2470" s="266"/>
      <c r="K2470" s="266"/>
      <c r="L2470" s="271"/>
      <c r="M2470" s="272"/>
      <c r="N2470" s="273"/>
      <c r="O2470" s="273"/>
      <c r="P2470" s="273"/>
      <c r="Q2470" s="273"/>
      <c r="R2470" s="273"/>
      <c r="S2470" s="273"/>
      <c r="T2470" s="274"/>
      <c r="AT2470" s="275" t="s">
        <v>428</v>
      </c>
      <c r="AU2470" s="275" t="s">
        <v>86</v>
      </c>
      <c r="AV2470" s="13" t="s">
        <v>86</v>
      </c>
      <c r="AW2470" s="13" t="s">
        <v>39</v>
      </c>
      <c r="AX2470" s="13" t="s">
        <v>76</v>
      </c>
      <c r="AY2470" s="275" t="s">
        <v>414</v>
      </c>
    </row>
    <row r="2471" s="14" customFormat="1">
      <c r="B2471" s="276"/>
      <c r="C2471" s="277"/>
      <c r="D2471" s="252" t="s">
        <v>428</v>
      </c>
      <c r="E2471" s="278" t="s">
        <v>266</v>
      </c>
      <c r="F2471" s="279" t="s">
        <v>259</v>
      </c>
      <c r="G2471" s="277"/>
      <c r="H2471" s="280">
        <v>3.4300000000000002</v>
      </c>
      <c r="I2471" s="281"/>
      <c r="J2471" s="277"/>
      <c r="K2471" s="277"/>
      <c r="L2471" s="282"/>
      <c r="M2471" s="283"/>
      <c r="N2471" s="284"/>
      <c r="O2471" s="284"/>
      <c r="P2471" s="284"/>
      <c r="Q2471" s="284"/>
      <c r="R2471" s="284"/>
      <c r="S2471" s="284"/>
      <c r="T2471" s="285"/>
      <c r="AT2471" s="286" t="s">
        <v>428</v>
      </c>
      <c r="AU2471" s="286" t="s">
        <v>86</v>
      </c>
      <c r="AV2471" s="14" t="s">
        <v>394</v>
      </c>
      <c r="AW2471" s="14" t="s">
        <v>39</v>
      </c>
      <c r="AX2471" s="14" t="s">
        <v>76</v>
      </c>
      <c r="AY2471" s="286" t="s">
        <v>414</v>
      </c>
    </row>
    <row r="2472" s="15" customFormat="1">
      <c r="B2472" s="287"/>
      <c r="C2472" s="288"/>
      <c r="D2472" s="252" t="s">
        <v>428</v>
      </c>
      <c r="E2472" s="289" t="s">
        <v>21</v>
      </c>
      <c r="F2472" s="290" t="s">
        <v>235</v>
      </c>
      <c r="G2472" s="288"/>
      <c r="H2472" s="291">
        <v>3.4300000000000002</v>
      </c>
      <c r="I2472" s="292"/>
      <c r="J2472" s="288"/>
      <c r="K2472" s="288"/>
      <c r="L2472" s="293"/>
      <c r="M2472" s="294"/>
      <c r="N2472" s="295"/>
      <c r="O2472" s="295"/>
      <c r="P2472" s="295"/>
      <c r="Q2472" s="295"/>
      <c r="R2472" s="295"/>
      <c r="S2472" s="295"/>
      <c r="T2472" s="296"/>
      <c r="AT2472" s="297" t="s">
        <v>428</v>
      </c>
      <c r="AU2472" s="297" t="s">
        <v>86</v>
      </c>
      <c r="AV2472" s="15" t="s">
        <v>422</v>
      </c>
      <c r="AW2472" s="15" t="s">
        <v>39</v>
      </c>
      <c r="AX2472" s="15" t="s">
        <v>83</v>
      </c>
      <c r="AY2472" s="297" t="s">
        <v>414</v>
      </c>
    </row>
    <row r="2473" s="1" customFormat="1" ht="38.25" customHeight="1">
      <c r="B2473" s="47"/>
      <c r="C2473" s="240" t="s">
        <v>2522</v>
      </c>
      <c r="D2473" s="240" t="s">
        <v>418</v>
      </c>
      <c r="E2473" s="241" t="s">
        <v>2523</v>
      </c>
      <c r="F2473" s="242" t="s">
        <v>2524</v>
      </c>
      <c r="G2473" s="243" t="s">
        <v>192</v>
      </c>
      <c r="H2473" s="244">
        <v>2.1600000000000001</v>
      </c>
      <c r="I2473" s="245"/>
      <c r="J2473" s="246">
        <f>ROUND(I2473*H2473,2)</f>
        <v>0</v>
      </c>
      <c r="K2473" s="242" t="s">
        <v>21</v>
      </c>
      <c r="L2473" s="73"/>
      <c r="M2473" s="247" t="s">
        <v>21</v>
      </c>
      <c r="N2473" s="248" t="s">
        <v>47</v>
      </c>
      <c r="O2473" s="48"/>
      <c r="P2473" s="249">
        <f>O2473*H2473</f>
        <v>0</v>
      </c>
      <c r="Q2473" s="249">
        <v>0</v>
      </c>
      <c r="R2473" s="249">
        <f>Q2473*H2473</f>
        <v>0</v>
      </c>
      <c r="S2473" s="249">
        <v>0</v>
      </c>
      <c r="T2473" s="250">
        <f>S2473*H2473</f>
        <v>0</v>
      </c>
      <c r="AR2473" s="25" t="s">
        <v>690</v>
      </c>
      <c r="AT2473" s="25" t="s">
        <v>418</v>
      </c>
      <c r="AU2473" s="25" t="s">
        <v>86</v>
      </c>
      <c r="AY2473" s="25" t="s">
        <v>414</v>
      </c>
      <c r="BE2473" s="251">
        <f>IF(N2473="základní",J2473,0)</f>
        <v>0</v>
      </c>
      <c r="BF2473" s="251">
        <f>IF(N2473="snížená",J2473,0)</f>
        <v>0</v>
      </c>
      <c r="BG2473" s="251">
        <f>IF(N2473="zákl. přenesená",J2473,0)</f>
        <v>0</v>
      </c>
      <c r="BH2473" s="251">
        <f>IF(N2473="sníž. přenesená",J2473,0)</f>
        <v>0</v>
      </c>
      <c r="BI2473" s="251">
        <f>IF(N2473="nulová",J2473,0)</f>
        <v>0</v>
      </c>
      <c r="BJ2473" s="25" t="s">
        <v>83</v>
      </c>
      <c r="BK2473" s="251">
        <f>ROUND(I2473*H2473,2)</f>
        <v>0</v>
      </c>
      <c r="BL2473" s="25" t="s">
        <v>690</v>
      </c>
      <c r="BM2473" s="25" t="s">
        <v>2525</v>
      </c>
    </row>
    <row r="2474" s="12" customFormat="1">
      <c r="B2474" s="255"/>
      <c r="C2474" s="256"/>
      <c r="D2474" s="252" t="s">
        <v>428</v>
      </c>
      <c r="E2474" s="257" t="s">
        <v>21</v>
      </c>
      <c r="F2474" s="258" t="s">
        <v>632</v>
      </c>
      <c r="G2474" s="256"/>
      <c r="H2474" s="257" t="s">
        <v>21</v>
      </c>
      <c r="I2474" s="259"/>
      <c r="J2474" s="256"/>
      <c r="K2474" s="256"/>
      <c r="L2474" s="260"/>
      <c r="M2474" s="261"/>
      <c r="N2474" s="262"/>
      <c r="O2474" s="262"/>
      <c r="P2474" s="262"/>
      <c r="Q2474" s="262"/>
      <c r="R2474" s="262"/>
      <c r="S2474" s="262"/>
      <c r="T2474" s="263"/>
      <c r="AT2474" s="264" t="s">
        <v>428</v>
      </c>
      <c r="AU2474" s="264" t="s">
        <v>86</v>
      </c>
      <c r="AV2474" s="12" t="s">
        <v>83</v>
      </c>
      <c r="AW2474" s="12" t="s">
        <v>39</v>
      </c>
      <c r="AX2474" s="12" t="s">
        <v>76</v>
      </c>
      <c r="AY2474" s="264" t="s">
        <v>414</v>
      </c>
    </row>
    <row r="2475" s="13" customFormat="1">
      <c r="B2475" s="265"/>
      <c r="C2475" s="266"/>
      <c r="D2475" s="252" t="s">
        <v>428</v>
      </c>
      <c r="E2475" s="267" t="s">
        <v>21</v>
      </c>
      <c r="F2475" s="268" t="s">
        <v>2526</v>
      </c>
      <c r="G2475" s="266"/>
      <c r="H2475" s="269">
        <v>2.1600000000000001</v>
      </c>
      <c r="I2475" s="270"/>
      <c r="J2475" s="266"/>
      <c r="K2475" s="266"/>
      <c r="L2475" s="271"/>
      <c r="M2475" s="272"/>
      <c r="N2475" s="273"/>
      <c r="O2475" s="273"/>
      <c r="P2475" s="273"/>
      <c r="Q2475" s="273"/>
      <c r="R2475" s="273"/>
      <c r="S2475" s="273"/>
      <c r="T2475" s="274"/>
      <c r="AT2475" s="275" t="s">
        <v>428</v>
      </c>
      <c r="AU2475" s="275" t="s">
        <v>86</v>
      </c>
      <c r="AV2475" s="13" t="s">
        <v>86</v>
      </c>
      <c r="AW2475" s="13" t="s">
        <v>39</v>
      </c>
      <c r="AX2475" s="13" t="s">
        <v>76</v>
      </c>
      <c r="AY2475" s="275" t="s">
        <v>414</v>
      </c>
    </row>
    <row r="2476" s="14" customFormat="1">
      <c r="B2476" s="276"/>
      <c r="C2476" s="277"/>
      <c r="D2476" s="252" t="s">
        <v>428</v>
      </c>
      <c r="E2476" s="278" t="s">
        <v>268</v>
      </c>
      <c r="F2476" s="279" t="s">
        <v>259</v>
      </c>
      <c r="G2476" s="277"/>
      <c r="H2476" s="280">
        <v>2.1600000000000001</v>
      </c>
      <c r="I2476" s="281"/>
      <c r="J2476" s="277"/>
      <c r="K2476" s="277"/>
      <c r="L2476" s="282"/>
      <c r="M2476" s="283"/>
      <c r="N2476" s="284"/>
      <c r="O2476" s="284"/>
      <c r="P2476" s="284"/>
      <c r="Q2476" s="284"/>
      <c r="R2476" s="284"/>
      <c r="S2476" s="284"/>
      <c r="T2476" s="285"/>
      <c r="AT2476" s="286" t="s">
        <v>428</v>
      </c>
      <c r="AU2476" s="286" t="s">
        <v>86</v>
      </c>
      <c r="AV2476" s="14" t="s">
        <v>394</v>
      </c>
      <c r="AW2476" s="14" t="s">
        <v>39</v>
      </c>
      <c r="AX2476" s="14" t="s">
        <v>76</v>
      </c>
      <c r="AY2476" s="286" t="s">
        <v>414</v>
      </c>
    </row>
    <row r="2477" s="15" customFormat="1">
      <c r="B2477" s="287"/>
      <c r="C2477" s="288"/>
      <c r="D2477" s="252" t="s">
        <v>428</v>
      </c>
      <c r="E2477" s="289" t="s">
        <v>21</v>
      </c>
      <c r="F2477" s="290" t="s">
        <v>235</v>
      </c>
      <c r="G2477" s="288"/>
      <c r="H2477" s="291">
        <v>2.1600000000000001</v>
      </c>
      <c r="I2477" s="292"/>
      <c r="J2477" s="288"/>
      <c r="K2477" s="288"/>
      <c r="L2477" s="293"/>
      <c r="M2477" s="294"/>
      <c r="N2477" s="295"/>
      <c r="O2477" s="295"/>
      <c r="P2477" s="295"/>
      <c r="Q2477" s="295"/>
      <c r="R2477" s="295"/>
      <c r="S2477" s="295"/>
      <c r="T2477" s="296"/>
      <c r="AT2477" s="297" t="s">
        <v>428</v>
      </c>
      <c r="AU2477" s="297" t="s">
        <v>86</v>
      </c>
      <c r="AV2477" s="15" t="s">
        <v>422</v>
      </c>
      <c r="AW2477" s="15" t="s">
        <v>39</v>
      </c>
      <c r="AX2477" s="15" t="s">
        <v>83</v>
      </c>
      <c r="AY2477" s="297" t="s">
        <v>414</v>
      </c>
    </row>
    <row r="2478" s="1" customFormat="1" ht="38.25" customHeight="1">
      <c r="B2478" s="47"/>
      <c r="C2478" s="240" t="s">
        <v>2527</v>
      </c>
      <c r="D2478" s="240" t="s">
        <v>418</v>
      </c>
      <c r="E2478" s="241" t="s">
        <v>2528</v>
      </c>
      <c r="F2478" s="242" t="s">
        <v>2529</v>
      </c>
      <c r="G2478" s="243" t="s">
        <v>192</v>
      </c>
      <c r="H2478" s="244">
        <v>256.98000000000002</v>
      </c>
      <c r="I2478" s="245"/>
      <c r="J2478" s="246">
        <f>ROUND(I2478*H2478,2)</f>
        <v>0</v>
      </c>
      <c r="K2478" s="242" t="s">
        <v>21</v>
      </c>
      <c r="L2478" s="73"/>
      <c r="M2478" s="247" t="s">
        <v>21</v>
      </c>
      <c r="N2478" s="248" t="s">
        <v>47</v>
      </c>
      <c r="O2478" s="48"/>
      <c r="P2478" s="249">
        <f>O2478*H2478</f>
        <v>0</v>
      </c>
      <c r="Q2478" s="249">
        <v>0</v>
      </c>
      <c r="R2478" s="249">
        <f>Q2478*H2478</f>
        <v>0</v>
      </c>
      <c r="S2478" s="249">
        <v>0</v>
      </c>
      <c r="T2478" s="250">
        <f>S2478*H2478</f>
        <v>0</v>
      </c>
      <c r="AR2478" s="25" t="s">
        <v>690</v>
      </c>
      <c r="AT2478" s="25" t="s">
        <v>418</v>
      </c>
      <c r="AU2478" s="25" t="s">
        <v>86</v>
      </c>
      <c r="AY2478" s="25" t="s">
        <v>414</v>
      </c>
      <c r="BE2478" s="251">
        <f>IF(N2478="základní",J2478,0)</f>
        <v>0</v>
      </c>
      <c r="BF2478" s="251">
        <f>IF(N2478="snížená",J2478,0)</f>
        <v>0</v>
      </c>
      <c r="BG2478" s="251">
        <f>IF(N2478="zákl. přenesená",J2478,0)</f>
        <v>0</v>
      </c>
      <c r="BH2478" s="251">
        <f>IF(N2478="sníž. přenesená",J2478,0)</f>
        <v>0</v>
      </c>
      <c r="BI2478" s="251">
        <f>IF(N2478="nulová",J2478,0)</f>
        <v>0</v>
      </c>
      <c r="BJ2478" s="25" t="s">
        <v>83</v>
      </c>
      <c r="BK2478" s="251">
        <f>ROUND(I2478*H2478,2)</f>
        <v>0</v>
      </c>
      <c r="BL2478" s="25" t="s">
        <v>690</v>
      </c>
      <c r="BM2478" s="25" t="s">
        <v>2530</v>
      </c>
    </row>
    <row r="2479" s="12" customFormat="1">
      <c r="B2479" s="255"/>
      <c r="C2479" s="256"/>
      <c r="D2479" s="252" t="s">
        <v>428</v>
      </c>
      <c r="E2479" s="257" t="s">
        <v>21</v>
      </c>
      <c r="F2479" s="258" t="s">
        <v>632</v>
      </c>
      <c r="G2479" s="256"/>
      <c r="H2479" s="257" t="s">
        <v>21</v>
      </c>
      <c r="I2479" s="259"/>
      <c r="J2479" s="256"/>
      <c r="K2479" s="256"/>
      <c r="L2479" s="260"/>
      <c r="M2479" s="261"/>
      <c r="N2479" s="262"/>
      <c r="O2479" s="262"/>
      <c r="P2479" s="262"/>
      <c r="Q2479" s="262"/>
      <c r="R2479" s="262"/>
      <c r="S2479" s="262"/>
      <c r="T2479" s="263"/>
      <c r="AT2479" s="264" t="s">
        <v>428</v>
      </c>
      <c r="AU2479" s="264" t="s">
        <v>86</v>
      </c>
      <c r="AV2479" s="12" t="s">
        <v>83</v>
      </c>
      <c r="AW2479" s="12" t="s">
        <v>39</v>
      </c>
      <c r="AX2479" s="12" t="s">
        <v>76</v>
      </c>
      <c r="AY2479" s="264" t="s">
        <v>414</v>
      </c>
    </row>
    <row r="2480" s="13" customFormat="1">
      <c r="B2480" s="265"/>
      <c r="C2480" s="266"/>
      <c r="D2480" s="252" t="s">
        <v>428</v>
      </c>
      <c r="E2480" s="267" t="s">
        <v>21</v>
      </c>
      <c r="F2480" s="268" t="s">
        <v>2531</v>
      </c>
      <c r="G2480" s="266"/>
      <c r="H2480" s="269">
        <v>130.5</v>
      </c>
      <c r="I2480" s="270"/>
      <c r="J2480" s="266"/>
      <c r="K2480" s="266"/>
      <c r="L2480" s="271"/>
      <c r="M2480" s="272"/>
      <c r="N2480" s="273"/>
      <c r="O2480" s="273"/>
      <c r="P2480" s="273"/>
      <c r="Q2480" s="273"/>
      <c r="R2480" s="273"/>
      <c r="S2480" s="273"/>
      <c r="T2480" s="274"/>
      <c r="AT2480" s="275" t="s">
        <v>428</v>
      </c>
      <c r="AU2480" s="275" t="s">
        <v>86</v>
      </c>
      <c r="AV2480" s="13" t="s">
        <v>86</v>
      </c>
      <c r="AW2480" s="13" t="s">
        <v>39</v>
      </c>
      <c r="AX2480" s="13" t="s">
        <v>76</v>
      </c>
      <c r="AY2480" s="275" t="s">
        <v>414</v>
      </c>
    </row>
    <row r="2481" s="13" customFormat="1">
      <c r="B2481" s="265"/>
      <c r="C2481" s="266"/>
      <c r="D2481" s="252" t="s">
        <v>428</v>
      </c>
      <c r="E2481" s="267" t="s">
        <v>21</v>
      </c>
      <c r="F2481" s="268" t="s">
        <v>2532</v>
      </c>
      <c r="G2481" s="266"/>
      <c r="H2481" s="269">
        <v>12.24</v>
      </c>
      <c r="I2481" s="270"/>
      <c r="J2481" s="266"/>
      <c r="K2481" s="266"/>
      <c r="L2481" s="271"/>
      <c r="M2481" s="272"/>
      <c r="N2481" s="273"/>
      <c r="O2481" s="273"/>
      <c r="P2481" s="273"/>
      <c r="Q2481" s="273"/>
      <c r="R2481" s="273"/>
      <c r="S2481" s="273"/>
      <c r="T2481" s="274"/>
      <c r="AT2481" s="275" t="s">
        <v>428</v>
      </c>
      <c r="AU2481" s="275" t="s">
        <v>86</v>
      </c>
      <c r="AV2481" s="13" t="s">
        <v>86</v>
      </c>
      <c r="AW2481" s="13" t="s">
        <v>39</v>
      </c>
      <c r="AX2481" s="13" t="s">
        <v>76</v>
      </c>
      <c r="AY2481" s="275" t="s">
        <v>414</v>
      </c>
    </row>
    <row r="2482" s="13" customFormat="1">
      <c r="B2482" s="265"/>
      <c r="C2482" s="266"/>
      <c r="D2482" s="252" t="s">
        <v>428</v>
      </c>
      <c r="E2482" s="267" t="s">
        <v>21</v>
      </c>
      <c r="F2482" s="268" t="s">
        <v>2533</v>
      </c>
      <c r="G2482" s="266"/>
      <c r="H2482" s="269">
        <v>114.24</v>
      </c>
      <c r="I2482" s="270"/>
      <c r="J2482" s="266"/>
      <c r="K2482" s="266"/>
      <c r="L2482" s="271"/>
      <c r="M2482" s="272"/>
      <c r="N2482" s="273"/>
      <c r="O2482" s="273"/>
      <c r="P2482" s="273"/>
      <c r="Q2482" s="273"/>
      <c r="R2482" s="273"/>
      <c r="S2482" s="273"/>
      <c r="T2482" s="274"/>
      <c r="AT2482" s="275" t="s">
        <v>428</v>
      </c>
      <c r="AU2482" s="275" t="s">
        <v>86</v>
      </c>
      <c r="AV2482" s="13" t="s">
        <v>86</v>
      </c>
      <c r="AW2482" s="13" t="s">
        <v>39</v>
      </c>
      <c r="AX2482" s="13" t="s">
        <v>76</v>
      </c>
      <c r="AY2482" s="275" t="s">
        <v>414</v>
      </c>
    </row>
    <row r="2483" s="14" customFormat="1">
      <c r="B2483" s="276"/>
      <c r="C2483" s="277"/>
      <c r="D2483" s="252" t="s">
        <v>428</v>
      </c>
      <c r="E2483" s="278" t="s">
        <v>272</v>
      </c>
      <c r="F2483" s="279" t="s">
        <v>259</v>
      </c>
      <c r="G2483" s="277"/>
      <c r="H2483" s="280">
        <v>256.98000000000002</v>
      </c>
      <c r="I2483" s="281"/>
      <c r="J2483" s="277"/>
      <c r="K2483" s="277"/>
      <c r="L2483" s="282"/>
      <c r="M2483" s="283"/>
      <c r="N2483" s="284"/>
      <c r="O2483" s="284"/>
      <c r="P2483" s="284"/>
      <c r="Q2483" s="284"/>
      <c r="R2483" s="284"/>
      <c r="S2483" s="284"/>
      <c r="T2483" s="285"/>
      <c r="AT2483" s="286" t="s">
        <v>428</v>
      </c>
      <c r="AU2483" s="286" t="s">
        <v>86</v>
      </c>
      <c r="AV2483" s="14" t="s">
        <v>394</v>
      </c>
      <c r="AW2483" s="14" t="s">
        <v>39</v>
      </c>
      <c r="AX2483" s="14" t="s">
        <v>76</v>
      </c>
      <c r="AY2483" s="286" t="s">
        <v>414</v>
      </c>
    </row>
    <row r="2484" s="15" customFormat="1">
      <c r="B2484" s="287"/>
      <c r="C2484" s="288"/>
      <c r="D2484" s="252" t="s">
        <v>428</v>
      </c>
      <c r="E2484" s="289" t="s">
        <v>21</v>
      </c>
      <c r="F2484" s="290" t="s">
        <v>235</v>
      </c>
      <c r="G2484" s="288"/>
      <c r="H2484" s="291">
        <v>256.98000000000002</v>
      </c>
      <c r="I2484" s="292"/>
      <c r="J2484" s="288"/>
      <c r="K2484" s="288"/>
      <c r="L2484" s="293"/>
      <c r="M2484" s="294"/>
      <c r="N2484" s="295"/>
      <c r="O2484" s="295"/>
      <c r="P2484" s="295"/>
      <c r="Q2484" s="295"/>
      <c r="R2484" s="295"/>
      <c r="S2484" s="295"/>
      <c r="T2484" s="296"/>
      <c r="AT2484" s="297" t="s">
        <v>428</v>
      </c>
      <c r="AU2484" s="297" t="s">
        <v>86</v>
      </c>
      <c r="AV2484" s="15" t="s">
        <v>422</v>
      </c>
      <c r="AW2484" s="15" t="s">
        <v>39</v>
      </c>
      <c r="AX2484" s="15" t="s">
        <v>83</v>
      </c>
      <c r="AY2484" s="297" t="s">
        <v>414</v>
      </c>
    </row>
    <row r="2485" s="1" customFormat="1" ht="38.25" customHeight="1">
      <c r="B2485" s="47"/>
      <c r="C2485" s="240" t="s">
        <v>2534</v>
      </c>
      <c r="D2485" s="240" t="s">
        <v>418</v>
      </c>
      <c r="E2485" s="241" t="s">
        <v>2535</v>
      </c>
      <c r="F2485" s="242" t="s">
        <v>2536</v>
      </c>
      <c r="G2485" s="243" t="s">
        <v>192</v>
      </c>
      <c r="H2485" s="244">
        <v>1459.2000000000001</v>
      </c>
      <c r="I2485" s="245"/>
      <c r="J2485" s="246">
        <f>ROUND(I2485*H2485,2)</f>
        <v>0</v>
      </c>
      <c r="K2485" s="242" t="s">
        <v>21</v>
      </c>
      <c r="L2485" s="73"/>
      <c r="M2485" s="247" t="s">
        <v>21</v>
      </c>
      <c r="N2485" s="248" t="s">
        <v>47</v>
      </c>
      <c r="O2485" s="48"/>
      <c r="P2485" s="249">
        <f>O2485*H2485</f>
        <v>0</v>
      </c>
      <c r="Q2485" s="249">
        <v>0</v>
      </c>
      <c r="R2485" s="249">
        <f>Q2485*H2485</f>
        <v>0</v>
      </c>
      <c r="S2485" s="249">
        <v>0</v>
      </c>
      <c r="T2485" s="250">
        <f>S2485*H2485</f>
        <v>0</v>
      </c>
      <c r="AR2485" s="25" t="s">
        <v>690</v>
      </c>
      <c r="AT2485" s="25" t="s">
        <v>418</v>
      </c>
      <c r="AU2485" s="25" t="s">
        <v>86</v>
      </c>
      <c r="AY2485" s="25" t="s">
        <v>414</v>
      </c>
      <c r="BE2485" s="251">
        <f>IF(N2485="základní",J2485,0)</f>
        <v>0</v>
      </c>
      <c r="BF2485" s="251">
        <f>IF(N2485="snížená",J2485,0)</f>
        <v>0</v>
      </c>
      <c r="BG2485" s="251">
        <f>IF(N2485="zákl. přenesená",J2485,0)</f>
        <v>0</v>
      </c>
      <c r="BH2485" s="251">
        <f>IF(N2485="sníž. přenesená",J2485,0)</f>
        <v>0</v>
      </c>
      <c r="BI2485" s="251">
        <f>IF(N2485="nulová",J2485,0)</f>
        <v>0</v>
      </c>
      <c r="BJ2485" s="25" t="s">
        <v>83</v>
      </c>
      <c r="BK2485" s="251">
        <f>ROUND(I2485*H2485,2)</f>
        <v>0</v>
      </c>
      <c r="BL2485" s="25" t="s">
        <v>690</v>
      </c>
      <c r="BM2485" s="25" t="s">
        <v>2537</v>
      </c>
    </row>
    <row r="2486" s="12" customFormat="1">
      <c r="B2486" s="255"/>
      <c r="C2486" s="256"/>
      <c r="D2486" s="252" t="s">
        <v>428</v>
      </c>
      <c r="E2486" s="257" t="s">
        <v>21</v>
      </c>
      <c r="F2486" s="258" t="s">
        <v>632</v>
      </c>
      <c r="G2486" s="256"/>
      <c r="H2486" s="257" t="s">
        <v>21</v>
      </c>
      <c r="I2486" s="259"/>
      <c r="J2486" s="256"/>
      <c r="K2486" s="256"/>
      <c r="L2486" s="260"/>
      <c r="M2486" s="261"/>
      <c r="N2486" s="262"/>
      <c r="O2486" s="262"/>
      <c r="P2486" s="262"/>
      <c r="Q2486" s="262"/>
      <c r="R2486" s="262"/>
      <c r="S2486" s="262"/>
      <c r="T2486" s="263"/>
      <c r="AT2486" s="264" t="s">
        <v>428</v>
      </c>
      <c r="AU2486" s="264" t="s">
        <v>86</v>
      </c>
      <c r="AV2486" s="12" t="s">
        <v>83</v>
      </c>
      <c r="AW2486" s="12" t="s">
        <v>39</v>
      </c>
      <c r="AX2486" s="12" t="s">
        <v>76</v>
      </c>
      <c r="AY2486" s="264" t="s">
        <v>414</v>
      </c>
    </row>
    <row r="2487" s="13" customFormat="1">
      <c r="B2487" s="265"/>
      <c r="C2487" s="266"/>
      <c r="D2487" s="252" t="s">
        <v>428</v>
      </c>
      <c r="E2487" s="267" t="s">
        <v>21</v>
      </c>
      <c r="F2487" s="268" t="s">
        <v>2538</v>
      </c>
      <c r="G2487" s="266"/>
      <c r="H2487" s="269">
        <v>796.79999999999995</v>
      </c>
      <c r="I2487" s="270"/>
      <c r="J2487" s="266"/>
      <c r="K2487" s="266"/>
      <c r="L2487" s="271"/>
      <c r="M2487" s="272"/>
      <c r="N2487" s="273"/>
      <c r="O2487" s="273"/>
      <c r="P2487" s="273"/>
      <c r="Q2487" s="273"/>
      <c r="R2487" s="273"/>
      <c r="S2487" s="273"/>
      <c r="T2487" s="274"/>
      <c r="AT2487" s="275" t="s">
        <v>428</v>
      </c>
      <c r="AU2487" s="275" t="s">
        <v>86</v>
      </c>
      <c r="AV2487" s="13" t="s">
        <v>86</v>
      </c>
      <c r="AW2487" s="13" t="s">
        <v>39</v>
      </c>
      <c r="AX2487" s="13" t="s">
        <v>76</v>
      </c>
      <c r="AY2487" s="275" t="s">
        <v>414</v>
      </c>
    </row>
    <row r="2488" s="13" customFormat="1">
      <c r="B2488" s="265"/>
      <c r="C2488" s="266"/>
      <c r="D2488" s="252" t="s">
        <v>428</v>
      </c>
      <c r="E2488" s="267" t="s">
        <v>21</v>
      </c>
      <c r="F2488" s="268" t="s">
        <v>2539</v>
      </c>
      <c r="G2488" s="266"/>
      <c r="H2488" s="269">
        <v>662.39999999999998</v>
      </c>
      <c r="I2488" s="270"/>
      <c r="J2488" s="266"/>
      <c r="K2488" s="266"/>
      <c r="L2488" s="271"/>
      <c r="M2488" s="272"/>
      <c r="N2488" s="273"/>
      <c r="O2488" s="273"/>
      <c r="P2488" s="273"/>
      <c r="Q2488" s="273"/>
      <c r="R2488" s="273"/>
      <c r="S2488" s="273"/>
      <c r="T2488" s="274"/>
      <c r="AT2488" s="275" t="s">
        <v>428</v>
      </c>
      <c r="AU2488" s="275" t="s">
        <v>86</v>
      </c>
      <c r="AV2488" s="13" t="s">
        <v>86</v>
      </c>
      <c r="AW2488" s="13" t="s">
        <v>39</v>
      </c>
      <c r="AX2488" s="13" t="s">
        <v>76</v>
      </c>
      <c r="AY2488" s="275" t="s">
        <v>414</v>
      </c>
    </row>
    <row r="2489" s="14" customFormat="1">
      <c r="B2489" s="276"/>
      <c r="C2489" s="277"/>
      <c r="D2489" s="252" t="s">
        <v>428</v>
      </c>
      <c r="E2489" s="278" t="s">
        <v>274</v>
      </c>
      <c r="F2489" s="279" t="s">
        <v>259</v>
      </c>
      <c r="G2489" s="277"/>
      <c r="H2489" s="280">
        <v>1459.2000000000001</v>
      </c>
      <c r="I2489" s="281"/>
      <c r="J2489" s="277"/>
      <c r="K2489" s="277"/>
      <c r="L2489" s="282"/>
      <c r="M2489" s="283"/>
      <c r="N2489" s="284"/>
      <c r="O2489" s="284"/>
      <c r="P2489" s="284"/>
      <c r="Q2489" s="284"/>
      <c r="R2489" s="284"/>
      <c r="S2489" s="284"/>
      <c r="T2489" s="285"/>
      <c r="AT2489" s="286" t="s">
        <v>428</v>
      </c>
      <c r="AU2489" s="286" t="s">
        <v>86</v>
      </c>
      <c r="AV2489" s="14" t="s">
        <v>394</v>
      </c>
      <c r="AW2489" s="14" t="s">
        <v>39</v>
      </c>
      <c r="AX2489" s="14" t="s">
        <v>76</v>
      </c>
      <c r="AY2489" s="286" t="s">
        <v>414</v>
      </c>
    </row>
    <row r="2490" s="15" customFormat="1">
      <c r="B2490" s="287"/>
      <c r="C2490" s="288"/>
      <c r="D2490" s="252" t="s">
        <v>428</v>
      </c>
      <c r="E2490" s="289" t="s">
        <v>21</v>
      </c>
      <c r="F2490" s="290" t="s">
        <v>235</v>
      </c>
      <c r="G2490" s="288"/>
      <c r="H2490" s="291">
        <v>1459.2000000000001</v>
      </c>
      <c r="I2490" s="292"/>
      <c r="J2490" s="288"/>
      <c r="K2490" s="288"/>
      <c r="L2490" s="293"/>
      <c r="M2490" s="294"/>
      <c r="N2490" s="295"/>
      <c r="O2490" s="295"/>
      <c r="P2490" s="295"/>
      <c r="Q2490" s="295"/>
      <c r="R2490" s="295"/>
      <c r="S2490" s="295"/>
      <c r="T2490" s="296"/>
      <c r="AT2490" s="297" t="s">
        <v>428</v>
      </c>
      <c r="AU2490" s="297" t="s">
        <v>86</v>
      </c>
      <c r="AV2490" s="15" t="s">
        <v>422</v>
      </c>
      <c r="AW2490" s="15" t="s">
        <v>39</v>
      </c>
      <c r="AX2490" s="15" t="s">
        <v>83</v>
      </c>
      <c r="AY2490" s="297" t="s">
        <v>414</v>
      </c>
    </row>
    <row r="2491" s="1" customFormat="1" ht="25.5" customHeight="1">
      <c r="B2491" s="47"/>
      <c r="C2491" s="240" t="s">
        <v>2540</v>
      </c>
      <c r="D2491" s="240" t="s">
        <v>418</v>
      </c>
      <c r="E2491" s="241" t="s">
        <v>2541</v>
      </c>
      <c r="F2491" s="242" t="s">
        <v>2542</v>
      </c>
      <c r="G2491" s="243" t="s">
        <v>192</v>
      </c>
      <c r="H2491" s="244">
        <v>8.6400000000000006</v>
      </c>
      <c r="I2491" s="245"/>
      <c r="J2491" s="246">
        <f>ROUND(I2491*H2491,2)</f>
        <v>0</v>
      </c>
      <c r="K2491" s="242" t="s">
        <v>21</v>
      </c>
      <c r="L2491" s="73"/>
      <c r="M2491" s="247" t="s">
        <v>21</v>
      </c>
      <c r="N2491" s="248" t="s">
        <v>47</v>
      </c>
      <c r="O2491" s="48"/>
      <c r="P2491" s="249">
        <f>O2491*H2491</f>
        <v>0</v>
      </c>
      <c r="Q2491" s="249">
        <v>0</v>
      </c>
      <c r="R2491" s="249">
        <f>Q2491*H2491</f>
        <v>0</v>
      </c>
      <c r="S2491" s="249">
        <v>0</v>
      </c>
      <c r="T2491" s="250">
        <f>S2491*H2491</f>
        <v>0</v>
      </c>
      <c r="AR2491" s="25" t="s">
        <v>690</v>
      </c>
      <c r="AT2491" s="25" t="s">
        <v>418</v>
      </c>
      <c r="AU2491" s="25" t="s">
        <v>86</v>
      </c>
      <c r="AY2491" s="25" t="s">
        <v>414</v>
      </c>
      <c r="BE2491" s="251">
        <f>IF(N2491="základní",J2491,0)</f>
        <v>0</v>
      </c>
      <c r="BF2491" s="251">
        <f>IF(N2491="snížená",J2491,0)</f>
        <v>0</v>
      </c>
      <c r="BG2491" s="251">
        <f>IF(N2491="zákl. přenesená",J2491,0)</f>
        <v>0</v>
      </c>
      <c r="BH2491" s="251">
        <f>IF(N2491="sníž. přenesená",J2491,0)</f>
        <v>0</v>
      </c>
      <c r="BI2491" s="251">
        <f>IF(N2491="nulová",J2491,0)</f>
        <v>0</v>
      </c>
      <c r="BJ2491" s="25" t="s">
        <v>83</v>
      </c>
      <c r="BK2491" s="251">
        <f>ROUND(I2491*H2491,2)</f>
        <v>0</v>
      </c>
      <c r="BL2491" s="25" t="s">
        <v>690</v>
      </c>
      <c r="BM2491" s="25" t="s">
        <v>2543</v>
      </c>
    </row>
    <row r="2492" s="12" customFormat="1">
      <c r="B2492" s="255"/>
      <c r="C2492" s="256"/>
      <c r="D2492" s="252" t="s">
        <v>428</v>
      </c>
      <c r="E2492" s="257" t="s">
        <v>21</v>
      </c>
      <c r="F2492" s="258" t="s">
        <v>632</v>
      </c>
      <c r="G2492" s="256"/>
      <c r="H2492" s="257" t="s">
        <v>21</v>
      </c>
      <c r="I2492" s="259"/>
      <c r="J2492" s="256"/>
      <c r="K2492" s="256"/>
      <c r="L2492" s="260"/>
      <c r="M2492" s="261"/>
      <c r="N2492" s="262"/>
      <c r="O2492" s="262"/>
      <c r="P2492" s="262"/>
      <c r="Q2492" s="262"/>
      <c r="R2492" s="262"/>
      <c r="S2492" s="262"/>
      <c r="T2492" s="263"/>
      <c r="AT2492" s="264" t="s">
        <v>428</v>
      </c>
      <c r="AU2492" s="264" t="s">
        <v>86</v>
      </c>
      <c r="AV2492" s="12" t="s">
        <v>83</v>
      </c>
      <c r="AW2492" s="12" t="s">
        <v>39</v>
      </c>
      <c r="AX2492" s="12" t="s">
        <v>76</v>
      </c>
      <c r="AY2492" s="264" t="s">
        <v>414</v>
      </c>
    </row>
    <row r="2493" s="13" customFormat="1">
      <c r="B2493" s="265"/>
      <c r="C2493" s="266"/>
      <c r="D2493" s="252" t="s">
        <v>428</v>
      </c>
      <c r="E2493" s="267" t="s">
        <v>21</v>
      </c>
      <c r="F2493" s="268" t="s">
        <v>2544</v>
      </c>
      <c r="G2493" s="266"/>
      <c r="H2493" s="269">
        <v>8.6400000000000006</v>
      </c>
      <c r="I2493" s="270"/>
      <c r="J2493" s="266"/>
      <c r="K2493" s="266"/>
      <c r="L2493" s="271"/>
      <c r="M2493" s="272"/>
      <c r="N2493" s="273"/>
      <c r="O2493" s="273"/>
      <c r="P2493" s="273"/>
      <c r="Q2493" s="273"/>
      <c r="R2493" s="273"/>
      <c r="S2493" s="273"/>
      <c r="T2493" s="274"/>
      <c r="AT2493" s="275" t="s">
        <v>428</v>
      </c>
      <c r="AU2493" s="275" t="s">
        <v>86</v>
      </c>
      <c r="AV2493" s="13" t="s">
        <v>86</v>
      </c>
      <c r="AW2493" s="13" t="s">
        <v>39</v>
      </c>
      <c r="AX2493" s="13" t="s">
        <v>76</v>
      </c>
      <c r="AY2493" s="275" t="s">
        <v>414</v>
      </c>
    </row>
    <row r="2494" s="14" customFormat="1">
      <c r="B2494" s="276"/>
      <c r="C2494" s="277"/>
      <c r="D2494" s="252" t="s">
        <v>428</v>
      </c>
      <c r="E2494" s="278" t="s">
        <v>278</v>
      </c>
      <c r="F2494" s="279" t="s">
        <v>259</v>
      </c>
      <c r="G2494" s="277"/>
      <c r="H2494" s="280">
        <v>8.6400000000000006</v>
      </c>
      <c r="I2494" s="281"/>
      <c r="J2494" s="277"/>
      <c r="K2494" s="277"/>
      <c r="L2494" s="282"/>
      <c r="M2494" s="283"/>
      <c r="N2494" s="284"/>
      <c r="O2494" s="284"/>
      <c r="P2494" s="284"/>
      <c r="Q2494" s="284"/>
      <c r="R2494" s="284"/>
      <c r="S2494" s="284"/>
      <c r="T2494" s="285"/>
      <c r="AT2494" s="286" t="s">
        <v>428</v>
      </c>
      <c r="AU2494" s="286" t="s">
        <v>86</v>
      </c>
      <c r="AV2494" s="14" t="s">
        <v>394</v>
      </c>
      <c r="AW2494" s="14" t="s">
        <v>39</v>
      </c>
      <c r="AX2494" s="14" t="s">
        <v>76</v>
      </c>
      <c r="AY2494" s="286" t="s">
        <v>414</v>
      </c>
    </row>
    <row r="2495" s="15" customFormat="1">
      <c r="B2495" s="287"/>
      <c r="C2495" s="288"/>
      <c r="D2495" s="252" t="s">
        <v>428</v>
      </c>
      <c r="E2495" s="289" t="s">
        <v>21</v>
      </c>
      <c r="F2495" s="290" t="s">
        <v>235</v>
      </c>
      <c r="G2495" s="288"/>
      <c r="H2495" s="291">
        <v>8.6400000000000006</v>
      </c>
      <c r="I2495" s="292"/>
      <c r="J2495" s="288"/>
      <c r="K2495" s="288"/>
      <c r="L2495" s="293"/>
      <c r="M2495" s="294"/>
      <c r="N2495" s="295"/>
      <c r="O2495" s="295"/>
      <c r="P2495" s="295"/>
      <c r="Q2495" s="295"/>
      <c r="R2495" s="295"/>
      <c r="S2495" s="295"/>
      <c r="T2495" s="296"/>
      <c r="AT2495" s="297" t="s">
        <v>428</v>
      </c>
      <c r="AU2495" s="297" t="s">
        <v>86</v>
      </c>
      <c r="AV2495" s="15" t="s">
        <v>422</v>
      </c>
      <c r="AW2495" s="15" t="s">
        <v>39</v>
      </c>
      <c r="AX2495" s="15" t="s">
        <v>83</v>
      </c>
      <c r="AY2495" s="297" t="s">
        <v>414</v>
      </c>
    </row>
    <row r="2496" s="1" customFormat="1" ht="38.25" customHeight="1">
      <c r="B2496" s="47"/>
      <c r="C2496" s="240" t="s">
        <v>2545</v>
      </c>
      <c r="D2496" s="240" t="s">
        <v>418</v>
      </c>
      <c r="E2496" s="241" t="s">
        <v>2546</v>
      </c>
      <c r="F2496" s="242" t="s">
        <v>2547</v>
      </c>
      <c r="G2496" s="243" t="s">
        <v>192</v>
      </c>
      <c r="H2496" s="244">
        <v>7.2000000000000002</v>
      </c>
      <c r="I2496" s="245"/>
      <c r="J2496" s="246">
        <f>ROUND(I2496*H2496,2)</f>
        <v>0</v>
      </c>
      <c r="K2496" s="242" t="s">
        <v>21</v>
      </c>
      <c r="L2496" s="73"/>
      <c r="M2496" s="247" t="s">
        <v>21</v>
      </c>
      <c r="N2496" s="248" t="s">
        <v>47</v>
      </c>
      <c r="O2496" s="48"/>
      <c r="P2496" s="249">
        <f>O2496*H2496</f>
        <v>0</v>
      </c>
      <c r="Q2496" s="249">
        <v>0</v>
      </c>
      <c r="R2496" s="249">
        <f>Q2496*H2496</f>
        <v>0</v>
      </c>
      <c r="S2496" s="249">
        <v>0</v>
      </c>
      <c r="T2496" s="250">
        <f>S2496*H2496</f>
        <v>0</v>
      </c>
      <c r="AR2496" s="25" t="s">
        <v>690</v>
      </c>
      <c r="AT2496" s="25" t="s">
        <v>418</v>
      </c>
      <c r="AU2496" s="25" t="s">
        <v>86</v>
      </c>
      <c r="AY2496" s="25" t="s">
        <v>414</v>
      </c>
      <c r="BE2496" s="251">
        <f>IF(N2496="základní",J2496,0)</f>
        <v>0</v>
      </c>
      <c r="BF2496" s="251">
        <f>IF(N2496="snížená",J2496,0)</f>
        <v>0</v>
      </c>
      <c r="BG2496" s="251">
        <f>IF(N2496="zákl. přenesená",J2496,0)</f>
        <v>0</v>
      </c>
      <c r="BH2496" s="251">
        <f>IF(N2496="sníž. přenesená",J2496,0)</f>
        <v>0</v>
      </c>
      <c r="BI2496" s="251">
        <f>IF(N2496="nulová",J2496,0)</f>
        <v>0</v>
      </c>
      <c r="BJ2496" s="25" t="s">
        <v>83</v>
      </c>
      <c r="BK2496" s="251">
        <f>ROUND(I2496*H2496,2)</f>
        <v>0</v>
      </c>
      <c r="BL2496" s="25" t="s">
        <v>690</v>
      </c>
      <c r="BM2496" s="25" t="s">
        <v>2548</v>
      </c>
    </row>
    <row r="2497" s="12" customFormat="1">
      <c r="B2497" s="255"/>
      <c r="C2497" s="256"/>
      <c r="D2497" s="252" t="s">
        <v>428</v>
      </c>
      <c r="E2497" s="257" t="s">
        <v>21</v>
      </c>
      <c r="F2497" s="258" t="s">
        <v>632</v>
      </c>
      <c r="G2497" s="256"/>
      <c r="H2497" s="257" t="s">
        <v>21</v>
      </c>
      <c r="I2497" s="259"/>
      <c r="J2497" s="256"/>
      <c r="K2497" s="256"/>
      <c r="L2497" s="260"/>
      <c r="M2497" s="261"/>
      <c r="N2497" s="262"/>
      <c r="O2497" s="262"/>
      <c r="P2497" s="262"/>
      <c r="Q2497" s="262"/>
      <c r="R2497" s="262"/>
      <c r="S2497" s="262"/>
      <c r="T2497" s="263"/>
      <c r="AT2497" s="264" t="s">
        <v>428</v>
      </c>
      <c r="AU2497" s="264" t="s">
        <v>86</v>
      </c>
      <c r="AV2497" s="12" t="s">
        <v>83</v>
      </c>
      <c r="AW2497" s="12" t="s">
        <v>39</v>
      </c>
      <c r="AX2497" s="12" t="s">
        <v>76</v>
      </c>
      <c r="AY2497" s="264" t="s">
        <v>414</v>
      </c>
    </row>
    <row r="2498" s="13" customFormat="1">
      <c r="B2498" s="265"/>
      <c r="C2498" s="266"/>
      <c r="D2498" s="252" t="s">
        <v>428</v>
      </c>
      <c r="E2498" s="267" t="s">
        <v>21</v>
      </c>
      <c r="F2498" s="268" t="s">
        <v>2549</v>
      </c>
      <c r="G2498" s="266"/>
      <c r="H2498" s="269">
        <v>7.2000000000000002</v>
      </c>
      <c r="I2498" s="270"/>
      <c r="J2498" s="266"/>
      <c r="K2498" s="266"/>
      <c r="L2498" s="271"/>
      <c r="M2498" s="272"/>
      <c r="N2498" s="273"/>
      <c r="O2498" s="273"/>
      <c r="P2498" s="273"/>
      <c r="Q2498" s="273"/>
      <c r="R2498" s="273"/>
      <c r="S2498" s="273"/>
      <c r="T2498" s="274"/>
      <c r="AT2498" s="275" t="s">
        <v>428</v>
      </c>
      <c r="AU2498" s="275" t="s">
        <v>86</v>
      </c>
      <c r="AV2498" s="13" t="s">
        <v>86</v>
      </c>
      <c r="AW2498" s="13" t="s">
        <v>39</v>
      </c>
      <c r="AX2498" s="13" t="s">
        <v>76</v>
      </c>
      <c r="AY2498" s="275" t="s">
        <v>414</v>
      </c>
    </row>
    <row r="2499" s="14" customFormat="1">
      <c r="B2499" s="276"/>
      <c r="C2499" s="277"/>
      <c r="D2499" s="252" t="s">
        <v>428</v>
      </c>
      <c r="E2499" s="278" t="s">
        <v>281</v>
      </c>
      <c r="F2499" s="279" t="s">
        <v>259</v>
      </c>
      <c r="G2499" s="277"/>
      <c r="H2499" s="280">
        <v>7.2000000000000002</v>
      </c>
      <c r="I2499" s="281"/>
      <c r="J2499" s="277"/>
      <c r="K2499" s="277"/>
      <c r="L2499" s="282"/>
      <c r="M2499" s="283"/>
      <c r="N2499" s="284"/>
      <c r="O2499" s="284"/>
      <c r="P2499" s="284"/>
      <c r="Q2499" s="284"/>
      <c r="R2499" s="284"/>
      <c r="S2499" s="284"/>
      <c r="T2499" s="285"/>
      <c r="AT2499" s="286" t="s">
        <v>428</v>
      </c>
      <c r="AU2499" s="286" t="s">
        <v>86</v>
      </c>
      <c r="AV2499" s="14" t="s">
        <v>394</v>
      </c>
      <c r="AW2499" s="14" t="s">
        <v>39</v>
      </c>
      <c r="AX2499" s="14" t="s">
        <v>76</v>
      </c>
      <c r="AY2499" s="286" t="s">
        <v>414</v>
      </c>
    </row>
    <row r="2500" s="15" customFormat="1">
      <c r="B2500" s="287"/>
      <c r="C2500" s="288"/>
      <c r="D2500" s="252" t="s">
        <v>428</v>
      </c>
      <c r="E2500" s="289" t="s">
        <v>21</v>
      </c>
      <c r="F2500" s="290" t="s">
        <v>235</v>
      </c>
      <c r="G2500" s="288"/>
      <c r="H2500" s="291">
        <v>7.2000000000000002</v>
      </c>
      <c r="I2500" s="292"/>
      <c r="J2500" s="288"/>
      <c r="K2500" s="288"/>
      <c r="L2500" s="293"/>
      <c r="M2500" s="294"/>
      <c r="N2500" s="295"/>
      <c r="O2500" s="295"/>
      <c r="P2500" s="295"/>
      <c r="Q2500" s="295"/>
      <c r="R2500" s="295"/>
      <c r="S2500" s="295"/>
      <c r="T2500" s="296"/>
      <c r="AT2500" s="297" t="s">
        <v>428</v>
      </c>
      <c r="AU2500" s="297" t="s">
        <v>86</v>
      </c>
      <c r="AV2500" s="15" t="s">
        <v>422</v>
      </c>
      <c r="AW2500" s="15" t="s">
        <v>39</v>
      </c>
      <c r="AX2500" s="15" t="s">
        <v>83</v>
      </c>
      <c r="AY2500" s="297" t="s">
        <v>414</v>
      </c>
    </row>
    <row r="2501" s="1" customFormat="1" ht="38.25" customHeight="1">
      <c r="B2501" s="47"/>
      <c r="C2501" s="240" t="s">
        <v>2550</v>
      </c>
      <c r="D2501" s="240" t="s">
        <v>418</v>
      </c>
      <c r="E2501" s="241" t="s">
        <v>2551</v>
      </c>
      <c r="F2501" s="242" t="s">
        <v>2552</v>
      </c>
      <c r="G2501" s="243" t="s">
        <v>192</v>
      </c>
      <c r="H2501" s="244">
        <v>559.98000000000002</v>
      </c>
      <c r="I2501" s="245"/>
      <c r="J2501" s="246">
        <f>ROUND(I2501*H2501,2)</f>
        <v>0</v>
      </c>
      <c r="K2501" s="242" t="s">
        <v>21</v>
      </c>
      <c r="L2501" s="73"/>
      <c r="M2501" s="247" t="s">
        <v>21</v>
      </c>
      <c r="N2501" s="248" t="s">
        <v>47</v>
      </c>
      <c r="O2501" s="48"/>
      <c r="P2501" s="249">
        <f>O2501*H2501</f>
        <v>0</v>
      </c>
      <c r="Q2501" s="249">
        <v>0</v>
      </c>
      <c r="R2501" s="249">
        <f>Q2501*H2501</f>
        <v>0</v>
      </c>
      <c r="S2501" s="249">
        <v>0</v>
      </c>
      <c r="T2501" s="250">
        <f>S2501*H2501</f>
        <v>0</v>
      </c>
      <c r="AR2501" s="25" t="s">
        <v>690</v>
      </c>
      <c r="AT2501" s="25" t="s">
        <v>418</v>
      </c>
      <c r="AU2501" s="25" t="s">
        <v>86</v>
      </c>
      <c r="AY2501" s="25" t="s">
        <v>414</v>
      </c>
      <c r="BE2501" s="251">
        <f>IF(N2501="základní",J2501,0)</f>
        <v>0</v>
      </c>
      <c r="BF2501" s="251">
        <f>IF(N2501="snížená",J2501,0)</f>
        <v>0</v>
      </c>
      <c r="BG2501" s="251">
        <f>IF(N2501="zákl. přenesená",J2501,0)</f>
        <v>0</v>
      </c>
      <c r="BH2501" s="251">
        <f>IF(N2501="sníž. přenesená",J2501,0)</f>
        <v>0</v>
      </c>
      <c r="BI2501" s="251">
        <f>IF(N2501="nulová",J2501,0)</f>
        <v>0</v>
      </c>
      <c r="BJ2501" s="25" t="s">
        <v>83</v>
      </c>
      <c r="BK2501" s="251">
        <f>ROUND(I2501*H2501,2)</f>
        <v>0</v>
      </c>
      <c r="BL2501" s="25" t="s">
        <v>690</v>
      </c>
      <c r="BM2501" s="25" t="s">
        <v>2553</v>
      </c>
    </row>
    <row r="2502" s="12" customFormat="1">
      <c r="B2502" s="255"/>
      <c r="C2502" s="256"/>
      <c r="D2502" s="252" t="s">
        <v>428</v>
      </c>
      <c r="E2502" s="257" t="s">
        <v>21</v>
      </c>
      <c r="F2502" s="258" t="s">
        <v>632</v>
      </c>
      <c r="G2502" s="256"/>
      <c r="H2502" s="257" t="s">
        <v>21</v>
      </c>
      <c r="I2502" s="259"/>
      <c r="J2502" s="256"/>
      <c r="K2502" s="256"/>
      <c r="L2502" s="260"/>
      <c r="M2502" s="261"/>
      <c r="N2502" s="262"/>
      <c r="O2502" s="262"/>
      <c r="P2502" s="262"/>
      <c r="Q2502" s="262"/>
      <c r="R2502" s="262"/>
      <c r="S2502" s="262"/>
      <c r="T2502" s="263"/>
      <c r="AT2502" s="264" t="s">
        <v>428</v>
      </c>
      <c r="AU2502" s="264" t="s">
        <v>86</v>
      </c>
      <c r="AV2502" s="12" t="s">
        <v>83</v>
      </c>
      <c r="AW2502" s="12" t="s">
        <v>39</v>
      </c>
      <c r="AX2502" s="12" t="s">
        <v>76</v>
      </c>
      <c r="AY2502" s="264" t="s">
        <v>414</v>
      </c>
    </row>
    <row r="2503" s="13" customFormat="1">
      <c r="B2503" s="265"/>
      <c r="C2503" s="266"/>
      <c r="D2503" s="252" t="s">
        <v>428</v>
      </c>
      <c r="E2503" s="267" t="s">
        <v>21</v>
      </c>
      <c r="F2503" s="268" t="s">
        <v>2554</v>
      </c>
      <c r="G2503" s="266"/>
      <c r="H2503" s="269">
        <v>559.98000000000002</v>
      </c>
      <c r="I2503" s="270"/>
      <c r="J2503" s="266"/>
      <c r="K2503" s="266"/>
      <c r="L2503" s="271"/>
      <c r="M2503" s="272"/>
      <c r="N2503" s="273"/>
      <c r="O2503" s="273"/>
      <c r="P2503" s="273"/>
      <c r="Q2503" s="273"/>
      <c r="R2503" s="273"/>
      <c r="S2503" s="273"/>
      <c r="T2503" s="274"/>
      <c r="AT2503" s="275" t="s">
        <v>428</v>
      </c>
      <c r="AU2503" s="275" t="s">
        <v>86</v>
      </c>
      <c r="AV2503" s="13" t="s">
        <v>86</v>
      </c>
      <c r="AW2503" s="13" t="s">
        <v>39</v>
      </c>
      <c r="AX2503" s="13" t="s">
        <v>76</v>
      </c>
      <c r="AY2503" s="275" t="s">
        <v>414</v>
      </c>
    </row>
    <row r="2504" s="14" customFormat="1">
      <c r="B2504" s="276"/>
      <c r="C2504" s="277"/>
      <c r="D2504" s="252" t="s">
        <v>428</v>
      </c>
      <c r="E2504" s="278" t="s">
        <v>284</v>
      </c>
      <c r="F2504" s="279" t="s">
        <v>259</v>
      </c>
      <c r="G2504" s="277"/>
      <c r="H2504" s="280">
        <v>559.98000000000002</v>
      </c>
      <c r="I2504" s="281"/>
      <c r="J2504" s="277"/>
      <c r="K2504" s="277"/>
      <c r="L2504" s="282"/>
      <c r="M2504" s="283"/>
      <c r="N2504" s="284"/>
      <c r="O2504" s="284"/>
      <c r="P2504" s="284"/>
      <c r="Q2504" s="284"/>
      <c r="R2504" s="284"/>
      <c r="S2504" s="284"/>
      <c r="T2504" s="285"/>
      <c r="AT2504" s="286" t="s">
        <v>428</v>
      </c>
      <c r="AU2504" s="286" t="s">
        <v>86</v>
      </c>
      <c r="AV2504" s="14" t="s">
        <v>394</v>
      </c>
      <c r="AW2504" s="14" t="s">
        <v>39</v>
      </c>
      <c r="AX2504" s="14" t="s">
        <v>76</v>
      </c>
      <c r="AY2504" s="286" t="s">
        <v>414</v>
      </c>
    </row>
    <row r="2505" s="15" customFormat="1">
      <c r="B2505" s="287"/>
      <c r="C2505" s="288"/>
      <c r="D2505" s="252" t="s">
        <v>428</v>
      </c>
      <c r="E2505" s="289" t="s">
        <v>21</v>
      </c>
      <c r="F2505" s="290" t="s">
        <v>235</v>
      </c>
      <c r="G2505" s="288"/>
      <c r="H2505" s="291">
        <v>559.98000000000002</v>
      </c>
      <c r="I2505" s="292"/>
      <c r="J2505" s="288"/>
      <c r="K2505" s="288"/>
      <c r="L2505" s="293"/>
      <c r="M2505" s="294"/>
      <c r="N2505" s="295"/>
      <c r="O2505" s="295"/>
      <c r="P2505" s="295"/>
      <c r="Q2505" s="295"/>
      <c r="R2505" s="295"/>
      <c r="S2505" s="295"/>
      <c r="T2505" s="296"/>
      <c r="AT2505" s="297" t="s">
        <v>428</v>
      </c>
      <c r="AU2505" s="297" t="s">
        <v>86</v>
      </c>
      <c r="AV2505" s="15" t="s">
        <v>422</v>
      </c>
      <c r="AW2505" s="15" t="s">
        <v>39</v>
      </c>
      <c r="AX2505" s="15" t="s">
        <v>83</v>
      </c>
      <c r="AY2505" s="297" t="s">
        <v>414</v>
      </c>
    </row>
    <row r="2506" s="1" customFormat="1" ht="38.25" customHeight="1">
      <c r="B2506" s="47"/>
      <c r="C2506" s="240" t="s">
        <v>2555</v>
      </c>
      <c r="D2506" s="240" t="s">
        <v>418</v>
      </c>
      <c r="E2506" s="241" t="s">
        <v>2556</v>
      </c>
      <c r="F2506" s="242" t="s">
        <v>2557</v>
      </c>
      <c r="G2506" s="243" t="s">
        <v>678</v>
      </c>
      <c r="H2506" s="244">
        <v>2</v>
      </c>
      <c r="I2506" s="245"/>
      <c r="J2506" s="246">
        <f>ROUND(I2506*H2506,2)</f>
        <v>0</v>
      </c>
      <c r="K2506" s="242" t="s">
        <v>21</v>
      </c>
      <c r="L2506" s="73"/>
      <c r="M2506" s="247" t="s">
        <v>21</v>
      </c>
      <c r="N2506" s="248" t="s">
        <v>47</v>
      </c>
      <c r="O2506" s="48"/>
      <c r="P2506" s="249">
        <f>O2506*H2506</f>
        <v>0</v>
      </c>
      <c r="Q2506" s="249">
        <v>0</v>
      </c>
      <c r="R2506" s="249">
        <f>Q2506*H2506</f>
        <v>0</v>
      </c>
      <c r="S2506" s="249">
        <v>0</v>
      </c>
      <c r="T2506" s="250">
        <f>S2506*H2506</f>
        <v>0</v>
      </c>
      <c r="AR2506" s="25" t="s">
        <v>690</v>
      </c>
      <c r="AT2506" s="25" t="s">
        <v>418</v>
      </c>
      <c r="AU2506" s="25" t="s">
        <v>86</v>
      </c>
      <c r="AY2506" s="25" t="s">
        <v>414</v>
      </c>
      <c r="BE2506" s="251">
        <f>IF(N2506="základní",J2506,0)</f>
        <v>0</v>
      </c>
      <c r="BF2506" s="251">
        <f>IF(N2506="snížená",J2506,0)</f>
        <v>0</v>
      </c>
      <c r="BG2506" s="251">
        <f>IF(N2506="zákl. přenesená",J2506,0)</f>
        <v>0</v>
      </c>
      <c r="BH2506" s="251">
        <f>IF(N2506="sníž. přenesená",J2506,0)</f>
        <v>0</v>
      </c>
      <c r="BI2506" s="251">
        <f>IF(N2506="nulová",J2506,0)</f>
        <v>0</v>
      </c>
      <c r="BJ2506" s="25" t="s">
        <v>83</v>
      </c>
      <c r="BK2506" s="251">
        <f>ROUND(I2506*H2506,2)</f>
        <v>0</v>
      </c>
      <c r="BL2506" s="25" t="s">
        <v>690</v>
      </c>
      <c r="BM2506" s="25" t="s">
        <v>2558</v>
      </c>
    </row>
    <row r="2507" s="12" customFormat="1">
      <c r="B2507" s="255"/>
      <c r="C2507" s="256"/>
      <c r="D2507" s="252" t="s">
        <v>428</v>
      </c>
      <c r="E2507" s="257" t="s">
        <v>21</v>
      </c>
      <c r="F2507" s="258" t="s">
        <v>2559</v>
      </c>
      <c r="G2507" s="256"/>
      <c r="H2507" s="257" t="s">
        <v>21</v>
      </c>
      <c r="I2507" s="259"/>
      <c r="J2507" s="256"/>
      <c r="K2507" s="256"/>
      <c r="L2507" s="260"/>
      <c r="M2507" s="261"/>
      <c r="N2507" s="262"/>
      <c r="O2507" s="262"/>
      <c r="P2507" s="262"/>
      <c r="Q2507" s="262"/>
      <c r="R2507" s="262"/>
      <c r="S2507" s="262"/>
      <c r="T2507" s="263"/>
      <c r="AT2507" s="264" t="s">
        <v>428</v>
      </c>
      <c r="AU2507" s="264" t="s">
        <v>86</v>
      </c>
      <c r="AV2507" s="12" t="s">
        <v>83</v>
      </c>
      <c r="AW2507" s="12" t="s">
        <v>39</v>
      </c>
      <c r="AX2507" s="12" t="s">
        <v>76</v>
      </c>
      <c r="AY2507" s="264" t="s">
        <v>414</v>
      </c>
    </row>
    <row r="2508" s="13" customFormat="1">
      <c r="B2508" s="265"/>
      <c r="C2508" s="266"/>
      <c r="D2508" s="252" t="s">
        <v>428</v>
      </c>
      <c r="E2508" s="267" t="s">
        <v>21</v>
      </c>
      <c r="F2508" s="268" t="s">
        <v>2560</v>
      </c>
      <c r="G2508" s="266"/>
      <c r="H2508" s="269">
        <v>2</v>
      </c>
      <c r="I2508" s="270"/>
      <c r="J2508" s="266"/>
      <c r="K2508" s="266"/>
      <c r="L2508" s="271"/>
      <c r="M2508" s="272"/>
      <c r="N2508" s="273"/>
      <c r="O2508" s="273"/>
      <c r="P2508" s="273"/>
      <c r="Q2508" s="273"/>
      <c r="R2508" s="273"/>
      <c r="S2508" s="273"/>
      <c r="T2508" s="274"/>
      <c r="AT2508" s="275" t="s">
        <v>428</v>
      </c>
      <c r="AU2508" s="275" t="s">
        <v>86</v>
      </c>
      <c r="AV2508" s="13" t="s">
        <v>86</v>
      </c>
      <c r="AW2508" s="13" t="s">
        <v>39</v>
      </c>
      <c r="AX2508" s="13" t="s">
        <v>76</v>
      </c>
      <c r="AY2508" s="275" t="s">
        <v>414</v>
      </c>
    </row>
    <row r="2509" s="15" customFormat="1">
      <c r="B2509" s="287"/>
      <c r="C2509" s="288"/>
      <c r="D2509" s="252" t="s">
        <v>428</v>
      </c>
      <c r="E2509" s="289" t="s">
        <v>21</v>
      </c>
      <c r="F2509" s="290" t="s">
        <v>235</v>
      </c>
      <c r="G2509" s="288"/>
      <c r="H2509" s="291">
        <v>2</v>
      </c>
      <c r="I2509" s="292"/>
      <c r="J2509" s="288"/>
      <c r="K2509" s="288"/>
      <c r="L2509" s="293"/>
      <c r="M2509" s="294"/>
      <c r="N2509" s="295"/>
      <c r="O2509" s="295"/>
      <c r="P2509" s="295"/>
      <c r="Q2509" s="295"/>
      <c r="R2509" s="295"/>
      <c r="S2509" s="295"/>
      <c r="T2509" s="296"/>
      <c r="AT2509" s="297" t="s">
        <v>428</v>
      </c>
      <c r="AU2509" s="297" t="s">
        <v>86</v>
      </c>
      <c r="AV2509" s="15" t="s">
        <v>422</v>
      </c>
      <c r="AW2509" s="15" t="s">
        <v>39</v>
      </c>
      <c r="AX2509" s="15" t="s">
        <v>83</v>
      </c>
      <c r="AY2509" s="297" t="s">
        <v>414</v>
      </c>
    </row>
    <row r="2510" s="1" customFormat="1" ht="38.25" customHeight="1">
      <c r="B2510" s="47"/>
      <c r="C2510" s="240" t="s">
        <v>2561</v>
      </c>
      <c r="D2510" s="240" t="s">
        <v>418</v>
      </c>
      <c r="E2510" s="241" t="s">
        <v>2562</v>
      </c>
      <c r="F2510" s="242" t="s">
        <v>2563</v>
      </c>
      <c r="G2510" s="243" t="s">
        <v>678</v>
      </c>
      <c r="H2510" s="244">
        <v>1</v>
      </c>
      <c r="I2510" s="245"/>
      <c r="J2510" s="246">
        <f>ROUND(I2510*H2510,2)</f>
        <v>0</v>
      </c>
      <c r="K2510" s="242" t="s">
        <v>21</v>
      </c>
      <c r="L2510" s="73"/>
      <c r="M2510" s="247" t="s">
        <v>21</v>
      </c>
      <c r="N2510" s="248" t="s">
        <v>47</v>
      </c>
      <c r="O2510" s="48"/>
      <c r="P2510" s="249">
        <f>O2510*H2510</f>
        <v>0</v>
      </c>
      <c r="Q2510" s="249">
        <v>0</v>
      </c>
      <c r="R2510" s="249">
        <f>Q2510*H2510</f>
        <v>0</v>
      </c>
      <c r="S2510" s="249">
        <v>0</v>
      </c>
      <c r="T2510" s="250">
        <f>S2510*H2510</f>
        <v>0</v>
      </c>
      <c r="AR2510" s="25" t="s">
        <v>690</v>
      </c>
      <c r="AT2510" s="25" t="s">
        <v>418</v>
      </c>
      <c r="AU2510" s="25" t="s">
        <v>86</v>
      </c>
      <c r="AY2510" s="25" t="s">
        <v>414</v>
      </c>
      <c r="BE2510" s="251">
        <f>IF(N2510="základní",J2510,0)</f>
        <v>0</v>
      </c>
      <c r="BF2510" s="251">
        <f>IF(N2510="snížená",J2510,0)</f>
        <v>0</v>
      </c>
      <c r="BG2510" s="251">
        <f>IF(N2510="zákl. přenesená",J2510,0)</f>
        <v>0</v>
      </c>
      <c r="BH2510" s="251">
        <f>IF(N2510="sníž. přenesená",J2510,0)</f>
        <v>0</v>
      </c>
      <c r="BI2510" s="251">
        <f>IF(N2510="nulová",J2510,0)</f>
        <v>0</v>
      </c>
      <c r="BJ2510" s="25" t="s">
        <v>83</v>
      </c>
      <c r="BK2510" s="251">
        <f>ROUND(I2510*H2510,2)</f>
        <v>0</v>
      </c>
      <c r="BL2510" s="25" t="s">
        <v>690</v>
      </c>
      <c r="BM2510" s="25" t="s">
        <v>2564</v>
      </c>
    </row>
    <row r="2511" s="12" customFormat="1">
      <c r="B2511" s="255"/>
      <c r="C2511" s="256"/>
      <c r="D2511" s="252" t="s">
        <v>428</v>
      </c>
      <c r="E2511" s="257" t="s">
        <v>21</v>
      </c>
      <c r="F2511" s="258" t="s">
        <v>2559</v>
      </c>
      <c r="G2511" s="256"/>
      <c r="H2511" s="257" t="s">
        <v>21</v>
      </c>
      <c r="I2511" s="259"/>
      <c r="J2511" s="256"/>
      <c r="K2511" s="256"/>
      <c r="L2511" s="260"/>
      <c r="M2511" s="261"/>
      <c r="N2511" s="262"/>
      <c r="O2511" s="262"/>
      <c r="P2511" s="262"/>
      <c r="Q2511" s="262"/>
      <c r="R2511" s="262"/>
      <c r="S2511" s="262"/>
      <c r="T2511" s="263"/>
      <c r="AT2511" s="264" t="s">
        <v>428</v>
      </c>
      <c r="AU2511" s="264" t="s">
        <v>86</v>
      </c>
      <c r="AV2511" s="12" t="s">
        <v>83</v>
      </c>
      <c r="AW2511" s="12" t="s">
        <v>39</v>
      </c>
      <c r="AX2511" s="12" t="s">
        <v>76</v>
      </c>
      <c r="AY2511" s="264" t="s">
        <v>414</v>
      </c>
    </row>
    <row r="2512" s="13" customFormat="1">
      <c r="B2512" s="265"/>
      <c r="C2512" s="266"/>
      <c r="D2512" s="252" t="s">
        <v>428</v>
      </c>
      <c r="E2512" s="267" t="s">
        <v>21</v>
      </c>
      <c r="F2512" s="268" t="s">
        <v>2565</v>
      </c>
      <c r="G2512" s="266"/>
      <c r="H2512" s="269">
        <v>1</v>
      </c>
      <c r="I2512" s="270"/>
      <c r="J2512" s="266"/>
      <c r="K2512" s="266"/>
      <c r="L2512" s="271"/>
      <c r="M2512" s="272"/>
      <c r="N2512" s="273"/>
      <c r="O2512" s="273"/>
      <c r="P2512" s="273"/>
      <c r="Q2512" s="273"/>
      <c r="R2512" s="273"/>
      <c r="S2512" s="273"/>
      <c r="T2512" s="274"/>
      <c r="AT2512" s="275" t="s">
        <v>428</v>
      </c>
      <c r="AU2512" s="275" t="s">
        <v>86</v>
      </c>
      <c r="AV2512" s="13" t="s">
        <v>86</v>
      </c>
      <c r="AW2512" s="13" t="s">
        <v>39</v>
      </c>
      <c r="AX2512" s="13" t="s">
        <v>76</v>
      </c>
      <c r="AY2512" s="275" t="s">
        <v>414</v>
      </c>
    </row>
    <row r="2513" s="15" customFormat="1">
      <c r="B2513" s="287"/>
      <c r="C2513" s="288"/>
      <c r="D2513" s="252" t="s">
        <v>428</v>
      </c>
      <c r="E2513" s="289" t="s">
        <v>21</v>
      </c>
      <c r="F2513" s="290" t="s">
        <v>235</v>
      </c>
      <c r="G2513" s="288"/>
      <c r="H2513" s="291">
        <v>1</v>
      </c>
      <c r="I2513" s="292"/>
      <c r="J2513" s="288"/>
      <c r="K2513" s="288"/>
      <c r="L2513" s="293"/>
      <c r="M2513" s="294"/>
      <c r="N2513" s="295"/>
      <c r="O2513" s="295"/>
      <c r="P2513" s="295"/>
      <c r="Q2513" s="295"/>
      <c r="R2513" s="295"/>
      <c r="S2513" s="295"/>
      <c r="T2513" s="296"/>
      <c r="AT2513" s="297" t="s">
        <v>428</v>
      </c>
      <c r="AU2513" s="297" t="s">
        <v>86</v>
      </c>
      <c r="AV2513" s="15" t="s">
        <v>422</v>
      </c>
      <c r="AW2513" s="15" t="s">
        <v>39</v>
      </c>
      <c r="AX2513" s="15" t="s">
        <v>83</v>
      </c>
      <c r="AY2513" s="297" t="s">
        <v>414</v>
      </c>
    </row>
    <row r="2514" s="1" customFormat="1" ht="38.25" customHeight="1">
      <c r="B2514" s="47"/>
      <c r="C2514" s="240" t="s">
        <v>2566</v>
      </c>
      <c r="D2514" s="240" t="s">
        <v>418</v>
      </c>
      <c r="E2514" s="241" t="s">
        <v>2567</v>
      </c>
      <c r="F2514" s="242" t="s">
        <v>2568</v>
      </c>
      <c r="G2514" s="243" t="s">
        <v>678</v>
      </c>
      <c r="H2514" s="244">
        <v>2</v>
      </c>
      <c r="I2514" s="245"/>
      <c r="J2514" s="246">
        <f>ROUND(I2514*H2514,2)</f>
        <v>0</v>
      </c>
      <c r="K2514" s="242" t="s">
        <v>21</v>
      </c>
      <c r="L2514" s="73"/>
      <c r="M2514" s="247" t="s">
        <v>21</v>
      </c>
      <c r="N2514" s="248" t="s">
        <v>47</v>
      </c>
      <c r="O2514" s="48"/>
      <c r="P2514" s="249">
        <f>O2514*H2514</f>
        <v>0</v>
      </c>
      <c r="Q2514" s="249">
        <v>0</v>
      </c>
      <c r="R2514" s="249">
        <f>Q2514*H2514</f>
        <v>0</v>
      </c>
      <c r="S2514" s="249">
        <v>0</v>
      </c>
      <c r="T2514" s="250">
        <f>S2514*H2514</f>
        <v>0</v>
      </c>
      <c r="AR2514" s="25" t="s">
        <v>690</v>
      </c>
      <c r="AT2514" s="25" t="s">
        <v>418</v>
      </c>
      <c r="AU2514" s="25" t="s">
        <v>86</v>
      </c>
      <c r="AY2514" s="25" t="s">
        <v>414</v>
      </c>
      <c r="BE2514" s="251">
        <f>IF(N2514="základní",J2514,0)</f>
        <v>0</v>
      </c>
      <c r="BF2514" s="251">
        <f>IF(N2514="snížená",J2514,0)</f>
        <v>0</v>
      </c>
      <c r="BG2514" s="251">
        <f>IF(N2514="zákl. přenesená",J2514,0)</f>
        <v>0</v>
      </c>
      <c r="BH2514" s="251">
        <f>IF(N2514="sníž. přenesená",J2514,0)</f>
        <v>0</v>
      </c>
      <c r="BI2514" s="251">
        <f>IF(N2514="nulová",J2514,0)</f>
        <v>0</v>
      </c>
      <c r="BJ2514" s="25" t="s">
        <v>83</v>
      </c>
      <c r="BK2514" s="251">
        <f>ROUND(I2514*H2514,2)</f>
        <v>0</v>
      </c>
      <c r="BL2514" s="25" t="s">
        <v>690</v>
      </c>
      <c r="BM2514" s="25" t="s">
        <v>2569</v>
      </c>
    </row>
    <row r="2515" s="12" customFormat="1">
      <c r="B2515" s="255"/>
      <c r="C2515" s="256"/>
      <c r="D2515" s="252" t="s">
        <v>428</v>
      </c>
      <c r="E2515" s="257" t="s">
        <v>21</v>
      </c>
      <c r="F2515" s="258" t="s">
        <v>2559</v>
      </c>
      <c r="G2515" s="256"/>
      <c r="H2515" s="257" t="s">
        <v>21</v>
      </c>
      <c r="I2515" s="259"/>
      <c r="J2515" s="256"/>
      <c r="K2515" s="256"/>
      <c r="L2515" s="260"/>
      <c r="M2515" s="261"/>
      <c r="N2515" s="262"/>
      <c r="O2515" s="262"/>
      <c r="P2515" s="262"/>
      <c r="Q2515" s="262"/>
      <c r="R2515" s="262"/>
      <c r="S2515" s="262"/>
      <c r="T2515" s="263"/>
      <c r="AT2515" s="264" t="s">
        <v>428</v>
      </c>
      <c r="AU2515" s="264" t="s">
        <v>86</v>
      </c>
      <c r="AV2515" s="12" t="s">
        <v>83</v>
      </c>
      <c r="AW2515" s="12" t="s">
        <v>39</v>
      </c>
      <c r="AX2515" s="12" t="s">
        <v>76</v>
      </c>
      <c r="AY2515" s="264" t="s">
        <v>414</v>
      </c>
    </row>
    <row r="2516" s="13" customFormat="1">
      <c r="B2516" s="265"/>
      <c r="C2516" s="266"/>
      <c r="D2516" s="252" t="s">
        <v>428</v>
      </c>
      <c r="E2516" s="267" t="s">
        <v>21</v>
      </c>
      <c r="F2516" s="268" t="s">
        <v>2570</v>
      </c>
      <c r="G2516" s="266"/>
      <c r="H2516" s="269">
        <v>2</v>
      </c>
      <c r="I2516" s="270"/>
      <c r="J2516" s="266"/>
      <c r="K2516" s="266"/>
      <c r="L2516" s="271"/>
      <c r="M2516" s="272"/>
      <c r="N2516" s="273"/>
      <c r="O2516" s="273"/>
      <c r="P2516" s="273"/>
      <c r="Q2516" s="273"/>
      <c r="R2516" s="273"/>
      <c r="S2516" s="273"/>
      <c r="T2516" s="274"/>
      <c r="AT2516" s="275" t="s">
        <v>428</v>
      </c>
      <c r="AU2516" s="275" t="s">
        <v>86</v>
      </c>
      <c r="AV2516" s="13" t="s">
        <v>86</v>
      </c>
      <c r="AW2516" s="13" t="s">
        <v>39</v>
      </c>
      <c r="AX2516" s="13" t="s">
        <v>76</v>
      </c>
      <c r="AY2516" s="275" t="s">
        <v>414</v>
      </c>
    </row>
    <row r="2517" s="15" customFormat="1">
      <c r="B2517" s="287"/>
      <c r="C2517" s="288"/>
      <c r="D2517" s="252" t="s">
        <v>428</v>
      </c>
      <c r="E2517" s="289" t="s">
        <v>21</v>
      </c>
      <c r="F2517" s="290" t="s">
        <v>235</v>
      </c>
      <c r="G2517" s="288"/>
      <c r="H2517" s="291">
        <v>2</v>
      </c>
      <c r="I2517" s="292"/>
      <c r="J2517" s="288"/>
      <c r="K2517" s="288"/>
      <c r="L2517" s="293"/>
      <c r="M2517" s="294"/>
      <c r="N2517" s="295"/>
      <c r="O2517" s="295"/>
      <c r="P2517" s="295"/>
      <c r="Q2517" s="295"/>
      <c r="R2517" s="295"/>
      <c r="S2517" s="295"/>
      <c r="T2517" s="296"/>
      <c r="AT2517" s="297" t="s">
        <v>428</v>
      </c>
      <c r="AU2517" s="297" t="s">
        <v>86</v>
      </c>
      <c r="AV2517" s="15" t="s">
        <v>422</v>
      </c>
      <c r="AW2517" s="15" t="s">
        <v>39</v>
      </c>
      <c r="AX2517" s="15" t="s">
        <v>83</v>
      </c>
      <c r="AY2517" s="297" t="s">
        <v>414</v>
      </c>
    </row>
    <row r="2518" s="1" customFormat="1" ht="38.25" customHeight="1">
      <c r="B2518" s="47"/>
      <c r="C2518" s="240" t="s">
        <v>2571</v>
      </c>
      <c r="D2518" s="240" t="s">
        <v>418</v>
      </c>
      <c r="E2518" s="241" t="s">
        <v>2572</v>
      </c>
      <c r="F2518" s="242" t="s">
        <v>2573</v>
      </c>
      <c r="G2518" s="243" t="s">
        <v>678</v>
      </c>
      <c r="H2518" s="244">
        <v>6</v>
      </c>
      <c r="I2518" s="245"/>
      <c r="J2518" s="246">
        <f>ROUND(I2518*H2518,2)</f>
        <v>0</v>
      </c>
      <c r="K2518" s="242" t="s">
        <v>21</v>
      </c>
      <c r="L2518" s="73"/>
      <c r="M2518" s="247" t="s">
        <v>21</v>
      </c>
      <c r="N2518" s="248" t="s">
        <v>47</v>
      </c>
      <c r="O2518" s="48"/>
      <c r="P2518" s="249">
        <f>O2518*H2518</f>
        <v>0</v>
      </c>
      <c r="Q2518" s="249">
        <v>0</v>
      </c>
      <c r="R2518" s="249">
        <f>Q2518*H2518</f>
        <v>0</v>
      </c>
      <c r="S2518" s="249">
        <v>0</v>
      </c>
      <c r="T2518" s="250">
        <f>S2518*H2518</f>
        <v>0</v>
      </c>
      <c r="AR2518" s="25" t="s">
        <v>690</v>
      </c>
      <c r="AT2518" s="25" t="s">
        <v>418</v>
      </c>
      <c r="AU2518" s="25" t="s">
        <v>86</v>
      </c>
      <c r="AY2518" s="25" t="s">
        <v>414</v>
      </c>
      <c r="BE2518" s="251">
        <f>IF(N2518="základní",J2518,0)</f>
        <v>0</v>
      </c>
      <c r="BF2518" s="251">
        <f>IF(N2518="snížená",J2518,0)</f>
        <v>0</v>
      </c>
      <c r="BG2518" s="251">
        <f>IF(N2518="zákl. přenesená",J2518,0)</f>
        <v>0</v>
      </c>
      <c r="BH2518" s="251">
        <f>IF(N2518="sníž. přenesená",J2518,0)</f>
        <v>0</v>
      </c>
      <c r="BI2518" s="251">
        <f>IF(N2518="nulová",J2518,0)</f>
        <v>0</v>
      </c>
      <c r="BJ2518" s="25" t="s">
        <v>83</v>
      </c>
      <c r="BK2518" s="251">
        <f>ROUND(I2518*H2518,2)</f>
        <v>0</v>
      </c>
      <c r="BL2518" s="25" t="s">
        <v>690</v>
      </c>
      <c r="BM2518" s="25" t="s">
        <v>2574</v>
      </c>
    </row>
    <row r="2519" s="12" customFormat="1">
      <c r="B2519" s="255"/>
      <c r="C2519" s="256"/>
      <c r="D2519" s="252" t="s">
        <v>428</v>
      </c>
      <c r="E2519" s="257" t="s">
        <v>21</v>
      </c>
      <c r="F2519" s="258" t="s">
        <v>2559</v>
      </c>
      <c r="G2519" s="256"/>
      <c r="H2519" s="257" t="s">
        <v>21</v>
      </c>
      <c r="I2519" s="259"/>
      <c r="J2519" s="256"/>
      <c r="K2519" s="256"/>
      <c r="L2519" s="260"/>
      <c r="M2519" s="261"/>
      <c r="N2519" s="262"/>
      <c r="O2519" s="262"/>
      <c r="P2519" s="262"/>
      <c r="Q2519" s="262"/>
      <c r="R2519" s="262"/>
      <c r="S2519" s="262"/>
      <c r="T2519" s="263"/>
      <c r="AT2519" s="264" t="s">
        <v>428</v>
      </c>
      <c r="AU2519" s="264" t="s">
        <v>86</v>
      </c>
      <c r="AV2519" s="12" t="s">
        <v>83</v>
      </c>
      <c r="AW2519" s="12" t="s">
        <v>39</v>
      </c>
      <c r="AX2519" s="12" t="s">
        <v>76</v>
      </c>
      <c r="AY2519" s="264" t="s">
        <v>414</v>
      </c>
    </row>
    <row r="2520" s="13" customFormat="1">
      <c r="B2520" s="265"/>
      <c r="C2520" s="266"/>
      <c r="D2520" s="252" t="s">
        <v>428</v>
      </c>
      <c r="E2520" s="267" t="s">
        <v>21</v>
      </c>
      <c r="F2520" s="268" t="s">
        <v>2575</v>
      </c>
      <c r="G2520" s="266"/>
      <c r="H2520" s="269">
        <v>6</v>
      </c>
      <c r="I2520" s="270"/>
      <c r="J2520" s="266"/>
      <c r="K2520" s="266"/>
      <c r="L2520" s="271"/>
      <c r="M2520" s="272"/>
      <c r="N2520" s="273"/>
      <c r="O2520" s="273"/>
      <c r="P2520" s="273"/>
      <c r="Q2520" s="273"/>
      <c r="R2520" s="273"/>
      <c r="S2520" s="273"/>
      <c r="T2520" s="274"/>
      <c r="AT2520" s="275" t="s">
        <v>428</v>
      </c>
      <c r="AU2520" s="275" t="s">
        <v>86</v>
      </c>
      <c r="AV2520" s="13" t="s">
        <v>86</v>
      </c>
      <c r="AW2520" s="13" t="s">
        <v>39</v>
      </c>
      <c r="AX2520" s="13" t="s">
        <v>76</v>
      </c>
      <c r="AY2520" s="275" t="s">
        <v>414</v>
      </c>
    </row>
    <row r="2521" s="15" customFormat="1">
      <c r="B2521" s="287"/>
      <c r="C2521" s="288"/>
      <c r="D2521" s="252" t="s">
        <v>428</v>
      </c>
      <c r="E2521" s="289" t="s">
        <v>21</v>
      </c>
      <c r="F2521" s="290" t="s">
        <v>235</v>
      </c>
      <c r="G2521" s="288"/>
      <c r="H2521" s="291">
        <v>6</v>
      </c>
      <c r="I2521" s="292"/>
      <c r="J2521" s="288"/>
      <c r="K2521" s="288"/>
      <c r="L2521" s="293"/>
      <c r="M2521" s="294"/>
      <c r="N2521" s="295"/>
      <c r="O2521" s="295"/>
      <c r="P2521" s="295"/>
      <c r="Q2521" s="295"/>
      <c r="R2521" s="295"/>
      <c r="S2521" s="295"/>
      <c r="T2521" s="296"/>
      <c r="AT2521" s="297" t="s">
        <v>428</v>
      </c>
      <c r="AU2521" s="297" t="s">
        <v>86</v>
      </c>
      <c r="AV2521" s="15" t="s">
        <v>422</v>
      </c>
      <c r="AW2521" s="15" t="s">
        <v>39</v>
      </c>
      <c r="AX2521" s="15" t="s">
        <v>83</v>
      </c>
      <c r="AY2521" s="297" t="s">
        <v>414</v>
      </c>
    </row>
    <row r="2522" s="1" customFormat="1" ht="38.25" customHeight="1">
      <c r="B2522" s="47"/>
      <c r="C2522" s="240" t="s">
        <v>2576</v>
      </c>
      <c r="D2522" s="240" t="s">
        <v>418</v>
      </c>
      <c r="E2522" s="241" t="s">
        <v>2577</v>
      </c>
      <c r="F2522" s="242" t="s">
        <v>2578</v>
      </c>
      <c r="G2522" s="243" t="s">
        <v>678</v>
      </c>
      <c r="H2522" s="244">
        <v>1</v>
      </c>
      <c r="I2522" s="245"/>
      <c r="J2522" s="246">
        <f>ROUND(I2522*H2522,2)</f>
        <v>0</v>
      </c>
      <c r="K2522" s="242" t="s">
        <v>21</v>
      </c>
      <c r="L2522" s="73"/>
      <c r="M2522" s="247" t="s">
        <v>21</v>
      </c>
      <c r="N2522" s="248" t="s">
        <v>47</v>
      </c>
      <c r="O2522" s="48"/>
      <c r="P2522" s="249">
        <f>O2522*H2522</f>
        <v>0</v>
      </c>
      <c r="Q2522" s="249">
        <v>0</v>
      </c>
      <c r="R2522" s="249">
        <f>Q2522*H2522</f>
        <v>0</v>
      </c>
      <c r="S2522" s="249">
        <v>0</v>
      </c>
      <c r="T2522" s="250">
        <f>S2522*H2522</f>
        <v>0</v>
      </c>
      <c r="AR2522" s="25" t="s">
        <v>690</v>
      </c>
      <c r="AT2522" s="25" t="s">
        <v>418</v>
      </c>
      <c r="AU2522" s="25" t="s">
        <v>86</v>
      </c>
      <c r="AY2522" s="25" t="s">
        <v>414</v>
      </c>
      <c r="BE2522" s="251">
        <f>IF(N2522="základní",J2522,0)</f>
        <v>0</v>
      </c>
      <c r="BF2522" s="251">
        <f>IF(N2522="snížená",J2522,0)</f>
        <v>0</v>
      </c>
      <c r="BG2522" s="251">
        <f>IF(N2522="zákl. přenesená",J2522,0)</f>
        <v>0</v>
      </c>
      <c r="BH2522" s="251">
        <f>IF(N2522="sníž. přenesená",J2522,0)</f>
        <v>0</v>
      </c>
      <c r="BI2522" s="251">
        <f>IF(N2522="nulová",J2522,0)</f>
        <v>0</v>
      </c>
      <c r="BJ2522" s="25" t="s">
        <v>83</v>
      </c>
      <c r="BK2522" s="251">
        <f>ROUND(I2522*H2522,2)</f>
        <v>0</v>
      </c>
      <c r="BL2522" s="25" t="s">
        <v>690</v>
      </c>
      <c r="BM2522" s="25" t="s">
        <v>2579</v>
      </c>
    </row>
    <row r="2523" s="12" customFormat="1">
      <c r="B2523" s="255"/>
      <c r="C2523" s="256"/>
      <c r="D2523" s="252" t="s">
        <v>428</v>
      </c>
      <c r="E2523" s="257" t="s">
        <v>21</v>
      </c>
      <c r="F2523" s="258" t="s">
        <v>2559</v>
      </c>
      <c r="G2523" s="256"/>
      <c r="H2523" s="257" t="s">
        <v>21</v>
      </c>
      <c r="I2523" s="259"/>
      <c r="J2523" s="256"/>
      <c r="K2523" s="256"/>
      <c r="L2523" s="260"/>
      <c r="M2523" s="261"/>
      <c r="N2523" s="262"/>
      <c r="O2523" s="262"/>
      <c r="P2523" s="262"/>
      <c r="Q2523" s="262"/>
      <c r="R2523" s="262"/>
      <c r="S2523" s="262"/>
      <c r="T2523" s="263"/>
      <c r="AT2523" s="264" t="s">
        <v>428</v>
      </c>
      <c r="AU2523" s="264" t="s">
        <v>86</v>
      </c>
      <c r="AV2523" s="12" t="s">
        <v>83</v>
      </c>
      <c r="AW2523" s="12" t="s">
        <v>39</v>
      </c>
      <c r="AX2523" s="12" t="s">
        <v>76</v>
      </c>
      <c r="AY2523" s="264" t="s">
        <v>414</v>
      </c>
    </row>
    <row r="2524" s="13" customFormat="1">
      <c r="B2524" s="265"/>
      <c r="C2524" s="266"/>
      <c r="D2524" s="252" t="s">
        <v>428</v>
      </c>
      <c r="E2524" s="267" t="s">
        <v>21</v>
      </c>
      <c r="F2524" s="268" t="s">
        <v>2580</v>
      </c>
      <c r="G2524" s="266"/>
      <c r="H2524" s="269">
        <v>1</v>
      </c>
      <c r="I2524" s="270"/>
      <c r="J2524" s="266"/>
      <c r="K2524" s="266"/>
      <c r="L2524" s="271"/>
      <c r="M2524" s="272"/>
      <c r="N2524" s="273"/>
      <c r="O2524" s="273"/>
      <c r="P2524" s="273"/>
      <c r="Q2524" s="273"/>
      <c r="R2524" s="273"/>
      <c r="S2524" s="273"/>
      <c r="T2524" s="274"/>
      <c r="AT2524" s="275" t="s">
        <v>428</v>
      </c>
      <c r="AU2524" s="275" t="s">
        <v>86</v>
      </c>
      <c r="AV2524" s="13" t="s">
        <v>86</v>
      </c>
      <c r="AW2524" s="13" t="s">
        <v>39</v>
      </c>
      <c r="AX2524" s="13" t="s">
        <v>76</v>
      </c>
      <c r="AY2524" s="275" t="s">
        <v>414</v>
      </c>
    </row>
    <row r="2525" s="15" customFormat="1">
      <c r="B2525" s="287"/>
      <c r="C2525" s="288"/>
      <c r="D2525" s="252" t="s">
        <v>428</v>
      </c>
      <c r="E2525" s="289" t="s">
        <v>21</v>
      </c>
      <c r="F2525" s="290" t="s">
        <v>235</v>
      </c>
      <c r="G2525" s="288"/>
      <c r="H2525" s="291">
        <v>1</v>
      </c>
      <c r="I2525" s="292"/>
      <c r="J2525" s="288"/>
      <c r="K2525" s="288"/>
      <c r="L2525" s="293"/>
      <c r="M2525" s="294"/>
      <c r="N2525" s="295"/>
      <c r="O2525" s="295"/>
      <c r="P2525" s="295"/>
      <c r="Q2525" s="295"/>
      <c r="R2525" s="295"/>
      <c r="S2525" s="295"/>
      <c r="T2525" s="296"/>
      <c r="AT2525" s="297" t="s">
        <v>428</v>
      </c>
      <c r="AU2525" s="297" t="s">
        <v>86</v>
      </c>
      <c r="AV2525" s="15" t="s">
        <v>422</v>
      </c>
      <c r="AW2525" s="15" t="s">
        <v>39</v>
      </c>
      <c r="AX2525" s="15" t="s">
        <v>83</v>
      </c>
      <c r="AY2525" s="297" t="s">
        <v>414</v>
      </c>
    </row>
    <row r="2526" s="1" customFormat="1" ht="38.25" customHeight="1">
      <c r="B2526" s="47"/>
      <c r="C2526" s="240" t="s">
        <v>2581</v>
      </c>
      <c r="D2526" s="240" t="s">
        <v>418</v>
      </c>
      <c r="E2526" s="241" t="s">
        <v>2582</v>
      </c>
      <c r="F2526" s="242" t="s">
        <v>2583</v>
      </c>
      <c r="G2526" s="243" t="s">
        <v>678</v>
      </c>
      <c r="H2526" s="244">
        <v>1</v>
      </c>
      <c r="I2526" s="245"/>
      <c r="J2526" s="246">
        <f>ROUND(I2526*H2526,2)</f>
        <v>0</v>
      </c>
      <c r="K2526" s="242" t="s">
        <v>21</v>
      </c>
      <c r="L2526" s="73"/>
      <c r="M2526" s="247" t="s">
        <v>21</v>
      </c>
      <c r="N2526" s="248" t="s">
        <v>47</v>
      </c>
      <c r="O2526" s="48"/>
      <c r="P2526" s="249">
        <f>O2526*H2526</f>
        <v>0</v>
      </c>
      <c r="Q2526" s="249">
        <v>0</v>
      </c>
      <c r="R2526" s="249">
        <f>Q2526*H2526</f>
        <v>0</v>
      </c>
      <c r="S2526" s="249">
        <v>0</v>
      </c>
      <c r="T2526" s="250">
        <f>S2526*H2526</f>
        <v>0</v>
      </c>
      <c r="AR2526" s="25" t="s">
        <v>690</v>
      </c>
      <c r="AT2526" s="25" t="s">
        <v>418</v>
      </c>
      <c r="AU2526" s="25" t="s">
        <v>86</v>
      </c>
      <c r="AY2526" s="25" t="s">
        <v>414</v>
      </c>
      <c r="BE2526" s="251">
        <f>IF(N2526="základní",J2526,0)</f>
        <v>0</v>
      </c>
      <c r="BF2526" s="251">
        <f>IF(N2526="snížená",J2526,0)</f>
        <v>0</v>
      </c>
      <c r="BG2526" s="251">
        <f>IF(N2526="zákl. přenesená",J2526,0)</f>
        <v>0</v>
      </c>
      <c r="BH2526" s="251">
        <f>IF(N2526="sníž. přenesená",J2526,0)</f>
        <v>0</v>
      </c>
      <c r="BI2526" s="251">
        <f>IF(N2526="nulová",J2526,0)</f>
        <v>0</v>
      </c>
      <c r="BJ2526" s="25" t="s">
        <v>83</v>
      </c>
      <c r="BK2526" s="251">
        <f>ROUND(I2526*H2526,2)</f>
        <v>0</v>
      </c>
      <c r="BL2526" s="25" t="s">
        <v>690</v>
      </c>
      <c r="BM2526" s="25" t="s">
        <v>2584</v>
      </c>
    </row>
    <row r="2527" s="12" customFormat="1">
      <c r="B2527" s="255"/>
      <c r="C2527" s="256"/>
      <c r="D2527" s="252" t="s">
        <v>428</v>
      </c>
      <c r="E2527" s="257" t="s">
        <v>21</v>
      </c>
      <c r="F2527" s="258" t="s">
        <v>2559</v>
      </c>
      <c r="G2527" s="256"/>
      <c r="H2527" s="257" t="s">
        <v>21</v>
      </c>
      <c r="I2527" s="259"/>
      <c r="J2527" s="256"/>
      <c r="K2527" s="256"/>
      <c r="L2527" s="260"/>
      <c r="M2527" s="261"/>
      <c r="N2527" s="262"/>
      <c r="O2527" s="262"/>
      <c r="P2527" s="262"/>
      <c r="Q2527" s="262"/>
      <c r="R2527" s="262"/>
      <c r="S2527" s="262"/>
      <c r="T2527" s="263"/>
      <c r="AT2527" s="264" t="s">
        <v>428</v>
      </c>
      <c r="AU2527" s="264" t="s">
        <v>86</v>
      </c>
      <c r="AV2527" s="12" t="s">
        <v>83</v>
      </c>
      <c r="AW2527" s="12" t="s">
        <v>39</v>
      </c>
      <c r="AX2527" s="12" t="s">
        <v>76</v>
      </c>
      <c r="AY2527" s="264" t="s">
        <v>414</v>
      </c>
    </row>
    <row r="2528" s="13" customFormat="1">
      <c r="B2528" s="265"/>
      <c r="C2528" s="266"/>
      <c r="D2528" s="252" t="s">
        <v>428</v>
      </c>
      <c r="E2528" s="267" t="s">
        <v>21</v>
      </c>
      <c r="F2528" s="268" t="s">
        <v>2585</v>
      </c>
      <c r="G2528" s="266"/>
      <c r="H2528" s="269">
        <v>1</v>
      </c>
      <c r="I2528" s="270"/>
      <c r="J2528" s="266"/>
      <c r="K2528" s="266"/>
      <c r="L2528" s="271"/>
      <c r="M2528" s="272"/>
      <c r="N2528" s="273"/>
      <c r="O2528" s="273"/>
      <c r="P2528" s="273"/>
      <c r="Q2528" s="273"/>
      <c r="R2528" s="273"/>
      <c r="S2528" s="273"/>
      <c r="T2528" s="274"/>
      <c r="AT2528" s="275" t="s">
        <v>428</v>
      </c>
      <c r="AU2528" s="275" t="s">
        <v>86</v>
      </c>
      <c r="AV2528" s="13" t="s">
        <v>86</v>
      </c>
      <c r="AW2528" s="13" t="s">
        <v>39</v>
      </c>
      <c r="AX2528" s="13" t="s">
        <v>76</v>
      </c>
      <c r="AY2528" s="275" t="s">
        <v>414</v>
      </c>
    </row>
    <row r="2529" s="15" customFormat="1">
      <c r="B2529" s="287"/>
      <c r="C2529" s="288"/>
      <c r="D2529" s="252" t="s">
        <v>428</v>
      </c>
      <c r="E2529" s="289" t="s">
        <v>21</v>
      </c>
      <c r="F2529" s="290" t="s">
        <v>235</v>
      </c>
      <c r="G2529" s="288"/>
      <c r="H2529" s="291">
        <v>1</v>
      </c>
      <c r="I2529" s="292"/>
      <c r="J2529" s="288"/>
      <c r="K2529" s="288"/>
      <c r="L2529" s="293"/>
      <c r="M2529" s="294"/>
      <c r="N2529" s="295"/>
      <c r="O2529" s="295"/>
      <c r="P2529" s="295"/>
      <c r="Q2529" s="295"/>
      <c r="R2529" s="295"/>
      <c r="S2529" s="295"/>
      <c r="T2529" s="296"/>
      <c r="AT2529" s="297" t="s">
        <v>428</v>
      </c>
      <c r="AU2529" s="297" t="s">
        <v>86</v>
      </c>
      <c r="AV2529" s="15" t="s">
        <v>422</v>
      </c>
      <c r="AW2529" s="15" t="s">
        <v>39</v>
      </c>
      <c r="AX2529" s="15" t="s">
        <v>83</v>
      </c>
      <c r="AY2529" s="297" t="s">
        <v>414</v>
      </c>
    </row>
    <row r="2530" s="1" customFormat="1" ht="38.25" customHeight="1">
      <c r="B2530" s="47"/>
      <c r="C2530" s="240" t="s">
        <v>2586</v>
      </c>
      <c r="D2530" s="240" t="s">
        <v>418</v>
      </c>
      <c r="E2530" s="241" t="s">
        <v>2587</v>
      </c>
      <c r="F2530" s="242" t="s">
        <v>2588</v>
      </c>
      <c r="G2530" s="243" t="s">
        <v>678</v>
      </c>
      <c r="H2530" s="244">
        <v>1</v>
      </c>
      <c r="I2530" s="245"/>
      <c r="J2530" s="246">
        <f>ROUND(I2530*H2530,2)</f>
        <v>0</v>
      </c>
      <c r="K2530" s="242" t="s">
        <v>21</v>
      </c>
      <c r="L2530" s="73"/>
      <c r="M2530" s="247" t="s">
        <v>21</v>
      </c>
      <c r="N2530" s="248" t="s">
        <v>47</v>
      </c>
      <c r="O2530" s="48"/>
      <c r="P2530" s="249">
        <f>O2530*H2530</f>
        <v>0</v>
      </c>
      <c r="Q2530" s="249">
        <v>0</v>
      </c>
      <c r="R2530" s="249">
        <f>Q2530*H2530</f>
        <v>0</v>
      </c>
      <c r="S2530" s="249">
        <v>0</v>
      </c>
      <c r="T2530" s="250">
        <f>S2530*H2530</f>
        <v>0</v>
      </c>
      <c r="AR2530" s="25" t="s">
        <v>690</v>
      </c>
      <c r="AT2530" s="25" t="s">
        <v>418</v>
      </c>
      <c r="AU2530" s="25" t="s">
        <v>86</v>
      </c>
      <c r="AY2530" s="25" t="s">
        <v>414</v>
      </c>
      <c r="BE2530" s="251">
        <f>IF(N2530="základní",J2530,0)</f>
        <v>0</v>
      </c>
      <c r="BF2530" s="251">
        <f>IF(N2530="snížená",J2530,0)</f>
        <v>0</v>
      </c>
      <c r="BG2530" s="251">
        <f>IF(N2530="zákl. přenesená",J2530,0)</f>
        <v>0</v>
      </c>
      <c r="BH2530" s="251">
        <f>IF(N2530="sníž. přenesená",J2530,0)</f>
        <v>0</v>
      </c>
      <c r="BI2530" s="251">
        <f>IF(N2530="nulová",J2530,0)</f>
        <v>0</v>
      </c>
      <c r="BJ2530" s="25" t="s">
        <v>83</v>
      </c>
      <c r="BK2530" s="251">
        <f>ROUND(I2530*H2530,2)</f>
        <v>0</v>
      </c>
      <c r="BL2530" s="25" t="s">
        <v>690</v>
      </c>
      <c r="BM2530" s="25" t="s">
        <v>2589</v>
      </c>
    </row>
    <row r="2531" s="12" customFormat="1">
      <c r="B2531" s="255"/>
      <c r="C2531" s="256"/>
      <c r="D2531" s="252" t="s">
        <v>428</v>
      </c>
      <c r="E2531" s="257" t="s">
        <v>21</v>
      </c>
      <c r="F2531" s="258" t="s">
        <v>2559</v>
      </c>
      <c r="G2531" s="256"/>
      <c r="H2531" s="257" t="s">
        <v>21</v>
      </c>
      <c r="I2531" s="259"/>
      <c r="J2531" s="256"/>
      <c r="K2531" s="256"/>
      <c r="L2531" s="260"/>
      <c r="M2531" s="261"/>
      <c r="N2531" s="262"/>
      <c r="O2531" s="262"/>
      <c r="P2531" s="262"/>
      <c r="Q2531" s="262"/>
      <c r="R2531" s="262"/>
      <c r="S2531" s="262"/>
      <c r="T2531" s="263"/>
      <c r="AT2531" s="264" t="s">
        <v>428</v>
      </c>
      <c r="AU2531" s="264" t="s">
        <v>86</v>
      </c>
      <c r="AV2531" s="12" t="s">
        <v>83</v>
      </c>
      <c r="AW2531" s="12" t="s">
        <v>39</v>
      </c>
      <c r="AX2531" s="12" t="s">
        <v>76</v>
      </c>
      <c r="AY2531" s="264" t="s">
        <v>414</v>
      </c>
    </row>
    <row r="2532" s="13" customFormat="1">
      <c r="B2532" s="265"/>
      <c r="C2532" s="266"/>
      <c r="D2532" s="252" t="s">
        <v>428</v>
      </c>
      <c r="E2532" s="267" t="s">
        <v>21</v>
      </c>
      <c r="F2532" s="268" t="s">
        <v>2590</v>
      </c>
      <c r="G2532" s="266"/>
      <c r="H2532" s="269">
        <v>1</v>
      </c>
      <c r="I2532" s="270"/>
      <c r="J2532" s="266"/>
      <c r="K2532" s="266"/>
      <c r="L2532" s="271"/>
      <c r="M2532" s="272"/>
      <c r="N2532" s="273"/>
      <c r="O2532" s="273"/>
      <c r="P2532" s="273"/>
      <c r="Q2532" s="273"/>
      <c r="R2532" s="273"/>
      <c r="S2532" s="273"/>
      <c r="T2532" s="274"/>
      <c r="AT2532" s="275" t="s">
        <v>428</v>
      </c>
      <c r="AU2532" s="275" t="s">
        <v>86</v>
      </c>
      <c r="AV2532" s="13" t="s">
        <v>86</v>
      </c>
      <c r="AW2532" s="13" t="s">
        <v>39</v>
      </c>
      <c r="AX2532" s="13" t="s">
        <v>76</v>
      </c>
      <c r="AY2532" s="275" t="s">
        <v>414</v>
      </c>
    </row>
    <row r="2533" s="15" customFormat="1">
      <c r="B2533" s="287"/>
      <c r="C2533" s="288"/>
      <c r="D2533" s="252" t="s">
        <v>428</v>
      </c>
      <c r="E2533" s="289" t="s">
        <v>21</v>
      </c>
      <c r="F2533" s="290" t="s">
        <v>235</v>
      </c>
      <c r="G2533" s="288"/>
      <c r="H2533" s="291">
        <v>1</v>
      </c>
      <c r="I2533" s="292"/>
      <c r="J2533" s="288"/>
      <c r="K2533" s="288"/>
      <c r="L2533" s="293"/>
      <c r="M2533" s="294"/>
      <c r="N2533" s="295"/>
      <c r="O2533" s="295"/>
      <c r="P2533" s="295"/>
      <c r="Q2533" s="295"/>
      <c r="R2533" s="295"/>
      <c r="S2533" s="295"/>
      <c r="T2533" s="296"/>
      <c r="AT2533" s="297" t="s">
        <v>428</v>
      </c>
      <c r="AU2533" s="297" t="s">
        <v>86</v>
      </c>
      <c r="AV2533" s="15" t="s">
        <v>422</v>
      </c>
      <c r="AW2533" s="15" t="s">
        <v>39</v>
      </c>
      <c r="AX2533" s="15" t="s">
        <v>83</v>
      </c>
      <c r="AY2533" s="297" t="s">
        <v>414</v>
      </c>
    </row>
    <row r="2534" s="1" customFormat="1" ht="38.25" customHeight="1">
      <c r="B2534" s="47"/>
      <c r="C2534" s="240" t="s">
        <v>2591</v>
      </c>
      <c r="D2534" s="240" t="s">
        <v>418</v>
      </c>
      <c r="E2534" s="241" t="s">
        <v>2592</v>
      </c>
      <c r="F2534" s="242" t="s">
        <v>2593</v>
      </c>
      <c r="G2534" s="243" t="s">
        <v>678</v>
      </c>
      <c r="H2534" s="244">
        <v>1</v>
      </c>
      <c r="I2534" s="245"/>
      <c r="J2534" s="246">
        <f>ROUND(I2534*H2534,2)</f>
        <v>0</v>
      </c>
      <c r="K2534" s="242" t="s">
        <v>21</v>
      </c>
      <c r="L2534" s="73"/>
      <c r="M2534" s="247" t="s">
        <v>21</v>
      </c>
      <c r="N2534" s="248" t="s">
        <v>47</v>
      </c>
      <c r="O2534" s="48"/>
      <c r="P2534" s="249">
        <f>O2534*H2534</f>
        <v>0</v>
      </c>
      <c r="Q2534" s="249">
        <v>0</v>
      </c>
      <c r="R2534" s="249">
        <f>Q2534*H2534</f>
        <v>0</v>
      </c>
      <c r="S2534" s="249">
        <v>0</v>
      </c>
      <c r="T2534" s="250">
        <f>S2534*H2534</f>
        <v>0</v>
      </c>
      <c r="AR2534" s="25" t="s">
        <v>690</v>
      </c>
      <c r="AT2534" s="25" t="s">
        <v>418</v>
      </c>
      <c r="AU2534" s="25" t="s">
        <v>86</v>
      </c>
      <c r="AY2534" s="25" t="s">
        <v>414</v>
      </c>
      <c r="BE2534" s="251">
        <f>IF(N2534="základní",J2534,0)</f>
        <v>0</v>
      </c>
      <c r="BF2534" s="251">
        <f>IF(N2534="snížená",J2534,0)</f>
        <v>0</v>
      </c>
      <c r="BG2534" s="251">
        <f>IF(N2534="zákl. přenesená",J2534,0)</f>
        <v>0</v>
      </c>
      <c r="BH2534" s="251">
        <f>IF(N2534="sníž. přenesená",J2534,0)</f>
        <v>0</v>
      </c>
      <c r="BI2534" s="251">
        <f>IF(N2534="nulová",J2534,0)</f>
        <v>0</v>
      </c>
      <c r="BJ2534" s="25" t="s">
        <v>83</v>
      </c>
      <c r="BK2534" s="251">
        <f>ROUND(I2534*H2534,2)</f>
        <v>0</v>
      </c>
      <c r="BL2534" s="25" t="s">
        <v>690</v>
      </c>
      <c r="BM2534" s="25" t="s">
        <v>2594</v>
      </c>
    </row>
    <row r="2535" s="12" customFormat="1">
      <c r="B2535" s="255"/>
      <c r="C2535" s="256"/>
      <c r="D2535" s="252" t="s">
        <v>428</v>
      </c>
      <c r="E2535" s="257" t="s">
        <v>21</v>
      </c>
      <c r="F2535" s="258" t="s">
        <v>2559</v>
      </c>
      <c r="G2535" s="256"/>
      <c r="H2535" s="257" t="s">
        <v>21</v>
      </c>
      <c r="I2535" s="259"/>
      <c r="J2535" s="256"/>
      <c r="K2535" s="256"/>
      <c r="L2535" s="260"/>
      <c r="M2535" s="261"/>
      <c r="N2535" s="262"/>
      <c r="O2535" s="262"/>
      <c r="P2535" s="262"/>
      <c r="Q2535" s="262"/>
      <c r="R2535" s="262"/>
      <c r="S2535" s="262"/>
      <c r="T2535" s="263"/>
      <c r="AT2535" s="264" t="s">
        <v>428</v>
      </c>
      <c r="AU2535" s="264" t="s">
        <v>86</v>
      </c>
      <c r="AV2535" s="12" t="s">
        <v>83</v>
      </c>
      <c r="AW2535" s="12" t="s">
        <v>39</v>
      </c>
      <c r="AX2535" s="12" t="s">
        <v>76</v>
      </c>
      <c r="AY2535" s="264" t="s">
        <v>414</v>
      </c>
    </row>
    <row r="2536" s="13" customFormat="1">
      <c r="B2536" s="265"/>
      <c r="C2536" s="266"/>
      <c r="D2536" s="252" t="s">
        <v>428</v>
      </c>
      <c r="E2536" s="267" t="s">
        <v>21</v>
      </c>
      <c r="F2536" s="268" t="s">
        <v>2595</v>
      </c>
      <c r="G2536" s="266"/>
      <c r="H2536" s="269">
        <v>1</v>
      </c>
      <c r="I2536" s="270"/>
      <c r="J2536" s="266"/>
      <c r="K2536" s="266"/>
      <c r="L2536" s="271"/>
      <c r="M2536" s="272"/>
      <c r="N2536" s="273"/>
      <c r="O2536" s="273"/>
      <c r="P2536" s="273"/>
      <c r="Q2536" s="273"/>
      <c r="R2536" s="273"/>
      <c r="S2536" s="273"/>
      <c r="T2536" s="274"/>
      <c r="AT2536" s="275" t="s">
        <v>428</v>
      </c>
      <c r="AU2536" s="275" t="s">
        <v>86</v>
      </c>
      <c r="AV2536" s="13" t="s">
        <v>86</v>
      </c>
      <c r="AW2536" s="13" t="s">
        <v>39</v>
      </c>
      <c r="AX2536" s="13" t="s">
        <v>76</v>
      </c>
      <c r="AY2536" s="275" t="s">
        <v>414</v>
      </c>
    </row>
    <row r="2537" s="15" customFormat="1">
      <c r="B2537" s="287"/>
      <c r="C2537" s="288"/>
      <c r="D2537" s="252" t="s">
        <v>428</v>
      </c>
      <c r="E2537" s="289" t="s">
        <v>21</v>
      </c>
      <c r="F2537" s="290" t="s">
        <v>235</v>
      </c>
      <c r="G2537" s="288"/>
      <c r="H2537" s="291">
        <v>1</v>
      </c>
      <c r="I2537" s="292"/>
      <c r="J2537" s="288"/>
      <c r="K2537" s="288"/>
      <c r="L2537" s="293"/>
      <c r="M2537" s="294"/>
      <c r="N2537" s="295"/>
      <c r="O2537" s="295"/>
      <c r="P2537" s="295"/>
      <c r="Q2537" s="295"/>
      <c r="R2537" s="295"/>
      <c r="S2537" s="295"/>
      <c r="T2537" s="296"/>
      <c r="AT2537" s="297" t="s">
        <v>428</v>
      </c>
      <c r="AU2537" s="297" t="s">
        <v>86</v>
      </c>
      <c r="AV2537" s="15" t="s">
        <v>422</v>
      </c>
      <c r="AW2537" s="15" t="s">
        <v>39</v>
      </c>
      <c r="AX2537" s="15" t="s">
        <v>83</v>
      </c>
      <c r="AY2537" s="297" t="s">
        <v>414</v>
      </c>
    </row>
    <row r="2538" s="1" customFormat="1" ht="38.25" customHeight="1">
      <c r="B2538" s="47"/>
      <c r="C2538" s="240" t="s">
        <v>2596</v>
      </c>
      <c r="D2538" s="240" t="s">
        <v>418</v>
      </c>
      <c r="E2538" s="241" t="s">
        <v>2597</v>
      </c>
      <c r="F2538" s="242" t="s">
        <v>2598</v>
      </c>
      <c r="G2538" s="243" t="s">
        <v>678</v>
      </c>
      <c r="H2538" s="244">
        <v>1</v>
      </c>
      <c r="I2538" s="245"/>
      <c r="J2538" s="246">
        <f>ROUND(I2538*H2538,2)</f>
        <v>0</v>
      </c>
      <c r="K2538" s="242" t="s">
        <v>21</v>
      </c>
      <c r="L2538" s="73"/>
      <c r="M2538" s="247" t="s">
        <v>21</v>
      </c>
      <c r="N2538" s="248" t="s">
        <v>47</v>
      </c>
      <c r="O2538" s="48"/>
      <c r="P2538" s="249">
        <f>O2538*H2538</f>
        <v>0</v>
      </c>
      <c r="Q2538" s="249">
        <v>0</v>
      </c>
      <c r="R2538" s="249">
        <f>Q2538*H2538</f>
        <v>0</v>
      </c>
      <c r="S2538" s="249">
        <v>0</v>
      </c>
      <c r="T2538" s="250">
        <f>S2538*H2538</f>
        <v>0</v>
      </c>
      <c r="AR2538" s="25" t="s">
        <v>690</v>
      </c>
      <c r="AT2538" s="25" t="s">
        <v>418</v>
      </c>
      <c r="AU2538" s="25" t="s">
        <v>86</v>
      </c>
      <c r="AY2538" s="25" t="s">
        <v>414</v>
      </c>
      <c r="BE2538" s="251">
        <f>IF(N2538="základní",J2538,0)</f>
        <v>0</v>
      </c>
      <c r="BF2538" s="251">
        <f>IF(N2538="snížená",J2538,0)</f>
        <v>0</v>
      </c>
      <c r="BG2538" s="251">
        <f>IF(N2538="zákl. přenesená",J2538,0)</f>
        <v>0</v>
      </c>
      <c r="BH2538" s="251">
        <f>IF(N2538="sníž. přenesená",J2538,0)</f>
        <v>0</v>
      </c>
      <c r="BI2538" s="251">
        <f>IF(N2538="nulová",J2538,0)</f>
        <v>0</v>
      </c>
      <c r="BJ2538" s="25" t="s">
        <v>83</v>
      </c>
      <c r="BK2538" s="251">
        <f>ROUND(I2538*H2538,2)</f>
        <v>0</v>
      </c>
      <c r="BL2538" s="25" t="s">
        <v>690</v>
      </c>
      <c r="BM2538" s="25" t="s">
        <v>2599</v>
      </c>
    </row>
    <row r="2539" s="12" customFormat="1">
      <c r="B2539" s="255"/>
      <c r="C2539" s="256"/>
      <c r="D2539" s="252" t="s">
        <v>428</v>
      </c>
      <c r="E2539" s="257" t="s">
        <v>21</v>
      </c>
      <c r="F2539" s="258" t="s">
        <v>2559</v>
      </c>
      <c r="G2539" s="256"/>
      <c r="H2539" s="257" t="s">
        <v>21</v>
      </c>
      <c r="I2539" s="259"/>
      <c r="J2539" s="256"/>
      <c r="K2539" s="256"/>
      <c r="L2539" s="260"/>
      <c r="M2539" s="261"/>
      <c r="N2539" s="262"/>
      <c r="O2539" s="262"/>
      <c r="P2539" s="262"/>
      <c r="Q2539" s="262"/>
      <c r="R2539" s="262"/>
      <c r="S2539" s="262"/>
      <c r="T2539" s="263"/>
      <c r="AT2539" s="264" t="s">
        <v>428</v>
      </c>
      <c r="AU2539" s="264" t="s">
        <v>86</v>
      </c>
      <c r="AV2539" s="12" t="s">
        <v>83</v>
      </c>
      <c r="AW2539" s="12" t="s">
        <v>39</v>
      </c>
      <c r="AX2539" s="12" t="s">
        <v>76</v>
      </c>
      <c r="AY2539" s="264" t="s">
        <v>414</v>
      </c>
    </row>
    <row r="2540" s="13" customFormat="1">
      <c r="B2540" s="265"/>
      <c r="C2540" s="266"/>
      <c r="D2540" s="252" t="s">
        <v>428</v>
      </c>
      <c r="E2540" s="267" t="s">
        <v>21</v>
      </c>
      <c r="F2540" s="268" t="s">
        <v>2600</v>
      </c>
      <c r="G2540" s="266"/>
      <c r="H2540" s="269">
        <v>1</v>
      </c>
      <c r="I2540" s="270"/>
      <c r="J2540" s="266"/>
      <c r="K2540" s="266"/>
      <c r="L2540" s="271"/>
      <c r="M2540" s="272"/>
      <c r="N2540" s="273"/>
      <c r="O2540" s="273"/>
      <c r="P2540" s="273"/>
      <c r="Q2540" s="273"/>
      <c r="R2540" s="273"/>
      <c r="S2540" s="273"/>
      <c r="T2540" s="274"/>
      <c r="AT2540" s="275" t="s">
        <v>428</v>
      </c>
      <c r="AU2540" s="275" t="s">
        <v>86</v>
      </c>
      <c r="AV2540" s="13" t="s">
        <v>86</v>
      </c>
      <c r="AW2540" s="13" t="s">
        <v>39</v>
      </c>
      <c r="AX2540" s="13" t="s">
        <v>76</v>
      </c>
      <c r="AY2540" s="275" t="s">
        <v>414</v>
      </c>
    </row>
    <row r="2541" s="15" customFormat="1">
      <c r="B2541" s="287"/>
      <c r="C2541" s="288"/>
      <c r="D2541" s="252" t="s">
        <v>428</v>
      </c>
      <c r="E2541" s="289" t="s">
        <v>21</v>
      </c>
      <c r="F2541" s="290" t="s">
        <v>235</v>
      </c>
      <c r="G2541" s="288"/>
      <c r="H2541" s="291">
        <v>1</v>
      </c>
      <c r="I2541" s="292"/>
      <c r="J2541" s="288"/>
      <c r="K2541" s="288"/>
      <c r="L2541" s="293"/>
      <c r="M2541" s="294"/>
      <c r="N2541" s="295"/>
      <c r="O2541" s="295"/>
      <c r="P2541" s="295"/>
      <c r="Q2541" s="295"/>
      <c r="R2541" s="295"/>
      <c r="S2541" s="295"/>
      <c r="T2541" s="296"/>
      <c r="AT2541" s="297" t="s">
        <v>428</v>
      </c>
      <c r="AU2541" s="297" t="s">
        <v>86</v>
      </c>
      <c r="AV2541" s="15" t="s">
        <v>422</v>
      </c>
      <c r="AW2541" s="15" t="s">
        <v>39</v>
      </c>
      <c r="AX2541" s="15" t="s">
        <v>83</v>
      </c>
      <c r="AY2541" s="297" t="s">
        <v>414</v>
      </c>
    </row>
    <row r="2542" s="1" customFormat="1" ht="38.25" customHeight="1">
      <c r="B2542" s="47"/>
      <c r="C2542" s="240" t="s">
        <v>2601</v>
      </c>
      <c r="D2542" s="240" t="s">
        <v>418</v>
      </c>
      <c r="E2542" s="241" t="s">
        <v>2602</v>
      </c>
      <c r="F2542" s="242" t="s">
        <v>2603</v>
      </c>
      <c r="G2542" s="243" t="s">
        <v>678</v>
      </c>
      <c r="H2542" s="244">
        <v>2</v>
      </c>
      <c r="I2542" s="245"/>
      <c r="J2542" s="246">
        <f>ROUND(I2542*H2542,2)</f>
        <v>0</v>
      </c>
      <c r="K2542" s="242" t="s">
        <v>21</v>
      </c>
      <c r="L2542" s="73"/>
      <c r="M2542" s="247" t="s">
        <v>21</v>
      </c>
      <c r="N2542" s="248" t="s">
        <v>47</v>
      </c>
      <c r="O2542" s="48"/>
      <c r="P2542" s="249">
        <f>O2542*H2542</f>
        <v>0</v>
      </c>
      <c r="Q2542" s="249">
        <v>0</v>
      </c>
      <c r="R2542" s="249">
        <f>Q2542*H2542</f>
        <v>0</v>
      </c>
      <c r="S2542" s="249">
        <v>0</v>
      </c>
      <c r="T2542" s="250">
        <f>S2542*H2542</f>
        <v>0</v>
      </c>
      <c r="AR2542" s="25" t="s">
        <v>690</v>
      </c>
      <c r="AT2542" s="25" t="s">
        <v>418</v>
      </c>
      <c r="AU2542" s="25" t="s">
        <v>86</v>
      </c>
      <c r="AY2542" s="25" t="s">
        <v>414</v>
      </c>
      <c r="BE2542" s="251">
        <f>IF(N2542="základní",J2542,0)</f>
        <v>0</v>
      </c>
      <c r="BF2542" s="251">
        <f>IF(N2542="snížená",J2542,0)</f>
        <v>0</v>
      </c>
      <c r="BG2542" s="251">
        <f>IF(N2542="zákl. přenesená",J2542,0)</f>
        <v>0</v>
      </c>
      <c r="BH2542" s="251">
        <f>IF(N2542="sníž. přenesená",J2542,0)</f>
        <v>0</v>
      </c>
      <c r="BI2542" s="251">
        <f>IF(N2542="nulová",J2542,0)</f>
        <v>0</v>
      </c>
      <c r="BJ2542" s="25" t="s">
        <v>83</v>
      </c>
      <c r="BK2542" s="251">
        <f>ROUND(I2542*H2542,2)</f>
        <v>0</v>
      </c>
      <c r="BL2542" s="25" t="s">
        <v>690</v>
      </c>
      <c r="BM2542" s="25" t="s">
        <v>2604</v>
      </c>
    </row>
    <row r="2543" s="12" customFormat="1">
      <c r="B2543" s="255"/>
      <c r="C2543" s="256"/>
      <c r="D2543" s="252" t="s">
        <v>428</v>
      </c>
      <c r="E2543" s="257" t="s">
        <v>21</v>
      </c>
      <c r="F2543" s="258" t="s">
        <v>2559</v>
      </c>
      <c r="G2543" s="256"/>
      <c r="H2543" s="257" t="s">
        <v>21</v>
      </c>
      <c r="I2543" s="259"/>
      <c r="J2543" s="256"/>
      <c r="K2543" s="256"/>
      <c r="L2543" s="260"/>
      <c r="M2543" s="261"/>
      <c r="N2543" s="262"/>
      <c r="O2543" s="262"/>
      <c r="P2543" s="262"/>
      <c r="Q2543" s="262"/>
      <c r="R2543" s="262"/>
      <c r="S2543" s="262"/>
      <c r="T2543" s="263"/>
      <c r="AT2543" s="264" t="s">
        <v>428</v>
      </c>
      <c r="AU2543" s="264" t="s">
        <v>86</v>
      </c>
      <c r="AV2543" s="12" t="s">
        <v>83</v>
      </c>
      <c r="AW2543" s="12" t="s">
        <v>39</v>
      </c>
      <c r="AX2543" s="12" t="s">
        <v>76</v>
      </c>
      <c r="AY2543" s="264" t="s">
        <v>414</v>
      </c>
    </row>
    <row r="2544" s="13" customFormat="1">
      <c r="B2544" s="265"/>
      <c r="C2544" s="266"/>
      <c r="D2544" s="252" t="s">
        <v>428</v>
      </c>
      <c r="E2544" s="267" t="s">
        <v>21</v>
      </c>
      <c r="F2544" s="268" t="s">
        <v>2605</v>
      </c>
      <c r="G2544" s="266"/>
      <c r="H2544" s="269">
        <v>2</v>
      </c>
      <c r="I2544" s="270"/>
      <c r="J2544" s="266"/>
      <c r="K2544" s="266"/>
      <c r="L2544" s="271"/>
      <c r="M2544" s="272"/>
      <c r="N2544" s="273"/>
      <c r="O2544" s="273"/>
      <c r="P2544" s="273"/>
      <c r="Q2544" s="273"/>
      <c r="R2544" s="273"/>
      <c r="S2544" s="273"/>
      <c r="T2544" s="274"/>
      <c r="AT2544" s="275" t="s">
        <v>428</v>
      </c>
      <c r="AU2544" s="275" t="s">
        <v>86</v>
      </c>
      <c r="AV2544" s="13" t="s">
        <v>86</v>
      </c>
      <c r="AW2544" s="13" t="s">
        <v>39</v>
      </c>
      <c r="AX2544" s="13" t="s">
        <v>76</v>
      </c>
      <c r="AY2544" s="275" t="s">
        <v>414</v>
      </c>
    </row>
    <row r="2545" s="15" customFormat="1">
      <c r="B2545" s="287"/>
      <c r="C2545" s="288"/>
      <c r="D2545" s="252" t="s">
        <v>428</v>
      </c>
      <c r="E2545" s="289" t="s">
        <v>21</v>
      </c>
      <c r="F2545" s="290" t="s">
        <v>235</v>
      </c>
      <c r="G2545" s="288"/>
      <c r="H2545" s="291">
        <v>2</v>
      </c>
      <c r="I2545" s="292"/>
      <c r="J2545" s="288"/>
      <c r="K2545" s="288"/>
      <c r="L2545" s="293"/>
      <c r="M2545" s="294"/>
      <c r="N2545" s="295"/>
      <c r="O2545" s="295"/>
      <c r="P2545" s="295"/>
      <c r="Q2545" s="295"/>
      <c r="R2545" s="295"/>
      <c r="S2545" s="295"/>
      <c r="T2545" s="296"/>
      <c r="AT2545" s="297" t="s">
        <v>428</v>
      </c>
      <c r="AU2545" s="297" t="s">
        <v>86</v>
      </c>
      <c r="AV2545" s="15" t="s">
        <v>422</v>
      </c>
      <c r="AW2545" s="15" t="s">
        <v>39</v>
      </c>
      <c r="AX2545" s="15" t="s">
        <v>83</v>
      </c>
      <c r="AY2545" s="297" t="s">
        <v>414</v>
      </c>
    </row>
    <row r="2546" s="1" customFormat="1" ht="38.25" customHeight="1">
      <c r="B2546" s="47"/>
      <c r="C2546" s="240" t="s">
        <v>2606</v>
      </c>
      <c r="D2546" s="240" t="s">
        <v>418</v>
      </c>
      <c r="E2546" s="241" t="s">
        <v>2607</v>
      </c>
      <c r="F2546" s="242" t="s">
        <v>2608</v>
      </c>
      <c r="G2546" s="243" t="s">
        <v>678</v>
      </c>
      <c r="H2546" s="244">
        <v>3</v>
      </c>
      <c r="I2546" s="245"/>
      <c r="J2546" s="246">
        <f>ROUND(I2546*H2546,2)</f>
        <v>0</v>
      </c>
      <c r="K2546" s="242" t="s">
        <v>21</v>
      </c>
      <c r="L2546" s="73"/>
      <c r="M2546" s="247" t="s">
        <v>21</v>
      </c>
      <c r="N2546" s="248" t="s">
        <v>47</v>
      </c>
      <c r="O2546" s="48"/>
      <c r="P2546" s="249">
        <f>O2546*H2546</f>
        <v>0</v>
      </c>
      <c r="Q2546" s="249">
        <v>0</v>
      </c>
      <c r="R2546" s="249">
        <f>Q2546*H2546</f>
        <v>0</v>
      </c>
      <c r="S2546" s="249">
        <v>0</v>
      </c>
      <c r="T2546" s="250">
        <f>S2546*H2546</f>
        <v>0</v>
      </c>
      <c r="AR2546" s="25" t="s">
        <v>690</v>
      </c>
      <c r="AT2546" s="25" t="s">
        <v>418</v>
      </c>
      <c r="AU2546" s="25" t="s">
        <v>86</v>
      </c>
      <c r="AY2546" s="25" t="s">
        <v>414</v>
      </c>
      <c r="BE2546" s="251">
        <f>IF(N2546="základní",J2546,0)</f>
        <v>0</v>
      </c>
      <c r="BF2546" s="251">
        <f>IF(N2546="snížená",J2546,0)</f>
        <v>0</v>
      </c>
      <c r="BG2546" s="251">
        <f>IF(N2546="zákl. přenesená",J2546,0)</f>
        <v>0</v>
      </c>
      <c r="BH2546" s="251">
        <f>IF(N2546="sníž. přenesená",J2546,0)</f>
        <v>0</v>
      </c>
      <c r="BI2546" s="251">
        <f>IF(N2546="nulová",J2546,0)</f>
        <v>0</v>
      </c>
      <c r="BJ2546" s="25" t="s">
        <v>83</v>
      </c>
      <c r="BK2546" s="251">
        <f>ROUND(I2546*H2546,2)</f>
        <v>0</v>
      </c>
      <c r="BL2546" s="25" t="s">
        <v>690</v>
      </c>
      <c r="BM2546" s="25" t="s">
        <v>2609</v>
      </c>
    </row>
    <row r="2547" s="12" customFormat="1">
      <c r="B2547" s="255"/>
      <c r="C2547" s="256"/>
      <c r="D2547" s="252" t="s">
        <v>428</v>
      </c>
      <c r="E2547" s="257" t="s">
        <v>21</v>
      </c>
      <c r="F2547" s="258" t="s">
        <v>2559</v>
      </c>
      <c r="G2547" s="256"/>
      <c r="H2547" s="257" t="s">
        <v>21</v>
      </c>
      <c r="I2547" s="259"/>
      <c r="J2547" s="256"/>
      <c r="K2547" s="256"/>
      <c r="L2547" s="260"/>
      <c r="M2547" s="261"/>
      <c r="N2547" s="262"/>
      <c r="O2547" s="262"/>
      <c r="P2547" s="262"/>
      <c r="Q2547" s="262"/>
      <c r="R2547" s="262"/>
      <c r="S2547" s="262"/>
      <c r="T2547" s="263"/>
      <c r="AT2547" s="264" t="s">
        <v>428</v>
      </c>
      <c r="AU2547" s="264" t="s">
        <v>86</v>
      </c>
      <c r="AV2547" s="12" t="s">
        <v>83</v>
      </c>
      <c r="AW2547" s="12" t="s">
        <v>39</v>
      </c>
      <c r="AX2547" s="12" t="s">
        <v>76</v>
      </c>
      <c r="AY2547" s="264" t="s">
        <v>414</v>
      </c>
    </row>
    <row r="2548" s="13" customFormat="1">
      <c r="B2548" s="265"/>
      <c r="C2548" s="266"/>
      <c r="D2548" s="252" t="s">
        <v>428</v>
      </c>
      <c r="E2548" s="267" t="s">
        <v>21</v>
      </c>
      <c r="F2548" s="268" t="s">
        <v>2610</v>
      </c>
      <c r="G2548" s="266"/>
      <c r="H2548" s="269">
        <v>3</v>
      </c>
      <c r="I2548" s="270"/>
      <c r="J2548" s="266"/>
      <c r="K2548" s="266"/>
      <c r="L2548" s="271"/>
      <c r="M2548" s="272"/>
      <c r="N2548" s="273"/>
      <c r="O2548" s="273"/>
      <c r="P2548" s="273"/>
      <c r="Q2548" s="273"/>
      <c r="R2548" s="273"/>
      <c r="S2548" s="273"/>
      <c r="T2548" s="274"/>
      <c r="AT2548" s="275" t="s">
        <v>428</v>
      </c>
      <c r="AU2548" s="275" t="s">
        <v>86</v>
      </c>
      <c r="AV2548" s="13" t="s">
        <v>86</v>
      </c>
      <c r="AW2548" s="13" t="s">
        <v>39</v>
      </c>
      <c r="AX2548" s="13" t="s">
        <v>76</v>
      </c>
      <c r="AY2548" s="275" t="s">
        <v>414</v>
      </c>
    </row>
    <row r="2549" s="15" customFormat="1">
      <c r="B2549" s="287"/>
      <c r="C2549" s="288"/>
      <c r="D2549" s="252" t="s">
        <v>428</v>
      </c>
      <c r="E2549" s="289" t="s">
        <v>21</v>
      </c>
      <c r="F2549" s="290" t="s">
        <v>235</v>
      </c>
      <c r="G2549" s="288"/>
      <c r="H2549" s="291">
        <v>3</v>
      </c>
      <c r="I2549" s="292"/>
      <c r="J2549" s="288"/>
      <c r="K2549" s="288"/>
      <c r="L2549" s="293"/>
      <c r="M2549" s="294"/>
      <c r="N2549" s="295"/>
      <c r="O2549" s="295"/>
      <c r="P2549" s="295"/>
      <c r="Q2549" s="295"/>
      <c r="R2549" s="295"/>
      <c r="S2549" s="295"/>
      <c r="T2549" s="296"/>
      <c r="AT2549" s="297" t="s">
        <v>428</v>
      </c>
      <c r="AU2549" s="297" t="s">
        <v>86</v>
      </c>
      <c r="AV2549" s="15" t="s">
        <v>422</v>
      </c>
      <c r="AW2549" s="15" t="s">
        <v>39</v>
      </c>
      <c r="AX2549" s="15" t="s">
        <v>83</v>
      </c>
      <c r="AY2549" s="297" t="s">
        <v>414</v>
      </c>
    </row>
    <row r="2550" s="1" customFormat="1" ht="38.25" customHeight="1">
      <c r="B2550" s="47"/>
      <c r="C2550" s="240" t="s">
        <v>2611</v>
      </c>
      <c r="D2550" s="240" t="s">
        <v>418</v>
      </c>
      <c r="E2550" s="241" t="s">
        <v>2612</v>
      </c>
      <c r="F2550" s="242" t="s">
        <v>2613</v>
      </c>
      <c r="G2550" s="243" t="s">
        <v>678</v>
      </c>
      <c r="H2550" s="244">
        <v>1</v>
      </c>
      <c r="I2550" s="245"/>
      <c r="J2550" s="246">
        <f>ROUND(I2550*H2550,2)</f>
        <v>0</v>
      </c>
      <c r="K2550" s="242" t="s">
        <v>21</v>
      </c>
      <c r="L2550" s="73"/>
      <c r="M2550" s="247" t="s">
        <v>21</v>
      </c>
      <c r="N2550" s="248" t="s">
        <v>47</v>
      </c>
      <c r="O2550" s="48"/>
      <c r="P2550" s="249">
        <f>O2550*H2550</f>
        <v>0</v>
      </c>
      <c r="Q2550" s="249">
        <v>0</v>
      </c>
      <c r="R2550" s="249">
        <f>Q2550*H2550</f>
        <v>0</v>
      </c>
      <c r="S2550" s="249">
        <v>0</v>
      </c>
      <c r="T2550" s="250">
        <f>S2550*H2550</f>
        <v>0</v>
      </c>
      <c r="AR2550" s="25" t="s">
        <v>690</v>
      </c>
      <c r="AT2550" s="25" t="s">
        <v>418</v>
      </c>
      <c r="AU2550" s="25" t="s">
        <v>86</v>
      </c>
      <c r="AY2550" s="25" t="s">
        <v>414</v>
      </c>
      <c r="BE2550" s="251">
        <f>IF(N2550="základní",J2550,0)</f>
        <v>0</v>
      </c>
      <c r="BF2550" s="251">
        <f>IF(N2550="snížená",J2550,0)</f>
        <v>0</v>
      </c>
      <c r="BG2550" s="251">
        <f>IF(N2550="zákl. přenesená",J2550,0)</f>
        <v>0</v>
      </c>
      <c r="BH2550" s="251">
        <f>IF(N2550="sníž. přenesená",J2550,0)</f>
        <v>0</v>
      </c>
      <c r="BI2550" s="251">
        <f>IF(N2550="nulová",J2550,0)</f>
        <v>0</v>
      </c>
      <c r="BJ2550" s="25" t="s">
        <v>83</v>
      </c>
      <c r="BK2550" s="251">
        <f>ROUND(I2550*H2550,2)</f>
        <v>0</v>
      </c>
      <c r="BL2550" s="25" t="s">
        <v>690</v>
      </c>
      <c r="BM2550" s="25" t="s">
        <v>2614</v>
      </c>
    </row>
    <row r="2551" s="12" customFormat="1">
      <c r="B2551" s="255"/>
      <c r="C2551" s="256"/>
      <c r="D2551" s="252" t="s">
        <v>428</v>
      </c>
      <c r="E2551" s="257" t="s">
        <v>21</v>
      </c>
      <c r="F2551" s="258" t="s">
        <v>2559</v>
      </c>
      <c r="G2551" s="256"/>
      <c r="H2551" s="257" t="s">
        <v>21</v>
      </c>
      <c r="I2551" s="259"/>
      <c r="J2551" s="256"/>
      <c r="K2551" s="256"/>
      <c r="L2551" s="260"/>
      <c r="M2551" s="261"/>
      <c r="N2551" s="262"/>
      <c r="O2551" s="262"/>
      <c r="P2551" s="262"/>
      <c r="Q2551" s="262"/>
      <c r="R2551" s="262"/>
      <c r="S2551" s="262"/>
      <c r="T2551" s="263"/>
      <c r="AT2551" s="264" t="s">
        <v>428</v>
      </c>
      <c r="AU2551" s="264" t="s">
        <v>86</v>
      </c>
      <c r="AV2551" s="12" t="s">
        <v>83</v>
      </c>
      <c r="AW2551" s="12" t="s">
        <v>39</v>
      </c>
      <c r="AX2551" s="12" t="s">
        <v>76</v>
      </c>
      <c r="AY2551" s="264" t="s">
        <v>414</v>
      </c>
    </row>
    <row r="2552" s="13" customFormat="1">
      <c r="B2552" s="265"/>
      <c r="C2552" s="266"/>
      <c r="D2552" s="252" t="s">
        <v>428</v>
      </c>
      <c r="E2552" s="267" t="s">
        <v>21</v>
      </c>
      <c r="F2552" s="268" t="s">
        <v>2615</v>
      </c>
      <c r="G2552" s="266"/>
      <c r="H2552" s="269">
        <v>1</v>
      </c>
      <c r="I2552" s="270"/>
      <c r="J2552" s="266"/>
      <c r="K2552" s="266"/>
      <c r="L2552" s="271"/>
      <c r="M2552" s="272"/>
      <c r="N2552" s="273"/>
      <c r="O2552" s="273"/>
      <c r="P2552" s="273"/>
      <c r="Q2552" s="273"/>
      <c r="R2552" s="273"/>
      <c r="S2552" s="273"/>
      <c r="T2552" s="274"/>
      <c r="AT2552" s="275" t="s">
        <v>428</v>
      </c>
      <c r="AU2552" s="275" t="s">
        <v>86</v>
      </c>
      <c r="AV2552" s="13" t="s">
        <v>86</v>
      </c>
      <c r="AW2552" s="13" t="s">
        <v>39</v>
      </c>
      <c r="AX2552" s="13" t="s">
        <v>76</v>
      </c>
      <c r="AY2552" s="275" t="s">
        <v>414</v>
      </c>
    </row>
    <row r="2553" s="15" customFormat="1">
      <c r="B2553" s="287"/>
      <c r="C2553" s="288"/>
      <c r="D2553" s="252" t="s">
        <v>428</v>
      </c>
      <c r="E2553" s="289" t="s">
        <v>21</v>
      </c>
      <c r="F2553" s="290" t="s">
        <v>235</v>
      </c>
      <c r="G2553" s="288"/>
      <c r="H2553" s="291">
        <v>1</v>
      </c>
      <c r="I2553" s="292"/>
      <c r="J2553" s="288"/>
      <c r="K2553" s="288"/>
      <c r="L2553" s="293"/>
      <c r="M2553" s="294"/>
      <c r="N2553" s="295"/>
      <c r="O2553" s="295"/>
      <c r="P2553" s="295"/>
      <c r="Q2553" s="295"/>
      <c r="R2553" s="295"/>
      <c r="S2553" s="295"/>
      <c r="T2553" s="296"/>
      <c r="AT2553" s="297" t="s">
        <v>428</v>
      </c>
      <c r="AU2553" s="297" t="s">
        <v>86</v>
      </c>
      <c r="AV2553" s="15" t="s">
        <v>422</v>
      </c>
      <c r="AW2553" s="15" t="s">
        <v>39</v>
      </c>
      <c r="AX2553" s="15" t="s">
        <v>83</v>
      </c>
      <c r="AY2553" s="297" t="s">
        <v>414</v>
      </c>
    </row>
    <row r="2554" s="1" customFormat="1" ht="38.25" customHeight="1">
      <c r="B2554" s="47"/>
      <c r="C2554" s="240" t="s">
        <v>2616</v>
      </c>
      <c r="D2554" s="240" t="s">
        <v>418</v>
      </c>
      <c r="E2554" s="241" t="s">
        <v>2617</v>
      </c>
      <c r="F2554" s="242" t="s">
        <v>2618</v>
      </c>
      <c r="G2554" s="243" t="s">
        <v>678</v>
      </c>
      <c r="H2554" s="244">
        <v>3</v>
      </c>
      <c r="I2554" s="245"/>
      <c r="J2554" s="246">
        <f>ROUND(I2554*H2554,2)</f>
        <v>0</v>
      </c>
      <c r="K2554" s="242" t="s">
        <v>21</v>
      </c>
      <c r="L2554" s="73"/>
      <c r="M2554" s="247" t="s">
        <v>21</v>
      </c>
      <c r="N2554" s="248" t="s">
        <v>47</v>
      </c>
      <c r="O2554" s="48"/>
      <c r="P2554" s="249">
        <f>O2554*H2554</f>
        <v>0</v>
      </c>
      <c r="Q2554" s="249">
        <v>0</v>
      </c>
      <c r="R2554" s="249">
        <f>Q2554*H2554</f>
        <v>0</v>
      </c>
      <c r="S2554" s="249">
        <v>0</v>
      </c>
      <c r="T2554" s="250">
        <f>S2554*H2554</f>
        <v>0</v>
      </c>
      <c r="AR2554" s="25" t="s">
        <v>690</v>
      </c>
      <c r="AT2554" s="25" t="s">
        <v>418</v>
      </c>
      <c r="AU2554" s="25" t="s">
        <v>86</v>
      </c>
      <c r="AY2554" s="25" t="s">
        <v>414</v>
      </c>
      <c r="BE2554" s="251">
        <f>IF(N2554="základní",J2554,0)</f>
        <v>0</v>
      </c>
      <c r="BF2554" s="251">
        <f>IF(N2554="snížená",J2554,0)</f>
        <v>0</v>
      </c>
      <c r="BG2554" s="251">
        <f>IF(N2554="zákl. přenesená",J2554,0)</f>
        <v>0</v>
      </c>
      <c r="BH2554" s="251">
        <f>IF(N2554="sníž. přenesená",J2554,0)</f>
        <v>0</v>
      </c>
      <c r="BI2554" s="251">
        <f>IF(N2554="nulová",J2554,0)</f>
        <v>0</v>
      </c>
      <c r="BJ2554" s="25" t="s">
        <v>83</v>
      </c>
      <c r="BK2554" s="251">
        <f>ROUND(I2554*H2554,2)</f>
        <v>0</v>
      </c>
      <c r="BL2554" s="25" t="s">
        <v>690</v>
      </c>
      <c r="BM2554" s="25" t="s">
        <v>2619</v>
      </c>
    </row>
    <row r="2555" s="12" customFormat="1">
      <c r="B2555" s="255"/>
      <c r="C2555" s="256"/>
      <c r="D2555" s="252" t="s">
        <v>428</v>
      </c>
      <c r="E2555" s="257" t="s">
        <v>21</v>
      </c>
      <c r="F2555" s="258" t="s">
        <v>2559</v>
      </c>
      <c r="G2555" s="256"/>
      <c r="H2555" s="257" t="s">
        <v>21</v>
      </c>
      <c r="I2555" s="259"/>
      <c r="J2555" s="256"/>
      <c r="K2555" s="256"/>
      <c r="L2555" s="260"/>
      <c r="M2555" s="261"/>
      <c r="N2555" s="262"/>
      <c r="O2555" s="262"/>
      <c r="P2555" s="262"/>
      <c r="Q2555" s="262"/>
      <c r="R2555" s="262"/>
      <c r="S2555" s="262"/>
      <c r="T2555" s="263"/>
      <c r="AT2555" s="264" t="s">
        <v>428</v>
      </c>
      <c r="AU2555" s="264" t="s">
        <v>86</v>
      </c>
      <c r="AV2555" s="12" t="s">
        <v>83</v>
      </c>
      <c r="AW2555" s="12" t="s">
        <v>39</v>
      </c>
      <c r="AX2555" s="12" t="s">
        <v>76</v>
      </c>
      <c r="AY2555" s="264" t="s">
        <v>414</v>
      </c>
    </row>
    <row r="2556" s="13" customFormat="1">
      <c r="B2556" s="265"/>
      <c r="C2556" s="266"/>
      <c r="D2556" s="252" t="s">
        <v>428</v>
      </c>
      <c r="E2556" s="267" t="s">
        <v>21</v>
      </c>
      <c r="F2556" s="268" t="s">
        <v>2620</v>
      </c>
      <c r="G2556" s="266"/>
      <c r="H2556" s="269">
        <v>3</v>
      </c>
      <c r="I2556" s="270"/>
      <c r="J2556" s="266"/>
      <c r="K2556" s="266"/>
      <c r="L2556" s="271"/>
      <c r="M2556" s="272"/>
      <c r="N2556" s="273"/>
      <c r="O2556" s="273"/>
      <c r="P2556" s="273"/>
      <c r="Q2556" s="273"/>
      <c r="R2556" s="273"/>
      <c r="S2556" s="273"/>
      <c r="T2556" s="274"/>
      <c r="AT2556" s="275" t="s">
        <v>428</v>
      </c>
      <c r="AU2556" s="275" t="s">
        <v>86</v>
      </c>
      <c r="AV2556" s="13" t="s">
        <v>86</v>
      </c>
      <c r="AW2556" s="13" t="s">
        <v>39</v>
      </c>
      <c r="AX2556" s="13" t="s">
        <v>76</v>
      </c>
      <c r="AY2556" s="275" t="s">
        <v>414</v>
      </c>
    </row>
    <row r="2557" s="15" customFormat="1">
      <c r="B2557" s="287"/>
      <c r="C2557" s="288"/>
      <c r="D2557" s="252" t="s">
        <v>428</v>
      </c>
      <c r="E2557" s="289" t="s">
        <v>21</v>
      </c>
      <c r="F2557" s="290" t="s">
        <v>235</v>
      </c>
      <c r="G2557" s="288"/>
      <c r="H2557" s="291">
        <v>3</v>
      </c>
      <c r="I2557" s="292"/>
      <c r="J2557" s="288"/>
      <c r="K2557" s="288"/>
      <c r="L2557" s="293"/>
      <c r="M2557" s="294"/>
      <c r="N2557" s="295"/>
      <c r="O2557" s="295"/>
      <c r="P2557" s="295"/>
      <c r="Q2557" s="295"/>
      <c r="R2557" s="295"/>
      <c r="S2557" s="295"/>
      <c r="T2557" s="296"/>
      <c r="AT2557" s="297" t="s">
        <v>428</v>
      </c>
      <c r="AU2557" s="297" t="s">
        <v>86</v>
      </c>
      <c r="AV2557" s="15" t="s">
        <v>422</v>
      </c>
      <c r="AW2557" s="15" t="s">
        <v>39</v>
      </c>
      <c r="AX2557" s="15" t="s">
        <v>83</v>
      </c>
      <c r="AY2557" s="297" t="s">
        <v>414</v>
      </c>
    </row>
    <row r="2558" s="1" customFormat="1" ht="38.25" customHeight="1">
      <c r="B2558" s="47"/>
      <c r="C2558" s="240" t="s">
        <v>2621</v>
      </c>
      <c r="D2558" s="240" t="s">
        <v>418</v>
      </c>
      <c r="E2558" s="241" t="s">
        <v>2622</v>
      </c>
      <c r="F2558" s="242" t="s">
        <v>2623</v>
      </c>
      <c r="G2558" s="243" t="s">
        <v>678</v>
      </c>
      <c r="H2558" s="244">
        <v>1</v>
      </c>
      <c r="I2558" s="245"/>
      <c r="J2558" s="246">
        <f>ROUND(I2558*H2558,2)</f>
        <v>0</v>
      </c>
      <c r="K2558" s="242" t="s">
        <v>21</v>
      </c>
      <c r="L2558" s="73"/>
      <c r="M2558" s="247" t="s">
        <v>21</v>
      </c>
      <c r="N2558" s="248" t="s">
        <v>47</v>
      </c>
      <c r="O2558" s="48"/>
      <c r="P2558" s="249">
        <f>O2558*H2558</f>
        <v>0</v>
      </c>
      <c r="Q2558" s="249">
        <v>0</v>
      </c>
      <c r="R2558" s="249">
        <f>Q2558*H2558</f>
        <v>0</v>
      </c>
      <c r="S2558" s="249">
        <v>0</v>
      </c>
      <c r="T2558" s="250">
        <f>S2558*H2558</f>
        <v>0</v>
      </c>
      <c r="AR2558" s="25" t="s">
        <v>690</v>
      </c>
      <c r="AT2558" s="25" t="s">
        <v>418</v>
      </c>
      <c r="AU2558" s="25" t="s">
        <v>86</v>
      </c>
      <c r="AY2558" s="25" t="s">
        <v>414</v>
      </c>
      <c r="BE2558" s="251">
        <f>IF(N2558="základní",J2558,0)</f>
        <v>0</v>
      </c>
      <c r="BF2558" s="251">
        <f>IF(N2558="snížená",J2558,0)</f>
        <v>0</v>
      </c>
      <c r="BG2558" s="251">
        <f>IF(N2558="zákl. přenesená",J2558,0)</f>
        <v>0</v>
      </c>
      <c r="BH2558" s="251">
        <f>IF(N2558="sníž. přenesená",J2558,0)</f>
        <v>0</v>
      </c>
      <c r="BI2558" s="251">
        <f>IF(N2558="nulová",J2558,0)</f>
        <v>0</v>
      </c>
      <c r="BJ2558" s="25" t="s">
        <v>83</v>
      </c>
      <c r="BK2558" s="251">
        <f>ROUND(I2558*H2558,2)</f>
        <v>0</v>
      </c>
      <c r="BL2558" s="25" t="s">
        <v>690</v>
      </c>
      <c r="BM2558" s="25" t="s">
        <v>2624</v>
      </c>
    </row>
    <row r="2559" s="12" customFormat="1">
      <c r="B2559" s="255"/>
      <c r="C2559" s="256"/>
      <c r="D2559" s="252" t="s">
        <v>428</v>
      </c>
      <c r="E2559" s="257" t="s">
        <v>21</v>
      </c>
      <c r="F2559" s="258" t="s">
        <v>2559</v>
      </c>
      <c r="G2559" s="256"/>
      <c r="H2559" s="257" t="s">
        <v>21</v>
      </c>
      <c r="I2559" s="259"/>
      <c r="J2559" s="256"/>
      <c r="K2559" s="256"/>
      <c r="L2559" s="260"/>
      <c r="M2559" s="261"/>
      <c r="N2559" s="262"/>
      <c r="O2559" s="262"/>
      <c r="P2559" s="262"/>
      <c r="Q2559" s="262"/>
      <c r="R2559" s="262"/>
      <c r="S2559" s="262"/>
      <c r="T2559" s="263"/>
      <c r="AT2559" s="264" t="s">
        <v>428</v>
      </c>
      <c r="AU2559" s="264" t="s">
        <v>86</v>
      </c>
      <c r="AV2559" s="12" t="s">
        <v>83</v>
      </c>
      <c r="AW2559" s="12" t="s">
        <v>39</v>
      </c>
      <c r="AX2559" s="12" t="s">
        <v>76</v>
      </c>
      <c r="AY2559" s="264" t="s">
        <v>414</v>
      </c>
    </row>
    <row r="2560" s="13" customFormat="1">
      <c r="B2560" s="265"/>
      <c r="C2560" s="266"/>
      <c r="D2560" s="252" t="s">
        <v>428</v>
      </c>
      <c r="E2560" s="267" t="s">
        <v>21</v>
      </c>
      <c r="F2560" s="268" t="s">
        <v>2625</v>
      </c>
      <c r="G2560" s="266"/>
      <c r="H2560" s="269">
        <v>1</v>
      </c>
      <c r="I2560" s="270"/>
      <c r="J2560" s="266"/>
      <c r="K2560" s="266"/>
      <c r="L2560" s="271"/>
      <c r="M2560" s="272"/>
      <c r="N2560" s="273"/>
      <c r="O2560" s="273"/>
      <c r="P2560" s="273"/>
      <c r="Q2560" s="273"/>
      <c r="R2560" s="273"/>
      <c r="S2560" s="273"/>
      <c r="T2560" s="274"/>
      <c r="AT2560" s="275" t="s">
        <v>428</v>
      </c>
      <c r="AU2560" s="275" t="s">
        <v>86</v>
      </c>
      <c r="AV2560" s="13" t="s">
        <v>86</v>
      </c>
      <c r="AW2560" s="13" t="s">
        <v>39</v>
      </c>
      <c r="AX2560" s="13" t="s">
        <v>76</v>
      </c>
      <c r="AY2560" s="275" t="s">
        <v>414</v>
      </c>
    </row>
    <row r="2561" s="15" customFormat="1">
      <c r="B2561" s="287"/>
      <c r="C2561" s="288"/>
      <c r="D2561" s="252" t="s">
        <v>428</v>
      </c>
      <c r="E2561" s="289" t="s">
        <v>21</v>
      </c>
      <c r="F2561" s="290" t="s">
        <v>235</v>
      </c>
      <c r="G2561" s="288"/>
      <c r="H2561" s="291">
        <v>1</v>
      </c>
      <c r="I2561" s="292"/>
      <c r="J2561" s="288"/>
      <c r="K2561" s="288"/>
      <c r="L2561" s="293"/>
      <c r="M2561" s="294"/>
      <c r="N2561" s="295"/>
      <c r="O2561" s="295"/>
      <c r="P2561" s="295"/>
      <c r="Q2561" s="295"/>
      <c r="R2561" s="295"/>
      <c r="S2561" s="295"/>
      <c r="T2561" s="296"/>
      <c r="AT2561" s="297" t="s">
        <v>428</v>
      </c>
      <c r="AU2561" s="297" t="s">
        <v>86</v>
      </c>
      <c r="AV2561" s="15" t="s">
        <v>422</v>
      </c>
      <c r="AW2561" s="15" t="s">
        <v>39</v>
      </c>
      <c r="AX2561" s="15" t="s">
        <v>83</v>
      </c>
      <c r="AY2561" s="297" t="s">
        <v>414</v>
      </c>
    </row>
    <row r="2562" s="1" customFormat="1" ht="38.25" customHeight="1">
      <c r="B2562" s="47"/>
      <c r="C2562" s="240" t="s">
        <v>2626</v>
      </c>
      <c r="D2562" s="240" t="s">
        <v>418</v>
      </c>
      <c r="E2562" s="241" t="s">
        <v>2627</v>
      </c>
      <c r="F2562" s="242" t="s">
        <v>2628</v>
      </c>
      <c r="G2562" s="243" t="s">
        <v>678</v>
      </c>
      <c r="H2562" s="244">
        <v>1</v>
      </c>
      <c r="I2562" s="245"/>
      <c r="J2562" s="246">
        <f>ROUND(I2562*H2562,2)</f>
        <v>0</v>
      </c>
      <c r="K2562" s="242" t="s">
        <v>21</v>
      </c>
      <c r="L2562" s="73"/>
      <c r="M2562" s="247" t="s">
        <v>21</v>
      </c>
      <c r="N2562" s="248" t="s">
        <v>47</v>
      </c>
      <c r="O2562" s="48"/>
      <c r="P2562" s="249">
        <f>O2562*H2562</f>
        <v>0</v>
      </c>
      <c r="Q2562" s="249">
        <v>0</v>
      </c>
      <c r="R2562" s="249">
        <f>Q2562*H2562</f>
        <v>0</v>
      </c>
      <c r="S2562" s="249">
        <v>0</v>
      </c>
      <c r="T2562" s="250">
        <f>S2562*H2562</f>
        <v>0</v>
      </c>
      <c r="AR2562" s="25" t="s">
        <v>690</v>
      </c>
      <c r="AT2562" s="25" t="s">
        <v>418</v>
      </c>
      <c r="AU2562" s="25" t="s">
        <v>86</v>
      </c>
      <c r="AY2562" s="25" t="s">
        <v>414</v>
      </c>
      <c r="BE2562" s="251">
        <f>IF(N2562="základní",J2562,0)</f>
        <v>0</v>
      </c>
      <c r="BF2562" s="251">
        <f>IF(N2562="snížená",J2562,0)</f>
        <v>0</v>
      </c>
      <c r="BG2562" s="251">
        <f>IF(N2562="zákl. přenesená",J2562,0)</f>
        <v>0</v>
      </c>
      <c r="BH2562" s="251">
        <f>IF(N2562="sníž. přenesená",J2562,0)</f>
        <v>0</v>
      </c>
      <c r="BI2562" s="251">
        <f>IF(N2562="nulová",J2562,0)</f>
        <v>0</v>
      </c>
      <c r="BJ2562" s="25" t="s">
        <v>83</v>
      </c>
      <c r="BK2562" s="251">
        <f>ROUND(I2562*H2562,2)</f>
        <v>0</v>
      </c>
      <c r="BL2562" s="25" t="s">
        <v>690</v>
      </c>
      <c r="BM2562" s="25" t="s">
        <v>2629</v>
      </c>
    </row>
    <row r="2563" s="12" customFormat="1">
      <c r="B2563" s="255"/>
      <c r="C2563" s="256"/>
      <c r="D2563" s="252" t="s">
        <v>428</v>
      </c>
      <c r="E2563" s="257" t="s">
        <v>21</v>
      </c>
      <c r="F2563" s="258" t="s">
        <v>2559</v>
      </c>
      <c r="G2563" s="256"/>
      <c r="H2563" s="257" t="s">
        <v>21</v>
      </c>
      <c r="I2563" s="259"/>
      <c r="J2563" s="256"/>
      <c r="K2563" s="256"/>
      <c r="L2563" s="260"/>
      <c r="M2563" s="261"/>
      <c r="N2563" s="262"/>
      <c r="O2563" s="262"/>
      <c r="P2563" s="262"/>
      <c r="Q2563" s="262"/>
      <c r="R2563" s="262"/>
      <c r="S2563" s="262"/>
      <c r="T2563" s="263"/>
      <c r="AT2563" s="264" t="s">
        <v>428</v>
      </c>
      <c r="AU2563" s="264" t="s">
        <v>86</v>
      </c>
      <c r="AV2563" s="12" t="s">
        <v>83</v>
      </c>
      <c r="AW2563" s="12" t="s">
        <v>39</v>
      </c>
      <c r="AX2563" s="12" t="s">
        <v>76</v>
      </c>
      <c r="AY2563" s="264" t="s">
        <v>414</v>
      </c>
    </row>
    <row r="2564" s="13" customFormat="1">
      <c r="B2564" s="265"/>
      <c r="C2564" s="266"/>
      <c r="D2564" s="252" t="s">
        <v>428</v>
      </c>
      <c r="E2564" s="267" t="s">
        <v>21</v>
      </c>
      <c r="F2564" s="268" t="s">
        <v>2630</v>
      </c>
      <c r="G2564" s="266"/>
      <c r="H2564" s="269">
        <v>1</v>
      </c>
      <c r="I2564" s="270"/>
      <c r="J2564" s="266"/>
      <c r="K2564" s="266"/>
      <c r="L2564" s="271"/>
      <c r="M2564" s="272"/>
      <c r="N2564" s="273"/>
      <c r="O2564" s="273"/>
      <c r="P2564" s="273"/>
      <c r="Q2564" s="273"/>
      <c r="R2564" s="273"/>
      <c r="S2564" s="273"/>
      <c r="T2564" s="274"/>
      <c r="AT2564" s="275" t="s">
        <v>428</v>
      </c>
      <c r="AU2564" s="275" t="s">
        <v>86</v>
      </c>
      <c r="AV2564" s="13" t="s">
        <v>86</v>
      </c>
      <c r="AW2564" s="13" t="s">
        <v>39</v>
      </c>
      <c r="AX2564" s="13" t="s">
        <v>76</v>
      </c>
      <c r="AY2564" s="275" t="s">
        <v>414</v>
      </c>
    </row>
    <row r="2565" s="15" customFormat="1">
      <c r="B2565" s="287"/>
      <c r="C2565" s="288"/>
      <c r="D2565" s="252" t="s">
        <v>428</v>
      </c>
      <c r="E2565" s="289" t="s">
        <v>21</v>
      </c>
      <c r="F2565" s="290" t="s">
        <v>235</v>
      </c>
      <c r="G2565" s="288"/>
      <c r="H2565" s="291">
        <v>1</v>
      </c>
      <c r="I2565" s="292"/>
      <c r="J2565" s="288"/>
      <c r="K2565" s="288"/>
      <c r="L2565" s="293"/>
      <c r="M2565" s="294"/>
      <c r="N2565" s="295"/>
      <c r="O2565" s="295"/>
      <c r="P2565" s="295"/>
      <c r="Q2565" s="295"/>
      <c r="R2565" s="295"/>
      <c r="S2565" s="295"/>
      <c r="T2565" s="296"/>
      <c r="AT2565" s="297" t="s">
        <v>428</v>
      </c>
      <c r="AU2565" s="297" t="s">
        <v>86</v>
      </c>
      <c r="AV2565" s="15" t="s">
        <v>422</v>
      </c>
      <c r="AW2565" s="15" t="s">
        <v>39</v>
      </c>
      <c r="AX2565" s="15" t="s">
        <v>83</v>
      </c>
      <c r="AY2565" s="297" t="s">
        <v>414</v>
      </c>
    </row>
    <row r="2566" s="1" customFormat="1" ht="38.25" customHeight="1">
      <c r="B2566" s="47"/>
      <c r="C2566" s="240" t="s">
        <v>2631</v>
      </c>
      <c r="D2566" s="240" t="s">
        <v>418</v>
      </c>
      <c r="E2566" s="241" t="s">
        <v>2632</v>
      </c>
      <c r="F2566" s="242" t="s">
        <v>2633</v>
      </c>
      <c r="G2566" s="243" t="s">
        <v>678</v>
      </c>
      <c r="H2566" s="244">
        <v>1</v>
      </c>
      <c r="I2566" s="245"/>
      <c r="J2566" s="246">
        <f>ROUND(I2566*H2566,2)</f>
        <v>0</v>
      </c>
      <c r="K2566" s="242" t="s">
        <v>21</v>
      </c>
      <c r="L2566" s="73"/>
      <c r="M2566" s="247" t="s">
        <v>21</v>
      </c>
      <c r="N2566" s="248" t="s">
        <v>47</v>
      </c>
      <c r="O2566" s="48"/>
      <c r="P2566" s="249">
        <f>O2566*H2566</f>
        <v>0</v>
      </c>
      <c r="Q2566" s="249">
        <v>0</v>
      </c>
      <c r="R2566" s="249">
        <f>Q2566*H2566</f>
        <v>0</v>
      </c>
      <c r="S2566" s="249">
        <v>0</v>
      </c>
      <c r="T2566" s="250">
        <f>S2566*H2566</f>
        <v>0</v>
      </c>
      <c r="AR2566" s="25" t="s">
        <v>690</v>
      </c>
      <c r="AT2566" s="25" t="s">
        <v>418</v>
      </c>
      <c r="AU2566" s="25" t="s">
        <v>86</v>
      </c>
      <c r="AY2566" s="25" t="s">
        <v>414</v>
      </c>
      <c r="BE2566" s="251">
        <f>IF(N2566="základní",J2566,0)</f>
        <v>0</v>
      </c>
      <c r="BF2566" s="251">
        <f>IF(N2566="snížená",J2566,0)</f>
        <v>0</v>
      </c>
      <c r="BG2566" s="251">
        <f>IF(N2566="zákl. přenesená",J2566,0)</f>
        <v>0</v>
      </c>
      <c r="BH2566" s="251">
        <f>IF(N2566="sníž. přenesená",J2566,0)</f>
        <v>0</v>
      </c>
      <c r="BI2566" s="251">
        <f>IF(N2566="nulová",J2566,0)</f>
        <v>0</v>
      </c>
      <c r="BJ2566" s="25" t="s">
        <v>83</v>
      </c>
      <c r="BK2566" s="251">
        <f>ROUND(I2566*H2566,2)</f>
        <v>0</v>
      </c>
      <c r="BL2566" s="25" t="s">
        <v>690</v>
      </c>
      <c r="BM2566" s="25" t="s">
        <v>2634</v>
      </c>
    </row>
    <row r="2567" s="12" customFormat="1">
      <c r="B2567" s="255"/>
      <c r="C2567" s="256"/>
      <c r="D2567" s="252" t="s">
        <v>428</v>
      </c>
      <c r="E2567" s="257" t="s">
        <v>21</v>
      </c>
      <c r="F2567" s="258" t="s">
        <v>2559</v>
      </c>
      <c r="G2567" s="256"/>
      <c r="H2567" s="257" t="s">
        <v>21</v>
      </c>
      <c r="I2567" s="259"/>
      <c r="J2567" s="256"/>
      <c r="K2567" s="256"/>
      <c r="L2567" s="260"/>
      <c r="M2567" s="261"/>
      <c r="N2567" s="262"/>
      <c r="O2567" s="262"/>
      <c r="P2567" s="262"/>
      <c r="Q2567" s="262"/>
      <c r="R2567" s="262"/>
      <c r="S2567" s="262"/>
      <c r="T2567" s="263"/>
      <c r="AT2567" s="264" t="s">
        <v>428</v>
      </c>
      <c r="AU2567" s="264" t="s">
        <v>86</v>
      </c>
      <c r="AV2567" s="12" t="s">
        <v>83</v>
      </c>
      <c r="AW2567" s="12" t="s">
        <v>39</v>
      </c>
      <c r="AX2567" s="12" t="s">
        <v>76</v>
      </c>
      <c r="AY2567" s="264" t="s">
        <v>414</v>
      </c>
    </row>
    <row r="2568" s="13" customFormat="1">
      <c r="B2568" s="265"/>
      <c r="C2568" s="266"/>
      <c r="D2568" s="252" t="s">
        <v>428</v>
      </c>
      <c r="E2568" s="267" t="s">
        <v>21</v>
      </c>
      <c r="F2568" s="268" t="s">
        <v>2635</v>
      </c>
      <c r="G2568" s="266"/>
      <c r="H2568" s="269">
        <v>1</v>
      </c>
      <c r="I2568" s="270"/>
      <c r="J2568" s="266"/>
      <c r="K2568" s="266"/>
      <c r="L2568" s="271"/>
      <c r="M2568" s="272"/>
      <c r="N2568" s="273"/>
      <c r="O2568" s="273"/>
      <c r="P2568" s="273"/>
      <c r="Q2568" s="273"/>
      <c r="R2568" s="273"/>
      <c r="S2568" s="273"/>
      <c r="T2568" s="274"/>
      <c r="AT2568" s="275" t="s">
        <v>428</v>
      </c>
      <c r="AU2568" s="275" t="s">
        <v>86</v>
      </c>
      <c r="AV2568" s="13" t="s">
        <v>86</v>
      </c>
      <c r="AW2568" s="13" t="s">
        <v>39</v>
      </c>
      <c r="AX2568" s="13" t="s">
        <v>76</v>
      </c>
      <c r="AY2568" s="275" t="s">
        <v>414</v>
      </c>
    </row>
    <row r="2569" s="15" customFormat="1">
      <c r="B2569" s="287"/>
      <c r="C2569" s="288"/>
      <c r="D2569" s="252" t="s">
        <v>428</v>
      </c>
      <c r="E2569" s="289" t="s">
        <v>21</v>
      </c>
      <c r="F2569" s="290" t="s">
        <v>235</v>
      </c>
      <c r="G2569" s="288"/>
      <c r="H2569" s="291">
        <v>1</v>
      </c>
      <c r="I2569" s="292"/>
      <c r="J2569" s="288"/>
      <c r="K2569" s="288"/>
      <c r="L2569" s="293"/>
      <c r="M2569" s="294"/>
      <c r="N2569" s="295"/>
      <c r="O2569" s="295"/>
      <c r="P2569" s="295"/>
      <c r="Q2569" s="295"/>
      <c r="R2569" s="295"/>
      <c r="S2569" s="295"/>
      <c r="T2569" s="296"/>
      <c r="AT2569" s="297" t="s">
        <v>428</v>
      </c>
      <c r="AU2569" s="297" t="s">
        <v>86</v>
      </c>
      <c r="AV2569" s="15" t="s">
        <v>422</v>
      </c>
      <c r="AW2569" s="15" t="s">
        <v>39</v>
      </c>
      <c r="AX2569" s="15" t="s">
        <v>83</v>
      </c>
      <c r="AY2569" s="297" t="s">
        <v>414</v>
      </c>
    </row>
    <row r="2570" s="1" customFormat="1" ht="38.25" customHeight="1">
      <c r="B2570" s="47"/>
      <c r="C2570" s="240" t="s">
        <v>2636</v>
      </c>
      <c r="D2570" s="240" t="s">
        <v>418</v>
      </c>
      <c r="E2570" s="241" t="s">
        <v>2637</v>
      </c>
      <c r="F2570" s="242" t="s">
        <v>2638</v>
      </c>
      <c r="G2570" s="243" t="s">
        <v>678</v>
      </c>
      <c r="H2570" s="244">
        <v>8</v>
      </c>
      <c r="I2570" s="245"/>
      <c r="J2570" s="246">
        <f>ROUND(I2570*H2570,2)</f>
        <v>0</v>
      </c>
      <c r="K2570" s="242" t="s">
        <v>21</v>
      </c>
      <c r="L2570" s="73"/>
      <c r="M2570" s="247" t="s">
        <v>21</v>
      </c>
      <c r="N2570" s="248" t="s">
        <v>47</v>
      </c>
      <c r="O2570" s="48"/>
      <c r="P2570" s="249">
        <f>O2570*H2570</f>
        <v>0</v>
      </c>
      <c r="Q2570" s="249">
        <v>0</v>
      </c>
      <c r="R2570" s="249">
        <f>Q2570*H2570</f>
        <v>0</v>
      </c>
      <c r="S2570" s="249">
        <v>0</v>
      </c>
      <c r="T2570" s="250">
        <f>S2570*H2570</f>
        <v>0</v>
      </c>
      <c r="AR2570" s="25" t="s">
        <v>690</v>
      </c>
      <c r="AT2570" s="25" t="s">
        <v>418</v>
      </c>
      <c r="AU2570" s="25" t="s">
        <v>86</v>
      </c>
      <c r="AY2570" s="25" t="s">
        <v>414</v>
      </c>
      <c r="BE2570" s="251">
        <f>IF(N2570="základní",J2570,0)</f>
        <v>0</v>
      </c>
      <c r="BF2570" s="251">
        <f>IF(N2570="snížená",J2570,0)</f>
        <v>0</v>
      </c>
      <c r="BG2570" s="251">
        <f>IF(N2570="zákl. přenesená",J2570,0)</f>
        <v>0</v>
      </c>
      <c r="BH2570" s="251">
        <f>IF(N2570="sníž. přenesená",J2570,0)</f>
        <v>0</v>
      </c>
      <c r="BI2570" s="251">
        <f>IF(N2570="nulová",J2570,0)</f>
        <v>0</v>
      </c>
      <c r="BJ2570" s="25" t="s">
        <v>83</v>
      </c>
      <c r="BK2570" s="251">
        <f>ROUND(I2570*H2570,2)</f>
        <v>0</v>
      </c>
      <c r="BL2570" s="25" t="s">
        <v>690</v>
      </c>
      <c r="BM2570" s="25" t="s">
        <v>2639</v>
      </c>
    </row>
    <row r="2571" s="12" customFormat="1">
      <c r="B2571" s="255"/>
      <c r="C2571" s="256"/>
      <c r="D2571" s="252" t="s">
        <v>428</v>
      </c>
      <c r="E2571" s="257" t="s">
        <v>21</v>
      </c>
      <c r="F2571" s="258" t="s">
        <v>2559</v>
      </c>
      <c r="G2571" s="256"/>
      <c r="H2571" s="257" t="s">
        <v>21</v>
      </c>
      <c r="I2571" s="259"/>
      <c r="J2571" s="256"/>
      <c r="K2571" s="256"/>
      <c r="L2571" s="260"/>
      <c r="M2571" s="261"/>
      <c r="N2571" s="262"/>
      <c r="O2571" s="262"/>
      <c r="P2571" s="262"/>
      <c r="Q2571" s="262"/>
      <c r="R2571" s="262"/>
      <c r="S2571" s="262"/>
      <c r="T2571" s="263"/>
      <c r="AT2571" s="264" t="s">
        <v>428</v>
      </c>
      <c r="AU2571" s="264" t="s">
        <v>86</v>
      </c>
      <c r="AV2571" s="12" t="s">
        <v>83</v>
      </c>
      <c r="AW2571" s="12" t="s">
        <v>39</v>
      </c>
      <c r="AX2571" s="12" t="s">
        <v>76</v>
      </c>
      <c r="AY2571" s="264" t="s">
        <v>414</v>
      </c>
    </row>
    <row r="2572" s="13" customFormat="1">
      <c r="B2572" s="265"/>
      <c r="C2572" s="266"/>
      <c r="D2572" s="252" t="s">
        <v>428</v>
      </c>
      <c r="E2572" s="267" t="s">
        <v>21</v>
      </c>
      <c r="F2572" s="268" t="s">
        <v>2640</v>
      </c>
      <c r="G2572" s="266"/>
      <c r="H2572" s="269">
        <v>8</v>
      </c>
      <c r="I2572" s="270"/>
      <c r="J2572" s="266"/>
      <c r="K2572" s="266"/>
      <c r="L2572" s="271"/>
      <c r="M2572" s="272"/>
      <c r="N2572" s="273"/>
      <c r="O2572" s="273"/>
      <c r="P2572" s="273"/>
      <c r="Q2572" s="273"/>
      <c r="R2572" s="273"/>
      <c r="S2572" s="273"/>
      <c r="T2572" s="274"/>
      <c r="AT2572" s="275" t="s">
        <v>428</v>
      </c>
      <c r="AU2572" s="275" t="s">
        <v>86</v>
      </c>
      <c r="AV2572" s="13" t="s">
        <v>86</v>
      </c>
      <c r="AW2572" s="13" t="s">
        <v>39</v>
      </c>
      <c r="AX2572" s="13" t="s">
        <v>76</v>
      </c>
      <c r="AY2572" s="275" t="s">
        <v>414</v>
      </c>
    </row>
    <row r="2573" s="15" customFormat="1">
      <c r="B2573" s="287"/>
      <c r="C2573" s="288"/>
      <c r="D2573" s="252" t="s">
        <v>428</v>
      </c>
      <c r="E2573" s="289" t="s">
        <v>21</v>
      </c>
      <c r="F2573" s="290" t="s">
        <v>235</v>
      </c>
      <c r="G2573" s="288"/>
      <c r="H2573" s="291">
        <v>8</v>
      </c>
      <c r="I2573" s="292"/>
      <c r="J2573" s="288"/>
      <c r="K2573" s="288"/>
      <c r="L2573" s="293"/>
      <c r="M2573" s="294"/>
      <c r="N2573" s="295"/>
      <c r="O2573" s="295"/>
      <c r="P2573" s="295"/>
      <c r="Q2573" s="295"/>
      <c r="R2573" s="295"/>
      <c r="S2573" s="295"/>
      <c r="T2573" s="296"/>
      <c r="AT2573" s="297" t="s">
        <v>428</v>
      </c>
      <c r="AU2573" s="297" t="s">
        <v>86</v>
      </c>
      <c r="AV2573" s="15" t="s">
        <v>422</v>
      </c>
      <c r="AW2573" s="15" t="s">
        <v>39</v>
      </c>
      <c r="AX2573" s="15" t="s">
        <v>83</v>
      </c>
      <c r="AY2573" s="297" t="s">
        <v>414</v>
      </c>
    </row>
    <row r="2574" s="1" customFormat="1" ht="38.25" customHeight="1">
      <c r="B2574" s="47"/>
      <c r="C2574" s="240" t="s">
        <v>2641</v>
      </c>
      <c r="D2574" s="240" t="s">
        <v>418</v>
      </c>
      <c r="E2574" s="241" t="s">
        <v>2642</v>
      </c>
      <c r="F2574" s="242" t="s">
        <v>2643</v>
      </c>
      <c r="G2574" s="243" t="s">
        <v>678</v>
      </c>
      <c r="H2574" s="244">
        <v>2</v>
      </c>
      <c r="I2574" s="245"/>
      <c r="J2574" s="246">
        <f>ROUND(I2574*H2574,2)</f>
        <v>0</v>
      </c>
      <c r="K2574" s="242" t="s">
        <v>21</v>
      </c>
      <c r="L2574" s="73"/>
      <c r="M2574" s="247" t="s">
        <v>21</v>
      </c>
      <c r="N2574" s="248" t="s">
        <v>47</v>
      </c>
      <c r="O2574" s="48"/>
      <c r="P2574" s="249">
        <f>O2574*H2574</f>
        <v>0</v>
      </c>
      <c r="Q2574" s="249">
        <v>0</v>
      </c>
      <c r="R2574" s="249">
        <f>Q2574*H2574</f>
        <v>0</v>
      </c>
      <c r="S2574" s="249">
        <v>0</v>
      </c>
      <c r="T2574" s="250">
        <f>S2574*H2574</f>
        <v>0</v>
      </c>
      <c r="AR2574" s="25" t="s">
        <v>690</v>
      </c>
      <c r="AT2574" s="25" t="s">
        <v>418</v>
      </c>
      <c r="AU2574" s="25" t="s">
        <v>86</v>
      </c>
      <c r="AY2574" s="25" t="s">
        <v>414</v>
      </c>
      <c r="BE2574" s="251">
        <f>IF(N2574="základní",J2574,0)</f>
        <v>0</v>
      </c>
      <c r="BF2574" s="251">
        <f>IF(N2574="snížená",J2574,0)</f>
        <v>0</v>
      </c>
      <c r="BG2574" s="251">
        <f>IF(N2574="zákl. přenesená",J2574,0)</f>
        <v>0</v>
      </c>
      <c r="BH2574" s="251">
        <f>IF(N2574="sníž. přenesená",J2574,0)</f>
        <v>0</v>
      </c>
      <c r="BI2574" s="251">
        <f>IF(N2574="nulová",J2574,0)</f>
        <v>0</v>
      </c>
      <c r="BJ2574" s="25" t="s">
        <v>83</v>
      </c>
      <c r="BK2574" s="251">
        <f>ROUND(I2574*H2574,2)</f>
        <v>0</v>
      </c>
      <c r="BL2574" s="25" t="s">
        <v>690</v>
      </c>
      <c r="BM2574" s="25" t="s">
        <v>2644</v>
      </c>
    </row>
    <row r="2575" s="12" customFormat="1">
      <c r="B2575" s="255"/>
      <c r="C2575" s="256"/>
      <c r="D2575" s="252" t="s">
        <v>428</v>
      </c>
      <c r="E2575" s="257" t="s">
        <v>21</v>
      </c>
      <c r="F2575" s="258" t="s">
        <v>2559</v>
      </c>
      <c r="G2575" s="256"/>
      <c r="H2575" s="257" t="s">
        <v>21</v>
      </c>
      <c r="I2575" s="259"/>
      <c r="J2575" s="256"/>
      <c r="K2575" s="256"/>
      <c r="L2575" s="260"/>
      <c r="M2575" s="261"/>
      <c r="N2575" s="262"/>
      <c r="O2575" s="262"/>
      <c r="P2575" s="262"/>
      <c r="Q2575" s="262"/>
      <c r="R2575" s="262"/>
      <c r="S2575" s="262"/>
      <c r="T2575" s="263"/>
      <c r="AT2575" s="264" t="s">
        <v>428</v>
      </c>
      <c r="AU2575" s="264" t="s">
        <v>86</v>
      </c>
      <c r="AV2575" s="12" t="s">
        <v>83</v>
      </c>
      <c r="AW2575" s="12" t="s">
        <v>39</v>
      </c>
      <c r="AX2575" s="12" t="s">
        <v>76</v>
      </c>
      <c r="AY2575" s="264" t="s">
        <v>414</v>
      </c>
    </row>
    <row r="2576" s="13" customFormat="1">
      <c r="B2576" s="265"/>
      <c r="C2576" s="266"/>
      <c r="D2576" s="252" t="s">
        <v>428</v>
      </c>
      <c r="E2576" s="267" t="s">
        <v>21</v>
      </c>
      <c r="F2576" s="268" t="s">
        <v>2645</v>
      </c>
      <c r="G2576" s="266"/>
      <c r="H2576" s="269">
        <v>2</v>
      </c>
      <c r="I2576" s="270"/>
      <c r="J2576" s="266"/>
      <c r="K2576" s="266"/>
      <c r="L2576" s="271"/>
      <c r="M2576" s="272"/>
      <c r="N2576" s="273"/>
      <c r="O2576" s="273"/>
      <c r="P2576" s="273"/>
      <c r="Q2576" s="273"/>
      <c r="R2576" s="273"/>
      <c r="S2576" s="273"/>
      <c r="T2576" s="274"/>
      <c r="AT2576" s="275" t="s">
        <v>428</v>
      </c>
      <c r="AU2576" s="275" t="s">
        <v>86</v>
      </c>
      <c r="AV2576" s="13" t="s">
        <v>86</v>
      </c>
      <c r="AW2576" s="13" t="s">
        <v>39</v>
      </c>
      <c r="AX2576" s="13" t="s">
        <v>76</v>
      </c>
      <c r="AY2576" s="275" t="s">
        <v>414</v>
      </c>
    </row>
    <row r="2577" s="15" customFormat="1">
      <c r="B2577" s="287"/>
      <c r="C2577" s="288"/>
      <c r="D2577" s="252" t="s">
        <v>428</v>
      </c>
      <c r="E2577" s="289" t="s">
        <v>21</v>
      </c>
      <c r="F2577" s="290" t="s">
        <v>235</v>
      </c>
      <c r="G2577" s="288"/>
      <c r="H2577" s="291">
        <v>2</v>
      </c>
      <c r="I2577" s="292"/>
      <c r="J2577" s="288"/>
      <c r="K2577" s="288"/>
      <c r="L2577" s="293"/>
      <c r="M2577" s="294"/>
      <c r="N2577" s="295"/>
      <c r="O2577" s="295"/>
      <c r="P2577" s="295"/>
      <c r="Q2577" s="295"/>
      <c r="R2577" s="295"/>
      <c r="S2577" s="295"/>
      <c r="T2577" s="296"/>
      <c r="AT2577" s="297" t="s">
        <v>428</v>
      </c>
      <c r="AU2577" s="297" t="s">
        <v>86</v>
      </c>
      <c r="AV2577" s="15" t="s">
        <v>422</v>
      </c>
      <c r="AW2577" s="15" t="s">
        <v>39</v>
      </c>
      <c r="AX2577" s="15" t="s">
        <v>83</v>
      </c>
      <c r="AY2577" s="297" t="s">
        <v>414</v>
      </c>
    </row>
    <row r="2578" s="1" customFormat="1" ht="38.25" customHeight="1">
      <c r="B2578" s="47"/>
      <c r="C2578" s="240" t="s">
        <v>2646</v>
      </c>
      <c r="D2578" s="240" t="s">
        <v>418</v>
      </c>
      <c r="E2578" s="241" t="s">
        <v>2647</v>
      </c>
      <c r="F2578" s="242" t="s">
        <v>2648</v>
      </c>
      <c r="G2578" s="243" t="s">
        <v>678</v>
      </c>
      <c r="H2578" s="244">
        <v>1</v>
      </c>
      <c r="I2578" s="245"/>
      <c r="J2578" s="246">
        <f>ROUND(I2578*H2578,2)</f>
        <v>0</v>
      </c>
      <c r="K2578" s="242" t="s">
        <v>21</v>
      </c>
      <c r="L2578" s="73"/>
      <c r="M2578" s="247" t="s">
        <v>21</v>
      </c>
      <c r="N2578" s="248" t="s">
        <v>47</v>
      </c>
      <c r="O2578" s="48"/>
      <c r="P2578" s="249">
        <f>O2578*H2578</f>
        <v>0</v>
      </c>
      <c r="Q2578" s="249">
        <v>0</v>
      </c>
      <c r="R2578" s="249">
        <f>Q2578*H2578</f>
        <v>0</v>
      </c>
      <c r="S2578" s="249">
        <v>0</v>
      </c>
      <c r="T2578" s="250">
        <f>S2578*H2578</f>
        <v>0</v>
      </c>
      <c r="AR2578" s="25" t="s">
        <v>690</v>
      </c>
      <c r="AT2578" s="25" t="s">
        <v>418</v>
      </c>
      <c r="AU2578" s="25" t="s">
        <v>86</v>
      </c>
      <c r="AY2578" s="25" t="s">
        <v>414</v>
      </c>
      <c r="BE2578" s="251">
        <f>IF(N2578="základní",J2578,0)</f>
        <v>0</v>
      </c>
      <c r="BF2578" s="251">
        <f>IF(N2578="snížená",J2578,0)</f>
        <v>0</v>
      </c>
      <c r="BG2578" s="251">
        <f>IF(N2578="zákl. přenesená",J2578,0)</f>
        <v>0</v>
      </c>
      <c r="BH2578" s="251">
        <f>IF(N2578="sníž. přenesená",J2578,0)</f>
        <v>0</v>
      </c>
      <c r="BI2578" s="251">
        <f>IF(N2578="nulová",J2578,0)</f>
        <v>0</v>
      </c>
      <c r="BJ2578" s="25" t="s">
        <v>83</v>
      </c>
      <c r="BK2578" s="251">
        <f>ROUND(I2578*H2578,2)</f>
        <v>0</v>
      </c>
      <c r="BL2578" s="25" t="s">
        <v>690</v>
      </c>
      <c r="BM2578" s="25" t="s">
        <v>2649</v>
      </c>
    </row>
    <row r="2579" s="12" customFormat="1">
      <c r="B2579" s="255"/>
      <c r="C2579" s="256"/>
      <c r="D2579" s="252" t="s">
        <v>428</v>
      </c>
      <c r="E2579" s="257" t="s">
        <v>21</v>
      </c>
      <c r="F2579" s="258" t="s">
        <v>2559</v>
      </c>
      <c r="G2579" s="256"/>
      <c r="H2579" s="257" t="s">
        <v>21</v>
      </c>
      <c r="I2579" s="259"/>
      <c r="J2579" s="256"/>
      <c r="K2579" s="256"/>
      <c r="L2579" s="260"/>
      <c r="M2579" s="261"/>
      <c r="N2579" s="262"/>
      <c r="O2579" s="262"/>
      <c r="P2579" s="262"/>
      <c r="Q2579" s="262"/>
      <c r="R2579" s="262"/>
      <c r="S2579" s="262"/>
      <c r="T2579" s="263"/>
      <c r="AT2579" s="264" t="s">
        <v>428</v>
      </c>
      <c r="AU2579" s="264" t="s">
        <v>86</v>
      </c>
      <c r="AV2579" s="12" t="s">
        <v>83</v>
      </c>
      <c r="AW2579" s="12" t="s">
        <v>39</v>
      </c>
      <c r="AX2579" s="12" t="s">
        <v>76</v>
      </c>
      <c r="AY2579" s="264" t="s">
        <v>414</v>
      </c>
    </row>
    <row r="2580" s="13" customFormat="1">
      <c r="B2580" s="265"/>
      <c r="C2580" s="266"/>
      <c r="D2580" s="252" t="s">
        <v>428</v>
      </c>
      <c r="E2580" s="267" t="s">
        <v>21</v>
      </c>
      <c r="F2580" s="268" t="s">
        <v>2650</v>
      </c>
      <c r="G2580" s="266"/>
      <c r="H2580" s="269">
        <v>1</v>
      </c>
      <c r="I2580" s="270"/>
      <c r="J2580" s="266"/>
      <c r="K2580" s="266"/>
      <c r="L2580" s="271"/>
      <c r="M2580" s="272"/>
      <c r="N2580" s="273"/>
      <c r="O2580" s="273"/>
      <c r="P2580" s="273"/>
      <c r="Q2580" s="273"/>
      <c r="R2580" s="273"/>
      <c r="S2580" s="273"/>
      <c r="T2580" s="274"/>
      <c r="AT2580" s="275" t="s">
        <v>428</v>
      </c>
      <c r="AU2580" s="275" t="s">
        <v>86</v>
      </c>
      <c r="AV2580" s="13" t="s">
        <v>86</v>
      </c>
      <c r="AW2580" s="13" t="s">
        <v>39</v>
      </c>
      <c r="AX2580" s="13" t="s">
        <v>76</v>
      </c>
      <c r="AY2580" s="275" t="s">
        <v>414</v>
      </c>
    </row>
    <row r="2581" s="15" customFormat="1">
      <c r="B2581" s="287"/>
      <c r="C2581" s="288"/>
      <c r="D2581" s="252" t="s">
        <v>428</v>
      </c>
      <c r="E2581" s="289" t="s">
        <v>21</v>
      </c>
      <c r="F2581" s="290" t="s">
        <v>235</v>
      </c>
      <c r="G2581" s="288"/>
      <c r="H2581" s="291">
        <v>1</v>
      </c>
      <c r="I2581" s="292"/>
      <c r="J2581" s="288"/>
      <c r="K2581" s="288"/>
      <c r="L2581" s="293"/>
      <c r="M2581" s="294"/>
      <c r="N2581" s="295"/>
      <c r="O2581" s="295"/>
      <c r="P2581" s="295"/>
      <c r="Q2581" s="295"/>
      <c r="R2581" s="295"/>
      <c r="S2581" s="295"/>
      <c r="T2581" s="296"/>
      <c r="AT2581" s="297" t="s">
        <v>428</v>
      </c>
      <c r="AU2581" s="297" t="s">
        <v>86</v>
      </c>
      <c r="AV2581" s="15" t="s">
        <v>422</v>
      </c>
      <c r="AW2581" s="15" t="s">
        <v>39</v>
      </c>
      <c r="AX2581" s="15" t="s">
        <v>83</v>
      </c>
      <c r="AY2581" s="297" t="s">
        <v>414</v>
      </c>
    </row>
    <row r="2582" s="1" customFormat="1" ht="38.25" customHeight="1">
      <c r="B2582" s="47"/>
      <c r="C2582" s="240" t="s">
        <v>2651</v>
      </c>
      <c r="D2582" s="240" t="s">
        <v>418</v>
      </c>
      <c r="E2582" s="241" t="s">
        <v>2652</v>
      </c>
      <c r="F2582" s="242" t="s">
        <v>2653</v>
      </c>
      <c r="G2582" s="243" t="s">
        <v>678</v>
      </c>
      <c r="H2582" s="244">
        <v>2</v>
      </c>
      <c r="I2582" s="245"/>
      <c r="J2582" s="246">
        <f>ROUND(I2582*H2582,2)</f>
        <v>0</v>
      </c>
      <c r="K2582" s="242" t="s">
        <v>21</v>
      </c>
      <c r="L2582" s="73"/>
      <c r="M2582" s="247" t="s">
        <v>21</v>
      </c>
      <c r="N2582" s="248" t="s">
        <v>47</v>
      </c>
      <c r="O2582" s="48"/>
      <c r="P2582" s="249">
        <f>O2582*H2582</f>
        <v>0</v>
      </c>
      <c r="Q2582" s="249">
        <v>0</v>
      </c>
      <c r="R2582" s="249">
        <f>Q2582*H2582</f>
        <v>0</v>
      </c>
      <c r="S2582" s="249">
        <v>0</v>
      </c>
      <c r="T2582" s="250">
        <f>S2582*H2582</f>
        <v>0</v>
      </c>
      <c r="AR2582" s="25" t="s">
        <v>690</v>
      </c>
      <c r="AT2582" s="25" t="s">
        <v>418</v>
      </c>
      <c r="AU2582" s="25" t="s">
        <v>86</v>
      </c>
      <c r="AY2582" s="25" t="s">
        <v>414</v>
      </c>
      <c r="BE2582" s="251">
        <f>IF(N2582="základní",J2582,0)</f>
        <v>0</v>
      </c>
      <c r="BF2582" s="251">
        <f>IF(N2582="snížená",J2582,0)</f>
        <v>0</v>
      </c>
      <c r="BG2582" s="251">
        <f>IF(N2582="zákl. přenesená",J2582,0)</f>
        <v>0</v>
      </c>
      <c r="BH2582" s="251">
        <f>IF(N2582="sníž. přenesená",J2582,0)</f>
        <v>0</v>
      </c>
      <c r="BI2582" s="251">
        <f>IF(N2582="nulová",J2582,0)</f>
        <v>0</v>
      </c>
      <c r="BJ2582" s="25" t="s">
        <v>83</v>
      </c>
      <c r="BK2582" s="251">
        <f>ROUND(I2582*H2582,2)</f>
        <v>0</v>
      </c>
      <c r="BL2582" s="25" t="s">
        <v>690</v>
      </c>
      <c r="BM2582" s="25" t="s">
        <v>2654</v>
      </c>
    </row>
    <row r="2583" s="12" customFormat="1">
      <c r="B2583" s="255"/>
      <c r="C2583" s="256"/>
      <c r="D2583" s="252" t="s">
        <v>428</v>
      </c>
      <c r="E2583" s="257" t="s">
        <v>21</v>
      </c>
      <c r="F2583" s="258" t="s">
        <v>2559</v>
      </c>
      <c r="G2583" s="256"/>
      <c r="H2583" s="257" t="s">
        <v>21</v>
      </c>
      <c r="I2583" s="259"/>
      <c r="J2583" s="256"/>
      <c r="K2583" s="256"/>
      <c r="L2583" s="260"/>
      <c r="M2583" s="261"/>
      <c r="N2583" s="262"/>
      <c r="O2583" s="262"/>
      <c r="P2583" s="262"/>
      <c r="Q2583" s="262"/>
      <c r="R2583" s="262"/>
      <c r="S2583" s="262"/>
      <c r="T2583" s="263"/>
      <c r="AT2583" s="264" t="s">
        <v>428</v>
      </c>
      <c r="AU2583" s="264" t="s">
        <v>86</v>
      </c>
      <c r="AV2583" s="12" t="s">
        <v>83</v>
      </c>
      <c r="AW2583" s="12" t="s">
        <v>39</v>
      </c>
      <c r="AX2583" s="12" t="s">
        <v>76</v>
      </c>
      <c r="AY2583" s="264" t="s">
        <v>414</v>
      </c>
    </row>
    <row r="2584" s="13" customFormat="1">
      <c r="B2584" s="265"/>
      <c r="C2584" s="266"/>
      <c r="D2584" s="252" t="s">
        <v>428</v>
      </c>
      <c r="E2584" s="267" t="s">
        <v>21</v>
      </c>
      <c r="F2584" s="268" t="s">
        <v>2655</v>
      </c>
      <c r="G2584" s="266"/>
      <c r="H2584" s="269">
        <v>2</v>
      </c>
      <c r="I2584" s="270"/>
      <c r="J2584" s="266"/>
      <c r="K2584" s="266"/>
      <c r="L2584" s="271"/>
      <c r="M2584" s="272"/>
      <c r="N2584" s="273"/>
      <c r="O2584" s="273"/>
      <c r="P2584" s="273"/>
      <c r="Q2584" s="273"/>
      <c r="R2584" s="273"/>
      <c r="S2584" s="273"/>
      <c r="T2584" s="274"/>
      <c r="AT2584" s="275" t="s">
        <v>428</v>
      </c>
      <c r="AU2584" s="275" t="s">
        <v>86</v>
      </c>
      <c r="AV2584" s="13" t="s">
        <v>86</v>
      </c>
      <c r="AW2584" s="13" t="s">
        <v>39</v>
      </c>
      <c r="AX2584" s="13" t="s">
        <v>76</v>
      </c>
      <c r="AY2584" s="275" t="s">
        <v>414</v>
      </c>
    </row>
    <row r="2585" s="15" customFormat="1">
      <c r="B2585" s="287"/>
      <c r="C2585" s="288"/>
      <c r="D2585" s="252" t="s">
        <v>428</v>
      </c>
      <c r="E2585" s="289" t="s">
        <v>21</v>
      </c>
      <c r="F2585" s="290" t="s">
        <v>235</v>
      </c>
      <c r="G2585" s="288"/>
      <c r="H2585" s="291">
        <v>2</v>
      </c>
      <c r="I2585" s="292"/>
      <c r="J2585" s="288"/>
      <c r="K2585" s="288"/>
      <c r="L2585" s="293"/>
      <c r="M2585" s="294"/>
      <c r="N2585" s="295"/>
      <c r="O2585" s="295"/>
      <c r="P2585" s="295"/>
      <c r="Q2585" s="295"/>
      <c r="R2585" s="295"/>
      <c r="S2585" s="295"/>
      <c r="T2585" s="296"/>
      <c r="AT2585" s="297" t="s">
        <v>428</v>
      </c>
      <c r="AU2585" s="297" t="s">
        <v>86</v>
      </c>
      <c r="AV2585" s="15" t="s">
        <v>422</v>
      </c>
      <c r="AW2585" s="15" t="s">
        <v>39</v>
      </c>
      <c r="AX2585" s="15" t="s">
        <v>83</v>
      </c>
      <c r="AY2585" s="297" t="s">
        <v>414</v>
      </c>
    </row>
    <row r="2586" s="1" customFormat="1" ht="38.25" customHeight="1">
      <c r="B2586" s="47"/>
      <c r="C2586" s="240" t="s">
        <v>2656</v>
      </c>
      <c r="D2586" s="240" t="s">
        <v>418</v>
      </c>
      <c r="E2586" s="241" t="s">
        <v>2657</v>
      </c>
      <c r="F2586" s="242" t="s">
        <v>2658</v>
      </c>
      <c r="G2586" s="243" t="s">
        <v>678</v>
      </c>
      <c r="H2586" s="244">
        <v>1</v>
      </c>
      <c r="I2586" s="245"/>
      <c r="J2586" s="246">
        <f>ROUND(I2586*H2586,2)</f>
        <v>0</v>
      </c>
      <c r="K2586" s="242" t="s">
        <v>21</v>
      </c>
      <c r="L2586" s="73"/>
      <c r="M2586" s="247" t="s">
        <v>21</v>
      </c>
      <c r="N2586" s="248" t="s">
        <v>47</v>
      </c>
      <c r="O2586" s="48"/>
      <c r="P2586" s="249">
        <f>O2586*H2586</f>
        <v>0</v>
      </c>
      <c r="Q2586" s="249">
        <v>0</v>
      </c>
      <c r="R2586" s="249">
        <f>Q2586*H2586</f>
        <v>0</v>
      </c>
      <c r="S2586" s="249">
        <v>0</v>
      </c>
      <c r="T2586" s="250">
        <f>S2586*H2586</f>
        <v>0</v>
      </c>
      <c r="AR2586" s="25" t="s">
        <v>690</v>
      </c>
      <c r="AT2586" s="25" t="s">
        <v>418</v>
      </c>
      <c r="AU2586" s="25" t="s">
        <v>86</v>
      </c>
      <c r="AY2586" s="25" t="s">
        <v>414</v>
      </c>
      <c r="BE2586" s="251">
        <f>IF(N2586="základní",J2586,0)</f>
        <v>0</v>
      </c>
      <c r="BF2586" s="251">
        <f>IF(N2586="snížená",J2586,0)</f>
        <v>0</v>
      </c>
      <c r="BG2586" s="251">
        <f>IF(N2586="zákl. přenesená",J2586,0)</f>
        <v>0</v>
      </c>
      <c r="BH2586" s="251">
        <f>IF(N2586="sníž. přenesená",J2586,0)</f>
        <v>0</v>
      </c>
      <c r="BI2586" s="251">
        <f>IF(N2586="nulová",J2586,0)</f>
        <v>0</v>
      </c>
      <c r="BJ2586" s="25" t="s">
        <v>83</v>
      </c>
      <c r="BK2586" s="251">
        <f>ROUND(I2586*H2586,2)</f>
        <v>0</v>
      </c>
      <c r="BL2586" s="25" t="s">
        <v>690</v>
      </c>
      <c r="BM2586" s="25" t="s">
        <v>2659</v>
      </c>
    </row>
    <row r="2587" s="12" customFormat="1">
      <c r="B2587" s="255"/>
      <c r="C2587" s="256"/>
      <c r="D2587" s="252" t="s">
        <v>428</v>
      </c>
      <c r="E2587" s="257" t="s">
        <v>21</v>
      </c>
      <c r="F2587" s="258" t="s">
        <v>2559</v>
      </c>
      <c r="G2587" s="256"/>
      <c r="H2587" s="257" t="s">
        <v>21</v>
      </c>
      <c r="I2587" s="259"/>
      <c r="J2587" s="256"/>
      <c r="K2587" s="256"/>
      <c r="L2587" s="260"/>
      <c r="M2587" s="261"/>
      <c r="N2587" s="262"/>
      <c r="O2587" s="262"/>
      <c r="P2587" s="262"/>
      <c r="Q2587" s="262"/>
      <c r="R2587" s="262"/>
      <c r="S2587" s="262"/>
      <c r="T2587" s="263"/>
      <c r="AT2587" s="264" t="s">
        <v>428</v>
      </c>
      <c r="AU2587" s="264" t="s">
        <v>86</v>
      </c>
      <c r="AV2587" s="12" t="s">
        <v>83</v>
      </c>
      <c r="AW2587" s="12" t="s">
        <v>39</v>
      </c>
      <c r="AX2587" s="12" t="s">
        <v>76</v>
      </c>
      <c r="AY2587" s="264" t="s">
        <v>414</v>
      </c>
    </row>
    <row r="2588" s="13" customFormat="1">
      <c r="B2588" s="265"/>
      <c r="C2588" s="266"/>
      <c r="D2588" s="252" t="s">
        <v>428</v>
      </c>
      <c r="E2588" s="267" t="s">
        <v>21</v>
      </c>
      <c r="F2588" s="268" t="s">
        <v>2660</v>
      </c>
      <c r="G2588" s="266"/>
      <c r="H2588" s="269">
        <v>1</v>
      </c>
      <c r="I2588" s="270"/>
      <c r="J2588" s="266"/>
      <c r="K2588" s="266"/>
      <c r="L2588" s="271"/>
      <c r="M2588" s="272"/>
      <c r="N2588" s="273"/>
      <c r="O2588" s="273"/>
      <c r="P2588" s="273"/>
      <c r="Q2588" s="273"/>
      <c r="R2588" s="273"/>
      <c r="S2588" s="273"/>
      <c r="T2588" s="274"/>
      <c r="AT2588" s="275" t="s">
        <v>428</v>
      </c>
      <c r="AU2588" s="275" t="s">
        <v>86</v>
      </c>
      <c r="AV2588" s="13" t="s">
        <v>86</v>
      </c>
      <c r="AW2588" s="13" t="s">
        <v>39</v>
      </c>
      <c r="AX2588" s="13" t="s">
        <v>76</v>
      </c>
      <c r="AY2588" s="275" t="s">
        <v>414</v>
      </c>
    </row>
    <row r="2589" s="15" customFormat="1">
      <c r="B2589" s="287"/>
      <c r="C2589" s="288"/>
      <c r="D2589" s="252" t="s">
        <v>428</v>
      </c>
      <c r="E2589" s="289" t="s">
        <v>21</v>
      </c>
      <c r="F2589" s="290" t="s">
        <v>235</v>
      </c>
      <c r="G2589" s="288"/>
      <c r="H2589" s="291">
        <v>1</v>
      </c>
      <c r="I2589" s="292"/>
      <c r="J2589" s="288"/>
      <c r="K2589" s="288"/>
      <c r="L2589" s="293"/>
      <c r="M2589" s="294"/>
      <c r="N2589" s="295"/>
      <c r="O2589" s="295"/>
      <c r="P2589" s="295"/>
      <c r="Q2589" s="295"/>
      <c r="R2589" s="295"/>
      <c r="S2589" s="295"/>
      <c r="T2589" s="296"/>
      <c r="AT2589" s="297" t="s">
        <v>428</v>
      </c>
      <c r="AU2589" s="297" t="s">
        <v>86</v>
      </c>
      <c r="AV2589" s="15" t="s">
        <v>422</v>
      </c>
      <c r="AW2589" s="15" t="s">
        <v>39</v>
      </c>
      <c r="AX2589" s="15" t="s">
        <v>83</v>
      </c>
      <c r="AY2589" s="297" t="s">
        <v>414</v>
      </c>
    </row>
    <row r="2590" s="1" customFormat="1" ht="38.25" customHeight="1">
      <c r="B2590" s="47"/>
      <c r="C2590" s="240" t="s">
        <v>2661</v>
      </c>
      <c r="D2590" s="240" t="s">
        <v>418</v>
      </c>
      <c r="E2590" s="241" t="s">
        <v>2662</v>
      </c>
      <c r="F2590" s="242" t="s">
        <v>2663</v>
      </c>
      <c r="G2590" s="243" t="s">
        <v>678</v>
      </c>
      <c r="H2590" s="244">
        <v>1</v>
      </c>
      <c r="I2590" s="245"/>
      <c r="J2590" s="246">
        <f>ROUND(I2590*H2590,2)</f>
        <v>0</v>
      </c>
      <c r="K2590" s="242" t="s">
        <v>21</v>
      </c>
      <c r="L2590" s="73"/>
      <c r="M2590" s="247" t="s">
        <v>21</v>
      </c>
      <c r="N2590" s="248" t="s">
        <v>47</v>
      </c>
      <c r="O2590" s="48"/>
      <c r="P2590" s="249">
        <f>O2590*H2590</f>
        <v>0</v>
      </c>
      <c r="Q2590" s="249">
        <v>0</v>
      </c>
      <c r="R2590" s="249">
        <f>Q2590*H2590</f>
        <v>0</v>
      </c>
      <c r="S2590" s="249">
        <v>0</v>
      </c>
      <c r="T2590" s="250">
        <f>S2590*H2590</f>
        <v>0</v>
      </c>
      <c r="AR2590" s="25" t="s">
        <v>690</v>
      </c>
      <c r="AT2590" s="25" t="s">
        <v>418</v>
      </c>
      <c r="AU2590" s="25" t="s">
        <v>86</v>
      </c>
      <c r="AY2590" s="25" t="s">
        <v>414</v>
      </c>
      <c r="BE2590" s="251">
        <f>IF(N2590="základní",J2590,0)</f>
        <v>0</v>
      </c>
      <c r="BF2590" s="251">
        <f>IF(N2590="snížená",J2590,0)</f>
        <v>0</v>
      </c>
      <c r="BG2590" s="251">
        <f>IF(N2590="zákl. přenesená",J2590,0)</f>
        <v>0</v>
      </c>
      <c r="BH2590" s="251">
        <f>IF(N2590="sníž. přenesená",J2590,0)</f>
        <v>0</v>
      </c>
      <c r="BI2590" s="251">
        <f>IF(N2590="nulová",J2590,0)</f>
        <v>0</v>
      </c>
      <c r="BJ2590" s="25" t="s">
        <v>83</v>
      </c>
      <c r="BK2590" s="251">
        <f>ROUND(I2590*H2590,2)</f>
        <v>0</v>
      </c>
      <c r="BL2590" s="25" t="s">
        <v>690</v>
      </c>
      <c r="BM2590" s="25" t="s">
        <v>2664</v>
      </c>
    </row>
    <row r="2591" s="12" customFormat="1">
      <c r="B2591" s="255"/>
      <c r="C2591" s="256"/>
      <c r="D2591" s="252" t="s">
        <v>428</v>
      </c>
      <c r="E2591" s="257" t="s">
        <v>21</v>
      </c>
      <c r="F2591" s="258" t="s">
        <v>2559</v>
      </c>
      <c r="G2591" s="256"/>
      <c r="H2591" s="257" t="s">
        <v>21</v>
      </c>
      <c r="I2591" s="259"/>
      <c r="J2591" s="256"/>
      <c r="K2591" s="256"/>
      <c r="L2591" s="260"/>
      <c r="M2591" s="261"/>
      <c r="N2591" s="262"/>
      <c r="O2591" s="262"/>
      <c r="P2591" s="262"/>
      <c r="Q2591" s="262"/>
      <c r="R2591" s="262"/>
      <c r="S2591" s="262"/>
      <c r="T2591" s="263"/>
      <c r="AT2591" s="264" t="s">
        <v>428</v>
      </c>
      <c r="AU2591" s="264" t="s">
        <v>86</v>
      </c>
      <c r="AV2591" s="12" t="s">
        <v>83</v>
      </c>
      <c r="AW2591" s="12" t="s">
        <v>39</v>
      </c>
      <c r="AX2591" s="12" t="s">
        <v>76</v>
      </c>
      <c r="AY2591" s="264" t="s">
        <v>414</v>
      </c>
    </row>
    <row r="2592" s="13" customFormat="1">
      <c r="B2592" s="265"/>
      <c r="C2592" s="266"/>
      <c r="D2592" s="252" t="s">
        <v>428</v>
      </c>
      <c r="E2592" s="267" t="s">
        <v>21</v>
      </c>
      <c r="F2592" s="268" t="s">
        <v>2665</v>
      </c>
      <c r="G2592" s="266"/>
      <c r="H2592" s="269">
        <v>1</v>
      </c>
      <c r="I2592" s="270"/>
      <c r="J2592" s="266"/>
      <c r="K2592" s="266"/>
      <c r="L2592" s="271"/>
      <c r="M2592" s="272"/>
      <c r="N2592" s="273"/>
      <c r="O2592" s="273"/>
      <c r="P2592" s="273"/>
      <c r="Q2592" s="273"/>
      <c r="R2592" s="273"/>
      <c r="S2592" s="273"/>
      <c r="T2592" s="274"/>
      <c r="AT2592" s="275" t="s">
        <v>428</v>
      </c>
      <c r="AU2592" s="275" t="s">
        <v>86</v>
      </c>
      <c r="AV2592" s="13" t="s">
        <v>86</v>
      </c>
      <c r="AW2592" s="13" t="s">
        <v>39</v>
      </c>
      <c r="AX2592" s="13" t="s">
        <v>76</v>
      </c>
      <c r="AY2592" s="275" t="s">
        <v>414</v>
      </c>
    </row>
    <row r="2593" s="15" customFormat="1">
      <c r="B2593" s="287"/>
      <c r="C2593" s="288"/>
      <c r="D2593" s="252" t="s">
        <v>428</v>
      </c>
      <c r="E2593" s="289" t="s">
        <v>21</v>
      </c>
      <c r="F2593" s="290" t="s">
        <v>235</v>
      </c>
      <c r="G2593" s="288"/>
      <c r="H2593" s="291">
        <v>1</v>
      </c>
      <c r="I2593" s="292"/>
      <c r="J2593" s="288"/>
      <c r="K2593" s="288"/>
      <c r="L2593" s="293"/>
      <c r="M2593" s="294"/>
      <c r="N2593" s="295"/>
      <c r="O2593" s="295"/>
      <c r="P2593" s="295"/>
      <c r="Q2593" s="295"/>
      <c r="R2593" s="295"/>
      <c r="S2593" s="295"/>
      <c r="T2593" s="296"/>
      <c r="AT2593" s="297" t="s">
        <v>428</v>
      </c>
      <c r="AU2593" s="297" t="s">
        <v>86</v>
      </c>
      <c r="AV2593" s="15" t="s">
        <v>422</v>
      </c>
      <c r="AW2593" s="15" t="s">
        <v>39</v>
      </c>
      <c r="AX2593" s="15" t="s">
        <v>83</v>
      </c>
      <c r="AY2593" s="297" t="s">
        <v>414</v>
      </c>
    </row>
    <row r="2594" s="1" customFormat="1" ht="38.25" customHeight="1">
      <c r="B2594" s="47"/>
      <c r="C2594" s="240" t="s">
        <v>2666</v>
      </c>
      <c r="D2594" s="240" t="s">
        <v>418</v>
      </c>
      <c r="E2594" s="241" t="s">
        <v>2667</v>
      </c>
      <c r="F2594" s="242" t="s">
        <v>2668</v>
      </c>
      <c r="G2594" s="243" t="s">
        <v>678</v>
      </c>
      <c r="H2594" s="244">
        <v>1</v>
      </c>
      <c r="I2594" s="245"/>
      <c r="J2594" s="246">
        <f>ROUND(I2594*H2594,2)</f>
        <v>0</v>
      </c>
      <c r="K2594" s="242" t="s">
        <v>21</v>
      </c>
      <c r="L2594" s="73"/>
      <c r="M2594" s="247" t="s">
        <v>21</v>
      </c>
      <c r="N2594" s="248" t="s">
        <v>47</v>
      </c>
      <c r="O2594" s="48"/>
      <c r="P2594" s="249">
        <f>O2594*H2594</f>
        <v>0</v>
      </c>
      <c r="Q2594" s="249">
        <v>0</v>
      </c>
      <c r="R2594" s="249">
        <f>Q2594*H2594</f>
        <v>0</v>
      </c>
      <c r="S2594" s="249">
        <v>0</v>
      </c>
      <c r="T2594" s="250">
        <f>S2594*H2594</f>
        <v>0</v>
      </c>
      <c r="AR2594" s="25" t="s">
        <v>690</v>
      </c>
      <c r="AT2594" s="25" t="s">
        <v>418</v>
      </c>
      <c r="AU2594" s="25" t="s">
        <v>86</v>
      </c>
      <c r="AY2594" s="25" t="s">
        <v>414</v>
      </c>
      <c r="BE2594" s="251">
        <f>IF(N2594="základní",J2594,0)</f>
        <v>0</v>
      </c>
      <c r="BF2594" s="251">
        <f>IF(N2594="snížená",J2594,0)</f>
        <v>0</v>
      </c>
      <c r="BG2594" s="251">
        <f>IF(N2594="zákl. přenesená",J2594,0)</f>
        <v>0</v>
      </c>
      <c r="BH2594" s="251">
        <f>IF(N2594="sníž. přenesená",J2594,0)</f>
        <v>0</v>
      </c>
      <c r="BI2594" s="251">
        <f>IF(N2594="nulová",J2594,0)</f>
        <v>0</v>
      </c>
      <c r="BJ2594" s="25" t="s">
        <v>83</v>
      </c>
      <c r="BK2594" s="251">
        <f>ROUND(I2594*H2594,2)</f>
        <v>0</v>
      </c>
      <c r="BL2594" s="25" t="s">
        <v>690</v>
      </c>
      <c r="BM2594" s="25" t="s">
        <v>2669</v>
      </c>
    </row>
    <row r="2595" s="12" customFormat="1">
      <c r="B2595" s="255"/>
      <c r="C2595" s="256"/>
      <c r="D2595" s="252" t="s">
        <v>428</v>
      </c>
      <c r="E2595" s="257" t="s">
        <v>21</v>
      </c>
      <c r="F2595" s="258" t="s">
        <v>2559</v>
      </c>
      <c r="G2595" s="256"/>
      <c r="H2595" s="257" t="s">
        <v>21</v>
      </c>
      <c r="I2595" s="259"/>
      <c r="J2595" s="256"/>
      <c r="K2595" s="256"/>
      <c r="L2595" s="260"/>
      <c r="M2595" s="261"/>
      <c r="N2595" s="262"/>
      <c r="O2595" s="262"/>
      <c r="P2595" s="262"/>
      <c r="Q2595" s="262"/>
      <c r="R2595" s="262"/>
      <c r="S2595" s="262"/>
      <c r="T2595" s="263"/>
      <c r="AT2595" s="264" t="s">
        <v>428</v>
      </c>
      <c r="AU2595" s="264" t="s">
        <v>86</v>
      </c>
      <c r="AV2595" s="12" t="s">
        <v>83</v>
      </c>
      <c r="AW2595" s="12" t="s">
        <v>39</v>
      </c>
      <c r="AX2595" s="12" t="s">
        <v>76</v>
      </c>
      <c r="AY2595" s="264" t="s">
        <v>414</v>
      </c>
    </row>
    <row r="2596" s="13" customFormat="1">
      <c r="B2596" s="265"/>
      <c r="C2596" s="266"/>
      <c r="D2596" s="252" t="s">
        <v>428</v>
      </c>
      <c r="E2596" s="267" t="s">
        <v>21</v>
      </c>
      <c r="F2596" s="268" t="s">
        <v>2670</v>
      </c>
      <c r="G2596" s="266"/>
      <c r="H2596" s="269">
        <v>1</v>
      </c>
      <c r="I2596" s="270"/>
      <c r="J2596" s="266"/>
      <c r="K2596" s="266"/>
      <c r="L2596" s="271"/>
      <c r="M2596" s="272"/>
      <c r="N2596" s="273"/>
      <c r="O2596" s="273"/>
      <c r="P2596" s="273"/>
      <c r="Q2596" s="273"/>
      <c r="R2596" s="273"/>
      <c r="S2596" s="273"/>
      <c r="T2596" s="274"/>
      <c r="AT2596" s="275" t="s">
        <v>428</v>
      </c>
      <c r="AU2596" s="275" t="s">
        <v>86</v>
      </c>
      <c r="AV2596" s="13" t="s">
        <v>86</v>
      </c>
      <c r="AW2596" s="13" t="s">
        <v>39</v>
      </c>
      <c r="AX2596" s="13" t="s">
        <v>76</v>
      </c>
      <c r="AY2596" s="275" t="s">
        <v>414</v>
      </c>
    </row>
    <row r="2597" s="15" customFormat="1">
      <c r="B2597" s="287"/>
      <c r="C2597" s="288"/>
      <c r="D2597" s="252" t="s">
        <v>428</v>
      </c>
      <c r="E2597" s="289" t="s">
        <v>21</v>
      </c>
      <c r="F2597" s="290" t="s">
        <v>235</v>
      </c>
      <c r="G2597" s="288"/>
      <c r="H2597" s="291">
        <v>1</v>
      </c>
      <c r="I2597" s="292"/>
      <c r="J2597" s="288"/>
      <c r="K2597" s="288"/>
      <c r="L2597" s="293"/>
      <c r="M2597" s="294"/>
      <c r="N2597" s="295"/>
      <c r="O2597" s="295"/>
      <c r="P2597" s="295"/>
      <c r="Q2597" s="295"/>
      <c r="R2597" s="295"/>
      <c r="S2597" s="295"/>
      <c r="T2597" s="296"/>
      <c r="AT2597" s="297" t="s">
        <v>428</v>
      </c>
      <c r="AU2597" s="297" t="s">
        <v>86</v>
      </c>
      <c r="AV2597" s="15" t="s">
        <v>422</v>
      </c>
      <c r="AW2597" s="15" t="s">
        <v>39</v>
      </c>
      <c r="AX2597" s="15" t="s">
        <v>83</v>
      </c>
      <c r="AY2597" s="297" t="s">
        <v>414</v>
      </c>
    </row>
    <row r="2598" s="1" customFormat="1" ht="38.25" customHeight="1">
      <c r="B2598" s="47"/>
      <c r="C2598" s="240" t="s">
        <v>2671</v>
      </c>
      <c r="D2598" s="240" t="s">
        <v>418</v>
      </c>
      <c r="E2598" s="241" t="s">
        <v>2672</v>
      </c>
      <c r="F2598" s="242" t="s">
        <v>2673</v>
      </c>
      <c r="G2598" s="243" t="s">
        <v>678</v>
      </c>
      <c r="H2598" s="244">
        <v>1</v>
      </c>
      <c r="I2598" s="245"/>
      <c r="J2598" s="246">
        <f>ROUND(I2598*H2598,2)</f>
        <v>0</v>
      </c>
      <c r="K2598" s="242" t="s">
        <v>21</v>
      </c>
      <c r="L2598" s="73"/>
      <c r="M2598" s="247" t="s">
        <v>21</v>
      </c>
      <c r="N2598" s="248" t="s">
        <v>47</v>
      </c>
      <c r="O2598" s="48"/>
      <c r="P2598" s="249">
        <f>O2598*H2598</f>
        <v>0</v>
      </c>
      <c r="Q2598" s="249">
        <v>0</v>
      </c>
      <c r="R2598" s="249">
        <f>Q2598*H2598</f>
        <v>0</v>
      </c>
      <c r="S2598" s="249">
        <v>0</v>
      </c>
      <c r="T2598" s="250">
        <f>S2598*H2598</f>
        <v>0</v>
      </c>
      <c r="AR2598" s="25" t="s">
        <v>690</v>
      </c>
      <c r="AT2598" s="25" t="s">
        <v>418</v>
      </c>
      <c r="AU2598" s="25" t="s">
        <v>86</v>
      </c>
      <c r="AY2598" s="25" t="s">
        <v>414</v>
      </c>
      <c r="BE2598" s="251">
        <f>IF(N2598="základní",J2598,0)</f>
        <v>0</v>
      </c>
      <c r="BF2598" s="251">
        <f>IF(N2598="snížená",J2598,0)</f>
        <v>0</v>
      </c>
      <c r="BG2598" s="251">
        <f>IF(N2598="zákl. přenesená",J2598,0)</f>
        <v>0</v>
      </c>
      <c r="BH2598" s="251">
        <f>IF(N2598="sníž. přenesená",J2598,0)</f>
        <v>0</v>
      </c>
      <c r="BI2598" s="251">
        <f>IF(N2598="nulová",J2598,0)</f>
        <v>0</v>
      </c>
      <c r="BJ2598" s="25" t="s">
        <v>83</v>
      </c>
      <c r="BK2598" s="251">
        <f>ROUND(I2598*H2598,2)</f>
        <v>0</v>
      </c>
      <c r="BL2598" s="25" t="s">
        <v>690</v>
      </c>
      <c r="BM2598" s="25" t="s">
        <v>2674</v>
      </c>
    </row>
    <row r="2599" s="12" customFormat="1">
      <c r="B2599" s="255"/>
      <c r="C2599" s="256"/>
      <c r="D2599" s="252" t="s">
        <v>428</v>
      </c>
      <c r="E2599" s="257" t="s">
        <v>21</v>
      </c>
      <c r="F2599" s="258" t="s">
        <v>2559</v>
      </c>
      <c r="G2599" s="256"/>
      <c r="H2599" s="257" t="s">
        <v>21</v>
      </c>
      <c r="I2599" s="259"/>
      <c r="J2599" s="256"/>
      <c r="K2599" s="256"/>
      <c r="L2599" s="260"/>
      <c r="M2599" s="261"/>
      <c r="N2599" s="262"/>
      <c r="O2599" s="262"/>
      <c r="P2599" s="262"/>
      <c r="Q2599" s="262"/>
      <c r="R2599" s="262"/>
      <c r="S2599" s="262"/>
      <c r="T2599" s="263"/>
      <c r="AT2599" s="264" t="s">
        <v>428</v>
      </c>
      <c r="AU2599" s="264" t="s">
        <v>86</v>
      </c>
      <c r="AV2599" s="12" t="s">
        <v>83</v>
      </c>
      <c r="AW2599" s="12" t="s">
        <v>39</v>
      </c>
      <c r="AX2599" s="12" t="s">
        <v>76</v>
      </c>
      <c r="AY2599" s="264" t="s">
        <v>414</v>
      </c>
    </row>
    <row r="2600" s="13" customFormat="1">
      <c r="B2600" s="265"/>
      <c r="C2600" s="266"/>
      <c r="D2600" s="252" t="s">
        <v>428</v>
      </c>
      <c r="E2600" s="267" t="s">
        <v>21</v>
      </c>
      <c r="F2600" s="268" t="s">
        <v>2675</v>
      </c>
      <c r="G2600" s="266"/>
      <c r="H2600" s="269">
        <v>1</v>
      </c>
      <c r="I2600" s="270"/>
      <c r="J2600" s="266"/>
      <c r="K2600" s="266"/>
      <c r="L2600" s="271"/>
      <c r="M2600" s="272"/>
      <c r="N2600" s="273"/>
      <c r="O2600" s="273"/>
      <c r="P2600" s="273"/>
      <c r="Q2600" s="273"/>
      <c r="R2600" s="273"/>
      <c r="S2600" s="273"/>
      <c r="T2600" s="274"/>
      <c r="AT2600" s="275" t="s">
        <v>428</v>
      </c>
      <c r="AU2600" s="275" t="s">
        <v>86</v>
      </c>
      <c r="AV2600" s="13" t="s">
        <v>86</v>
      </c>
      <c r="AW2600" s="13" t="s">
        <v>39</v>
      </c>
      <c r="AX2600" s="13" t="s">
        <v>76</v>
      </c>
      <c r="AY2600" s="275" t="s">
        <v>414</v>
      </c>
    </row>
    <row r="2601" s="15" customFormat="1">
      <c r="B2601" s="287"/>
      <c r="C2601" s="288"/>
      <c r="D2601" s="252" t="s">
        <v>428</v>
      </c>
      <c r="E2601" s="289" t="s">
        <v>21</v>
      </c>
      <c r="F2601" s="290" t="s">
        <v>235</v>
      </c>
      <c r="G2601" s="288"/>
      <c r="H2601" s="291">
        <v>1</v>
      </c>
      <c r="I2601" s="292"/>
      <c r="J2601" s="288"/>
      <c r="K2601" s="288"/>
      <c r="L2601" s="293"/>
      <c r="M2601" s="294"/>
      <c r="N2601" s="295"/>
      <c r="O2601" s="295"/>
      <c r="P2601" s="295"/>
      <c r="Q2601" s="295"/>
      <c r="R2601" s="295"/>
      <c r="S2601" s="295"/>
      <c r="T2601" s="296"/>
      <c r="AT2601" s="297" t="s">
        <v>428</v>
      </c>
      <c r="AU2601" s="297" t="s">
        <v>86</v>
      </c>
      <c r="AV2601" s="15" t="s">
        <v>422</v>
      </c>
      <c r="AW2601" s="15" t="s">
        <v>39</v>
      </c>
      <c r="AX2601" s="15" t="s">
        <v>83</v>
      </c>
      <c r="AY2601" s="297" t="s">
        <v>414</v>
      </c>
    </row>
    <row r="2602" s="1" customFormat="1" ht="38.25" customHeight="1">
      <c r="B2602" s="47"/>
      <c r="C2602" s="240" t="s">
        <v>2676</v>
      </c>
      <c r="D2602" s="240" t="s">
        <v>418</v>
      </c>
      <c r="E2602" s="241" t="s">
        <v>2677</v>
      </c>
      <c r="F2602" s="242" t="s">
        <v>2678</v>
      </c>
      <c r="G2602" s="243" t="s">
        <v>678</v>
      </c>
      <c r="H2602" s="244">
        <v>1</v>
      </c>
      <c r="I2602" s="245"/>
      <c r="J2602" s="246">
        <f>ROUND(I2602*H2602,2)</f>
        <v>0</v>
      </c>
      <c r="K2602" s="242" t="s">
        <v>21</v>
      </c>
      <c r="L2602" s="73"/>
      <c r="M2602" s="247" t="s">
        <v>21</v>
      </c>
      <c r="N2602" s="248" t="s">
        <v>47</v>
      </c>
      <c r="O2602" s="48"/>
      <c r="P2602" s="249">
        <f>O2602*H2602</f>
        <v>0</v>
      </c>
      <c r="Q2602" s="249">
        <v>0</v>
      </c>
      <c r="R2602" s="249">
        <f>Q2602*H2602</f>
        <v>0</v>
      </c>
      <c r="S2602" s="249">
        <v>0</v>
      </c>
      <c r="T2602" s="250">
        <f>S2602*H2602</f>
        <v>0</v>
      </c>
      <c r="AR2602" s="25" t="s">
        <v>690</v>
      </c>
      <c r="AT2602" s="25" t="s">
        <v>418</v>
      </c>
      <c r="AU2602" s="25" t="s">
        <v>86</v>
      </c>
      <c r="AY2602" s="25" t="s">
        <v>414</v>
      </c>
      <c r="BE2602" s="251">
        <f>IF(N2602="základní",J2602,0)</f>
        <v>0</v>
      </c>
      <c r="BF2602" s="251">
        <f>IF(N2602="snížená",J2602,0)</f>
        <v>0</v>
      </c>
      <c r="BG2602" s="251">
        <f>IF(N2602="zákl. přenesená",J2602,0)</f>
        <v>0</v>
      </c>
      <c r="BH2602" s="251">
        <f>IF(N2602="sníž. přenesená",J2602,0)</f>
        <v>0</v>
      </c>
      <c r="BI2602" s="251">
        <f>IF(N2602="nulová",J2602,0)</f>
        <v>0</v>
      </c>
      <c r="BJ2602" s="25" t="s">
        <v>83</v>
      </c>
      <c r="BK2602" s="251">
        <f>ROUND(I2602*H2602,2)</f>
        <v>0</v>
      </c>
      <c r="BL2602" s="25" t="s">
        <v>690</v>
      </c>
      <c r="BM2602" s="25" t="s">
        <v>2679</v>
      </c>
    </row>
    <row r="2603" s="12" customFormat="1">
      <c r="B2603" s="255"/>
      <c r="C2603" s="256"/>
      <c r="D2603" s="252" t="s">
        <v>428</v>
      </c>
      <c r="E2603" s="257" t="s">
        <v>21</v>
      </c>
      <c r="F2603" s="258" t="s">
        <v>2559</v>
      </c>
      <c r="G2603" s="256"/>
      <c r="H2603" s="257" t="s">
        <v>21</v>
      </c>
      <c r="I2603" s="259"/>
      <c r="J2603" s="256"/>
      <c r="K2603" s="256"/>
      <c r="L2603" s="260"/>
      <c r="M2603" s="261"/>
      <c r="N2603" s="262"/>
      <c r="O2603" s="262"/>
      <c r="P2603" s="262"/>
      <c r="Q2603" s="262"/>
      <c r="R2603" s="262"/>
      <c r="S2603" s="262"/>
      <c r="T2603" s="263"/>
      <c r="AT2603" s="264" t="s">
        <v>428</v>
      </c>
      <c r="AU2603" s="264" t="s">
        <v>86</v>
      </c>
      <c r="AV2603" s="12" t="s">
        <v>83</v>
      </c>
      <c r="AW2603" s="12" t="s">
        <v>39</v>
      </c>
      <c r="AX2603" s="12" t="s">
        <v>76</v>
      </c>
      <c r="AY2603" s="264" t="s">
        <v>414</v>
      </c>
    </row>
    <row r="2604" s="13" customFormat="1">
      <c r="B2604" s="265"/>
      <c r="C2604" s="266"/>
      <c r="D2604" s="252" t="s">
        <v>428</v>
      </c>
      <c r="E2604" s="267" t="s">
        <v>21</v>
      </c>
      <c r="F2604" s="268" t="s">
        <v>2680</v>
      </c>
      <c r="G2604" s="266"/>
      <c r="H2604" s="269">
        <v>1</v>
      </c>
      <c r="I2604" s="270"/>
      <c r="J2604" s="266"/>
      <c r="K2604" s="266"/>
      <c r="L2604" s="271"/>
      <c r="M2604" s="272"/>
      <c r="N2604" s="273"/>
      <c r="O2604" s="273"/>
      <c r="P2604" s="273"/>
      <c r="Q2604" s="273"/>
      <c r="R2604" s="273"/>
      <c r="S2604" s="273"/>
      <c r="T2604" s="274"/>
      <c r="AT2604" s="275" t="s">
        <v>428</v>
      </c>
      <c r="AU2604" s="275" t="s">
        <v>86</v>
      </c>
      <c r="AV2604" s="13" t="s">
        <v>86</v>
      </c>
      <c r="AW2604" s="13" t="s">
        <v>39</v>
      </c>
      <c r="AX2604" s="13" t="s">
        <v>76</v>
      </c>
      <c r="AY2604" s="275" t="s">
        <v>414</v>
      </c>
    </row>
    <row r="2605" s="15" customFormat="1">
      <c r="B2605" s="287"/>
      <c r="C2605" s="288"/>
      <c r="D2605" s="252" t="s">
        <v>428</v>
      </c>
      <c r="E2605" s="289" t="s">
        <v>21</v>
      </c>
      <c r="F2605" s="290" t="s">
        <v>235</v>
      </c>
      <c r="G2605" s="288"/>
      <c r="H2605" s="291">
        <v>1</v>
      </c>
      <c r="I2605" s="292"/>
      <c r="J2605" s="288"/>
      <c r="K2605" s="288"/>
      <c r="L2605" s="293"/>
      <c r="M2605" s="294"/>
      <c r="N2605" s="295"/>
      <c r="O2605" s="295"/>
      <c r="P2605" s="295"/>
      <c r="Q2605" s="295"/>
      <c r="R2605" s="295"/>
      <c r="S2605" s="295"/>
      <c r="T2605" s="296"/>
      <c r="AT2605" s="297" t="s">
        <v>428</v>
      </c>
      <c r="AU2605" s="297" t="s">
        <v>86</v>
      </c>
      <c r="AV2605" s="15" t="s">
        <v>422</v>
      </c>
      <c r="AW2605" s="15" t="s">
        <v>39</v>
      </c>
      <c r="AX2605" s="15" t="s">
        <v>83</v>
      </c>
      <c r="AY2605" s="297" t="s">
        <v>414</v>
      </c>
    </row>
    <row r="2606" s="1" customFormat="1" ht="38.25" customHeight="1">
      <c r="B2606" s="47"/>
      <c r="C2606" s="240" t="s">
        <v>2681</v>
      </c>
      <c r="D2606" s="240" t="s">
        <v>418</v>
      </c>
      <c r="E2606" s="241" t="s">
        <v>2682</v>
      </c>
      <c r="F2606" s="242" t="s">
        <v>2683</v>
      </c>
      <c r="G2606" s="243" t="s">
        <v>678</v>
      </c>
      <c r="H2606" s="244">
        <v>2</v>
      </c>
      <c r="I2606" s="245"/>
      <c r="J2606" s="246">
        <f>ROUND(I2606*H2606,2)</f>
        <v>0</v>
      </c>
      <c r="K2606" s="242" t="s">
        <v>21</v>
      </c>
      <c r="L2606" s="73"/>
      <c r="M2606" s="247" t="s">
        <v>21</v>
      </c>
      <c r="N2606" s="248" t="s">
        <v>47</v>
      </c>
      <c r="O2606" s="48"/>
      <c r="P2606" s="249">
        <f>O2606*H2606</f>
        <v>0</v>
      </c>
      <c r="Q2606" s="249">
        <v>0</v>
      </c>
      <c r="R2606" s="249">
        <f>Q2606*H2606</f>
        <v>0</v>
      </c>
      <c r="S2606" s="249">
        <v>0</v>
      </c>
      <c r="T2606" s="250">
        <f>S2606*H2606</f>
        <v>0</v>
      </c>
      <c r="AR2606" s="25" t="s">
        <v>690</v>
      </c>
      <c r="AT2606" s="25" t="s">
        <v>418</v>
      </c>
      <c r="AU2606" s="25" t="s">
        <v>86</v>
      </c>
      <c r="AY2606" s="25" t="s">
        <v>414</v>
      </c>
      <c r="BE2606" s="251">
        <f>IF(N2606="základní",J2606,0)</f>
        <v>0</v>
      </c>
      <c r="BF2606" s="251">
        <f>IF(N2606="snížená",J2606,0)</f>
        <v>0</v>
      </c>
      <c r="BG2606" s="251">
        <f>IF(N2606="zákl. přenesená",J2606,0)</f>
        <v>0</v>
      </c>
      <c r="BH2606" s="251">
        <f>IF(N2606="sníž. přenesená",J2606,0)</f>
        <v>0</v>
      </c>
      <c r="BI2606" s="251">
        <f>IF(N2606="nulová",J2606,0)</f>
        <v>0</v>
      </c>
      <c r="BJ2606" s="25" t="s">
        <v>83</v>
      </c>
      <c r="BK2606" s="251">
        <f>ROUND(I2606*H2606,2)</f>
        <v>0</v>
      </c>
      <c r="BL2606" s="25" t="s">
        <v>690</v>
      </c>
      <c r="BM2606" s="25" t="s">
        <v>2684</v>
      </c>
    </row>
    <row r="2607" s="12" customFormat="1">
      <c r="B2607" s="255"/>
      <c r="C2607" s="256"/>
      <c r="D2607" s="252" t="s">
        <v>428</v>
      </c>
      <c r="E2607" s="257" t="s">
        <v>21</v>
      </c>
      <c r="F2607" s="258" t="s">
        <v>2559</v>
      </c>
      <c r="G2607" s="256"/>
      <c r="H2607" s="257" t="s">
        <v>21</v>
      </c>
      <c r="I2607" s="259"/>
      <c r="J2607" s="256"/>
      <c r="K2607" s="256"/>
      <c r="L2607" s="260"/>
      <c r="M2607" s="261"/>
      <c r="N2607" s="262"/>
      <c r="O2607" s="262"/>
      <c r="P2607" s="262"/>
      <c r="Q2607" s="262"/>
      <c r="R2607" s="262"/>
      <c r="S2607" s="262"/>
      <c r="T2607" s="263"/>
      <c r="AT2607" s="264" t="s">
        <v>428</v>
      </c>
      <c r="AU2607" s="264" t="s">
        <v>86</v>
      </c>
      <c r="AV2607" s="12" t="s">
        <v>83</v>
      </c>
      <c r="AW2607" s="12" t="s">
        <v>39</v>
      </c>
      <c r="AX2607" s="12" t="s">
        <v>76</v>
      </c>
      <c r="AY2607" s="264" t="s">
        <v>414</v>
      </c>
    </row>
    <row r="2608" s="13" customFormat="1">
      <c r="B2608" s="265"/>
      <c r="C2608" s="266"/>
      <c r="D2608" s="252" t="s">
        <v>428</v>
      </c>
      <c r="E2608" s="267" t="s">
        <v>21</v>
      </c>
      <c r="F2608" s="268" t="s">
        <v>2685</v>
      </c>
      <c r="G2608" s="266"/>
      <c r="H2608" s="269">
        <v>2</v>
      </c>
      <c r="I2608" s="270"/>
      <c r="J2608" s="266"/>
      <c r="K2608" s="266"/>
      <c r="L2608" s="271"/>
      <c r="M2608" s="272"/>
      <c r="N2608" s="273"/>
      <c r="O2608" s="273"/>
      <c r="P2608" s="273"/>
      <c r="Q2608" s="273"/>
      <c r="R2608" s="273"/>
      <c r="S2608" s="273"/>
      <c r="T2608" s="274"/>
      <c r="AT2608" s="275" t="s">
        <v>428</v>
      </c>
      <c r="AU2608" s="275" t="s">
        <v>86</v>
      </c>
      <c r="AV2608" s="13" t="s">
        <v>86</v>
      </c>
      <c r="AW2608" s="13" t="s">
        <v>39</v>
      </c>
      <c r="AX2608" s="13" t="s">
        <v>76</v>
      </c>
      <c r="AY2608" s="275" t="s">
        <v>414</v>
      </c>
    </row>
    <row r="2609" s="15" customFormat="1">
      <c r="B2609" s="287"/>
      <c r="C2609" s="288"/>
      <c r="D2609" s="252" t="s">
        <v>428</v>
      </c>
      <c r="E2609" s="289" t="s">
        <v>21</v>
      </c>
      <c r="F2609" s="290" t="s">
        <v>235</v>
      </c>
      <c r="G2609" s="288"/>
      <c r="H2609" s="291">
        <v>2</v>
      </c>
      <c r="I2609" s="292"/>
      <c r="J2609" s="288"/>
      <c r="K2609" s="288"/>
      <c r="L2609" s="293"/>
      <c r="M2609" s="294"/>
      <c r="N2609" s="295"/>
      <c r="O2609" s="295"/>
      <c r="P2609" s="295"/>
      <c r="Q2609" s="295"/>
      <c r="R2609" s="295"/>
      <c r="S2609" s="295"/>
      <c r="T2609" s="296"/>
      <c r="AT2609" s="297" t="s">
        <v>428</v>
      </c>
      <c r="AU2609" s="297" t="s">
        <v>86</v>
      </c>
      <c r="AV2609" s="15" t="s">
        <v>422</v>
      </c>
      <c r="AW2609" s="15" t="s">
        <v>39</v>
      </c>
      <c r="AX2609" s="15" t="s">
        <v>83</v>
      </c>
      <c r="AY2609" s="297" t="s">
        <v>414</v>
      </c>
    </row>
    <row r="2610" s="1" customFormat="1" ht="38.25" customHeight="1">
      <c r="B2610" s="47"/>
      <c r="C2610" s="240" t="s">
        <v>2686</v>
      </c>
      <c r="D2610" s="240" t="s">
        <v>418</v>
      </c>
      <c r="E2610" s="241" t="s">
        <v>2687</v>
      </c>
      <c r="F2610" s="242" t="s">
        <v>2688</v>
      </c>
      <c r="G2610" s="243" t="s">
        <v>678</v>
      </c>
      <c r="H2610" s="244">
        <v>2</v>
      </c>
      <c r="I2610" s="245"/>
      <c r="J2610" s="246">
        <f>ROUND(I2610*H2610,2)</f>
        <v>0</v>
      </c>
      <c r="K2610" s="242" t="s">
        <v>21</v>
      </c>
      <c r="L2610" s="73"/>
      <c r="M2610" s="247" t="s">
        <v>21</v>
      </c>
      <c r="N2610" s="248" t="s">
        <v>47</v>
      </c>
      <c r="O2610" s="48"/>
      <c r="P2610" s="249">
        <f>O2610*H2610</f>
        <v>0</v>
      </c>
      <c r="Q2610" s="249">
        <v>0</v>
      </c>
      <c r="R2610" s="249">
        <f>Q2610*H2610</f>
        <v>0</v>
      </c>
      <c r="S2610" s="249">
        <v>0</v>
      </c>
      <c r="T2610" s="250">
        <f>S2610*H2610</f>
        <v>0</v>
      </c>
      <c r="AR2610" s="25" t="s">
        <v>690</v>
      </c>
      <c r="AT2610" s="25" t="s">
        <v>418</v>
      </c>
      <c r="AU2610" s="25" t="s">
        <v>86</v>
      </c>
      <c r="AY2610" s="25" t="s">
        <v>414</v>
      </c>
      <c r="BE2610" s="251">
        <f>IF(N2610="základní",J2610,0)</f>
        <v>0</v>
      </c>
      <c r="BF2610" s="251">
        <f>IF(N2610="snížená",J2610,0)</f>
        <v>0</v>
      </c>
      <c r="BG2610" s="251">
        <f>IF(N2610="zákl. přenesená",J2610,0)</f>
        <v>0</v>
      </c>
      <c r="BH2610" s="251">
        <f>IF(N2610="sníž. přenesená",J2610,0)</f>
        <v>0</v>
      </c>
      <c r="BI2610" s="251">
        <f>IF(N2610="nulová",J2610,0)</f>
        <v>0</v>
      </c>
      <c r="BJ2610" s="25" t="s">
        <v>83</v>
      </c>
      <c r="BK2610" s="251">
        <f>ROUND(I2610*H2610,2)</f>
        <v>0</v>
      </c>
      <c r="BL2610" s="25" t="s">
        <v>690</v>
      </c>
      <c r="BM2610" s="25" t="s">
        <v>2689</v>
      </c>
    </row>
    <row r="2611" s="12" customFormat="1">
      <c r="B2611" s="255"/>
      <c r="C2611" s="256"/>
      <c r="D2611" s="252" t="s">
        <v>428</v>
      </c>
      <c r="E2611" s="257" t="s">
        <v>21</v>
      </c>
      <c r="F2611" s="258" t="s">
        <v>2559</v>
      </c>
      <c r="G2611" s="256"/>
      <c r="H2611" s="257" t="s">
        <v>21</v>
      </c>
      <c r="I2611" s="259"/>
      <c r="J2611" s="256"/>
      <c r="K2611" s="256"/>
      <c r="L2611" s="260"/>
      <c r="M2611" s="261"/>
      <c r="N2611" s="262"/>
      <c r="O2611" s="262"/>
      <c r="P2611" s="262"/>
      <c r="Q2611" s="262"/>
      <c r="R2611" s="262"/>
      <c r="S2611" s="262"/>
      <c r="T2611" s="263"/>
      <c r="AT2611" s="264" t="s">
        <v>428</v>
      </c>
      <c r="AU2611" s="264" t="s">
        <v>86</v>
      </c>
      <c r="AV2611" s="12" t="s">
        <v>83</v>
      </c>
      <c r="AW2611" s="12" t="s">
        <v>39</v>
      </c>
      <c r="AX2611" s="12" t="s">
        <v>76</v>
      </c>
      <c r="AY2611" s="264" t="s">
        <v>414</v>
      </c>
    </row>
    <row r="2612" s="13" customFormat="1">
      <c r="B2612" s="265"/>
      <c r="C2612" s="266"/>
      <c r="D2612" s="252" t="s">
        <v>428</v>
      </c>
      <c r="E2612" s="267" t="s">
        <v>21</v>
      </c>
      <c r="F2612" s="268" t="s">
        <v>2690</v>
      </c>
      <c r="G2612" s="266"/>
      <c r="H2612" s="269">
        <v>2</v>
      </c>
      <c r="I2612" s="270"/>
      <c r="J2612" s="266"/>
      <c r="K2612" s="266"/>
      <c r="L2612" s="271"/>
      <c r="M2612" s="272"/>
      <c r="N2612" s="273"/>
      <c r="O2612" s="273"/>
      <c r="P2612" s="273"/>
      <c r="Q2612" s="273"/>
      <c r="R2612" s="273"/>
      <c r="S2612" s="273"/>
      <c r="T2612" s="274"/>
      <c r="AT2612" s="275" t="s">
        <v>428</v>
      </c>
      <c r="AU2612" s="275" t="s">
        <v>86</v>
      </c>
      <c r="AV2612" s="13" t="s">
        <v>86</v>
      </c>
      <c r="AW2612" s="13" t="s">
        <v>39</v>
      </c>
      <c r="AX2612" s="13" t="s">
        <v>76</v>
      </c>
      <c r="AY2612" s="275" t="s">
        <v>414</v>
      </c>
    </row>
    <row r="2613" s="15" customFormat="1">
      <c r="B2613" s="287"/>
      <c r="C2613" s="288"/>
      <c r="D2613" s="252" t="s">
        <v>428</v>
      </c>
      <c r="E2613" s="289" t="s">
        <v>21</v>
      </c>
      <c r="F2613" s="290" t="s">
        <v>235</v>
      </c>
      <c r="G2613" s="288"/>
      <c r="H2613" s="291">
        <v>2</v>
      </c>
      <c r="I2613" s="292"/>
      <c r="J2613" s="288"/>
      <c r="K2613" s="288"/>
      <c r="L2613" s="293"/>
      <c r="M2613" s="294"/>
      <c r="N2613" s="295"/>
      <c r="O2613" s="295"/>
      <c r="P2613" s="295"/>
      <c r="Q2613" s="295"/>
      <c r="R2613" s="295"/>
      <c r="S2613" s="295"/>
      <c r="T2613" s="296"/>
      <c r="AT2613" s="297" t="s">
        <v>428</v>
      </c>
      <c r="AU2613" s="297" t="s">
        <v>86</v>
      </c>
      <c r="AV2613" s="15" t="s">
        <v>422</v>
      </c>
      <c r="AW2613" s="15" t="s">
        <v>39</v>
      </c>
      <c r="AX2613" s="15" t="s">
        <v>83</v>
      </c>
      <c r="AY2613" s="297" t="s">
        <v>414</v>
      </c>
    </row>
    <row r="2614" s="1" customFormat="1" ht="38.25" customHeight="1">
      <c r="B2614" s="47"/>
      <c r="C2614" s="240" t="s">
        <v>2691</v>
      </c>
      <c r="D2614" s="240" t="s">
        <v>418</v>
      </c>
      <c r="E2614" s="241" t="s">
        <v>2692</v>
      </c>
      <c r="F2614" s="242" t="s">
        <v>2693</v>
      </c>
      <c r="G2614" s="243" t="s">
        <v>678</v>
      </c>
      <c r="H2614" s="244">
        <v>1</v>
      </c>
      <c r="I2614" s="245"/>
      <c r="J2614" s="246">
        <f>ROUND(I2614*H2614,2)</f>
        <v>0</v>
      </c>
      <c r="K2614" s="242" t="s">
        <v>21</v>
      </c>
      <c r="L2614" s="73"/>
      <c r="M2614" s="247" t="s">
        <v>21</v>
      </c>
      <c r="N2614" s="248" t="s">
        <v>47</v>
      </c>
      <c r="O2614" s="48"/>
      <c r="P2614" s="249">
        <f>O2614*H2614</f>
        <v>0</v>
      </c>
      <c r="Q2614" s="249">
        <v>0</v>
      </c>
      <c r="R2614" s="249">
        <f>Q2614*H2614</f>
        <v>0</v>
      </c>
      <c r="S2614" s="249">
        <v>0</v>
      </c>
      <c r="T2614" s="250">
        <f>S2614*H2614</f>
        <v>0</v>
      </c>
      <c r="AR2614" s="25" t="s">
        <v>690</v>
      </c>
      <c r="AT2614" s="25" t="s">
        <v>418</v>
      </c>
      <c r="AU2614" s="25" t="s">
        <v>86</v>
      </c>
      <c r="AY2614" s="25" t="s">
        <v>414</v>
      </c>
      <c r="BE2614" s="251">
        <f>IF(N2614="základní",J2614,0)</f>
        <v>0</v>
      </c>
      <c r="BF2614" s="251">
        <f>IF(N2614="snížená",J2614,0)</f>
        <v>0</v>
      </c>
      <c r="BG2614" s="251">
        <f>IF(N2614="zákl. přenesená",J2614,0)</f>
        <v>0</v>
      </c>
      <c r="BH2614" s="251">
        <f>IF(N2614="sníž. přenesená",J2614,0)</f>
        <v>0</v>
      </c>
      <c r="BI2614" s="251">
        <f>IF(N2614="nulová",J2614,0)</f>
        <v>0</v>
      </c>
      <c r="BJ2614" s="25" t="s">
        <v>83</v>
      </c>
      <c r="BK2614" s="251">
        <f>ROUND(I2614*H2614,2)</f>
        <v>0</v>
      </c>
      <c r="BL2614" s="25" t="s">
        <v>690</v>
      </c>
      <c r="BM2614" s="25" t="s">
        <v>2694</v>
      </c>
    </row>
    <row r="2615" s="12" customFormat="1">
      <c r="B2615" s="255"/>
      <c r="C2615" s="256"/>
      <c r="D2615" s="252" t="s">
        <v>428</v>
      </c>
      <c r="E2615" s="257" t="s">
        <v>21</v>
      </c>
      <c r="F2615" s="258" t="s">
        <v>2559</v>
      </c>
      <c r="G2615" s="256"/>
      <c r="H2615" s="257" t="s">
        <v>21</v>
      </c>
      <c r="I2615" s="259"/>
      <c r="J2615" s="256"/>
      <c r="K2615" s="256"/>
      <c r="L2615" s="260"/>
      <c r="M2615" s="261"/>
      <c r="N2615" s="262"/>
      <c r="O2615" s="262"/>
      <c r="P2615" s="262"/>
      <c r="Q2615" s="262"/>
      <c r="R2615" s="262"/>
      <c r="S2615" s="262"/>
      <c r="T2615" s="263"/>
      <c r="AT2615" s="264" t="s">
        <v>428</v>
      </c>
      <c r="AU2615" s="264" t="s">
        <v>86</v>
      </c>
      <c r="AV2615" s="12" t="s">
        <v>83</v>
      </c>
      <c r="AW2615" s="12" t="s">
        <v>39</v>
      </c>
      <c r="AX2615" s="12" t="s">
        <v>76</v>
      </c>
      <c r="AY2615" s="264" t="s">
        <v>414</v>
      </c>
    </row>
    <row r="2616" s="13" customFormat="1">
      <c r="B2616" s="265"/>
      <c r="C2616" s="266"/>
      <c r="D2616" s="252" t="s">
        <v>428</v>
      </c>
      <c r="E2616" s="267" t="s">
        <v>21</v>
      </c>
      <c r="F2616" s="268" t="s">
        <v>2695</v>
      </c>
      <c r="G2616" s="266"/>
      <c r="H2616" s="269">
        <v>1</v>
      </c>
      <c r="I2616" s="270"/>
      <c r="J2616" s="266"/>
      <c r="K2616" s="266"/>
      <c r="L2616" s="271"/>
      <c r="M2616" s="272"/>
      <c r="N2616" s="273"/>
      <c r="O2616" s="273"/>
      <c r="P2616" s="273"/>
      <c r="Q2616" s="273"/>
      <c r="R2616" s="273"/>
      <c r="S2616" s="273"/>
      <c r="T2616" s="274"/>
      <c r="AT2616" s="275" t="s">
        <v>428</v>
      </c>
      <c r="AU2616" s="275" t="s">
        <v>86</v>
      </c>
      <c r="AV2616" s="13" t="s">
        <v>86</v>
      </c>
      <c r="AW2616" s="13" t="s">
        <v>39</v>
      </c>
      <c r="AX2616" s="13" t="s">
        <v>76</v>
      </c>
      <c r="AY2616" s="275" t="s">
        <v>414</v>
      </c>
    </row>
    <row r="2617" s="15" customFormat="1">
      <c r="B2617" s="287"/>
      <c r="C2617" s="288"/>
      <c r="D2617" s="252" t="s">
        <v>428</v>
      </c>
      <c r="E2617" s="289" t="s">
        <v>21</v>
      </c>
      <c r="F2617" s="290" t="s">
        <v>235</v>
      </c>
      <c r="G2617" s="288"/>
      <c r="H2617" s="291">
        <v>1</v>
      </c>
      <c r="I2617" s="292"/>
      <c r="J2617" s="288"/>
      <c r="K2617" s="288"/>
      <c r="L2617" s="293"/>
      <c r="M2617" s="294"/>
      <c r="N2617" s="295"/>
      <c r="O2617" s="295"/>
      <c r="P2617" s="295"/>
      <c r="Q2617" s="295"/>
      <c r="R2617" s="295"/>
      <c r="S2617" s="295"/>
      <c r="T2617" s="296"/>
      <c r="AT2617" s="297" t="s">
        <v>428</v>
      </c>
      <c r="AU2617" s="297" t="s">
        <v>86</v>
      </c>
      <c r="AV2617" s="15" t="s">
        <v>422</v>
      </c>
      <c r="AW2617" s="15" t="s">
        <v>39</v>
      </c>
      <c r="AX2617" s="15" t="s">
        <v>83</v>
      </c>
      <c r="AY2617" s="297" t="s">
        <v>414</v>
      </c>
    </row>
    <row r="2618" s="1" customFormat="1" ht="38.25" customHeight="1">
      <c r="B2618" s="47"/>
      <c r="C2618" s="240" t="s">
        <v>2696</v>
      </c>
      <c r="D2618" s="240" t="s">
        <v>418</v>
      </c>
      <c r="E2618" s="241" t="s">
        <v>2697</v>
      </c>
      <c r="F2618" s="242" t="s">
        <v>2698</v>
      </c>
      <c r="G2618" s="243" t="s">
        <v>678</v>
      </c>
      <c r="H2618" s="244">
        <v>1</v>
      </c>
      <c r="I2618" s="245"/>
      <c r="J2618" s="246">
        <f>ROUND(I2618*H2618,2)</f>
        <v>0</v>
      </c>
      <c r="K2618" s="242" t="s">
        <v>21</v>
      </c>
      <c r="L2618" s="73"/>
      <c r="M2618" s="247" t="s">
        <v>21</v>
      </c>
      <c r="N2618" s="248" t="s">
        <v>47</v>
      </c>
      <c r="O2618" s="48"/>
      <c r="P2618" s="249">
        <f>O2618*H2618</f>
        <v>0</v>
      </c>
      <c r="Q2618" s="249">
        <v>0</v>
      </c>
      <c r="R2618" s="249">
        <f>Q2618*H2618</f>
        <v>0</v>
      </c>
      <c r="S2618" s="249">
        <v>0</v>
      </c>
      <c r="T2618" s="250">
        <f>S2618*H2618</f>
        <v>0</v>
      </c>
      <c r="AR2618" s="25" t="s">
        <v>690</v>
      </c>
      <c r="AT2618" s="25" t="s">
        <v>418</v>
      </c>
      <c r="AU2618" s="25" t="s">
        <v>86</v>
      </c>
      <c r="AY2618" s="25" t="s">
        <v>414</v>
      </c>
      <c r="BE2618" s="251">
        <f>IF(N2618="základní",J2618,0)</f>
        <v>0</v>
      </c>
      <c r="BF2618" s="251">
        <f>IF(N2618="snížená",J2618,0)</f>
        <v>0</v>
      </c>
      <c r="BG2618" s="251">
        <f>IF(N2618="zákl. přenesená",J2618,0)</f>
        <v>0</v>
      </c>
      <c r="BH2618" s="251">
        <f>IF(N2618="sníž. přenesená",J2618,0)</f>
        <v>0</v>
      </c>
      <c r="BI2618" s="251">
        <f>IF(N2618="nulová",J2618,0)</f>
        <v>0</v>
      </c>
      <c r="BJ2618" s="25" t="s">
        <v>83</v>
      </c>
      <c r="BK2618" s="251">
        <f>ROUND(I2618*H2618,2)</f>
        <v>0</v>
      </c>
      <c r="BL2618" s="25" t="s">
        <v>690</v>
      </c>
      <c r="BM2618" s="25" t="s">
        <v>2699</v>
      </c>
    </row>
    <row r="2619" s="12" customFormat="1">
      <c r="B2619" s="255"/>
      <c r="C2619" s="256"/>
      <c r="D2619" s="252" t="s">
        <v>428</v>
      </c>
      <c r="E2619" s="257" t="s">
        <v>21</v>
      </c>
      <c r="F2619" s="258" t="s">
        <v>2559</v>
      </c>
      <c r="G2619" s="256"/>
      <c r="H2619" s="257" t="s">
        <v>21</v>
      </c>
      <c r="I2619" s="259"/>
      <c r="J2619" s="256"/>
      <c r="K2619" s="256"/>
      <c r="L2619" s="260"/>
      <c r="M2619" s="261"/>
      <c r="N2619" s="262"/>
      <c r="O2619" s="262"/>
      <c r="P2619" s="262"/>
      <c r="Q2619" s="262"/>
      <c r="R2619" s="262"/>
      <c r="S2619" s="262"/>
      <c r="T2619" s="263"/>
      <c r="AT2619" s="264" t="s">
        <v>428</v>
      </c>
      <c r="AU2619" s="264" t="s">
        <v>86</v>
      </c>
      <c r="AV2619" s="12" t="s">
        <v>83</v>
      </c>
      <c r="AW2619" s="12" t="s">
        <v>39</v>
      </c>
      <c r="AX2619" s="12" t="s">
        <v>76</v>
      </c>
      <c r="AY2619" s="264" t="s">
        <v>414</v>
      </c>
    </row>
    <row r="2620" s="13" customFormat="1">
      <c r="B2620" s="265"/>
      <c r="C2620" s="266"/>
      <c r="D2620" s="252" t="s">
        <v>428</v>
      </c>
      <c r="E2620" s="267" t="s">
        <v>21</v>
      </c>
      <c r="F2620" s="268" t="s">
        <v>2700</v>
      </c>
      <c r="G2620" s="266"/>
      <c r="H2620" s="269">
        <v>1</v>
      </c>
      <c r="I2620" s="270"/>
      <c r="J2620" s="266"/>
      <c r="K2620" s="266"/>
      <c r="L2620" s="271"/>
      <c r="M2620" s="272"/>
      <c r="N2620" s="273"/>
      <c r="O2620" s="273"/>
      <c r="P2620" s="273"/>
      <c r="Q2620" s="273"/>
      <c r="R2620" s="273"/>
      <c r="S2620" s="273"/>
      <c r="T2620" s="274"/>
      <c r="AT2620" s="275" t="s">
        <v>428</v>
      </c>
      <c r="AU2620" s="275" t="s">
        <v>86</v>
      </c>
      <c r="AV2620" s="13" t="s">
        <v>86</v>
      </c>
      <c r="AW2620" s="13" t="s">
        <v>39</v>
      </c>
      <c r="AX2620" s="13" t="s">
        <v>76</v>
      </c>
      <c r="AY2620" s="275" t="s">
        <v>414</v>
      </c>
    </row>
    <row r="2621" s="15" customFormat="1">
      <c r="B2621" s="287"/>
      <c r="C2621" s="288"/>
      <c r="D2621" s="252" t="s">
        <v>428</v>
      </c>
      <c r="E2621" s="289" t="s">
        <v>21</v>
      </c>
      <c r="F2621" s="290" t="s">
        <v>235</v>
      </c>
      <c r="G2621" s="288"/>
      <c r="H2621" s="291">
        <v>1</v>
      </c>
      <c r="I2621" s="292"/>
      <c r="J2621" s="288"/>
      <c r="K2621" s="288"/>
      <c r="L2621" s="293"/>
      <c r="M2621" s="294"/>
      <c r="N2621" s="295"/>
      <c r="O2621" s="295"/>
      <c r="P2621" s="295"/>
      <c r="Q2621" s="295"/>
      <c r="R2621" s="295"/>
      <c r="S2621" s="295"/>
      <c r="T2621" s="296"/>
      <c r="AT2621" s="297" t="s">
        <v>428</v>
      </c>
      <c r="AU2621" s="297" t="s">
        <v>86</v>
      </c>
      <c r="AV2621" s="15" t="s">
        <v>422</v>
      </c>
      <c r="AW2621" s="15" t="s">
        <v>39</v>
      </c>
      <c r="AX2621" s="15" t="s">
        <v>83</v>
      </c>
      <c r="AY2621" s="297" t="s">
        <v>414</v>
      </c>
    </row>
    <row r="2622" s="1" customFormat="1" ht="38.25" customHeight="1">
      <c r="B2622" s="47"/>
      <c r="C2622" s="240" t="s">
        <v>2701</v>
      </c>
      <c r="D2622" s="240" t="s">
        <v>418</v>
      </c>
      <c r="E2622" s="241" t="s">
        <v>2702</v>
      </c>
      <c r="F2622" s="242" t="s">
        <v>2703</v>
      </c>
      <c r="G2622" s="243" t="s">
        <v>678</v>
      </c>
      <c r="H2622" s="244">
        <v>1</v>
      </c>
      <c r="I2622" s="245"/>
      <c r="J2622" s="246">
        <f>ROUND(I2622*H2622,2)</f>
        <v>0</v>
      </c>
      <c r="K2622" s="242" t="s">
        <v>21</v>
      </c>
      <c r="L2622" s="73"/>
      <c r="M2622" s="247" t="s">
        <v>21</v>
      </c>
      <c r="N2622" s="248" t="s">
        <v>47</v>
      </c>
      <c r="O2622" s="48"/>
      <c r="P2622" s="249">
        <f>O2622*H2622</f>
        <v>0</v>
      </c>
      <c r="Q2622" s="249">
        <v>0</v>
      </c>
      <c r="R2622" s="249">
        <f>Q2622*H2622</f>
        <v>0</v>
      </c>
      <c r="S2622" s="249">
        <v>0</v>
      </c>
      <c r="T2622" s="250">
        <f>S2622*H2622</f>
        <v>0</v>
      </c>
      <c r="AR2622" s="25" t="s">
        <v>690</v>
      </c>
      <c r="AT2622" s="25" t="s">
        <v>418</v>
      </c>
      <c r="AU2622" s="25" t="s">
        <v>86</v>
      </c>
      <c r="AY2622" s="25" t="s">
        <v>414</v>
      </c>
      <c r="BE2622" s="251">
        <f>IF(N2622="základní",J2622,0)</f>
        <v>0</v>
      </c>
      <c r="BF2622" s="251">
        <f>IF(N2622="snížená",J2622,0)</f>
        <v>0</v>
      </c>
      <c r="BG2622" s="251">
        <f>IF(N2622="zákl. přenesená",J2622,0)</f>
        <v>0</v>
      </c>
      <c r="BH2622" s="251">
        <f>IF(N2622="sníž. přenesená",J2622,0)</f>
        <v>0</v>
      </c>
      <c r="BI2622" s="251">
        <f>IF(N2622="nulová",J2622,0)</f>
        <v>0</v>
      </c>
      <c r="BJ2622" s="25" t="s">
        <v>83</v>
      </c>
      <c r="BK2622" s="251">
        <f>ROUND(I2622*H2622,2)</f>
        <v>0</v>
      </c>
      <c r="BL2622" s="25" t="s">
        <v>690</v>
      </c>
      <c r="BM2622" s="25" t="s">
        <v>2704</v>
      </c>
    </row>
    <row r="2623" s="12" customFormat="1">
      <c r="B2623" s="255"/>
      <c r="C2623" s="256"/>
      <c r="D2623" s="252" t="s">
        <v>428</v>
      </c>
      <c r="E2623" s="257" t="s">
        <v>21</v>
      </c>
      <c r="F2623" s="258" t="s">
        <v>2559</v>
      </c>
      <c r="G2623" s="256"/>
      <c r="H2623" s="257" t="s">
        <v>21</v>
      </c>
      <c r="I2623" s="259"/>
      <c r="J2623" s="256"/>
      <c r="K2623" s="256"/>
      <c r="L2623" s="260"/>
      <c r="M2623" s="261"/>
      <c r="N2623" s="262"/>
      <c r="O2623" s="262"/>
      <c r="P2623" s="262"/>
      <c r="Q2623" s="262"/>
      <c r="R2623" s="262"/>
      <c r="S2623" s="262"/>
      <c r="T2623" s="263"/>
      <c r="AT2623" s="264" t="s">
        <v>428</v>
      </c>
      <c r="AU2623" s="264" t="s">
        <v>86</v>
      </c>
      <c r="AV2623" s="12" t="s">
        <v>83</v>
      </c>
      <c r="AW2623" s="12" t="s">
        <v>39</v>
      </c>
      <c r="AX2623" s="12" t="s">
        <v>76</v>
      </c>
      <c r="AY2623" s="264" t="s">
        <v>414</v>
      </c>
    </row>
    <row r="2624" s="13" customFormat="1">
      <c r="B2624" s="265"/>
      <c r="C2624" s="266"/>
      <c r="D2624" s="252" t="s">
        <v>428</v>
      </c>
      <c r="E2624" s="267" t="s">
        <v>21</v>
      </c>
      <c r="F2624" s="268" t="s">
        <v>2705</v>
      </c>
      <c r="G2624" s="266"/>
      <c r="H2624" s="269">
        <v>1</v>
      </c>
      <c r="I2624" s="270"/>
      <c r="J2624" s="266"/>
      <c r="K2624" s="266"/>
      <c r="L2624" s="271"/>
      <c r="M2624" s="272"/>
      <c r="N2624" s="273"/>
      <c r="O2624" s="273"/>
      <c r="P2624" s="273"/>
      <c r="Q2624" s="273"/>
      <c r="R2624" s="273"/>
      <c r="S2624" s="273"/>
      <c r="T2624" s="274"/>
      <c r="AT2624" s="275" t="s">
        <v>428</v>
      </c>
      <c r="AU2624" s="275" t="s">
        <v>86</v>
      </c>
      <c r="AV2624" s="13" t="s">
        <v>86</v>
      </c>
      <c r="AW2624" s="13" t="s">
        <v>39</v>
      </c>
      <c r="AX2624" s="13" t="s">
        <v>76</v>
      </c>
      <c r="AY2624" s="275" t="s">
        <v>414</v>
      </c>
    </row>
    <row r="2625" s="15" customFormat="1">
      <c r="B2625" s="287"/>
      <c r="C2625" s="288"/>
      <c r="D2625" s="252" t="s">
        <v>428</v>
      </c>
      <c r="E2625" s="289" t="s">
        <v>21</v>
      </c>
      <c r="F2625" s="290" t="s">
        <v>235</v>
      </c>
      <c r="G2625" s="288"/>
      <c r="H2625" s="291">
        <v>1</v>
      </c>
      <c r="I2625" s="292"/>
      <c r="J2625" s="288"/>
      <c r="K2625" s="288"/>
      <c r="L2625" s="293"/>
      <c r="M2625" s="294"/>
      <c r="N2625" s="295"/>
      <c r="O2625" s="295"/>
      <c r="P2625" s="295"/>
      <c r="Q2625" s="295"/>
      <c r="R2625" s="295"/>
      <c r="S2625" s="295"/>
      <c r="T2625" s="296"/>
      <c r="AT2625" s="297" t="s">
        <v>428</v>
      </c>
      <c r="AU2625" s="297" t="s">
        <v>86</v>
      </c>
      <c r="AV2625" s="15" t="s">
        <v>422</v>
      </c>
      <c r="AW2625" s="15" t="s">
        <v>39</v>
      </c>
      <c r="AX2625" s="15" t="s">
        <v>83</v>
      </c>
      <c r="AY2625" s="297" t="s">
        <v>414</v>
      </c>
    </row>
    <row r="2626" s="1" customFormat="1" ht="38.25" customHeight="1">
      <c r="B2626" s="47"/>
      <c r="C2626" s="240" t="s">
        <v>2706</v>
      </c>
      <c r="D2626" s="240" t="s">
        <v>418</v>
      </c>
      <c r="E2626" s="241" t="s">
        <v>2707</v>
      </c>
      <c r="F2626" s="242" t="s">
        <v>2708</v>
      </c>
      <c r="G2626" s="243" t="s">
        <v>678</v>
      </c>
      <c r="H2626" s="244">
        <v>1</v>
      </c>
      <c r="I2626" s="245"/>
      <c r="J2626" s="246">
        <f>ROUND(I2626*H2626,2)</f>
        <v>0</v>
      </c>
      <c r="K2626" s="242" t="s">
        <v>21</v>
      </c>
      <c r="L2626" s="73"/>
      <c r="M2626" s="247" t="s">
        <v>21</v>
      </c>
      <c r="N2626" s="248" t="s">
        <v>47</v>
      </c>
      <c r="O2626" s="48"/>
      <c r="P2626" s="249">
        <f>O2626*H2626</f>
        <v>0</v>
      </c>
      <c r="Q2626" s="249">
        <v>0</v>
      </c>
      <c r="R2626" s="249">
        <f>Q2626*H2626</f>
        <v>0</v>
      </c>
      <c r="S2626" s="249">
        <v>0</v>
      </c>
      <c r="T2626" s="250">
        <f>S2626*H2626</f>
        <v>0</v>
      </c>
      <c r="AR2626" s="25" t="s">
        <v>690</v>
      </c>
      <c r="AT2626" s="25" t="s">
        <v>418</v>
      </c>
      <c r="AU2626" s="25" t="s">
        <v>86</v>
      </c>
      <c r="AY2626" s="25" t="s">
        <v>414</v>
      </c>
      <c r="BE2626" s="251">
        <f>IF(N2626="základní",J2626,0)</f>
        <v>0</v>
      </c>
      <c r="BF2626" s="251">
        <f>IF(N2626="snížená",J2626,0)</f>
        <v>0</v>
      </c>
      <c r="BG2626" s="251">
        <f>IF(N2626="zákl. přenesená",J2626,0)</f>
        <v>0</v>
      </c>
      <c r="BH2626" s="251">
        <f>IF(N2626="sníž. přenesená",J2626,0)</f>
        <v>0</v>
      </c>
      <c r="BI2626" s="251">
        <f>IF(N2626="nulová",J2626,0)</f>
        <v>0</v>
      </c>
      <c r="BJ2626" s="25" t="s">
        <v>83</v>
      </c>
      <c r="BK2626" s="251">
        <f>ROUND(I2626*H2626,2)</f>
        <v>0</v>
      </c>
      <c r="BL2626" s="25" t="s">
        <v>690</v>
      </c>
      <c r="BM2626" s="25" t="s">
        <v>2709</v>
      </c>
    </row>
    <row r="2627" s="12" customFormat="1">
      <c r="B2627" s="255"/>
      <c r="C2627" s="256"/>
      <c r="D2627" s="252" t="s">
        <v>428</v>
      </c>
      <c r="E2627" s="257" t="s">
        <v>21</v>
      </c>
      <c r="F2627" s="258" t="s">
        <v>2559</v>
      </c>
      <c r="G2627" s="256"/>
      <c r="H2627" s="257" t="s">
        <v>21</v>
      </c>
      <c r="I2627" s="259"/>
      <c r="J2627" s="256"/>
      <c r="K2627" s="256"/>
      <c r="L2627" s="260"/>
      <c r="M2627" s="261"/>
      <c r="N2627" s="262"/>
      <c r="O2627" s="262"/>
      <c r="P2627" s="262"/>
      <c r="Q2627" s="262"/>
      <c r="R2627" s="262"/>
      <c r="S2627" s="262"/>
      <c r="T2627" s="263"/>
      <c r="AT2627" s="264" t="s">
        <v>428</v>
      </c>
      <c r="AU2627" s="264" t="s">
        <v>86</v>
      </c>
      <c r="AV2627" s="12" t="s">
        <v>83</v>
      </c>
      <c r="AW2627" s="12" t="s">
        <v>39</v>
      </c>
      <c r="AX2627" s="12" t="s">
        <v>76</v>
      </c>
      <c r="AY2627" s="264" t="s">
        <v>414</v>
      </c>
    </row>
    <row r="2628" s="13" customFormat="1">
      <c r="B2628" s="265"/>
      <c r="C2628" s="266"/>
      <c r="D2628" s="252" t="s">
        <v>428</v>
      </c>
      <c r="E2628" s="267" t="s">
        <v>21</v>
      </c>
      <c r="F2628" s="268" t="s">
        <v>2710</v>
      </c>
      <c r="G2628" s="266"/>
      <c r="H2628" s="269">
        <v>1</v>
      </c>
      <c r="I2628" s="270"/>
      <c r="J2628" s="266"/>
      <c r="K2628" s="266"/>
      <c r="L2628" s="271"/>
      <c r="M2628" s="272"/>
      <c r="N2628" s="273"/>
      <c r="O2628" s="273"/>
      <c r="P2628" s="273"/>
      <c r="Q2628" s="273"/>
      <c r="R2628" s="273"/>
      <c r="S2628" s="273"/>
      <c r="T2628" s="274"/>
      <c r="AT2628" s="275" t="s">
        <v>428</v>
      </c>
      <c r="AU2628" s="275" t="s">
        <v>86</v>
      </c>
      <c r="AV2628" s="13" t="s">
        <v>86</v>
      </c>
      <c r="AW2628" s="13" t="s">
        <v>39</v>
      </c>
      <c r="AX2628" s="13" t="s">
        <v>76</v>
      </c>
      <c r="AY2628" s="275" t="s">
        <v>414</v>
      </c>
    </row>
    <row r="2629" s="15" customFormat="1">
      <c r="B2629" s="287"/>
      <c r="C2629" s="288"/>
      <c r="D2629" s="252" t="s">
        <v>428</v>
      </c>
      <c r="E2629" s="289" t="s">
        <v>21</v>
      </c>
      <c r="F2629" s="290" t="s">
        <v>235</v>
      </c>
      <c r="G2629" s="288"/>
      <c r="H2629" s="291">
        <v>1</v>
      </c>
      <c r="I2629" s="292"/>
      <c r="J2629" s="288"/>
      <c r="K2629" s="288"/>
      <c r="L2629" s="293"/>
      <c r="M2629" s="294"/>
      <c r="N2629" s="295"/>
      <c r="O2629" s="295"/>
      <c r="P2629" s="295"/>
      <c r="Q2629" s="295"/>
      <c r="R2629" s="295"/>
      <c r="S2629" s="295"/>
      <c r="T2629" s="296"/>
      <c r="AT2629" s="297" t="s">
        <v>428</v>
      </c>
      <c r="AU2629" s="297" t="s">
        <v>86</v>
      </c>
      <c r="AV2629" s="15" t="s">
        <v>422</v>
      </c>
      <c r="AW2629" s="15" t="s">
        <v>39</v>
      </c>
      <c r="AX2629" s="15" t="s">
        <v>83</v>
      </c>
      <c r="AY2629" s="297" t="s">
        <v>414</v>
      </c>
    </row>
    <row r="2630" s="1" customFormat="1" ht="38.25" customHeight="1">
      <c r="B2630" s="47"/>
      <c r="C2630" s="240" t="s">
        <v>2711</v>
      </c>
      <c r="D2630" s="240" t="s">
        <v>418</v>
      </c>
      <c r="E2630" s="241" t="s">
        <v>2712</v>
      </c>
      <c r="F2630" s="242" t="s">
        <v>2713</v>
      </c>
      <c r="G2630" s="243" t="s">
        <v>678</v>
      </c>
      <c r="H2630" s="244">
        <v>1</v>
      </c>
      <c r="I2630" s="245"/>
      <c r="J2630" s="246">
        <f>ROUND(I2630*H2630,2)</f>
        <v>0</v>
      </c>
      <c r="K2630" s="242" t="s">
        <v>21</v>
      </c>
      <c r="L2630" s="73"/>
      <c r="M2630" s="247" t="s">
        <v>21</v>
      </c>
      <c r="N2630" s="248" t="s">
        <v>47</v>
      </c>
      <c r="O2630" s="48"/>
      <c r="P2630" s="249">
        <f>O2630*H2630</f>
        <v>0</v>
      </c>
      <c r="Q2630" s="249">
        <v>0</v>
      </c>
      <c r="R2630" s="249">
        <f>Q2630*H2630</f>
        <v>0</v>
      </c>
      <c r="S2630" s="249">
        <v>0</v>
      </c>
      <c r="T2630" s="250">
        <f>S2630*H2630</f>
        <v>0</v>
      </c>
      <c r="AR2630" s="25" t="s">
        <v>690</v>
      </c>
      <c r="AT2630" s="25" t="s">
        <v>418</v>
      </c>
      <c r="AU2630" s="25" t="s">
        <v>86</v>
      </c>
      <c r="AY2630" s="25" t="s">
        <v>414</v>
      </c>
      <c r="BE2630" s="251">
        <f>IF(N2630="základní",J2630,0)</f>
        <v>0</v>
      </c>
      <c r="BF2630" s="251">
        <f>IF(N2630="snížená",J2630,0)</f>
        <v>0</v>
      </c>
      <c r="BG2630" s="251">
        <f>IF(N2630="zákl. přenesená",J2630,0)</f>
        <v>0</v>
      </c>
      <c r="BH2630" s="251">
        <f>IF(N2630="sníž. přenesená",J2630,0)</f>
        <v>0</v>
      </c>
      <c r="BI2630" s="251">
        <f>IF(N2630="nulová",J2630,0)</f>
        <v>0</v>
      </c>
      <c r="BJ2630" s="25" t="s">
        <v>83</v>
      </c>
      <c r="BK2630" s="251">
        <f>ROUND(I2630*H2630,2)</f>
        <v>0</v>
      </c>
      <c r="BL2630" s="25" t="s">
        <v>690</v>
      </c>
      <c r="BM2630" s="25" t="s">
        <v>2714</v>
      </c>
    </row>
    <row r="2631" s="12" customFormat="1">
      <c r="B2631" s="255"/>
      <c r="C2631" s="256"/>
      <c r="D2631" s="252" t="s">
        <v>428</v>
      </c>
      <c r="E2631" s="257" t="s">
        <v>21</v>
      </c>
      <c r="F2631" s="258" t="s">
        <v>2559</v>
      </c>
      <c r="G2631" s="256"/>
      <c r="H2631" s="257" t="s">
        <v>21</v>
      </c>
      <c r="I2631" s="259"/>
      <c r="J2631" s="256"/>
      <c r="K2631" s="256"/>
      <c r="L2631" s="260"/>
      <c r="M2631" s="261"/>
      <c r="N2631" s="262"/>
      <c r="O2631" s="262"/>
      <c r="P2631" s="262"/>
      <c r="Q2631" s="262"/>
      <c r="R2631" s="262"/>
      <c r="S2631" s="262"/>
      <c r="T2631" s="263"/>
      <c r="AT2631" s="264" t="s">
        <v>428</v>
      </c>
      <c r="AU2631" s="264" t="s">
        <v>86</v>
      </c>
      <c r="AV2631" s="12" t="s">
        <v>83</v>
      </c>
      <c r="AW2631" s="12" t="s">
        <v>39</v>
      </c>
      <c r="AX2631" s="12" t="s">
        <v>76</v>
      </c>
      <c r="AY2631" s="264" t="s">
        <v>414</v>
      </c>
    </row>
    <row r="2632" s="13" customFormat="1">
      <c r="B2632" s="265"/>
      <c r="C2632" s="266"/>
      <c r="D2632" s="252" t="s">
        <v>428</v>
      </c>
      <c r="E2632" s="267" t="s">
        <v>21</v>
      </c>
      <c r="F2632" s="268" t="s">
        <v>2715</v>
      </c>
      <c r="G2632" s="266"/>
      <c r="H2632" s="269">
        <v>1</v>
      </c>
      <c r="I2632" s="270"/>
      <c r="J2632" s="266"/>
      <c r="K2632" s="266"/>
      <c r="L2632" s="271"/>
      <c r="M2632" s="272"/>
      <c r="N2632" s="273"/>
      <c r="O2632" s="273"/>
      <c r="P2632" s="273"/>
      <c r="Q2632" s="273"/>
      <c r="R2632" s="273"/>
      <c r="S2632" s="273"/>
      <c r="T2632" s="274"/>
      <c r="AT2632" s="275" t="s">
        <v>428</v>
      </c>
      <c r="AU2632" s="275" t="s">
        <v>86</v>
      </c>
      <c r="AV2632" s="13" t="s">
        <v>86</v>
      </c>
      <c r="AW2632" s="13" t="s">
        <v>39</v>
      </c>
      <c r="AX2632" s="13" t="s">
        <v>76</v>
      </c>
      <c r="AY2632" s="275" t="s">
        <v>414</v>
      </c>
    </row>
    <row r="2633" s="15" customFormat="1">
      <c r="B2633" s="287"/>
      <c r="C2633" s="288"/>
      <c r="D2633" s="252" t="s">
        <v>428</v>
      </c>
      <c r="E2633" s="289" t="s">
        <v>21</v>
      </c>
      <c r="F2633" s="290" t="s">
        <v>235</v>
      </c>
      <c r="G2633" s="288"/>
      <c r="H2633" s="291">
        <v>1</v>
      </c>
      <c r="I2633" s="292"/>
      <c r="J2633" s="288"/>
      <c r="K2633" s="288"/>
      <c r="L2633" s="293"/>
      <c r="M2633" s="294"/>
      <c r="N2633" s="295"/>
      <c r="O2633" s="295"/>
      <c r="P2633" s="295"/>
      <c r="Q2633" s="295"/>
      <c r="R2633" s="295"/>
      <c r="S2633" s="295"/>
      <c r="T2633" s="296"/>
      <c r="AT2633" s="297" t="s">
        <v>428</v>
      </c>
      <c r="AU2633" s="297" t="s">
        <v>86</v>
      </c>
      <c r="AV2633" s="15" t="s">
        <v>422</v>
      </c>
      <c r="AW2633" s="15" t="s">
        <v>39</v>
      </c>
      <c r="AX2633" s="15" t="s">
        <v>83</v>
      </c>
      <c r="AY2633" s="297" t="s">
        <v>414</v>
      </c>
    </row>
    <row r="2634" s="1" customFormat="1" ht="38.25" customHeight="1">
      <c r="B2634" s="47"/>
      <c r="C2634" s="240" t="s">
        <v>2716</v>
      </c>
      <c r="D2634" s="240" t="s">
        <v>418</v>
      </c>
      <c r="E2634" s="241" t="s">
        <v>2717</v>
      </c>
      <c r="F2634" s="242" t="s">
        <v>2718</v>
      </c>
      <c r="G2634" s="243" t="s">
        <v>678</v>
      </c>
      <c r="H2634" s="244">
        <v>1</v>
      </c>
      <c r="I2634" s="245"/>
      <c r="J2634" s="246">
        <f>ROUND(I2634*H2634,2)</f>
        <v>0</v>
      </c>
      <c r="K2634" s="242" t="s">
        <v>21</v>
      </c>
      <c r="L2634" s="73"/>
      <c r="M2634" s="247" t="s">
        <v>21</v>
      </c>
      <c r="N2634" s="248" t="s">
        <v>47</v>
      </c>
      <c r="O2634" s="48"/>
      <c r="P2634" s="249">
        <f>O2634*H2634</f>
        <v>0</v>
      </c>
      <c r="Q2634" s="249">
        <v>0</v>
      </c>
      <c r="R2634" s="249">
        <f>Q2634*H2634</f>
        <v>0</v>
      </c>
      <c r="S2634" s="249">
        <v>0</v>
      </c>
      <c r="T2634" s="250">
        <f>S2634*H2634</f>
        <v>0</v>
      </c>
      <c r="AR2634" s="25" t="s">
        <v>690</v>
      </c>
      <c r="AT2634" s="25" t="s">
        <v>418</v>
      </c>
      <c r="AU2634" s="25" t="s">
        <v>86</v>
      </c>
      <c r="AY2634" s="25" t="s">
        <v>414</v>
      </c>
      <c r="BE2634" s="251">
        <f>IF(N2634="základní",J2634,0)</f>
        <v>0</v>
      </c>
      <c r="BF2634" s="251">
        <f>IF(N2634="snížená",J2634,0)</f>
        <v>0</v>
      </c>
      <c r="BG2634" s="251">
        <f>IF(N2634="zákl. přenesená",J2634,0)</f>
        <v>0</v>
      </c>
      <c r="BH2634" s="251">
        <f>IF(N2634="sníž. přenesená",J2634,0)</f>
        <v>0</v>
      </c>
      <c r="BI2634" s="251">
        <f>IF(N2634="nulová",J2634,0)</f>
        <v>0</v>
      </c>
      <c r="BJ2634" s="25" t="s">
        <v>83</v>
      </c>
      <c r="BK2634" s="251">
        <f>ROUND(I2634*H2634,2)</f>
        <v>0</v>
      </c>
      <c r="BL2634" s="25" t="s">
        <v>690</v>
      </c>
      <c r="BM2634" s="25" t="s">
        <v>2719</v>
      </c>
    </row>
    <row r="2635" s="12" customFormat="1">
      <c r="B2635" s="255"/>
      <c r="C2635" s="256"/>
      <c r="D2635" s="252" t="s">
        <v>428</v>
      </c>
      <c r="E2635" s="257" t="s">
        <v>21</v>
      </c>
      <c r="F2635" s="258" t="s">
        <v>2559</v>
      </c>
      <c r="G2635" s="256"/>
      <c r="H2635" s="257" t="s">
        <v>21</v>
      </c>
      <c r="I2635" s="259"/>
      <c r="J2635" s="256"/>
      <c r="K2635" s="256"/>
      <c r="L2635" s="260"/>
      <c r="M2635" s="261"/>
      <c r="N2635" s="262"/>
      <c r="O2635" s="262"/>
      <c r="P2635" s="262"/>
      <c r="Q2635" s="262"/>
      <c r="R2635" s="262"/>
      <c r="S2635" s="262"/>
      <c r="T2635" s="263"/>
      <c r="AT2635" s="264" t="s">
        <v>428</v>
      </c>
      <c r="AU2635" s="264" t="s">
        <v>86</v>
      </c>
      <c r="AV2635" s="12" t="s">
        <v>83</v>
      </c>
      <c r="AW2635" s="12" t="s">
        <v>39</v>
      </c>
      <c r="AX2635" s="12" t="s">
        <v>76</v>
      </c>
      <c r="AY2635" s="264" t="s">
        <v>414</v>
      </c>
    </row>
    <row r="2636" s="13" customFormat="1">
      <c r="B2636" s="265"/>
      <c r="C2636" s="266"/>
      <c r="D2636" s="252" t="s">
        <v>428</v>
      </c>
      <c r="E2636" s="267" t="s">
        <v>21</v>
      </c>
      <c r="F2636" s="268" t="s">
        <v>2720</v>
      </c>
      <c r="G2636" s="266"/>
      <c r="H2636" s="269">
        <v>1</v>
      </c>
      <c r="I2636" s="270"/>
      <c r="J2636" s="266"/>
      <c r="K2636" s="266"/>
      <c r="L2636" s="271"/>
      <c r="M2636" s="272"/>
      <c r="N2636" s="273"/>
      <c r="O2636" s="273"/>
      <c r="P2636" s="273"/>
      <c r="Q2636" s="273"/>
      <c r="R2636" s="273"/>
      <c r="S2636" s="273"/>
      <c r="T2636" s="274"/>
      <c r="AT2636" s="275" t="s">
        <v>428</v>
      </c>
      <c r="AU2636" s="275" t="s">
        <v>86</v>
      </c>
      <c r="AV2636" s="13" t="s">
        <v>86</v>
      </c>
      <c r="AW2636" s="13" t="s">
        <v>39</v>
      </c>
      <c r="AX2636" s="13" t="s">
        <v>76</v>
      </c>
      <c r="AY2636" s="275" t="s">
        <v>414</v>
      </c>
    </row>
    <row r="2637" s="15" customFormat="1">
      <c r="B2637" s="287"/>
      <c r="C2637" s="288"/>
      <c r="D2637" s="252" t="s">
        <v>428</v>
      </c>
      <c r="E2637" s="289" t="s">
        <v>21</v>
      </c>
      <c r="F2637" s="290" t="s">
        <v>235</v>
      </c>
      <c r="G2637" s="288"/>
      <c r="H2637" s="291">
        <v>1</v>
      </c>
      <c r="I2637" s="292"/>
      <c r="J2637" s="288"/>
      <c r="K2637" s="288"/>
      <c r="L2637" s="293"/>
      <c r="M2637" s="294"/>
      <c r="N2637" s="295"/>
      <c r="O2637" s="295"/>
      <c r="P2637" s="295"/>
      <c r="Q2637" s="295"/>
      <c r="R2637" s="295"/>
      <c r="S2637" s="295"/>
      <c r="T2637" s="296"/>
      <c r="AT2637" s="297" t="s">
        <v>428</v>
      </c>
      <c r="AU2637" s="297" t="s">
        <v>86</v>
      </c>
      <c r="AV2637" s="15" t="s">
        <v>422</v>
      </c>
      <c r="AW2637" s="15" t="s">
        <v>39</v>
      </c>
      <c r="AX2637" s="15" t="s">
        <v>83</v>
      </c>
      <c r="AY2637" s="297" t="s">
        <v>414</v>
      </c>
    </row>
    <row r="2638" s="1" customFormat="1" ht="38.25" customHeight="1">
      <c r="B2638" s="47"/>
      <c r="C2638" s="240" t="s">
        <v>2721</v>
      </c>
      <c r="D2638" s="240" t="s">
        <v>418</v>
      </c>
      <c r="E2638" s="241" t="s">
        <v>2722</v>
      </c>
      <c r="F2638" s="242" t="s">
        <v>2723</v>
      </c>
      <c r="G2638" s="243" t="s">
        <v>678</v>
      </c>
      <c r="H2638" s="244">
        <v>1</v>
      </c>
      <c r="I2638" s="245"/>
      <c r="J2638" s="246">
        <f>ROUND(I2638*H2638,2)</f>
        <v>0</v>
      </c>
      <c r="K2638" s="242" t="s">
        <v>21</v>
      </c>
      <c r="L2638" s="73"/>
      <c r="M2638" s="247" t="s">
        <v>21</v>
      </c>
      <c r="N2638" s="248" t="s">
        <v>47</v>
      </c>
      <c r="O2638" s="48"/>
      <c r="P2638" s="249">
        <f>O2638*H2638</f>
        <v>0</v>
      </c>
      <c r="Q2638" s="249">
        <v>0</v>
      </c>
      <c r="R2638" s="249">
        <f>Q2638*H2638</f>
        <v>0</v>
      </c>
      <c r="S2638" s="249">
        <v>0</v>
      </c>
      <c r="T2638" s="250">
        <f>S2638*H2638</f>
        <v>0</v>
      </c>
      <c r="AR2638" s="25" t="s">
        <v>690</v>
      </c>
      <c r="AT2638" s="25" t="s">
        <v>418</v>
      </c>
      <c r="AU2638" s="25" t="s">
        <v>86</v>
      </c>
      <c r="AY2638" s="25" t="s">
        <v>414</v>
      </c>
      <c r="BE2638" s="251">
        <f>IF(N2638="základní",J2638,0)</f>
        <v>0</v>
      </c>
      <c r="BF2638" s="251">
        <f>IF(N2638="snížená",J2638,0)</f>
        <v>0</v>
      </c>
      <c r="BG2638" s="251">
        <f>IF(N2638="zákl. přenesená",J2638,0)</f>
        <v>0</v>
      </c>
      <c r="BH2638" s="251">
        <f>IF(N2638="sníž. přenesená",J2638,0)</f>
        <v>0</v>
      </c>
      <c r="BI2638" s="251">
        <f>IF(N2638="nulová",J2638,0)</f>
        <v>0</v>
      </c>
      <c r="BJ2638" s="25" t="s">
        <v>83</v>
      </c>
      <c r="BK2638" s="251">
        <f>ROUND(I2638*H2638,2)</f>
        <v>0</v>
      </c>
      <c r="BL2638" s="25" t="s">
        <v>690</v>
      </c>
      <c r="BM2638" s="25" t="s">
        <v>2724</v>
      </c>
    </row>
    <row r="2639" s="12" customFormat="1">
      <c r="B2639" s="255"/>
      <c r="C2639" s="256"/>
      <c r="D2639" s="252" t="s">
        <v>428</v>
      </c>
      <c r="E2639" s="257" t="s">
        <v>21</v>
      </c>
      <c r="F2639" s="258" t="s">
        <v>2559</v>
      </c>
      <c r="G2639" s="256"/>
      <c r="H2639" s="257" t="s">
        <v>21</v>
      </c>
      <c r="I2639" s="259"/>
      <c r="J2639" s="256"/>
      <c r="K2639" s="256"/>
      <c r="L2639" s="260"/>
      <c r="M2639" s="261"/>
      <c r="N2639" s="262"/>
      <c r="O2639" s="262"/>
      <c r="P2639" s="262"/>
      <c r="Q2639" s="262"/>
      <c r="R2639" s="262"/>
      <c r="S2639" s="262"/>
      <c r="T2639" s="263"/>
      <c r="AT2639" s="264" t="s">
        <v>428</v>
      </c>
      <c r="AU2639" s="264" t="s">
        <v>86</v>
      </c>
      <c r="AV2639" s="12" t="s">
        <v>83</v>
      </c>
      <c r="AW2639" s="12" t="s">
        <v>39</v>
      </c>
      <c r="AX2639" s="12" t="s">
        <v>76</v>
      </c>
      <c r="AY2639" s="264" t="s">
        <v>414</v>
      </c>
    </row>
    <row r="2640" s="13" customFormat="1">
      <c r="B2640" s="265"/>
      <c r="C2640" s="266"/>
      <c r="D2640" s="252" t="s">
        <v>428</v>
      </c>
      <c r="E2640" s="267" t="s">
        <v>21</v>
      </c>
      <c r="F2640" s="268" t="s">
        <v>2725</v>
      </c>
      <c r="G2640" s="266"/>
      <c r="H2640" s="269">
        <v>1</v>
      </c>
      <c r="I2640" s="270"/>
      <c r="J2640" s="266"/>
      <c r="K2640" s="266"/>
      <c r="L2640" s="271"/>
      <c r="M2640" s="272"/>
      <c r="N2640" s="273"/>
      <c r="O2640" s="273"/>
      <c r="P2640" s="273"/>
      <c r="Q2640" s="273"/>
      <c r="R2640" s="273"/>
      <c r="S2640" s="273"/>
      <c r="T2640" s="274"/>
      <c r="AT2640" s="275" t="s">
        <v>428</v>
      </c>
      <c r="AU2640" s="275" t="s">
        <v>86</v>
      </c>
      <c r="AV2640" s="13" t="s">
        <v>86</v>
      </c>
      <c r="AW2640" s="13" t="s">
        <v>39</v>
      </c>
      <c r="AX2640" s="13" t="s">
        <v>76</v>
      </c>
      <c r="AY2640" s="275" t="s">
        <v>414</v>
      </c>
    </row>
    <row r="2641" s="15" customFormat="1">
      <c r="B2641" s="287"/>
      <c r="C2641" s="288"/>
      <c r="D2641" s="252" t="s">
        <v>428</v>
      </c>
      <c r="E2641" s="289" t="s">
        <v>21</v>
      </c>
      <c r="F2641" s="290" t="s">
        <v>235</v>
      </c>
      <c r="G2641" s="288"/>
      <c r="H2641" s="291">
        <v>1</v>
      </c>
      <c r="I2641" s="292"/>
      <c r="J2641" s="288"/>
      <c r="K2641" s="288"/>
      <c r="L2641" s="293"/>
      <c r="M2641" s="294"/>
      <c r="N2641" s="295"/>
      <c r="O2641" s="295"/>
      <c r="P2641" s="295"/>
      <c r="Q2641" s="295"/>
      <c r="R2641" s="295"/>
      <c r="S2641" s="295"/>
      <c r="T2641" s="296"/>
      <c r="AT2641" s="297" t="s">
        <v>428</v>
      </c>
      <c r="AU2641" s="297" t="s">
        <v>86</v>
      </c>
      <c r="AV2641" s="15" t="s">
        <v>422</v>
      </c>
      <c r="AW2641" s="15" t="s">
        <v>39</v>
      </c>
      <c r="AX2641" s="15" t="s">
        <v>83</v>
      </c>
      <c r="AY2641" s="297" t="s">
        <v>414</v>
      </c>
    </row>
    <row r="2642" s="1" customFormat="1" ht="25.5" customHeight="1">
      <c r="B2642" s="47"/>
      <c r="C2642" s="240" t="s">
        <v>2726</v>
      </c>
      <c r="D2642" s="240" t="s">
        <v>418</v>
      </c>
      <c r="E2642" s="241" t="s">
        <v>2727</v>
      </c>
      <c r="F2642" s="242" t="s">
        <v>2728</v>
      </c>
      <c r="G2642" s="243" t="s">
        <v>678</v>
      </c>
      <c r="H2642" s="244">
        <v>3</v>
      </c>
      <c r="I2642" s="245"/>
      <c r="J2642" s="246">
        <f>ROUND(I2642*H2642,2)</f>
        <v>0</v>
      </c>
      <c r="K2642" s="242" t="s">
        <v>21</v>
      </c>
      <c r="L2642" s="73"/>
      <c r="M2642" s="247" t="s">
        <v>21</v>
      </c>
      <c r="N2642" s="248" t="s">
        <v>47</v>
      </c>
      <c r="O2642" s="48"/>
      <c r="P2642" s="249">
        <f>O2642*H2642</f>
        <v>0</v>
      </c>
      <c r="Q2642" s="249">
        <v>0</v>
      </c>
      <c r="R2642" s="249">
        <f>Q2642*H2642</f>
        <v>0</v>
      </c>
      <c r="S2642" s="249">
        <v>0</v>
      </c>
      <c r="T2642" s="250">
        <f>S2642*H2642</f>
        <v>0</v>
      </c>
      <c r="AR2642" s="25" t="s">
        <v>690</v>
      </c>
      <c r="AT2642" s="25" t="s">
        <v>418</v>
      </c>
      <c r="AU2642" s="25" t="s">
        <v>86</v>
      </c>
      <c r="AY2642" s="25" t="s">
        <v>414</v>
      </c>
      <c r="BE2642" s="251">
        <f>IF(N2642="základní",J2642,0)</f>
        <v>0</v>
      </c>
      <c r="BF2642" s="251">
        <f>IF(N2642="snížená",J2642,0)</f>
        <v>0</v>
      </c>
      <c r="BG2642" s="251">
        <f>IF(N2642="zákl. přenesená",J2642,0)</f>
        <v>0</v>
      </c>
      <c r="BH2642" s="251">
        <f>IF(N2642="sníž. přenesená",J2642,0)</f>
        <v>0</v>
      </c>
      <c r="BI2642" s="251">
        <f>IF(N2642="nulová",J2642,0)</f>
        <v>0</v>
      </c>
      <c r="BJ2642" s="25" t="s">
        <v>83</v>
      </c>
      <c r="BK2642" s="251">
        <f>ROUND(I2642*H2642,2)</f>
        <v>0</v>
      </c>
      <c r="BL2642" s="25" t="s">
        <v>690</v>
      </c>
      <c r="BM2642" s="25" t="s">
        <v>2729</v>
      </c>
    </row>
    <row r="2643" s="12" customFormat="1">
      <c r="B2643" s="255"/>
      <c r="C2643" s="256"/>
      <c r="D2643" s="252" t="s">
        <v>428</v>
      </c>
      <c r="E2643" s="257" t="s">
        <v>21</v>
      </c>
      <c r="F2643" s="258" t="s">
        <v>2559</v>
      </c>
      <c r="G2643" s="256"/>
      <c r="H2643" s="257" t="s">
        <v>21</v>
      </c>
      <c r="I2643" s="259"/>
      <c r="J2643" s="256"/>
      <c r="K2643" s="256"/>
      <c r="L2643" s="260"/>
      <c r="M2643" s="261"/>
      <c r="N2643" s="262"/>
      <c r="O2643" s="262"/>
      <c r="P2643" s="262"/>
      <c r="Q2643" s="262"/>
      <c r="R2643" s="262"/>
      <c r="S2643" s="262"/>
      <c r="T2643" s="263"/>
      <c r="AT2643" s="264" t="s">
        <v>428</v>
      </c>
      <c r="AU2643" s="264" t="s">
        <v>86</v>
      </c>
      <c r="AV2643" s="12" t="s">
        <v>83</v>
      </c>
      <c r="AW2643" s="12" t="s">
        <v>39</v>
      </c>
      <c r="AX2643" s="12" t="s">
        <v>76</v>
      </c>
      <c r="AY2643" s="264" t="s">
        <v>414</v>
      </c>
    </row>
    <row r="2644" s="13" customFormat="1">
      <c r="B2644" s="265"/>
      <c r="C2644" s="266"/>
      <c r="D2644" s="252" t="s">
        <v>428</v>
      </c>
      <c r="E2644" s="267" t="s">
        <v>21</v>
      </c>
      <c r="F2644" s="268" t="s">
        <v>2730</v>
      </c>
      <c r="G2644" s="266"/>
      <c r="H2644" s="269">
        <v>3</v>
      </c>
      <c r="I2644" s="270"/>
      <c r="J2644" s="266"/>
      <c r="K2644" s="266"/>
      <c r="L2644" s="271"/>
      <c r="M2644" s="272"/>
      <c r="N2644" s="273"/>
      <c r="O2644" s="273"/>
      <c r="P2644" s="273"/>
      <c r="Q2644" s="273"/>
      <c r="R2644" s="273"/>
      <c r="S2644" s="273"/>
      <c r="T2644" s="274"/>
      <c r="AT2644" s="275" t="s">
        <v>428</v>
      </c>
      <c r="AU2644" s="275" t="s">
        <v>86</v>
      </c>
      <c r="AV2644" s="13" t="s">
        <v>86</v>
      </c>
      <c r="AW2644" s="13" t="s">
        <v>39</v>
      </c>
      <c r="AX2644" s="13" t="s">
        <v>76</v>
      </c>
      <c r="AY2644" s="275" t="s">
        <v>414</v>
      </c>
    </row>
    <row r="2645" s="15" customFormat="1">
      <c r="B2645" s="287"/>
      <c r="C2645" s="288"/>
      <c r="D2645" s="252" t="s">
        <v>428</v>
      </c>
      <c r="E2645" s="289" t="s">
        <v>21</v>
      </c>
      <c r="F2645" s="290" t="s">
        <v>235</v>
      </c>
      <c r="G2645" s="288"/>
      <c r="H2645" s="291">
        <v>3</v>
      </c>
      <c r="I2645" s="292"/>
      <c r="J2645" s="288"/>
      <c r="K2645" s="288"/>
      <c r="L2645" s="293"/>
      <c r="M2645" s="294"/>
      <c r="N2645" s="295"/>
      <c r="O2645" s="295"/>
      <c r="P2645" s="295"/>
      <c r="Q2645" s="295"/>
      <c r="R2645" s="295"/>
      <c r="S2645" s="295"/>
      <c r="T2645" s="296"/>
      <c r="AT2645" s="297" t="s">
        <v>428</v>
      </c>
      <c r="AU2645" s="297" t="s">
        <v>86</v>
      </c>
      <c r="AV2645" s="15" t="s">
        <v>422</v>
      </c>
      <c r="AW2645" s="15" t="s">
        <v>39</v>
      </c>
      <c r="AX2645" s="15" t="s">
        <v>83</v>
      </c>
      <c r="AY2645" s="297" t="s">
        <v>414</v>
      </c>
    </row>
    <row r="2646" s="1" customFormat="1" ht="38.25" customHeight="1">
      <c r="B2646" s="47"/>
      <c r="C2646" s="240" t="s">
        <v>2731</v>
      </c>
      <c r="D2646" s="240" t="s">
        <v>418</v>
      </c>
      <c r="E2646" s="241" t="s">
        <v>2732</v>
      </c>
      <c r="F2646" s="242" t="s">
        <v>2733</v>
      </c>
      <c r="G2646" s="243" t="s">
        <v>678</v>
      </c>
      <c r="H2646" s="244">
        <v>1</v>
      </c>
      <c r="I2646" s="245"/>
      <c r="J2646" s="246">
        <f>ROUND(I2646*H2646,2)</f>
        <v>0</v>
      </c>
      <c r="K2646" s="242" t="s">
        <v>21</v>
      </c>
      <c r="L2646" s="73"/>
      <c r="M2646" s="247" t="s">
        <v>21</v>
      </c>
      <c r="N2646" s="248" t="s">
        <v>47</v>
      </c>
      <c r="O2646" s="48"/>
      <c r="P2646" s="249">
        <f>O2646*H2646</f>
        <v>0</v>
      </c>
      <c r="Q2646" s="249">
        <v>0</v>
      </c>
      <c r="R2646" s="249">
        <f>Q2646*H2646</f>
        <v>0</v>
      </c>
      <c r="S2646" s="249">
        <v>0</v>
      </c>
      <c r="T2646" s="250">
        <f>S2646*H2646</f>
        <v>0</v>
      </c>
      <c r="AR2646" s="25" t="s">
        <v>690</v>
      </c>
      <c r="AT2646" s="25" t="s">
        <v>418</v>
      </c>
      <c r="AU2646" s="25" t="s">
        <v>86</v>
      </c>
      <c r="AY2646" s="25" t="s">
        <v>414</v>
      </c>
      <c r="BE2646" s="251">
        <f>IF(N2646="základní",J2646,0)</f>
        <v>0</v>
      </c>
      <c r="BF2646" s="251">
        <f>IF(N2646="snížená",J2646,0)</f>
        <v>0</v>
      </c>
      <c r="BG2646" s="251">
        <f>IF(N2646="zákl. přenesená",J2646,0)</f>
        <v>0</v>
      </c>
      <c r="BH2646" s="251">
        <f>IF(N2646="sníž. přenesená",J2646,0)</f>
        <v>0</v>
      </c>
      <c r="BI2646" s="251">
        <f>IF(N2646="nulová",J2646,0)</f>
        <v>0</v>
      </c>
      <c r="BJ2646" s="25" t="s">
        <v>83</v>
      </c>
      <c r="BK2646" s="251">
        <f>ROUND(I2646*H2646,2)</f>
        <v>0</v>
      </c>
      <c r="BL2646" s="25" t="s">
        <v>690</v>
      </c>
      <c r="BM2646" s="25" t="s">
        <v>2734</v>
      </c>
    </row>
    <row r="2647" s="12" customFormat="1">
      <c r="B2647" s="255"/>
      <c r="C2647" s="256"/>
      <c r="D2647" s="252" t="s">
        <v>428</v>
      </c>
      <c r="E2647" s="257" t="s">
        <v>21</v>
      </c>
      <c r="F2647" s="258" t="s">
        <v>2559</v>
      </c>
      <c r="G2647" s="256"/>
      <c r="H2647" s="257" t="s">
        <v>21</v>
      </c>
      <c r="I2647" s="259"/>
      <c r="J2647" s="256"/>
      <c r="K2647" s="256"/>
      <c r="L2647" s="260"/>
      <c r="M2647" s="261"/>
      <c r="N2647" s="262"/>
      <c r="O2647" s="262"/>
      <c r="P2647" s="262"/>
      <c r="Q2647" s="262"/>
      <c r="R2647" s="262"/>
      <c r="S2647" s="262"/>
      <c r="T2647" s="263"/>
      <c r="AT2647" s="264" t="s">
        <v>428</v>
      </c>
      <c r="AU2647" s="264" t="s">
        <v>86</v>
      </c>
      <c r="AV2647" s="12" t="s">
        <v>83</v>
      </c>
      <c r="AW2647" s="12" t="s">
        <v>39</v>
      </c>
      <c r="AX2647" s="12" t="s">
        <v>76</v>
      </c>
      <c r="AY2647" s="264" t="s">
        <v>414</v>
      </c>
    </row>
    <row r="2648" s="13" customFormat="1">
      <c r="B2648" s="265"/>
      <c r="C2648" s="266"/>
      <c r="D2648" s="252" t="s">
        <v>428</v>
      </c>
      <c r="E2648" s="267" t="s">
        <v>21</v>
      </c>
      <c r="F2648" s="268" t="s">
        <v>2735</v>
      </c>
      <c r="G2648" s="266"/>
      <c r="H2648" s="269">
        <v>1</v>
      </c>
      <c r="I2648" s="270"/>
      <c r="J2648" s="266"/>
      <c r="K2648" s="266"/>
      <c r="L2648" s="271"/>
      <c r="M2648" s="272"/>
      <c r="N2648" s="273"/>
      <c r="O2648" s="273"/>
      <c r="P2648" s="273"/>
      <c r="Q2648" s="273"/>
      <c r="R2648" s="273"/>
      <c r="S2648" s="273"/>
      <c r="T2648" s="274"/>
      <c r="AT2648" s="275" t="s">
        <v>428</v>
      </c>
      <c r="AU2648" s="275" t="s">
        <v>86</v>
      </c>
      <c r="AV2648" s="13" t="s">
        <v>86</v>
      </c>
      <c r="AW2648" s="13" t="s">
        <v>39</v>
      </c>
      <c r="AX2648" s="13" t="s">
        <v>76</v>
      </c>
      <c r="AY2648" s="275" t="s">
        <v>414</v>
      </c>
    </row>
    <row r="2649" s="15" customFormat="1">
      <c r="B2649" s="287"/>
      <c r="C2649" s="288"/>
      <c r="D2649" s="252" t="s">
        <v>428</v>
      </c>
      <c r="E2649" s="289" t="s">
        <v>21</v>
      </c>
      <c r="F2649" s="290" t="s">
        <v>235</v>
      </c>
      <c r="G2649" s="288"/>
      <c r="H2649" s="291">
        <v>1</v>
      </c>
      <c r="I2649" s="292"/>
      <c r="J2649" s="288"/>
      <c r="K2649" s="288"/>
      <c r="L2649" s="293"/>
      <c r="M2649" s="294"/>
      <c r="N2649" s="295"/>
      <c r="O2649" s="295"/>
      <c r="P2649" s="295"/>
      <c r="Q2649" s="295"/>
      <c r="R2649" s="295"/>
      <c r="S2649" s="295"/>
      <c r="T2649" s="296"/>
      <c r="AT2649" s="297" t="s">
        <v>428</v>
      </c>
      <c r="AU2649" s="297" t="s">
        <v>86</v>
      </c>
      <c r="AV2649" s="15" t="s">
        <v>422</v>
      </c>
      <c r="AW2649" s="15" t="s">
        <v>39</v>
      </c>
      <c r="AX2649" s="15" t="s">
        <v>83</v>
      </c>
      <c r="AY2649" s="297" t="s">
        <v>414</v>
      </c>
    </row>
    <row r="2650" s="1" customFormat="1" ht="38.25" customHeight="1">
      <c r="B2650" s="47"/>
      <c r="C2650" s="240" t="s">
        <v>2736</v>
      </c>
      <c r="D2650" s="240" t="s">
        <v>418</v>
      </c>
      <c r="E2650" s="241" t="s">
        <v>2737</v>
      </c>
      <c r="F2650" s="242" t="s">
        <v>2738</v>
      </c>
      <c r="G2650" s="243" t="s">
        <v>678</v>
      </c>
      <c r="H2650" s="244">
        <v>1</v>
      </c>
      <c r="I2650" s="245"/>
      <c r="J2650" s="246">
        <f>ROUND(I2650*H2650,2)</f>
        <v>0</v>
      </c>
      <c r="K2650" s="242" t="s">
        <v>21</v>
      </c>
      <c r="L2650" s="73"/>
      <c r="M2650" s="247" t="s">
        <v>21</v>
      </c>
      <c r="N2650" s="248" t="s">
        <v>47</v>
      </c>
      <c r="O2650" s="48"/>
      <c r="P2650" s="249">
        <f>O2650*H2650</f>
        <v>0</v>
      </c>
      <c r="Q2650" s="249">
        <v>0</v>
      </c>
      <c r="R2650" s="249">
        <f>Q2650*H2650</f>
        <v>0</v>
      </c>
      <c r="S2650" s="249">
        <v>0</v>
      </c>
      <c r="T2650" s="250">
        <f>S2650*H2650</f>
        <v>0</v>
      </c>
      <c r="AR2650" s="25" t="s">
        <v>690</v>
      </c>
      <c r="AT2650" s="25" t="s">
        <v>418</v>
      </c>
      <c r="AU2650" s="25" t="s">
        <v>86</v>
      </c>
      <c r="AY2650" s="25" t="s">
        <v>414</v>
      </c>
      <c r="BE2650" s="251">
        <f>IF(N2650="základní",J2650,0)</f>
        <v>0</v>
      </c>
      <c r="BF2650" s="251">
        <f>IF(N2650="snížená",J2650,0)</f>
        <v>0</v>
      </c>
      <c r="BG2650" s="251">
        <f>IF(N2650="zákl. přenesená",J2650,0)</f>
        <v>0</v>
      </c>
      <c r="BH2650" s="251">
        <f>IF(N2650="sníž. přenesená",J2650,0)</f>
        <v>0</v>
      </c>
      <c r="BI2650" s="251">
        <f>IF(N2650="nulová",J2650,0)</f>
        <v>0</v>
      </c>
      <c r="BJ2650" s="25" t="s">
        <v>83</v>
      </c>
      <c r="BK2650" s="251">
        <f>ROUND(I2650*H2650,2)</f>
        <v>0</v>
      </c>
      <c r="BL2650" s="25" t="s">
        <v>690</v>
      </c>
      <c r="BM2650" s="25" t="s">
        <v>2739</v>
      </c>
    </row>
    <row r="2651" s="12" customFormat="1">
      <c r="B2651" s="255"/>
      <c r="C2651" s="256"/>
      <c r="D2651" s="252" t="s">
        <v>428</v>
      </c>
      <c r="E2651" s="257" t="s">
        <v>21</v>
      </c>
      <c r="F2651" s="258" t="s">
        <v>2559</v>
      </c>
      <c r="G2651" s="256"/>
      <c r="H2651" s="257" t="s">
        <v>21</v>
      </c>
      <c r="I2651" s="259"/>
      <c r="J2651" s="256"/>
      <c r="K2651" s="256"/>
      <c r="L2651" s="260"/>
      <c r="M2651" s="261"/>
      <c r="N2651" s="262"/>
      <c r="O2651" s="262"/>
      <c r="P2651" s="262"/>
      <c r="Q2651" s="262"/>
      <c r="R2651" s="262"/>
      <c r="S2651" s="262"/>
      <c r="T2651" s="263"/>
      <c r="AT2651" s="264" t="s">
        <v>428</v>
      </c>
      <c r="AU2651" s="264" t="s">
        <v>86</v>
      </c>
      <c r="AV2651" s="12" t="s">
        <v>83</v>
      </c>
      <c r="AW2651" s="12" t="s">
        <v>39</v>
      </c>
      <c r="AX2651" s="12" t="s">
        <v>76</v>
      </c>
      <c r="AY2651" s="264" t="s">
        <v>414</v>
      </c>
    </row>
    <row r="2652" s="13" customFormat="1">
      <c r="B2652" s="265"/>
      <c r="C2652" s="266"/>
      <c r="D2652" s="252" t="s">
        <v>428</v>
      </c>
      <c r="E2652" s="267" t="s">
        <v>21</v>
      </c>
      <c r="F2652" s="268" t="s">
        <v>2740</v>
      </c>
      <c r="G2652" s="266"/>
      <c r="H2652" s="269">
        <v>1</v>
      </c>
      <c r="I2652" s="270"/>
      <c r="J2652" s="266"/>
      <c r="K2652" s="266"/>
      <c r="L2652" s="271"/>
      <c r="M2652" s="272"/>
      <c r="N2652" s="273"/>
      <c r="O2652" s="273"/>
      <c r="P2652" s="273"/>
      <c r="Q2652" s="273"/>
      <c r="R2652" s="273"/>
      <c r="S2652" s="273"/>
      <c r="T2652" s="274"/>
      <c r="AT2652" s="275" t="s">
        <v>428</v>
      </c>
      <c r="AU2652" s="275" t="s">
        <v>86</v>
      </c>
      <c r="AV2652" s="13" t="s">
        <v>86</v>
      </c>
      <c r="AW2652" s="13" t="s">
        <v>39</v>
      </c>
      <c r="AX2652" s="13" t="s">
        <v>76</v>
      </c>
      <c r="AY2652" s="275" t="s">
        <v>414</v>
      </c>
    </row>
    <row r="2653" s="15" customFormat="1">
      <c r="B2653" s="287"/>
      <c r="C2653" s="288"/>
      <c r="D2653" s="252" t="s">
        <v>428</v>
      </c>
      <c r="E2653" s="289" t="s">
        <v>21</v>
      </c>
      <c r="F2653" s="290" t="s">
        <v>235</v>
      </c>
      <c r="G2653" s="288"/>
      <c r="H2653" s="291">
        <v>1</v>
      </c>
      <c r="I2653" s="292"/>
      <c r="J2653" s="288"/>
      <c r="K2653" s="288"/>
      <c r="L2653" s="293"/>
      <c r="M2653" s="294"/>
      <c r="N2653" s="295"/>
      <c r="O2653" s="295"/>
      <c r="P2653" s="295"/>
      <c r="Q2653" s="295"/>
      <c r="R2653" s="295"/>
      <c r="S2653" s="295"/>
      <c r="T2653" s="296"/>
      <c r="AT2653" s="297" t="s">
        <v>428</v>
      </c>
      <c r="AU2653" s="297" t="s">
        <v>86</v>
      </c>
      <c r="AV2653" s="15" t="s">
        <v>422</v>
      </c>
      <c r="AW2653" s="15" t="s">
        <v>39</v>
      </c>
      <c r="AX2653" s="15" t="s">
        <v>83</v>
      </c>
      <c r="AY2653" s="297" t="s">
        <v>414</v>
      </c>
    </row>
    <row r="2654" s="1" customFormat="1" ht="38.25" customHeight="1">
      <c r="B2654" s="47"/>
      <c r="C2654" s="240" t="s">
        <v>2741</v>
      </c>
      <c r="D2654" s="240" t="s">
        <v>418</v>
      </c>
      <c r="E2654" s="241" t="s">
        <v>2742</v>
      </c>
      <c r="F2654" s="242" t="s">
        <v>2743</v>
      </c>
      <c r="G2654" s="243" t="s">
        <v>678</v>
      </c>
      <c r="H2654" s="244">
        <v>11</v>
      </c>
      <c r="I2654" s="245"/>
      <c r="J2654" s="246">
        <f>ROUND(I2654*H2654,2)</f>
        <v>0</v>
      </c>
      <c r="K2654" s="242" t="s">
        <v>21</v>
      </c>
      <c r="L2654" s="73"/>
      <c r="M2654" s="247" t="s">
        <v>21</v>
      </c>
      <c r="N2654" s="248" t="s">
        <v>47</v>
      </c>
      <c r="O2654" s="48"/>
      <c r="P2654" s="249">
        <f>O2654*H2654</f>
        <v>0</v>
      </c>
      <c r="Q2654" s="249">
        <v>0</v>
      </c>
      <c r="R2654" s="249">
        <f>Q2654*H2654</f>
        <v>0</v>
      </c>
      <c r="S2654" s="249">
        <v>0</v>
      </c>
      <c r="T2654" s="250">
        <f>S2654*H2654</f>
        <v>0</v>
      </c>
      <c r="AR2654" s="25" t="s">
        <v>690</v>
      </c>
      <c r="AT2654" s="25" t="s">
        <v>418</v>
      </c>
      <c r="AU2654" s="25" t="s">
        <v>86</v>
      </c>
      <c r="AY2654" s="25" t="s">
        <v>414</v>
      </c>
      <c r="BE2654" s="251">
        <f>IF(N2654="základní",J2654,0)</f>
        <v>0</v>
      </c>
      <c r="BF2654" s="251">
        <f>IF(N2654="snížená",J2654,0)</f>
        <v>0</v>
      </c>
      <c r="BG2654" s="251">
        <f>IF(N2654="zákl. přenesená",J2654,0)</f>
        <v>0</v>
      </c>
      <c r="BH2654" s="251">
        <f>IF(N2654="sníž. přenesená",J2654,0)</f>
        <v>0</v>
      </c>
      <c r="BI2654" s="251">
        <f>IF(N2654="nulová",J2654,0)</f>
        <v>0</v>
      </c>
      <c r="BJ2654" s="25" t="s">
        <v>83</v>
      </c>
      <c r="BK2654" s="251">
        <f>ROUND(I2654*H2654,2)</f>
        <v>0</v>
      </c>
      <c r="BL2654" s="25" t="s">
        <v>690</v>
      </c>
      <c r="BM2654" s="25" t="s">
        <v>2744</v>
      </c>
    </row>
    <row r="2655" s="12" customFormat="1">
      <c r="B2655" s="255"/>
      <c r="C2655" s="256"/>
      <c r="D2655" s="252" t="s">
        <v>428</v>
      </c>
      <c r="E2655" s="257" t="s">
        <v>21</v>
      </c>
      <c r="F2655" s="258" t="s">
        <v>2559</v>
      </c>
      <c r="G2655" s="256"/>
      <c r="H2655" s="257" t="s">
        <v>21</v>
      </c>
      <c r="I2655" s="259"/>
      <c r="J2655" s="256"/>
      <c r="K2655" s="256"/>
      <c r="L2655" s="260"/>
      <c r="M2655" s="261"/>
      <c r="N2655" s="262"/>
      <c r="O2655" s="262"/>
      <c r="P2655" s="262"/>
      <c r="Q2655" s="262"/>
      <c r="R2655" s="262"/>
      <c r="S2655" s="262"/>
      <c r="T2655" s="263"/>
      <c r="AT2655" s="264" t="s">
        <v>428</v>
      </c>
      <c r="AU2655" s="264" t="s">
        <v>86</v>
      </c>
      <c r="AV2655" s="12" t="s">
        <v>83</v>
      </c>
      <c r="AW2655" s="12" t="s">
        <v>39</v>
      </c>
      <c r="AX2655" s="12" t="s">
        <v>76</v>
      </c>
      <c r="AY2655" s="264" t="s">
        <v>414</v>
      </c>
    </row>
    <row r="2656" s="13" customFormat="1">
      <c r="B2656" s="265"/>
      <c r="C2656" s="266"/>
      <c r="D2656" s="252" t="s">
        <v>428</v>
      </c>
      <c r="E2656" s="267" t="s">
        <v>21</v>
      </c>
      <c r="F2656" s="268" t="s">
        <v>2745</v>
      </c>
      <c r="G2656" s="266"/>
      <c r="H2656" s="269">
        <v>11</v>
      </c>
      <c r="I2656" s="270"/>
      <c r="J2656" s="266"/>
      <c r="K2656" s="266"/>
      <c r="L2656" s="271"/>
      <c r="M2656" s="272"/>
      <c r="N2656" s="273"/>
      <c r="O2656" s="273"/>
      <c r="P2656" s="273"/>
      <c r="Q2656" s="273"/>
      <c r="R2656" s="273"/>
      <c r="S2656" s="273"/>
      <c r="T2656" s="274"/>
      <c r="AT2656" s="275" t="s">
        <v>428</v>
      </c>
      <c r="AU2656" s="275" t="s">
        <v>86</v>
      </c>
      <c r="AV2656" s="13" t="s">
        <v>86</v>
      </c>
      <c r="AW2656" s="13" t="s">
        <v>39</v>
      </c>
      <c r="AX2656" s="13" t="s">
        <v>76</v>
      </c>
      <c r="AY2656" s="275" t="s">
        <v>414</v>
      </c>
    </row>
    <row r="2657" s="15" customFormat="1">
      <c r="B2657" s="287"/>
      <c r="C2657" s="288"/>
      <c r="D2657" s="252" t="s">
        <v>428</v>
      </c>
      <c r="E2657" s="289" t="s">
        <v>21</v>
      </c>
      <c r="F2657" s="290" t="s">
        <v>235</v>
      </c>
      <c r="G2657" s="288"/>
      <c r="H2657" s="291">
        <v>11</v>
      </c>
      <c r="I2657" s="292"/>
      <c r="J2657" s="288"/>
      <c r="K2657" s="288"/>
      <c r="L2657" s="293"/>
      <c r="M2657" s="294"/>
      <c r="N2657" s="295"/>
      <c r="O2657" s="295"/>
      <c r="P2657" s="295"/>
      <c r="Q2657" s="295"/>
      <c r="R2657" s="295"/>
      <c r="S2657" s="295"/>
      <c r="T2657" s="296"/>
      <c r="AT2657" s="297" t="s">
        <v>428</v>
      </c>
      <c r="AU2657" s="297" t="s">
        <v>86</v>
      </c>
      <c r="AV2657" s="15" t="s">
        <v>422</v>
      </c>
      <c r="AW2657" s="15" t="s">
        <v>39</v>
      </c>
      <c r="AX2657" s="15" t="s">
        <v>83</v>
      </c>
      <c r="AY2657" s="297" t="s">
        <v>414</v>
      </c>
    </row>
    <row r="2658" s="1" customFormat="1" ht="38.25" customHeight="1">
      <c r="B2658" s="47"/>
      <c r="C2658" s="240" t="s">
        <v>2746</v>
      </c>
      <c r="D2658" s="240" t="s">
        <v>418</v>
      </c>
      <c r="E2658" s="241" t="s">
        <v>2747</v>
      </c>
      <c r="F2658" s="242" t="s">
        <v>2748</v>
      </c>
      <c r="G2658" s="243" t="s">
        <v>678</v>
      </c>
      <c r="H2658" s="244">
        <v>7</v>
      </c>
      <c r="I2658" s="245"/>
      <c r="J2658" s="246">
        <f>ROUND(I2658*H2658,2)</f>
        <v>0</v>
      </c>
      <c r="K2658" s="242" t="s">
        <v>21</v>
      </c>
      <c r="L2658" s="73"/>
      <c r="M2658" s="247" t="s">
        <v>21</v>
      </c>
      <c r="N2658" s="248" t="s">
        <v>47</v>
      </c>
      <c r="O2658" s="48"/>
      <c r="P2658" s="249">
        <f>O2658*H2658</f>
        <v>0</v>
      </c>
      <c r="Q2658" s="249">
        <v>0</v>
      </c>
      <c r="R2658" s="249">
        <f>Q2658*H2658</f>
        <v>0</v>
      </c>
      <c r="S2658" s="249">
        <v>0</v>
      </c>
      <c r="T2658" s="250">
        <f>S2658*H2658</f>
        <v>0</v>
      </c>
      <c r="AR2658" s="25" t="s">
        <v>690</v>
      </c>
      <c r="AT2658" s="25" t="s">
        <v>418</v>
      </c>
      <c r="AU2658" s="25" t="s">
        <v>86</v>
      </c>
      <c r="AY2658" s="25" t="s">
        <v>414</v>
      </c>
      <c r="BE2658" s="251">
        <f>IF(N2658="základní",J2658,0)</f>
        <v>0</v>
      </c>
      <c r="BF2658" s="251">
        <f>IF(N2658="snížená",J2658,0)</f>
        <v>0</v>
      </c>
      <c r="BG2658" s="251">
        <f>IF(N2658="zákl. přenesená",J2658,0)</f>
        <v>0</v>
      </c>
      <c r="BH2658" s="251">
        <f>IF(N2658="sníž. přenesená",J2658,0)</f>
        <v>0</v>
      </c>
      <c r="BI2658" s="251">
        <f>IF(N2658="nulová",J2658,0)</f>
        <v>0</v>
      </c>
      <c r="BJ2658" s="25" t="s">
        <v>83</v>
      </c>
      <c r="BK2658" s="251">
        <f>ROUND(I2658*H2658,2)</f>
        <v>0</v>
      </c>
      <c r="BL2658" s="25" t="s">
        <v>690</v>
      </c>
      <c r="BM2658" s="25" t="s">
        <v>2749</v>
      </c>
    </row>
    <row r="2659" s="12" customFormat="1">
      <c r="B2659" s="255"/>
      <c r="C2659" s="256"/>
      <c r="D2659" s="252" t="s">
        <v>428</v>
      </c>
      <c r="E2659" s="257" t="s">
        <v>21</v>
      </c>
      <c r="F2659" s="258" t="s">
        <v>2559</v>
      </c>
      <c r="G2659" s="256"/>
      <c r="H2659" s="257" t="s">
        <v>21</v>
      </c>
      <c r="I2659" s="259"/>
      <c r="J2659" s="256"/>
      <c r="K2659" s="256"/>
      <c r="L2659" s="260"/>
      <c r="M2659" s="261"/>
      <c r="N2659" s="262"/>
      <c r="O2659" s="262"/>
      <c r="P2659" s="262"/>
      <c r="Q2659" s="262"/>
      <c r="R2659" s="262"/>
      <c r="S2659" s="262"/>
      <c r="T2659" s="263"/>
      <c r="AT2659" s="264" t="s">
        <v>428</v>
      </c>
      <c r="AU2659" s="264" t="s">
        <v>86</v>
      </c>
      <c r="AV2659" s="12" t="s">
        <v>83</v>
      </c>
      <c r="AW2659" s="12" t="s">
        <v>39</v>
      </c>
      <c r="AX2659" s="12" t="s">
        <v>76</v>
      </c>
      <c r="AY2659" s="264" t="s">
        <v>414</v>
      </c>
    </row>
    <row r="2660" s="13" customFormat="1">
      <c r="B2660" s="265"/>
      <c r="C2660" s="266"/>
      <c r="D2660" s="252" t="s">
        <v>428</v>
      </c>
      <c r="E2660" s="267" t="s">
        <v>21</v>
      </c>
      <c r="F2660" s="268" t="s">
        <v>2750</v>
      </c>
      <c r="G2660" s="266"/>
      <c r="H2660" s="269">
        <v>7</v>
      </c>
      <c r="I2660" s="270"/>
      <c r="J2660" s="266"/>
      <c r="K2660" s="266"/>
      <c r="L2660" s="271"/>
      <c r="M2660" s="272"/>
      <c r="N2660" s="273"/>
      <c r="O2660" s="273"/>
      <c r="P2660" s="273"/>
      <c r="Q2660" s="273"/>
      <c r="R2660" s="273"/>
      <c r="S2660" s="273"/>
      <c r="T2660" s="274"/>
      <c r="AT2660" s="275" t="s">
        <v>428</v>
      </c>
      <c r="AU2660" s="275" t="s">
        <v>86</v>
      </c>
      <c r="AV2660" s="13" t="s">
        <v>86</v>
      </c>
      <c r="AW2660" s="13" t="s">
        <v>39</v>
      </c>
      <c r="AX2660" s="13" t="s">
        <v>76</v>
      </c>
      <c r="AY2660" s="275" t="s">
        <v>414</v>
      </c>
    </row>
    <row r="2661" s="15" customFormat="1">
      <c r="B2661" s="287"/>
      <c r="C2661" s="288"/>
      <c r="D2661" s="252" t="s">
        <v>428</v>
      </c>
      <c r="E2661" s="289" t="s">
        <v>21</v>
      </c>
      <c r="F2661" s="290" t="s">
        <v>235</v>
      </c>
      <c r="G2661" s="288"/>
      <c r="H2661" s="291">
        <v>7</v>
      </c>
      <c r="I2661" s="292"/>
      <c r="J2661" s="288"/>
      <c r="K2661" s="288"/>
      <c r="L2661" s="293"/>
      <c r="M2661" s="294"/>
      <c r="N2661" s="295"/>
      <c r="O2661" s="295"/>
      <c r="P2661" s="295"/>
      <c r="Q2661" s="295"/>
      <c r="R2661" s="295"/>
      <c r="S2661" s="295"/>
      <c r="T2661" s="296"/>
      <c r="AT2661" s="297" t="s">
        <v>428</v>
      </c>
      <c r="AU2661" s="297" t="s">
        <v>86</v>
      </c>
      <c r="AV2661" s="15" t="s">
        <v>422</v>
      </c>
      <c r="AW2661" s="15" t="s">
        <v>39</v>
      </c>
      <c r="AX2661" s="15" t="s">
        <v>83</v>
      </c>
      <c r="AY2661" s="297" t="s">
        <v>414</v>
      </c>
    </row>
    <row r="2662" s="1" customFormat="1" ht="38.25" customHeight="1">
      <c r="B2662" s="47"/>
      <c r="C2662" s="240" t="s">
        <v>2751</v>
      </c>
      <c r="D2662" s="240" t="s">
        <v>418</v>
      </c>
      <c r="E2662" s="241" t="s">
        <v>2752</v>
      </c>
      <c r="F2662" s="242" t="s">
        <v>2753</v>
      </c>
      <c r="G2662" s="243" t="s">
        <v>678</v>
      </c>
      <c r="H2662" s="244">
        <v>3</v>
      </c>
      <c r="I2662" s="245"/>
      <c r="J2662" s="246">
        <f>ROUND(I2662*H2662,2)</f>
        <v>0</v>
      </c>
      <c r="K2662" s="242" t="s">
        <v>21</v>
      </c>
      <c r="L2662" s="73"/>
      <c r="M2662" s="247" t="s">
        <v>21</v>
      </c>
      <c r="N2662" s="248" t="s">
        <v>47</v>
      </c>
      <c r="O2662" s="48"/>
      <c r="P2662" s="249">
        <f>O2662*H2662</f>
        <v>0</v>
      </c>
      <c r="Q2662" s="249">
        <v>0</v>
      </c>
      <c r="R2662" s="249">
        <f>Q2662*H2662</f>
        <v>0</v>
      </c>
      <c r="S2662" s="249">
        <v>0</v>
      </c>
      <c r="T2662" s="250">
        <f>S2662*H2662</f>
        <v>0</v>
      </c>
      <c r="AR2662" s="25" t="s">
        <v>690</v>
      </c>
      <c r="AT2662" s="25" t="s">
        <v>418</v>
      </c>
      <c r="AU2662" s="25" t="s">
        <v>86</v>
      </c>
      <c r="AY2662" s="25" t="s">
        <v>414</v>
      </c>
      <c r="BE2662" s="251">
        <f>IF(N2662="základní",J2662,0)</f>
        <v>0</v>
      </c>
      <c r="BF2662" s="251">
        <f>IF(N2662="snížená",J2662,0)</f>
        <v>0</v>
      </c>
      <c r="BG2662" s="251">
        <f>IF(N2662="zákl. přenesená",J2662,0)</f>
        <v>0</v>
      </c>
      <c r="BH2662" s="251">
        <f>IF(N2662="sníž. přenesená",J2662,0)</f>
        <v>0</v>
      </c>
      <c r="BI2662" s="251">
        <f>IF(N2662="nulová",J2662,0)</f>
        <v>0</v>
      </c>
      <c r="BJ2662" s="25" t="s">
        <v>83</v>
      </c>
      <c r="BK2662" s="251">
        <f>ROUND(I2662*H2662,2)</f>
        <v>0</v>
      </c>
      <c r="BL2662" s="25" t="s">
        <v>690</v>
      </c>
      <c r="BM2662" s="25" t="s">
        <v>2754</v>
      </c>
    </row>
    <row r="2663" s="12" customFormat="1">
      <c r="B2663" s="255"/>
      <c r="C2663" s="256"/>
      <c r="D2663" s="252" t="s">
        <v>428</v>
      </c>
      <c r="E2663" s="257" t="s">
        <v>21</v>
      </c>
      <c r="F2663" s="258" t="s">
        <v>2559</v>
      </c>
      <c r="G2663" s="256"/>
      <c r="H2663" s="257" t="s">
        <v>21</v>
      </c>
      <c r="I2663" s="259"/>
      <c r="J2663" s="256"/>
      <c r="K2663" s="256"/>
      <c r="L2663" s="260"/>
      <c r="M2663" s="261"/>
      <c r="N2663" s="262"/>
      <c r="O2663" s="262"/>
      <c r="P2663" s="262"/>
      <c r="Q2663" s="262"/>
      <c r="R2663" s="262"/>
      <c r="S2663" s="262"/>
      <c r="T2663" s="263"/>
      <c r="AT2663" s="264" t="s">
        <v>428</v>
      </c>
      <c r="AU2663" s="264" t="s">
        <v>86</v>
      </c>
      <c r="AV2663" s="12" t="s">
        <v>83</v>
      </c>
      <c r="AW2663" s="12" t="s">
        <v>39</v>
      </c>
      <c r="AX2663" s="12" t="s">
        <v>76</v>
      </c>
      <c r="AY2663" s="264" t="s">
        <v>414</v>
      </c>
    </row>
    <row r="2664" s="13" customFormat="1">
      <c r="B2664" s="265"/>
      <c r="C2664" s="266"/>
      <c r="D2664" s="252" t="s">
        <v>428</v>
      </c>
      <c r="E2664" s="267" t="s">
        <v>21</v>
      </c>
      <c r="F2664" s="268" t="s">
        <v>2755</v>
      </c>
      <c r="G2664" s="266"/>
      <c r="H2664" s="269">
        <v>3</v>
      </c>
      <c r="I2664" s="270"/>
      <c r="J2664" s="266"/>
      <c r="K2664" s="266"/>
      <c r="L2664" s="271"/>
      <c r="M2664" s="272"/>
      <c r="N2664" s="273"/>
      <c r="O2664" s="273"/>
      <c r="P2664" s="273"/>
      <c r="Q2664" s="273"/>
      <c r="R2664" s="273"/>
      <c r="S2664" s="273"/>
      <c r="T2664" s="274"/>
      <c r="AT2664" s="275" t="s">
        <v>428</v>
      </c>
      <c r="AU2664" s="275" t="s">
        <v>86</v>
      </c>
      <c r="AV2664" s="13" t="s">
        <v>86</v>
      </c>
      <c r="AW2664" s="13" t="s">
        <v>39</v>
      </c>
      <c r="AX2664" s="13" t="s">
        <v>76</v>
      </c>
      <c r="AY2664" s="275" t="s">
        <v>414</v>
      </c>
    </row>
    <row r="2665" s="15" customFormat="1">
      <c r="B2665" s="287"/>
      <c r="C2665" s="288"/>
      <c r="D2665" s="252" t="s">
        <v>428</v>
      </c>
      <c r="E2665" s="289" t="s">
        <v>21</v>
      </c>
      <c r="F2665" s="290" t="s">
        <v>235</v>
      </c>
      <c r="G2665" s="288"/>
      <c r="H2665" s="291">
        <v>3</v>
      </c>
      <c r="I2665" s="292"/>
      <c r="J2665" s="288"/>
      <c r="K2665" s="288"/>
      <c r="L2665" s="293"/>
      <c r="M2665" s="294"/>
      <c r="N2665" s="295"/>
      <c r="O2665" s="295"/>
      <c r="P2665" s="295"/>
      <c r="Q2665" s="295"/>
      <c r="R2665" s="295"/>
      <c r="S2665" s="295"/>
      <c r="T2665" s="296"/>
      <c r="AT2665" s="297" t="s">
        <v>428</v>
      </c>
      <c r="AU2665" s="297" t="s">
        <v>86</v>
      </c>
      <c r="AV2665" s="15" t="s">
        <v>422</v>
      </c>
      <c r="AW2665" s="15" t="s">
        <v>39</v>
      </c>
      <c r="AX2665" s="15" t="s">
        <v>83</v>
      </c>
      <c r="AY2665" s="297" t="s">
        <v>414</v>
      </c>
    </row>
    <row r="2666" s="1" customFormat="1" ht="38.25" customHeight="1">
      <c r="B2666" s="47"/>
      <c r="C2666" s="240" t="s">
        <v>2756</v>
      </c>
      <c r="D2666" s="240" t="s">
        <v>418</v>
      </c>
      <c r="E2666" s="241" t="s">
        <v>2757</v>
      </c>
      <c r="F2666" s="242" t="s">
        <v>2758</v>
      </c>
      <c r="G2666" s="243" t="s">
        <v>678</v>
      </c>
      <c r="H2666" s="244">
        <v>1</v>
      </c>
      <c r="I2666" s="245"/>
      <c r="J2666" s="246">
        <f>ROUND(I2666*H2666,2)</f>
        <v>0</v>
      </c>
      <c r="K2666" s="242" t="s">
        <v>21</v>
      </c>
      <c r="L2666" s="73"/>
      <c r="M2666" s="247" t="s">
        <v>21</v>
      </c>
      <c r="N2666" s="248" t="s">
        <v>47</v>
      </c>
      <c r="O2666" s="48"/>
      <c r="P2666" s="249">
        <f>O2666*H2666</f>
        <v>0</v>
      </c>
      <c r="Q2666" s="249">
        <v>0</v>
      </c>
      <c r="R2666" s="249">
        <f>Q2666*H2666</f>
        <v>0</v>
      </c>
      <c r="S2666" s="249">
        <v>0</v>
      </c>
      <c r="T2666" s="250">
        <f>S2666*H2666</f>
        <v>0</v>
      </c>
      <c r="AR2666" s="25" t="s">
        <v>690</v>
      </c>
      <c r="AT2666" s="25" t="s">
        <v>418</v>
      </c>
      <c r="AU2666" s="25" t="s">
        <v>86</v>
      </c>
      <c r="AY2666" s="25" t="s">
        <v>414</v>
      </c>
      <c r="BE2666" s="251">
        <f>IF(N2666="základní",J2666,0)</f>
        <v>0</v>
      </c>
      <c r="BF2666" s="251">
        <f>IF(N2666="snížená",J2666,0)</f>
        <v>0</v>
      </c>
      <c r="BG2666" s="251">
        <f>IF(N2666="zákl. přenesená",J2666,0)</f>
        <v>0</v>
      </c>
      <c r="BH2666" s="251">
        <f>IF(N2666="sníž. přenesená",J2666,0)</f>
        <v>0</v>
      </c>
      <c r="BI2666" s="251">
        <f>IF(N2666="nulová",J2666,0)</f>
        <v>0</v>
      </c>
      <c r="BJ2666" s="25" t="s">
        <v>83</v>
      </c>
      <c r="BK2666" s="251">
        <f>ROUND(I2666*H2666,2)</f>
        <v>0</v>
      </c>
      <c r="BL2666" s="25" t="s">
        <v>690</v>
      </c>
      <c r="BM2666" s="25" t="s">
        <v>2759</v>
      </c>
    </row>
    <row r="2667" s="12" customFormat="1">
      <c r="B2667" s="255"/>
      <c r="C2667" s="256"/>
      <c r="D2667" s="252" t="s">
        <v>428</v>
      </c>
      <c r="E2667" s="257" t="s">
        <v>21</v>
      </c>
      <c r="F2667" s="258" t="s">
        <v>2559</v>
      </c>
      <c r="G2667" s="256"/>
      <c r="H2667" s="257" t="s">
        <v>21</v>
      </c>
      <c r="I2667" s="259"/>
      <c r="J2667" s="256"/>
      <c r="K2667" s="256"/>
      <c r="L2667" s="260"/>
      <c r="M2667" s="261"/>
      <c r="N2667" s="262"/>
      <c r="O2667" s="262"/>
      <c r="P2667" s="262"/>
      <c r="Q2667" s="262"/>
      <c r="R2667" s="262"/>
      <c r="S2667" s="262"/>
      <c r="T2667" s="263"/>
      <c r="AT2667" s="264" t="s">
        <v>428</v>
      </c>
      <c r="AU2667" s="264" t="s">
        <v>86</v>
      </c>
      <c r="AV2667" s="12" t="s">
        <v>83</v>
      </c>
      <c r="AW2667" s="12" t="s">
        <v>39</v>
      </c>
      <c r="AX2667" s="12" t="s">
        <v>76</v>
      </c>
      <c r="AY2667" s="264" t="s">
        <v>414</v>
      </c>
    </row>
    <row r="2668" s="13" customFormat="1">
      <c r="B2668" s="265"/>
      <c r="C2668" s="266"/>
      <c r="D2668" s="252" t="s">
        <v>428</v>
      </c>
      <c r="E2668" s="267" t="s">
        <v>21</v>
      </c>
      <c r="F2668" s="268" t="s">
        <v>2760</v>
      </c>
      <c r="G2668" s="266"/>
      <c r="H2668" s="269">
        <v>1</v>
      </c>
      <c r="I2668" s="270"/>
      <c r="J2668" s="266"/>
      <c r="K2668" s="266"/>
      <c r="L2668" s="271"/>
      <c r="M2668" s="272"/>
      <c r="N2668" s="273"/>
      <c r="O2668" s="273"/>
      <c r="P2668" s="273"/>
      <c r="Q2668" s="273"/>
      <c r="R2668" s="273"/>
      <c r="S2668" s="273"/>
      <c r="T2668" s="274"/>
      <c r="AT2668" s="275" t="s">
        <v>428</v>
      </c>
      <c r="AU2668" s="275" t="s">
        <v>86</v>
      </c>
      <c r="AV2668" s="13" t="s">
        <v>86</v>
      </c>
      <c r="AW2668" s="13" t="s">
        <v>39</v>
      </c>
      <c r="AX2668" s="13" t="s">
        <v>76</v>
      </c>
      <c r="AY2668" s="275" t="s">
        <v>414</v>
      </c>
    </row>
    <row r="2669" s="15" customFormat="1">
      <c r="B2669" s="287"/>
      <c r="C2669" s="288"/>
      <c r="D2669" s="252" t="s">
        <v>428</v>
      </c>
      <c r="E2669" s="289" t="s">
        <v>21</v>
      </c>
      <c r="F2669" s="290" t="s">
        <v>235</v>
      </c>
      <c r="G2669" s="288"/>
      <c r="H2669" s="291">
        <v>1</v>
      </c>
      <c r="I2669" s="292"/>
      <c r="J2669" s="288"/>
      <c r="K2669" s="288"/>
      <c r="L2669" s="293"/>
      <c r="M2669" s="294"/>
      <c r="N2669" s="295"/>
      <c r="O2669" s="295"/>
      <c r="P2669" s="295"/>
      <c r="Q2669" s="295"/>
      <c r="R2669" s="295"/>
      <c r="S2669" s="295"/>
      <c r="T2669" s="296"/>
      <c r="AT2669" s="297" t="s">
        <v>428</v>
      </c>
      <c r="AU2669" s="297" t="s">
        <v>86</v>
      </c>
      <c r="AV2669" s="15" t="s">
        <v>422</v>
      </c>
      <c r="AW2669" s="15" t="s">
        <v>39</v>
      </c>
      <c r="AX2669" s="15" t="s">
        <v>83</v>
      </c>
      <c r="AY2669" s="297" t="s">
        <v>414</v>
      </c>
    </row>
    <row r="2670" s="1" customFormat="1" ht="38.25" customHeight="1">
      <c r="B2670" s="47"/>
      <c r="C2670" s="240" t="s">
        <v>2761</v>
      </c>
      <c r="D2670" s="240" t="s">
        <v>418</v>
      </c>
      <c r="E2670" s="241" t="s">
        <v>2762</v>
      </c>
      <c r="F2670" s="242" t="s">
        <v>2763</v>
      </c>
      <c r="G2670" s="243" t="s">
        <v>678</v>
      </c>
      <c r="H2670" s="244">
        <v>1</v>
      </c>
      <c r="I2670" s="245"/>
      <c r="J2670" s="246">
        <f>ROUND(I2670*H2670,2)</f>
        <v>0</v>
      </c>
      <c r="K2670" s="242" t="s">
        <v>21</v>
      </c>
      <c r="L2670" s="73"/>
      <c r="M2670" s="247" t="s">
        <v>21</v>
      </c>
      <c r="N2670" s="248" t="s">
        <v>47</v>
      </c>
      <c r="O2670" s="48"/>
      <c r="P2670" s="249">
        <f>O2670*H2670</f>
        <v>0</v>
      </c>
      <c r="Q2670" s="249">
        <v>0</v>
      </c>
      <c r="R2670" s="249">
        <f>Q2670*H2670</f>
        <v>0</v>
      </c>
      <c r="S2670" s="249">
        <v>0</v>
      </c>
      <c r="T2670" s="250">
        <f>S2670*H2670</f>
        <v>0</v>
      </c>
      <c r="AR2670" s="25" t="s">
        <v>690</v>
      </c>
      <c r="AT2670" s="25" t="s">
        <v>418</v>
      </c>
      <c r="AU2670" s="25" t="s">
        <v>86</v>
      </c>
      <c r="AY2670" s="25" t="s">
        <v>414</v>
      </c>
      <c r="BE2670" s="251">
        <f>IF(N2670="základní",J2670,0)</f>
        <v>0</v>
      </c>
      <c r="BF2670" s="251">
        <f>IF(N2670="snížená",J2670,0)</f>
        <v>0</v>
      </c>
      <c r="BG2670" s="251">
        <f>IF(N2670="zákl. přenesená",J2670,0)</f>
        <v>0</v>
      </c>
      <c r="BH2670" s="251">
        <f>IF(N2670="sníž. přenesená",J2670,0)</f>
        <v>0</v>
      </c>
      <c r="BI2670" s="251">
        <f>IF(N2670="nulová",J2670,0)</f>
        <v>0</v>
      </c>
      <c r="BJ2670" s="25" t="s">
        <v>83</v>
      </c>
      <c r="BK2670" s="251">
        <f>ROUND(I2670*H2670,2)</f>
        <v>0</v>
      </c>
      <c r="BL2670" s="25" t="s">
        <v>690</v>
      </c>
      <c r="BM2670" s="25" t="s">
        <v>2764</v>
      </c>
    </row>
    <row r="2671" s="12" customFormat="1">
      <c r="B2671" s="255"/>
      <c r="C2671" s="256"/>
      <c r="D2671" s="252" t="s">
        <v>428</v>
      </c>
      <c r="E2671" s="257" t="s">
        <v>21</v>
      </c>
      <c r="F2671" s="258" t="s">
        <v>2559</v>
      </c>
      <c r="G2671" s="256"/>
      <c r="H2671" s="257" t="s">
        <v>21</v>
      </c>
      <c r="I2671" s="259"/>
      <c r="J2671" s="256"/>
      <c r="K2671" s="256"/>
      <c r="L2671" s="260"/>
      <c r="M2671" s="261"/>
      <c r="N2671" s="262"/>
      <c r="O2671" s="262"/>
      <c r="P2671" s="262"/>
      <c r="Q2671" s="262"/>
      <c r="R2671" s="262"/>
      <c r="S2671" s="262"/>
      <c r="T2671" s="263"/>
      <c r="AT2671" s="264" t="s">
        <v>428</v>
      </c>
      <c r="AU2671" s="264" t="s">
        <v>86</v>
      </c>
      <c r="AV2671" s="12" t="s">
        <v>83</v>
      </c>
      <c r="AW2671" s="12" t="s">
        <v>39</v>
      </c>
      <c r="AX2671" s="12" t="s">
        <v>76</v>
      </c>
      <c r="AY2671" s="264" t="s">
        <v>414</v>
      </c>
    </row>
    <row r="2672" s="13" customFormat="1">
      <c r="B2672" s="265"/>
      <c r="C2672" s="266"/>
      <c r="D2672" s="252" t="s">
        <v>428</v>
      </c>
      <c r="E2672" s="267" t="s">
        <v>21</v>
      </c>
      <c r="F2672" s="268" t="s">
        <v>2765</v>
      </c>
      <c r="G2672" s="266"/>
      <c r="H2672" s="269">
        <v>1</v>
      </c>
      <c r="I2672" s="270"/>
      <c r="J2672" s="266"/>
      <c r="K2672" s="266"/>
      <c r="L2672" s="271"/>
      <c r="M2672" s="272"/>
      <c r="N2672" s="273"/>
      <c r="O2672" s="273"/>
      <c r="P2672" s="273"/>
      <c r="Q2672" s="273"/>
      <c r="R2672" s="273"/>
      <c r="S2672" s="273"/>
      <c r="T2672" s="274"/>
      <c r="AT2672" s="275" t="s">
        <v>428</v>
      </c>
      <c r="AU2672" s="275" t="s">
        <v>86</v>
      </c>
      <c r="AV2672" s="13" t="s">
        <v>86</v>
      </c>
      <c r="AW2672" s="13" t="s">
        <v>39</v>
      </c>
      <c r="AX2672" s="13" t="s">
        <v>76</v>
      </c>
      <c r="AY2672" s="275" t="s">
        <v>414</v>
      </c>
    </row>
    <row r="2673" s="15" customFormat="1">
      <c r="B2673" s="287"/>
      <c r="C2673" s="288"/>
      <c r="D2673" s="252" t="s">
        <v>428</v>
      </c>
      <c r="E2673" s="289" t="s">
        <v>21</v>
      </c>
      <c r="F2673" s="290" t="s">
        <v>235</v>
      </c>
      <c r="G2673" s="288"/>
      <c r="H2673" s="291">
        <v>1</v>
      </c>
      <c r="I2673" s="292"/>
      <c r="J2673" s="288"/>
      <c r="K2673" s="288"/>
      <c r="L2673" s="293"/>
      <c r="M2673" s="294"/>
      <c r="N2673" s="295"/>
      <c r="O2673" s="295"/>
      <c r="P2673" s="295"/>
      <c r="Q2673" s="295"/>
      <c r="R2673" s="295"/>
      <c r="S2673" s="295"/>
      <c r="T2673" s="296"/>
      <c r="AT2673" s="297" t="s">
        <v>428</v>
      </c>
      <c r="AU2673" s="297" t="s">
        <v>86</v>
      </c>
      <c r="AV2673" s="15" t="s">
        <v>422</v>
      </c>
      <c r="AW2673" s="15" t="s">
        <v>39</v>
      </c>
      <c r="AX2673" s="15" t="s">
        <v>83</v>
      </c>
      <c r="AY2673" s="297" t="s">
        <v>414</v>
      </c>
    </row>
    <row r="2674" s="1" customFormat="1" ht="38.25" customHeight="1">
      <c r="B2674" s="47"/>
      <c r="C2674" s="240" t="s">
        <v>2766</v>
      </c>
      <c r="D2674" s="240" t="s">
        <v>418</v>
      </c>
      <c r="E2674" s="241" t="s">
        <v>2767</v>
      </c>
      <c r="F2674" s="242" t="s">
        <v>2768</v>
      </c>
      <c r="G2674" s="243" t="s">
        <v>678</v>
      </c>
      <c r="H2674" s="244">
        <v>8</v>
      </c>
      <c r="I2674" s="245"/>
      <c r="J2674" s="246">
        <f>ROUND(I2674*H2674,2)</f>
        <v>0</v>
      </c>
      <c r="K2674" s="242" t="s">
        <v>21</v>
      </c>
      <c r="L2674" s="73"/>
      <c r="M2674" s="247" t="s">
        <v>21</v>
      </c>
      <c r="N2674" s="248" t="s">
        <v>47</v>
      </c>
      <c r="O2674" s="48"/>
      <c r="P2674" s="249">
        <f>O2674*H2674</f>
        <v>0</v>
      </c>
      <c r="Q2674" s="249">
        <v>0</v>
      </c>
      <c r="R2674" s="249">
        <f>Q2674*H2674</f>
        <v>0</v>
      </c>
      <c r="S2674" s="249">
        <v>0</v>
      </c>
      <c r="T2674" s="250">
        <f>S2674*H2674</f>
        <v>0</v>
      </c>
      <c r="AR2674" s="25" t="s">
        <v>690</v>
      </c>
      <c r="AT2674" s="25" t="s">
        <v>418</v>
      </c>
      <c r="AU2674" s="25" t="s">
        <v>86</v>
      </c>
      <c r="AY2674" s="25" t="s">
        <v>414</v>
      </c>
      <c r="BE2674" s="251">
        <f>IF(N2674="základní",J2674,0)</f>
        <v>0</v>
      </c>
      <c r="BF2674" s="251">
        <f>IF(N2674="snížená",J2674,0)</f>
        <v>0</v>
      </c>
      <c r="BG2674" s="251">
        <f>IF(N2674="zákl. přenesená",J2674,0)</f>
        <v>0</v>
      </c>
      <c r="BH2674" s="251">
        <f>IF(N2674="sníž. přenesená",J2674,0)</f>
        <v>0</v>
      </c>
      <c r="BI2674" s="251">
        <f>IF(N2674="nulová",J2674,0)</f>
        <v>0</v>
      </c>
      <c r="BJ2674" s="25" t="s">
        <v>83</v>
      </c>
      <c r="BK2674" s="251">
        <f>ROUND(I2674*H2674,2)</f>
        <v>0</v>
      </c>
      <c r="BL2674" s="25" t="s">
        <v>690</v>
      </c>
      <c r="BM2674" s="25" t="s">
        <v>2769</v>
      </c>
    </row>
    <row r="2675" s="12" customFormat="1">
      <c r="B2675" s="255"/>
      <c r="C2675" s="256"/>
      <c r="D2675" s="252" t="s">
        <v>428</v>
      </c>
      <c r="E2675" s="257" t="s">
        <v>21</v>
      </c>
      <c r="F2675" s="258" t="s">
        <v>2559</v>
      </c>
      <c r="G2675" s="256"/>
      <c r="H2675" s="257" t="s">
        <v>21</v>
      </c>
      <c r="I2675" s="259"/>
      <c r="J2675" s="256"/>
      <c r="K2675" s="256"/>
      <c r="L2675" s="260"/>
      <c r="M2675" s="261"/>
      <c r="N2675" s="262"/>
      <c r="O2675" s="262"/>
      <c r="P2675" s="262"/>
      <c r="Q2675" s="262"/>
      <c r="R2675" s="262"/>
      <c r="S2675" s="262"/>
      <c r="T2675" s="263"/>
      <c r="AT2675" s="264" t="s">
        <v>428</v>
      </c>
      <c r="AU2675" s="264" t="s">
        <v>86</v>
      </c>
      <c r="AV2675" s="12" t="s">
        <v>83</v>
      </c>
      <c r="AW2675" s="12" t="s">
        <v>39</v>
      </c>
      <c r="AX2675" s="12" t="s">
        <v>76</v>
      </c>
      <c r="AY2675" s="264" t="s">
        <v>414</v>
      </c>
    </row>
    <row r="2676" s="13" customFormat="1">
      <c r="B2676" s="265"/>
      <c r="C2676" s="266"/>
      <c r="D2676" s="252" t="s">
        <v>428</v>
      </c>
      <c r="E2676" s="267" t="s">
        <v>21</v>
      </c>
      <c r="F2676" s="268" t="s">
        <v>2770</v>
      </c>
      <c r="G2676" s="266"/>
      <c r="H2676" s="269">
        <v>8</v>
      </c>
      <c r="I2676" s="270"/>
      <c r="J2676" s="266"/>
      <c r="K2676" s="266"/>
      <c r="L2676" s="271"/>
      <c r="M2676" s="272"/>
      <c r="N2676" s="273"/>
      <c r="O2676" s="273"/>
      <c r="P2676" s="273"/>
      <c r="Q2676" s="273"/>
      <c r="R2676" s="273"/>
      <c r="S2676" s="273"/>
      <c r="T2676" s="274"/>
      <c r="AT2676" s="275" t="s">
        <v>428</v>
      </c>
      <c r="AU2676" s="275" t="s">
        <v>86</v>
      </c>
      <c r="AV2676" s="13" t="s">
        <v>86</v>
      </c>
      <c r="AW2676" s="13" t="s">
        <v>39</v>
      </c>
      <c r="AX2676" s="13" t="s">
        <v>76</v>
      </c>
      <c r="AY2676" s="275" t="s">
        <v>414</v>
      </c>
    </row>
    <row r="2677" s="15" customFormat="1">
      <c r="B2677" s="287"/>
      <c r="C2677" s="288"/>
      <c r="D2677" s="252" t="s">
        <v>428</v>
      </c>
      <c r="E2677" s="289" t="s">
        <v>21</v>
      </c>
      <c r="F2677" s="290" t="s">
        <v>235</v>
      </c>
      <c r="G2677" s="288"/>
      <c r="H2677" s="291">
        <v>8</v>
      </c>
      <c r="I2677" s="292"/>
      <c r="J2677" s="288"/>
      <c r="K2677" s="288"/>
      <c r="L2677" s="293"/>
      <c r="M2677" s="294"/>
      <c r="N2677" s="295"/>
      <c r="O2677" s="295"/>
      <c r="P2677" s="295"/>
      <c r="Q2677" s="295"/>
      <c r="R2677" s="295"/>
      <c r="S2677" s="295"/>
      <c r="T2677" s="296"/>
      <c r="AT2677" s="297" t="s">
        <v>428</v>
      </c>
      <c r="AU2677" s="297" t="s">
        <v>86</v>
      </c>
      <c r="AV2677" s="15" t="s">
        <v>422</v>
      </c>
      <c r="AW2677" s="15" t="s">
        <v>39</v>
      </c>
      <c r="AX2677" s="15" t="s">
        <v>83</v>
      </c>
      <c r="AY2677" s="297" t="s">
        <v>414</v>
      </c>
    </row>
    <row r="2678" s="1" customFormat="1" ht="38.25" customHeight="1">
      <c r="B2678" s="47"/>
      <c r="C2678" s="240" t="s">
        <v>2771</v>
      </c>
      <c r="D2678" s="240" t="s">
        <v>418</v>
      </c>
      <c r="E2678" s="241" t="s">
        <v>2772</v>
      </c>
      <c r="F2678" s="242" t="s">
        <v>2773</v>
      </c>
      <c r="G2678" s="243" t="s">
        <v>678</v>
      </c>
      <c r="H2678" s="244">
        <v>1</v>
      </c>
      <c r="I2678" s="245"/>
      <c r="J2678" s="246">
        <f>ROUND(I2678*H2678,2)</f>
        <v>0</v>
      </c>
      <c r="K2678" s="242" t="s">
        <v>21</v>
      </c>
      <c r="L2678" s="73"/>
      <c r="M2678" s="247" t="s">
        <v>21</v>
      </c>
      <c r="N2678" s="248" t="s">
        <v>47</v>
      </c>
      <c r="O2678" s="48"/>
      <c r="P2678" s="249">
        <f>O2678*H2678</f>
        <v>0</v>
      </c>
      <c r="Q2678" s="249">
        <v>0</v>
      </c>
      <c r="R2678" s="249">
        <f>Q2678*H2678</f>
        <v>0</v>
      </c>
      <c r="S2678" s="249">
        <v>0</v>
      </c>
      <c r="T2678" s="250">
        <f>S2678*H2678</f>
        <v>0</v>
      </c>
      <c r="AR2678" s="25" t="s">
        <v>690</v>
      </c>
      <c r="AT2678" s="25" t="s">
        <v>418</v>
      </c>
      <c r="AU2678" s="25" t="s">
        <v>86</v>
      </c>
      <c r="AY2678" s="25" t="s">
        <v>414</v>
      </c>
      <c r="BE2678" s="251">
        <f>IF(N2678="základní",J2678,0)</f>
        <v>0</v>
      </c>
      <c r="BF2678" s="251">
        <f>IF(N2678="snížená",J2678,0)</f>
        <v>0</v>
      </c>
      <c r="BG2678" s="251">
        <f>IF(N2678="zákl. přenesená",J2678,0)</f>
        <v>0</v>
      </c>
      <c r="BH2678" s="251">
        <f>IF(N2678="sníž. přenesená",J2678,0)</f>
        <v>0</v>
      </c>
      <c r="BI2678" s="251">
        <f>IF(N2678="nulová",J2678,0)</f>
        <v>0</v>
      </c>
      <c r="BJ2678" s="25" t="s">
        <v>83</v>
      </c>
      <c r="BK2678" s="251">
        <f>ROUND(I2678*H2678,2)</f>
        <v>0</v>
      </c>
      <c r="BL2678" s="25" t="s">
        <v>690</v>
      </c>
      <c r="BM2678" s="25" t="s">
        <v>2774</v>
      </c>
    </row>
    <row r="2679" s="12" customFormat="1">
      <c r="B2679" s="255"/>
      <c r="C2679" s="256"/>
      <c r="D2679" s="252" t="s">
        <v>428</v>
      </c>
      <c r="E2679" s="257" t="s">
        <v>21</v>
      </c>
      <c r="F2679" s="258" t="s">
        <v>2559</v>
      </c>
      <c r="G2679" s="256"/>
      <c r="H2679" s="257" t="s">
        <v>21</v>
      </c>
      <c r="I2679" s="259"/>
      <c r="J2679" s="256"/>
      <c r="K2679" s="256"/>
      <c r="L2679" s="260"/>
      <c r="M2679" s="261"/>
      <c r="N2679" s="262"/>
      <c r="O2679" s="262"/>
      <c r="P2679" s="262"/>
      <c r="Q2679" s="262"/>
      <c r="R2679" s="262"/>
      <c r="S2679" s="262"/>
      <c r="T2679" s="263"/>
      <c r="AT2679" s="264" t="s">
        <v>428</v>
      </c>
      <c r="AU2679" s="264" t="s">
        <v>86</v>
      </c>
      <c r="AV2679" s="12" t="s">
        <v>83</v>
      </c>
      <c r="AW2679" s="12" t="s">
        <v>39</v>
      </c>
      <c r="AX2679" s="12" t="s">
        <v>76</v>
      </c>
      <c r="AY2679" s="264" t="s">
        <v>414</v>
      </c>
    </row>
    <row r="2680" s="13" customFormat="1">
      <c r="B2680" s="265"/>
      <c r="C2680" s="266"/>
      <c r="D2680" s="252" t="s">
        <v>428</v>
      </c>
      <c r="E2680" s="267" t="s">
        <v>21</v>
      </c>
      <c r="F2680" s="268" t="s">
        <v>2775</v>
      </c>
      <c r="G2680" s="266"/>
      <c r="H2680" s="269">
        <v>1</v>
      </c>
      <c r="I2680" s="270"/>
      <c r="J2680" s="266"/>
      <c r="K2680" s="266"/>
      <c r="L2680" s="271"/>
      <c r="M2680" s="272"/>
      <c r="N2680" s="273"/>
      <c r="O2680" s="273"/>
      <c r="P2680" s="273"/>
      <c r="Q2680" s="273"/>
      <c r="R2680" s="273"/>
      <c r="S2680" s="273"/>
      <c r="T2680" s="274"/>
      <c r="AT2680" s="275" t="s">
        <v>428</v>
      </c>
      <c r="AU2680" s="275" t="s">
        <v>86</v>
      </c>
      <c r="AV2680" s="13" t="s">
        <v>86</v>
      </c>
      <c r="AW2680" s="13" t="s">
        <v>39</v>
      </c>
      <c r="AX2680" s="13" t="s">
        <v>76</v>
      </c>
      <c r="AY2680" s="275" t="s">
        <v>414</v>
      </c>
    </row>
    <row r="2681" s="15" customFormat="1">
      <c r="B2681" s="287"/>
      <c r="C2681" s="288"/>
      <c r="D2681" s="252" t="s">
        <v>428</v>
      </c>
      <c r="E2681" s="289" t="s">
        <v>21</v>
      </c>
      <c r="F2681" s="290" t="s">
        <v>235</v>
      </c>
      <c r="G2681" s="288"/>
      <c r="H2681" s="291">
        <v>1</v>
      </c>
      <c r="I2681" s="292"/>
      <c r="J2681" s="288"/>
      <c r="K2681" s="288"/>
      <c r="L2681" s="293"/>
      <c r="M2681" s="294"/>
      <c r="N2681" s="295"/>
      <c r="O2681" s="295"/>
      <c r="P2681" s="295"/>
      <c r="Q2681" s="295"/>
      <c r="R2681" s="295"/>
      <c r="S2681" s="295"/>
      <c r="T2681" s="296"/>
      <c r="AT2681" s="297" t="s">
        <v>428</v>
      </c>
      <c r="AU2681" s="297" t="s">
        <v>86</v>
      </c>
      <c r="AV2681" s="15" t="s">
        <v>422</v>
      </c>
      <c r="AW2681" s="15" t="s">
        <v>39</v>
      </c>
      <c r="AX2681" s="15" t="s">
        <v>83</v>
      </c>
      <c r="AY2681" s="297" t="s">
        <v>414</v>
      </c>
    </row>
    <row r="2682" s="1" customFormat="1" ht="38.25" customHeight="1">
      <c r="B2682" s="47"/>
      <c r="C2682" s="240" t="s">
        <v>2776</v>
      </c>
      <c r="D2682" s="240" t="s">
        <v>418</v>
      </c>
      <c r="E2682" s="241" t="s">
        <v>2777</v>
      </c>
      <c r="F2682" s="242" t="s">
        <v>2778</v>
      </c>
      <c r="G2682" s="243" t="s">
        <v>678</v>
      </c>
      <c r="H2682" s="244">
        <v>2</v>
      </c>
      <c r="I2682" s="245"/>
      <c r="J2682" s="246">
        <f>ROUND(I2682*H2682,2)</f>
        <v>0</v>
      </c>
      <c r="K2682" s="242" t="s">
        <v>21</v>
      </c>
      <c r="L2682" s="73"/>
      <c r="M2682" s="247" t="s">
        <v>21</v>
      </c>
      <c r="N2682" s="248" t="s">
        <v>47</v>
      </c>
      <c r="O2682" s="48"/>
      <c r="P2682" s="249">
        <f>O2682*H2682</f>
        <v>0</v>
      </c>
      <c r="Q2682" s="249">
        <v>0</v>
      </c>
      <c r="R2682" s="249">
        <f>Q2682*H2682</f>
        <v>0</v>
      </c>
      <c r="S2682" s="249">
        <v>0</v>
      </c>
      <c r="T2682" s="250">
        <f>S2682*H2682</f>
        <v>0</v>
      </c>
      <c r="AR2682" s="25" t="s">
        <v>690</v>
      </c>
      <c r="AT2682" s="25" t="s">
        <v>418</v>
      </c>
      <c r="AU2682" s="25" t="s">
        <v>86</v>
      </c>
      <c r="AY2682" s="25" t="s">
        <v>414</v>
      </c>
      <c r="BE2682" s="251">
        <f>IF(N2682="základní",J2682,0)</f>
        <v>0</v>
      </c>
      <c r="BF2682" s="251">
        <f>IF(N2682="snížená",J2682,0)</f>
        <v>0</v>
      </c>
      <c r="BG2682" s="251">
        <f>IF(N2682="zákl. přenesená",J2682,0)</f>
        <v>0</v>
      </c>
      <c r="BH2682" s="251">
        <f>IF(N2682="sníž. přenesená",J2682,0)</f>
        <v>0</v>
      </c>
      <c r="BI2682" s="251">
        <f>IF(N2682="nulová",J2682,0)</f>
        <v>0</v>
      </c>
      <c r="BJ2682" s="25" t="s">
        <v>83</v>
      </c>
      <c r="BK2682" s="251">
        <f>ROUND(I2682*H2682,2)</f>
        <v>0</v>
      </c>
      <c r="BL2682" s="25" t="s">
        <v>690</v>
      </c>
      <c r="BM2682" s="25" t="s">
        <v>2779</v>
      </c>
    </row>
    <row r="2683" s="12" customFormat="1">
      <c r="B2683" s="255"/>
      <c r="C2683" s="256"/>
      <c r="D2683" s="252" t="s">
        <v>428</v>
      </c>
      <c r="E2683" s="257" t="s">
        <v>21</v>
      </c>
      <c r="F2683" s="258" t="s">
        <v>2559</v>
      </c>
      <c r="G2683" s="256"/>
      <c r="H2683" s="257" t="s">
        <v>21</v>
      </c>
      <c r="I2683" s="259"/>
      <c r="J2683" s="256"/>
      <c r="K2683" s="256"/>
      <c r="L2683" s="260"/>
      <c r="M2683" s="261"/>
      <c r="N2683" s="262"/>
      <c r="O2683" s="262"/>
      <c r="P2683" s="262"/>
      <c r="Q2683" s="262"/>
      <c r="R2683" s="262"/>
      <c r="S2683" s="262"/>
      <c r="T2683" s="263"/>
      <c r="AT2683" s="264" t="s">
        <v>428</v>
      </c>
      <c r="AU2683" s="264" t="s">
        <v>86</v>
      </c>
      <c r="AV2683" s="12" t="s">
        <v>83</v>
      </c>
      <c r="AW2683" s="12" t="s">
        <v>39</v>
      </c>
      <c r="AX2683" s="12" t="s">
        <v>76</v>
      </c>
      <c r="AY2683" s="264" t="s">
        <v>414</v>
      </c>
    </row>
    <row r="2684" s="13" customFormat="1">
      <c r="B2684" s="265"/>
      <c r="C2684" s="266"/>
      <c r="D2684" s="252" t="s">
        <v>428</v>
      </c>
      <c r="E2684" s="267" t="s">
        <v>21</v>
      </c>
      <c r="F2684" s="268" t="s">
        <v>2780</v>
      </c>
      <c r="G2684" s="266"/>
      <c r="H2684" s="269">
        <v>2</v>
      </c>
      <c r="I2684" s="270"/>
      <c r="J2684" s="266"/>
      <c r="K2684" s="266"/>
      <c r="L2684" s="271"/>
      <c r="M2684" s="272"/>
      <c r="N2684" s="273"/>
      <c r="O2684" s="273"/>
      <c r="P2684" s="273"/>
      <c r="Q2684" s="273"/>
      <c r="R2684" s="273"/>
      <c r="S2684" s="273"/>
      <c r="T2684" s="274"/>
      <c r="AT2684" s="275" t="s">
        <v>428</v>
      </c>
      <c r="AU2684" s="275" t="s">
        <v>86</v>
      </c>
      <c r="AV2684" s="13" t="s">
        <v>86</v>
      </c>
      <c r="AW2684" s="13" t="s">
        <v>39</v>
      </c>
      <c r="AX2684" s="13" t="s">
        <v>76</v>
      </c>
      <c r="AY2684" s="275" t="s">
        <v>414</v>
      </c>
    </row>
    <row r="2685" s="15" customFormat="1">
      <c r="B2685" s="287"/>
      <c r="C2685" s="288"/>
      <c r="D2685" s="252" t="s">
        <v>428</v>
      </c>
      <c r="E2685" s="289" t="s">
        <v>21</v>
      </c>
      <c r="F2685" s="290" t="s">
        <v>235</v>
      </c>
      <c r="G2685" s="288"/>
      <c r="H2685" s="291">
        <v>2</v>
      </c>
      <c r="I2685" s="292"/>
      <c r="J2685" s="288"/>
      <c r="K2685" s="288"/>
      <c r="L2685" s="293"/>
      <c r="M2685" s="294"/>
      <c r="N2685" s="295"/>
      <c r="O2685" s="295"/>
      <c r="P2685" s="295"/>
      <c r="Q2685" s="295"/>
      <c r="R2685" s="295"/>
      <c r="S2685" s="295"/>
      <c r="T2685" s="296"/>
      <c r="AT2685" s="297" t="s">
        <v>428</v>
      </c>
      <c r="AU2685" s="297" t="s">
        <v>86</v>
      </c>
      <c r="AV2685" s="15" t="s">
        <v>422</v>
      </c>
      <c r="AW2685" s="15" t="s">
        <v>39</v>
      </c>
      <c r="AX2685" s="15" t="s">
        <v>83</v>
      </c>
      <c r="AY2685" s="297" t="s">
        <v>414</v>
      </c>
    </row>
    <row r="2686" s="1" customFormat="1" ht="38.25" customHeight="1">
      <c r="B2686" s="47"/>
      <c r="C2686" s="240" t="s">
        <v>2781</v>
      </c>
      <c r="D2686" s="240" t="s">
        <v>418</v>
      </c>
      <c r="E2686" s="241" t="s">
        <v>2782</v>
      </c>
      <c r="F2686" s="242" t="s">
        <v>2783</v>
      </c>
      <c r="G2686" s="243" t="s">
        <v>678</v>
      </c>
      <c r="H2686" s="244">
        <v>1</v>
      </c>
      <c r="I2686" s="245"/>
      <c r="J2686" s="246">
        <f>ROUND(I2686*H2686,2)</f>
        <v>0</v>
      </c>
      <c r="K2686" s="242" t="s">
        <v>21</v>
      </c>
      <c r="L2686" s="73"/>
      <c r="M2686" s="247" t="s">
        <v>21</v>
      </c>
      <c r="N2686" s="248" t="s">
        <v>47</v>
      </c>
      <c r="O2686" s="48"/>
      <c r="P2686" s="249">
        <f>O2686*H2686</f>
        <v>0</v>
      </c>
      <c r="Q2686" s="249">
        <v>0</v>
      </c>
      <c r="R2686" s="249">
        <f>Q2686*H2686</f>
        <v>0</v>
      </c>
      <c r="S2686" s="249">
        <v>0</v>
      </c>
      <c r="T2686" s="250">
        <f>S2686*H2686</f>
        <v>0</v>
      </c>
      <c r="AR2686" s="25" t="s">
        <v>690</v>
      </c>
      <c r="AT2686" s="25" t="s">
        <v>418</v>
      </c>
      <c r="AU2686" s="25" t="s">
        <v>86</v>
      </c>
      <c r="AY2686" s="25" t="s">
        <v>414</v>
      </c>
      <c r="BE2686" s="251">
        <f>IF(N2686="základní",J2686,0)</f>
        <v>0</v>
      </c>
      <c r="BF2686" s="251">
        <f>IF(N2686="snížená",J2686,0)</f>
        <v>0</v>
      </c>
      <c r="BG2686" s="251">
        <f>IF(N2686="zákl. přenesená",J2686,0)</f>
        <v>0</v>
      </c>
      <c r="BH2686" s="251">
        <f>IF(N2686="sníž. přenesená",J2686,0)</f>
        <v>0</v>
      </c>
      <c r="BI2686" s="251">
        <f>IF(N2686="nulová",J2686,0)</f>
        <v>0</v>
      </c>
      <c r="BJ2686" s="25" t="s">
        <v>83</v>
      </c>
      <c r="BK2686" s="251">
        <f>ROUND(I2686*H2686,2)</f>
        <v>0</v>
      </c>
      <c r="BL2686" s="25" t="s">
        <v>690</v>
      </c>
      <c r="BM2686" s="25" t="s">
        <v>2784</v>
      </c>
    </row>
    <row r="2687" s="12" customFormat="1">
      <c r="B2687" s="255"/>
      <c r="C2687" s="256"/>
      <c r="D2687" s="252" t="s">
        <v>428</v>
      </c>
      <c r="E2687" s="257" t="s">
        <v>21</v>
      </c>
      <c r="F2687" s="258" t="s">
        <v>2559</v>
      </c>
      <c r="G2687" s="256"/>
      <c r="H2687" s="257" t="s">
        <v>21</v>
      </c>
      <c r="I2687" s="259"/>
      <c r="J2687" s="256"/>
      <c r="K2687" s="256"/>
      <c r="L2687" s="260"/>
      <c r="M2687" s="261"/>
      <c r="N2687" s="262"/>
      <c r="O2687" s="262"/>
      <c r="P2687" s="262"/>
      <c r="Q2687" s="262"/>
      <c r="R2687" s="262"/>
      <c r="S2687" s="262"/>
      <c r="T2687" s="263"/>
      <c r="AT2687" s="264" t="s">
        <v>428</v>
      </c>
      <c r="AU2687" s="264" t="s">
        <v>86</v>
      </c>
      <c r="AV2687" s="12" t="s">
        <v>83</v>
      </c>
      <c r="AW2687" s="12" t="s">
        <v>39</v>
      </c>
      <c r="AX2687" s="12" t="s">
        <v>76</v>
      </c>
      <c r="AY2687" s="264" t="s">
        <v>414</v>
      </c>
    </row>
    <row r="2688" s="13" customFormat="1">
      <c r="B2688" s="265"/>
      <c r="C2688" s="266"/>
      <c r="D2688" s="252" t="s">
        <v>428</v>
      </c>
      <c r="E2688" s="267" t="s">
        <v>21</v>
      </c>
      <c r="F2688" s="268" t="s">
        <v>2785</v>
      </c>
      <c r="G2688" s="266"/>
      <c r="H2688" s="269">
        <v>1</v>
      </c>
      <c r="I2688" s="270"/>
      <c r="J2688" s="266"/>
      <c r="K2688" s="266"/>
      <c r="L2688" s="271"/>
      <c r="M2688" s="272"/>
      <c r="N2688" s="273"/>
      <c r="O2688" s="273"/>
      <c r="P2688" s="273"/>
      <c r="Q2688" s="273"/>
      <c r="R2688" s="273"/>
      <c r="S2688" s="273"/>
      <c r="T2688" s="274"/>
      <c r="AT2688" s="275" t="s">
        <v>428</v>
      </c>
      <c r="AU2688" s="275" t="s">
        <v>86</v>
      </c>
      <c r="AV2688" s="13" t="s">
        <v>86</v>
      </c>
      <c r="AW2688" s="13" t="s">
        <v>39</v>
      </c>
      <c r="AX2688" s="13" t="s">
        <v>76</v>
      </c>
      <c r="AY2688" s="275" t="s">
        <v>414</v>
      </c>
    </row>
    <row r="2689" s="15" customFormat="1">
      <c r="B2689" s="287"/>
      <c r="C2689" s="288"/>
      <c r="D2689" s="252" t="s">
        <v>428</v>
      </c>
      <c r="E2689" s="289" t="s">
        <v>21</v>
      </c>
      <c r="F2689" s="290" t="s">
        <v>235</v>
      </c>
      <c r="G2689" s="288"/>
      <c r="H2689" s="291">
        <v>1</v>
      </c>
      <c r="I2689" s="292"/>
      <c r="J2689" s="288"/>
      <c r="K2689" s="288"/>
      <c r="L2689" s="293"/>
      <c r="M2689" s="294"/>
      <c r="N2689" s="295"/>
      <c r="O2689" s="295"/>
      <c r="P2689" s="295"/>
      <c r="Q2689" s="295"/>
      <c r="R2689" s="295"/>
      <c r="S2689" s="295"/>
      <c r="T2689" s="296"/>
      <c r="AT2689" s="297" t="s">
        <v>428</v>
      </c>
      <c r="AU2689" s="297" t="s">
        <v>86</v>
      </c>
      <c r="AV2689" s="15" t="s">
        <v>422</v>
      </c>
      <c r="AW2689" s="15" t="s">
        <v>39</v>
      </c>
      <c r="AX2689" s="15" t="s">
        <v>83</v>
      </c>
      <c r="AY2689" s="297" t="s">
        <v>414</v>
      </c>
    </row>
    <row r="2690" s="1" customFormat="1" ht="38.25" customHeight="1">
      <c r="B2690" s="47"/>
      <c r="C2690" s="240" t="s">
        <v>2786</v>
      </c>
      <c r="D2690" s="240" t="s">
        <v>418</v>
      </c>
      <c r="E2690" s="241" t="s">
        <v>2787</v>
      </c>
      <c r="F2690" s="242" t="s">
        <v>2788</v>
      </c>
      <c r="G2690" s="243" t="s">
        <v>678</v>
      </c>
      <c r="H2690" s="244">
        <v>1</v>
      </c>
      <c r="I2690" s="245"/>
      <c r="J2690" s="246">
        <f>ROUND(I2690*H2690,2)</f>
        <v>0</v>
      </c>
      <c r="K2690" s="242" t="s">
        <v>21</v>
      </c>
      <c r="L2690" s="73"/>
      <c r="M2690" s="247" t="s">
        <v>21</v>
      </c>
      <c r="N2690" s="248" t="s">
        <v>47</v>
      </c>
      <c r="O2690" s="48"/>
      <c r="P2690" s="249">
        <f>O2690*H2690</f>
        <v>0</v>
      </c>
      <c r="Q2690" s="249">
        <v>0</v>
      </c>
      <c r="R2690" s="249">
        <f>Q2690*H2690</f>
        <v>0</v>
      </c>
      <c r="S2690" s="249">
        <v>0</v>
      </c>
      <c r="T2690" s="250">
        <f>S2690*H2690</f>
        <v>0</v>
      </c>
      <c r="AR2690" s="25" t="s">
        <v>690</v>
      </c>
      <c r="AT2690" s="25" t="s">
        <v>418</v>
      </c>
      <c r="AU2690" s="25" t="s">
        <v>86</v>
      </c>
      <c r="AY2690" s="25" t="s">
        <v>414</v>
      </c>
      <c r="BE2690" s="251">
        <f>IF(N2690="základní",J2690,0)</f>
        <v>0</v>
      </c>
      <c r="BF2690" s="251">
        <f>IF(N2690="snížená",J2690,0)</f>
        <v>0</v>
      </c>
      <c r="BG2690" s="251">
        <f>IF(N2690="zákl. přenesená",J2690,0)</f>
        <v>0</v>
      </c>
      <c r="BH2690" s="251">
        <f>IF(N2690="sníž. přenesená",J2690,0)</f>
        <v>0</v>
      </c>
      <c r="BI2690" s="251">
        <f>IF(N2690="nulová",J2690,0)</f>
        <v>0</v>
      </c>
      <c r="BJ2690" s="25" t="s">
        <v>83</v>
      </c>
      <c r="BK2690" s="251">
        <f>ROUND(I2690*H2690,2)</f>
        <v>0</v>
      </c>
      <c r="BL2690" s="25" t="s">
        <v>690</v>
      </c>
      <c r="BM2690" s="25" t="s">
        <v>2789</v>
      </c>
    </row>
    <row r="2691" s="12" customFormat="1">
      <c r="B2691" s="255"/>
      <c r="C2691" s="256"/>
      <c r="D2691" s="252" t="s">
        <v>428</v>
      </c>
      <c r="E2691" s="257" t="s">
        <v>21</v>
      </c>
      <c r="F2691" s="258" t="s">
        <v>2559</v>
      </c>
      <c r="G2691" s="256"/>
      <c r="H2691" s="257" t="s">
        <v>21</v>
      </c>
      <c r="I2691" s="259"/>
      <c r="J2691" s="256"/>
      <c r="K2691" s="256"/>
      <c r="L2691" s="260"/>
      <c r="M2691" s="261"/>
      <c r="N2691" s="262"/>
      <c r="O2691" s="262"/>
      <c r="P2691" s="262"/>
      <c r="Q2691" s="262"/>
      <c r="R2691" s="262"/>
      <c r="S2691" s="262"/>
      <c r="T2691" s="263"/>
      <c r="AT2691" s="264" t="s">
        <v>428</v>
      </c>
      <c r="AU2691" s="264" t="s">
        <v>86</v>
      </c>
      <c r="AV2691" s="12" t="s">
        <v>83</v>
      </c>
      <c r="AW2691" s="12" t="s">
        <v>39</v>
      </c>
      <c r="AX2691" s="12" t="s">
        <v>76</v>
      </c>
      <c r="AY2691" s="264" t="s">
        <v>414</v>
      </c>
    </row>
    <row r="2692" s="13" customFormat="1">
      <c r="B2692" s="265"/>
      <c r="C2692" s="266"/>
      <c r="D2692" s="252" t="s">
        <v>428</v>
      </c>
      <c r="E2692" s="267" t="s">
        <v>21</v>
      </c>
      <c r="F2692" s="268" t="s">
        <v>2790</v>
      </c>
      <c r="G2692" s="266"/>
      <c r="H2692" s="269">
        <v>1</v>
      </c>
      <c r="I2692" s="270"/>
      <c r="J2692" s="266"/>
      <c r="K2692" s="266"/>
      <c r="L2692" s="271"/>
      <c r="M2692" s="272"/>
      <c r="N2692" s="273"/>
      <c r="O2692" s="273"/>
      <c r="P2692" s="273"/>
      <c r="Q2692" s="273"/>
      <c r="R2692" s="273"/>
      <c r="S2692" s="273"/>
      <c r="T2692" s="274"/>
      <c r="AT2692" s="275" t="s">
        <v>428</v>
      </c>
      <c r="AU2692" s="275" t="s">
        <v>86</v>
      </c>
      <c r="AV2692" s="13" t="s">
        <v>86</v>
      </c>
      <c r="AW2692" s="13" t="s">
        <v>39</v>
      </c>
      <c r="AX2692" s="13" t="s">
        <v>76</v>
      </c>
      <c r="AY2692" s="275" t="s">
        <v>414</v>
      </c>
    </row>
    <row r="2693" s="15" customFormat="1">
      <c r="B2693" s="287"/>
      <c r="C2693" s="288"/>
      <c r="D2693" s="252" t="s">
        <v>428</v>
      </c>
      <c r="E2693" s="289" t="s">
        <v>21</v>
      </c>
      <c r="F2693" s="290" t="s">
        <v>235</v>
      </c>
      <c r="G2693" s="288"/>
      <c r="H2693" s="291">
        <v>1</v>
      </c>
      <c r="I2693" s="292"/>
      <c r="J2693" s="288"/>
      <c r="K2693" s="288"/>
      <c r="L2693" s="293"/>
      <c r="M2693" s="294"/>
      <c r="N2693" s="295"/>
      <c r="O2693" s="295"/>
      <c r="P2693" s="295"/>
      <c r="Q2693" s="295"/>
      <c r="R2693" s="295"/>
      <c r="S2693" s="295"/>
      <c r="T2693" s="296"/>
      <c r="AT2693" s="297" t="s">
        <v>428</v>
      </c>
      <c r="AU2693" s="297" t="s">
        <v>86</v>
      </c>
      <c r="AV2693" s="15" t="s">
        <v>422</v>
      </c>
      <c r="AW2693" s="15" t="s">
        <v>39</v>
      </c>
      <c r="AX2693" s="15" t="s">
        <v>83</v>
      </c>
      <c r="AY2693" s="297" t="s">
        <v>414</v>
      </c>
    </row>
    <row r="2694" s="1" customFormat="1" ht="38.25" customHeight="1">
      <c r="B2694" s="47"/>
      <c r="C2694" s="240" t="s">
        <v>2791</v>
      </c>
      <c r="D2694" s="240" t="s">
        <v>418</v>
      </c>
      <c r="E2694" s="241" t="s">
        <v>2792</v>
      </c>
      <c r="F2694" s="242" t="s">
        <v>2793</v>
      </c>
      <c r="G2694" s="243" t="s">
        <v>678</v>
      </c>
      <c r="H2694" s="244">
        <v>1</v>
      </c>
      <c r="I2694" s="245"/>
      <c r="J2694" s="246">
        <f>ROUND(I2694*H2694,2)</f>
        <v>0</v>
      </c>
      <c r="K2694" s="242" t="s">
        <v>21</v>
      </c>
      <c r="L2694" s="73"/>
      <c r="M2694" s="247" t="s">
        <v>21</v>
      </c>
      <c r="N2694" s="248" t="s">
        <v>47</v>
      </c>
      <c r="O2694" s="48"/>
      <c r="P2694" s="249">
        <f>O2694*H2694</f>
        <v>0</v>
      </c>
      <c r="Q2694" s="249">
        <v>0</v>
      </c>
      <c r="R2694" s="249">
        <f>Q2694*H2694</f>
        <v>0</v>
      </c>
      <c r="S2694" s="249">
        <v>0</v>
      </c>
      <c r="T2694" s="250">
        <f>S2694*H2694</f>
        <v>0</v>
      </c>
      <c r="AR2694" s="25" t="s">
        <v>690</v>
      </c>
      <c r="AT2694" s="25" t="s">
        <v>418</v>
      </c>
      <c r="AU2694" s="25" t="s">
        <v>86</v>
      </c>
      <c r="AY2694" s="25" t="s">
        <v>414</v>
      </c>
      <c r="BE2694" s="251">
        <f>IF(N2694="základní",J2694,0)</f>
        <v>0</v>
      </c>
      <c r="BF2694" s="251">
        <f>IF(N2694="snížená",J2694,0)</f>
        <v>0</v>
      </c>
      <c r="BG2694" s="251">
        <f>IF(N2694="zákl. přenesená",J2694,0)</f>
        <v>0</v>
      </c>
      <c r="BH2694" s="251">
        <f>IF(N2694="sníž. přenesená",J2694,0)</f>
        <v>0</v>
      </c>
      <c r="BI2694" s="251">
        <f>IF(N2694="nulová",J2694,0)</f>
        <v>0</v>
      </c>
      <c r="BJ2694" s="25" t="s">
        <v>83</v>
      </c>
      <c r="BK2694" s="251">
        <f>ROUND(I2694*H2694,2)</f>
        <v>0</v>
      </c>
      <c r="BL2694" s="25" t="s">
        <v>690</v>
      </c>
      <c r="BM2694" s="25" t="s">
        <v>2794</v>
      </c>
    </row>
    <row r="2695" s="12" customFormat="1">
      <c r="B2695" s="255"/>
      <c r="C2695" s="256"/>
      <c r="D2695" s="252" t="s">
        <v>428</v>
      </c>
      <c r="E2695" s="257" t="s">
        <v>21</v>
      </c>
      <c r="F2695" s="258" t="s">
        <v>2559</v>
      </c>
      <c r="G2695" s="256"/>
      <c r="H2695" s="257" t="s">
        <v>21</v>
      </c>
      <c r="I2695" s="259"/>
      <c r="J2695" s="256"/>
      <c r="K2695" s="256"/>
      <c r="L2695" s="260"/>
      <c r="M2695" s="261"/>
      <c r="N2695" s="262"/>
      <c r="O2695" s="262"/>
      <c r="P2695" s="262"/>
      <c r="Q2695" s="262"/>
      <c r="R2695" s="262"/>
      <c r="S2695" s="262"/>
      <c r="T2695" s="263"/>
      <c r="AT2695" s="264" t="s">
        <v>428</v>
      </c>
      <c r="AU2695" s="264" t="s">
        <v>86</v>
      </c>
      <c r="AV2695" s="12" t="s">
        <v>83</v>
      </c>
      <c r="AW2695" s="12" t="s">
        <v>39</v>
      </c>
      <c r="AX2695" s="12" t="s">
        <v>76</v>
      </c>
      <c r="AY2695" s="264" t="s">
        <v>414</v>
      </c>
    </row>
    <row r="2696" s="13" customFormat="1">
      <c r="B2696" s="265"/>
      <c r="C2696" s="266"/>
      <c r="D2696" s="252" t="s">
        <v>428</v>
      </c>
      <c r="E2696" s="267" t="s">
        <v>21</v>
      </c>
      <c r="F2696" s="268" t="s">
        <v>2795</v>
      </c>
      <c r="G2696" s="266"/>
      <c r="H2696" s="269">
        <v>1</v>
      </c>
      <c r="I2696" s="270"/>
      <c r="J2696" s="266"/>
      <c r="K2696" s="266"/>
      <c r="L2696" s="271"/>
      <c r="M2696" s="272"/>
      <c r="N2696" s="273"/>
      <c r="O2696" s="273"/>
      <c r="P2696" s="273"/>
      <c r="Q2696" s="273"/>
      <c r="R2696" s="273"/>
      <c r="S2696" s="273"/>
      <c r="T2696" s="274"/>
      <c r="AT2696" s="275" t="s">
        <v>428</v>
      </c>
      <c r="AU2696" s="275" t="s">
        <v>86</v>
      </c>
      <c r="AV2696" s="13" t="s">
        <v>86</v>
      </c>
      <c r="AW2696" s="13" t="s">
        <v>39</v>
      </c>
      <c r="AX2696" s="13" t="s">
        <v>76</v>
      </c>
      <c r="AY2696" s="275" t="s">
        <v>414</v>
      </c>
    </row>
    <row r="2697" s="15" customFormat="1">
      <c r="B2697" s="287"/>
      <c r="C2697" s="288"/>
      <c r="D2697" s="252" t="s">
        <v>428</v>
      </c>
      <c r="E2697" s="289" t="s">
        <v>21</v>
      </c>
      <c r="F2697" s="290" t="s">
        <v>235</v>
      </c>
      <c r="G2697" s="288"/>
      <c r="H2697" s="291">
        <v>1</v>
      </c>
      <c r="I2697" s="292"/>
      <c r="J2697" s="288"/>
      <c r="K2697" s="288"/>
      <c r="L2697" s="293"/>
      <c r="M2697" s="294"/>
      <c r="N2697" s="295"/>
      <c r="O2697" s="295"/>
      <c r="P2697" s="295"/>
      <c r="Q2697" s="295"/>
      <c r="R2697" s="295"/>
      <c r="S2697" s="295"/>
      <c r="T2697" s="296"/>
      <c r="AT2697" s="297" t="s">
        <v>428</v>
      </c>
      <c r="AU2697" s="297" t="s">
        <v>86</v>
      </c>
      <c r="AV2697" s="15" t="s">
        <v>422</v>
      </c>
      <c r="AW2697" s="15" t="s">
        <v>39</v>
      </c>
      <c r="AX2697" s="15" t="s">
        <v>83</v>
      </c>
      <c r="AY2697" s="297" t="s">
        <v>414</v>
      </c>
    </row>
    <row r="2698" s="1" customFormat="1" ht="38.25" customHeight="1">
      <c r="B2698" s="47"/>
      <c r="C2698" s="240" t="s">
        <v>2796</v>
      </c>
      <c r="D2698" s="240" t="s">
        <v>418</v>
      </c>
      <c r="E2698" s="241" t="s">
        <v>2797</v>
      </c>
      <c r="F2698" s="242" t="s">
        <v>2798</v>
      </c>
      <c r="G2698" s="243" t="s">
        <v>678</v>
      </c>
      <c r="H2698" s="244">
        <v>2</v>
      </c>
      <c r="I2698" s="245"/>
      <c r="J2698" s="246">
        <f>ROUND(I2698*H2698,2)</f>
        <v>0</v>
      </c>
      <c r="K2698" s="242" t="s">
        <v>21</v>
      </c>
      <c r="L2698" s="73"/>
      <c r="M2698" s="247" t="s">
        <v>21</v>
      </c>
      <c r="N2698" s="248" t="s">
        <v>47</v>
      </c>
      <c r="O2698" s="48"/>
      <c r="P2698" s="249">
        <f>O2698*H2698</f>
        <v>0</v>
      </c>
      <c r="Q2698" s="249">
        <v>0</v>
      </c>
      <c r="R2698" s="249">
        <f>Q2698*H2698</f>
        <v>0</v>
      </c>
      <c r="S2698" s="249">
        <v>0</v>
      </c>
      <c r="T2698" s="250">
        <f>S2698*H2698</f>
        <v>0</v>
      </c>
      <c r="AR2698" s="25" t="s">
        <v>690</v>
      </c>
      <c r="AT2698" s="25" t="s">
        <v>418</v>
      </c>
      <c r="AU2698" s="25" t="s">
        <v>86</v>
      </c>
      <c r="AY2698" s="25" t="s">
        <v>414</v>
      </c>
      <c r="BE2698" s="251">
        <f>IF(N2698="základní",J2698,0)</f>
        <v>0</v>
      </c>
      <c r="BF2698" s="251">
        <f>IF(N2698="snížená",J2698,0)</f>
        <v>0</v>
      </c>
      <c r="BG2698" s="251">
        <f>IF(N2698="zákl. přenesená",J2698,0)</f>
        <v>0</v>
      </c>
      <c r="BH2698" s="251">
        <f>IF(N2698="sníž. přenesená",J2698,0)</f>
        <v>0</v>
      </c>
      <c r="BI2698" s="251">
        <f>IF(N2698="nulová",J2698,0)</f>
        <v>0</v>
      </c>
      <c r="BJ2698" s="25" t="s">
        <v>83</v>
      </c>
      <c r="BK2698" s="251">
        <f>ROUND(I2698*H2698,2)</f>
        <v>0</v>
      </c>
      <c r="BL2698" s="25" t="s">
        <v>690</v>
      </c>
      <c r="BM2698" s="25" t="s">
        <v>2799</v>
      </c>
    </row>
    <row r="2699" s="12" customFormat="1">
      <c r="B2699" s="255"/>
      <c r="C2699" s="256"/>
      <c r="D2699" s="252" t="s">
        <v>428</v>
      </c>
      <c r="E2699" s="257" t="s">
        <v>21</v>
      </c>
      <c r="F2699" s="258" t="s">
        <v>2559</v>
      </c>
      <c r="G2699" s="256"/>
      <c r="H2699" s="257" t="s">
        <v>21</v>
      </c>
      <c r="I2699" s="259"/>
      <c r="J2699" s="256"/>
      <c r="K2699" s="256"/>
      <c r="L2699" s="260"/>
      <c r="M2699" s="261"/>
      <c r="N2699" s="262"/>
      <c r="O2699" s="262"/>
      <c r="P2699" s="262"/>
      <c r="Q2699" s="262"/>
      <c r="R2699" s="262"/>
      <c r="S2699" s="262"/>
      <c r="T2699" s="263"/>
      <c r="AT2699" s="264" t="s">
        <v>428</v>
      </c>
      <c r="AU2699" s="264" t="s">
        <v>86</v>
      </c>
      <c r="AV2699" s="12" t="s">
        <v>83</v>
      </c>
      <c r="AW2699" s="12" t="s">
        <v>39</v>
      </c>
      <c r="AX2699" s="12" t="s">
        <v>76</v>
      </c>
      <c r="AY2699" s="264" t="s">
        <v>414</v>
      </c>
    </row>
    <row r="2700" s="13" customFormat="1">
      <c r="B2700" s="265"/>
      <c r="C2700" s="266"/>
      <c r="D2700" s="252" t="s">
        <v>428</v>
      </c>
      <c r="E2700" s="267" t="s">
        <v>21</v>
      </c>
      <c r="F2700" s="268" t="s">
        <v>2800</v>
      </c>
      <c r="G2700" s="266"/>
      <c r="H2700" s="269">
        <v>2</v>
      </c>
      <c r="I2700" s="270"/>
      <c r="J2700" s="266"/>
      <c r="K2700" s="266"/>
      <c r="L2700" s="271"/>
      <c r="M2700" s="272"/>
      <c r="N2700" s="273"/>
      <c r="O2700" s="273"/>
      <c r="P2700" s="273"/>
      <c r="Q2700" s="273"/>
      <c r="R2700" s="273"/>
      <c r="S2700" s="273"/>
      <c r="T2700" s="274"/>
      <c r="AT2700" s="275" t="s">
        <v>428</v>
      </c>
      <c r="AU2700" s="275" t="s">
        <v>86</v>
      </c>
      <c r="AV2700" s="13" t="s">
        <v>86</v>
      </c>
      <c r="AW2700" s="13" t="s">
        <v>39</v>
      </c>
      <c r="AX2700" s="13" t="s">
        <v>76</v>
      </c>
      <c r="AY2700" s="275" t="s">
        <v>414</v>
      </c>
    </row>
    <row r="2701" s="15" customFormat="1">
      <c r="B2701" s="287"/>
      <c r="C2701" s="288"/>
      <c r="D2701" s="252" t="s">
        <v>428</v>
      </c>
      <c r="E2701" s="289" t="s">
        <v>21</v>
      </c>
      <c r="F2701" s="290" t="s">
        <v>235</v>
      </c>
      <c r="G2701" s="288"/>
      <c r="H2701" s="291">
        <v>2</v>
      </c>
      <c r="I2701" s="292"/>
      <c r="J2701" s="288"/>
      <c r="K2701" s="288"/>
      <c r="L2701" s="293"/>
      <c r="M2701" s="294"/>
      <c r="N2701" s="295"/>
      <c r="O2701" s="295"/>
      <c r="P2701" s="295"/>
      <c r="Q2701" s="295"/>
      <c r="R2701" s="295"/>
      <c r="S2701" s="295"/>
      <c r="T2701" s="296"/>
      <c r="AT2701" s="297" t="s">
        <v>428</v>
      </c>
      <c r="AU2701" s="297" t="s">
        <v>86</v>
      </c>
      <c r="AV2701" s="15" t="s">
        <v>422</v>
      </c>
      <c r="AW2701" s="15" t="s">
        <v>39</v>
      </c>
      <c r="AX2701" s="15" t="s">
        <v>83</v>
      </c>
      <c r="AY2701" s="297" t="s">
        <v>414</v>
      </c>
    </row>
    <row r="2702" s="1" customFormat="1" ht="38.25" customHeight="1">
      <c r="B2702" s="47"/>
      <c r="C2702" s="240" t="s">
        <v>2801</v>
      </c>
      <c r="D2702" s="240" t="s">
        <v>418</v>
      </c>
      <c r="E2702" s="241" t="s">
        <v>2802</v>
      </c>
      <c r="F2702" s="242" t="s">
        <v>2803</v>
      </c>
      <c r="G2702" s="243" t="s">
        <v>678</v>
      </c>
      <c r="H2702" s="244">
        <v>4</v>
      </c>
      <c r="I2702" s="245"/>
      <c r="J2702" s="246">
        <f>ROUND(I2702*H2702,2)</f>
        <v>0</v>
      </c>
      <c r="K2702" s="242" t="s">
        <v>21</v>
      </c>
      <c r="L2702" s="73"/>
      <c r="M2702" s="247" t="s">
        <v>21</v>
      </c>
      <c r="N2702" s="248" t="s">
        <v>47</v>
      </c>
      <c r="O2702" s="48"/>
      <c r="P2702" s="249">
        <f>O2702*H2702</f>
        <v>0</v>
      </c>
      <c r="Q2702" s="249">
        <v>0</v>
      </c>
      <c r="R2702" s="249">
        <f>Q2702*H2702</f>
        <v>0</v>
      </c>
      <c r="S2702" s="249">
        <v>0</v>
      </c>
      <c r="T2702" s="250">
        <f>S2702*H2702</f>
        <v>0</v>
      </c>
      <c r="AR2702" s="25" t="s">
        <v>690</v>
      </c>
      <c r="AT2702" s="25" t="s">
        <v>418</v>
      </c>
      <c r="AU2702" s="25" t="s">
        <v>86</v>
      </c>
      <c r="AY2702" s="25" t="s">
        <v>414</v>
      </c>
      <c r="BE2702" s="251">
        <f>IF(N2702="základní",J2702,0)</f>
        <v>0</v>
      </c>
      <c r="BF2702" s="251">
        <f>IF(N2702="snížená",J2702,0)</f>
        <v>0</v>
      </c>
      <c r="BG2702" s="251">
        <f>IF(N2702="zákl. přenesená",J2702,0)</f>
        <v>0</v>
      </c>
      <c r="BH2702" s="251">
        <f>IF(N2702="sníž. přenesená",J2702,0)</f>
        <v>0</v>
      </c>
      <c r="BI2702" s="251">
        <f>IF(N2702="nulová",J2702,0)</f>
        <v>0</v>
      </c>
      <c r="BJ2702" s="25" t="s">
        <v>83</v>
      </c>
      <c r="BK2702" s="251">
        <f>ROUND(I2702*H2702,2)</f>
        <v>0</v>
      </c>
      <c r="BL2702" s="25" t="s">
        <v>690</v>
      </c>
      <c r="BM2702" s="25" t="s">
        <v>2804</v>
      </c>
    </row>
    <row r="2703" s="12" customFormat="1">
      <c r="B2703" s="255"/>
      <c r="C2703" s="256"/>
      <c r="D2703" s="252" t="s">
        <v>428</v>
      </c>
      <c r="E2703" s="257" t="s">
        <v>21</v>
      </c>
      <c r="F2703" s="258" t="s">
        <v>2559</v>
      </c>
      <c r="G2703" s="256"/>
      <c r="H2703" s="257" t="s">
        <v>21</v>
      </c>
      <c r="I2703" s="259"/>
      <c r="J2703" s="256"/>
      <c r="K2703" s="256"/>
      <c r="L2703" s="260"/>
      <c r="M2703" s="261"/>
      <c r="N2703" s="262"/>
      <c r="O2703" s="262"/>
      <c r="P2703" s="262"/>
      <c r="Q2703" s="262"/>
      <c r="R2703" s="262"/>
      <c r="S2703" s="262"/>
      <c r="T2703" s="263"/>
      <c r="AT2703" s="264" t="s">
        <v>428</v>
      </c>
      <c r="AU2703" s="264" t="s">
        <v>86</v>
      </c>
      <c r="AV2703" s="12" t="s">
        <v>83</v>
      </c>
      <c r="AW2703" s="12" t="s">
        <v>39</v>
      </c>
      <c r="AX2703" s="12" t="s">
        <v>76</v>
      </c>
      <c r="AY2703" s="264" t="s">
        <v>414</v>
      </c>
    </row>
    <row r="2704" s="13" customFormat="1">
      <c r="B2704" s="265"/>
      <c r="C2704" s="266"/>
      <c r="D2704" s="252" t="s">
        <v>428</v>
      </c>
      <c r="E2704" s="267" t="s">
        <v>21</v>
      </c>
      <c r="F2704" s="268" t="s">
        <v>2805</v>
      </c>
      <c r="G2704" s="266"/>
      <c r="H2704" s="269">
        <v>4</v>
      </c>
      <c r="I2704" s="270"/>
      <c r="J2704" s="266"/>
      <c r="K2704" s="266"/>
      <c r="L2704" s="271"/>
      <c r="M2704" s="272"/>
      <c r="N2704" s="273"/>
      <c r="O2704" s="273"/>
      <c r="P2704" s="273"/>
      <c r="Q2704" s="273"/>
      <c r="R2704" s="273"/>
      <c r="S2704" s="273"/>
      <c r="T2704" s="274"/>
      <c r="AT2704" s="275" t="s">
        <v>428</v>
      </c>
      <c r="AU2704" s="275" t="s">
        <v>86</v>
      </c>
      <c r="AV2704" s="13" t="s">
        <v>86</v>
      </c>
      <c r="AW2704" s="13" t="s">
        <v>39</v>
      </c>
      <c r="AX2704" s="13" t="s">
        <v>76</v>
      </c>
      <c r="AY2704" s="275" t="s">
        <v>414</v>
      </c>
    </row>
    <row r="2705" s="15" customFormat="1">
      <c r="B2705" s="287"/>
      <c r="C2705" s="288"/>
      <c r="D2705" s="252" t="s">
        <v>428</v>
      </c>
      <c r="E2705" s="289" t="s">
        <v>21</v>
      </c>
      <c r="F2705" s="290" t="s">
        <v>235</v>
      </c>
      <c r="G2705" s="288"/>
      <c r="H2705" s="291">
        <v>4</v>
      </c>
      <c r="I2705" s="292"/>
      <c r="J2705" s="288"/>
      <c r="K2705" s="288"/>
      <c r="L2705" s="293"/>
      <c r="M2705" s="294"/>
      <c r="N2705" s="295"/>
      <c r="O2705" s="295"/>
      <c r="P2705" s="295"/>
      <c r="Q2705" s="295"/>
      <c r="R2705" s="295"/>
      <c r="S2705" s="295"/>
      <c r="T2705" s="296"/>
      <c r="AT2705" s="297" t="s">
        <v>428</v>
      </c>
      <c r="AU2705" s="297" t="s">
        <v>86</v>
      </c>
      <c r="AV2705" s="15" t="s">
        <v>422</v>
      </c>
      <c r="AW2705" s="15" t="s">
        <v>39</v>
      </c>
      <c r="AX2705" s="15" t="s">
        <v>83</v>
      </c>
      <c r="AY2705" s="297" t="s">
        <v>414</v>
      </c>
    </row>
    <row r="2706" s="1" customFormat="1" ht="38.25" customHeight="1">
      <c r="B2706" s="47"/>
      <c r="C2706" s="240" t="s">
        <v>2806</v>
      </c>
      <c r="D2706" s="240" t="s">
        <v>418</v>
      </c>
      <c r="E2706" s="241" t="s">
        <v>2807</v>
      </c>
      <c r="F2706" s="242" t="s">
        <v>2808</v>
      </c>
      <c r="G2706" s="243" t="s">
        <v>678</v>
      </c>
      <c r="H2706" s="244">
        <v>2</v>
      </c>
      <c r="I2706" s="245"/>
      <c r="J2706" s="246">
        <f>ROUND(I2706*H2706,2)</f>
        <v>0</v>
      </c>
      <c r="K2706" s="242" t="s">
        <v>21</v>
      </c>
      <c r="L2706" s="73"/>
      <c r="M2706" s="247" t="s">
        <v>21</v>
      </c>
      <c r="N2706" s="248" t="s">
        <v>47</v>
      </c>
      <c r="O2706" s="48"/>
      <c r="P2706" s="249">
        <f>O2706*H2706</f>
        <v>0</v>
      </c>
      <c r="Q2706" s="249">
        <v>0</v>
      </c>
      <c r="R2706" s="249">
        <f>Q2706*H2706</f>
        <v>0</v>
      </c>
      <c r="S2706" s="249">
        <v>0</v>
      </c>
      <c r="T2706" s="250">
        <f>S2706*H2706</f>
        <v>0</v>
      </c>
      <c r="AR2706" s="25" t="s">
        <v>690</v>
      </c>
      <c r="AT2706" s="25" t="s">
        <v>418</v>
      </c>
      <c r="AU2706" s="25" t="s">
        <v>86</v>
      </c>
      <c r="AY2706" s="25" t="s">
        <v>414</v>
      </c>
      <c r="BE2706" s="251">
        <f>IF(N2706="základní",J2706,0)</f>
        <v>0</v>
      </c>
      <c r="BF2706" s="251">
        <f>IF(N2706="snížená",J2706,0)</f>
        <v>0</v>
      </c>
      <c r="BG2706" s="251">
        <f>IF(N2706="zákl. přenesená",J2706,0)</f>
        <v>0</v>
      </c>
      <c r="BH2706" s="251">
        <f>IF(N2706="sníž. přenesená",J2706,0)</f>
        <v>0</v>
      </c>
      <c r="BI2706" s="251">
        <f>IF(N2706="nulová",J2706,0)</f>
        <v>0</v>
      </c>
      <c r="BJ2706" s="25" t="s">
        <v>83</v>
      </c>
      <c r="BK2706" s="251">
        <f>ROUND(I2706*H2706,2)</f>
        <v>0</v>
      </c>
      <c r="BL2706" s="25" t="s">
        <v>690</v>
      </c>
      <c r="BM2706" s="25" t="s">
        <v>2809</v>
      </c>
    </row>
    <row r="2707" s="12" customFormat="1">
      <c r="B2707" s="255"/>
      <c r="C2707" s="256"/>
      <c r="D2707" s="252" t="s">
        <v>428</v>
      </c>
      <c r="E2707" s="257" t="s">
        <v>21</v>
      </c>
      <c r="F2707" s="258" t="s">
        <v>2559</v>
      </c>
      <c r="G2707" s="256"/>
      <c r="H2707" s="257" t="s">
        <v>21</v>
      </c>
      <c r="I2707" s="259"/>
      <c r="J2707" s="256"/>
      <c r="K2707" s="256"/>
      <c r="L2707" s="260"/>
      <c r="M2707" s="261"/>
      <c r="N2707" s="262"/>
      <c r="O2707" s="262"/>
      <c r="P2707" s="262"/>
      <c r="Q2707" s="262"/>
      <c r="R2707" s="262"/>
      <c r="S2707" s="262"/>
      <c r="T2707" s="263"/>
      <c r="AT2707" s="264" t="s">
        <v>428</v>
      </c>
      <c r="AU2707" s="264" t="s">
        <v>86</v>
      </c>
      <c r="AV2707" s="12" t="s">
        <v>83</v>
      </c>
      <c r="AW2707" s="12" t="s">
        <v>39</v>
      </c>
      <c r="AX2707" s="12" t="s">
        <v>76</v>
      </c>
      <c r="AY2707" s="264" t="s">
        <v>414</v>
      </c>
    </row>
    <row r="2708" s="13" customFormat="1">
      <c r="B2708" s="265"/>
      <c r="C2708" s="266"/>
      <c r="D2708" s="252" t="s">
        <v>428</v>
      </c>
      <c r="E2708" s="267" t="s">
        <v>21</v>
      </c>
      <c r="F2708" s="268" t="s">
        <v>2810</v>
      </c>
      <c r="G2708" s="266"/>
      <c r="H2708" s="269">
        <v>2</v>
      </c>
      <c r="I2708" s="270"/>
      <c r="J2708" s="266"/>
      <c r="K2708" s="266"/>
      <c r="L2708" s="271"/>
      <c r="M2708" s="272"/>
      <c r="N2708" s="273"/>
      <c r="O2708" s="273"/>
      <c r="P2708" s="273"/>
      <c r="Q2708" s="273"/>
      <c r="R2708" s="273"/>
      <c r="S2708" s="273"/>
      <c r="T2708" s="274"/>
      <c r="AT2708" s="275" t="s">
        <v>428</v>
      </c>
      <c r="AU2708" s="275" t="s">
        <v>86</v>
      </c>
      <c r="AV2708" s="13" t="s">
        <v>86</v>
      </c>
      <c r="AW2708" s="13" t="s">
        <v>39</v>
      </c>
      <c r="AX2708" s="13" t="s">
        <v>76</v>
      </c>
      <c r="AY2708" s="275" t="s">
        <v>414</v>
      </c>
    </row>
    <row r="2709" s="15" customFormat="1">
      <c r="B2709" s="287"/>
      <c r="C2709" s="288"/>
      <c r="D2709" s="252" t="s">
        <v>428</v>
      </c>
      <c r="E2709" s="289" t="s">
        <v>21</v>
      </c>
      <c r="F2709" s="290" t="s">
        <v>235</v>
      </c>
      <c r="G2709" s="288"/>
      <c r="H2709" s="291">
        <v>2</v>
      </c>
      <c r="I2709" s="292"/>
      <c r="J2709" s="288"/>
      <c r="K2709" s="288"/>
      <c r="L2709" s="293"/>
      <c r="M2709" s="294"/>
      <c r="N2709" s="295"/>
      <c r="O2709" s="295"/>
      <c r="P2709" s="295"/>
      <c r="Q2709" s="295"/>
      <c r="R2709" s="295"/>
      <c r="S2709" s="295"/>
      <c r="T2709" s="296"/>
      <c r="AT2709" s="297" t="s">
        <v>428</v>
      </c>
      <c r="AU2709" s="297" t="s">
        <v>86</v>
      </c>
      <c r="AV2709" s="15" t="s">
        <v>422</v>
      </c>
      <c r="AW2709" s="15" t="s">
        <v>39</v>
      </c>
      <c r="AX2709" s="15" t="s">
        <v>83</v>
      </c>
      <c r="AY2709" s="297" t="s">
        <v>414</v>
      </c>
    </row>
    <row r="2710" s="1" customFormat="1" ht="38.25" customHeight="1">
      <c r="B2710" s="47"/>
      <c r="C2710" s="240" t="s">
        <v>2811</v>
      </c>
      <c r="D2710" s="240" t="s">
        <v>418</v>
      </c>
      <c r="E2710" s="241" t="s">
        <v>2812</v>
      </c>
      <c r="F2710" s="242" t="s">
        <v>2813</v>
      </c>
      <c r="G2710" s="243" t="s">
        <v>678</v>
      </c>
      <c r="H2710" s="244">
        <v>2</v>
      </c>
      <c r="I2710" s="245"/>
      <c r="J2710" s="246">
        <f>ROUND(I2710*H2710,2)</f>
        <v>0</v>
      </c>
      <c r="K2710" s="242" t="s">
        <v>21</v>
      </c>
      <c r="L2710" s="73"/>
      <c r="M2710" s="247" t="s">
        <v>21</v>
      </c>
      <c r="N2710" s="248" t="s">
        <v>47</v>
      </c>
      <c r="O2710" s="48"/>
      <c r="P2710" s="249">
        <f>O2710*H2710</f>
        <v>0</v>
      </c>
      <c r="Q2710" s="249">
        <v>0</v>
      </c>
      <c r="R2710" s="249">
        <f>Q2710*H2710</f>
        <v>0</v>
      </c>
      <c r="S2710" s="249">
        <v>0</v>
      </c>
      <c r="T2710" s="250">
        <f>S2710*H2710</f>
        <v>0</v>
      </c>
      <c r="AR2710" s="25" t="s">
        <v>690</v>
      </c>
      <c r="AT2710" s="25" t="s">
        <v>418</v>
      </c>
      <c r="AU2710" s="25" t="s">
        <v>86</v>
      </c>
      <c r="AY2710" s="25" t="s">
        <v>414</v>
      </c>
      <c r="BE2710" s="251">
        <f>IF(N2710="základní",J2710,0)</f>
        <v>0</v>
      </c>
      <c r="BF2710" s="251">
        <f>IF(N2710="snížená",J2710,0)</f>
        <v>0</v>
      </c>
      <c r="BG2710" s="251">
        <f>IF(N2710="zákl. přenesená",J2710,0)</f>
        <v>0</v>
      </c>
      <c r="BH2710" s="251">
        <f>IF(N2710="sníž. přenesená",J2710,0)</f>
        <v>0</v>
      </c>
      <c r="BI2710" s="251">
        <f>IF(N2710="nulová",J2710,0)</f>
        <v>0</v>
      </c>
      <c r="BJ2710" s="25" t="s">
        <v>83</v>
      </c>
      <c r="BK2710" s="251">
        <f>ROUND(I2710*H2710,2)</f>
        <v>0</v>
      </c>
      <c r="BL2710" s="25" t="s">
        <v>690</v>
      </c>
      <c r="BM2710" s="25" t="s">
        <v>2814</v>
      </c>
    </row>
    <row r="2711" s="12" customFormat="1">
      <c r="B2711" s="255"/>
      <c r="C2711" s="256"/>
      <c r="D2711" s="252" t="s">
        <v>428</v>
      </c>
      <c r="E2711" s="257" t="s">
        <v>21</v>
      </c>
      <c r="F2711" s="258" t="s">
        <v>2559</v>
      </c>
      <c r="G2711" s="256"/>
      <c r="H2711" s="257" t="s">
        <v>21</v>
      </c>
      <c r="I2711" s="259"/>
      <c r="J2711" s="256"/>
      <c r="K2711" s="256"/>
      <c r="L2711" s="260"/>
      <c r="M2711" s="261"/>
      <c r="N2711" s="262"/>
      <c r="O2711" s="262"/>
      <c r="P2711" s="262"/>
      <c r="Q2711" s="262"/>
      <c r="R2711" s="262"/>
      <c r="S2711" s="262"/>
      <c r="T2711" s="263"/>
      <c r="AT2711" s="264" t="s">
        <v>428</v>
      </c>
      <c r="AU2711" s="264" t="s">
        <v>86</v>
      </c>
      <c r="AV2711" s="12" t="s">
        <v>83</v>
      </c>
      <c r="AW2711" s="12" t="s">
        <v>39</v>
      </c>
      <c r="AX2711" s="12" t="s">
        <v>76</v>
      </c>
      <c r="AY2711" s="264" t="s">
        <v>414</v>
      </c>
    </row>
    <row r="2712" s="13" customFormat="1">
      <c r="B2712" s="265"/>
      <c r="C2712" s="266"/>
      <c r="D2712" s="252" t="s">
        <v>428</v>
      </c>
      <c r="E2712" s="267" t="s">
        <v>21</v>
      </c>
      <c r="F2712" s="268" t="s">
        <v>2815</v>
      </c>
      <c r="G2712" s="266"/>
      <c r="H2712" s="269">
        <v>2</v>
      </c>
      <c r="I2712" s="270"/>
      <c r="J2712" s="266"/>
      <c r="K2712" s="266"/>
      <c r="L2712" s="271"/>
      <c r="M2712" s="272"/>
      <c r="N2712" s="273"/>
      <c r="O2712" s="273"/>
      <c r="P2712" s="273"/>
      <c r="Q2712" s="273"/>
      <c r="R2712" s="273"/>
      <c r="S2712" s="273"/>
      <c r="T2712" s="274"/>
      <c r="AT2712" s="275" t="s">
        <v>428</v>
      </c>
      <c r="AU2712" s="275" t="s">
        <v>86</v>
      </c>
      <c r="AV2712" s="13" t="s">
        <v>86</v>
      </c>
      <c r="AW2712" s="13" t="s">
        <v>39</v>
      </c>
      <c r="AX2712" s="13" t="s">
        <v>76</v>
      </c>
      <c r="AY2712" s="275" t="s">
        <v>414</v>
      </c>
    </row>
    <row r="2713" s="15" customFormat="1">
      <c r="B2713" s="287"/>
      <c r="C2713" s="288"/>
      <c r="D2713" s="252" t="s">
        <v>428</v>
      </c>
      <c r="E2713" s="289" t="s">
        <v>21</v>
      </c>
      <c r="F2713" s="290" t="s">
        <v>235</v>
      </c>
      <c r="G2713" s="288"/>
      <c r="H2713" s="291">
        <v>2</v>
      </c>
      <c r="I2713" s="292"/>
      <c r="J2713" s="288"/>
      <c r="K2713" s="288"/>
      <c r="L2713" s="293"/>
      <c r="M2713" s="294"/>
      <c r="N2713" s="295"/>
      <c r="O2713" s="295"/>
      <c r="P2713" s="295"/>
      <c r="Q2713" s="295"/>
      <c r="R2713" s="295"/>
      <c r="S2713" s="295"/>
      <c r="T2713" s="296"/>
      <c r="AT2713" s="297" t="s">
        <v>428</v>
      </c>
      <c r="AU2713" s="297" t="s">
        <v>86</v>
      </c>
      <c r="AV2713" s="15" t="s">
        <v>422</v>
      </c>
      <c r="AW2713" s="15" t="s">
        <v>39</v>
      </c>
      <c r="AX2713" s="15" t="s">
        <v>83</v>
      </c>
      <c r="AY2713" s="297" t="s">
        <v>414</v>
      </c>
    </row>
    <row r="2714" s="1" customFormat="1" ht="38.25" customHeight="1">
      <c r="B2714" s="47"/>
      <c r="C2714" s="240" t="s">
        <v>2816</v>
      </c>
      <c r="D2714" s="240" t="s">
        <v>418</v>
      </c>
      <c r="E2714" s="241" t="s">
        <v>2817</v>
      </c>
      <c r="F2714" s="242" t="s">
        <v>2818</v>
      </c>
      <c r="G2714" s="243" t="s">
        <v>678</v>
      </c>
      <c r="H2714" s="244">
        <v>1</v>
      </c>
      <c r="I2714" s="245"/>
      <c r="J2714" s="246">
        <f>ROUND(I2714*H2714,2)</f>
        <v>0</v>
      </c>
      <c r="K2714" s="242" t="s">
        <v>21</v>
      </c>
      <c r="L2714" s="73"/>
      <c r="M2714" s="247" t="s">
        <v>21</v>
      </c>
      <c r="N2714" s="248" t="s">
        <v>47</v>
      </c>
      <c r="O2714" s="48"/>
      <c r="P2714" s="249">
        <f>O2714*H2714</f>
        <v>0</v>
      </c>
      <c r="Q2714" s="249">
        <v>0</v>
      </c>
      <c r="R2714" s="249">
        <f>Q2714*H2714</f>
        <v>0</v>
      </c>
      <c r="S2714" s="249">
        <v>0</v>
      </c>
      <c r="T2714" s="250">
        <f>S2714*H2714</f>
        <v>0</v>
      </c>
      <c r="AR2714" s="25" t="s">
        <v>690</v>
      </c>
      <c r="AT2714" s="25" t="s">
        <v>418</v>
      </c>
      <c r="AU2714" s="25" t="s">
        <v>86</v>
      </c>
      <c r="AY2714" s="25" t="s">
        <v>414</v>
      </c>
      <c r="BE2714" s="251">
        <f>IF(N2714="základní",J2714,0)</f>
        <v>0</v>
      </c>
      <c r="BF2714" s="251">
        <f>IF(N2714="snížená",J2714,0)</f>
        <v>0</v>
      </c>
      <c r="BG2714" s="251">
        <f>IF(N2714="zákl. přenesená",J2714,0)</f>
        <v>0</v>
      </c>
      <c r="BH2714" s="251">
        <f>IF(N2714="sníž. přenesená",J2714,0)</f>
        <v>0</v>
      </c>
      <c r="BI2714" s="251">
        <f>IF(N2714="nulová",J2714,0)</f>
        <v>0</v>
      </c>
      <c r="BJ2714" s="25" t="s">
        <v>83</v>
      </c>
      <c r="BK2714" s="251">
        <f>ROUND(I2714*H2714,2)</f>
        <v>0</v>
      </c>
      <c r="BL2714" s="25" t="s">
        <v>690</v>
      </c>
      <c r="BM2714" s="25" t="s">
        <v>2819</v>
      </c>
    </row>
    <row r="2715" s="12" customFormat="1">
      <c r="B2715" s="255"/>
      <c r="C2715" s="256"/>
      <c r="D2715" s="252" t="s">
        <v>428</v>
      </c>
      <c r="E2715" s="257" t="s">
        <v>21</v>
      </c>
      <c r="F2715" s="258" t="s">
        <v>2559</v>
      </c>
      <c r="G2715" s="256"/>
      <c r="H2715" s="257" t="s">
        <v>21</v>
      </c>
      <c r="I2715" s="259"/>
      <c r="J2715" s="256"/>
      <c r="K2715" s="256"/>
      <c r="L2715" s="260"/>
      <c r="M2715" s="261"/>
      <c r="N2715" s="262"/>
      <c r="O2715" s="262"/>
      <c r="P2715" s="262"/>
      <c r="Q2715" s="262"/>
      <c r="R2715" s="262"/>
      <c r="S2715" s="262"/>
      <c r="T2715" s="263"/>
      <c r="AT2715" s="264" t="s">
        <v>428</v>
      </c>
      <c r="AU2715" s="264" t="s">
        <v>86</v>
      </c>
      <c r="AV2715" s="12" t="s">
        <v>83</v>
      </c>
      <c r="AW2715" s="12" t="s">
        <v>39</v>
      </c>
      <c r="AX2715" s="12" t="s">
        <v>76</v>
      </c>
      <c r="AY2715" s="264" t="s">
        <v>414</v>
      </c>
    </row>
    <row r="2716" s="13" customFormat="1">
      <c r="B2716" s="265"/>
      <c r="C2716" s="266"/>
      <c r="D2716" s="252" t="s">
        <v>428</v>
      </c>
      <c r="E2716" s="267" t="s">
        <v>21</v>
      </c>
      <c r="F2716" s="268" t="s">
        <v>2820</v>
      </c>
      <c r="G2716" s="266"/>
      <c r="H2716" s="269">
        <v>1</v>
      </c>
      <c r="I2716" s="270"/>
      <c r="J2716" s="266"/>
      <c r="K2716" s="266"/>
      <c r="L2716" s="271"/>
      <c r="M2716" s="272"/>
      <c r="N2716" s="273"/>
      <c r="O2716" s="273"/>
      <c r="P2716" s="273"/>
      <c r="Q2716" s="273"/>
      <c r="R2716" s="273"/>
      <c r="S2716" s="273"/>
      <c r="T2716" s="274"/>
      <c r="AT2716" s="275" t="s">
        <v>428</v>
      </c>
      <c r="AU2716" s="275" t="s">
        <v>86</v>
      </c>
      <c r="AV2716" s="13" t="s">
        <v>86</v>
      </c>
      <c r="AW2716" s="13" t="s">
        <v>39</v>
      </c>
      <c r="AX2716" s="13" t="s">
        <v>76</v>
      </c>
      <c r="AY2716" s="275" t="s">
        <v>414</v>
      </c>
    </row>
    <row r="2717" s="15" customFormat="1">
      <c r="B2717" s="287"/>
      <c r="C2717" s="288"/>
      <c r="D2717" s="252" t="s">
        <v>428</v>
      </c>
      <c r="E2717" s="289" t="s">
        <v>21</v>
      </c>
      <c r="F2717" s="290" t="s">
        <v>235</v>
      </c>
      <c r="G2717" s="288"/>
      <c r="H2717" s="291">
        <v>1</v>
      </c>
      <c r="I2717" s="292"/>
      <c r="J2717" s="288"/>
      <c r="K2717" s="288"/>
      <c r="L2717" s="293"/>
      <c r="M2717" s="294"/>
      <c r="N2717" s="295"/>
      <c r="O2717" s="295"/>
      <c r="P2717" s="295"/>
      <c r="Q2717" s="295"/>
      <c r="R2717" s="295"/>
      <c r="S2717" s="295"/>
      <c r="T2717" s="296"/>
      <c r="AT2717" s="297" t="s">
        <v>428</v>
      </c>
      <c r="AU2717" s="297" t="s">
        <v>86</v>
      </c>
      <c r="AV2717" s="15" t="s">
        <v>422</v>
      </c>
      <c r="AW2717" s="15" t="s">
        <v>39</v>
      </c>
      <c r="AX2717" s="15" t="s">
        <v>83</v>
      </c>
      <c r="AY2717" s="297" t="s">
        <v>414</v>
      </c>
    </row>
    <row r="2718" s="1" customFormat="1" ht="38.25" customHeight="1">
      <c r="B2718" s="47"/>
      <c r="C2718" s="240" t="s">
        <v>2821</v>
      </c>
      <c r="D2718" s="240" t="s">
        <v>418</v>
      </c>
      <c r="E2718" s="241" t="s">
        <v>2822</v>
      </c>
      <c r="F2718" s="242" t="s">
        <v>2823</v>
      </c>
      <c r="G2718" s="243" t="s">
        <v>678</v>
      </c>
      <c r="H2718" s="244">
        <v>1</v>
      </c>
      <c r="I2718" s="245"/>
      <c r="J2718" s="246">
        <f>ROUND(I2718*H2718,2)</f>
        <v>0</v>
      </c>
      <c r="K2718" s="242" t="s">
        <v>21</v>
      </c>
      <c r="L2718" s="73"/>
      <c r="M2718" s="247" t="s">
        <v>21</v>
      </c>
      <c r="N2718" s="248" t="s">
        <v>47</v>
      </c>
      <c r="O2718" s="48"/>
      <c r="P2718" s="249">
        <f>O2718*H2718</f>
        <v>0</v>
      </c>
      <c r="Q2718" s="249">
        <v>0</v>
      </c>
      <c r="R2718" s="249">
        <f>Q2718*H2718</f>
        <v>0</v>
      </c>
      <c r="S2718" s="249">
        <v>0</v>
      </c>
      <c r="T2718" s="250">
        <f>S2718*H2718</f>
        <v>0</v>
      </c>
      <c r="AR2718" s="25" t="s">
        <v>690</v>
      </c>
      <c r="AT2718" s="25" t="s">
        <v>418</v>
      </c>
      <c r="AU2718" s="25" t="s">
        <v>86</v>
      </c>
      <c r="AY2718" s="25" t="s">
        <v>414</v>
      </c>
      <c r="BE2718" s="251">
        <f>IF(N2718="základní",J2718,0)</f>
        <v>0</v>
      </c>
      <c r="BF2718" s="251">
        <f>IF(N2718="snížená",J2718,0)</f>
        <v>0</v>
      </c>
      <c r="BG2718" s="251">
        <f>IF(N2718="zákl. přenesená",J2718,0)</f>
        <v>0</v>
      </c>
      <c r="BH2718" s="251">
        <f>IF(N2718="sníž. přenesená",J2718,0)</f>
        <v>0</v>
      </c>
      <c r="BI2718" s="251">
        <f>IF(N2718="nulová",J2718,0)</f>
        <v>0</v>
      </c>
      <c r="BJ2718" s="25" t="s">
        <v>83</v>
      </c>
      <c r="BK2718" s="251">
        <f>ROUND(I2718*H2718,2)</f>
        <v>0</v>
      </c>
      <c r="BL2718" s="25" t="s">
        <v>690</v>
      </c>
      <c r="BM2718" s="25" t="s">
        <v>2824</v>
      </c>
    </row>
    <row r="2719" s="12" customFormat="1">
      <c r="B2719" s="255"/>
      <c r="C2719" s="256"/>
      <c r="D2719" s="252" t="s">
        <v>428</v>
      </c>
      <c r="E2719" s="257" t="s">
        <v>21</v>
      </c>
      <c r="F2719" s="258" t="s">
        <v>2559</v>
      </c>
      <c r="G2719" s="256"/>
      <c r="H2719" s="257" t="s">
        <v>21</v>
      </c>
      <c r="I2719" s="259"/>
      <c r="J2719" s="256"/>
      <c r="K2719" s="256"/>
      <c r="L2719" s="260"/>
      <c r="M2719" s="261"/>
      <c r="N2719" s="262"/>
      <c r="O2719" s="262"/>
      <c r="P2719" s="262"/>
      <c r="Q2719" s="262"/>
      <c r="R2719" s="262"/>
      <c r="S2719" s="262"/>
      <c r="T2719" s="263"/>
      <c r="AT2719" s="264" t="s">
        <v>428</v>
      </c>
      <c r="AU2719" s="264" t="s">
        <v>86</v>
      </c>
      <c r="AV2719" s="12" t="s">
        <v>83</v>
      </c>
      <c r="AW2719" s="12" t="s">
        <v>39</v>
      </c>
      <c r="AX2719" s="12" t="s">
        <v>76</v>
      </c>
      <c r="AY2719" s="264" t="s">
        <v>414</v>
      </c>
    </row>
    <row r="2720" s="13" customFormat="1">
      <c r="B2720" s="265"/>
      <c r="C2720" s="266"/>
      <c r="D2720" s="252" t="s">
        <v>428</v>
      </c>
      <c r="E2720" s="267" t="s">
        <v>21</v>
      </c>
      <c r="F2720" s="268" t="s">
        <v>2825</v>
      </c>
      <c r="G2720" s="266"/>
      <c r="H2720" s="269">
        <v>1</v>
      </c>
      <c r="I2720" s="270"/>
      <c r="J2720" s="266"/>
      <c r="K2720" s="266"/>
      <c r="L2720" s="271"/>
      <c r="M2720" s="272"/>
      <c r="N2720" s="273"/>
      <c r="O2720" s="273"/>
      <c r="P2720" s="273"/>
      <c r="Q2720" s="273"/>
      <c r="R2720" s="273"/>
      <c r="S2720" s="273"/>
      <c r="T2720" s="274"/>
      <c r="AT2720" s="275" t="s">
        <v>428</v>
      </c>
      <c r="AU2720" s="275" t="s">
        <v>86</v>
      </c>
      <c r="AV2720" s="13" t="s">
        <v>86</v>
      </c>
      <c r="AW2720" s="13" t="s">
        <v>39</v>
      </c>
      <c r="AX2720" s="13" t="s">
        <v>76</v>
      </c>
      <c r="AY2720" s="275" t="s">
        <v>414</v>
      </c>
    </row>
    <row r="2721" s="15" customFormat="1">
      <c r="B2721" s="287"/>
      <c r="C2721" s="288"/>
      <c r="D2721" s="252" t="s">
        <v>428</v>
      </c>
      <c r="E2721" s="289" t="s">
        <v>21</v>
      </c>
      <c r="F2721" s="290" t="s">
        <v>235</v>
      </c>
      <c r="G2721" s="288"/>
      <c r="H2721" s="291">
        <v>1</v>
      </c>
      <c r="I2721" s="292"/>
      <c r="J2721" s="288"/>
      <c r="K2721" s="288"/>
      <c r="L2721" s="293"/>
      <c r="M2721" s="294"/>
      <c r="N2721" s="295"/>
      <c r="O2721" s="295"/>
      <c r="P2721" s="295"/>
      <c r="Q2721" s="295"/>
      <c r="R2721" s="295"/>
      <c r="S2721" s="295"/>
      <c r="T2721" s="296"/>
      <c r="AT2721" s="297" t="s">
        <v>428</v>
      </c>
      <c r="AU2721" s="297" t="s">
        <v>86</v>
      </c>
      <c r="AV2721" s="15" t="s">
        <v>422</v>
      </c>
      <c r="AW2721" s="15" t="s">
        <v>39</v>
      </c>
      <c r="AX2721" s="15" t="s">
        <v>83</v>
      </c>
      <c r="AY2721" s="297" t="s">
        <v>414</v>
      </c>
    </row>
    <row r="2722" s="1" customFormat="1" ht="38.25" customHeight="1">
      <c r="B2722" s="47"/>
      <c r="C2722" s="240" t="s">
        <v>2826</v>
      </c>
      <c r="D2722" s="240" t="s">
        <v>418</v>
      </c>
      <c r="E2722" s="241" t="s">
        <v>2827</v>
      </c>
      <c r="F2722" s="242" t="s">
        <v>2828</v>
      </c>
      <c r="G2722" s="243" t="s">
        <v>678</v>
      </c>
      <c r="H2722" s="244">
        <v>18</v>
      </c>
      <c r="I2722" s="245"/>
      <c r="J2722" s="246">
        <f>ROUND(I2722*H2722,2)</f>
        <v>0</v>
      </c>
      <c r="K2722" s="242" t="s">
        <v>21</v>
      </c>
      <c r="L2722" s="73"/>
      <c r="M2722" s="247" t="s">
        <v>21</v>
      </c>
      <c r="N2722" s="248" t="s">
        <v>47</v>
      </c>
      <c r="O2722" s="48"/>
      <c r="P2722" s="249">
        <f>O2722*H2722</f>
        <v>0</v>
      </c>
      <c r="Q2722" s="249">
        <v>0</v>
      </c>
      <c r="R2722" s="249">
        <f>Q2722*H2722</f>
        <v>0</v>
      </c>
      <c r="S2722" s="249">
        <v>0</v>
      </c>
      <c r="T2722" s="250">
        <f>S2722*H2722</f>
        <v>0</v>
      </c>
      <c r="AR2722" s="25" t="s">
        <v>690</v>
      </c>
      <c r="AT2722" s="25" t="s">
        <v>418</v>
      </c>
      <c r="AU2722" s="25" t="s">
        <v>86</v>
      </c>
      <c r="AY2722" s="25" t="s">
        <v>414</v>
      </c>
      <c r="BE2722" s="251">
        <f>IF(N2722="základní",J2722,0)</f>
        <v>0</v>
      </c>
      <c r="BF2722" s="251">
        <f>IF(N2722="snížená",J2722,0)</f>
        <v>0</v>
      </c>
      <c r="BG2722" s="251">
        <f>IF(N2722="zákl. přenesená",J2722,0)</f>
        <v>0</v>
      </c>
      <c r="BH2722" s="251">
        <f>IF(N2722="sníž. přenesená",J2722,0)</f>
        <v>0</v>
      </c>
      <c r="BI2722" s="251">
        <f>IF(N2722="nulová",J2722,0)</f>
        <v>0</v>
      </c>
      <c r="BJ2722" s="25" t="s">
        <v>83</v>
      </c>
      <c r="BK2722" s="251">
        <f>ROUND(I2722*H2722,2)</f>
        <v>0</v>
      </c>
      <c r="BL2722" s="25" t="s">
        <v>690</v>
      </c>
      <c r="BM2722" s="25" t="s">
        <v>2829</v>
      </c>
    </row>
    <row r="2723" s="12" customFormat="1">
      <c r="B2723" s="255"/>
      <c r="C2723" s="256"/>
      <c r="D2723" s="252" t="s">
        <v>428</v>
      </c>
      <c r="E2723" s="257" t="s">
        <v>21</v>
      </c>
      <c r="F2723" s="258" t="s">
        <v>2559</v>
      </c>
      <c r="G2723" s="256"/>
      <c r="H2723" s="257" t="s">
        <v>21</v>
      </c>
      <c r="I2723" s="259"/>
      <c r="J2723" s="256"/>
      <c r="K2723" s="256"/>
      <c r="L2723" s="260"/>
      <c r="M2723" s="261"/>
      <c r="N2723" s="262"/>
      <c r="O2723" s="262"/>
      <c r="P2723" s="262"/>
      <c r="Q2723" s="262"/>
      <c r="R2723" s="262"/>
      <c r="S2723" s="262"/>
      <c r="T2723" s="263"/>
      <c r="AT2723" s="264" t="s">
        <v>428</v>
      </c>
      <c r="AU2723" s="264" t="s">
        <v>86</v>
      </c>
      <c r="AV2723" s="12" t="s">
        <v>83</v>
      </c>
      <c r="AW2723" s="12" t="s">
        <v>39</v>
      </c>
      <c r="AX2723" s="12" t="s">
        <v>76</v>
      </c>
      <c r="AY2723" s="264" t="s">
        <v>414</v>
      </c>
    </row>
    <row r="2724" s="13" customFormat="1">
      <c r="B2724" s="265"/>
      <c r="C2724" s="266"/>
      <c r="D2724" s="252" t="s">
        <v>428</v>
      </c>
      <c r="E2724" s="267" t="s">
        <v>21</v>
      </c>
      <c r="F2724" s="268" t="s">
        <v>2830</v>
      </c>
      <c r="G2724" s="266"/>
      <c r="H2724" s="269">
        <v>18</v>
      </c>
      <c r="I2724" s="270"/>
      <c r="J2724" s="266"/>
      <c r="K2724" s="266"/>
      <c r="L2724" s="271"/>
      <c r="M2724" s="272"/>
      <c r="N2724" s="273"/>
      <c r="O2724" s="273"/>
      <c r="P2724" s="273"/>
      <c r="Q2724" s="273"/>
      <c r="R2724" s="273"/>
      <c r="S2724" s="273"/>
      <c r="T2724" s="274"/>
      <c r="AT2724" s="275" t="s">
        <v>428</v>
      </c>
      <c r="AU2724" s="275" t="s">
        <v>86</v>
      </c>
      <c r="AV2724" s="13" t="s">
        <v>86</v>
      </c>
      <c r="AW2724" s="13" t="s">
        <v>39</v>
      </c>
      <c r="AX2724" s="13" t="s">
        <v>76</v>
      </c>
      <c r="AY2724" s="275" t="s">
        <v>414</v>
      </c>
    </row>
    <row r="2725" s="15" customFormat="1">
      <c r="B2725" s="287"/>
      <c r="C2725" s="288"/>
      <c r="D2725" s="252" t="s">
        <v>428</v>
      </c>
      <c r="E2725" s="289" t="s">
        <v>21</v>
      </c>
      <c r="F2725" s="290" t="s">
        <v>235</v>
      </c>
      <c r="G2725" s="288"/>
      <c r="H2725" s="291">
        <v>18</v>
      </c>
      <c r="I2725" s="292"/>
      <c r="J2725" s="288"/>
      <c r="K2725" s="288"/>
      <c r="L2725" s="293"/>
      <c r="M2725" s="294"/>
      <c r="N2725" s="295"/>
      <c r="O2725" s="295"/>
      <c r="P2725" s="295"/>
      <c r="Q2725" s="295"/>
      <c r="R2725" s="295"/>
      <c r="S2725" s="295"/>
      <c r="T2725" s="296"/>
      <c r="AT2725" s="297" t="s">
        <v>428</v>
      </c>
      <c r="AU2725" s="297" t="s">
        <v>86</v>
      </c>
      <c r="AV2725" s="15" t="s">
        <v>422</v>
      </c>
      <c r="AW2725" s="15" t="s">
        <v>39</v>
      </c>
      <c r="AX2725" s="15" t="s">
        <v>83</v>
      </c>
      <c r="AY2725" s="297" t="s">
        <v>414</v>
      </c>
    </row>
    <row r="2726" s="1" customFormat="1" ht="38.25" customHeight="1">
      <c r="B2726" s="47"/>
      <c r="C2726" s="240" t="s">
        <v>2831</v>
      </c>
      <c r="D2726" s="240" t="s">
        <v>418</v>
      </c>
      <c r="E2726" s="241" t="s">
        <v>2832</v>
      </c>
      <c r="F2726" s="242" t="s">
        <v>2833</v>
      </c>
      <c r="G2726" s="243" t="s">
        <v>678</v>
      </c>
      <c r="H2726" s="244">
        <v>1</v>
      </c>
      <c r="I2726" s="245"/>
      <c r="J2726" s="246">
        <f>ROUND(I2726*H2726,2)</f>
        <v>0</v>
      </c>
      <c r="K2726" s="242" t="s">
        <v>21</v>
      </c>
      <c r="L2726" s="73"/>
      <c r="M2726" s="247" t="s">
        <v>21</v>
      </c>
      <c r="N2726" s="248" t="s">
        <v>47</v>
      </c>
      <c r="O2726" s="48"/>
      <c r="P2726" s="249">
        <f>O2726*H2726</f>
        <v>0</v>
      </c>
      <c r="Q2726" s="249">
        <v>0</v>
      </c>
      <c r="R2726" s="249">
        <f>Q2726*H2726</f>
        <v>0</v>
      </c>
      <c r="S2726" s="249">
        <v>0</v>
      </c>
      <c r="T2726" s="250">
        <f>S2726*H2726</f>
        <v>0</v>
      </c>
      <c r="AR2726" s="25" t="s">
        <v>690</v>
      </c>
      <c r="AT2726" s="25" t="s">
        <v>418</v>
      </c>
      <c r="AU2726" s="25" t="s">
        <v>86</v>
      </c>
      <c r="AY2726" s="25" t="s">
        <v>414</v>
      </c>
      <c r="BE2726" s="251">
        <f>IF(N2726="základní",J2726,0)</f>
        <v>0</v>
      </c>
      <c r="BF2726" s="251">
        <f>IF(N2726="snížená",J2726,0)</f>
        <v>0</v>
      </c>
      <c r="BG2726" s="251">
        <f>IF(N2726="zákl. přenesená",J2726,0)</f>
        <v>0</v>
      </c>
      <c r="BH2726" s="251">
        <f>IF(N2726="sníž. přenesená",J2726,0)</f>
        <v>0</v>
      </c>
      <c r="BI2726" s="251">
        <f>IF(N2726="nulová",J2726,0)</f>
        <v>0</v>
      </c>
      <c r="BJ2726" s="25" t="s">
        <v>83</v>
      </c>
      <c r="BK2726" s="251">
        <f>ROUND(I2726*H2726,2)</f>
        <v>0</v>
      </c>
      <c r="BL2726" s="25" t="s">
        <v>690</v>
      </c>
      <c r="BM2726" s="25" t="s">
        <v>2834</v>
      </c>
    </row>
    <row r="2727" s="12" customFormat="1">
      <c r="B2727" s="255"/>
      <c r="C2727" s="256"/>
      <c r="D2727" s="252" t="s">
        <v>428</v>
      </c>
      <c r="E2727" s="257" t="s">
        <v>21</v>
      </c>
      <c r="F2727" s="258" t="s">
        <v>2559</v>
      </c>
      <c r="G2727" s="256"/>
      <c r="H2727" s="257" t="s">
        <v>21</v>
      </c>
      <c r="I2727" s="259"/>
      <c r="J2727" s="256"/>
      <c r="K2727" s="256"/>
      <c r="L2727" s="260"/>
      <c r="M2727" s="261"/>
      <c r="N2727" s="262"/>
      <c r="O2727" s="262"/>
      <c r="P2727" s="262"/>
      <c r="Q2727" s="262"/>
      <c r="R2727" s="262"/>
      <c r="S2727" s="262"/>
      <c r="T2727" s="263"/>
      <c r="AT2727" s="264" t="s">
        <v>428</v>
      </c>
      <c r="AU2727" s="264" t="s">
        <v>86</v>
      </c>
      <c r="AV2727" s="12" t="s">
        <v>83</v>
      </c>
      <c r="AW2727" s="12" t="s">
        <v>39</v>
      </c>
      <c r="AX2727" s="12" t="s">
        <v>76</v>
      </c>
      <c r="AY2727" s="264" t="s">
        <v>414</v>
      </c>
    </row>
    <row r="2728" s="13" customFormat="1">
      <c r="B2728" s="265"/>
      <c r="C2728" s="266"/>
      <c r="D2728" s="252" t="s">
        <v>428</v>
      </c>
      <c r="E2728" s="267" t="s">
        <v>21</v>
      </c>
      <c r="F2728" s="268" t="s">
        <v>2835</v>
      </c>
      <c r="G2728" s="266"/>
      <c r="H2728" s="269">
        <v>1</v>
      </c>
      <c r="I2728" s="270"/>
      <c r="J2728" s="266"/>
      <c r="K2728" s="266"/>
      <c r="L2728" s="271"/>
      <c r="M2728" s="272"/>
      <c r="N2728" s="273"/>
      <c r="O2728" s="273"/>
      <c r="P2728" s="273"/>
      <c r="Q2728" s="273"/>
      <c r="R2728" s="273"/>
      <c r="S2728" s="273"/>
      <c r="T2728" s="274"/>
      <c r="AT2728" s="275" t="s">
        <v>428</v>
      </c>
      <c r="AU2728" s="275" t="s">
        <v>86</v>
      </c>
      <c r="AV2728" s="13" t="s">
        <v>86</v>
      </c>
      <c r="AW2728" s="13" t="s">
        <v>39</v>
      </c>
      <c r="AX2728" s="13" t="s">
        <v>76</v>
      </c>
      <c r="AY2728" s="275" t="s">
        <v>414</v>
      </c>
    </row>
    <row r="2729" s="15" customFormat="1">
      <c r="B2729" s="287"/>
      <c r="C2729" s="288"/>
      <c r="D2729" s="252" t="s">
        <v>428</v>
      </c>
      <c r="E2729" s="289" t="s">
        <v>21</v>
      </c>
      <c r="F2729" s="290" t="s">
        <v>235</v>
      </c>
      <c r="G2729" s="288"/>
      <c r="H2729" s="291">
        <v>1</v>
      </c>
      <c r="I2729" s="292"/>
      <c r="J2729" s="288"/>
      <c r="K2729" s="288"/>
      <c r="L2729" s="293"/>
      <c r="M2729" s="294"/>
      <c r="N2729" s="295"/>
      <c r="O2729" s="295"/>
      <c r="P2729" s="295"/>
      <c r="Q2729" s="295"/>
      <c r="R2729" s="295"/>
      <c r="S2729" s="295"/>
      <c r="T2729" s="296"/>
      <c r="AT2729" s="297" t="s">
        <v>428</v>
      </c>
      <c r="AU2729" s="297" t="s">
        <v>86</v>
      </c>
      <c r="AV2729" s="15" t="s">
        <v>422</v>
      </c>
      <c r="AW2729" s="15" t="s">
        <v>39</v>
      </c>
      <c r="AX2729" s="15" t="s">
        <v>83</v>
      </c>
      <c r="AY2729" s="297" t="s">
        <v>414</v>
      </c>
    </row>
    <row r="2730" s="1" customFormat="1" ht="38.25" customHeight="1">
      <c r="B2730" s="47"/>
      <c r="C2730" s="240" t="s">
        <v>2836</v>
      </c>
      <c r="D2730" s="240" t="s">
        <v>418</v>
      </c>
      <c r="E2730" s="241" t="s">
        <v>2837</v>
      </c>
      <c r="F2730" s="242" t="s">
        <v>2838</v>
      </c>
      <c r="G2730" s="243" t="s">
        <v>678</v>
      </c>
      <c r="H2730" s="244">
        <v>1</v>
      </c>
      <c r="I2730" s="245"/>
      <c r="J2730" s="246">
        <f>ROUND(I2730*H2730,2)</f>
        <v>0</v>
      </c>
      <c r="K2730" s="242" t="s">
        <v>21</v>
      </c>
      <c r="L2730" s="73"/>
      <c r="M2730" s="247" t="s">
        <v>21</v>
      </c>
      <c r="N2730" s="248" t="s">
        <v>47</v>
      </c>
      <c r="O2730" s="48"/>
      <c r="P2730" s="249">
        <f>O2730*H2730</f>
        <v>0</v>
      </c>
      <c r="Q2730" s="249">
        <v>0</v>
      </c>
      <c r="R2730" s="249">
        <f>Q2730*H2730</f>
        <v>0</v>
      </c>
      <c r="S2730" s="249">
        <v>0</v>
      </c>
      <c r="T2730" s="250">
        <f>S2730*H2730</f>
        <v>0</v>
      </c>
      <c r="AR2730" s="25" t="s">
        <v>690</v>
      </c>
      <c r="AT2730" s="25" t="s">
        <v>418</v>
      </c>
      <c r="AU2730" s="25" t="s">
        <v>86</v>
      </c>
      <c r="AY2730" s="25" t="s">
        <v>414</v>
      </c>
      <c r="BE2730" s="251">
        <f>IF(N2730="základní",J2730,0)</f>
        <v>0</v>
      </c>
      <c r="BF2730" s="251">
        <f>IF(N2730="snížená",J2730,0)</f>
        <v>0</v>
      </c>
      <c r="BG2730" s="251">
        <f>IF(N2730="zákl. přenesená",J2730,0)</f>
        <v>0</v>
      </c>
      <c r="BH2730" s="251">
        <f>IF(N2730="sníž. přenesená",J2730,0)</f>
        <v>0</v>
      </c>
      <c r="BI2730" s="251">
        <f>IF(N2730="nulová",J2730,0)</f>
        <v>0</v>
      </c>
      <c r="BJ2730" s="25" t="s">
        <v>83</v>
      </c>
      <c r="BK2730" s="251">
        <f>ROUND(I2730*H2730,2)</f>
        <v>0</v>
      </c>
      <c r="BL2730" s="25" t="s">
        <v>690</v>
      </c>
      <c r="BM2730" s="25" t="s">
        <v>2839</v>
      </c>
    </row>
    <row r="2731" s="12" customFormat="1">
      <c r="B2731" s="255"/>
      <c r="C2731" s="256"/>
      <c r="D2731" s="252" t="s">
        <v>428</v>
      </c>
      <c r="E2731" s="257" t="s">
        <v>21</v>
      </c>
      <c r="F2731" s="258" t="s">
        <v>2559</v>
      </c>
      <c r="G2731" s="256"/>
      <c r="H2731" s="257" t="s">
        <v>21</v>
      </c>
      <c r="I2731" s="259"/>
      <c r="J2731" s="256"/>
      <c r="K2731" s="256"/>
      <c r="L2731" s="260"/>
      <c r="M2731" s="261"/>
      <c r="N2731" s="262"/>
      <c r="O2731" s="262"/>
      <c r="P2731" s="262"/>
      <c r="Q2731" s="262"/>
      <c r="R2731" s="262"/>
      <c r="S2731" s="262"/>
      <c r="T2731" s="263"/>
      <c r="AT2731" s="264" t="s">
        <v>428</v>
      </c>
      <c r="AU2731" s="264" t="s">
        <v>86</v>
      </c>
      <c r="AV2731" s="12" t="s">
        <v>83</v>
      </c>
      <c r="AW2731" s="12" t="s">
        <v>39</v>
      </c>
      <c r="AX2731" s="12" t="s">
        <v>76</v>
      </c>
      <c r="AY2731" s="264" t="s">
        <v>414</v>
      </c>
    </row>
    <row r="2732" s="13" customFormat="1">
      <c r="B2732" s="265"/>
      <c r="C2732" s="266"/>
      <c r="D2732" s="252" t="s">
        <v>428</v>
      </c>
      <c r="E2732" s="267" t="s">
        <v>21</v>
      </c>
      <c r="F2732" s="268" t="s">
        <v>2840</v>
      </c>
      <c r="G2732" s="266"/>
      <c r="H2732" s="269">
        <v>1</v>
      </c>
      <c r="I2732" s="270"/>
      <c r="J2732" s="266"/>
      <c r="K2732" s="266"/>
      <c r="L2732" s="271"/>
      <c r="M2732" s="272"/>
      <c r="N2732" s="273"/>
      <c r="O2732" s="273"/>
      <c r="P2732" s="273"/>
      <c r="Q2732" s="273"/>
      <c r="R2732" s="273"/>
      <c r="S2732" s="273"/>
      <c r="T2732" s="274"/>
      <c r="AT2732" s="275" t="s">
        <v>428</v>
      </c>
      <c r="AU2732" s="275" t="s">
        <v>86</v>
      </c>
      <c r="AV2732" s="13" t="s">
        <v>86</v>
      </c>
      <c r="AW2732" s="13" t="s">
        <v>39</v>
      </c>
      <c r="AX2732" s="13" t="s">
        <v>76</v>
      </c>
      <c r="AY2732" s="275" t="s">
        <v>414</v>
      </c>
    </row>
    <row r="2733" s="15" customFormat="1">
      <c r="B2733" s="287"/>
      <c r="C2733" s="288"/>
      <c r="D2733" s="252" t="s">
        <v>428</v>
      </c>
      <c r="E2733" s="289" t="s">
        <v>21</v>
      </c>
      <c r="F2733" s="290" t="s">
        <v>235</v>
      </c>
      <c r="G2733" s="288"/>
      <c r="H2733" s="291">
        <v>1</v>
      </c>
      <c r="I2733" s="292"/>
      <c r="J2733" s="288"/>
      <c r="K2733" s="288"/>
      <c r="L2733" s="293"/>
      <c r="M2733" s="294"/>
      <c r="N2733" s="295"/>
      <c r="O2733" s="295"/>
      <c r="P2733" s="295"/>
      <c r="Q2733" s="295"/>
      <c r="R2733" s="295"/>
      <c r="S2733" s="295"/>
      <c r="T2733" s="296"/>
      <c r="AT2733" s="297" t="s">
        <v>428</v>
      </c>
      <c r="AU2733" s="297" t="s">
        <v>86</v>
      </c>
      <c r="AV2733" s="15" t="s">
        <v>422</v>
      </c>
      <c r="AW2733" s="15" t="s">
        <v>39</v>
      </c>
      <c r="AX2733" s="15" t="s">
        <v>83</v>
      </c>
      <c r="AY2733" s="297" t="s">
        <v>414</v>
      </c>
    </row>
    <row r="2734" s="1" customFormat="1" ht="38.25" customHeight="1">
      <c r="B2734" s="47"/>
      <c r="C2734" s="240" t="s">
        <v>2841</v>
      </c>
      <c r="D2734" s="240" t="s">
        <v>418</v>
      </c>
      <c r="E2734" s="241" t="s">
        <v>2842</v>
      </c>
      <c r="F2734" s="242" t="s">
        <v>2843</v>
      </c>
      <c r="G2734" s="243" t="s">
        <v>678</v>
      </c>
      <c r="H2734" s="244">
        <v>1</v>
      </c>
      <c r="I2734" s="245"/>
      <c r="J2734" s="246">
        <f>ROUND(I2734*H2734,2)</f>
        <v>0</v>
      </c>
      <c r="K2734" s="242" t="s">
        <v>21</v>
      </c>
      <c r="L2734" s="73"/>
      <c r="M2734" s="247" t="s">
        <v>21</v>
      </c>
      <c r="N2734" s="248" t="s">
        <v>47</v>
      </c>
      <c r="O2734" s="48"/>
      <c r="P2734" s="249">
        <f>O2734*H2734</f>
        <v>0</v>
      </c>
      <c r="Q2734" s="249">
        <v>0</v>
      </c>
      <c r="R2734" s="249">
        <f>Q2734*H2734</f>
        <v>0</v>
      </c>
      <c r="S2734" s="249">
        <v>0</v>
      </c>
      <c r="T2734" s="250">
        <f>S2734*H2734</f>
        <v>0</v>
      </c>
      <c r="AR2734" s="25" t="s">
        <v>690</v>
      </c>
      <c r="AT2734" s="25" t="s">
        <v>418</v>
      </c>
      <c r="AU2734" s="25" t="s">
        <v>86</v>
      </c>
      <c r="AY2734" s="25" t="s">
        <v>414</v>
      </c>
      <c r="BE2734" s="251">
        <f>IF(N2734="základní",J2734,0)</f>
        <v>0</v>
      </c>
      <c r="BF2734" s="251">
        <f>IF(N2734="snížená",J2734,0)</f>
        <v>0</v>
      </c>
      <c r="BG2734" s="251">
        <f>IF(N2734="zákl. přenesená",J2734,0)</f>
        <v>0</v>
      </c>
      <c r="BH2734" s="251">
        <f>IF(N2734="sníž. přenesená",J2734,0)</f>
        <v>0</v>
      </c>
      <c r="BI2734" s="251">
        <f>IF(N2734="nulová",J2734,0)</f>
        <v>0</v>
      </c>
      <c r="BJ2734" s="25" t="s">
        <v>83</v>
      </c>
      <c r="BK2734" s="251">
        <f>ROUND(I2734*H2734,2)</f>
        <v>0</v>
      </c>
      <c r="BL2734" s="25" t="s">
        <v>690</v>
      </c>
      <c r="BM2734" s="25" t="s">
        <v>2844</v>
      </c>
    </row>
    <row r="2735" s="12" customFormat="1">
      <c r="B2735" s="255"/>
      <c r="C2735" s="256"/>
      <c r="D2735" s="252" t="s">
        <v>428</v>
      </c>
      <c r="E2735" s="257" t="s">
        <v>21</v>
      </c>
      <c r="F2735" s="258" t="s">
        <v>2559</v>
      </c>
      <c r="G2735" s="256"/>
      <c r="H2735" s="257" t="s">
        <v>21</v>
      </c>
      <c r="I2735" s="259"/>
      <c r="J2735" s="256"/>
      <c r="K2735" s="256"/>
      <c r="L2735" s="260"/>
      <c r="M2735" s="261"/>
      <c r="N2735" s="262"/>
      <c r="O2735" s="262"/>
      <c r="P2735" s="262"/>
      <c r="Q2735" s="262"/>
      <c r="R2735" s="262"/>
      <c r="S2735" s="262"/>
      <c r="T2735" s="263"/>
      <c r="AT2735" s="264" t="s">
        <v>428</v>
      </c>
      <c r="AU2735" s="264" t="s">
        <v>86</v>
      </c>
      <c r="AV2735" s="12" t="s">
        <v>83</v>
      </c>
      <c r="AW2735" s="12" t="s">
        <v>39</v>
      </c>
      <c r="AX2735" s="12" t="s">
        <v>76</v>
      </c>
      <c r="AY2735" s="264" t="s">
        <v>414</v>
      </c>
    </row>
    <row r="2736" s="13" customFormat="1">
      <c r="B2736" s="265"/>
      <c r="C2736" s="266"/>
      <c r="D2736" s="252" t="s">
        <v>428</v>
      </c>
      <c r="E2736" s="267" t="s">
        <v>21</v>
      </c>
      <c r="F2736" s="268" t="s">
        <v>2845</v>
      </c>
      <c r="G2736" s="266"/>
      <c r="H2736" s="269">
        <v>1</v>
      </c>
      <c r="I2736" s="270"/>
      <c r="J2736" s="266"/>
      <c r="K2736" s="266"/>
      <c r="L2736" s="271"/>
      <c r="M2736" s="272"/>
      <c r="N2736" s="273"/>
      <c r="O2736" s="273"/>
      <c r="P2736" s="273"/>
      <c r="Q2736" s="273"/>
      <c r="R2736" s="273"/>
      <c r="S2736" s="273"/>
      <c r="T2736" s="274"/>
      <c r="AT2736" s="275" t="s">
        <v>428</v>
      </c>
      <c r="AU2736" s="275" t="s">
        <v>86</v>
      </c>
      <c r="AV2736" s="13" t="s">
        <v>86</v>
      </c>
      <c r="AW2736" s="13" t="s">
        <v>39</v>
      </c>
      <c r="AX2736" s="13" t="s">
        <v>76</v>
      </c>
      <c r="AY2736" s="275" t="s">
        <v>414</v>
      </c>
    </row>
    <row r="2737" s="15" customFormat="1">
      <c r="B2737" s="287"/>
      <c r="C2737" s="288"/>
      <c r="D2737" s="252" t="s">
        <v>428</v>
      </c>
      <c r="E2737" s="289" t="s">
        <v>21</v>
      </c>
      <c r="F2737" s="290" t="s">
        <v>235</v>
      </c>
      <c r="G2737" s="288"/>
      <c r="H2737" s="291">
        <v>1</v>
      </c>
      <c r="I2737" s="292"/>
      <c r="J2737" s="288"/>
      <c r="K2737" s="288"/>
      <c r="L2737" s="293"/>
      <c r="M2737" s="294"/>
      <c r="N2737" s="295"/>
      <c r="O2737" s="295"/>
      <c r="P2737" s="295"/>
      <c r="Q2737" s="295"/>
      <c r="R2737" s="295"/>
      <c r="S2737" s="295"/>
      <c r="T2737" s="296"/>
      <c r="AT2737" s="297" t="s">
        <v>428</v>
      </c>
      <c r="AU2737" s="297" t="s">
        <v>86</v>
      </c>
      <c r="AV2737" s="15" t="s">
        <v>422</v>
      </c>
      <c r="AW2737" s="15" t="s">
        <v>39</v>
      </c>
      <c r="AX2737" s="15" t="s">
        <v>83</v>
      </c>
      <c r="AY2737" s="297" t="s">
        <v>414</v>
      </c>
    </row>
    <row r="2738" s="1" customFormat="1" ht="38.25" customHeight="1">
      <c r="B2738" s="47"/>
      <c r="C2738" s="240" t="s">
        <v>2846</v>
      </c>
      <c r="D2738" s="240" t="s">
        <v>418</v>
      </c>
      <c r="E2738" s="241" t="s">
        <v>2847</v>
      </c>
      <c r="F2738" s="242" t="s">
        <v>2848</v>
      </c>
      <c r="G2738" s="243" t="s">
        <v>678</v>
      </c>
      <c r="H2738" s="244">
        <v>8</v>
      </c>
      <c r="I2738" s="245"/>
      <c r="J2738" s="246">
        <f>ROUND(I2738*H2738,2)</f>
        <v>0</v>
      </c>
      <c r="K2738" s="242" t="s">
        <v>21</v>
      </c>
      <c r="L2738" s="73"/>
      <c r="M2738" s="247" t="s">
        <v>21</v>
      </c>
      <c r="N2738" s="248" t="s">
        <v>47</v>
      </c>
      <c r="O2738" s="48"/>
      <c r="P2738" s="249">
        <f>O2738*H2738</f>
        <v>0</v>
      </c>
      <c r="Q2738" s="249">
        <v>0</v>
      </c>
      <c r="R2738" s="249">
        <f>Q2738*H2738</f>
        <v>0</v>
      </c>
      <c r="S2738" s="249">
        <v>0</v>
      </c>
      <c r="T2738" s="250">
        <f>S2738*H2738</f>
        <v>0</v>
      </c>
      <c r="AR2738" s="25" t="s">
        <v>690</v>
      </c>
      <c r="AT2738" s="25" t="s">
        <v>418</v>
      </c>
      <c r="AU2738" s="25" t="s">
        <v>86</v>
      </c>
      <c r="AY2738" s="25" t="s">
        <v>414</v>
      </c>
      <c r="BE2738" s="251">
        <f>IF(N2738="základní",J2738,0)</f>
        <v>0</v>
      </c>
      <c r="BF2738" s="251">
        <f>IF(N2738="snížená",J2738,0)</f>
        <v>0</v>
      </c>
      <c r="BG2738" s="251">
        <f>IF(N2738="zákl. přenesená",J2738,0)</f>
        <v>0</v>
      </c>
      <c r="BH2738" s="251">
        <f>IF(N2738="sníž. přenesená",J2738,0)</f>
        <v>0</v>
      </c>
      <c r="BI2738" s="251">
        <f>IF(N2738="nulová",J2738,0)</f>
        <v>0</v>
      </c>
      <c r="BJ2738" s="25" t="s">
        <v>83</v>
      </c>
      <c r="BK2738" s="251">
        <f>ROUND(I2738*H2738,2)</f>
        <v>0</v>
      </c>
      <c r="BL2738" s="25" t="s">
        <v>690</v>
      </c>
      <c r="BM2738" s="25" t="s">
        <v>2849</v>
      </c>
    </row>
    <row r="2739" s="12" customFormat="1">
      <c r="B2739" s="255"/>
      <c r="C2739" s="256"/>
      <c r="D2739" s="252" t="s">
        <v>428</v>
      </c>
      <c r="E2739" s="257" t="s">
        <v>21</v>
      </c>
      <c r="F2739" s="258" t="s">
        <v>2559</v>
      </c>
      <c r="G2739" s="256"/>
      <c r="H2739" s="257" t="s">
        <v>21</v>
      </c>
      <c r="I2739" s="259"/>
      <c r="J2739" s="256"/>
      <c r="K2739" s="256"/>
      <c r="L2739" s="260"/>
      <c r="M2739" s="261"/>
      <c r="N2739" s="262"/>
      <c r="O2739" s="262"/>
      <c r="P2739" s="262"/>
      <c r="Q2739" s="262"/>
      <c r="R2739" s="262"/>
      <c r="S2739" s="262"/>
      <c r="T2739" s="263"/>
      <c r="AT2739" s="264" t="s">
        <v>428</v>
      </c>
      <c r="AU2739" s="264" t="s">
        <v>86</v>
      </c>
      <c r="AV2739" s="12" t="s">
        <v>83</v>
      </c>
      <c r="AW2739" s="12" t="s">
        <v>39</v>
      </c>
      <c r="AX2739" s="12" t="s">
        <v>76</v>
      </c>
      <c r="AY2739" s="264" t="s">
        <v>414</v>
      </c>
    </row>
    <row r="2740" s="13" customFormat="1">
      <c r="B2740" s="265"/>
      <c r="C2740" s="266"/>
      <c r="D2740" s="252" t="s">
        <v>428</v>
      </c>
      <c r="E2740" s="267" t="s">
        <v>21</v>
      </c>
      <c r="F2740" s="268" t="s">
        <v>2850</v>
      </c>
      <c r="G2740" s="266"/>
      <c r="H2740" s="269">
        <v>8</v>
      </c>
      <c r="I2740" s="270"/>
      <c r="J2740" s="266"/>
      <c r="K2740" s="266"/>
      <c r="L2740" s="271"/>
      <c r="M2740" s="272"/>
      <c r="N2740" s="273"/>
      <c r="O2740" s="273"/>
      <c r="P2740" s="273"/>
      <c r="Q2740" s="273"/>
      <c r="R2740" s="273"/>
      <c r="S2740" s="273"/>
      <c r="T2740" s="274"/>
      <c r="AT2740" s="275" t="s">
        <v>428</v>
      </c>
      <c r="AU2740" s="275" t="s">
        <v>86</v>
      </c>
      <c r="AV2740" s="13" t="s">
        <v>86</v>
      </c>
      <c r="AW2740" s="13" t="s">
        <v>39</v>
      </c>
      <c r="AX2740" s="13" t="s">
        <v>76</v>
      </c>
      <c r="AY2740" s="275" t="s">
        <v>414</v>
      </c>
    </row>
    <row r="2741" s="15" customFormat="1">
      <c r="B2741" s="287"/>
      <c r="C2741" s="288"/>
      <c r="D2741" s="252" t="s">
        <v>428</v>
      </c>
      <c r="E2741" s="289" t="s">
        <v>21</v>
      </c>
      <c r="F2741" s="290" t="s">
        <v>235</v>
      </c>
      <c r="G2741" s="288"/>
      <c r="H2741" s="291">
        <v>8</v>
      </c>
      <c r="I2741" s="292"/>
      <c r="J2741" s="288"/>
      <c r="K2741" s="288"/>
      <c r="L2741" s="293"/>
      <c r="M2741" s="294"/>
      <c r="N2741" s="295"/>
      <c r="O2741" s="295"/>
      <c r="P2741" s="295"/>
      <c r="Q2741" s="295"/>
      <c r="R2741" s="295"/>
      <c r="S2741" s="295"/>
      <c r="T2741" s="296"/>
      <c r="AT2741" s="297" t="s">
        <v>428</v>
      </c>
      <c r="AU2741" s="297" t="s">
        <v>86</v>
      </c>
      <c r="AV2741" s="15" t="s">
        <v>422</v>
      </c>
      <c r="AW2741" s="15" t="s">
        <v>39</v>
      </c>
      <c r="AX2741" s="15" t="s">
        <v>83</v>
      </c>
      <c r="AY2741" s="297" t="s">
        <v>414</v>
      </c>
    </row>
    <row r="2742" s="1" customFormat="1" ht="38.25" customHeight="1">
      <c r="B2742" s="47"/>
      <c r="C2742" s="240" t="s">
        <v>2851</v>
      </c>
      <c r="D2742" s="240" t="s">
        <v>418</v>
      </c>
      <c r="E2742" s="241" t="s">
        <v>2852</v>
      </c>
      <c r="F2742" s="242" t="s">
        <v>2853</v>
      </c>
      <c r="G2742" s="243" t="s">
        <v>678</v>
      </c>
      <c r="H2742" s="244">
        <v>12</v>
      </c>
      <c r="I2742" s="245"/>
      <c r="J2742" s="246">
        <f>ROUND(I2742*H2742,2)</f>
        <v>0</v>
      </c>
      <c r="K2742" s="242" t="s">
        <v>21</v>
      </c>
      <c r="L2742" s="73"/>
      <c r="M2742" s="247" t="s">
        <v>21</v>
      </c>
      <c r="N2742" s="248" t="s">
        <v>47</v>
      </c>
      <c r="O2742" s="48"/>
      <c r="P2742" s="249">
        <f>O2742*H2742</f>
        <v>0</v>
      </c>
      <c r="Q2742" s="249">
        <v>0</v>
      </c>
      <c r="R2742" s="249">
        <f>Q2742*H2742</f>
        <v>0</v>
      </c>
      <c r="S2742" s="249">
        <v>0</v>
      </c>
      <c r="T2742" s="250">
        <f>S2742*H2742</f>
        <v>0</v>
      </c>
      <c r="AR2742" s="25" t="s">
        <v>690</v>
      </c>
      <c r="AT2742" s="25" t="s">
        <v>418</v>
      </c>
      <c r="AU2742" s="25" t="s">
        <v>86</v>
      </c>
      <c r="AY2742" s="25" t="s">
        <v>414</v>
      </c>
      <c r="BE2742" s="251">
        <f>IF(N2742="základní",J2742,0)</f>
        <v>0</v>
      </c>
      <c r="BF2742" s="251">
        <f>IF(N2742="snížená",J2742,0)</f>
        <v>0</v>
      </c>
      <c r="BG2742" s="251">
        <f>IF(N2742="zákl. přenesená",J2742,0)</f>
        <v>0</v>
      </c>
      <c r="BH2742" s="251">
        <f>IF(N2742="sníž. přenesená",J2742,0)</f>
        <v>0</v>
      </c>
      <c r="BI2742" s="251">
        <f>IF(N2742="nulová",J2742,0)</f>
        <v>0</v>
      </c>
      <c r="BJ2742" s="25" t="s">
        <v>83</v>
      </c>
      <c r="BK2742" s="251">
        <f>ROUND(I2742*H2742,2)</f>
        <v>0</v>
      </c>
      <c r="BL2742" s="25" t="s">
        <v>690</v>
      </c>
      <c r="BM2742" s="25" t="s">
        <v>2854</v>
      </c>
    </row>
    <row r="2743" s="12" customFormat="1">
      <c r="B2743" s="255"/>
      <c r="C2743" s="256"/>
      <c r="D2743" s="252" t="s">
        <v>428</v>
      </c>
      <c r="E2743" s="257" t="s">
        <v>21</v>
      </c>
      <c r="F2743" s="258" t="s">
        <v>2559</v>
      </c>
      <c r="G2743" s="256"/>
      <c r="H2743" s="257" t="s">
        <v>21</v>
      </c>
      <c r="I2743" s="259"/>
      <c r="J2743" s="256"/>
      <c r="K2743" s="256"/>
      <c r="L2743" s="260"/>
      <c r="M2743" s="261"/>
      <c r="N2743" s="262"/>
      <c r="O2743" s="262"/>
      <c r="P2743" s="262"/>
      <c r="Q2743" s="262"/>
      <c r="R2743" s="262"/>
      <c r="S2743" s="262"/>
      <c r="T2743" s="263"/>
      <c r="AT2743" s="264" t="s">
        <v>428</v>
      </c>
      <c r="AU2743" s="264" t="s">
        <v>86</v>
      </c>
      <c r="AV2743" s="12" t="s">
        <v>83</v>
      </c>
      <c r="AW2743" s="12" t="s">
        <v>39</v>
      </c>
      <c r="AX2743" s="12" t="s">
        <v>76</v>
      </c>
      <c r="AY2743" s="264" t="s">
        <v>414</v>
      </c>
    </row>
    <row r="2744" s="13" customFormat="1">
      <c r="B2744" s="265"/>
      <c r="C2744" s="266"/>
      <c r="D2744" s="252" t="s">
        <v>428</v>
      </c>
      <c r="E2744" s="267" t="s">
        <v>21</v>
      </c>
      <c r="F2744" s="268" t="s">
        <v>2855</v>
      </c>
      <c r="G2744" s="266"/>
      <c r="H2744" s="269">
        <v>12</v>
      </c>
      <c r="I2744" s="270"/>
      <c r="J2744" s="266"/>
      <c r="K2744" s="266"/>
      <c r="L2744" s="271"/>
      <c r="M2744" s="272"/>
      <c r="N2744" s="273"/>
      <c r="O2744" s="273"/>
      <c r="P2744" s="273"/>
      <c r="Q2744" s="273"/>
      <c r="R2744" s="273"/>
      <c r="S2744" s="273"/>
      <c r="T2744" s="274"/>
      <c r="AT2744" s="275" t="s">
        <v>428</v>
      </c>
      <c r="AU2744" s="275" t="s">
        <v>86</v>
      </c>
      <c r="AV2744" s="13" t="s">
        <v>86</v>
      </c>
      <c r="AW2744" s="13" t="s">
        <v>39</v>
      </c>
      <c r="AX2744" s="13" t="s">
        <v>76</v>
      </c>
      <c r="AY2744" s="275" t="s">
        <v>414</v>
      </c>
    </row>
    <row r="2745" s="15" customFormat="1">
      <c r="B2745" s="287"/>
      <c r="C2745" s="288"/>
      <c r="D2745" s="252" t="s">
        <v>428</v>
      </c>
      <c r="E2745" s="289" t="s">
        <v>21</v>
      </c>
      <c r="F2745" s="290" t="s">
        <v>235</v>
      </c>
      <c r="G2745" s="288"/>
      <c r="H2745" s="291">
        <v>12</v>
      </c>
      <c r="I2745" s="292"/>
      <c r="J2745" s="288"/>
      <c r="K2745" s="288"/>
      <c r="L2745" s="293"/>
      <c r="M2745" s="294"/>
      <c r="N2745" s="295"/>
      <c r="O2745" s="295"/>
      <c r="P2745" s="295"/>
      <c r="Q2745" s="295"/>
      <c r="R2745" s="295"/>
      <c r="S2745" s="295"/>
      <c r="T2745" s="296"/>
      <c r="AT2745" s="297" t="s">
        <v>428</v>
      </c>
      <c r="AU2745" s="297" t="s">
        <v>86</v>
      </c>
      <c r="AV2745" s="15" t="s">
        <v>422</v>
      </c>
      <c r="AW2745" s="15" t="s">
        <v>39</v>
      </c>
      <c r="AX2745" s="15" t="s">
        <v>83</v>
      </c>
      <c r="AY2745" s="297" t="s">
        <v>414</v>
      </c>
    </row>
    <row r="2746" s="1" customFormat="1" ht="38.25" customHeight="1">
      <c r="B2746" s="47"/>
      <c r="C2746" s="240" t="s">
        <v>2856</v>
      </c>
      <c r="D2746" s="240" t="s">
        <v>418</v>
      </c>
      <c r="E2746" s="241" t="s">
        <v>2857</v>
      </c>
      <c r="F2746" s="242" t="s">
        <v>2858</v>
      </c>
      <c r="G2746" s="243" t="s">
        <v>678</v>
      </c>
      <c r="H2746" s="244">
        <v>4</v>
      </c>
      <c r="I2746" s="245"/>
      <c r="J2746" s="246">
        <f>ROUND(I2746*H2746,2)</f>
        <v>0</v>
      </c>
      <c r="K2746" s="242" t="s">
        <v>21</v>
      </c>
      <c r="L2746" s="73"/>
      <c r="M2746" s="247" t="s">
        <v>21</v>
      </c>
      <c r="N2746" s="248" t="s">
        <v>47</v>
      </c>
      <c r="O2746" s="48"/>
      <c r="P2746" s="249">
        <f>O2746*H2746</f>
        <v>0</v>
      </c>
      <c r="Q2746" s="249">
        <v>0</v>
      </c>
      <c r="R2746" s="249">
        <f>Q2746*H2746</f>
        <v>0</v>
      </c>
      <c r="S2746" s="249">
        <v>0</v>
      </c>
      <c r="T2746" s="250">
        <f>S2746*H2746</f>
        <v>0</v>
      </c>
      <c r="AR2746" s="25" t="s">
        <v>690</v>
      </c>
      <c r="AT2746" s="25" t="s">
        <v>418</v>
      </c>
      <c r="AU2746" s="25" t="s">
        <v>86</v>
      </c>
      <c r="AY2746" s="25" t="s">
        <v>414</v>
      </c>
      <c r="BE2746" s="251">
        <f>IF(N2746="základní",J2746,0)</f>
        <v>0</v>
      </c>
      <c r="BF2746" s="251">
        <f>IF(N2746="snížená",J2746,0)</f>
        <v>0</v>
      </c>
      <c r="BG2746" s="251">
        <f>IF(N2746="zákl. přenesená",J2746,0)</f>
        <v>0</v>
      </c>
      <c r="BH2746" s="251">
        <f>IF(N2746="sníž. přenesená",J2746,0)</f>
        <v>0</v>
      </c>
      <c r="BI2746" s="251">
        <f>IF(N2746="nulová",J2746,0)</f>
        <v>0</v>
      </c>
      <c r="BJ2746" s="25" t="s">
        <v>83</v>
      </c>
      <c r="BK2746" s="251">
        <f>ROUND(I2746*H2746,2)</f>
        <v>0</v>
      </c>
      <c r="BL2746" s="25" t="s">
        <v>690</v>
      </c>
      <c r="BM2746" s="25" t="s">
        <v>2859</v>
      </c>
    </row>
    <row r="2747" s="12" customFormat="1">
      <c r="B2747" s="255"/>
      <c r="C2747" s="256"/>
      <c r="D2747" s="252" t="s">
        <v>428</v>
      </c>
      <c r="E2747" s="257" t="s">
        <v>21</v>
      </c>
      <c r="F2747" s="258" t="s">
        <v>2559</v>
      </c>
      <c r="G2747" s="256"/>
      <c r="H2747" s="257" t="s">
        <v>21</v>
      </c>
      <c r="I2747" s="259"/>
      <c r="J2747" s="256"/>
      <c r="K2747" s="256"/>
      <c r="L2747" s="260"/>
      <c r="M2747" s="261"/>
      <c r="N2747" s="262"/>
      <c r="O2747" s="262"/>
      <c r="P2747" s="262"/>
      <c r="Q2747" s="262"/>
      <c r="R2747" s="262"/>
      <c r="S2747" s="262"/>
      <c r="T2747" s="263"/>
      <c r="AT2747" s="264" t="s">
        <v>428</v>
      </c>
      <c r="AU2747" s="264" t="s">
        <v>86</v>
      </c>
      <c r="AV2747" s="12" t="s">
        <v>83</v>
      </c>
      <c r="AW2747" s="12" t="s">
        <v>39</v>
      </c>
      <c r="AX2747" s="12" t="s">
        <v>76</v>
      </c>
      <c r="AY2747" s="264" t="s">
        <v>414</v>
      </c>
    </row>
    <row r="2748" s="13" customFormat="1">
      <c r="B2748" s="265"/>
      <c r="C2748" s="266"/>
      <c r="D2748" s="252" t="s">
        <v>428</v>
      </c>
      <c r="E2748" s="267" t="s">
        <v>21</v>
      </c>
      <c r="F2748" s="268" t="s">
        <v>2860</v>
      </c>
      <c r="G2748" s="266"/>
      <c r="H2748" s="269">
        <v>4</v>
      </c>
      <c r="I2748" s="270"/>
      <c r="J2748" s="266"/>
      <c r="K2748" s="266"/>
      <c r="L2748" s="271"/>
      <c r="M2748" s="272"/>
      <c r="N2748" s="273"/>
      <c r="O2748" s="273"/>
      <c r="P2748" s="273"/>
      <c r="Q2748" s="273"/>
      <c r="R2748" s="273"/>
      <c r="S2748" s="273"/>
      <c r="T2748" s="274"/>
      <c r="AT2748" s="275" t="s">
        <v>428</v>
      </c>
      <c r="AU2748" s="275" t="s">
        <v>86</v>
      </c>
      <c r="AV2748" s="13" t="s">
        <v>86</v>
      </c>
      <c r="AW2748" s="13" t="s">
        <v>39</v>
      </c>
      <c r="AX2748" s="13" t="s">
        <v>76</v>
      </c>
      <c r="AY2748" s="275" t="s">
        <v>414</v>
      </c>
    </row>
    <row r="2749" s="15" customFormat="1">
      <c r="B2749" s="287"/>
      <c r="C2749" s="288"/>
      <c r="D2749" s="252" t="s">
        <v>428</v>
      </c>
      <c r="E2749" s="289" t="s">
        <v>21</v>
      </c>
      <c r="F2749" s="290" t="s">
        <v>235</v>
      </c>
      <c r="G2749" s="288"/>
      <c r="H2749" s="291">
        <v>4</v>
      </c>
      <c r="I2749" s="292"/>
      <c r="J2749" s="288"/>
      <c r="K2749" s="288"/>
      <c r="L2749" s="293"/>
      <c r="M2749" s="294"/>
      <c r="N2749" s="295"/>
      <c r="O2749" s="295"/>
      <c r="P2749" s="295"/>
      <c r="Q2749" s="295"/>
      <c r="R2749" s="295"/>
      <c r="S2749" s="295"/>
      <c r="T2749" s="296"/>
      <c r="AT2749" s="297" t="s">
        <v>428</v>
      </c>
      <c r="AU2749" s="297" t="s">
        <v>86</v>
      </c>
      <c r="AV2749" s="15" t="s">
        <v>422</v>
      </c>
      <c r="AW2749" s="15" t="s">
        <v>39</v>
      </c>
      <c r="AX2749" s="15" t="s">
        <v>83</v>
      </c>
      <c r="AY2749" s="297" t="s">
        <v>414</v>
      </c>
    </row>
    <row r="2750" s="1" customFormat="1" ht="38.25" customHeight="1">
      <c r="B2750" s="47"/>
      <c r="C2750" s="240" t="s">
        <v>2861</v>
      </c>
      <c r="D2750" s="240" t="s">
        <v>418</v>
      </c>
      <c r="E2750" s="241" t="s">
        <v>2862</v>
      </c>
      <c r="F2750" s="242" t="s">
        <v>2863</v>
      </c>
      <c r="G2750" s="243" t="s">
        <v>678</v>
      </c>
      <c r="H2750" s="244">
        <v>4</v>
      </c>
      <c r="I2750" s="245"/>
      <c r="J2750" s="246">
        <f>ROUND(I2750*H2750,2)</f>
        <v>0</v>
      </c>
      <c r="K2750" s="242" t="s">
        <v>21</v>
      </c>
      <c r="L2750" s="73"/>
      <c r="M2750" s="247" t="s">
        <v>21</v>
      </c>
      <c r="N2750" s="248" t="s">
        <v>47</v>
      </c>
      <c r="O2750" s="48"/>
      <c r="P2750" s="249">
        <f>O2750*H2750</f>
        <v>0</v>
      </c>
      <c r="Q2750" s="249">
        <v>0</v>
      </c>
      <c r="R2750" s="249">
        <f>Q2750*H2750</f>
        <v>0</v>
      </c>
      <c r="S2750" s="249">
        <v>0</v>
      </c>
      <c r="T2750" s="250">
        <f>S2750*H2750</f>
        <v>0</v>
      </c>
      <c r="AR2750" s="25" t="s">
        <v>690</v>
      </c>
      <c r="AT2750" s="25" t="s">
        <v>418</v>
      </c>
      <c r="AU2750" s="25" t="s">
        <v>86</v>
      </c>
      <c r="AY2750" s="25" t="s">
        <v>414</v>
      </c>
      <c r="BE2750" s="251">
        <f>IF(N2750="základní",J2750,0)</f>
        <v>0</v>
      </c>
      <c r="BF2750" s="251">
        <f>IF(N2750="snížená",J2750,0)</f>
        <v>0</v>
      </c>
      <c r="BG2750" s="251">
        <f>IF(N2750="zákl. přenesená",J2750,0)</f>
        <v>0</v>
      </c>
      <c r="BH2750" s="251">
        <f>IF(N2750="sníž. přenesená",J2750,0)</f>
        <v>0</v>
      </c>
      <c r="BI2750" s="251">
        <f>IF(N2750="nulová",J2750,0)</f>
        <v>0</v>
      </c>
      <c r="BJ2750" s="25" t="s">
        <v>83</v>
      </c>
      <c r="BK2750" s="251">
        <f>ROUND(I2750*H2750,2)</f>
        <v>0</v>
      </c>
      <c r="BL2750" s="25" t="s">
        <v>690</v>
      </c>
      <c r="BM2750" s="25" t="s">
        <v>2864</v>
      </c>
    </row>
    <row r="2751" s="12" customFormat="1">
      <c r="B2751" s="255"/>
      <c r="C2751" s="256"/>
      <c r="D2751" s="252" t="s">
        <v>428</v>
      </c>
      <c r="E2751" s="257" t="s">
        <v>21</v>
      </c>
      <c r="F2751" s="258" t="s">
        <v>2559</v>
      </c>
      <c r="G2751" s="256"/>
      <c r="H2751" s="257" t="s">
        <v>21</v>
      </c>
      <c r="I2751" s="259"/>
      <c r="J2751" s="256"/>
      <c r="K2751" s="256"/>
      <c r="L2751" s="260"/>
      <c r="M2751" s="261"/>
      <c r="N2751" s="262"/>
      <c r="O2751" s="262"/>
      <c r="P2751" s="262"/>
      <c r="Q2751" s="262"/>
      <c r="R2751" s="262"/>
      <c r="S2751" s="262"/>
      <c r="T2751" s="263"/>
      <c r="AT2751" s="264" t="s">
        <v>428</v>
      </c>
      <c r="AU2751" s="264" t="s">
        <v>86</v>
      </c>
      <c r="AV2751" s="12" t="s">
        <v>83</v>
      </c>
      <c r="AW2751" s="12" t="s">
        <v>39</v>
      </c>
      <c r="AX2751" s="12" t="s">
        <v>76</v>
      </c>
      <c r="AY2751" s="264" t="s">
        <v>414</v>
      </c>
    </row>
    <row r="2752" s="13" customFormat="1">
      <c r="B2752" s="265"/>
      <c r="C2752" s="266"/>
      <c r="D2752" s="252" t="s">
        <v>428</v>
      </c>
      <c r="E2752" s="267" t="s">
        <v>21</v>
      </c>
      <c r="F2752" s="268" t="s">
        <v>2865</v>
      </c>
      <c r="G2752" s="266"/>
      <c r="H2752" s="269">
        <v>4</v>
      </c>
      <c r="I2752" s="270"/>
      <c r="J2752" s="266"/>
      <c r="K2752" s="266"/>
      <c r="L2752" s="271"/>
      <c r="M2752" s="272"/>
      <c r="N2752" s="273"/>
      <c r="O2752" s="273"/>
      <c r="P2752" s="273"/>
      <c r="Q2752" s="273"/>
      <c r="R2752" s="273"/>
      <c r="S2752" s="273"/>
      <c r="T2752" s="274"/>
      <c r="AT2752" s="275" t="s">
        <v>428</v>
      </c>
      <c r="AU2752" s="275" t="s">
        <v>86</v>
      </c>
      <c r="AV2752" s="13" t="s">
        <v>86</v>
      </c>
      <c r="AW2752" s="13" t="s">
        <v>39</v>
      </c>
      <c r="AX2752" s="13" t="s">
        <v>76</v>
      </c>
      <c r="AY2752" s="275" t="s">
        <v>414</v>
      </c>
    </row>
    <row r="2753" s="15" customFormat="1">
      <c r="B2753" s="287"/>
      <c r="C2753" s="288"/>
      <c r="D2753" s="252" t="s">
        <v>428</v>
      </c>
      <c r="E2753" s="289" t="s">
        <v>21</v>
      </c>
      <c r="F2753" s="290" t="s">
        <v>235</v>
      </c>
      <c r="G2753" s="288"/>
      <c r="H2753" s="291">
        <v>4</v>
      </c>
      <c r="I2753" s="292"/>
      <c r="J2753" s="288"/>
      <c r="K2753" s="288"/>
      <c r="L2753" s="293"/>
      <c r="M2753" s="294"/>
      <c r="N2753" s="295"/>
      <c r="O2753" s="295"/>
      <c r="P2753" s="295"/>
      <c r="Q2753" s="295"/>
      <c r="R2753" s="295"/>
      <c r="S2753" s="295"/>
      <c r="T2753" s="296"/>
      <c r="AT2753" s="297" t="s">
        <v>428</v>
      </c>
      <c r="AU2753" s="297" t="s">
        <v>86</v>
      </c>
      <c r="AV2753" s="15" t="s">
        <v>422</v>
      </c>
      <c r="AW2753" s="15" t="s">
        <v>39</v>
      </c>
      <c r="AX2753" s="15" t="s">
        <v>83</v>
      </c>
      <c r="AY2753" s="297" t="s">
        <v>414</v>
      </c>
    </row>
    <row r="2754" s="1" customFormat="1" ht="38.25" customHeight="1">
      <c r="B2754" s="47"/>
      <c r="C2754" s="240" t="s">
        <v>2866</v>
      </c>
      <c r="D2754" s="240" t="s">
        <v>418</v>
      </c>
      <c r="E2754" s="241" t="s">
        <v>2867</v>
      </c>
      <c r="F2754" s="242" t="s">
        <v>2868</v>
      </c>
      <c r="G2754" s="243" t="s">
        <v>678</v>
      </c>
      <c r="H2754" s="244">
        <v>2</v>
      </c>
      <c r="I2754" s="245"/>
      <c r="J2754" s="246">
        <f>ROUND(I2754*H2754,2)</f>
        <v>0</v>
      </c>
      <c r="K2754" s="242" t="s">
        <v>21</v>
      </c>
      <c r="L2754" s="73"/>
      <c r="M2754" s="247" t="s">
        <v>21</v>
      </c>
      <c r="N2754" s="248" t="s">
        <v>47</v>
      </c>
      <c r="O2754" s="48"/>
      <c r="P2754" s="249">
        <f>O2754*H2754</f>
        <v>0</v>
      </c>
      <c r="Q2754" s="249">
        <v>0</v>
      </c>
      <c r="R2754" s="249">
        <f>Q2754*H2754</f>
        <v>0</v>
      </c>
      <c r="S2754" s="249">
        <v>0</v>
      </c>
      <c r="T2754" s="250">
        <f>S2754*H2754</f>
        <v>0</v>
      </c>
      <c r="AR2754" s="25" t="s">
        <v>690</v>
      </c>
      <c r="AT2754" s="25" t="s">
        <v>418</v>
      </c>
      <c r="AU2754" s="25" t="s">
        <v>86</v>
      </c>
      <c r="AY2754" s="25" t="s">
        <v>414</v>
      </c>
      <c r="BE2754" s="251">
        <f>IF(N2754="základní",J2754,0)</f>
        <v>0</v>
      </c>
      <c r="BF2754" s="251">
        <f>IF(N2754="snížená",J2754,0)</f>
        <v>0</v>
      </c>
      <c r="BG2754" s="251">
        <f>IF(N2754="zákl. přenesená",J2754,0)</f>
        <v>0</v>
      </c>
      <c r="BH2754" s="251">
        <f>IF(N2754="sníž. přenesená",J2754,0)</f>
        <v>0</v>
      </c>
      <c r="BI2754" s="251">
        <f>IF(N2754="nulová",J2754,0)</f>
        <v>0</v>
      </c>
      <c r="BJ2754" s="25" t="s">
        <v>83</v>
      </c>
      <c r="BK2754" s="251">
        <f>ROUND(I2754*H2754,2)</f>
        <v>0</v>
      </c>
      <c r="BL2754" s="25" t="s">
        <v>690</v>
      </c>
      <c r="BM2754" s="25" t="s">
        <v>2869</v>
      </c>
    </row>
    <row r="2755" s="12" customFormat="1">
      <c r="B2755" s="255"/>
      <c r="C2755" s="256"/>
      <c r="D2755" s="252" t="s">
        <v>428</v>
      </c>
      <c r="E2755" s="257" t="s">
        <v>21</v>
      </c>
      <c r="F2755" s="258" t="s">
        <v>2559</v>
      </c>
      <c r="G2755" s="256"/>
      <c r="H2755" s="257" t="s">
        <v>21</v>
      </c>
      <c r="I2755" s="259"/>
      <c r="J2755" s="256"/>
      <c r="K2755" s="256"/>
      <c r="L2755" s="260"/>
      <c r="M2755" s="261"/>
      <c r="N2755" s="262"/>
      <c r="O2755" s="262"/>
      <c r="P2755" s="262"/>
      <c r="Q2755" s="262"/>
      <c r="R2755" s="262"/>
      <c r="S2755" s="262"/>
      <c r="T2755" s="263"/>
      <c r="AT2755" s="264" t="s">
        <v>428</v>
      </c>
      <c r="AU2755" s="264" t="s">
        <v>86</v>
      </c>
      <c r="AV2755" s="12" t="s">
        <v>83</v>
      </c>
      <c r="AW2755" s="12" t="s">
        <v>39</v>
      </c>
      <c r="AX2755" s="12" t="s">
        <v>76</v>
      </c>
      <c r="AY2755" s="264" t="s">
        <v>414</v>
      </c>
    </row>
    <row r="2756" s="13" customFormat="1">
      <c r="B2756" s="265"/>
      <c r="C2756" s="266"/>
      <c r="D2756" s="252" t="s">
        <v>428</v>
      </c>
      <c r="E2756" s="267" t="s">
        <v>21</v>
      </c>
      <c r="F2756" s="268" t="s">
        <v>2870</v>
      </c>
      <c r="G2756" s="266"/>
      <c r="H2756" s="269">
        <v>2</v>
      </c>
      <c r="I2756" s="270"/>
      <c r="J2756" s="266"/>
      <c r="K2756" s="266"/>
      <c r="L2756" s="271"/>
      <c r="M2756" s="272"/>
      <c r="N2756" s="273"/>
      <c r="O2756" s="273"/>
      <c r="P2756" s="273"/>
      <c r="Q2756" s="273"/>
      <c r="R2756" s="273"/>
      <c r="S2756" s="273"/>
      <c r="T2756" s="274"/>
      <c r="AT2756" s="275" t="s">
        <v>428</v>
      </c>
      <c r="AU2756" s="275" t="s">
        <v>86</v>
      </c>
      <c r="AV2756" s="13" t="s">
        <v>86</v>
      </c>
      <c r="AW2756" s="13" t="s">
        <v>39</v>
      </c>
      <c r="AX2756" s="13" t="s">
        <v>76</v>
      </c>
      <c r="AY2756" s="275" t="s">
        <v>414</v>
      </c>
    </row>
    <row r="2757" s="15" customFormat="1">
      <c r="B2757" s="287"/>
      <c r="C2757" s="288"/>
      <c r="D2757" s="252" t="s">
        <v>428</v>
      </c>
      <c r="E2757" s="289" t="s">
        <v>21</v>
      </c>
      <c r="F2757" s="290" t="s">
        <v>235</v>
      </c>
      <c r="G2757" s="288"/>
      <c r="H2757" s="291">
        <v>2</v>
      </c>
      <c r="I2757" s="292"/>
      <c r="J2757" s="288"/>
      <c r="K2757" s="288"/>
      <c r="L2757" s="293"/>
      <c r="M2757" s="294"/>
      <c r="N2757" s="295"/>
      <c r="O2757" s="295"/>
      <c r="P2757" s="295"/>
      <c r="Q2757" s="295"/>
      <c r="R2757" s="295"/>
      <c r="S2757" s="295"/>
      <c r="T2757" s="296"/>
      <c r="AT2757" s="297" t="s">
        <v>428</v>
      </c>
      <c r="AU2757" s="297" t="s">
        <v>86</v>
      </c>
      <c r="AV2757" s="15" t="s">
        <v>422</v>
      </c>
      <c r="AW2757" s="15" t="s">
        <v>39</v>
      </c>
      <c r="AX2757" s="15" t="s">
        <v>83</v>
      </c>
      <c r="AY2757" s="297" t="s">
        <v>414</v>
      </c>
    </row>
    <row r="2758" s="1" customFormat="1" ht="38.25" customHeight="1">
      <c r="B2758" s="47"/>
      <c r="C2758" s="240" t="s">
        <v>2871</v>
      </c>
      <c r="D2758" s="240" t="s">
        <v>418</v>
      </c>
      <c r="E2758" s="241" t="s">
        <v>2872</v>
      </c>
      <c r="F2758" s="242" t="s">
        <v>2873</v>
      </c>
      <c r="G2758" s="243" t="s">
        <v>678</v>
      </c>
      <c r="H2758" s="244">
        <v>36</v>
      </c>
      <c r="I2758" s="245"/>
      <c r="J2758" s="246">
        <f>ROUND(I2758*H2758,2)</f>
        <v>0</v>
      </c>
      <c r="K2758" s="242" t="s">
        <v>21</v>
      </c>
      <c r="L2758" s="73"/>
      <c r="M2758" s="247" t="s">
        <v>21</v>
      </c>
      <c r="N2758" s="248" t="s">
        <v>47</v>
      </c>
      <c r="O2758" s="48"/>
      <c r="P2758" s="249">
        <f>O2758*H2758</f>
        <v>0</v>
      </c>
      <c r="Q2758" s="249">
        <v>0</v>
      </c>
      <c r="R2758" s="249">
        <f>Q2758*H2758</f>
        <v>0</v>
      </c>
      <c r="S2758" s="249">
        <v>0</v>
      </c>
      <c r="T2758" s="250">
        <f>S2758*H2758</f>
        <v>0</v>
      </c>
      <c r="AR2758" s="25" t="s">
        <v>690</v>
      </c>
      <c r="AT2758" s="25" t="s">
        <v>418</v>
      </c>
      <c r="AU2758" s="25" t="s">
        <v>86</v>
      </c>
      <c r="AY2758" s="25" t="s">
        <v>414</v>
      </c>
      <c r="BE2758" s="251">
        <f>IF(N2758="základní",J2758,0)</f>
        <v>0</v>
      </c>
      <c r="BF2758" s="251">
        <f>IF(N2758="snížená",J2758,0)</f>
        <v>0</v>
      </c>
      <c r="BG2758" s="251">
        <f>IF(N2758="zákl. přenesená",J2758,0)</f>
        <v>0</v>
      </c>
      <c r="BH2758" s="251">
        <f>IF(N2758="sníž. přenesená",J2758,0)</f>
        <v>0</v>
      </c>
      <c r="BI2758" s="251">
        <f>IF(N2758="nulová",J2758,0)</f>
        <v>0</v>
      </c>
      <c r="BJ2758" s="25" t="s">
        <v>83</v>
      </c>
      <c r="BK2758" s="251">
        <f>ROUND(I2758*H2758,2)</f>
        <v>0</v>
      </c>
      <c r="BL2758" s="25" t="s">
        <v>690</v>
      </c>
      <c r="BM2758" s="25" t="s">
        <v>2874</v>
      </c>
    </row>
    <row r="2759" s="12" customFormat="1">
      <c r="B2759" s="255"/>
      <c r="C2759" s="256"/>
      <c r="D2759" s="252" t="s">
        <v>428</v>
      </c>
      <c r="E2759" s="257" t="s">
        <v>21</v>
      </c>
      <c r="F2759" s="258" t="s">
        <v>2559</v>
      </c>
      <c r="G2759" s="256"/>
      <c r="H2759" s="257" t="s">
        <v>21</v>
      </c>
      <c r="I2759" s="259"/>
      <c r="J2759" s="256"/>
      <c r="K2759" s="256"/>
      <c r="L2759" s="260"/>
      <c r="M2759" s="261"/>
      <c r="N2759" s="262"/>
      <c r="O2759" s="262"/>
      <c r="P2759" s="262"/>
      <c r="Q2759" s="262"/>
      <c r="R2759" s="262"/>
      <c r="S2759" s="262"/>
      <c r="T2759" s="263"/>
      <c r="AT2759" s="264" t="s">
        <v>428</v>
      </c>
      <c r="AU2759" s="264" t="s">
        <v>86</v>
      </c>
      <c r="AV2759" s="12" t="s">
        <v>83</v>
      </c>
      <c r="AW2759" s="12" t="s">
        <v>39</v>
      </c>
      <c r="AX2759" s="12" t="s">
        <v>76</v>
      </c>
      <c r="AY2759" s="264" t="s">
        <v>414</v>
      </c>
    </row>
    <row r="2760" s="13" customFormat="1">
      <c r="B2760" s="265"/>
      <c r="C2760" s="266"/>
      <c r="D2760" s="252" t="s">
        <v>428</v>
      </c>
      <c r="E2760" s="267" t="s">
        <v>21</v>
      </c>
      <c r="F2760" s="268" t="s">
        <v>2875</v>
      </c>
      <c r="G2760" s="266"/>
      <c r="H2760" s="269">
        <v>36</v>
      </c>
      <c r="I2760" s="270"/>
      <c r="J2760" s="266"/>
      <c r="K2760" s="266"/>
      <c r="L2760" s="271"/>
      <c r="M2760" s="272"/>
      <c r="N2760" s="273"/>
      <c r="O2760" s="273"/>
      <c r="P2760" s="273"/>
      <c r="Q2760" s="273"/>
      <c r="R2760" s="273"/>
      <c r="S2760" s="273"/>
      <c r="T2760" s="274"/>
      <c r="AT2760" s="275" t="s">
        <v>428</v>
      </c>
      <c r="AU2760" s="275" t="s">
        <v>86</v>
      </c>
      <c r="AV2760" s="13" t="s">
        <v>86</v>
      </c>
      <c r="AW2760" s="13" t="s">
        <v>39</v>
      </c>
      <c r="AX2760" s="13" t="s">
        <v>76</v>
      </c>
      <c r="AY2760" s="275" t="s">
        <v>414</v>
      </c>
    </row>
    <row r="2761" s="15" customFormat="1">
      <c r="B2761" s="287"/>
      <c r="C2761" s="288"/>
      <c r="D2761" s="252" t="s">
        <v>428</v>
      </c>
      <c r="E2761" s="289" t="s">
        <v>21</v>
      </c>
      <c r="F2761" s="290" t="s">
        <v>235</v>
      </c>
      <c r="G2761" s="288"/>
      <c r="H2761" s="291">
        <v>36</v>
      </c>
      <c r="I2761" s="292"/>
      <c r="J2761" s="288"/>
      <c r="K2761" s="288"/>
      <c r="L2761" s="293"/>
      <c r="M2761" s="294"/>
      <c r="N2761" s="295"/>
      <c r="O2761" s="295"/>
      <c r="P2761" s="295"/>
      <c r="Q2761" s="295"/>
      <c r="R2761" s="295"/>
      <c r="S2761" s="295"/>
      <c r="T2761" s="296"/>
      <c r="AT2761" s="297" t="s">
        <v>428</v>
      </c>
      <c r="AU2761" s="297" t="s">
        <v>86</v>
      </c>
      <c r="AV2761" s="15" t="s">
        <v>422</v>
      </c>
      <c r="AW2761" s="15" t="s">
        <v>39</v>
      </c>
      <c r="AX2761" s="15" t="s">
        <v>83</v>
      </c>
      <c r="AY2761" s="297" t="s">
        <v>414</v>
      </c>
    </row>
    <row r="2762" s="1" customFormat="1" ht="38.25" customHeight="1">
      <c r="B2762" s="47"/>
      <c r="C2762" s="240" t="s">
        <v>2876</v>
      </c>
      <c r="D2762" s="240" t="s">
        <v>418</v>
      </c>
      <c r="E2762" s="241" t="s">
        <v>2877</v>
      </c>
      <c r="F2762" s="242" t="s">
        <v>2878</v>
      </c>
      <c r="G2762" s="243" t="s">
        <v>678</v>
      </c>
      <c r="H2762" s="244">
        <v>2</v>
      </c>
      <c r="I2762" s="245"/>
      <c r="J2762" s="246">
        <f>ROUND(I2762*H2762,2)</f>
        <v>0</v>
      </c>
      <c r="K2762" s="242" t="s">
        <v>21</v>
      </c>
      <c r="L2762" s="73"/>
      <c r="M2762" s="247" t="s">
        <v>21</v>
      </c>
      <c r="N2762" s="248" t="s">
        <v>47</v>
      </c>
      <c r="O2762" s="48"/>
      <c r="P2762" s="249">
        <f>O2762*H2762</f>
        <v>0</v>
      </c>
      <c r="Q2762" s="249">
        <v>0</v>
      </c>
      <c r="R2762" s="249">
        <f>Q2762*H2762</f>
        <v>0</v>
      </c>
      <c r="S2762" s="249">
        <v>0</v>
      </c>
      <c r="T2762" s="250">
        <f>S2762*H2762</f>
        <v>0</v>
      </c>
      <c r="AR2762" s="25" t="s">
        <v>690</v>
      </c>
      <c r="AT2762" s="25" t="s">
        <v>418</v>
      </c>
      <c r="AU2762" s="25" t="s">
        <v>86</v>
      </c>
      <c r="AY2762" s="25" t="s">
        <v>414</v>
      </c>
      <c r="BE2762" s="251">
        <f>IF(N2762="základní",J2762,0)</f>
        <v>0</v>
      </c>
      <c r="BF2762" s="251">
        <f>IF(N2762="snížená",J2762,0)</f>
        <v>0</v>
      </c>
      <c r="BG2762" s="251">
        <f>IF(N2762="zákl. přenesená",J2762,0)</f>
        <v>0</v>
      </c>
      <c r="BH2762" s="251">
        <f>IF(N2762="sníž. přenesená",J2762,0)</f>
        <v>0</v>
      </c>
      <c r="BI2762" s="251">
        <f>IF(N2762="nulová",J2762,0)</f>
        <v>0</v>
      </c>
      <c r="BJ2762" s="25" t="s">
        <v>83</v>
      </c>
      <c r="BK2762" s="251">
        <f>ROUND(I2762*H2762,2)</f>
        <v>0</v>
      </c>
      <c r="BL2762" s="25" t="s">
        <v>690</v>
      </c>
      <c r="BM2762" s="25" t="s">
        <v>2879</v>
      </c>
    </row>
    <row r="2763" s="12" customFormat="1">
      <c r="B2763" s="255"/>
      <c r="C2763" s="256"/>
      <c r="D2763" s="252" t="s">
        <v>428</v>
      </c>
      <c r="E2763" s="257" t="s">
        <v>21</v>
      </c>
      <c r="F2763" s="258" t="s">
        <v>2559</v>
      </c>
      <c r="G2763" s="256"/>
      <c r="H2763" s="257" t="s">
        <v>21</v>
      </c>
      <c r="I2763" s="259"/>
      <c r="J2763" s="256"/>
      <c r="K2763" s="256"/>
      <c r="L2763" s="260"/>
      <c r="M2763" s="261"/>
      <c r="N2763" s="262"/>
      <c r="O2763" s="262"/>
      <c r="P2763" s="262"/>
      <c r="Q2763" s="262"/>
      <c r="R2763" s="262"/>
      <c r="S2763" s="262"/>
      <c r="T2763" s="263"/>
      <c r="AT2763" s="264" t="s">
        <v>428</v>
      </c>
      <c r="AU2763" s="264" t="s">
        <v>86</v>
      </c>
      <c r="AV2763" s="12" t="s">
        <v>83</v>
      </c>
      <c r="AW2763" s="12" t="s">
        <v>39</v>
      </c>
      <c r="AX2763" s="12" t="s">
        <v>76</v>
      </c>
      <c r="AY2763" s="264" t="s">
        <v>414</v>
      </c>
    </row>
    <row r="2764" s="13" customFormat="1">
      <c r="B2764" s="265"/>
      <c r="C2764" s="266"/>
      <c r="D2764" s="252" t="s">
        <v>428</v>
      </c>
      <c r="E2764" s="267" t="s">
        <v>21</v>
      </c>
      <c r="F2764" s="268" t="s">
        <v>2880</v>
      </c>
      <c r="G2764" s="266"/>
      <c r="H2764" s="269">
        <v>2</v>
      </c>
      <c r="I2764" s="270"/>
      <c r="J2764" s="266"/>
      <c r="K2764" s="266"/>
      <c r="L2764" s="271"/>
      <c r="M2764" s="272"/>
      <c r="N2764" s="273"/>
      <c r="O2764" s="273"/>
      <c r="P2764" s="273"/>
      <c r="Q2764" s="273"/>
      <c r="R2764" s="273"/>
      <c r="S2764" s="273"/>
      <c r="T2764" s="274"/>
      <c r="AT2764" s="275" t="s">
        <v>428</v>
      </c>
      <c r="AU2764" s="275" t="s">
        <v>86</v>
      </c>
      <c r="AV2764" s="13" t="s">
        <v>86</v>
      </c>
      <c r="AW2764" s="13" t="s">
        <v>39</v>
      </c>
      <c r="AX2764" s="13" t="s">
        <v>76</v>
      </c>
      <c r="AY2764" s="275" t="s">
        <v>414</v>
      </c>
    </row>
    <row r="2765" s="15" customFormat="1">
      <c r="B2765" s="287"/>
      <c r="C2765" s="288"/>
      <c r="D2765" s="252" t="s">
        <v>428</v>
      </c>
      <c r="E2765" s="289" t="s">
        <v>21</v>
      </c>
      <c r="F2765" s="290" t="s">
        <v>235</v>
      </c>
      <c r="G2765" s="288"/>
      <c r="H2765" s="291">
        <v>2</v>
      </c>
      <c r="I2765" s="292"/>
      <c r="J2765" s="288"/>
      <c r="K2765" s="288"/>
      <c r="L2765" s="293"/>
      <c r="M2765" s="294"/>
      <c r="N2765" s="295"/>
      <c r="O2765" s="295"/>
      <c r="P2765" s="295"/>
      <c r="Q2765" s="295"/>
      <c r="R2765" s="295"/>
      <c r="S2765" s="295"/>
      <c r="T2765" s="296"/>
      <c r="AT2765" s="297" t="s">
        <v>428</v>
      </c>
      <c r="AU2765" s="297" t="s">
        <v>86</v>
      </c>
      <c r="AV2765" s="15" t="s">
        <v>422</v>
      </c>
      <c r="AW2765" s="15" t="s">
        <v>39</v>
      </c>
      <c r="AX2765" s="15" t="s">
        <v>83</v>
      </c>
      <c r="AY2765" s="297" t="s">
        <v>414</v>
      </c>
    </row>
    <row r="2766" s="1" customFormat="1" ht="38.25" customHeight="1">
      <c r="B2766" s="47"/>
      <c r="C2766" s="240" t="s">
        <v>2881</v>
      </c>
      <c r="D2766" s="240" t="s">
        <v>418</v>
      </c>
      <c r="E2766" s="241" t="s">
        <v>2882</v>
      </c>
      <c r="F2766" s="242" t="s">
        <v>2883</v>
      </c>
      <c r="G2766" s="243" t="s">
        <v>678</v>
      </c>
      <c r="H2766" s="244">
        <v>2</v>
      </c>
      <c r="I2766" s="245"/>
      <c r="J2766" s="246">
        <f>ROUND(I2766*H2766,2)</f>
        <v>0</v>
      </c>
      <c r="K2766" s="242" t="s">
        <v>21</v>
      </c>
      <c r="L2766" s="73"/>
      <c r="M2766" s="247" t="s">
        <v>21</v>
      </c>
      <c r="N2766" s="248" t="s">
        <v>47</v>
      </c>
      <c r="O2766" s="48"/>
      <c r="P2766" s="249">
        <f>O2766*H2766</f>
        <v>0</v>
      </c>
      <c r="Q2766" s="249">
        <v>0</v>
      </c>
      <c r="R2766" s="249">
        <f>Q2766*H2766</f>
        <v>0</v>
      </c>
      <c r="S2766" s="249">
        <v>0</v>
      </c>
      <c r="T2766" s="250">
        <f>S2766*H2766</f>
        <v>0</v>
      </c>
      <c r="AR2766" s="25" t="s">
        <v>690</v>
      </c>
      <c r="AT2766" s="25" t="s">
        <v>418</v>
      </c>
      <c r="AU2766" s="25" t="s">
        <v>86</v>
      </c>
      <c r="AY2766" s="25" t="s">
        <v>414</v>
      </c>
      <c r="BE2766" s="251">
        <f>IF(N2766="základní",J2766,0)</f>
        <v>0</v>
      </c>
      <c r="BF2766" s="251">
        <f>IF(N2766="snížená",J2766,0)</f>
        <v>0</v>
      </c>
      <c r="BG2766" s="251">
        <f>IF(N2766="zákl. přenesená",J2766,0)</f>
        <v>0</v>
      </c>
      <c r="BH2766" s="251">
        <f>IF(N2766="sníž. přenesená",J2766,0)</f>
        <v>0</v>
      </c>
      <c r="BI2766" s="251">
        <f>IF(N2766="nulová",J2766,0)</f>
        <v>0</v>
      </c>
      <c r="BJ2766" s="25" t="s">
        <v>83</v>
      </c>
      <c r="BK2766" s="251">
        <f>ROUND(I2766*H2766,2)</f>
        <v>0</v>
      </c>
      <c r="BL2766" s="25" t="s">
        <v>690</v>
      </c>
      <c r="BM2766" s="25" t="s">
        <v>2884</v>
      </c>
    </row>
    <row r="2767" s="12" customFormat="1">
      <c r="B2767" s="255"/>
      <c r="C2767" s="256"/>
      <c r="D2767" s="252" t="s">
        <v>428</v>
      </c>
      <c r="E2767" s="257" t="s">
        <v>21</v>
      </c>
      <c r="F2767" s="258" t="s">
        <v>2559</v>
      </c>
      <c r="G2767" s="256"/>
      <c r="H2767" s="257" t="s">
        <v>21</v>
      </c>
      <c r="I2767" s="259"/>
      <c r="J2767" s="256"/>
      <c r="K2767" s="256"/>
      <c r="L2767" s="260"/>
      <c r="M2767" s="261"/>
      <c r="N2767" s="262"/>
      <c r="O2767" s="262"/>
      <c r="P2767" s="262"/>
      <c r="Q2767" s="262"/>
      <c r="R2767" s="262"/>
      <c r="S2767" s="262"/>
      <c r="T2767" s="263"/>
      <c r="AT2767" s="264" t="s">
        <v>428</v>
      </c>
      <c r="AU2767" s="264" t="s">
        <v>86</v>
      </c>
      <c r="AV2767" s="12" t="s">
        <v>83</v>
      </c>
      <c r="AW2767" s="12" t="s">
        <v>39</v>
      </c>
      <c r="AX2767" s="12" t="s">
        <v>76</v>
      </c>
      <c r="AY2767" s="264" t="s">
        <v>414</v>
      </c>
    </row>
    <row r="2768" s="13" customFormat="1">
      <c r="B2768" s="265"/>
      <c r="C2768" s="266"/>
      <c r="D2768" s="252" t="s">
        <v>428</v>
      </c>
      <c r="E2768" s="267" t="s">
        <v>21</v>
      </c>
      <c r="F2768" s="268" t="s">
        <v>2885</v>
      </c>
      <c r="G2768" s="266"/>
      <c r="H2768" s="269">
        <v>2</v>
      </c>
      <c r="I2768" s="270"/>
      <c r="J2768" s="266"/>
      <c r="K2768" s="266"/>
      <c r="L2768" s="271"/>
      <c r="M2768" s="272"/>
      <c r="N2768" s="273"/>
      <c r="O2768" s="273"/>
      <c r="P2768" s="273"/>
      <c r="Q2768" s="273"/>
      <c r="R2768" s="273"/>
      <c r="S2768" s="273"/>
      <c r="T2768" s="274"/>
      <c r="AT2768" s="275" t="s">
        <v>428</v>
      </c>
      <c r="AU2768" s="275" t="s">
        <v>86</v>
      </c>
      <c r="AV2768" s="13" t="s">
        <v>86</v>
      </c>
      <c r="AW2768" s="13" t="s">
        <v>39</v>
      </c>
      <c r="AX2768" s="13" t="s">
        <v>76</v>
      </c>
      <c r="AY2768" s="275" t="s">
        <v>414</v>
      </c>
    </row>
    <row r="2769" s="15" customFormat="1">
      <c r="B2769" s="287"/>
      <c r="C2769" s="288"/>
      <c r="D2769" s="252" t="s">
        <v>428</v>
      </c>
      <c r="E2769" s="289" t="s">
        <v>21</v>
      </c>
      <c r="F2769" s="290" t="s">
        <v>235</v>
      </c>
      <c r="G2769" s="288"/>
      <c r="H2769" s="291">
        <v>2</v>
      </c>
      <c r="I2769" s="292"/>
      <c r="J2769" s="288"/>
      <c r="K2769" s="288"/>
      <c r="L2769" s="293"/>
      <c r="M2769" s="294"/>
      <c r="N2769" s="295"/>
      <c r="O2769" s="295"/>
      <c r="P2769" s="295"/>
      <c r="Q2769" s="295"/>
      <c r="R2769" s="295"/>
      <c r="S2769" s="295"/>
      <c r="T2769" s="296"/>
      <c r="AT2769" s="297" t="s">
        <v>428</v>
      </c>
      <c r="AU2769" s="297" t="s">
        <v>86</v>
      </c>
      <c r="AV2769" s="15" t="s">
        <v>422</v>
      </c>
      <c r="AW2769" s="15" t="s">
        <v>39</v>
      </c>
      <c r="AX2769" s="15" t="s">
        <v>83</v>
      </c>
      <c r="AY2769" s="297" t="s">
        <v>414</v>
      </c>
    </row>
    <row r="2770" s="1" customFormat="1" ht="38.25" customHeight="1">
      <c r="B2770" s="47"/>
      <c r="C2770" s="240" t="s">
        <v>2886</v>
      </c>
      <c r="D2770" s="240" t="s">
        <v>418</v>
      </c>
      <c r="E2770" s="241" t="s">
        <v>2887</v>
      </c>
      <c r="F2770" s="242" t="s">
        <v>2888</v>
      </c>
      <c r="G2770" s="243" t="s">
        <v>678</v>
      </c>
      <c r="H2770" s="244">
        <v>2</v>
      </c>
      <c r="I2770" s="245"/>
      <c r="J2770" s="246">
        <f>ROUND(I2770*H2770,2)</f>
        <v>0</v>
      </c>
      <c r="K2770" s="242" t="s">
        <v>21</v>
      </c>
      <c r="L2770" s="73"/>
      <c r="M2770" s="247" t="s">
        <v>21</v>
      </c>
      <c r="N2770" s="248" t="s">
        <v>47</v>
      </c>
      <c r="O2770" s="48"/>
      <c r="P2770" s="249">
        <f>O2770*H2770</f>
        <v>0</v>
      </c>
      <c r="Q2770" s="249">
        <v>0</v>
      </c>
      <c r="R2770" s="249">
        <f>Q2770*H2770</f>
        <v>0</v>
      </c>
      <c r="S2770" s="249">
        <v>0</v>
      </c>
      <c r="T2770" s="250">
        <f>S2770*H2770</f>
        <v>0</v>
      </c>
      <c r="AR2770" s="25" t="s">
        <v>690</v>
      </c>
      <c r="AT2770" s="25" t="s">
        <v>418</v>
      </c>
      <c r="AU2770" s="25" t="s">
        <v>86</v>
      </c>
      <c r="AY2770" s="25" t="s">
        <v>414</v>
      </c>
      <c r="BE2770" s="251">
        <f>IF(N2770="základní",J2770,0)</f>
        <v>0</v>
      </c>
      <c r="BF2770" s="251">
        <f>IF(N2770="snížená",J2770,0)</f>
        <v>0</v>
      </c>
      <c r="BG2770" s="251">
        <f>IF(N2770="zákl. přenesená",J2770,0)</f>
        <v>0</v>
      </c>
      <c r="BH2770" s="251">
        <f>IF(N2770="sníž. přenesená",J2770,0)</f>
        <v>0</v>
      </c>
      <c r="BI2770" s="251">
        <f>IF(N2770="nulová",J2770,0)</f>
        <v>0</v>
      </c>
      <c r="BJ2770" s="25" t="s">
        <v>83</v>
      </c>
      <c r="BK2770" s="251">
        <f>ROUND(I2770*H2770,2)</f>
        <v>0</v>
      </c>
      <c r="BL2770" s="25" t="s">
        <v>690</v>
      </c>
      <c r="BM2770" s="25" t="s">
        <v>2889</v>
      </c>
    </row>
    <row r="2771" s="12" customFormat="1">
      <c r="B2771" s="255"/>
      <c r="C2771" s="256"/>
      <c r="D2771" s="252" t="s">
        <v>428</v>
      </c>
      <c r="E2771" s="257" t="s">
        <v>21</v>
      </c>
      <c r="F2771" s="258" t="s">
        <v>2559</v>
      </c>
      <c r="G2771" s="256"/>
      <c r="H2771" s="257" t="s">
        <v>21</v>
      </c>
      <c r="I2771" s="259"/>
      <c r="J2771" s="256"/>
      <c r="K2771" s="256"/>
      <c r="L2771" s="260"/>
      <c r="M2771" s="261"/>
      <c r="N2771" s="262"/>
      <c r="O2771" s="262"/>
      <c r="P2771" s="262"/>
      <c r="Q2771" s="262"/>
      <c r="R2771" s="262"/>
      <c r="S2771" s="262"/>
      <c r="T2771" s="263"/>
      <c r="AT2771" s="264" t="s">
        <v>428</v>
      </c>
      <c r="AU2771" s="264" t="s">
        <v>86</v>
      </c>
      <c r="AV2771" s="12" t="s">
        <v>83</v>
      </c>
      <c r="AW2771" s="12" t="s">
        <v>39</v>
      </c>
      <c r="AX2771" s="12" t="s">
        <v>76</v>
      </c>
      <c r="AY2771" s="264" t="s">
        <v>414</v>
      </c>
    </row>
    <row r="2772" s="13" customFormat="1">
      <c r="B2772" s="265"/>
      <c r="C2772" s="266"/>
      <c r="D2772" s="252" t="s">
        <v>428</v>
      </c>
      <c r="E2772" s="267" t="s">
        <v>21</v>
      </c>
      <c r="F2772" s="268" t="s">
        <v>2890</v>
      </c>
      <c r="G2772" s="266"/>
      <c r="H2772" s="269">
        <v>2</v>
      </c>
      <c r="I2772" s="270"/>
      <c r="J2772" s="266"/>
      <c r="K2772" s="266"/>
      <c r="L2772" s="271"/>
      <c r="M2772" s="272"/>
      <c r="N2772" s="273"/>
      <c r="O2772" s="273"/>
      <c r="P2772" s="273"/>
      <c r="Q2772" s="273"/>
      <c r="R2772" s="273"/>
      <c r="S2772" s="273"/>
      <c r="T2772" s="274"/>
      <c r="AT2772" s="275" t="s">
        <v>428</v>
      </c>
      <c r="AU2772" s="275" t="s">
        <v>86</v>
      </c>
      <c r="AV2772" s="13" t="s">
        <v>86</v>
      </c>
      <c r="AW2772" s="13" t="s">
        <v>39</v>
      </c>
      <c r="AX2772" s="13" t="s">
        <v>76</v>
      </c>
      <c r="AY2772" s="275" t="s">
        <v>414</v>
      </c>
    </row>
    <row r="2773" s="15" customFormat="1">
      <c r="B2773" s="287"/>
      <c r="C2773" s="288"/>
      <c r="D2773" s="252" t="s">
        <v>428</v>
      </c>
      <c r="E2773" s="289" t="s">
        <v>21</v>
      </c>
      <c r="F2773" s="290" t="s">
        <v>235</v>
      </c>
      <c r="G2773" s="288"/>
      <c r="H2773" s="291">
        <v>2</v>
      </c>
      <c r="I2773" s="292"/>
      <c r="J2773" s="288"/>
      <c r="K2773" s="288"/>
      <c r="L2773" s="293"/>
      <c r="M2773" s="294"/>
      <c r="N2773" s="295"/>
      <c r="O2773" s="295"/>
      <c r="P2773" s="295"/>
      <c r="Q2773" s="295"/>
      <c r="R2773" s="295"/>
      <c r="S2773" s="295"/>
      <c r="T2773" s="296"/>
      <c r="AT2773" s="297" t="s">
        <v>428</v>
      </c>
      <c r="AU2773" s="297" t="s">
        <v>86</v>
      </c>
      <c r="AV2773" s="15" t="s">
        <v>422</v>
      </c>
      <c r="AW2773" s="15" t="s">
        <v>39</v>
      </c>
      <c r="AX2773" s="15" t="s">
        <v>83</v>
      </c>
      <c r="AY2773" s="297" t="s">
        <v>414</v>
      </c>
    </row>
    <row r="2774" s="1" customFormat="1" ht="38.25" customHeight="1">
      <c r="B2774" s="47"/>
      <c r="C2774" s="240" t="s">
        <v>2891</v>
      </c>
      <c r="D2774" s="240" t="s">
        <v>418</v>
      </c>
      <c r="E2774" s="241" t="s">
        <v>2892</v>
      </c>
      <c r="F2774" s="242" t="s">
        <v>2893</v>
      </c>
      <c r="G2774" s="243" t="s">
        <v>678</v>
      </c>
      <c r="H2774" s="244">
        <v>4</v>
      </c>
      <c r="I2774" s="245"/>
      <c r="J2774" s="246">
        <f>ROUND(I2774*H2774,2)</f>
        <v>0</v>
      </c>
      <c r="K2774" s="242" t="s">
        <v>21</v>
      </c>
      <c r="L2774" s="73"/>
      <c r="M2774" s="247" t="s">
        <v>21</v>
      </c>
      <c r="N2774" s="248" t="s">
        <v>47</v>
      </c>
      <c r="O2774" s="48"/>
      <c r="P2774" s="249">
        <f>O2774*H2774</f>
        <v>0</v>
      </c>
      <c r="Q2774" s="249">
        <v>0</v>
      </c>
      <c r="R2774" s="249">
        <f>Q2774*H2774</f>
        <v>0</v>
      </c>
      <c r="S2774" s="249">
        <v>0</v>
      </c>
      <c r="T2774" s="250">
        <f>S2774*H2774</f>
        <v>0</v>
      </c>
      <c r="AR2774" s="25" t="s">
        <v>690</v>
      </c>
      <c r="AT2774" s="25" t="s">
        <v>418</v>
      </c>
      <c r="AU2774" s="25" t="s">
        <v>86</v>
      </c>
      <c r="AY2774" s="25" t="s">
        <v>414</v>
      </c>
      <c r="BE2774" s="251">
        <f>IF(N2774="základní",J2774,0)</f>
        <v>0</v>
      </c>
      <c r="BF2774" s="251">
        <f>IF(N2774="snížená",J2774,0)</f>
        <v>0</v>
      </c>
      <c r="BG2774" s="251">
        <f>IF(N2774="zákl. přenesená",J2774,0)</f>
        <v>0</v>
      </c>
      <c r="BH2774" s="251">
        <f>IF(N2774="sníž. přenesená",J2774,0)</f>
        <v>0</v>
      </c>
      <c r="BI2774" s="251">
        <f>IF(N2774="nulová",J2774,0)</f>
        <v>0</v>
      </c>
      <c r="BJ2774" s="25" t="s">
        <v>83</v>
      </c>
      <c r="BK2774" s="251">
        <f>ROUND(I2774*H2774,2)</f>
        <v>0</v>
      </c>
      <c r="BL2774" s="25" t="s">
        <v>690</v>
      </c>
      <c r="BM2774" s="25" t="s">
        <v>2894</v>
      </c>
    </row>
    <row r="2775" s="12" customFormat="1">
      <c r="B2775" s="255"/>
      <c r="C2775" s="256"/>
      <c r="D2775" s="252" t="s">
        <v>428</v>
      </c>
      <c r="E2775" s="257" t="s">
        <v>21</v>
      </c>
      <c r="F2775" s="258" t="s">
        <v>2559</v>
      </c>
      <c r="G2775" s="256"/>
      <c r="H2775" s="257" t="s">
        <v>21</v>
      </c>
      <c r="I2775" s="259"/>
      <c r="J2775" s="256"/>
      <c r="K2775" s="256"/>
      <c r="L2775" s="260"/>
      <c r="M2775" s="261"/>
      <c r="N2775" s="262"/>
      <c r="O2775" s="262"/>
      <c r="P2775" s="262"/>
      <c r="Q2775" s="262"/>
      <c r="R2775" s="262"/>
      <c r="S2775" s="262"/>
      <c r="T2775" s="263"/>
      <c r="AT2775" s="264" t="s">
        <v>428</v>
      </c>
      <c r="AU2775" s="264" t="s">
        <v>86</v>
      </c>
      <c r="AV2775" s="12" t="s">
        <v>83</v>
      </c>
      <c r="AW2775" s="12" t="s">
        <v>39</v>
      </c>
      <c r="AX2775" s="12" t="s">
        <v>76</v>
      </c>
      <c r="AY2775" s="264" t="s">
        <v>414</v>
      </c>
    </row>
    <row r="2776" s="13" customFormat="1">
      <c r="B2776" s="265"/>
      <c r="C2776" s="266"/>
      <c r="D2776" s="252" t="s">
        <v>428</v>
      </c>
      <c r="E2776" s="267" t="s">
        <v>21</v>
      </c>
      <c r="F2776" s="268" t="s">
        <v>2895</v>
      </c>
      <c r="G2776" s="266"/>
      <c r="H2776" s="269">
        <v>4</v>
      </c>
      <c r="I2776" s="270"/>
      <c r="J2776" s="266"/>
      <c r="K2776" s="266"/>
      <c r="L2776" s="271"/>
      <c r="M2776" s="272"/>
      <c r="N2776" s="273"/>
      <c r="O2776" s="273"/>
      <c r="P2776" s="273"/>
      <c r="Q2776" s="273"/>
      <c r="R2776" s="273"/>
      <c r="S2776" s="273"/>
      <c r="T2776" s="274"/>
      <c r="AT2776" s="275" t="s">
        <v>428</v>
      </c>
      <c r="AU2776" s="275" t="s">
        <v>86</v>
      </c>
      <c r="AV2776" s="13" t="s">
        <v>86</v>
      </c>
      <c r="AW2776" s="13" t="s">
        <v>39</v>
      </c>
      <c r="AX2776" s="13" t="s">
        <v>76</v>
      </c>
      <c r="AY2776" s="275" t="s">
        <v>414</v>
      </c>
    </row>
    <row r="2777" s="15" customFormat="1">
      <c r="B2777" s="287"/>
      <c r="C2777" s="288"/>
      <c r="D2777" s="252" t="s">
        <v>428</v>
      </c>
      <c r="E2777" s="289" t="s">
        <v>21</v>
      </c>
      <c r="F2777" s="290" t="s">
        <v>235</v>
      </c>
      <c r="G2777" s="288"/>
      <c r="H2777" s="291">
        <v>4</v>
      </c>
      <c r="I2777" s="292"/>
      <c r="J2777" s="288"/>
      <c r="K2777" s="288"/>
      <c r="L2777" s="293"/>
      <c r="M2777" s="294"/>
      <c r="N2777" s="295"/>
      <c r="O2777" s="295"/>
      <c r="P2777" s="295"/>
      <c r="Q2777" s="295"/>
      <c r="R2777" s="295"/>
      <c r="S2777" s="295"/>
      <c r="T2777" s="296"/>
      <c r="AT2777" s="297" t="s">
        <v>428</v>
      </c>
      <c r="AU2777" s="297" t="s">
        <v>86</v>
      </c>
      <c r="AV2777" s="15" t="s">
        <v>422</v>
      </c>
      <c r="AW2777" s="15" t="s">
        <v>39</v>
      </c>
      <c r="AX2777" s="15" t="s">
        <v>83</v>
      </c>
      <c r="AY2777" s="297" t="s">
        <v>414</v>
      </c>
    </row>
    <row r="2778" s="1" customFormat="1" ht="38.25" customHeight="1">
      <c r="B2778" s="47"/>
      <c r="C2778" s="240" t="s">
        <v>2896</v>
      </c>
      <c r="D2778" s="240" t="s">
        <v>418</v>
      </c>
      <c r="E2778" s="241" t="s">
        <v>2897</v>
      </c>
      <c r="F2778" s="242" t="s">
        <v>2898</v>
      </c>
      <c r="G2778" s="243" t="s">
        <v>678</v>
      </c>
      <c r="H2778" s="244">
        <v>3</v>
      </c>
      <c r="I2778" s="245"/>
      <c r="J2778" s="246">
        <f>ROUND(I2778*H2778,2)</f>
        <v>0</v>
      </c>
      <c r="K2778" s="242" t="s">
        <v>21</v>
      </c>
      <c r="L2778" s="73"/>
      <c r="M2778" s="247" t="s">
        <v>21</v>
      </c>
      <c r="N2778" s="248" t="s">
        <v>47</v>
      </c>
      <c r="O2778" s="48"/>
      <c r="P2778" s="249">
        <f>O2778*H2778</f>
        <v>0</v>
      </c>
      <c r="Q2778" s="249">
        <v>0</v>
      </c>
      <c r="R2778" s="249">
        <f>Q2778*H2778</f>
        <v>0</v>
      </c>
      <c r="S2778" s="249">
        <v>0</v>
      </c>
      <c r="T2778" s="250">
        <f>S2778*H2778</f>
        <v>0</v>
      </c>
      <c r="AR2778" s="25" t="s">
        <v>690</v>
      </c>
      <c r="AT2778" s="25" t="s">
        <v>418</v>
      </c>
      <c r="AU2778" s="25" t="s">
        <v>86</v>
      </c>
      <c r="AY2778" s="25" t="s">
        <v>414</v>
      </c>
      <c r="BE2778" s="251">
        <f>IF(N2778="základní",J2778,0)</f>
        <v>0</v>
      </c>
      <c r="BF2778" s="251">
        <f>IF(N2778="snížená",J2778,0)</f>
        <v>0</v>
      </c>
      <c r="BG2778" s="251">
        <f>IF(N2778="zákl. přenesená",J2778,0)</f>
        <v>0</v>
      </c>
      <c r="BH2778" s="251">
        <f>IF(N2778="sníž. přenesená",J2778,0)</f>
        <v>0</v>
      </c>
      <c r="BI2778" s="251">
        <f>IF(N2778="nulová",J2778,0)</f>
        <v>0</v>
      </c>
      <c r="BJ2778" s="25" t="s">
        <v>83</v>
      </c>
      <c r="BK2778" s="251">
        <f>ROUND(I2778*H2778,2)</f>
        <v>0</v>
      </c>
      <c r="BL2778" s="25" t="s">
        <v>690</v>
      </c>
      <c r="BM2778" s="25" t="s">
        <v>2899</v>
      </c>
    </row>
    <row r="2779" s="12" customFormat="1">
      <c r="B2779" s="255"/>
      <c r="C2779" s="256"/>
      <c r="D2779" s="252" t="s">
        <v>428</v>
      </c>
      <c r="E2779" s="257" t="s">
        <v>21</v>
      </c>
      <c r="F2779" s="258" t="s">
        <v>2559</v>
      </c>
      <c r="G2779" s="256"/>
      <c r="H2779" s="257" t="s">
        <v>21</v>
      </c>
      <c r="I2779" s="259"/>
      <c r="J2779" s="256"/>
      <c r="K2779" s="256"/>
      <c r="L2779" s="260"/>
      <c r="M2779" s="261"/>
      <c r="N2779" s="262"/>
      <c r="O2779" s="262"/>
      <c r="P2779" s="262"/>
      <c r="Q2779" s="262"/>
      <c r="R2779" s="262"/>
      <c r="S2779" s="262"/>
      <c r="T2779" s="263"/>
      <c r="AT2779" s="264" t="s">
        <v>428</v>
      </c>
      <c r="AU2779" s="264" t="s">
        <v>86</v>
      </c>
      <c r="AV2779" s="12" t="s">
        <v>83</v>
      </c>
      <c r="AW2779" s="12" t="s">
        <v>39</v>
      </c>
      <c r="AX2779" s="12" t="s">
        <v>76</v>
      </c>
      <c r="AY2779" s="264" t="s">
        <v>414</v>
      </c>
    </row>
    <row r="2780" s="13" customFormat="1">
      <c r="B2780" s="265"/>
      <c r="C2780" s="266"/>
      <c r="D2780" s="252" t="s">
        <v>428</v>
      </c>
      <c r="E2780" s="267" t="s">
        <v>21</v>
      </c>
      <c r="F2780" s="268" t="s">
        <v>2900</v>
      </c>
      <c r="G2780" s="266"/>
      <c r="H2780" s="269">
        <v>3</v>
      </c>
      <c r="I2780" s="270"/>
      <c r="J2780" s="266"/>
      <c r="K2780" s="266"/>
      <c r="L2780" s="271"/>
      <c r="M2780" s="272"/>
      <c r="N2780" s="273"/>
      <c r="O2780" s="273"/>
      <c r="P2780" s="273"/>
      <c r="Q2780" s="273"/>
      <c r="R2780" s="273"/>
      <c r="S2780" s="273"/>
      <c r="T2780" s="274"/>
      <c r="AT2780" s="275" t="s">
        <v>428</v>
      </c>
      <c r="AU2780" s="275" t="s">
        <v>86</v>
      </c>
      <c r="AV2780" s="13" t="s">
        <v>86</v>
      </c>
      <c r="AW2780" s="13" t="s">
        <v>39</v>
      </c>
      <c r="AX2780" s="13" t="s">
        <v>76</v>
      </c>
      <c r="AY2780" s="275" t="s">
        <v>414</v>
      </c>
    </row>
    <row r="2781" s="15" customFormat="1">
      <c r="B2781" s="287"/>
      <c r="C2781" s="288"/>
      <c r="D2781" s="252" t="s">
        <v>428</v>
      </c>
      <c r="E2781" s="289" t="s">
        <v>21</v>
      </c>
      <c r="F2781" s="290" t="s">
        <v>235</v>
      </c>
      <c r="G2781" s="288"/>
      <c r="H2781" s="291">
        <v>3</v>
      </c>
      <c r="I2781" s="292"/>
      <c r="J2781" s="288"/>
      <c r="K2781" s="288"/>
      <c r="L2781" s="293"/>
      <c r="M2781" s="294"/>
      <c r="N2781" s="295"/>
      <c r="O2781" s="295"/>
      <c r="P2781" s="295"/>
      <c r="Q2781" s="295"/>
      <c r="R2781" s="295"/>
      <c r="S2781" s="295"/>
      <c r="T2781" s="296"/>
      <c r="AT2781" s="297" t="s">
        <v>428</v>
      </c>
      <c r="AU2781" s="297" t="s">
        <v>86</v>
      </c>
      <c r="AV2781" s="15" t="s">
        <v>422</v>
      </c>
      <c r="AW2781" s="15" t="s">
        <v>39</v>
      </c>
      <c r="AX2781" s="15" t="s">
        <v>83</v>
      </c>
      <c r="AY2781" s="297" t="s">
        <v>414</v>
      </c>
    </row>
    <row r="2782" s="1" customFormat="1" ht="38.25" customHeight="1">
      <c r="B2782" s="47"/>
      <c r="C2782" s="240" t="s">
        <v>2901</v>
      </c>
      <c r="D2782" s="240" t="s">
        <v>418</v>
      </c>
      <c r="E2782" s="241" t="s">
        <v>2902</v>
      </c>
      <c r="F2782" s="242" t="s">
        <v>2903</v>
      </c>
      <c r="G2782" s="243" t="s">
        <v>678</v>
      </c>
      <c r="H2782" s="244">
        <v>2</v>
      </c>
      <c r="I2782" s="245"/>
      <c r="J2782" s="246">
        <f>ROUND(I2782*H2782,2)</f>
        <v>0</v>
      </c>
      <c r="K2782" s="242" t="s">
        <v>21</v>
      </c>
      <c r="L2782" s="73"/>
      <c r="M2782" s="247" t="s">
        <v>21</v>
      </c>
      <c r="N2782" s="248" t="s">
        <v>47</v>
      </c>
      <c r="O2782" s="48"/>
      <c r="P2782" s="249">
        <f>O2782*H2782</f>
        <v>0</v>
      </c>
      <c r="Q2782" s="249">
        <v>0</v>
      </c>
      <c r="R2782" s="249">
        <f>Q2782*H2782</f>
        <v>0</v>
      </c>
      <c r="S2782" s="249">
        <v>0</v>
      </c>
      <c r="T2782" s="250">
        <f>S2782*H2782</f>
        <v>0</v>
      </c>
      <c r="AR2782" s="25" t="s">
        <v>690</v>
      </c>
      <c r="AT2782" s="25" t="s">
        <v>418</v>
      </c>
      <c r="AU2782" s="25" t="s">
        <v>86</v>
      </c>
      <c r="AY2782" s="25" t="s">
        <v>414</v>
      </c>
      <c r="BE2782" s="251">
        <f>IF(N2782="základní",J2782,0)</f>
        <v>0</v>
      </c>
      <c r="BF2782" s="251">
        <f>IF(N2782="snížená",J2782,0)</f>
        <v>0</v>
      </c>
      <c r="BG2782" s="251">
        <f>IF(N2782="zákl. přenesená",J2782,0)</f>
        <v>0</v>
      </c>
      <c r="BH2782" s="251">
        <f>IF(N2782="sníž. přenesená",J2782,0)</f>
        <v>0</v>
      </c>
      <c r="BI2782" s="251">
        <f>IF(N2782="nulová",J2782,0)</f>
        <v>0</v>
      </c>
      <c r="BJ2782" s="25" t="s">
        <v>83</v>
      </c>
      <c r="BK2782" s="251">
        <f>ROUND(I2782*H2782,2)</f>
        <v>0</v>
      </c>
      <c r="BL2782" s="25" t="s">
        <v>690</v>
      </c>
      <c r="BM2782" s="25" t="s">
        <v>2904</v>
      </c>
    </row>
    <row r="2783" s="12" customFormat="1">
      <c r="B2783" s="255"/>
      <c r="C2783" s="256"/>
      <c r="D2783" s="252" t="s">
        <v>428</v>
      </c>
      <c r="E2783" s="257" t="s">
        <v>21</v>
      </c>
      <c r="F2783" s="258" t="s">
        <v>2559</v>
      </c>
      <c r="G2783" s="256"/>
      <c r="H2783" s="257" t="s">
        <v>21</v>
      </c>
      <c r="I2783" s="259"/>
      <c r="J2783" s="256"/>
      <c r="K2783" s="256"/>
      <c r="L2783" s="260"/>
      <c r="M2783" s="261"/>
      <c r="N2783" s="262"/>
      <c r="O2783" s="262"/>
      <c r="P2783" s="262"/>
      <c r="Q2783" s="262"/>
      <c r="R2783" s="262"/>
      <c r="S2783" s="262"/>
      <c r="T2783" s="263"/>
      <c r="AT2783" s="264" t="s">
        <v>428</v>
      </c>
      <c r="AU2783" s="264" t="s">
        <v>86</v>
      </c>
      <c r="AV2783" s="12" t="s">
        <v>83</v>
      </c>
      <c r="AW2783" s="12" t="s">
        <v>39</v>
      </c>
      <c r="AX2783" s="12" t="s">
        <v>76</v>
      </c>
      <c r="AY2783" s="264" t="s">
        <v>414</v>
      </c>
    </row>
    <row r="2784" s="13" customFormat="1">
      <c r="B2784" s="265"/>
      <c r="C2784" s="266"/>
      <c r="D2784" s="252" t="s">
        <v>428</v>
      </c>
      <c r="E2784" s="267" t="s">
        <v>21</v>
      </c>
      <c r="F2784" s="268" t="s">
        <v>2905</v>
      </c>
      <c r="G2784" s="266"/>
      <c r="H2784" s="269">
        <v>2</v>
      </c>
      <c r="I2784" s="270"/>
      <c r="J2784" s="266"/>
      <c r="K2784" s="266"/>
      <c r="L2784" s="271"/>
      <c r="M2784" s="272"/>
      <c r="N2784" s="273"/>
      <c r="O2784" s="273"/>
      <c r="P2784" s="273"/>
      <c r="Q2784" s="273"/>
      <c r="R2784" s="273"/>
      <c r="S2784" s="273"/>
      <c r="T2784" s="274"/>
      <c r="AT2784" s="275" t="s">
        <v>428</v>
      </c>
      <c r="AU2784" s="275" t="s">
        <v>86</v>
      </c>
      <c r="AV2784" s="13" t="s">
        <v>86</v>
      </c>
      <c r="AW2784" s="13" t="s">
        <v>39</v>
      </c>
      <c r="AX2784" s="13" t="s">
        <v>76</v>
      </c>
      <c r="AY2784" s="275" t="s">
        <v>414</v>
      </c>
    </row>
    <row r="2785" s="15" customFormat="1">
      <c r="B2785" s="287"/>
      <c r="C2785" s="288"/>
      <c r="D2785" s="252" t="s">
        <v>428</v>
      </c>
      <c r="E2785" s="289" t="s">
        <v>21</v>
      </c>
      <c r="F2785" s="290" t="s">
        <v>235</v>
      </c>
      <c r="G2785" s="288"/>
      <c r="H2785" s="291">
        <v>2</v>
      </c>
      <c r="I2785" s="292"/>
      <c r="J2785" s="288"/>
      <c r="K2785" s="288"/>
      <c r="L2785" s="293"/>
      <c r="M2785" s="294"/>
      <c r="N2785" s="295"/>
      <c r="O2785" s="295"/>
      <c r="P2785" s="295"/>
      <c r="Q2785" s="295"/>
      <c r="R2785" s="295"/>
      <c r="S2785" s="295"/>
      <c r="T2785" s="296"/>
      <c r="AT2785" s="297" t="s">
        <v>428</v>
      </c>
      <c r="AU2785" s="297" t="s">
        <v>86</v>
      </c>
      <c r="AV2785" s="15" t="s">
        <v>422</v>
      </c>
      <c r="AW2785" s="15" t="s">
        <v>39</v>
      </c>
      <c r="AX2785" s="15" t="s">
        <v>83</v>
      </c>
      <c r="AY2785" s="297" t="s">
        <v>414</v>
      </c>
    </row>
    <row r="2786" s="1" customFormat="1" ht="38.25" customHeight="1">
      <c r="B2786" s="47"/>
      <c r="C2786" s="240" t="s">
        <v>2906</v>
      </c>
      <c r="D2786" s="240" t="s">
        <v>418</v>
      </c>
      <c r="E2786" s="241" t="s">
        <v>2907</v>
      </c>
      <c r="F2786" s="242" t="s">
        <v>2908</v>
      </c>
      <c r="G2786" s="243" t="s">
        <v>678</v>
      </c>
      <c r="H2786" s="244">
        <v>2</v>
      </c>
      <c r="I2786" s="245"/>
      <c r="J2786" s="246">
        <f>ROUND(I2786*H2786,2)</f>
        <v>0</v>
      </c>
      <c r="K2786" s="242" t="s">
        <v>21</v>
      </c>
      <c r="L2786" s="73"/>
      <c r="M2786" s="247" t="s">
        <v>21</v>
      </c>
      <c r="N2786" s="248" t="s">
        <v>47</v>
      </c>
      <c r="O2786" s="48"/>
      <c r="P2786" s="249">
        <f>O2786*H2786</f>
        <v>0</v>
      </c>
      <c r="Q2786" s="249">
        <v>0</v>
      </c>
      <c r="R2786" s="249">
        <f>Q2786*H2786</f>
        <v>0</v>
      </c>
      <c r="S2786" s="249">
        <v>0</v>
      </c>
      <c r="T2786" s="250">
        <f>S2786*H2786</f>
        <v>0</v>
      </c>
      <c r="AR2786" s="25" t="s">
        <v>690</v>
      </c>
      <c r="AT2786" s="25" t="s">
        <v>418</v>
      </c>
      <c r="AU2786" s="25" t="s">
        <v>86</v>
      </c>
      <c r="AY2786" s="25" t="s">
        <v>414</v>
      </c>
      <c r="BE2786" s="251">
        <f>IF(N2786="základní",J2786,0)</f>
        <v>0</v>
      </c>
      <c r="BF2786" s="251">
        <f>IF(N2786="snížená",J2786,0)</f>
        <v>0</v>
      </c>
      <c r="BG2786" s="251">
        <f>IF(N2786="zákl. přenesená",J2786,0)</f>
        <v>0</v>
      </c>
      <c r="BH2786" s="251">
        <f>IF(N2786="sníž. přenesená",J2786,0)</f>
        <v>0</v>
      </c>
      <c r="BI2786" s="251">
        <f>IF(N2786="nulová",J2786,0)</f>
        <v>0</v>
      </c>
      <c r="BJ2786" s="25" t="s">
        <v>83</v>
      </c>
      <c r="BK2786" s="251">
        <f>ROUND(I2786*H2786,2)</f>
        <v>0</v>
      </c>
      <c r="BL2786" s="25" t="s">
        <v>690</v>
      </c>
      <c r="BM2786" s="25" t="s">
        <v>2909</v>
      </c>
    </row>
    <row r="2787" s="12" customFormat="1">
      <c r="B2787" s="255"/>
      <c r="C2787" s="256"/>
      <c r="D2787" s="252" t="s">
        <v>428</v>
      </c>
      <c r="E2787" s="257" t="s">
        <v>21</v>
      </c>
      <c r="F2787" s="258" t="s">
        <v>2559</v>
      </c>
      <c r="G2787" s="256"/>
      <c r="H2787" s="257" t="s">
        <v>21</v>
      </c>
      <c r="I2787" s="259"/>
      <c r="J2787" s="256"/>
      <c r="K2787" s="256"/>
      <c r="L2787" s="260"/>
      <c r="M2787" s="261"/>
      <c r="N2787" s="262"/>
      <c r="O2787" s="262"/>
      <c r="P2787" s="262"/>
      <c r="Q2787" s="262"/>
      <c r="R2787" s="262"/>
      <c r="S2787" s="262"/>
      <c r="T2787" s="263"/>
      <c r="AT2787" s="264" t="s">
        <v>428</v>
      </c>
      <c r="AU2787" s="264" t="s">
        <v>86</v>
      </c>
      <c r="AV2787" s="12" t="s">
        <v>83</v>
      </c>
      <c r="AW2787" s="12" t="s">
        <v>39</v>
      </c>
      <c r="AX2787" s="12" t="s">
        <v>76</v>
      </c>
      <c r="AY2787" s="264" t="s">
        <v>414</v>
      </c>
    </row>
    <row r="2788" s="13" customFormat="1">
      <c r="B2788" s="265"/>
      <c r="C2788" s="266"/>
      <c r="D2788" s="252" t="s">
        <v>428</v>
      </c>
      <c r="E2788" s="267" t="s">
        <v>21</v>
      </c>
      <c r="F2788" s="268" t="s">
        <v>2910</v>
      </c>
      <c r="G2788" s="266"/>
      <c r="H2788" s="269">
        <v>2</v>
      </c>
      <c r="I2788" s="270"/>
      <c r="J2788" s="266"/>
      <c r="K2788" s="266"/>
      <c r="L2788" s="271"/>
      <c r="M2788" s="272"/>
      <c r="N2788" s="273"/>
      <c r="O2788" s="273"/>
      <c r="P2788" s="273"/>
      <c r="Q2788" s="273"/>
      <c r="R2788" s="273"/>
      <c r="S2788" s="273"/>
      <c r="T2788" s="274"/>
      <c r="AT2788" s="275" t="s">
        <v>428</v>
      </c>
      <c r="AU2788" s="275" t="s">
        <v>86</v>
      </c>
      <c r="AV2788" s="13" t="s">
        <v>86</v>
      </c>
      <c r="AW2788" s="13" t="s">
        <v>39</v>
      </c>
      <c r="AX2788" s="13" t="s">
        <v>76</v>
      </c>
      <c r="AY2788" s="275" t="s">
        <v>414</v>
      </c>
    </row>
    <row r="2789" s="15" customFormat="1">
      <c r="B2789" s="287"/>
      <c r="C2789" s="288"/>
      <c r="D2789" s="252" t="s">
        <v>428</v>
      </c>
      <c r="E2789" s="289" t="s">
        <v>21</v>
      </c>
      <c r="F2789" s="290" t="s">
        <v>235</v>
      </c>
      <c r="G2789" s="288"/>
      <c r="H2789" s="291">
        <v>2</v>
      </c>
      <c r="I2789" s="292"/>
      <c r="J2789" s="288"/>
      <c r="K2789" s="288"/>
      <c r="L2789" s="293"/>
      <c r="M2789" s="294"/>
      <c r="N2789" s="295"/>
      <c r="O2789" s="295"/>
      <c r="P2789" s="295"/>
      <c r="Q2789" s="295"/>
      <c r="R2789" s="295"/>
      <c r="S2789" s="295"/>
      <c r="T2789" s="296"/>
      <c r="AT2789" s="297" t="s">
        <v>428</v>
      </c>
      <c r="AU2789" s="297" t="s">
        <v>86</v>
      </c>
      <c r="AV2789" s="15" t="s">
        <v>422</v>
      </c>
      <c r="AW2789" s="15" t="s">
        <v>39</v>
      </c>
      <c r="AX2789" s="15" t="s">
        <v>83</v>
      </c>
      <c r="AY2789" s="297" t="s">
        <v>414</v>
      </c>
    </row>
    <row r="2790" s="1" customFormat="1" ht="38.25" customHeight="1">
      <c r="B2790" s="47"/>
      <c r="C2790" s="240" t="s">
        <v>2911</v>
      </c>
      <c r="D2790" s="240" t="s">
        <v>418</v>
      </c>
      <c r="E2790" s="241" t="s">
        <v>2912</v>
      </c>
      <c r="F2790" s="242" t="s">
        <v>2913</v>
      </c>
      <c r="G2790" s="243" t="s">
        <v>678</v>
      </c>
      <c r="H2790" s="244">
        <v>1</v>
      </c>
      <c r="I2790" s="245"/>
      <c r="J2790" s="246">
        <f>ROUND(I2790*H2790,2)</f>
        <v>0</v>
      </c>
      <c r="K2790" s="242" t="s">
        <v>21</v>
      </c>
      <c r="L2790" s="73"/>
      <c r="M2790" s="247" t="s">
        <v>21</v>
      </c>
      <c r="N2790" s="248" t="s">
        <v>47</v>
      </c>
      <c r="O2790" s="48"/>
      <c r="P2790" s="249">
        <f>O2790*H2790</f>
        <v>0</v>
      </c>
      <c r="Q2790" s="249">
        <v>0</v>
      </c>
      <c r="R2790" s="249">
        <f>Q2790*H2790</f>
        <v>0</v>
      </c>
      <c r="S2790" s="249">
        <v>0</v>
      </c>
      <c r="T2790" s="250">
        <f>S2790*H2790</f>
        <v>0</v>
      </c>
      <c r="AR2790" s="25" t="s">
        <v>690</v>
      </c>
      <c r="AT2790" s="25" t="s">
        <v>418</v>
      </c>
      <c r="AU2790" s="25" t="s">
        <v>86</v>
      </c>
      <c r="AY2790" s="25" t="s">
        <v>414</v>
      </c>
      <c r="BE2790" s="251">
        <f>IF(N2790="základní",J2790,0)</f>
        <v>0</v>
      </c>
      <c r="BF2790" s="251">
        <f>IF(N2790="snížená",J2790,0)</f>
        <v>0</v>
      </c>
      <c r="BG2790" s="251">
        <f>IF(N2790="zákl. přenesená",J2790,0)</f>
        <v>0</v>
      </c>
      <c r="BH2790" s="251">
        <f>IF(N2790="sníž. přenesená",J2790,0)</f>
        <v>0</v>
      </c>
      <c r="BI2790" s="251">
        <f>IF(N2790="nulová",J2790,0)</f>
        <v>0</v>
      </c>
      <c r="BJ2790" s="25" t="s">
        <v>83</v>
      </c>
      <c r="BK2790" s="251">
        <f>ROUND(I2790*H2790,2)</f>
        <v>0</v>
      </c>
      <c r="BL2790" s="25" t="s">
        <v>690</v>
      </c>
      <c r="BM2790" s="25" t="s">
        <v>2914</v>
      </c>
    </row>
    <row r="2791" s="12" customFormat="1">
      <c r="B2791" s="255"/>
      <c r="C2791" s="256"/>
      <c r="D2791" s="252" t="s">
        <v>428</v>
      </c>
      <c r="E2791" s="257" t="s">
        <v>21</v>
      </c>
      <c r="F2791" s="258" t="s">
        <v>2559</v>
      </c>
      <c r="G2791" s="256"/>
      <c r="H2791" s="257" t="s">
        <v>21</v>
      </c>
      <c r="I2791" s="259"/>
      <c r="J2791" s="256"/>
      <c r="K2791" s="256"/>
      <c r="L2791" s="260"/>
      <c r="M2791" s="261"/>
      <c r="N2791" s="262"/>
      <c r="O2791" s="262"/>
      <c r="P2791" s="262"/>
      <c r="Q2791" s="262"/>
      <c r="R2791" s="262"/>
      <c r="S2791" s="262"/>
      <c r="T2791" s="263"/>
      <c r="AT2791" s="264" t="s">
        <v>428</v>
      </c>
      <c r="AU2791" s="264" t="s">
        <v>86</v>
      </c>
      <c r="AV2791" s="12" t="s">
        <v>83</v>
      </c>
      <c r="AW2791" s="12" t="s">
        <v>39</v>
      </c>
      <c r="AX2791" s="12" t="s">
        <v>76</v>
      </c>
      <c r="AY2791" s="264" t="s">
        <v>414</v>
      </c>
    </row>
    <row r="2792" s="13" customFormat="1">
      <c r="B2792" s="265"/>
      <c r="C2792" s="266"/>
      <c r="D2792" s="252" t="s">
        <v>428</v>
      </c>
      <c r="E2792" s="267" t="s">
        <v>21</v>
      </c>
      <c r="F2792" s="268" t="s">
        <v>2915</v>
      </c>
      <c r="G2792" s="266"/>
      <c r="H2792" s="269">
        <v>1</v>
      </c>
      <c r="I2792" s="270"/>
      <c r="J2792" s="266"/>
      <c r="K2792" s="266"/>
      <c r="L2792" s="271"/>
      <c r="M2792" s="272"/>
      <c r="N2792" s="273"/>
      <c r="O2792" s="273"/>
      <c r="P2792" s="273"/>
      <c r="Q2792" s="273"/>
      <c r="R2792" s="273"/>
      <c r="S2792" s="273"/>
      <c r="T2792" s="274"/>
      <c r="AT2792" s="275" t="s">
        <v>428</v>
      </c>
      <c r="AU2792" s="275" t="s">
        <v>86</v>
      </c>
      <c r="AV2792" s="13" t="s">
        <v>86</v>
      </c>
      <c r="AW2792" s="13" t="s">
        <v>39</v>
      </c>
      <c r="AX2792" s="13" t="s">
        <v>76</v>
      </c>
      <c r="AY2792" s="275" t="s">
        <v>414</v>
      </c>
    </row>
    <row r="2793" s="15" customFormat="1">
      <c r="B2793" s="287"/>
      <c r="C2793" s="288"/>
      <c r="D2793" s="252" t="s">
        <v>428</v>
      </c>
      <c r="E2793" s="289" t="s">
        <v>21</v>
      </c>
      <c r="F2793" s="290" t="s">
        <v>235</v>
      </c>
      <c r="G2793" s="288"/>
      <c r="H2793" s="291">
        <v>1</v>
      </c>
      <c r="I2793" s="292"/>
      <c r="J2793" s="288"/>
      <c r="K2793" s="288"/>
      <c r="L2793" s="293"/>
      <c r="M2793" s="294"/>
      <c r="N2793" s="295"/>
      <c r="O2793" s="295"/>
      <c r="P2793" s="295"/>
      <c r="Q2793" s="295"/>
      <c r="R2793" s="295"/>
      <c r="S2793" s="295"/>
      <c r="T2793" s="296"/>
      <c r="AT2793" s="297" t="s">
        <v>428</v>
      </c>
      <c r="AU2793" s="297" t="s">
        <v>86</v>
      </c>
      <c r="AV2793" s="15" t="s">
        <v>422</v>
      </c>
      <c r="AW2793" s="15" t="s">
        <v>39</v>
      </c>
      <c r="AX2793" s="15" t="s">
        <v>83</v>
      </c>
      <c r="AY2793" s="297" t="s">
        <v>414</v>
      </c>
    </row>
    <row r="2794" s="1" customFormat="1" ht="38.25" customHeight="1">
      <c r="B2794" s="47"/>
      <c r="C2794" s="240" t="s">
        <v>2916</v>
      </c>
      <c r="D2794" s="240" t="s">
        <v>418</v>
      </c>
      <c r="E2794" s="241" t="s">
        <v>2917</v>
      </c>
      <c r="F2794" s="242" t="s">
        <v>2918</v>
      </c>
      <c r="G2794" s="243" t="s">
        <v>678</v>
      </c>
      <c r="H2794" s="244">
        <v>16</v>
      </c>
      <c r="I2794" s="245"/>
      <c r="J2794" s="246">
        <f>ROUND(I2794*H2794,2)</f>
        <v>0</v>
      </c>
      <c r="K2794" s="242" t="s">
        <v>21</v>
      </c>
      <c r="L2794" s="73"/>
      <c r="M2794" s="247" t="s">
        <v>21</v>
      </c>
      <c r="N2794" s="248" t="s">
        <v>47</v>
      </c>
      <c r="O2794" s="48"/>
      <c r="P2794" s="249">
        <f>O2794*H2794</f>
        <v>0</v>
      </c>
      <c r="Q2794" s="249">
        <v>0</v>
      </c>
      <c r="R2794" s="249">
        <f>Q2794*H2794</f>
        <v>0</v>
      </c>
      <c r="S2794" s="249">
        <v>0</v>
      </c>
      <c r="T2794" s="250">
        <f>S2794*H2794</f>
        <v>0</v>
      </c>
      <c r="AR2794" s="25" t="s">
        <v>690</v>
      </c>
      <c r="AT2794" s="25" t="s">
        <v>418</v>
      </c>
      <c r="AU2794" s="25" t="s">
        <v>86</v>
      </c>
      <c r="AY2794" s="25" t="s">
        <v>414</v>
      </c>
      <c r="BE2794" s="251">
        <f>IF(N2794="základní",J2794,0)</f>
        <v>0</v>
      </c>
      <c r="BF2794" s="251">
        <f>IF(N2794="snížená",J2794,0)</f>
        <v>0</v>
      </c>
      <c r="BG2794" s="251">
        <f>IF(N2794="zákl. přenesená",J2794,0)</f>
        <v>0</v>
      </c>
      <c r="BH2794" s="251">
        <f>IF(N2794="sníž. přenesená",J2794,0)</f>
        <v>0</v>
      </c>
      <c r="BI2794" s="251">
        <f>IF(N2794="nulová",J2794,0)</f>
        <v>0</v>
      </c>
      <c r="BJ2794" s="25" t="s">
        <v>83</v>
      </c>
      <c r="BK2794" s="251">
        <f>ROUND(I2794*H2794,2)</f>
        <v>0</v>
      </c>
      <c r="BL2794" s="25" t="s">
        <v>690</v>
      </c>
      <c r="BM2794" s="25" t="s">
        <v>2919</v>
      </c>
    </row>
    <row r="2795" s="12" customFormat="1">
      <c r="B2795" s="255"/>
      <c r="C2795" s="256"/>
      <c r="D2795" s="252" t="s">
        <v>428</v>
      </c>
      <c r="E2795" s="257" t="s">
        <v>21</v>
      </c>
      <c r="F2795" s="258" t="s">
        <v>2559</v>
      </c>
      <c r="G2795" s="256"/>
      <c r="H2795" s="257" t="s">
        <v>21</v>
      </c>
      <c r="I2795" s="259"/>
      <c r="J2795" s="256"/>
      <c r="K2795" s="256"/>
      <c r="L2795" s="260"/>
      <c r="M2795" s="261"/>
      <c r="N2795" s="262"/>
      <c r="O2795" s="262"/>
      <c r="P2795" s="262"/>
      <c r="Q2795" s="262"/>
      <c r="R2795" s="262"/>
      <c r="S2795" s="262"/>
      <c r="T2795" s="263"/>
      <c r="AT2795" s="264" t="s">
        <v>428</v>
      </c>
      <c r="AU2795" s="264" t="s">
        <v>86</v>
      </c>
      <c r="AV2795" s="12" t="s">
        <v>83</v>
      </c>
      <c r="AW2795" s="12" t="s">
        <v>39</v>
      </c>
      <c r="AX2795" s="12" t="s">
        <v>76</v>
      </c>
      <c r="AY2795" s="264" t="s">
        <v>414</v>
      </c>
    </row>
    <row r="2796" s="13" customFormat="1">
      <c r="B2796" s="265"/>
      <c r="C2796" s="266"/>
      <c r="D2796" s="252" t="s">
        <v>428</v>
      </c>
      <c r="E2796" s="267" t="s">
        <v>21</v>
      </c>
      <c r="F2796" s="268" t="s">
        <v>2920</v>
      </c>
      <c r="G2796" s="266"/>
      <c r="H2796" s="269">
        <v>16</v>
      </c>
      <c r="I2796" s="270"/>
      <c r="J2796" s="266"/>
      <c r="K2796" s="266"/>
      <c r="L2796" s="271"/>
      <c r="M2796" s="272"/>
      <c r="N2796" s="273"/>
      <c r="O2796" s="273"/>
      <c r="P2796" s="273"/>
      <c r="Q2796" s="273"/>
      <c r="R2796" s="273"/>
      <c r="S2796" s="273"/>
      <c r="T2796" s="274"/>
      <c r="AT2796" s="275" t="s">
        <v>428</v>
      </c>
      <c r="AU2796" s="275" t="s">
        <v>86</v>
      </c>
      <c r="AV2796" s="13" t="s">
        <v>86</v>
      </c>
      <c r="AW2796" s="13" t="s">
        <v>39</v>
      </c>
      <c r="AX2796" s="13" t="s">
        <v>76</v>
      </c>
      <c r="AY2796" s="275" t="s">
        <v>414</v>
      </c>
    </row>
    <row r="2797" s="15" customFormat="1">
      <c r="B2797" s="287"/>
      <c r="C2797" s="288"/>
      <c r="D2797" s="252" t="s">
        <v>428</v>
      </c>
      <c r="E2797" s="289" t="s">
        <v>21</v>
      </c>
      <c r="F2797" s="290" t="s">
        <v>235</v>
      </c>
      <c r="G2797" s="288"/>
      <c r="H2797" s="291">
        <v>16</v>
      </c>
      <c r="I2797" s="292"/>
      <c r="J2797" s="288"/>
      <c r="K2797" s="288"/>
      <c r="L2797" s="293"/>
      <c r="M2797" s="294"/>
      <c r="N2797" s="295"/>
      <c r="O2797" s="295"/>
      <c r="P2797" s="295"/>
      <c r="Q2797" s="295"/>
      <c r="R2797" s="295"/>
      <c r="S2797" s="295"/>
      <c r="T2797" s="296"/>
      <c r="AT2797" s="297" t="s">
        <v>428</v>
      </c>
      <c r="AU2797" s="297" t="s">
        <v>86</v>
      </c>
      <c r="AV2797" s="15" t="s">
        <v>422</v>
      </c>
      <c r="AW2797" s="15" t="s">
        <v>39</v>
      </c>
      <c r="AX2797" s="15" t="s">
        <v>83</v>
      </c>
      <c r="AY2797" s="297" t="s">
        <v>414</v>
      </c>
    </row>
    <row r="2798" s="1" customFormat="1" ht="38.25" customHeight="1">
      <c r="B2798" s="47"/>
      <c r="C2798" s="240" t="s">
        <v>2921</v>
      </c>
      <c r="D2798" s="240" t="s">
        <v>418</v>
      </c>
      <c r="E2798" s="241" t="s">
        <v>2922</v>
      </c>
      <c r="F2798" s="242" t="s">
        <v>2923</v>
      </c>
      <c r="G2798" s="243" t="s">
        <v>678</v>
      </c>
      <c r="H2798" s="244">
        <v>2</v>
      </c>
      <c r="I2798" s="245"/>
      <c r="J2798" s="246">
        <f>ROUND(I2798*H2798,2)</f>
        <v>0</v>
      </c>
      <c r="K2798" s="242" t="s">
        <v>21</v>
      </c>
      <c r="L2798" s="73"/>
      <c r="M2798" s="247" t="s">
        <v>21</v>
      </c>
      <c r="N2798" s="248" t="s">
        <v>47</v>
      </c>
      <c r="O2798" s="48"/>
      <c r="P2798" s="249">
        <f>O2798*H2798</f>
        <v>0</v>
      </c>
      <c r="Q2798" s="249">
        <v>0</v>
      </c>
      <c r="R2798" s="249">
        <f>Q2798*H2798</f>
        <v>0</v>
      </c>
      <c r="S2798" s="249">
        <v>0</v>
      </c>
      <c r="T2798" s="250">
        <f>S2798*H2798</f>
        <v>0</v>
      </c>
      <c r="AR2798" s="25" t="s">
        <v>690</v>
      </c>
      <c r="AT2798" s="25" t="s">
        <v>418</v>
      </c>
      <c r="AU2798" s="25" t="s">
        <v>86</v>
      </c>
      <c r="AY2798" s="25" t="s">
        <v>414</v>
      </c>
      <c r="BE2798" s="251">
        <f>IF(N2798="základní",J2798,0)</f>
        <v>0</v>
      </c>
      <c r="BF2798" s="251">
        <f>IF(N2798="snížená",J2798,0)</f>
        <v>0</v>
      </c>
      <c r="BG2798" s="251">
        <f>IF(N2798="zákl. přenesená",J2798,0)</f>
        <v>0</v>
      </c>
      <c r="BH2798" s="251">
        <f>IF(N2798="sníž. přenesená",J2798,0)</f>
        <v>0</v>
      </c>
      <c r="BI2798" s="251">
        <f>IF(N2798="nulová",J2798,0)</f>
        <v>0</v>
      </c>
      <c r="BJ2798" s="25" t="s">
        <v>83</v>
      </c>
      <c r="BK2798" s="251">
        <f>ROUND(I2798*H2798,2)</f>
        <v>0</v>
      </c>
      <c r="BL2798" s="25" t="s">
        <v>690</v>
      </c>
      <c r="BM2798" s="25" t="s">
        <v>2924</v>
      </c>
    </row>
    <row r="2799" s="12" customFormat="1">
      <c r="B2799" s="255"/>
      <c r="C2799" s="256"/>
      <c r="D2799" s="252" t="s">
        <v>428</v>
      </c>
      <c r="E2799" s="257" t="s">
        <v>21</v>
      </c>
      <c r="F2799" s="258" t="s">
        <v>2559</v>
      </c>
      <c r="G2799" s="256"/>
      <c r="H2799" s="257" t="s">
        <v>21</v>
      </c>
      <c r="I2799" s="259"/>
      <c r="J2799" s="256"/>
      <c r="K2799" s="256"/>
      <c r="L2799" s="260"/>
      <c r="M2799" s="261"/>
      <c r="N2799" s="262"/>
      <c r="O2799" s="262"/>
      <c r="P2799" s="262"/>
      <c r="Q2799" s="262"/>
      <c r="R2799" s="262"/>
      <c r="S2799" s="262"/>
      <c r="T2799" s="263"/>
      <c r="AT2799" s="264" t="s">
        <v>428</v>
      </c>
      <c r="AU2799" s="264" t="s">
        <v>86</v>
      </c>
      <c r="AV2799" s="12" t="s">
        <v>83</v>
      </c>
      <c r="AW2799" s="12" t="s">
        <v>39</v>
      </c>
      <c r="AX2799" s="12" t="s">
        <v>76</v>
      </c>
      <c r="AY2799" s="264" t="s">
        <v>414</v>
      </c>
    </row>
    <row r="2800" s="13" customFormat="1">
      <c r="B2800" s="265"/>
      <c r="C2800" s="266"/>
      <c r="D2800" s="252" t="s">
        <v>428</v>
      </c>
      <c r="E2800" s="267" t="s">
        <v>21</v>
      </c>
      <c r="F2800" s="268" t="s">
        <v>2925</v>
      </c>
      <c r="G2800" s="266"/>
      <c r="H2800" s="269">
        <v>2</v>
      </c>
      <c r="I2800" s="270"/>
      <c r="J2800" s="266"/>
      <c r="K2800" s="266"/>
      <c r="L2800" s="271"/>
      <c r="M2800" s="272"/>
      <c r="N2800" s="273"/>
      <c r="O2800" s="273"/>
      <c r="P2800" s="273"/>
      <c r="Q2800" s="273"/>
      <c r="R2800" s="273"/>
      <c r="S2800" s="273"/>
      <c r="T2800" s="274"/>
      <c r="AT2800" s="275" t="s">
        <v>428</v>
      </c>
      <c r="AU2800" s="275" t="s">
        <v>86</v>
      </c>
      <c r="AV2800" s="13" t="s">
        <v>86</v>
      </c>
      <c r="AW2800" s="13" t="s">
        <v>39</v>
      </c>
      <c r="AX2800" s="13" t="s">
        <v>76</v>
      </c>
      <c r="AY2800" s="275" t="s">
        <v>414</v>
      </c>
    </row>
    <row r="2801" s="15" customFormat="1">
      <c r="B2801" s="287"/>
      <c r="C2801" s="288"/>
      <c r="D2801" s="252" t="s">
        <v>428</v>
      </c>
      <c r="E2801" s="289" t="s">
        <v>21</v>
      </c>
      <c r="F2801" s="290" t="s">
        <v>235</v>
      </c>
      <c r="G2801" s="288"/>
      <c r="H2801" s="291">
        <v>2</v>
      </c>
      <c r="I2801" s="292"/>
      <c r="J2801" s="288"/>
      <c r="K2801" s="288"/>
      <c r="L2801" s="293"/>
      <c r="M2801" s="294"/>
      <c r="N2801" s="295"/>
      <c r="O2801" s="295"/>
      <c r="P2801" s="295"/>
      <c r="Q2801" s="295"/>
      <c r="R2801" s="295"/>
      <c r="S2801" s="295"/>
      <c r="T2801" s="296"/>
      <c r="AT2801" s="297" t="s">
        <v>428</v>
      </c>
      <c r="AU2801" s="297" t="s">
        <v>86</v>
      </c>
      <c r="AV2801" s="15" t="s">
        <v>422</v>
      </c>
      <c r="AW2801" s="15" t="s">
        <v>39</v>
      </c>
      <c r="AX2801" s="15" t="s">
        <v>83</v>
      </c>
      <c r="AY2801" s="297" t="s">
        <v>414</v>
      </c>
    </row>
    <row r="2802" s="1" customFormat="1" ht="38.25" customHeight="1">
      <c r="B2802" s="47"/>
      <c r="C2802" s="240" t="s">
        <v>2926</v>
      </c>
      <c r="D2802" s="240" t="s">
        <v>418</v>
      </c>
      <c r="E2802" s="241" t="s">
        <v>2927</v>
      </c>
      <c r="F2802" s="242" t="s">
        <v>2928</v>
      </c>
      <c r="G2802" s="243" t="s">
        <v>678</v>
      </c>
      <c r="H2802" s="244">
        <v>1</v>
      </c>
      <c r="I2802" s="245"/>
      <c r="J2802" s="246">
        <f>ROUND(I2802*H2802,2)</f>
        <v>0</v>
      </c>
      <c r="K2802" s="242" t="s">
        <v>21</v>
      </c>
      <c r="L2802" s="73"/>
      <c r="M2802" s="247" t="s">
        <v>21</v>
      </c>
      <c r="N2802" s="248" t="s">
        <v>47</v>
      </c>
      <c r="O2802" s="48"/>
      <c r="P2802" s="249">
        <f>O2802*H2802</f>
        <v>0</v>
      </c>
      <c r="Q2802" s="249">
        <v>0</v>
      </c>
      <c r="R2802" s="249">
        <f>Q2802*H2802</f>
        <v>0</v>
      </c>
      <c r="S2802" s="249">
        <v>0</v>
      </c>
      <c r="T2802" s="250">
        <f>S2802*H2802</f>
        <v>0</v>
      </c>
      <c r="AR2802" s="25" t="s">
        <v>690</v>
      </c>
      <c r="AT2802" s="25" t="s">
        <v>418</v>
      </c>
      <c r="AU2802" s="25" t="s">
        <v>86</v>
      </c>
      <c r="AY2802" s="25" t="s">
        <v>414</v>
      </c>
      <c r="BE2802" s="251">
        <f>IF(N2802="základní",J2802,0)</f>
        <v>0</v>
      </c>
      <c r="BF2802" s="251">
        <f>IF(N2802="snížená",J2802,0)</f>
        <v>0</v>
      </c>
      <c r="BG2802" s="251">
        <f>IF(N2802="zákl. přenesená",J2802,0)</f>
        <v>0</v>
      </c>
      <c r="BH2802" s="251">
        <f>IF(N2802="sníž. přenesená",J2802,0)</f>
        <v>0</v>
      </c>
      <c r="BI2802" s="251">
        <f>IF(N2802="nulová",J2802,0)</f>
        <v>0</v>
      </c>
      <c r="BJ2802" s="25" t="s">
        <v>83</v>
      </c>
      <c r="BK2802" s="251">
        <f>ROUND(I2802*H2802,2)</f>
        <v>0</v>
      </c>
      <c r="BL2802" s="25" t="s">
        <v>690</v>
      </c>
      <c r="BM2802" s="25" t="s">
        <v>2929</v>
      </c>
    </row>
    <row r="2803" s="12" customFormat="1">
      <c r="B2803" s="255"/>
      <c r="C2803" s="256"/>
      <c r="D2803" s="252" t="s">
        <v>428</v>
      </c>
      <c r="E2803" s="257" t="s">
        <v>21</v>
      </c>
      <c r="F2803" s="258" t="s">
        <v>2559</v>
      </c>
      <c r="G2803" s="256"/>
      <c r="H2803" s="257" t="s">
        <v>21</v>
      </c>
      <c r="I2803" s="259"/>
      <c r="J2803" s="256"/>
      <c r="K2803" s="256"/>
      <c r="L2803" s="260"/>
      <c r="M2803" s="261"/>
      <c r="N2803" s="262"/>
      <c r="O2803" s="262"/>
      <c r="P2803" s="262"/>
      <c r="Q2803" s="262"/>
      <c r="R2803" s="262"/>
      <c r="S2803" s="262"/>
      <c r="T2803" s="263"/>
      <c r="AT2803" s="264" t="s">
        <v>428</v>
      </c>
      <c r="AU2803" s="264" t="s">
        <v>86</v>
      </c>
      <c r="AV2803" s="12" t="s">
        <v>83</v>
      </c>
      <c r="AW2803" s="12" t="s">
        <v>39</v>
      </c>
      <c r="AX2803" s="12" t="s">
        <v>76</v>
      </c>
      <c r="AY2803" s="264" t="s">
        <v>414</v>
      </c>
    </row>
    <row r="2804" s="13" customFormat="1">
      <c r="B2804" s="265"/>
      <c r="C2804" s="266"/>
      <c r="D2804" s="252" t="s">
        <v>428</v>
      </c>
      <c r="E2804" s="267" t="s">
        <v>21</v>
      </c>
      <c r="F2804" s="268" t="s">
        <v>2930</v>
      </c>
      <c r="G2804" s="266"/>
      <c r="H2804" s="269">
        <v>1</v>
      </c>
      <c r="I2804" s="270"/>
      <c r="J2804" s="266"/>
      <c r="K2804" s="266"/>
      <c r="L2804" s="271"/>
      <c r="M2804" s="272"/>
      <c r="N2804" s="273"/>
      <c r="O2804" s="273"/>
      <c r="P2804" s="273"/>
      <c r="Q2804" s="273"/>
      <c r="R2804" s="273"/>
      <c r="S2804" s="273"/>
      <c r="T2804" s="274"/>
      <c r="AT2804" s="275" t="s">
        <v>428</v>
      </c>
      <c r="AU2804" s="275" t="s">
        <v>86</v>
      </c>
      <c r="AV2804" s="13" t="s">
        <v>86</v>
      </c>
      <c r="AW2804" s="13" t="s">
        <v>39</v>
      </c>
      <c r="AX2804" s="13" t="s">
        <v>76</v>
      </c>
      <c r="AY2804" s="275" t="s">
        <v>414</v>
      </c>
    </row>
    <row r="2805" s="15" customFormat="1">
      <c r="B2805" s="287"/>
      <c r="C2805" s="288"/>
      <c r="D2805" s="252" t="s">
        <v>428</v>
      </c>
      <c r="E2805" s="289" t="s">
        <v>21</v>
      </c>
      <c r="F2805" s="290" t="s">
        <v>235</v>
      </c>
      <c r="G2805" s="288"/>
      <c r="H2805" s="291">
        <v>1</v>
      </c>
      <c r="I2805" s="292"/>
      <c r="J2805" s="288"/>
      <c r="K2805" s="288"/>
      <c r="L2805" s="293"/>
      <c r="M2805" s="294"/>
      <c r="N2805" s="295"/>
      <c r="O2805" s="295"/>
      <c r="P2805" s="295"/>
      <c r="Q2805" s="295"/>
      <c r="R2805" s="295"/>
      <c r="S2805" s="295"/>
      <c r="T2805" s="296"/>
      <c r="AT2805" s="297" t="s">
        <v>428</v>
      </c>
      <c r="AU2805" s="297" t="s">
        <v>86</v>
      </c>
      <c r="AV2805" s="15" t="s">
        <v>422</v>
      </c>
      <c r="AW2805" s="15" t="s">
        <v>39</v>
      </c>
      <c r="AX2805" s="15" t="s">
        <v>83</v>
      </c>
      <c r="AY2805" s="297" t="s">
        <v>414</v>
      </c>
    </row>
    <row r="2806" s="1" customFormat="1" ht="38.25" customHeight="1">
      <c r="B2806" s="47"/>
      <c r="C2806" s="240" t="s">
        <v>2931</v>
      </c>
      <c r="D2806" s="240" t="s">
        <v>418</v>
      </c>
      <c r="E2806" s="241" t="s">
        <v>2932</v>
      </c>
      <c r="F2806" s="242" t="s">
        <v>2933</v>
      </c>
      <c r="G2806" s="243" t="s">
        <v>678</v>
      </c>
      <c r="H2806" s="244">
        <v>1</v>
      </c>
      <c r="I2806" s="245"/>
      <c r="J2806" s="246">
        <f>ROUND(I2806*H2806,2)</f>
        <v>0</v>
      </c>
      <c r="K2806" s="242" t="s">
        <v>21</v>
      </c>
      <c r="L2806" s="73"/>
      <c r="M2806" s="247" t="s">
        <v>21</v>
      </c>
      <c r="N2806" s="248" t="s">
        <v>47</v>
      </c>
      <c r="O2806" s="48"/>
      <c r="P2806" s="249">
        <f>O2806*H2806</f>
        <v>0</v>
      </c>
      <c r="Q2806" s="249">
        <v>0</v>
      </c>
      <c r="R2806" s="249">
        <f>Q2806*H2806</f>
        <v>0</v>
      </c>
      <c r="S2806" s="249">
        <v>0</v>
      </c>
      <c r="T2806" s="250">
        <f>S2806*H2806</f>
        <v>0</v>
      </c>
      <c r="AR2806" s="25" t="s">
        <v>690</v>
      </c>
      <c r="AT2806" s="25" t="s">
        <v>418</v>
      </c>
      <c r="AU2806" s="25" t="s">
        <v>86</v>
      </c>
      <c r="AY2806" s="25" t="s">
        <v>414</v>
      </c>
      <c r="BE2806" s="251">
        <f>IF(N2806="základní",J2806,0)</f>
        <v>0</v>
      </c>
      <c r="BF2806" s="251">
        <f>IF(N2806="snížená",J2806,0)</f>
        <v>0</v>
      </c>
      <c r="BG2806" s="251">
        <f>IF(N2806="zákl. přenesená",J2806,0)</f>
        <v>0</v>
      </c>
      <c r="BH2806" s="251">
        <f>IF(N2806="sníž. přenesená",J2806,0)</f>
        <v>0</v>
      </c>
      <c r="BI2806" s="251">
        <f>IF(N2806="nulová",J2806,0)</f>
        <v>0</v>
      </c>
      <c r="BJ2806" s="25" t="s">
        <v>83</v>
      </c>
      <c r="BK2806" s="251">
        <f>ROUND(I2806*H2806,2)</f>
        <v>0</v>
      </c>
      <c r="BL2806" s="25" t="s">
        <v>690</v>
      </c>
      <c r="BM2806" s="25" t="s">
        <v>2934</v>
      </c>
    </row>
    <row r="2807" s="12" customFormat="1">
      <c r="B2807" s="255"/>
      <c r="C2807" s="256"/>
      <c r="D2807" s="252" t="s">
        <v>428</v>
      </c>
      <c r="E2807" s="257" t="s">
        <v>21</v>
      </c>
      <c r="F2807" s="258" t="s">
        <v>2559</v>
      </c>
      <c r="G2807" s="256"/>
      <c r="H2807" s="257" t="s">
        <v>21</v>
      </c>
      <c r="I2807" s="259"/>
      <c r="J2807" s="256"/>
      <c r="K2807" s="256"/>
      <c r="L2807" s="260"/>
      <c r="M2807" s="261"/>
      <c r="N2807" s="262"/>
      <c r="O2807" s="262"/>
      <c r="P2807" s="262"/>
      <c r="Q2807" s="262"/>
      <c r="R2807" s="262"/>
      <c r="S2807" s="262"/>
      <c r="T2807" s="263"/>
      <c r="AT2807" s="264" t="s">
        <v>428</v>
      </c>
      <c r="AU2807" s="264" t="s">
        <v>86</v>
      </c>
      <c r="AV2807" s="12" t="s">
        <v>83</v>
      </c>
      <c r="AW2807" s="12" t="s">
        <v>39</v>
      </c>
      <c r="AX2807" s="12" t="s">
        <v>76</v>
      </c>
      <c r="AY2807" s="264" t="s">
        <v>414</v>
      </c>
    </row>
    <row r="2808" s="13" customFormat="1">
      <c r="B2808" s="265"/>
      <c r="C2808" s="266"/>
      <c r="D2808" s="252" t="s">
        <v>428</v>
      </c>
      <c r="E2808" s="267" t="s">
        <v>21</v>
      </c>
      <c r="F2808" s="268" t="s">
        <v>2935</v>
      </c>
      <c r="G2808" s="266"/>
      <c r="H2808" s="269">
        <v>1</v>
      </c>
      <c r="I2808" s="270"/>
      <c r="J2808" s="266"/>
      <c r="K2808" s="266"/>
      <c r="L2808" s="271"/>
      <c r="M2808" s="272"/>
      <c r="N2808" s="273"/>
      <c r="O2808" s="273"/>
      <c r="P2808" s="273"/>
      <c r="Q2808" s="273"/>
      <c r="R2808" s="273"/>
      <c r="S2808" s="273"/>
      <c r="T2808" s="274"/>
      <c r="AT2808" s="275" t="s">
        <v>428</v>
      </c>
      <c r="AU2808" s="275" t="s">
        <v>86</v>
      </c>
      <c r="AV2808" s="13" t="s">
        <v>86</v>
      </c>
      <c r="AW2808" s="13" t="s">
        <v>39</v>
      </c>
      <c r="AX2808" s="13" t="s">
        <v>76</v>
      </c>
      <c r="AY2808" s="275" t="s">
        <v>414</v>
      </c>
    </row>
    <row r="2809" s="15" customFormat="1">
      <c r="B2809" s="287"/>
      <c r="C2809" s="288"/>
      <c r="D2809" s="252" t="s">
        <v>428</v>
      </c>
      <c r="E2809" s="289" t="s">
        <v>21</v>
      </c>
      <c r="F2809" s="290" t="s">
        <v>235</v>
      </c>
      <c r="G2809" s="288"/>
      <c r="H2809" s="291">
        <v>1</v>
      </c>
      <c r="I2809" s="292"/>
      <c r="J2809" s="288"/>
      <c r="K2809" s="288"/>
      <c r="L2809" s="293"/>
      <c r="M2809" s="294"/>
      <c r="N2809" s="295"/>
      <c r="O2809" s="295"/>
      <c r="P2809" s="295"/>
      <c r="Q2809" s="295"/>
      <c r="R2809" s="295"/>
      <c r="S2809" s="295"/>
      <c r="T2809" s="296"/>
      <c r="AT2809" s="297" t="s">
        <v>428</v>
      </c>
      <c r="AU2809" s="297" t="s">
        <v>86</v>
      </c>
      <c r="AV2809" s="15" t="s">
        <v>422</v>
      </c>
      <c r="AW2809" s="15" t="s">
        <v>39</v>
      </c>
      <c r="AX2809" s="15" t="s">
        <v>83</v>
      </c>
      <c r="AY2809" s="297" t="s">
        <v>414</v>
      </c>
    </row>
    <row r="2810" s="1" customFormat="1" ht="38.25" customHeight="1">
      <c r="B2810" s="47"/>
      <c r="C2810" s="240" t="s">
        <v>2936</v>
      </c>
      <c r="D2810" s="240" t="s">
        <v>418</v>
      </c>
      <c r="E2810" s="241" t="s">
        <v>2937</v>
      </c>
      <c r="F2810" s="242" t="s">
        <v>2938</v>
      </c>
      <c r="G2810" s="243" t="s">
        <v>678</v>
      </c>
      <c r="H2810" s="244">
        <v>1</v>
      </c>
      <c r="I2810" s="245"/>
      <c r="J2810" s="246">
        <f>ROUND(I2810*H2810,2)</f>
        <v>0</v>
      </c>
      <c r="K2810" s="242" t="s">
        <v>21</v>
      </c>
      <c r="L2810" s="73"/>
      <c r="M2810" s="247" t="s">
        <v>21</v>
      </c>
      <c r="N2810" s="248" t="s">
        <v>47</v>
      </c>
      <c r="O2810" s="48"/>
      <c r="P2810" s="249">
        <f>O2810*H2810</f>
        <v>0</v>
      </c>
      <c r="Q2810" s="249">
        <v>0</v>
      </c>
      <c r="R2810" s="249">
        <f>Q2810*H2810</f>
        <v>0</v>
      </c>
      <c r="S2810" s="249">
        <v>0</v>
      </c>
      <c r="T2810" s="250">
        <f>S2810*H2810</f>
        <v>0</v>
      </c>
      <c r="AR2810" s="25" t="s">
        <v>690</v>
      </c>
      <c r="AT2810" s="25" t="s">
        <v>418</v>
      </c>
      <c r="AU2810" s="25" t="s">
        <v>86</v>
      </c>
      <c r="AY2810" s="25" t="s">
        <v>414</v>
      </c>
      <c r="BE2810" s="251">
        <f>IF(N2810="základní",J2810,0)</f>
        <v>0</v>
      </c>
      <c r="BF2810" s="251">
        <f>IF(N2810="snížená",J2810,0)</f>
        <v>0</v>
      </c>
      <c r="BG2810" s="251">
        <f>IF(N2810="zákl. přenesená",J2810,0)</f>
        <v>0</v>
      </c>
      <c r="BH2810" s="251">
        <f>IF(N2810="sníž. přenesená",J2810,0)</f>
        <v>0</v>
      </c>
      <c r="BI2810" s="251">
        <f>IF(N2810="nulová",J2810,0)</f>
        <v>0</v>
      </c>
      <c r="BJ2810" s="25" t="s">
        <v>83</v>
      </c>
      <c r="BK2810" s="251">
        <f>ROUND(I2810*H2810,2)</f>
        <v>0</v>
      </c>
      <c r="BL2810" s="25" t="s">
        <v>690</v>
      </c>
      <c r="BM2810" s="25" t="s">
        <v>2939</v>
      </c>
    </row>
    <row r="2811" s="12" customFormat="1">
      <c r="B2811" s="255"/>
      <c r="C2811" s="256"/>
      <c r="D2811" s="252" t="s">
        <v>428</v>
      </c>
      <c r="E2811" s="257" t="s">
        <v>21</v>
      </c>
      <c r="F2811" s="258" t="s">
        <v>2559</v>
      </c>
      <c r="G2811" s="256"/>
      <c r="H2811" s="257" t="s">
        <v>21</v>
      </c>
      <c r="I2811" s="259"/>
      <c r="J2811" s="256"/>
      <c r="K2811" s="256"/>
      <c r="L2811" s="260"/>
      <c r="M2811" s="261"/>
      <c r="N2811" s="262"/>
      <c r="O2811" s="262"/>
      <c r="P2811" s="262"/>
      <c r="Q2811" s="262"/>
      <c r="R2811" s="262"/>
      <c r="S2811" s="262"/>
      <c r="T2811" s="263"/>
      <c r="AT2811" s="264" t="s">
        <v>428</v>
      </c>
      <c r="AU2811" s="264" t="s">
        <v>86</v>
      </c>
      <c r="AV2811" s="12" t="s">
        <v>83</v>
      </c>
      <c r="AW2811" s="12" t="s">
        <v>39</v>
      </c>
      <c r="AX2811" s="12" t="s">
        <v>76</v>
      </c>
      <c r="AY2811" s="264" t="s">
        <v>414</v>
      </c>
    </row>
    <row r="2812" s="13" customFormat="1">
      <c r="B2812" s="265"/>
      <c r="C2812" s="266"/>
      <c r="D2812" s="252" t="s">
        <v>428</v>
      </c>
      <c r="E2812" s="267" t="s">
        <v>21</v>
      </c>
      <c r="F2812" s="268" t="s">
        <v>2940</v>
      </c>
      <c r="G2812" s="266"/>
      <c r="H2812" s="269">
        <v>1</v>
      </c>
      <c r="I2812" s="270"/>
      <c r="J2812" s="266"/>
      <c r="K2812" s="266"/>
      <c r="L2812" s="271"/>
      <c r="M2812" s="272"/>
      <c r="N2812" s="273"/>
      <c r="O2812" s="273"/>
      <c r="P2812" s="273"/>
      <c r="Q2812" s="273"/>
      <c r="R2812" s="273"/>
      <c r="S2812" s="273"/>
      <c r="T2812" s="274"/>
      <c r="AT2812" s="275" t="s">
        <v>428</v>
      </c>
      <c r="AU2812" s="275" t="s">
        <v>86</v>
      </c>
      <c r="AV2812" s="13" t="s">
        <v>86</v>
      </c>
      <c r="AW2812" s="13" t="s">
        <v>39</v>
      </c>
      <c r="AX2812" s="13" t="s">
        <v>76</v>
      </c>
      <c r="AY2812" s="275" t="s">
        <v>414</v>
      </c>
    </row>
    <row r="2813" s="15" customFormat="1">
      <c r="B2813" s="287"/>
      <c r="C2813" s="288"/>
      <c r="D2813" s="252" t="s">
        <v>428</v>
      </c>
      <c r="E2813" s="289" t="s">
        <v>21</v>
      </c>
      <c r="F2813" s="290" t="s">
        <v>235</v>
      </c>
      <c r="G2813" s="288"/>
      <c r="H2813" s="291">
        <v>1</v>
      </c>
      <c r="I2813" s="292"/>
      <c r="J2813" s="288"/>
      <c r="K2813" s="288"/>
      <c r="L2813" s="293"/>
      <c r="M2813" s="294"/>
      <c r="N2813" s="295"/>
      <c r="O2813" s="295"/>
      <c r="P2813" s="295"/>
      <c r="Q2813" s="295"/>
      <c r="R2813" s="295"/>
      <c r="S2813" s="295"/>
      <c r="T2813" s="296"/>
      <c r="AT2813" s="297" t="s">
        <v>428</v>
      </c>
      <c r="AU2813" s="297" t="s">
        <v>86</v>
      </c>
      <c r="AV2813" s="15" t="s">
        <v>422</v>
      </c>
      <c r="AW2813" s="15" t="s">
        <v>39</v>
      </c>
      <c r="AX2813" s="15" t="s">
        <v>83</v>
      </c>
      <c r="AY2813" s="297" t="s">
        <v>414</v>
      </c>
    </row>
    <row r="2814" s="1" customFormat="1" ht="38.25" customHeight="1">
      <c r="B2814" s="47"/>
      <c r="C2814" s="240" t="s">
        <v>2941</v>
      </c>
      <c r="D2814" s="240" t="s">
        <v>418</v>
      </c>
      <c r="E2814" s="241" t="s">
        <v>2942</v>
      </c>
      <c r="F2814" s="242" t="s">
        <v>2943</v>
      </c>
      <c r="G2814" s="243" t="s">
        <v>678</v>
      </c>
      <c r="H2814" s="244">
        <v>2</v>
      </c>
      <c r="I2814" s="245"/>
      <c r="J2814" s="246">
        <f>ROUND(I2814*H2814,2)</f>
        <v>0</v>
      </c>
      <c r="K2814" s="242" t="s">
        <v>21</v>
      </c>
      <c r="L2814" s="73"/>
      <c r="M2814" s="247" t="s">
        <v>21</v>
      </c>
      <c r="N2814" s="248" t="s">
        <v>47</v>
      </c>
      <c r="O2814" s="48"/>
      <c r="P2814" s="249">
        <f>O2814*H2814</f>
        <v>0</v>
      </c>
      <c r="Q2814" s="249">
        <v>0</v>
      </c>
      <c r="R2814" s="249">
        <f>Q2814*H2814</f>
        <v>0</v>
      </c>
      <c r="S2814" s="249">
        <v>0</v>
      </c>
      <c r="T2814" s="250">
        <f>S2814*H2814</f>
        <v>0</v>
      </c>
      <c r="AR2814" s="25" t="s">
        <v>690</v>
      </c>
      <c r="AT2814" s="25" t="s">
        <v>418</v>
      </c>
      <c r="AU2814" s="25" t="s">
        <v>86</v>
      </c>
      <c r="AY2814" s="25" t="s">
        <v>414</v>
      </c>
      <c r="BE2814" s="251">
        <f>IF(N2814="základní",J2814,0)</f>
        <v>0</v>
      </c>
      <c r="BF2814" s="251">
        <f>IF(N2814="snížená",J2814,0)</f>
        <v>0</v>
      </c>
      <c r="BG2814" s="251">
        <f>IF(N2814="zákl. přenesená",J2814,0)</f>
        <v>0</v>
      </c>
      <c r="BH2814" s="251">
        <f>IF(N2814="sníž. přenesená",J2814,0)</f>
        <v>0</v>
      </c>
      <c r="BI2814" s="251">
        <f>IF(N2814="nulová",J2814,0)</f>
        <v>0</v>
      </c>
      <c r="BJ2814" s="25" t="s">
        <v>83</v>
      </c>
      <c r="BK2814" s="251">
        <f>ROUND(I2814*H2814,2)</f>
        <v>0</v>
      </c>
      <c r="BL2814" s="25" t="s">
        <v>690</v>
      </c>
      <c r="BM2814" s="25" t="s">
        <v>2944</v>
      </c>
    </row>
    <row r="2815" s="12" customFormat="1">
      <c r="B2815" s="255"/>
      <c r="C2815" s="256"/>
      <c r="D2815" s="252" t="s">
        <v>428</v>
      </c>
      <c r="E2815" s="257" t="s">
        <v>21</v>
      </c>
      <c r="F2815" s="258" t="s">
        <v>2559</v>
      </c>
      <c r="G2815" s="256"/>
      <c r="H2815" s="257" t="s">
        <v>21</v>
      </c>
      <c r="I2815" s="259"/>
      <c r="J2815" s="256"/>
      <c r="K2815" s="256"/>
      <c r="L2815" s="260"/>
      <c r="M2815" s="261"/>
      <c r="N2815" s="262"/>
      <c r="O2815" s="262"/>
      <c r="P2815" s="262"/>
      <c r="Q2815" s="262"/>
      <c r="R2815" s="262"/>
      <c r="S2815" s="262"/>
      <c r="T2815" s="263"/>
      <c r="AT2815" s="264" t="s">
        <v>428</v>
      </c>
      <c r="AU2815" s="264" t="s">
        <v>86</v>
      </c>
      <c r="AV2815" s="12" t="s">
        <v>83</v>
      </c>
      <c r="AW2815" s="12" t="s">
        <v>39</v>
      </c>
      <c r="AX2815" s="12" t="s">
        <v>76</v>
      </c>
      <c r="AY2815" s="264" t="s">
        <v>414</v>
      </c>
    </row>
    <row r="2816" s="13" customFormat="1">
      <c r="B2816" s="265"/>
      <c r="C2816" s="266"/>
      <c r="D2816" s="252" t="s">
        <v>428</v>
      </c>
      <c r="E2816" s="267" t="s">
        <v>21</v>
      </c>
      <c r="F2816" s="268" t="s">
        <v>2945</v>
      </c>
      <c r="G2816" s="266"/>
      <c r="H2816" s="269">
        <v>2</v>
      </c>
      <c r="I2816" s="270"/>
      <c r="J2816" s="266"/>
      <c r="K2816" s="266"/>
      <c r="L2816" s="271"/>
      <c r="M2816" s="272"/>
      <c r="N2816" s="273"/>
      <c r="O2816" s="273"/>
      <c r="P2816" s="273"/>
      <c r="Q2816" s="273"/>
      <c r="R2816" s="273"/>
      <c r="S2816" s="273"/>
      <c r="T2816" s="274"/>
      <c r="AT2816" s="275" t="s">
        <v>428</v>
      </c>
      <c r="AU2816" s="275" t="s">
        <v>86</v>
      </c>
      <c r="AV2816" s="13" t="s">
        <v>86</v>
      </c>
      <c r="AW2816" s="13" t="s">
        <v>39</v>
      </c>
      <c r="AX2816" s="13" t="s">
        <v>76</v>
      </c>
      <c r="AY2816" s="275" t="s">
        <v>414</v>
      </c>
    </row>
    <row r="2817" s="15" customFormat="1">
      <c r="B2817" s="287"/>
      <c r="C2817" s="288"/>
      <c r="D2817" s="252" t="s">
        <v>428</v>
      </c>
      <c r="E2817" s="289" t="s">
        <v>21</v>
      </c>
      <c r="F2817" s="290" t="s">
        <v>235</v>
      </c>
      <c r="G2817" s="288"/>
      <c r="H2817" s="291">
        <v>2</v>
      </c>
      <c r="I2817" s="292"/>
      <c r="J2817" s="288"/>
      <c r="K2817" s="288"/>
      <c r="L2817" s="293"/>
      <c r="M2817" s="294"/>
      <c r="N2817" s="295"/>
      <c r="O2817" s="295"/>
      <c r="P2817" s="295"/>
      <c r="Q2817" s="295"/>
      <c r="R2817" s="295"/>
      <c r="S2817" s="295"/>
      <c r="T2817" s="296"/>
      <c r="AT2817" s="297" t="s">
        <v>428</v>
      </c>
      <c r="AU2817" s="297" t="s">
        <v>86</v>
      </c>
      <c r="AV2817" s="15" t="s">
        <v>422</v>
      </c>
      <c r="AW2817" s="15" t="s">
        <v>39</v>
      </c>
      <c r="AX2817" s="15" t="s">
        <v>83</v>
      </c>
      <c r="AY2817" s="297" t="s">
        <v>414</v>
      </c>
    </row>
    <row r="2818" s="1" customFormat="1" ht="38.25" customHeight="1">
      <c r="B2818" s="47"/>
      <c r="C2818" s="240" t="s">
        <v>2946</v>
      </c>
      <c r="D2818" s="240" t="s">
        <v>418</v>
      </c>
      <c r="E2818" s="241" t="s">
        <v>2947</v>
      </c>
      <c r="F2818" s="242" t="s">
        <v>2948</v>
      </c>
      <c r="G2818" s="243" t="s">
        <v>678</v>
      </c>
      <c r="H2818" s="244">
        <v>4</v>
      </c>
      <c r="I2818" s="245"/>
      <c r="J2818" s="246">
        <f>ROUND(I2818*H2818,2)</f>
        <v>0</v>
      </c>
      <c r="K2818" s="242" t="s">
        <v>21</v>
      </c>
      <c r="L2818" s="73"/>
      <c r="M2818" s="247" t="s">
        <v>21</v>
      </c>
      <c r="N2818" s="248" t="s">
        <v>47</v>
      </c>
      <c r="O2818" s="48"/>
      <c r="P2818" s="249">
        <f>O2818*H2818</f>
        <v>0</v>
      </c>
      <c r="Q2818" s="249">
        <v>0</v>
      </c>
      <c r="R2818" s="249">
        <f>Q2818*H2818</f>
        <v>0</v>
      </c>
      <c r="S2818" s="249">
        <v>0</v>
      </c>
      <c r="T2818" s="250">
        <f>S2818*H2818</f>
        <v>0</v>
      </c>
      <c r="AR2818" s="25" t="s">
        <v>690</v>
      </c>
      <c r="AT2818" s="25" t="s">
        <v>418</v>
      </c>
      <c r="AU2818" s="25" t="s">
        <v>86</v>
      </c>
      <c r="AY2818" s="25" t="s">
        <v>414</v>
      </c>
      <c r="BE2818" s="251">
        <f>IF(N2818="základní",J2818,0)</f>
        <v>0</v>
      </c>
      <c r="BF2818" s="251">
        <f>IF(N2818="snížená",J2818,0)</f>
        <v>0</v>
      </c>
      <c r="BG2818" s="251">
        <f>IF(N2818="zákl. přenesená",J2818,0)</f>
        <v>0</v>
      </c>
      <c r="BH2818" s="251">
        <f>IF(N2818="sníž. přenesená",J2818,0)</f>
        <v>0</v>
      </c>
      <c r="BI2818" s="251">
        <f>IF(N2818="nulová",J2818,0)</f>
        <v>0</v>
      </c>
      <c r="BJ2818" s="25" t="s">
        <v>83</v>
      </c>
      <c r="BK2818" s="251">
        <f>ROUND(I2818*H2818,2)</f>
        <v>0</v>
      </c>
      <c r="BL2818" s="25" t="s">
        <v>690</v>
      </c>
      <c r="BM2818" s="25" t="s">
        <v>2949</v>
      </c>
    </row>
    <row r="2819" s="12" customFormat="1">
      <c r="B2819" s="255"/>
      <c r="C2819" s="256"/>
      <c r="D2819" s="252" t="s">
        <v>428</v>
      </c>
      <c r="E2819" s="257" t="s">
        <v>21</v>
      </c>
      <c r="F2819" s="258" t="s">
        <v>2559</v>
      </c>
      <c r="G2819" s="256"/>
      <c r="H2819" s="257" t="s">
        <v>21</v>
      </c>
      <c r="I2819" s="259"/>
      <c r="J2819" s="256"/>
      <c r="K2819" s="256"/>
      <c r="L2819" s="260"/>
      <c r="M2819" s="261"/>
      <c r="N2819" s="262"/>
      <c r="O2819" s="262"/>
      <c r="P2819" s="262"/>
      <c r="Q2819" s="262"/>
      <c r="R2819" s="262"/>
      <c r="S2819" s="262"/>
      <c r="T2819" s="263"/>
      <c r="AT2819" s="264" t="s">
        <v>428</v>
      </c>
      <c r="AU2819" s="264" t="s">
        <v>86</v>
      </c>
      <c r="AV2819" s="12" t="s">
        <v>83</v>
      </c>
      <c r="AW2819" s="12" t="s">
        <v>39</v>
      </c>
      <c r="AX2819" s="12" t="s">
        <v>76</v>
      </c>
      <c r="AY2819" s="264" t="s">
        <v>414</v>
      </c>
    </row>
    <row r="2820" s="13" customFormat="1">
      <c r="B2820" s="265"/>
      <c r="C2820" s="266"/>
      <c r="D2820" s="252" t="s">
        <v>428</v>
      </c>
      <c r="E2820" s="267" t="s">
        <v>21</v>
      </c>
      <c r="F2820" s="268" t="s">
        <v>2950</v>
      </c>
      <c r="G2820" s="266"/>
      <c r="H2820" s="269">
        <v>4</v>
      </c>
      <c r="I2820" s="270"/>
      <c r="J2820" s="266"/>
      <c r="K2820" s="266"/>
      <c r="L2820" s="271"/>
      <c r="M2820" s="272"/>
      <c r="N2820" s="273"/>
      <c r="O2820" s="273"/>
      <c r="P2820" s="273"/>
      <c r="Q2820" s="273"/>
      <c r="R2820" s="273"/>
      <c r="S2820" s="273"/>
      <c r="T2820" s="274"/>
      <c r="AT2820" s="275" t="s">
        <v>428</v>
      </c>
      <c r="AU2820" s="275" t="s">
        <v>86</v>
      </c>
      <c r="AV2820" s="13" t="s">
        <v>86</v>
      </c>
      <c r="AW2820" s="13" t="s">
        <v>39</v>
      </c>
      <c r="AX2820" s="13" t="s">
        <v>76</v>
      </c>
      <c r="AY2820" s="275" t="s">
        <v>414</v>
      </c>
    </row>
    <row r="2821" s="15" customFormat="1">
      <c r="B2821" s="287"/>
      <c r="C2821" s="288"/>
      <c r="D2821" s="252" t="s">
        <v>428</v>
      </c>
      <c r="E2821" s="289" t="s">
        <v>21</v>
      </c>
      <c r="F2821" s="290" t="s">
        <v>235</v>
      </c>
      <c r="G2821" s="288"/>
      <c r="H2821" s="291">
        <v>4</v>
      </c>
      <c r="I2821" s="292"/>
      <c r="J2821" s="288"/>
      <c r="K2821" s="288"/>
      <c r="L2821" s="293"/>
      <c r="M2821" s="294"/>
      <c r="N2821" s="295"/>
      <c r="O2821" s="295"/>
      <c r="P2821" s="295"/>
      <c r="Q2821" s="295"/>
      <c r="R2821" s="295"/>
      <c r="S2821" s="295"/>
      <c r="T2821" s="296"/>
      <c r="AT2821" s="297" t="s">
        <v>428</v>
      </c>
      <c r="AU2821" s="297" t="s">
        <v>86</v>
      </c>
      <c r="AV2821" s="15" t="s">
        <v>422</v>
      </c>
      <c r="AW2821" s="15" t="s">
        <v>39</v>
      </c>
      <c r="AX2821" s="15" t="s">
        <v>83</v>
      </c>
      <c r="AY2821" s="297" t="s">
        <v>414</v>
      </c>
    </row>
    <row r="2822" s="1" customFormat="1" ht="38.25" customHeight="1">
      <c r="B2822" s="47"/>
      <c r="C2822" s="240" t="s">
        <v>2951</v>
      </c>
      <c r="D2822" s="240" t="s">
        <v>418</v>
      </c>
      <c r="E2822" s="241" t="s">
        <v>2952</v>
      </c>
      <c r="F2822" s="242" t="s">
        <v>2953</v>
      </c>
      <c r="G2822" s="243" t="s">
        <v>678</v>
      </c>
      <c r="H2822" s="244">
        <v>2</v>
      </c>
      <c r="I2822" s="245"/>
      <c r="J2822" s="246">
        <f>ROUND(I2822*H2822,2)</f>
        <v>0</v>
      </c>
      <c r="K2822" s="242" t="s">
        <v>21</v>
      </c>
      <c r="L2822" s="73"/>
      <c r="M2822" s="247" t="s">
        <v>21</v>
      </c>
      <c r="N2822" s="248" t="s">
        <v>47</v>
      </c>
      <c r="O2822" s="48"/>
      <c r="P2822" s="249">
        <f>O2822*H2822</f>
        <v>0</v>
      </c>
      <c r="Q2822" s="249">
        <v>0</v>
      </c>
      <c r="R2822" s="249">
        <f>Q2822*H2822</f>
        <v>0</v>
      </c>
      <c r="S2822" s="249">
        <v>0</v>
      </c>
      <c r="T2822" s="250">
        <f>S2822*H2822</f>
        <v>0</v>
      </c>
      <c r="AR2822" s="25" t="s">
        <v>690</v>
      </c>
      <c r="AT2822" s="25" t="s">
        <v>418</v>
      </c>
      <c r="AU2822" s="25" t="s">
        <v>86</v>
      </c>
      <c r="AY2822" s="25" t="s">
        <v>414</v>
      </c>
      <c r="BE2822" s="251">
        <f>IF(N2822="základní",J2822,0)</f>
        <v>0</v>
      </c>
      <c r="BF2822" s="251">
        <f>IF(N2822="snížená",J2822,0)</f>
        <v>0</v>
      </c>
      <c r="BG2822" s="251">
        <f>IF(N2822="zákl. přenesená",J2822,0)</f>
        <v>0</v>
      </c>
      <c r="BH2822" s="251">
        <f>IF(N2822="sníž. přenesená",J2822,0)</f>
        <v>0</v>
      </c>
      <c r="BI2822" s="251">
        <f>IF(N2822="nulová",J2822,0)</f>
        <v>0</v>
      </c>
      <c r="BJ2822" s="25" t="s">
        <v>83</v>
      </c>
      <c r="BK2822" s="251">
        <f>ROUND(I2822*H2822,2)</f>
        <v>0</v>
      </c>
      <c r="BL2822" s="25" t="s">
        <v>690</v>
      </c>
      <c r="BM2822" s="25" t="s">
        <v>2954</v>
      </c>
    </row>
    <row r="2823" s="12" customFormat="1">
      <c r="B2823" s="255"/>
      <c r="C2823" s="256"/>
      <c r="D2823" s="252" t="s">
        <v>428</v>
      </c>
      <c r="E2823" s="257" t="s">
        <v>21</v>
      </c>
      <c r="F2823" s="258" t="s">
        <v>2559</v>
      </c>
      <c r="G2823" s="256"/>
      <c r="H2823" s="257" t="s">
        <v>21</v>
      </c>
      <c r="I2823" s="259"/>
      <c r="J2823" s="256"/>
      <c r="K2823" s="256"/>
      <c r="L2823" s="260"/>
      <c r="M2823" s="261"/>
      <c r="N2823" s="262"/>
      <c r="O2823" s="262"/>
      <c r="P2823" s="262"/>
      <c r="Q2823" s="262"/>
      <c r="R2823" s="262"/>
      <c r="S2823" s="262"/>
      <c r="T2823" s="263"/>
      <c r="AT2823" s="264" t="s">
        <v>428</v>
      </c>
      <c r="AU2823" s="264" t="s">
        <v>86</v>
      </c>
      <c r="AV2823" s="12" t="s">
        <v>83</v>
      </c>
      <c r="AW2823" s="12" t="s">
        <v>39</v>
      </c>
      <c r="AX2823" s="12" t="s">
        <v>76</v>
      </c>
      <c r="AY2823" s="264" t="s">
        <v>414</v>
      </c>
    </row>
    <row r="2824" s="13" customFormat="1">
      <c r="B2824" s="265"/>
      <c r="C2824" s="266"/>
      <c r="D2824" s="252" t="s">
        <v>428</v>
      </c>
      <c r="E2824" s="267" t="s">
        <v>21</v>
      </c>
      <c r="F2824" s="268" t="s">
        <v>2955</v>
      </c>
      <c r="G2824" s="266"/>
      <c r="H2824" s="269">
        <v>2</v>
      </c>
      <c r="I2824" s="270"/>
      <c r="J2824" s="266"/>
      <c r="K2824" s="266"/>
      <c r="L2824" s="271"/>
      <c r="M2824" s="272"/>
      <c r="N2824" s="273"/>
      <c r="O2824" s="273"/>
      <c r="P2824" s="273"/>
      <c r="Q2824" s="273"/>
      <c r="R2824" s="273"/>
      <c r="S2824" s="273"/>
      <c r="T2824" s="274"/>
      <c r="AT2824" s="275" t="s">
        <v>428</v>
      </c>
      <c r="AU2824" s="275" t="s">
        <v>86</v>
      </c>
      <c r="AV2824" s="13" t="s">
        <v>86</v>
      </c>
      <c r="AW2824" s="13" t="s">
        <v>39</v>
      </c>
      <c r="AX2824" s="13" t="s">
        <v>76</v>
      </c>
      <c r="AY2824" s="275" t="s">
        <v>414</v>
      </c>
    </row>
    <row r="2825" s="15" customFormat="1">
      <c r="B2825" s="287"/>
      <c r="C2825" s="288"/>
      <c r="D2825" s="252" t="s">
        <v>428</v>
      </c>
      <c r="E2825" s="289" t="s">
        <v>21</v>
      </c>
      <c r="F2825" s="290" t="s">
        <v>235</v>
      </c>
      <c r="G2825" s="288"/>
      <c r="H2825" s="291">
        <v>2</v>
      </c>
      <c r="I2825" s="292"/>
      <c r="J2825" s="288"/>
      <c r="K2825" s="288"/>
      <c r="L2825" s="293"/>
      <c r="M2825" s="294"/>
      <c r="N2825" s="295"/>
      <c r="O2825" s="295"/>
      <c r="P2825" s="295"/>
      <c r="Q2825" s="295"/>
      <c r="R2825" s="295"/>
      <c r="S2825" s="295"/>
      <c r="T2825" s="296"/>
      <c r="AT2825" s="297" t="s">
        <v>428</v>
      </c>
      <c r="AU2825" s="297" t="s">
        <v>86</v>
      </c>
      <c r="AV2825" s="15" t="s">
        <v>422</v>
      </c>
      <c r="AW2825" s="15" t="s">
        <v>39</v>
      </c>
      <c r="AX2825" s="15" t="s">
        <v>83</v>
      </c>
      <c r="AY2825" s="297" t="s">
        <v>414</v>
      </c>
    </row>
    <row r="2826" s="1" customFormat="1" ht="38.25" customHeight="1">
      <c r="B2826" s="47"/>
      <c r="C2826" s="240" t="s">
        <v>2956</v>
      </c>
      <c r="D2826" s="240" t="s">
        <v>418</v>
      </c>
      <c r="E2826" s="241" t="s">
        <v>2957</v>
      </c>
      <c r="F2826" s="242" t="s">
        <v>2958</v>
      </c>
      <c r="G2826" s="243" t="s">
        <v>678</v>
      </c>
      <c r="H2826" s="244">
        <v>1</v>
      </c>
      <c r="I2826" s="245"/>
      <c r="J2826" s="246">
        <f>ROUND(I2826*H2826,2)</f>
        <v>0</v>
      </c>
      <c r="K2826" s="242" t="s">
        <v>21</v>
      </c>
      <c r="L2826" s="73"/>
      <c r="M2826" s="247" t="s">
        <v>21</v>
      </c>
      <c r="N2826" s="248" t="s">
        <v>47</v>
      </c>
      <c r="O2826" s="48"/>
      <c r="P2826" s="249">
        <f>O2826*H2826</f>
        <v>0</v>
      </c>
      <c r="Q2826" s="249">
        <v>0</v>
      </c>
      <c r="R2826" s="249">
        <f>Q2826*H2826</f>
        <v>0</v>
      </c>
      <c r="S2826" s="249">
        <v>0</v>
      </c>
      <c r="T2826" s="250">
        <f>S2826*H2826</f>
        <v>0</v>
      </c>
      <c r="AR2826" s="25" t="s">
        <v>690</v>
      </c>
      <c r="AT2826" s="25" t="s">
        <v>418</v>
      </c>
      <c r="AU2826" s="25" t="s">
        <v>86</v>
      </c>
      <c r="AY2826" s="25" t="s">
        <v>414</v>
      </c>
      <c r="BE2826" s="251">
        <f>IF(N2826="základní",J2826,0)</f>
        <v>0</v>
      </c>
      <c r="BF2826" s="251">
        <f>IF(N2826="snížená",J2826,0)</f>
        <v>0</v>
      </c>
      <c r="BG2826" s="251">
        <f>IF(N2826="zákl. přenesená",J2826,0)</f>
        <v>0</v>
      </c>
      <c r="BH2826" s="251">
        <f>IF(N2826="sníž. přenesená",J2826,0)</f>
        <v>0</v>
      </c>
      <c r="BI2826" s="251">
        <f>IF(N2826="nulová",J2826,0)</f>
        <v>0</v>
      </c>
      <c r="BJ2826" s="25" t="s">
        <v>83</v>
      </c>
      <c r="BK2826" s="251">
        <f>ROUND(I2826*H2826,2)</f>
        <v>0</v>
      </c>
      <c r="BL2826" s="25" t="s">
        <v>690</v>
      </c>
      <c r="BM2826" s="25" t="s">
        <v>2959</v>
      </c>
    </row>
    <row r="2827" s="12" customFormat="1">
      <c r="B2827" s="255"/>
      <c r="C2827" s="256"/>
      <c r="D2827" s="252" t="s">
        <v>428</v>
      </c>
      <c r="E2827" s="257" t="s">
        <v>21</v>
      </c>
      <c r="F2827" s="258" t="s">
        <v>2559</v>
      </c>
      <c r="G2827" s="256"/>
      <c r="H2827" s="257" t="s">
        <v>21</v>
      </c>
      <c r="I2827" s="259"/>
      <c r="J2827" s="256"/>
      <c r="K2827" s="256"/>
      <c r="L2827" s="260"/>
      <c r="M2827" s="261"/>
      <c r="N2827" s="262"/>
      <c r="O2827" s="262"/>
      <c r="P2827" s="262"/>
      <c r="Q2827" s="262"/>
      <c r="R2827" s="262"/>
      <c r="S2827" s="262"/>
      <c r="T2827" s="263"/>
      <c r="AT2827" s="264" t="s">
        <v>428</v>
      </c>
      <c r="AU2827" s="264" t="s">
        <v>86</v>
      </c>
      <c r="AV2827" s="12" t="s">
        <v>83</v>
      </c>
      <c r="AW2827" s="12" t="s">
        <v>39</v>
      </c>
      <c r="AX2827" s="12" t="s">
        <v>76</v>
      </c>
      <c r="AY2827" s="264" t="s">
        <v>414</v>
      </c>
    </row>
    <row r="2828" s="13" customFormat="1">
      <c r="B2828" s="265"/>
      <c r="C2828" s="266"/>
      <c r="D2828" s="252" t="s">
        <v>428</v>
      </c>
      <c r="E2828" s="267" t="s">
        <v>21</v>
      </c>
      <c r="F2828" s="268" t="s">
        <v>2960</v>
      </c>
      <c r="G2828" s="266"/>
      <c r="H2828" s="269">
        <v>1</v>
      </c>
      <c r="I2828" s="270"/>
      <c r="J2828" s="266"/>
      <c r="K2828" s="266"/>
      <c r="L2828" s="271"/>
      <c r="M2828" s="272"/>
      <c r="N2828" s="273"/>
      <c r="O2828" s="273"/>
      <c r="P2828" s="273"/>
      <c r="Q2828" s="273"/>
      <c r="R2828" s="273"/>
      <c r="S2828" s="273"/>
      <c r="T2828" s="274"/>
      <c r="AT2828" s="275" t="s">
        <v>428</v>
      </c>
      <c r="AU2828" s="275" t="s">
        <v>86</v>
      </c>
      <c r="AV2828" s="13" t="s">
        <v>86</v>
      </c>
      <c r="AW2828" s="13" t="s">
        <v>39</v>
      </c>
      <c r="AX2828" s="13" t="s">
        <v>76</v>
      </c>
      <c r="AY2828" s="275" t="s">
        <v>414</v>
      </c>
    </row>
    <row r="2829" s="15" customFormat="1">
      <c r="B2829" s="287"/>
      <c r="C2829" s="288"/>
      <c r="D2829" s="252" t="s">
        <v>428</v>
      </c>
      <c r="E2829" s="289" t="s">
        <v>21</v>
      </c>
      <c r="F2829" s="290" t="s">
        <v>235</v>
      </c>
      <c r="G2829" s="288"/>
      <c r="H2829" s="291">
        <v>1</v>
      </c>
      <c r="I2829" s="292"/>
      <c r="J2829" s="288"/>
      <c r="K2829" s="288"/>
      <c r="L2829" s="293"/>
      <c r="M2829" s="294"/>
      <c r="N2829" s="295"/>
      <c r="O2829" s="295"/>
      <c r="P2829" s="295"/>
      <c r="Q2829" s="295"/>
      <c r="R2829" s="295"/>
      <c r="S2829" s="295"/>
      <c r="T2829" s="296"/>
      <c r="AT2829" s="297" t="s">
        <v>428</v>
      </c>
      <c r="AU2829" s="297" t="s">
        <v>86</v>
      </c>
      <c r="AV2829" s="15" t="s">
        <v>422</v>
      </c>
      <c r="AW2829" s="15" t="s">
        <v>39</v>
      </c>
      <c r="AX2829" s="15" t="s">
        <v>83</v>
      </c>
      <c r="AY2829" s="297" t="s">
        <v>414</v>
      </c>
    </row>
    <row r="2830" s="1" customFormat="1" ht="38.25" customHeight="1">
      <c r="B2830" s="47"/>
      <c r="C2830" s="240" t="s">
        <v>2961</v>
      </c>
      <c r="D2830" s="240" t="s">
        <v>418</v>
      </c>
      <c r="E2830" s="241" t="s">
        <v>2962</v>
      </c>
      <c r="F2830" s="242" t="s">
        <v>2963</v>
      </c>
      <c r="G2830" s="243" t="s">
        <v>678</v>
      </c>
      <c r="H2830" s="244">
        <v>1</v>
      </c>
      <c r="I2830" s="245"/>
      <c r="J2830" s="246">
        <f>ROUND(I2830*H2830,2)</f>
        <v>0</v>
      </c>
      <c r="K2830" s="242" t="s">
        <v>21</v>
      </c>
      <c r="L2830" s="73"/>
      <c r="M2830" s="247" t="s">
        <v>21</v>
      </c>
      <c r="N2830" s="248" t="s">
        <v>47</v>
      </c>
      <c r="O2830" s="48"/>
      <c r="P2830" s="249">
        <f>O2830*H2830</f>
        <v>0</v>
      </c>
      <c r="Q2830" s="249">
        <v>0</v>
      </c>
      <c r="R2830" s="249">
        <f>Q2830*H2830</f>
        <v>0</v>
      </c>
      <c r="S2830" s="249">
        <v>0</v>
      </c>
      <c r="T2830" s="250">
        <f>S2830*H2830</f>
        <v>0</v>
      </c>
      <c r="AR2830" s="25" t="s">
        <v>690</v>
      </c>
      <c r="AT2830" s="25" t="s">
        <v>418</v>
      </c>
      <c r="AU2830" s="25" t="s">
        <v>86</v>
      </c>
      <c r="AY2830" s="25" t="s">
        <v>414</v>
      </c>
      <c r="BE2830" s="251">
        <f>IF(N2830="základní",J2830,0)</f>
        <v>0</v>
      </c>
      <c r="BF2830" s="251">
        <f>IF(N2830="snížená",J2830,0)</f>
        <v>0</v>
      </c>
      <c r="BG2830" s="251">
        <f>IF(N2830="zákl. přenesená",J2830,0)</f>
        <v>0</v>
      </c>
      <c r="BH2830" s="251">
        <f>IF(N2830="sníž. přenesená",J2830,0)</f>
        <v>0</v>
      </c>
      <c r="BI2830" s="251">
        <f>IF(N2830="nulová",J2830,0)</f>
        <v>0</v>
      </c>
      <c r="BJ2830" s="25" t="s">
        <v>83</v>
      </c>
      <c r="BK2830" s="251">
        <f>ROUND(I2830*H2830,2)</f>
        <v>0</v>
      </c>
      <c r="BL2830" s="25" t="s">
        <v>690</v>
      </c>
      <c r="BM2830" s="25" t="s">
        <v>2964</v>
      </c>
    </row>
    <row r="2831" s="12" customFormat="1">
      <c r="B2831" s="255"/>
      <c r="C2831" s="256"/>
      <c r="D2831" s="252" t="s">
        <v>428</v>
      </c>
      <c r="E2831" s="257" t="s">
        <v>21</v>
      </c>
      <c r="F2831" s="258" t="s">
        <v>2559</v>
      </c>
      <c r="G2831" s="256"/>
      <c r="H2831" s="257" t="s">
        <v>21</v>
      </c>
      <c r="I2831" s="259"/>
      <c r="J2831" s="256"/>
      <c r="K2831" s="256"/>
      <c r="L2831" s="260"/>
      <c r="M2831" s="261"/>
      <c r="N2831" s="262"/>
      <c r="O2831" s="262"/>
      <c r="P2831" s="262"/>
      <c r="Q2831" s="262"/>
      <c r="R2831" s="262"/>
      <c r="S2831" s="262"/>
      <c r="T2831" s="263"/>
      <c r="AT2831" s="264" t="s">
        <v>428</v>
      </c>
      <c r="AU2831" s="264" t="s">
        <v>86</v>
      </c>
      <c r="AV2831" s="12" t="s">
        <v>83</v>
      </c>
      <c r="AW2831" s="12" t="s">
        <v>39</v>
      </c>
      <c r="AX2831" s="12" t="s">
        <v>76</v>
      </c>
      <c r="AY2831" s="264" t="s">
        <v>414</v>
      </c>
    </row>
    <row r="2832" s="13" customFormat="1">
      <c r="B2832" s="265"/>
      <c r="C2832" s="266"/>
      <c r="D2832" s="252" t="s">
        <v>428</v>
      </c>
      <c r="E2832" s="267" t="s">
        <v>21</v>
      </c>
      <c r="F2832" s="268" t="s">
        <v>2965</v>
      </c>
      <c r="G2832" s="266"/>
      <c r="H2832" s="269">
        <v>1</v>
      </c>
      <c r="I2832" s="270"/>
      <c r="J2832" s="266"/>
      <c r="K2832" s="266"/>
      <c r="L2832" s="271"/>
      <c r="M2832" s="272"/>
      <c r="N2832" s="273"/>
      <c r="O2832" s="273"/>
      <c r="P2832" s="273"/>
      <c r="Q2832" s="273"/>
      <c r="R2832" s="273"/>
      <c r="S2832" s="273"/>
      <c r="T2832" s="274"/>
      <c r="AT2832" s="275" t="s">
        <v>428</v>
      </c>
      <c r="AU2832" s="275" t="s">
        <v>86</v>
      </c>
      <c r="AV2832" s="13" t="s">
        <v>86</v>
      </c>
      <c r="AW2832" s="13" t="s">
        <v>39</v>
      </c>
      <c r="AX2832" s="13" t="s">
        <v>76</v>
      </c>
      <c r="AY2832" s="275" t="s">
        <v>414</v>
      </c>
    </row>
    <row r="2833" s="15" customFormat="1">
      <c r="B2833" s="287"/>
      <c r="C2833" s="288"/>
      <c r="D2833" s="252" t="s">
        <v>428</v>
      </c>
      <c r="E2833" s="289" t="s">
        <v>21</v>
      </c>
      <c r="F2833" s="290" t="s">
        <v>235</v>
      </c>
      <c r="G2833" s="288"/>
      <c r="H2833" s="291">
        <v>1</v>
      </c>
      <c r="I2833" s="292"/>
      <c r="J2833" s="288"/>
      <c r="K2833" s="288"/>
      <c r="L2833" s="293"/>
      <c r="M2833" s="294"/>
      <c r="N2833" s="295"/>
      <c r="O2833" s="295"/>
      <c r="P2833" s="295"/>
      <c r="Q2833" s="295"/>
      <c r="R2833" s="295"/>
      <c r="S2833" s="295"/>
      <c r="T2833" s="296"/>
      <c r="AT2833" s="297" t="s">
        <v>428</v>
      </c>
      <c r="AU2833" s="297" t="s">
        <v>86</v>
      </c>
      <c r="AV2833" s="15" t="s">
        <v>422</v>
      </c>
      <c r="AW2833" s="15" t="s">
        <v>39</v>
      </c>
      <c r="AX2833" s="15" t="s">
        <v>83</v>
      </c>
      <c r="AY2833" s="297" t="s">
        <v>414</v>
      </c>
    </row>
    <row r="2834" s="1" customFormat="1" ht="38.25" customHeight="1">
      <c r="B2834" s="47"/>
      <c r="C2834" s="240" t="s">
        <v>2966</v>
      </c>
      <c r="D2834" s="240" t="s">
        <v>418</v>
      </c>
      <c r="E2834" s="241" t="s">
        <v>2967</v>
      </c>
      <c r="F2834" s="242" t="s">
        <v>2968</v>
      </c>
      <c r="G2834" s="243" t="s">
        <v>678</v>
      </c>
      <c r="H2834" s="244">
        <v>2</v>
      </c>
      <c r="I2834" s="245"/>
      <c r="J2834" s="246">
        <f>ROUND(I2834*H2834,2)</f>
        <v>0</v>
      </c>
      <c r="K2834" s="242" t="s">
        <v>21</v>
      </c>
      <c r="L2834" s="73"/>
      <c r="M2834" s="247" t="s">
        <v>21</v>
      </c>
      <c r="N2834" s="248" t="s">
        <v>47</v>
      </c>
      <c r="O2834" s="48"/>
      <c r="P2834" s="249">
        <f>O2834*H2834</f>
        <v>0</v>
      </c>
      <c r="Q2834" s="249">
        <v>0</v>
      </c>
      <c r="R2834" s="249">
        <f>Q2834*H2834</f>
        <v>0</v>
      </c>
      <c r="S2834" s="249">
        <v>0</v>
      </c>
      <c r="T2834" s="250">
        <f>S2834*H2834</f>
        <v>0</v>
      </c>
      <c r="AR2834" s="25" t="s">
        <v>690</v>
      </c>
      <c r="AT2834" s="25" t="s">
        <v>418</v>
      </c>
      <c r="AU2834" s="25" t="s">
        <v>86</v>
      </c>
      <c r="AY2834" s="25" t="s">
        <v>414</v>
      </c>
      <c r="BE2834" s="251">
        <f>IF(N2834="základní",J2834,0)</f>
        <v>0</v>
      </c>
      <c r="BF2834" s="251">
        <f>IF(N2834="snížená",J2834,0)</f>
        <v>0</v>
      </c>
      <c r="BG2834" s="251">
        <f>IF(N2834="zákl. přenesená",J2834,0)</f>
        <v>0</v>
      </c>
      <c r="BH2834" s="251">
        <f>IF(N2834="sníž. přenesená",J2834,0)</f>
        <v>0</v>
      </c>
      <c r="BI2834" s="251">
        <f>IF(N2834="nulová",J2834,0)</f>
        <v>0</v>
      </c>
      <c r="BJ2834" s="25" t="s">
        <v>83</v>
      </c>
      <c r="BK2834" s="251">
        <f>ROUND(I2834*H2834,2)</f>
        <v>0</v>
      </c>
      <c r="BL2834" s="25" t="s">
        <v>690</v>
      </c>
      <c r="BM2834" s="25" t="s">
        <v>2969</v>
      </c>
    </row>
    <row r="2835" s="12" customFormat="1">
      <c r="B2835" s="255"/>
      <c r="C2835" s="256"/>
      <c r="D2835" s="252" t="s">
        <v>428</v>
      </c>
      <c r="E2835" s="257" t="s">
        <v>21</v>
      </c>
      <c r="F2835" s="258" t="s">
        <v>2559</v>
      </c>
      <c r="G2835" s="256"/>
      <c r="H2835" s="257" t="s">
        <v>21</v>
      </c>
      <c r="I2835" s="259"/>
      <c r="J2835" s="256"/>
      <c r="K2835" s="256"/>
      <c r="L2835" s="260"/>
      <c r="M2835" s="261"/>
      <c r="N2835" s="262"/>
      <c r="O2835" s="262"/>
      <c r="P2835" s="262"/>
      <c r="Q2835" s="262"/>
      <c r="R2835" s="262"/>
      <c r="S2835" s="262"/>
      <c r="T2835" s="263"/>
      <c r="AT2835" s="264" t="s">
        <v>428</v>
      </c>
      <c r="AU2835" s="264" t="s">
        <v>86</v>
      </c>
      <c r="AV2835" s="12" t="s">
        <v>83</v>
      </c>
      <c r="AW2835" s="12" t="s">
        <v>39</v>
      </c>
      <c r="AX2835" s="12" t="s">
        <v>76</v>
      </c>
      <c r="AY2835" s="264" t="s">
        <v>414</v>
      </c>
    </row>
    <row r="2836" s="13" customFormat="1">
      <c r="B2836" s="265"/>
      <c r="C2836" s="266"/>
      <c r="D2836" s="252" t="s">
        <v>428</v>
      </c>
      <c r="E2836" s="267" t="s">
        <v>21</v>
      </c>
      <c r="F2836" s="268" t="s">
        <v>2970</v>
      </c>
      <c r="G2836" s="266"/>
      <c r="H2836" s="269">
        <v>2</v>
      </c>
      <c r="I2836" s="270"/>
      <c r="J2836" s="266"/>
      <c r="K2836" s="266"/>
      <c r="L2836" s="271"/>
      <c r="M2836" s="272"/>
      <c r="N2836" s="273"/>
      <c r="O2836" s="273"/>
      <c r="P2836" s="273"/>
      <c r="Q2836" s="273"/>
      <c r="R2836" s="273"/>
      <c r="S2836" s="273"/>
      <c r="T2836" s="274"/>
      <c r="AT2836" s="275" t="s">
        <v>428</v>
      </c>
      <c r="AU2836" s="275" t="s">
        <v>86</v>
      </c>
      <c r="AV2836" s="13" t="s">
        <v>86</v>
      </c>
      <c r="AW2836" s="13" t="s">
        <v>39</v>
      </c>
      <c r="AX2836" s="13" t="s">
        <v>76</v>
      </c>
      <c r="AY2836" s="275" t="s">
        <v>414</v>
      </c>
    </row>
    <row r="2837" s="15" customFormat="1">
      <c r="B2837" s="287"/>
      <c r="C2837" s="288"/>
      <c r="D2837" s="252" t="s">
        <v>428</v>
      </c>
      <c r="E2837" s="289" t="s">
        <v>21</v>
      </c>
      <c r="F2837" s="290" t="s">
        <v>235</v>
      </c>
      <c r="G2837" s="288"/>
      <c r="H2837" s="291">
        <v>2</v>
      </c>
      <c r="I2837" s="292"/>
      <c r="J2837" s="288"/>
      <c r="K2837" s="288"/>
      <c r="L2837" s="293"/>
      <c r="M2837" s="294"/>
      <c r="N2837" s="295"/>
      <c r="O2837" s="295"/>
      <c r="P2837" s="295"/>
      <c r="Q2837" s="295"/>
      <c r="R2837" s="295"/>
      <c r="S2837" s="295"/>
      <c r="T2837" s="296"/>
      <c r="AT2837" s="297" t="s">
        <v>428</v>
      </c>
      <c r="AU2837" s="297" t="s">
        <v>86</v>
      </c>
      <c r="AV2837" s="15" t="s">
        <v>422</v>
      </c>
      <c r="AW2837" s="15" t="s">
        <v>39</v>
      </c>
      <c r="AX2837" s="15" t="s">
        <v>83</v>
      </c>
      <c r="AY2837" s="297" t="s">
        <v>414</v>
      </c>
    </row>
    <row r="2838" s="1" customFormat="1" ht="38.25" customHeight="1">
      <c r="B2838" s="47"/>
      <c r="C2838" s="240" t="s">
        <v>2971</v>
      </c>
      <c r="D2838" s="240" t="s">
        <v>418</v>
      </c>
      <c r="E2838" s="241" t="s">
        <v>2972</v>
      </c>
      <c r="F2838" s="242" t="s">
        <v>2973</v>
      </c>
      <c r="G2838" s="243" t="s">
        <v>678</v>
      </c>
      <c r="H2838" s="244">
        <v>1</v>
      </c>
      <c r="I2838" s="245"/>
      <c r="J2838" s="246">
        <f>ROUND(I2838*H2838,2)</f>
        <v>0</v>
      </c>
      <c r="K2838" s="242" t="s">
        <v>21</v>
      </c>
      <c r="L2838" s="73"/>
      <c r="M2838" s="247" t="s">
        <v>21</v>
      </c>
      <c r="N2838" s="248" t="s">
        <v>47</v>
      </c>
      <c r="O2838" s="48"/>
      <c r="P2838" s="249">
        <f>O2838*H2838</f>
        <v>0</v>
      </c>
      <c r="Q2838" s="249">
        <v>0</v>
      </c>
      <c r="R2838" s="249">
        <f>Q2838*H2838</f>
        <v>0</v>
      </c>
      <c r="S2838" s="249">
        <v>0</v>
      </c>
      <c r="T2838" s="250">
        <f>S2838*H2838</f>
        <v>0</v>
      </c>
      <c r="AR2838" s="25" t="s">
        <v>690</v>
      </c>
      <c r="AT2838" s="25" t="s">
        <v>418</v>
      </c>
      <c r="AU2838" s="25" t="s">
        <v>86</v>
      </c>
      <c r="AY2838" s="25" t="s">
        <v>414</v>
      </c>
      <c r="BE2838" s="251">
        <f>IF(N2838="základní",J2838,0)</f>
        <v>0</v>
      </c>
      <c r="BF2838" s="251">
        <f>IF(N2838="snížená",J2838,0)</f>
        <v>0</v>
      </c>
      <c r="BG2838" s="251">
        <f>IF(N2838="zákl. přenesená",J2838,0)</f>
        <v>0</v>
      </c>
      <c r="BH2838" s="251">
        <f>IF(N2838="sníž. přenesená",J2838,0)</f>
        <v>0</v>
      </c>
      <c r="BI2838" s="251">
        <f>IF(N2838="nulová",J2838,0)</f>
        <v>0</v>
      </c>
      <c r="BJ2838" s="25" t="s">
        <v>83</v>
      </c>
      <c r="BK2838" s="251">
        <f>ROUND(I2838*H2838,2)</f>
        <v>0</v>
      </c>
      <c r="BL2838" s="25" t="s">
        <v>690</v>
      </c>
      <c r="BM2838" s="25" t="s">
        <v>2974</v>
      </c>
    </row>
    <row r="2839" s="12" customFormat="1">
      <c r="B2839" s="255"/>
      <c r="C2839" s="256"/>
      <c r="D2839" s="252" t="s">
        <v>428</v>
      </c>
      <c r="E2839" s="257" t="s">
        <v>21</v>
      </c>
      <c r="F2839" s="258" t="s">
        <v>2559</v>
      </c>
      <c r="G2839" s="256"/>
      <c r="H2839" s="257" t="s">
        <v>21</v>
      </c>
      <c r="I2839" s="259"/>
      <c r="J2839" s="256"/>
      <c r="K2839" s="256"/>
      <c r="L2839" s="260"/>
      <c r="M2839" s="261"/>
      <c r="N2839" s="262"/>
      <c r="O2839" s="262"/>
      <c r="P2839" s="262"/>
      <c r="Q2839" s="262"/>
      <c r="R2839" s="262"/>
      <c r="S2839" s="262"/>
      <c r="T2839" s="263"/>
      <c r="AT2839" s="264" t="s">
        <v>428</v>
      </c>
      <c r="AU2839" s="264" t="s">
        <v>86</v>
      </c>
      <c r="AV2839" s="12" t="s">
        <v>83</v>
      </c>
      <c r="AW2839" s="12" t="s">
        <v>39</v>
      </c>
      <c r="AX2839" s="12" t="s">
        <v>76</v>
      </c>
      <c r="AY2839" s="264" t="s">
        <v>414</v>
      </c>
    </row>
    <row r="2840" s="13" customFormat="1">
      <c r="B2840" s="265"/>
      <c r="C2840" s="266"/>
      <c r="D2840" s="252" t="s">
        <v>428</v>
      </c>
      <c r="E2840" s="267" t="s">
        <v>21</v>
      </c>
      <c r="F2840" s="268" t="s">
        <v>2975</v>
      </c>
      <c r="G2840" s="266"/>
      <c r="H2840" s="269">
        <v>1</v>
      </c>
      <c r="I2840" s="270"/>
      <c r="J2840" s="266"/>
      <c r="K2840" s="266"/>
      <c r="L2840" s="271"/>
      <c r="M2840" s="272"/>
      <c r="N2840" s="273"/>
      <c r="O2840" s="273"/>
      <c r="P2840" s="273"/>
      <c r="Q2840" s="273"/>
      <c r="R2840" s="273"/>
      <c r="S2840" s="273"/>
      <c r="T2840" s="274"/>
      <c r="AT2840" s="275" t="s">
        <v>428</v>
      </c>
      <c r="AU2840" s="275" t="s">
        <v>86</v>
      </c>
      <c r="AV2840" s="13" t="s">
        <v>86</v>
      </c>
      <c r="AW2840" s="13" t="s">
        <v>39</v>
      </c>
      <c r="AX2840" s="13" t="s">
        <v>76</v>
      </c>
      <c r="AY2840" s="275" t="s">
        <v>414</v>
      </c>
    </row>
    <row r="2841" s="15" customFormat="1">
      <c r="B2841" s="287"/>
      <c r="C2841" s="288"/>
      <c r="D2841" s="252" t="s">
        <v>428</v>
      </c>
      <c r="E2841" s="289" t="s">
        <v>21</v>
      </c>
      <c r="F2841" s="290" t="s">
        <v>235</v>
      </c>
      <c r="G2841" s="288"/>
      <c r="H2841" s="291">
        <v>1</v>
      </c>
      <c r="I2841" s="292"/>
      <c r="J2841" s="288"/>
      <c r="K2841" s="288"/>
      <c r="L2841" s="293"/>
      <c r="M2841" s="294"/>
      <c r="N2841" s="295"/>
      <c r="O2841" s="295"/>
      <c r="P2841" s="295"/>
      <c r="Q2841" s="295"/>
      <c r="R2841" s="295"/>
      <c r="S2841" s="295"/>
      <c r="T2841" s="296"/>
      <c r="AT2841" s="297" t="s">
        <v>428</v>
      </c>
      <c r="AU2841" s="297" t="s">
        <v>86</v>
      </c>
      <c r="AV2841" s="15" t="s">
        <v>422</v>
      </c>
      <c r="AW2841" s="15" t="s">
        <v>39</v>
      </c>
      <c r="AX2841" s="15" t="s">
        <v>83</v>
      </c>
      <c r="AY2841" s="297" t="s">
        <v>414</v>
      </c>
    </row>
    <row r="2842" s="1" customFormat="1" ht="38.25" customHeight="1">
      <c r="B2842" s="47"/>
      <c r="C2842" s="240" t="s">
        <v>2976</v>
      </c>
      <c r="D2842" s="240" t="s">
        <v>418</v>
      </c>
      <c r="E2842" s="241" t="s">
        <v>2977</v>
      </c>
      <c r="F2842" s="242" t="s">
        <v>2978</v>
      </c>
      <c r="G2842" s="243" t="s">
        <v>678</v>
      </c>
      <c r="H2842" s="244">
        <v>12</v>
      </c>
      <c r="I2842" s="245"/>
      <c r="J2842" s="246">
        <f>ROUND(I2842*H2842,2)</f>
        <v>0</v>
      </c>
      <c r="K2842" s="242" t="s">
        <v>21</v>
      </c>
      <c r="L2842" s="73"/>
      <c r="M2842" s="247" t="s">
        <v>21</v>
      </c>
      <c r="N2842" s="248" t="s">
        <v>47</v>
      </c>
      <c r="O2842" s="48"/>
      <c r="P2842" s="249">
        <f>O2842*H2842</f>
        <v>0</v>
      </c>
      <c r="Q2842" s="249">
        <v>0</v>
      </c>
      <c r="R2842" s="249">
        <f>Q2842*H2842</f>
        <v>0</v>
      </c>
      <c r="S2842" s="249">
        <v>0</v>
      </c>
      <c r="T2842" s="250">
        <f>S2842*H2842</f>
        <v>0</v>
      </c>
      <c r="AR2842" s="25" t="s">
        <v>690</v>
      </c>
      <c r="AT2842" s="25" t="s">
        <v>418</v>
      </c>
      <c r="AU2842" s="25" t="s">
        <v>86</v>
      </c>
      <c r="AY2842" s="25" t="s">
        <v>414</v>
      </c>
      <c r="BE2842" s="251">
        <f>IF(N2842="základní",J2842,0)</f>
        <v>0</v>
      </c>
      <c r="BF2842" s="251">
        <f>IF(N2842="snížená",J2842,0)</f>
        <v>0</v>
      </c>
      <c r="BG2842" s="251">
        <f>IF(N2842="zákl. přenesená",J2842,0)</f>
        <v>0</v>
      </c>
      <c r="BH2842" s="251">
        <f>IF(N2842="sníž. přenesená",J2842,0)</f>
        <v>0</v>
      </c>
      <c r="BI2842" s="251">
        <f>IF(N2842="nulová",J2842,0)</f>
        <v>0</v>
      </c>
      <c r="BJ2842" s="25" t="s">
        <v>83</v>
      </c>
      <c r="BK2842" s="251">
        <f>ROUND(I2842*H2842,2)</f>
        <v>0</v>
      </c>
      <c r="BL2842" s="25" t="s">
        <v>690</v>
      </c>
      <c r="BM2842" s="25" t="s">
        <v>2979</v>
      </c>
    </row>
    <row r="2843" s="12" customFormat="1">
      <c r="B2843" s="255"/>
      <c r="C2843" s="256"/>
      <c r="D2843" s="252" t="s">
        <v>428</v>
      </c>
      <c r="E2843" s="257" t="s">
        <v>21</v>
      </c>
      <c r="F2843" s="258" t="s">
        <v>2559</v>
      </c>
      <c r="G2843" s="256"/>
      <c r="H2843" s="257" t="s">
        <v>21</v>
      </c>
      <c r="I2843" s="259"/>
      <c r="J2843" s="256"/>
      <c r="K2843" s="256"/>
      <c r="L2843" s="260"/>
      <c r="M2843" s="261"/>
      <c r="N2843" s="262"/>
      <c r="O2843" s="262"/>
      <c r="P2843" s="262"/>
      <c r="Q2843" s="262"/>
      <c r="R2843" s="262"/>
      <c r="S2843" s="262"/>
      <c r="T2843" s="263"/>
      <c r="AT2843" s="264" t="s">
        <v>428</v>
      </c>
      <c r="AU2843" s="264" t="s">
        <v>86</v>
      </c>
      <c r="AV2843" s="12" t="s">
        <v>83</v>
      </c>
      <c r="AW2843" s="12" t="s">
        <v>39</v>
      </c>
      <c r="AX2843" s="12" t="s">
        <v>76</v>
      </c>
      <c r="AY2843" s="264" t="s">
        <v>414</v>
      </c>
    </row>
    <row r="2844" s="13" customFormat="1">
      <c r="B2844" s="265"/>
      <c r="C2844" s="266"/>
      <c r="D2844" s="252" t="s">
        <v>428</v>
      </c>
      <c r="E2844" s="267" t="s">
        <v>21</v>
      </c>
      <c r="F2844" s="268" t="s">
        <v>2980</v>
      </c>
      <c r="G2844" s="266"/>
      <c r="H2844" s="269">
        <v>12</v>
      </c>
      <c r="I2844" s="270"/>
      <c r="J2844" s="266"/>
      <c r="K2844" s="266"/>
      <c r="L2844" s="271"/>
      <c r="M2844" s="272"/>
      <c r="N2844" s="273"/>
      <c r="O2844" s="273"/>
      <c r="P2844" s="273"/>
      <c r="Q2844" s="273"/>
      <c r="R2844" s="273"/>
      <c r="S2844" s="273"/>
      <c r="T2844" s="274"/>
      <c r="AT2844" s="275" t="s">
        <v>428</v>
      </c>
      <c r="AU2844" s="275" t="s">
        <v>86</v>
      </c>
      <c r="AV2844" s="13" t="s">
        <v>86</v>
      </c>
      <c r="AW2844" s="13" t="s">
        <v>39</v>
      </c>
      <c r="AX2844" s="13" t="s">
        <v>76</v>
      </c>
      <c r="AY2844" s="275" t="s">
        <v>414</v>
      </c>
    </row>
    <row r="2845" s="15" customFormat="1">
      <c r="B2845" s="287"/>
      <c r="C2845" s="288"/>
      <c r="D2845" s="252" t="s">
        <v>428</v>
      </c>
      <c r="E2845" s="289" t="s">
        <v>21</v>
      </c>
      <c r="F2845" s="290" t="s">
        <v>235</v>
      </c>
      <c r="G2845" s="288"/>
      <c r="H2845" s="291">
        <v>12</v>
      </c>
      <c r="I2845" s="292"/>
      <c r="J2845" s="288"/>
      <c r="K2845" s="288"/>
      <c r="L2845" s="293"/>
      <c r="M2845" s="294"/>
      <c r="N2845" s="295"/>
      <c r="O2845" s="295"/>
      <c r="P2845" s="295"/>
      <c r="Q2845" s="295"/>
      <c r="R2845" s="295"/>
      <c r="S2845" s="295"/>
      <c r="T2845" s="296"/>
      <c r="AT2845" s="297" t="s">
        <v>428</v>
      </c>
      <c r="AU2845" s="297" t="s">
        <v>86</v>
      </c>
      <c r="AV2845" s="15" t="s">
        <v>422</v>
      </c>
      <c r="AW2845" s="15" t="s">
        <v>39</v>
      </c>
      <c r="AX2845" s="15" t="s">
        <v>83</v>
      </c>
      <c r="AY2845" s="297" t="s">
        <v>414</v>
      </c>
    </row>
    <row r="2846" s="1" customFormat="1" ht="38.25" customHeight="1">
      <c r="B2846" s="47"/>
      <c r="C2846" s="240" t="s">
        <v>2981</v>
      </c>
      <c r="D2846" s="240" t="s">
        <v>418</v>
      </c>
      <c r="E2846" s="241" t="s">
        <v>2982</v>
      </c>
      <c r="F2846" s="242" t="s">
        <v>2983</v>
      </c>
      <c r="G2846" s="243" t="s">
        <v>678</v>
      </c>
      <c r="H2846" s="244">
        <v>6</v>
      </c>
      <c r="I2846" s="245"/>
      <c r="J2846" s="246">
        <f>ROUND(I2846*H2846,2)</f>
        <v>0</v>
      </c>
      <c r="K2846" s="242" t="s">
        <v>21</v>
      </c>
      <c r="L2846" s="73"/>
      <c r="M2846" s="247" t="s">
        <v>21</v>
      </c>
      <c r="N2846" s="248" t="s">
        <v>47</v>
      </c>
      <c r="O2846" s="48"/>
      <c r="P2846" s="249">
        <f>O2846*H2846</f>
        <v>0</v>
      </c>
      <c r="Q2846" s="249">
        <v>0</v>
      </c>
      <c r="R2846" s="249">
        <f>Q2846*H2846</f>
        <v>0</v>
      </c>
      <c r="S2846" s="249">
        <v>0</v>
      </c>
      <c r="T2846" s="250">
        <f>S2846*H2846</f>
        <v>0</v>
      </c>
      <c r="AR2846" s="25" t="s">
        <v>690</v>
      </c>
      <c r="AT2846" s="25" t="s">
        <v>418</v>
      </c>
      <c r="AU2846" s="25" t="s">
        <v>86</v>
      </c>
      <c r="AY2846" s="25" t="s">
        <v>414</v>
      </c>
      <c r="BE2846" s="251">
        <f>IF(N2846="základní",J2846,0)</f>
        <v>0</v>
      </c>
      <c r="BF2846" s="251">
        <f>IF(N2846="snížená",J2846,0)</f>
        <v>0</v>
      </c>
      <c r="BG2846" s="251">
        <f>IF(N2846="zákl. přenesená",J2846,0)</f>
        <v>0</v>
      </c>
      <c r="BH2846" s="251">
        <f>IF(N2846="sníž. přenesená",J2846,0)</f>
        <v>0</v>
      </c>
      <c r="BI2846" s="251">
        <f>IF(N2846="nulová",J2846,0)</f>
        <v>0</v>
      </c>
      <c r="BJ2846" s="25" t="s">
        <v>83</v>
      </c>
      <c r="BK2846" s="251">
        <f>ROUND(I2846*H2846,2)</f>
        <v>0</v>
      </c>
      <c r="BL2846" s="25" t="s">
        <v>690</v>
      </c>
      <c r="BM2846" s="25" t="s">
        <v>2984</v>
      </c>
    </row>
    <row r="2847" s="12" customFormat="1">
      <c r="B2847" s="255"/>
      <c r="C2847" s="256"/>
      <c r="D2847" s="252" t="s">
        <v>428</v>
      </c>
      <c r="E2847" s="257" t="s">
        <v>21</v>
      </c>
      <c r="F2847" s="258" t="s">
        <v>2559</v>
      </c>
      <c r="G2847" s="256"/>
      <c r="H2847" s="257" t="s">
        <v>21</v>
      </c>
      <c r="I2847" s="259"/>
      <c r="J2847" s="256"/>
      <c r="K2847" s="256"/>
      <c r="L2847" s="260"/>
      <c r="M2847" s="261"/>
      <c r="N2847" s="262"/>
      <c r="O2847" s="262"/>
      <c r="P2847" s="262"/>
      <c r="Q2847" s="262"/>
      <c r="R2847" s="262"/>
      <c r="S2847" s="262"/>
      <c r="T2847" s="263"/>
      <c r="AT2847" s="264" t="s">
        <v>428</v>
      </c>
      <c r="AU2847" s="264" t="s">
        <v>86</v>
      </c>
      <c r="AV2847" s="12" t="s">
        <v>83</v>
      </c>
      <c r="AW2847" s="12" t="s">
        <v>39</v>
      </c>
      <c r="AX2847" s="12" t="s">
        <v>76</v>
      </c>
      <c r="AY2847" s="264" t="s">
        <v>414</v>
      </c>
    </row>
    <row r="2848" s="13" customFormat="1">
      <c r="B2848" s="265"/>
      <c r="C2848" s="266"/>
      <c r="D2848" s="252" t="s">
        <v>428</v>
      </c>
      <c r="E2848" s="267" t="s">
        <v>21</v>
      </c>
      <c r="F2848" s="268" t="s">
        <v>2985</v>
      </c>
      <c r="G2848" s="266"/>
      <c r="H2848" s="269">
        <v>6</v>
      </c>
      <c r="I2848" s="270"/>
      <c r="J2848" s="266"/>
      <c r="K2848" s="266"/>
      <c r="L2848" s="271"/>
      <c r="M2848" s="272"/>
      <c r="N2848" s="273"/>
      <c r="O2848" s="273"/>
      <c r="P2848" s="273"/>
      <c r="Q2848" s="273"/>
      <c r="R2848" s="273"/>
      <c r="S2848" s="273"/>
      <c r="T2848" s="274"/>
      <c r="AT2848" s="275" t="s">
        <v>428</v>
      </c>
      <c r="AU2848" s="275" t="s">
        <v>86</v>
      </c>
      <c r="AV2848" s="13" t="s">
        <v>86</v>
      </c>
      <c r="AW2848" s="13" t="s">
        <v>39</v>
      </c>
      <c r="AX2848" s="13" t="s">
        <v>76</v>
      </c>
      <c r="AY2848" s="275" t="s">
        <v>414</v>
      </c>
    </row>
    <row r="2849" s="15" customFormat="1">
      <c r="B2849" s="287"/>
      <c r="C2849" s="288"/>
      <c r="D2849" s="252" t="s">
        <v>428</v>
      </c>
      <c r="E2849" s="289" t="s">
        <v>21</v>
      </c>
      <c r="F2849" s="290" t="s">
        <v>235</v>
      </c>
      <c r="G2849" s="288"/>
      <c r="H2849" s="291">
        <v>6</v>
      </c>
      <c r="I2849" s="292"/>
      <c r="J2849" s="288"/>
      <c r="K2849" s="288"/>
      <c r="L2849" s="293"/>
      <c r="M2849" s="294"/>
      <c r="N2849" s="295"/>
      <c r="O2849" s="295"/>
      <c r="P2849" s="295"/>
      <c r="Q2849" s="295"/>
      <c r="R2849" s="295"/>
      <c r="S2849" s="295"/>
      <c r="T2849" s="296"/>
      <c r="AT2849" s="297" t="s">
        <v>428</v>
      </c>
      <c r="AU2849" s="297" t="s">
        <v>86</v>
      </c>
      <c r="AV2849" s="15" t="s">
        <v>422</v>
      </c>
      <c r="AW2849" s="15" t="s">
        <v>39</v>
      </c>
      <c r="AX2849" s="15" t="s">
        <v>83</v>
      </c>
      <c r="AY2849" s="297" t="s">
        <v>414</v>
      </c>
    </row>
    <row r="2850" s="1" customFormat="1" ht="38.25" customHeight="1">
      <c r="B2850" s="47"/>
      <c r="C2850" s="240" t="s">
        <v>2986</v>
      </c>
      <c r="D2850" s="240" t="s">
        <v>418</v>
      </c>
      <c r="E2850" s="241" t="s">
        <v>2987</v>
      </c>
      <c r="F2850" s="242" t="s">
        <v>2988</v>
      </c>
      <c r="G2850" s="243" t="s">
        <v>678</v>
      </c>
      <c r="H2850" s="244">
        <v>1</v>
      </c>
      <c r="I2850" s="245"/>
      <c r="J2850" s="246">
        <f>ROUND(I2850*H2850,2)</f>
        <v>0</v>
      </c>
      <c r="K2850" s="242" t="s">
        <v>21</v>
      </c>
      <c r="L2850" s="73"/>
      <c r="M2850" s="247" t="s">
        <v>21</v>
      </c>
      <c r="N2850" s="248" t="s">
        <v>47</v>
      </c>
      <c r="O2850" s="48"/>
      <c r="P2850" s="249">
        <f>O2850*H2850</f>
        <v>0</v>
      </c>
      <c r="Q2850" s="249">
        <v>0</v>
      </c>
      <c r="R2850" s="249">
        <f>Q2850*H2850</f>
        <v>0</v>
      </c>
      <c r="S2850" s="249">
        <v>0</v>
      </c>
      <c r="T2850" s="250">
        <f>S2850*H2850</f>
        <v>0</v>
      </c>
      <c r="AR2850" s="25" t="s">
        <v>690</v>
      </c>
      <c r="AT2850" s="25" t="s">
        <v>418</v>
      </c>
      <c r="AU2850" s="25" t="s">
        <v>86</v>
      </c>
      <c r="AY2850" s="25" t="s">
        <v>414</v>
      </c>
      <c r="BE2850" s="251">
        <f>IF(N2850="základní",J2850,0)</f>
        <v>0</v>
      </c>
      <c r="BF2850" s="251">
        <f>IF(N2850="snížená",J2850,0)</f>
        <v>0</v>
      </c>
      <c r="BG2850" s="251">
        <f>IF(N2850="zákl. přenesená",J2850,0)</f>
        <v>0</v>
      </c>
      <c r="BH2850" s="251">
        <f>IF(N2850="sníž. přenesená",J2850,0)</f>
        <v>0</v>
      </c>
      <c r="BI2850" s="251">
        <f>IF(N2850="nulová",J2850,0)</f>
        <v>0</v>
      </c>
      <c r="BJ2850" s="25" t="s">
        <v>83</v>
      </c>
      <c r="BK2850" s="251">
        <f>ROUND(I2850*H2850,2)</f>
        <v>0</v>
      </c>
      <c r="BL2850" s="25" t="s">
        <v>690</v>
      </c>
      <c r="BM2850" s="25" t="s">
        <v>2989</v>
      </c>
    </row>
    <row r="2851" s="12" customFormat="1">
      <c r="B2851" s="255"/>
      <c r="C2851" s="256"/>
      <c r="D2851" s="252" t="s">
        <v>428</v>
      </c>
      <c r="E2851" s="257" t="s">
        <v>21</v>
      </c>
      <c r="F2851" s="258" t="s">
        <v>2559</v>
      </c>
      <c r="G2851" s="256"/>
      <c r="H2851" s="257" t="s">
        <v>21</v>
      </c>
      <c r="I2851" s="259"/>
      <c r="J2851" s="256"/>
      <c r="K2851" s="256"/>
      <c r="L2851" s="260"/>
      <c r="M2851" s="261"/>
      <c r="N2851" s="262"/>
      <c r="O2851" s="262"/>
      <c r="P2851" s="262"/>
      <c r="Q2851" s="262"/>
      <c r="R2851" s="262"/>
      <c r="S2851" s="262"/>
      <c r="T2851" s="263"/>
      <c r="AT2851" s="264" t="s">
        <v>428</v>
      </c>
      <c r="AU2851" s="264" t="s">
        <v>86</v>
      </c>
      <c r="AV2851" s="12" t="s">
        <v>83</v>
      </c>
      <c r="AW2851" s="12" t="s">
        <v>39</v>
      </c>
      <c r="AX2851" s="12" t="s">
        <v>76</v>
      </c>
      <c r="AY2851" s="264" t="s">
        <v>414</v>
      </c>
    </row>
    <row r="2852" s="13" customFormat="1">
      <c r="B2852" s="265"/>
      <c r="C2852" s="266"/>
      <c r="D2852" s="252" t="s">
        <v>428</v>
      </c>
      <c r="E2852" s="267" t="s">
        <v>21</v>
      </c>
      <c r="F2852" s="268" t="s">
        <v>2990</v>
      </c>
      <c r="G2852" s="266"/>
      <c r="H2852" s="269">
        <v>1</v>
      </c>
      <c r="I2852" s="270"/>
      <c r="J2852" s="266"/>
      <c r="K2852" s="266"/>
      <c r="L2852" s="271"/>
      <c r="M2852" s="272"/>
      <c r="N2852" s="273"/>
      <c r="O2852" s="273"/>
      <c r="P2852" s="273"/>
      <c r="Q2852" s="273"/>
      <c r="R2852" s="273"/>
      <c r="S2852" s="273"/>
      <c r="T2852" s="274"/>
      <c r="AT2852" s="275" t="s">
        <v>428</v>
      </c>
      <c r="AU2852" s="275" t="s">
        <v>86</v>
      </c>
      <c r="AV2852" s="13" t="s">
        <v>86</v>
      </c>
      <c r="AW2852" s="13" t="s">
        <v>39</v>
      </c>
      <c r="AX2852" s="13" t="s">
        <v>76</v>
      </c>
      <c r="AY2852" s="275" t="s">
        <v>414</v>
      </c>
    </row>
    <row r="2853" s="15" customFormat="1">
      <c r="B2853" s="287"/>
      <c r="C2853" s="288"/>
      <c r="D2853" s="252" t="s">
        <v>428</v>
      </c>
      <c r="E2853" s="289" t="s">
        <v>21</v>
      </c>
      <c r="F2853" s="290" t="s">
        <v>235</v>
      </c>
      <c r="G2853" s="288"/>
      <c r="H2853" s="291">
        <v>1</v>
      </c>
      <c r="I2853" s="292"/>
      <c r="J2853" s="288"/>
      <c r="K2853" s="288"/>
      <c r="L2853" s="293"/>
      <c r="M2853" s="294"/>
      <c r="N2853" s="295"/>
      <c r="O2853" s="295"/>
      <c r="P2853" s="295"/>
      <c r="Q2853" s="295"/>
      <c r="R2853" s="295"/>
      <c r="S2853" s="295"/>
      <c r="T2853" s="296"/>
      <c r="AT2853" s="297" t="s">
        <v>428</v>
      </c>
      <c r="AU2853" s="297" t="s">
        <v>86</v>
      </c>
      <c r="AV2853" s="15" t="s">
        <v>422</v>
      </c>
      <c r="AW2853" s="15" t="s">
        <v>39</v>
      </c>
      <c r="AX2853" s="15" t="s">
        <v>83</v>
      </c>
      <c r="AY2853" s="297" t="s">
        <v>414</v>
      </c>
    </row>
    <row r="2854" s="1" customFormat="1" ht="38.25" customHeight="1">
      <c r="B2854" s="47"/>
      <c r="C2854" s="240" t="s">
        <v>2991</v>
      </c>
      <c r="D2854" s="240" t="s">
        <v>418</v>
      </c>
      <c r="E2854" s="241" t="s">
        <v>2992</v>
      </c>
      <c r="F2854" s="242" t="s">
        <v>2993</v>
      </c>
      <c r="G2854" s="243" t="s">
        <v>678</v>
      </c>
      <c r="H2854" s="244">
        <v>1</v>
      </c>
      <c r="I2854" s="245"/>
      <c r="J2854" s="246">
        <f>ROUND(I2854*H2854,2)</f>
        <v>0</v>
      </c>
      <c r="K2854" s="242" t="s">
        <v>21</v>
      </c>
      <c r="L2854" s="73"/>
      <c r="M2854" s="247" t="s">
        <v>21</v>
      </c>
      <c r="N2854" s="248" t="s">
        <v>47</v>
      </c>
      <c r="O2854" s="48"/>
      <c r="P2854" s="249">
        <f>O2854*H2854</f>
        <v>0</v>
      </c>
      <c r="Q2854" s="249">
        <v>0</v>
      </c>
      <c r="R2854" s="249">
        <f>Q2854*H2854</f>
        <v>0</v>
      </c>
      <c r="S2854" s="249">
        <v>0</v>
      </c>
      <c r="T2854" s="250">
        <f>S2854*H2854</f>
        <v>0</v>
      </c>
      <c r="AR2854" s="25" t="s">
        <v>690</v>
      </c>
      <c r="AT2854" s="25" t="s">
        <v>418</v>
      </c>
      <c r="AU2854" s="25" t="s">
        <v>86</v>
      </c>
      <c r="AY2854" s="25" t="s">
        <v>414</v>
      </c>
      <c r="BE2854" s="251">
        <f>IF(N2854="základní",J2854,0)</f>
        <v>0</v>
      </c>
      <c r="BF2854" s="251">
        <f>IF(N2854="snížená",J2854,0)</f>
        <v>0</v>
      </c>
      <c r="BG2854" s="251">
        <f>IF(N2854="zákl. přenesená",J2854,0)</f>
        <v>0</v>
      </c>
      <c r="BH2854" s="251">
        <f>IF(N2854="sníž. přenesená",J2854,0)</f>
        <v>0</v>
      </c>
      <c r="BI2854" s="251">
        <f>IF(N2854="nulová",J2854,0)</f>
        <v>0</v>
      </c>
      <c r="BJ2854" s="25" t="s">
        <v>83</v>
      </c>
      <c r="BK2854" s="251">
        <f>ROUND(I2854*H2854,2)</f>
        <v>0</v>
      </c>
      <c r="BL2854" s="25" t="s">
        <v>690</v>
      </c>
      <c r="BM2854" s="25" t="s">
        <v>2994</v>
      </c>
    </row>
    <row r="2855" s="12" customFormat="1">
      <c r="B2855" s="255"/>
      <c r="C2855" s="256"/>
      <c r="D2855" s="252" t="s">
        <v>428</v>
      </c>
      <c r="E2855" s="257" t="s">
        <v>21</v>
      </c>
      <c r="F2855" s="258" t="s">
        <v>2559</v>
      </c>
      <c r="G2855" s="256"/>
      <c r="H2855" s="257" t="s">
        <v>21</v>
      </c>
      <c r="I2855" s="259"/>
      <c r="J2855" s="256"/>
      <c r="K2855" s="256"/>
      <c r="L2855" s="260"/>
      <c r="M2855" s="261"/>
      <c r="N2855" s="262"/>
      <c r="O2855" s="262"/>
      <c r="P2855" s="262"/>
      <c r="Q2855" s="262"/>
      <c r="R2855" s="262"/>
      <c r="S2855" s="262"/>
      <c r="T2855" s="263"/>
      <c r="AT2855" s="264" t="s">
        <v>428</v>
      </c>
      <c r="AU2855" s="264" t="s">
        <v>86</v>
      </c>
      <c r="AV2855" s="12" t="s">
        <v>83</v>
      </c>
      <c r="AW2855" s="12" t="s">
        <v>39</v>
      </c>
      <c r="AX2855" s="12" t="s">
        <v>76</v>
      </c>
      <c r="AY2855" s="264" t="s">
        <v>414</v>
      </c>
    </row>
    <row r="2856" s="13" customFormat="1">
      <c r="B2856" s="265"/>
      <c r="C2856" s="266"/>
      <c r="D2856" s="252" t="s">
        <v>428</v>
      </c>
      <c r="E2856" s="267" t="s">
        <v>21</v>
      </c>
      <c r="F2856" s="268" t="s">
        <v>2995</v>
      </c>
      <c r="G2856" s="266"/>
      <c r="H2856" s="269">
        <v>1</v>
      </c>
      <c r="I2856" s="270"/>
      <c r="J2856" s="266"/>
      <c r="K2856" s="266"/>
      <c r="L2856" s="271"/>
      <c r="M2856" s="272"/>
      <c r="N2856" s="273"/>
      <c r="O2856" s="273"/>
      <c r="P2856" s="273"/>
      <c r="Q2856" s="273"/>
      <c r="R2856" s="273"/>
      <c r="S2856" s="273"/>
      <c r="T2856" s="274"/>
      <c r="AT2856" s="275" t="s">
        <v>428</v>
      </c>
      <c r="AU2856" s="275" t="s">
        <v>86</v>
      </c>
      <c r="AV2856" s="13" t="s">
        <v>86</v>
      </c>
      <c r="AW2856" s="13" t="s">
        <v>39</v>
      </c>
      <c r="AX2856" s="13" t="s">
        <v>76</v>
      </c>
      <c r="AY2856" s="275" t="s">
        <v>414</v>
      </c>
    </row>
    <row r="2857" s="15" customFormat="1">
      <c r="B2857" s="287"/>
      <c r="C2857" s="288"/>
      <c r="D2857" s="252" t="s">
        <v>428</v>
      </c>
      <c r="E2857" s="289" t="s">
        <v>21</v>
      </c>
      <c r="F2857" s="290" t="s">
        <v>235</v>
      </c>
      <c r="G2857" s="288"/>
      <c r="H2857" s="291">
        <v>1</v>
      </c>
      <c r="I2857" s="292"/>
      <c r="J2857" s="288"/>
      <c r="K2857" s="288"/>
      <c r="L2857" s="293"/>
      <c r="M2857" s="294"/>
      <c r="N2857" s="295"/>
      <c r="O2857" s="295"/>
      <c r="P2857" s="295"/>
      <c r="Q2857" s="295"/>
      <c r="R2857" s="295"/>
      <c r="S2857" s="295"/>
      <c r="T2857" s="296"/>
      <c r="AT2857" s="297" t="s">
        <v>428</v>
      </c>
      <c r="AU2857" s="297" t="s">
        <v>86</v>
      </c>
      <c r="AV2857" s="15" t="s">
        <v>422</v>
      </c>
      <c r="AW2857" s="15" t="s">
        <v>39</v>
      </c>
      <c r="AX2857" s="15" t="s">
        <v>83</v>
      </c>
      <c r="AY2857" s="297" t="s">
        <v>414</v>
      </c>
    </row>
    <row r="2858" s="1" customFormat="1" ht="38.25" customHeight="1">
      <c r="B2858" s="47"/>
      <c r="C2858" s="240" t="s">
        <v>2996</v>
      </c>
      <c r="D2858" s="240" t="s">
        <v>418</v>
      </c>
      <c r="E2858" s="241" t="s">
        <v>2997</v>
      </c>
      <c r="F2858" s="242" t="s">
        <v>2998</v>
      </c>
      <c r="G2858" s="243" t="s">
        <v>678</v>
      </c>
      <c r="H2858" s="244">
        <v>1</v>
      </c>
      <c r="I2858" s="245"/>
      <c r="J2858" s="246">
        <f>ROUND(I2858*H2858,2)</f>
        <v>0</v>
      </c>
      <c r="K2858" s="242" t="s">
        <v>21</v>
      </c>
      <c r="L2858" s="73"/>
      <c r="M2858" s="247" t="s">
        <v>21</v>
      </c>
      <c r="N2858" s="248" t="s">
        <v>47</v>
      </c>
      <c r="O2858" s="48"/>
      <c r="P2858" s="249">
        <f>O2858*H2858</f>
        <v>0</v>
      </c>
      <c r="Q2858" s="249">
        <v>0</v>
      </c>
      <c r="R2858" s="249">
        <f>Q2858*H2858</f>
        <v>0</v>
      </c>
      <c r="S2858" s="249">
        <v>0</v>
      </c>
      <c r="T2858" s="250">
        <f>S2858*H2858</f>
        <v>0</v>
      </c>
      <c r="AR2858" s="25" t="s">
        <v>690</v>
      </c>
      <c r="AT2858" s="25" t="s">
        <v>418</v>
      </c>
      <c r="AU2858" s="25" t="s">
        <v>86</v>
      </c>
      <c r="AY2858" s="25" t="s">
        <v>414</v>
      </c>
      <c r="BE2858" s="251">
        <f>IF(N2858="základní",J2858,0)</f>
        <v>0</v>
      </c>
      <c r="BF2858" s="251">
        <f>IF(N2858="snížená",J2858,0)</f>
        <v>0</v>
      </c>
      <c r="BG2858" s="251">
        <f>IF(N2858="zákl. přenesená",J2858,0)</f>
        <v>0</v>
      </c>
      <c r="BH2858" s="251">
        <f>IF(N2858="sníž. přenesená",J2858,0)</f>
        <v>0</v>
      </c>
      <c r="BI2858" s="251">
        <f>IF(N2858="nulová",J2858,0)</f>
        <v>0</v>
      </c>
      <c r="BJ2858" s="25" t="s">
        <v>83</v>
      </c>
      <c r="BK2858" s="251">
        <f>ROUND(I2858*H2858,2)</f>
        <v>0</v>
      </c>
      <c r="BL2858" s="25" t="s">
        <v>690</v>
      </c>
      <c r="BM2858" s="25" t="s">
        <v>2999</v>
      </c>
    </row>
    <row r="2859" s="12" customFormat="1">
      <c r="B2859" s="255"/>
      <c r="C2859" s="256"/>
      <c r="D2859" s="252" t="s">
        <v>428</v>
      </c>
      <c r="E2859" s="257" t="s">
        <v>21</v>
      </c>
      <c r="F2859" s="258" t="s">
        <v>2559</v>
      </c>
      <c r="G2859" s="256"/>
      <c r="H2859" s="257" t="s">
        <v>21</v>
      </c>
      <c r="I2859" s="259"/>
      <c r="J2859" s="256"/>
      <c r="K2859" s="256"/>
      <c r="L2859" s="260"/>
      <c r="M2859" s="261"/>
      <c r="N2859" s="262"/>
      <c r="O2859" s="262"/>
      <c r="P2859" s="262"/>
      <c r="Q2859" s="262"/>
      <c r="R2859" s="262"/>
      <c r="S2859" s="262"/>
      <c r="T2859" s="263"/>
      <c r="AT2859" s="264" t="s">
        <v>428</v>
      </c>
      <c r="AU2859" s="264" t="s">
        <v>86</v>
      </c>
      <c r="AV2859" s="12" t="s">
        <v>83</v>
      </c>
      <c r="AW2859" s="12" t="s">
        <v>39</v>
      </c>
      <c r="AX2859" s="12" t="s">
        <v>76</v>
      </c>
      <c r="AY2859" s="264" t="s">
        <v>414</v>
      </c>
    </row>
    <row r="2860" s="13" customFormat="1">
      <c r="B2860" s="265"/>
      <c r="C2860" s="266"/>
      <c r="D2860" s="252" t="s">
        <v>428</v>
      </c>
      <c r="E2860" s="267" t="s">
        <v>21</v>
      </c>
      <c r="F2860" s="268" t="s">
        <v>3000</v>
      </c>
      <c r="G2860" s="266"/>
      <c r="H2860" s="269">
        <v>1</v>
      </c>
      <c r="I2860" s="270"/>
      <c r="J2860" s="266"/>
      <c r="K2860" s="266"/>
      <c r="L2860" s="271"/>
      <c r="M2860" s="272"/>
      <c r="N2860" s="273"/>
      <c r="O2860" s="273"/>
      <c r="P2860" s="273"/>
      <c r="Q2860" s="273"/>
      <c r="R2860" s="273"/>
      <c r="S2860" s="273"/>
      <c r="T2860" s="274"/>
      <c r="AT2860" s="275" t="s">
        <v>428</v>
      </c>
      <c r="AU2860" s="275" t="s">
        <v>86</v>
      </c>
      <c r="AV2860" s="13" t="s">
        <v>86</v>
      </c>
      <c r="AW2860" s="13" t="s">
        <v>39</v>
      </c>
      <c r="AX2860" s="13" t="s">
        <v>76</v>
      </c>
      <c r="AY2860" s="275" t="s">
        <v>414</v>
      </c>
    </row>
    <row r="2861" s="15" customFormat="1">
      <c r="B2861" s="287"/>
      <c r="C2861" s="288"/>
      <c r="D2861" s="252" t="s">
        <v>428</v>
      </c>
      <c r="E2861" s="289" t="s">
        <v>21</v>
      </c>
      <c r="F2861" s="290" t="s">
        <v>235</v>
      </c>
      <c r="G2861" s="288"/>
      <c r="H2861" s="291">
        <v>1</v>
      </c>
      <c r="I2861" s="292"/>
      <c r="J2861" s="288"/>
      <c r="K2861" s="288"/>
      <c r="L2861" s="293"/>
      <c r="M2861" s="294"/>
      <c r="N2861" s="295"/>
      <c r="O2861" s="295"/>
      <c r="P2861" s="295"/>
      <c r="Q2861" s="295"/>
      <c r="R2861" s="295"/>
      <c r="S2861" s="295"/>
      <c r="T2861" s="296"/>
      <c r="AT2861" s="297" t="s">
        <v>428</v>
      </c>
      <c r="AU2861" s="297" t="s">
        <v>86</v>
      </c>
      <c r="AV2861" s="15" t="s">
        <v>422</v>
      </c>
      <c r="AW2861" s="15" t="s">
        <v>39</v>
      </c>
      <c r="AX2861" s="15" t="s">
        <v>83</v>
      </c>
      <c r="AY2861" s="297" t="s">
        <v>414</v>
      </c>
    </row>
    <row r="2862" s="1" customFormat="1" ht="38.25" customHeight="1">
      <c r="B2862" s="47"/>
      <c r="C2862" s="240" t="s">
        <v>3001</v>
      </c>
      <c r="D2862" s="240" t="s">
        <v>418</v>
      </c>
      <c r="E2862" s="241" t="s">
        <v>3002</v>
      </c>
      <c r="F2862" s="242" t="s">
        <v>3003</v>
      </c>
      <c r="G2862" s="243" t="s">
        <v>678</v>
      </c>
      <c r="H2862" s="244">
        <v>48</v>
      </c>
      <c r="I2862" s="245"/>
      <c r="J2862" s="246">
        <f>ROUND(I2862*H2862,2)</f>
        <v>0</v>
      </c>
      <c r="K2862" s="242" t="s">
        <v>21</v>
      </c>
      <c r="L2862" s="73"/>
      <c r="M2862" s="247" t="s">
        <v>21</v>
      </c>
      <c r="N2862" s="248" t="s">
        <v>47</v>
      </c>
      <c r="O2862" s="48"/>
      <c r="P2862" s="249">
        <f>O2862*H2862</f>
        <v>0</v>
      </c>
      <c r="Q2862" s="249">
        <v>0</v>
      </c>
      <c r="R2862" s="249">
        <f>Q2862*H2862</f>
        <v>0</v>
      </c>
      <c r="S2862" s="249">
        <v>0</v>
      </c>
      <c r="T2862" s="250">
        <f>S2862*H2862</f>
        <v>0</v>
      </c>
      <c r="AR2862" s="25" t="s">
        <v>690</v>
      </c>
      <c r="AT2862" s="25" t="s">
        <v>418</v>
      </c>
      <c r="AU2862" s="25" t="s">
        <v>86</v>
      </c>
      <c r="AY2862" s="25" t="s">
        <v>414</v>
      </c>
      <c r="BE2862" s="251">
        <f>IF(N2862="základní",J2862,0)</f>
        <v>0</v>
      </c>
      <c r="BF2862" s="251">
        <f>IF(N2862="snížená",J2862,0)</f>
        <v>0</v>
      </c>
      <c r="BG2862" s="251">
        <f>IF(N2862="zákl. přenesená",J2862,0)</f>
        <v>0</v>
      </c>
      <c r="BH2862" s="251">
        <f>IF(N2862="sníž. přenesená",J2862,0)</f>
        <v>0</v>
      </c>
      <c r="BI2862" s="251">
        <f>IF(N2862="nulová",J2862,0)</f>
        <v>0</v>
      </c>
      <c r="BJ2862" s="25" t="s">
        <v>83</v>
      </c>
      <c r="BK2862" s="251">
        <f>ROUND(I2862*H2862,2)</f>
        <v>0</v>
      </c>
      <c r="BL2862" s="25" t="s">
        <v>690</v>
      </c>
      <c r="BM2862" s="25" t="s">
        <v>3004</v>
      </c>
    </row>
    <row r="2863" s="12" customFormat="1">
      <c r="B2863" s="255"/>
      <c r="C2863" s="256"/>
      <c r="D2863" s="252" t="s">
        <v>428</v>
      </c>
      <c r="E2863" s="257" t="s">
        <v>21</v>
      </c>
      <c r="F2863" s="258" t="s">
        <v>2559</v>
      </c>
      <c r="G2863" s="256"/>
      <c r="H2863" s="257" t="s">
        <v>21</v>
      </c>
      <c r="I2863" s="259"/>
      <c r="J2863" s="256"/>
      <c r="K2863" s="256"/>
      <c r="L2863" s="260"/>
      <c r="M2863" s="261"/>
      <c r="N2863" s="262"/>
      <c r="O2863" s="262"/>
      <c r="P2863" s="262"/>
      <c r="Q2863" s="262"/>
      <c r="R2863" s="262"/>
      <c r="S2863" s="262"/>
      <c r="T2863" s="263"/>
      <c r="AT2863" s="264" t="s">
        <v>428</v>
      </c>
      <c r="AU2863" s="264" t="s">
        <v>86</v>
      </c>
      <c r="AV2863" s="12" t="s">
        <v>83</v>
      </c>
      <c r="AW2863" s="12" t="s">
        <v>39</v>
      </c>
      <c r="AX2863" s="12" t="s">
        <v>76</v>
      </c>
      <c r="AY2863" s="264" t="s">
        <v>414</v>
      </c>
    </row>
    <row r="2864" s="13" customFormat="1">
      <c r="B2864" s="265"/>
      <c r="C2864" s="266"/>
      <c r="D2864" s="252" t="s">
        <v>428</v>
      </c>
      <c r="E2864" s="267" t="s">
        <v>21</v>
      </c>
      <c r="F2864" s="268" t="s">
        <v>3005</v>
      </c>
      <c r="G2864" s="266"/>
      <c r="H2864" s="269">
        <v>48</v>
      </c>
      <c r="I2864" s="270"/>
      <c r="J2864" s="266"/>
      <c r="K2864" s="266"/>
      <c r="L2864" s="271"/>
      <c r="M2864" s="272"/>
      <c r="N2864" s="273"/>
      <c r="O2864" s="273"/>
      <c r="P2864" s="273"/>
      <c r="Q2864" s="273"/>
      <c r="R2864" s="273"/>
      <c r="S2864" s="273"/>
      <c r="T2864" s="274"/>
      <c r="AT2864" s="275" t="s">
        <v>428</v>
      </c>
      <c r="AU2864" s="275" t="s">
        <v>86</v>
      </c>
      <c r="AV2864" s="13" t="s">
        <v>86</v>
      </c>
      <c r="AW2864" s="13" t="s">
        <v>39</v>
      </c>
      <c r="AX2864" s="13" t="s">
        <v>76</v>
      </c>
      <c r="AY2864" s="275" t="s">
        <v>414</v>
      </c>
    </row>
    <row r="2865" s="15" customFormat="1">
      <c r="B2865" s="287"/>
      <c r="C2865" s="288"/>
      <c r="D2865" s="252" t="s">
        <v>428</v>
      </c>
      <c r="E2865" s="289" t="s">
        <v>21</v>
      </c>
      <c r="F2865" s="290" t="s">
        <v>235</v>
      </c>
      <c r="G2865" s="288"/>
      <c r="H2865" s="291">
        <v>48</v>
      </c>
      <c r="I2865" s="292"/>
      <c r="J2865" s="288"/>
      <c r="K2865" s="288"/>
      <c r="L2865" s="293"/>
      <c r="M2865" s="294"/>
      <c r="N2865" s="295"/>
      <c r="O2865" s="295"/>
      <c r="P2865" s="295"/>
      <c r="Q2865" s="295"/>
      <c r="R2865" s="295"/>
      <c r="S2865" s="295"/>
      <c r="T2865" s="296"/>
      <c r="AT2865" s="297" t="s">
        <v>428</v>
      </c>
      <c r="AU2865" s="297" t="s">
        <v>86</v>
      </c>
      <c r="AV2865" s="15" t="s">
        <v>422</v>
      </c>
      <c r="AW2865" s="15" t="s">
        <v>39</v>
      </c>
      <c r="AX2865" s="15" t="s">
        <v>83</v>
      </c>
      <c r="AY2865" s="297" t="s">
        <v>414</v>
      </c>
    </row>
    <row r="2866" s="1" customFormat="1" ht="38.25" customHeight="1">
      <c r="B2866" s="47"/>
      <c r="C2866" s="240" t="s">
        <v>3006</v>
      </c>
      <c r="D2866" s="240" t="s">
        <v>418</v>
      </c>
      <c r="E2866" s="241" t="s">
        <v>3007</v>
      </c>
      <c r="F2866" s="242" t="s">
        <v>3008</v>
      </c>
      <c r="G2866" s="243" t="s">
        <v>678</v>
      </c>
      <c r="H2866" s="244">
        <v>112</v>
      </c>
      <c r="I2866" s="245"/>
      <c r="J2866" s="246">
        <f>ROUND(I2866*H2866,2)</f>
        <v>0</v>
      </c>
      <c r="K2866" s="242" t="s">
        <v>21</v>
      </c>
      <c r="L2866" s="73"/>
      <c r="M2866" s="247" t="s">
        <v>21</v>
      </c>
      <c r="N2866" s="248" t="s">
        <v>47</v>
      </c>
      <c r="O2866" s="48"/>
      <c r="P2866" s="249">
        <f>O2866*H2866</f>
        <v>0</v>
      </c>
      <c r="Q2866" s="249">
        <v>0</v>
      </c>
      <c r="R2866" s="249">
        <f>Q2866*H2866</f>
        <v>0</v>
      </c>
      <c r="S2866" s="249">
        <v>0</v>
      </c>
      <c r="T2866" s="250">
        <f>S2866*H2866</f>
        <v>0</v>
      </c>
      <c r="AR2866" s="25" t="s">
        <v>690</v>
      </c>
      <c r="AT2866" s="25" t="s">
        <v>418</v>
      </c>
      <c r="AU2866" s="25" t="s">
        <v>86</v>
      </c>
      <c r="AY2866" s="25" t="s">
        <v>414</v>
      </c>
      <c r="BE2866" s="251">
        <f>IF(N2866="základní",J2866,0)</f>
        <v>0</v>
      </c>
      <c r="BF2866" s="251">
        <f>IF(N2866="snížená",J2866,0)</f>
        <v>0</v>
      </c>
      <c r="BG2866" s="251">
        <f>IF(N2866="zákl. přenesená",J2866,0)</f>
        <v>0</v>
      </c>
      <c r="BH2866" s="251">
        <f>IF(N2866="sníž. přenesená",J2866,0)</f>
        <v>0</v>
      </c>
      <c r="BI2866" s="251">
        <f>IF(N2866="nulová",J2866,0)</f>
        <v>0</v>
      </c>
      <c r="BJ2866" s="25" t="s">
        <v>83</v>
      </c>
      <c r="BK2866" s="251">
        <f>ROUND(I2866*H2866,2)</f>
        <v>0</v>
      </c>
      <c r="BL2866" s="25" t="s">
        <v>690</v>
      </c>
      <c r="BM2866" s="25" t="s">
        <v>3009</v>
      </c>
    </row>
    <row r="2867" s="12" customFormat="1">
      <c r="B2867" s="255"/>
      <c r="C2867" s="256"/>
      <c r="D2867" s="252" t="s">
        <v>428</v>
      </c>
      <c r="E2867" s="257" t="s">
        <v>21</v>
      </c>
      <c r="F2867" s="258" t="s">
        <v>2559</v>
      </c>
      <c r="G2867" s="256"/>
      <c r="H2867" s="257" t="s">
        <v>21</v>
      </c>
      <c r="I2867" s="259"/>
      <c r="J2867" s="256"/>
      <c r="K2867" s="256"/>
      <c r="L2867" s="260"/>
      <c r="M2867" s="261"/>
      <c r="N2867" s="262"/>
      <c r="O2867" s="262"/>
      <c r="P2867" s="262"/>
      <c r="Q2867" s="262"/>
      <c r="R2867" s="262"/>
      <c r="S2867" s="262"/>
      <c r="T2867" s="263"/>
      <c r="AT2867" s="264" t="s">
        <v>428</v>
      </c>
      <c r="AU2867" s="264" t="s">
        <v>86</v>
      </c>
      <c r="AV2867" s="12" t="s">
        <v>83</v>
      </c>
      <c r="AW2867" s="12" t="s">
        <v>39</v>
      </c>
      <c r="AX2867" s="12" t="s">
        <v>76</v>
      </c>
      <c r="AY2867" s="264" t="s">
        <v>414</v>
      </c>
    </row>
    <row r="2868" s="13" customFormat="1">
      <c r="B2868" s="265"/>
      <c r="C2868" s="266"/>
      <c r="D2868" s="252" t="s">
        <v>428</v>
      </c>
      <c r="E2868" s="267" t="s">
        <v>21</v>
      </c>
      <c r="F2868" s="268" t="s">
        <v>3010</v>
      </c>
      <c r="G2868" s="266"/>
      <c r="H2868" s="269">
        <v>112</v>
      </c>
      <c r="I2868" s="270"/>
      <c r="J2868" s="266"/>
      <c r="K2868" s="266"/>
      <c r="L2868" s="271"/>
      <c r="M2868" s="272"/>
      <c r="N2868" s="273"/>
      <c r="O2868" s="273"/>
      <c r="P2868" s="273"/>
      <c r="Q2868" s="273"/>
      <c r="R2868" s="273"/>
      <c r="S2868" s="273"/>
      <c r="T2868" s="274"/>
      <c r="AT2868" s="275" t="s">
        <v>428</v>
      </c>
      <c r="AU2868" s="275" t="s">
        <v>86</v>
      </c>
      <c r="AV2868" s="13" t="s">
        <v>86</v>
      </c>
      <c r="AW2868" s="13" t="s">
        <v>39</v>
      </c>
      <c r="AX2868" s="13" t="s">
        <v>76</v>
      </c>
      <c r="AY2868" s="275" t="s">
        <v>414</v>
      </c>
    </row>
    <row r="2869" s="15" customFormat="1">
      <c r="B2869" s="287"/>
      <c r="C2869" s="288"/>
      <c r="D2869" s="252" t="s">
        <v>428</v>
      </c>
      <c r="E2869" s="289" t="s">
        <v>21</v>
      </c>
      <c r="F2869" s="290" t="s">
        <v>235</v>
      </c>
      <c r="G2869" s="288"/>
      <c r="H2869" s="291">
        <v>112</v>
      </c>
      <c r="I2869" s="292"/>
      <c r="J2869" s="288"/>
      <c r="K2869" s="288"/>
      <c r="L2869" s="293"/>
      <c r="M2869" s="294"/>
      <c r="N2869" s="295"/>
      <c r="O2869" s="295"/>
      <c r="P2869" s="295"/>
      <c r="Q2869" s="295"/>
      <c r="R2869" s="295"/>
      <c r="S2869" s="295"/>
      <c r="T2869" s="296"/>
      <c r="AT2869" s="297" t="s">
        <v>428</v>
      </c>
      <c r="AU2869" s="297" t="s">
        <v>86</v>
      </c>
      <c r="AV2869" s="15" t="s">
        <v>422</v>
      </c>
      <c r="AW2869" s="15" t="s">
        <v>39</v>
      </c>
      <c r="AX2869" s="15" t="s">
        <v>83</v>
      </c>
      <c r="AY2869" s="297" t="s">
        <v>414</v>
      </c>
    </row>
    <row r="2870" s="1" customFormat="1" ht="38.25" customHeight="1">
      <c r="B2870" s="47"/>
      <c r="C2870" s="240" t="s">
        <v>3011</v>
      </c>
      <c r="D2870" s="240" t="s">
        <v>418</v>
      </c>
      <c r="E2870" s="241" t="s">
        <v>3012</v>
      </c>
      <c r="F2870" s="242" t="s">
        <v>3013</v>
      </c>
      <c r="G2870" s="243" t="s">
        <v>678</v>
      </c>
      <c r="H2870" s="244">
        <v>8</v>
      </c>
      <c r="I2870" s="245"/>
      <c r="J2870" s="246">
        <f>ROUND(I2870*H2870,2)</f>
        <v>0</v>
      </c>
      <c r="K2870" s="242" t="s">
        <v>21</v>
      </c>
      <c r="L2870" s="73"/>
      <c r="M2870" s="247" t="s">
        <v>21</v>
      </c>
      <c r="N2870" s="248" t="s">
        <v>47</v>
      </c>
      <c r="O2870" s="48"/>
      <c r="P2870" s="249">
        <f>O2870*H2870</f>
        <v>0</v>
      </c>
      <c r="Q2870" s="249">
        <v>0</v>
      </c>
      <c r="R2870" s="249">
        <f>Q2870*H2870</f>
        <v>0</v>
      </c>
      <c r="S2870" s="249">
        <v>0</v>
      </c>
      <c r="T2870" s="250">
        <f>S2870*H2870</f>
        <v>0</v>
      </c>
      <c r="AR2870" s="25" t="s">
        <v>690</v>
      </c>
      <c r="AT2870" s="25" t="s">
        <v>418</v>
      </c>
      <c r="AU2870" s="25" t="s">
        <v>86</v>
      </c>
      <c r="AY2870" s="25" t="s">
        <v>414</v>
      </c>
      <c r="BE2870" s="251">
        <f>IF(N2870="základní",J2870,0)</f>
        <v>0</v>
      </c>
      <c r="BF2870" s="251">
        <f>IF(N2870="snížená",J2870,0)</f>
        <v>0</v>
      </c>
      <c r="BG2870" s="251">
        <f>IF(N2870="zákl. přenesená",J2870,0)</f>
        <v>0</v>
      </c>
      <c r="BH2870" s="251">
        <f>IF(N2870="sníž. přenesená",J2870,0)</f>
        <v>0</v>
      </c>
      <c r="BI2870" s="251">
        <f>IF(N2870="nulová",J2870,0)</f>
        <v>0</v>
      </c>
      <c r="BJ2870" s="25" t="s">
        <v>83</v>
      </c>
      <c r="BK2870" s="251">
        <f>ROUND(I2870*H2870,2)</f>
        <v>0</v>
      </c>
      <c r="BL2870" s="25" t="s">
        <v>690</v>
      </c>
      <c r="BM2870" s="25" t="s">
        <v>3014</v>
      </c>
    </row>
    <row r="2871" s="12" customFormat="1">
      <c r="B2871" s="255"/>
      <c r="C2871" s="256"/>
      <c r="D2871" s="252" t="s">
        <v>428</v>
      </c>
      <c r="E2871" s="257" t="s">
        <v>21</v>
      </c>
      <c r="F2871" s="258" t="s">
        <v>2559</v>
      </c>
      <c r="G2871" s="256"/>
      <c r="H2871" s="257" t="s">
        <v>21</v>
      </c>
      <c r="I2871" s="259"/>
      <c r="J2871" s="256"/>
      <c r="K2871" s="256"/>
      <c r="L2871" s="260"/>
      <c r="M2871" s="261"/>
      <c r="N2871" s="262"/>
      <c r="O2871" s="262"/>
      <c r="P2871" s="262"/>
      <c r="Q2871" s="262"/>
      <c r="R2871" s="262"/>
      <c r="S2871" s="262"/>
      <c r="T2871" s="263"/>
      <c r="AT2871" s="264" t="s">
        <v>428</v>
      </c>
      <c r="AU2871" s="264" t="s">
        <v>86</v>
      </c>
      <c r="AV2871" s="12" t="s">
        <v>83</v>
      </c>
      <c r="AW2871" s="12" t="s">
        <v>39</v>
      </c>
      <c r="AX2871" s="12" t="s">
        <v>76</v>
      </c>
      <c r="AY2871" s="264" t="s">
        <v>414</v>
      </c>
    </row>
    <row r="2872" s="13" customFormat="1">
      <c r="B2872" s="265"/>
      <c r="C2872" s="266"/>
      <c r="D2872" s="252" t="s">
        <v>428</v>
      </c>
      <c r="E2872" s="267" t="s">
        <v>21</v>
      </c>
      <c r="F2872" s="268" t="s">
        <v>3015</v>
      </c>
      <c r="G2872" s="266"/>
      <c r="H2872" s="269">
        <v>8</v>
      </c>
      <c r="I2872" s="270"/>
      <c r="J2872" s="266"/>
      <c r="K2872" s="266"/>
      <c r="L2872" s="271"/>
      <c r="M2872" s="272"/>
      <c r="N2872" s="273"/>
      <c r="O2872" s="273"/>
      <c r="P2872" s="273"/>
      <c r="Q2872" s="273"/>
      <c r="R2872" s="273"/>
      <c r="S2872" s="273"/>
      <c r="T2872" s="274"/>
      <c r="AT2872" s="275" t="s">
        <v>428</v>
      </c>
      <c r="AU2872" s="275" t="s">
        <v>86</v>
      </c>
      <c r="AV2872" s="13" t="s">
        <v>86</v>
      </c>
      <c r="AW2872" s="13" t="s">
        <v>39</v>
      </c>
      <c r="AX2872" s="13" t="s">
        <v>76</v>
      </c>
      <c r="AY2872" s="275" t="s">
        <v>414</v>
      </c>
    </row>
    <row r="2873" s="15" customFormat="1">
      <c r="B2873" s="287"/>
      <c r="C2873" s="288"/>
      <c r="D2873" s="252" t="s">
        <v>428</v>
      </c>
      <c r="E2873" s="289" t="s">
        <v>21</v>
      </c>
      <c r="F2873" s="290" t="s">
        <v>235</v>
      </c>
      <c r="G2873" s="288"/>
      <c r="H2873" s="291">
        <v>8</v>
      </c>
      <c r="I2873" s="292"/>
      <c r="J2873" s="288"/>
      <c r="K2873" s="288"/>
      <c r="L2873" s="293"/>
      <c r="M2873" s="294"/>
      <c r="N2873" s="295"/>
      <c r="O2873" s="295"/>
      <c r="P2873" s="295"/>
      <c r="Q2873" s="295"/>
      <c r="R2873" s="295"/>
      <c r="S2873" s="295"/>
      <c r="T2873" s="296"/>
      <c r="AT2873" s="297" t="s">
        <v>428</v>
      </c>
      <c r="AU2873" s="297" t="s">
        <v>86</v>
      </c>
      <c r="AV2873" s="15" t="s">
        <v>422</v>
      </c>
      <c r="AW2873" s="15" t="s">
        <v>39</v>
      </c>
      <c r="AX2873" s="15" t="s">
        <v>83</v>
      </c>
      <c r="AY2873" s="297" t="s">
        <v>414</v>
      </c>
    </row>
    <row r="2874" s="1" customFormat="1" ht="38.25" customHeight="1">
      <c r="B2874" s="47"/>
      <c r="C2874" s="240" t="s">
        <v>3016</v>
      </c>
      <c r="D2874" s="240" t="s">
        <v>418</v>
      </c>
      <c r="E2874" s="241" t="s">
        <v>3017</v>
      </c>
      <c r="F2874" s="242" t="s">
        <v>3018</v>
      </c>
      <c r="G2874" s="243" t="s">
        <v>678</v>
      </c>
      <c r="H2874" s="244">
        <v>96</v>
      </c>
      <c r="I2874" s="245"/>
      <c r="J2874" s="246">
        <f>ROUND(I2874*H2874,2)</f>
        <v>0</v>
      </c>
      <c r="K2874" s="242" t="s">
        <v>21</v>
      </c>
      <c r="L2874" s="73"/>
      <c r="M2874" s="247" t="s">
        <v>21</v>
      </c>
      <c r="N2874" s="248" t="s">
        <v>47</v>
      </c>
      <c r="O2874" s="48"/>
      <c r="P2874" s="249">
        <f>O2874*H2874</f>
        <v>0</v>
      </c>
      <c r="Q2874" s="249">
        <v>0</v>
      </c>
      <c r="R2874" s="249">
        <f>Q2874*H2874</f>
        <v>0</v>
      </c>
      <c r="S2874" s="249">
        <v>0</v>
      </c>
      <c r="T2874" s="250">
        <f>S2874*H2874</f>
        <v>0</v>
      </c>
      <c r="AR2874" s="25" t="s">
        <v>690</v>
      </c>
      <c r="AT2874" s="25" t="s">
        <v>418</v>
      </c>
      <c r="AU2874" s="25" t="s">
        <v>86</v>
      </c>
      <c r="AY2874" s="25" t="s">
        <v>414</v>
      </c>
      <c r="BE2874" s="251">
        <f>IF(N2874="základní",J2874,0)</f>
        <v>0</v>
      </c>
      <c r="BF2874" s="251">
        <f>IF(N2874="snížená",J2874,0)</f>
        <v>0</v>
      </c>
      <c r="BG2874" s="251">
        <f>IF(N2874="zákl. přenesená",J2874,0)</f>
        <v>0</v>
      </c>
      <c r="BH2874" s="251">
        <f>IF(N2874="sníž. přenesená",J2874,0)</f>
        <v>0</v>
      </c>
      <c r="BI2874" s="251">
        <f>IF(N2874="nulová",J2874,0)</f>
        <v>0</v>
      </c>
      <c r="BJ2874" s="25" t="s">
        <v>83</v>
      </c>
      <c r="BK2874" s="251">
        <f>ROUND(I2874*H2874,2)</f>
        <v>0</v>
      </c>
      <c r="BL2874" s="25" t="s">
        <v>690</v>
      </c>
      <c r="BM2874" s="25" t="s">
        <v>3019</v>
      </c>
    </row>
    <row r="2875" s="12" customFormat="1">
      <c r="B2875" s="255"/>
      <c r="C2875" s="256"/>
      <c r="D2875" s="252" t="s">
        <v>428</v>
      </c>
      <c r="E2875" s="257" t="s">
        <v>21</v>
      </c>
      <c r="F2875" s="258" t="s">
        <v>2559</v>
      </c>
      <c r="G2875" s="256"/>
      <c r="H2875" s="257" t="s">
        <v>21</v>
      </c>
      <c r="I2875" s="259"/>
      <c r="J2875" s="256"/>
      <c r="K2875" s="256"/>
      <c r="L2875" s="260"/>
      <c r="M2875" s="261"/>
      <c r="N2875" s="262"/>
      <c r="O2875" s="262"/>
      <c r="P2875" s="262"/>
      <c r="Q2875" s="262"/>
      <c r="R2875" s="262"/>
      <c r="S2875" s="262"/>
      <c r="T2875" s="263"/>
      <c r="AT2875" s="264" t="s">
        <v>428</v>
      </c>
      <c r="AU2875" s="264" t="s">
        <v>86</v>
      </c>
      <c r="AV2875" s="12" t="s">
        <v>83</v>
      </c>
      <c r="AW2875" s="12" t="s">
        <v>39</v>
      </c>
      <c r="AX2875" s="12" t="s">
        <v>76</v>
      </c>
      <c r="AY2875" s="264" t="s">
        <v>414</v>
      </c>
    </row>
    <row r="2876" s="13" customFormat="1">
      <c r="B2876" s="265"/>
      <c r="C2876" s="266"/>
      <c r="D2876" s="252" t="s">
        <v>428</v>
      </c>
      <c r="E2876" s="267" t="s">
        <v>21</v>
      </c>
      <c r="F2876" s="268" t="s">
        <v>3020</v>
      </c>
      <c r="G2876" s="266"/>
      <c r="H2876" s="269">
        <v>96</v>
      </c>
      <c r="I2876" s="270"/>
      <c r="J2876" s="266"/>
      <c r="K2876" s="266"/>
      <c r="L2876" s="271"/>
      <c r="M2876" s="272"/>
      <c r="N2876" s="273"/>
      <c r="O2876" s="273"/>
      <c r="P2876" s="273"/>
      <c r="Q2876" s="273"/>
      <c r="R2876" s="273"/>
      <c r="S2876" s="273"/>
      <c r="T2876" s="274"/>
      <c r="AT2876" s="275" t="s">
        <v>428</v>
      </c>
      <c r="AU2876" s="275" t="s">
        <v>86</v>
      </c>
      <c r="AV2876" s="13" t="s">
        <v>86</v>
      </c>
      <c r="AW2876" s="13" t="s">
        <v>39</v>
      </c>
      <c r="AX2876" s="13" t="s">
        <v>76</v>
      </c>
      <c r="AY2876" s="275" t="s">
        <v>414</v>
      </c>
    </row>
    <row r="2877" s="15" customFormat="1">
      <c r="B2877" s="287"/>
      <c r="C2877" s="288"/>
      <c r="D2877" s="252" t="s">
        <v>428</v>
      </c>
      <c r="E2877" s="289" t="s">
        <v>21</v>
      </c>
      <c r="F2877" s="290" t="s">
        <v>235</v>
      </c>
      <c r="G2877" s="288"/>
      <c r="H2877" s="291">
        <v>96</v>
      </c>
      <c r="I2877" s="292"/>
      <c r="J2877" s="288"/>
      <c r="K2877" s="288"/>
      <c r="L2877" s="293"/>
      <c r="M2877" s="294"/>
      <c r="N2877" s="295"/>
      <c r="O2877" s="295"/>
      <c r="P2877" s="295"/>
      <c r="Q2877" s="295"/>
      <c r="R2877" s="295"/>
      <c r="S2877" s="295"/>
      <c r="T2877" s="296"/>
      <c r="AT2877" s="297" t="s">
        <v>428</v>
      </c>
      <c r="AU2877" s="297" t="s">
        <v>86</v>
      </c>
      <c r="AV2877" s="15" t="s">
        <v>422</v>
      </c>
      <c r="AW2877" s="15" t="s">
        <v>39</v>
      </c>
      <c r="AX2877" s="15" t="s">
        <v>83</v>
      </c>
      <c r="AY2877" s="297" t="s">
        <v>414</v>
      </c>
    </row>
    <row r="2878" s="1" customFormat="1" ht="38.25" customHeight="1">
      <c r="B2878" s="47"/>
      <c r="C2878" s="240" t="s">
        <v>3021</v>
      </c>
      <c r="D2878" s="240" t="s">
        <v>418</v>
      </c>
      <c r="E2878" s="241" t="s">
        <v>3022</v>
      </c>
      <c r="F2878" s="242" t="s">
        <v>3023</v>
      </c>
      <c r="G2878" s="243" t="s">
        <v>678</v>
      </c>
      <c r="H2878" s="244">
        <v>64</v>
      </c>
      <c r="I2878" s="245"/>
      <c r="J2878" s="246">
        <f>ROUND(I2878*H2878,2)</f>
        <v>0</v>
      </c>
      <c r="K2878" s="242" t="s">
        <v>21</v>
      </c>
      <c r="L2878" s="73"/>
      <c r="M2878" s="247" t="s">
        <v>21</v>
      </c>
      <c r="N2878" s="248" t="s">
        <v>47</v>
      </c>
      <c r="O2878" s="48"/>
      <c r="P2878" s="249">
        <f>O2878*H2878</f>
        <v>0</v>
      </c>
      <c r="Q2878" s="249">
        <v>0</v>
      </c>
      <c r="R2878" s="249">
        <f>Q2878*H2878</f>
        <v>0</v>
      </c>
      <c r="S2878" s="249">
        <v>0</v>
      </c>
      <c r="T2878" s="250">
        <f>S2878*H2878</f>
        <v>0</v>
      </c>
      <c r="AR2878" s="25" t="s">
        <v>690</v>
      </c>
      <c r="AT2878" s="25" t="s">
        <v>418</v>
      </c>
      <c r="AU2878" s="25" t="s">
        <v>86</v>
      </c>
      <c r="AY2878" s="25" t="s">
        <v>414</v>
      </c>
      <c r="BE2878" s="251">
        <f>IF(N2878="základní",J2878,0)</f>
        <v>0</v>
      </c>
      <c r="BF2878" s="251">
        <f>IF(N2878="snížená",J2878,0)</f>
        <v>0</v>
      </c>
      <c r="BG2878" s="251">
        <f>IF(N2878="zákl. přenesená",J2878,0)</f>
        <v>0</v>
      </c>
      <c r="BH2878" s="251">
        <f>IF(N2878="sníž. přenesená",J2878,0)</f>
        <v>0</v>
      </c>
      <c r="BI2878" s="251">
        <f>IF(N2878="nulová",J2878,0)</f>
        <v>0</v>
      </c>
      <c r="BJ2878" s="25" t="s">
        <v>83</v>
      </c>
      <c r="BK2878" s="251">
        <f>ROUND(I2878*H2878,2)</f>
        <v>0</v>
      </c>
      <c r="BL2878" s="25" t="s">
        <v>690</v>
      </c>
      <c r="BM2878" s="25" t="s">
        <v>3024</v>
      </c>
    </row>
    <row r="2879" s="12" customFormat="1">
      <c r="B2879" s="255"/>
      <c r="C2879" s="256"/>
      <c r="D2879" s="252" t="s">
        <v>428</v>
      </c>
      <c r="E2879" s="257" t="s">
        <v>21</v>
      </c>
      <c r="F2879" s="258" t="s">
        <v>2559</v>
      </c>
      <c r="G2879" s="256"/>
      <c r="H2879" s="257" t="s">
        <v>21</v>
      </c>
      <c r="I2879" s="259"/>
      <c r="J2879" s="256"/>
      <c r="K2879" s="256"/>
      <c r="L2879" s="260"/>
      <c r="M2879" s="261"/>
      <c r="N2879" s="262"/>
      <c r="O2879" s="262"/>
      <c r="P2879" s="262"/>
      <c r="Q2879" s="262"/>
      <c r="R2879" s="262"/>
      <c r="S2879" s="262"/>
      <c r="T2879" s="263"/>
      <c r="AT2879" s="264" t="s">
        <v>428</v>
      </c>
      <c r="AU2879" s="264" t="s">
        <v>86</v>
      </c>
      <c r="AV2879" s="12" t="s">
        <v>83</v>
      </c>
      <c r="AW2879" s="12" t="s">
        <v>39</v>
      </c>
      <c r="AX2879" s="12" t="s">
        <v>76</v>
      </c>
      <c r="AY2879" s="264" t="s">
        <v>414</v>
      </c>
    </row>
    <row r="2880" s="13" customFormat="1">
      <c r="B2880" s="265"/>
      <c r="C2880" s="266"/>
      <c r="D2880" s="252" t="s">
        <v>428</v>
      </c>
      <c r="E2880" s="267" t="s">
        <v>21</v>
      </c>
      <c r="F2880" s="268" t="s">
        <v>3025</v>
      </c>
      <c r="G2880" s="266"/>
      <c r="H2880" s="269">
        <v>64</v>
      </c>
      <c r="I2880" s="270"/>
      <c r="J2880" s="266"/>
      <c r="K2880" s="266"/>
      <c r="L2880" s="271"/>
      <c r="M2880" s="272"/>
      <c r="N2880" s="273"/>
      <c r="O2880" s="273"/>
      <c r="P2880" s="273"/>
      <c r="Q2880" s="273"/>
      <c r="R2880" s="273"/>
      <c r="S2880" s="273"/>
      <c r="T2880" s="274"/>
      <c r="AT2880" s="275" t="s">
        <v>428</v>
      </c>
      <c r="AU2880" s="275" t="s">
        <v>86</v>
      </c>
      <c r="AV2880" s="13" t="s">
        <v>86</v>
      </c>
      <c r="AW2880" s="13" t="s">
        <v>39</v>
      </c>
      <c r="AX2880" s="13" t="s">
        <v>76</v>
      </c>
      <c r="AY2880" s="275" t="s">
        <v>414</v>
      </c>
    </row>
    <row r="2881" s="15" customFormat="1">
      <c r="B2881" s="287"/>
      <c r="C2881" s="288"/>
      <c r="D2881" s="252" t="s">
        <v>428</v>
      </c>
      <c r="E2881" s="289" t="s">
        <v>21</v>
      </c>
      <c r="F2881" s="290" t="s">
        <v>235</v>
      </c>
      <c r="G2881" s="288"/>
      <c r="H2881" s="291">
        <v>64</v>
      </c>
      <c r="I2881" s="292"/>
      <c r="J2881" s="288"/>
      <c r="K2881" s="288"/>
      <c r="L2881" s="293"/>
      <c r="M2881" s="294"/>
      <c r="N2881" s="295"/>
      <c r="O2881" s="295"/>
      <c r="P2881" s="295"/>
      <c r="Q2881" s="295"/>
      <c r="R2881" s="295"/>
      <c r="S2881" s="295"/>
      <c r="T2881" s="296"/>
      <c r="AT2881" s="297" t="s">
        <v>428</v>
      </c>
      <c r="AU2881" s="297" t="s">
        <v>86</v>
      </c>
      <c r="AV2881" s="15" t="s">
        <v>422</v>
      </c>
      <c r="AW2881" s="15" t="s">
        <v>39</v>
      </c>
      <c r="AX2881" s="15" t="s">
        <v>83</v>
      </c>
      <c r="AY2881" s="297" t="s">
        <v>414</v>
      </c>
    </row>
    <row r="2882" s="1" customFormat="1" ht="38.25" customHeight="1">
      <c r="B2882" s="47"/>
      <c r="C2882" s="240" t="s">
        <v>3026</v>
      </c>
      <c r="D2882" s="240" t="s">
        <v>418</v>
      </c>
      <c r="E2882" s="241" t="s">
        <v>3027</v>
      </c>
      <c r="F2882" s="242" t="s">
        <v>3028</v>
      </c>
      <c r="G2882" s="243" t="s">
        <v>678</v>
      </c>
      <c r="H2882" s="244">
        <v>96</v>
      </c>
      <c r="I2882" s="245"/>
      <c r="J2882" s="246">
        <f>ROUND(I2882*H2882,2)</f>
        <v>0</v>
      </c>
      <c r="K2882" s="242" t="s">
        <v>21</v>
      </c>
      <c r="L2882" s="73"/>
      <c r="M2882" s="247" t="s">
        <v>21</v>
      </c>
      <c r="N2882" s="248" t="s">
        <v>47</v>
      </c>
      <c r="O2882" s="48"/>
      <c r="P2882" s="249">
        <f>O2882*H2882</f>
        <v>0</v>
      </c>
      <c r="Q2882" s="249">
        <v>0</v>
      </c>
      <c r="R2882" s="249">
        <f>Q2882*H2882</f>
        <v>0</v>
      </c>
      <c r="S2882" s="249">
        <v>0</v>
      </c>
      <c r="T2882" s="250">
        <f>S2882*H2882</f>
        <v>0</v>
      </c>
      <c r="AR2882" s="25" t="s">
        <v>690</v>
      </c>
      <c r="AT2882" s="25" t="s">
        <v>418</v>
      </c>
      <c r="AU2882" s="25" t="s">
        <v>86</v>
      </c>
      <c r="AY2882" s="25" t="s">
        <v>414</v>
      </c>
      <c r="BE2882" s="251">
        <f>IF(N2882="základní",J2882,0)</f>
        <v>0</v>
      </c>
      <c r="BF2882" s="251">
        <f>IF(N2882="snížená",J2882,0)</f>
        <v>0</v>
      </c>
      <c r="BG2882" s="251">
        <f>IF(N2882="zákl. přenesená",J2882,0)</f>
        <v>0</v>
      </c>
      <c r="BH2882" s="251">
        <f>IF(N2882="sníž. přenesená",J2882,0)</f>
        <v>0</v>
      </c>
      <c r="BI2882" s="251">
        <f>IF(N2882="nulová",J2882,0)</f>
        <v>0</v>
      </c>
      <c r="BJ2882" s="25" t="s">
        <v>83</v>
      </c>
      <c r="BK2882" s="251">
        <f>ROUND(I2882*H2882,2)</f>
        <v>0</v>
      </c>
      <c r="BL2882" s="25" t="s">
        <v>690</v>
      </c>
      <c r="BM2882" s="25" t="s">
        <v>3029</v>
      </c>
    </row>
    <row r="2883" s="12" customFormat="1">
      <c r="B2883" s="255"/>
      <c r="C2883" s="256"/>
      <c r="D2883" s="252" t="s">
        <v>428</v>
      </c>
      <c r="E2883" s="257" t="s">
        <v>21</v>
      </c>
      <c r="F2883" s="258" t="s">
        <v>2559</v>
      </c>
      <c r="G2883" s="256"/>
      <c r="H2883" s="257" t="s">
        <v>21</v>
      </c>
      <c r="I2883" s="259"/>
      <c r="J2883" s="256"/>
      <c r="K2883" s="256"/>
      <c r="L2883" s="260"/>
      <c r="M2883" s="261"/>
      <c r="N2883" s="262"/>
      <c r="O2883" s="262"/>
      <c r="P2883" s="262"/>
      <c r="Q2883" s="262"/>
      <c r="R2883" s="262"/>
      <c r="S2883" s="262"/>
      <c r="T2883" s="263"/>
      <c r="AT2883" s="264" t="s">
        <v>428</v>
      </c>
      <c r="AU2883" s="264" t="s">
        <v>86</v>
      </c>
      <c r="AV2883" s="12" t="s">
        <v>83</v>
      </c>
      <c r="AW2883" s="12" t="s">
        <v>39</v>
      </c>
      <c r="AX2883" s="12" t="s">
        <v>76</v>
      </c>
      <c r="AY2883" s="264" t="s">
        <v>414</v>
      </c>
    </row>
    <row r="2884" s="13" customFormat="1">
      <c r="B2884" s="265"/>
      <c r="C2884" s="266"/>
      <c r="D2884" s="252" t="s">
        <v>428</v>
      </c>
      <c r="E2884" s="267" t="s">
        <v>21</v>
      </c>
      <c r="F2884" s="268" t="s">
        <v>3030</v>
      </c>
      <c r="G2884" s="266"/>
      <c r="H2884" s="269">
        <v>96</v>
      </c>
      <c r="I2884" s="270"/>
      <c r="J2884" s="266"/>
      <c r="K2884" s="266"/>
      <c r="L2884" s="271"/>
      <c r="M2884" s="272"/>
      <c r="N2884" s="273"/>
      <c r="O2884" s="273"/>
      <c r="P2884" s="273"/>
      <c r="Q2884" s="273"/>
      <c r="R2884" s="273"/>
      <c r="S2884" s="273"/>
      <c r="T2884" s="274"/>
      <c r="AT2884" s="275" t="s">
        <v>428</v>
      </c>
      <c r="AU2884" s="275" t="s">
        <v>86</v>
      </c>
      <c r="AV2884" s="13" t="s">
        <v>86</v>
      </c>
      <c r="AW2884" s="13" t="s">
        <v>39</v>
      </c>
      <c r="AX2884" s="13" t="s">
        <v>76</v>
      </c>
      <c r="AY2884" s="275" t="s">
        <v>414</v>
      </c>
    </row>
    <row r="2885" s="15" customFormat="1">
      <c r="B2885" s="287"/>
      <c r="C2885" s="288"/>
      <c r="D2885" s="252" t="s">
        <v>428</v>
      </c>
      <c r="E2885" s="289" t="s">
        <v>21</v>
      </c>
      <c r="F2885" s="290" t="s">
        <v>235</v>
      </c>
      <c r="G2885" s="288"/>
      <c r="H2885" s="291">
        <v>96</v>
      </c>
      <c r="I2885" s="292"/>
      <c r="J2885" s="288"/>
      <c r="K2885" s="288"/>
      <c r="L2885" s="293"/>
      <c r="M2885" s="294"/>
      <c r="N2885" s="295"/>
      <c r="O2885" s="295"/>
      <c r="P2885" s="295"/>
      <c r="Q2885" s="295"/>
      <c r="R2885" s="295"/>
      <c r="S2885" s="295"/>
      <c r="T2885" s="296"/>
      <c r="AT2885" s="297" t="s">
        <v>428</v>
      </c>
      <c r="AU2885" s="297" t="s">
        <v>86</v>
      </c>
      <c r="AV2885" s="15" t="s">
        <v>422</v>
      </c>
      <c r="AW2885" s="15" t="s">
        <v>39</v>
      </c>
      <c r="AX2885" s="15" t="s">
        <v>83</v>
      </c>
      <c r="AY2885" s="297" t="s">
        <v>414</v>
      </c>
    </row>
    <row r="2886" s="1" customFormat="1" ht="38.25" customHeight="1">
      <c r="B2886" s="47"/>
      <c r="C2886" s="240" t="s">
        <v>3031</v>
      </c>
      <c r="D2886" s="240" t="s">
        <v>418</v>
      </c>
      <c r="E2886" s="241" t="s">
        <v>3032</v>
      </c>
      <c r="F2886" s="242" t="s">
        <v>3033</v>
      </c>
      <c r="G2886" s="243" t="s">
        <v>678</v>
      </c>
      <c r="H2886" s="244">
        <v>8</v>
      </c>
      <c r="I2886" s="245"/>
      <c r="J2886" s="246">
        <f>ROUND(I2886*H2886,2)</f>
        <v>0</v>
      </c>
      <c r="K2886" s="242" t="s">
        <v>21</v>
      </c>
      <c r="L2886" s="73"/>
      <c r="M2886" s="247" t="s">
        <v>21</v>
      </c>
      <c r="N2886" s="248" t="s">
        <v>47</v>
      </c>
      <c r="O2886" s="48"/>
      <c r="P2886" s="249">
        <f>O2886*H2886</f>
        <v>0</v>
      </c>
      <c r="Q2886" s="249">
        <v>0</v>
      </c>
      <c r="R2886" s="249">
        <f>Q2886*H2886</f>
        <v>0</v>
      </c>
      <c r="S2886" s="249">
        <v>0</v>
      </c>
      <c r="T2886" s="250">
        <f>S2886*H2886</f>
        <v>0</v>
      </c>
      <c r="AR2886" s="25" t="s">
        <v>690</v>
      </c>
      <c r="AT2886" s="25" t="s">
        <v>418</v>
      </c>
      <c r="AU2886" s="25" t="s">
        <v>86</v>
      </c>
      <c r="AY2886" s="25" t="s">
        <v>414</v>
      </c>
      <c r="BE2886" s="251">
        <f>IF(N2886="základní",J2886,0)</f>
        <v>0</v>
      </c>
      <c r="BF2886" s="251">
        <f>IF(N2886="snížená",J2886,0)</f>
        <v>0</v>
      </c>
      <c r="BG2886" s="251">
        <f>IF(N2886="zákl. přenesená",J2886,0)</f>
        <v>0</v>
      </c>
      <c r="BH2886" s="251">
        <f>IF(N2886="sníž. přenesená",J2886,0)</f>
        <v>0</v>
      </c>
      <c r="BI2886" s="251">
        <f>IF(N2886="nulová",J2886,0)</f>
        <v>0</v>
      </c>
      <c r="BJ2886" s="25" t="s">
        <v>83</v>
      </c>
      <c r="BK2886" s="251">
        <f>ROUND(I2886*H2886,2)</f>
        <v>0</v>
      </c>
      <c r="BL2886" s="25" t="s">
        <v>690</v>
      </c>
      <c r="BM2886" s="25" t="s">
        <v>3034</v>
      </c>
    </row>
    <row r="2887" s="12" customFormat="1">
      <c r="B2887" s="255"/>
      <c r="C2887" s="256"/>
      <c r="D2887" s="252" t="s">
        <v>428</v>
      </c>
      <c r="E2887" s="257" t="s">
        <v>21</v>
      </c>
      <c r="F2887" s="258" t="s">
        <v>2559</v>
      </c>
      <c r="G2887" s="256"/>
      <c r="H2887" s="257" t="s">
        <v>21</v>
      </c>
      <c r="I2887" s="259"/>
      <c r="J2887" s="256"/>
      <c r="K2887" s="256"/>
      <c r="L2887" s="260"/>
      <c r="M2887" s="261"/>
      <c r="N2887" s="262"/>
      <c r="O2887" s="262"/>
      <c r="P2887" s="262"/>
      <c r="Q2887" s="262"/>
      <c r="R2887" s="262"/>
      <c r="S2887" s="262"/>
      <c r="T2887" s="263"/>
      <c r="AT2887" s="264" t="s">
        <v>428</v>
      </c>
      <c r="AU2887" s="264" t="s">
        <v>86</v>
      </c>
      <c r="AV2887" s="12" t="s">
        <v>83</v>
      </c>
      <c r="AW2887" s="12" t="s">
        <v>39</v>
      </c>
      <c r="AX2887" s="12" t="s">
        <v>76</v>
      </c>
      <c r="AY2887" s="264" t="s">
        <v>414</v>
      </c>
    </row>
    <row r="2888" s="13" customFormat="1">
      <c r="B2888" s="265"/>
      <c r="C2888" s="266"/>
      <c r="D2888" s="252" t="s">
        <v>428</v>
      </c>
      <c r="E2888" s="267" t="s">
        <v>21</v>
      </c>
      <c r="F2888" s="268" t="s">
        <v>3035</v>
      </c>
      <c r="G2888" s="266"/>
      <c r="H2888" s="269">
        <v>8</v>
      </c>
      <c r="I2888" s="270"/>
      <c r="J2888" s="266"/>
      <c r="K2888" s="266"/>
      <c r="L2888" s="271"/>
      <c r="M2888" s="272"/>
      <c r="N2888" s="273"/>
      <c r="O2888" s="273"/>
      <c r="P2888" s="273"/>
      <c r="Q2888" s="273"/>
      <c r="R2888" s="273"/>
      <c r="S2888" s="273"/>
      <c r="T2888" s="274"/>
      <c r="AT2888" s="275" t="s">
        <v>428</v>
      </c>
      <c r="AU2888" s="275" t="s">
        <v>86</v>
      </c>
      <c r="AV2888" s="13" t="s">
        <v>86</v>
      </c>
      <c r="AW2888" s="13" t="s">
        <v>39</v>
      </c>
      <c r="AX2888" s="13" t="s">
        <v>76</v>
      </c>
      <c r="AY2888" s="275" t="s">
        <v>414</v>
      </c>
    </row>
    <row r="2889" s="15" customFormat="1">
      <c r="B2889" s="287"/>
      <c r="C2889" s="288"/>
      <c r="D2889" s="252" t="s">
        <v>428</v>
      </c>
      <c r="E2889" s="289" t="s">
        <v>21</v>
      </c>
      <c r="F2889" s="290" t="s">
        <v>235</v>
      </c>
      <c r="G2889" s="288"/>
      <c r="H2889" s="291">
        <v>8</v>
      </c>
      <c r="I2889" s="292"/>
      <c r="J2889" s="288"/>
      <c r="K2889" s="288"/>
      <c r="L2889" s="293"/>
      <c r="M2889" s="294"/>
      <c r="N2889" s="295"/>
      <c r="O2889" s="295"/>
      <c r="P2889" s="295"/>
      <c r="Q2889" s="295"/>
      <c r="R2889" s="295"/>
      <c r="S2889" s="295"/>
      <c r="T2889" s="296"/>
      <c r="AT2889" s="297" t="s">
        <v>428</v>
      </c>
      <c r="AU2889" s="297" t="s">
        <v>86</v>
      </c>
      <c r="AV2889" s="15" t="s">
        <v>422</v>
      </c>
      <c r="AW2889" s="15" t="s">
        <v>39</v>
      </c>
      <c r="AX2889" s="15" t="s">
        <v>83</v>
      </c>
      <c r="AY2889" s="297" t="s">
        <v>414</v>
      </c>
    </row>
    <row r="2890" s="1" customFormat="1" ht="38.25" customHeight="1">
      <c r="B2890" s="47"/>
      <c r="C2890" s="240" t="s">
        <v>3036</v>
      </c>
      <c r="D2890" s="240" t="s">
        <v>418</v>
      </c>
      <c r="E2890" s="241" t="s">
        <v>3037</v>
      </c>
      <c r="F2890" s="242" t="s">
        <v>3038</v>
      </c>
      <c r="G2890" s="243" t="s">
        <v>678</v>
      </c>
      <c r="H2890" s="244">
        <v>14</v>
      </c>
      <c r="I2890" s="245"/>
      <c r="J2890" s="246">
        <f>ROUND(I2890*H2890,2)</f>
        <v>0</v>
      </c>
      <c r="K2890" s="242" t="s">
        <v>21</v>
      </c>
      <c r="L2890" s="73"/>
      <c r="M2890" s="247" t="s">
        <v>21</v>
      </c>
      <c r="N2890" s="248" t="s">
        <v>47</v>
      </c>
      <c r="O2890" s="48"/>
      <c r="P2890" s="249">
        <f>O2890*H2890</f>
        <v>0</v>
      </c>
      <c r="Q2890" s="249">
        <v>0</v>
      </c>
      <c r="R2890" s="249">
        <f>Q2890*H2890</f>
        <v>0</v>
      </c>
      <c r="S2890" s="249">
        <v>0</v>
      </c>
      <c r="T2890" s="250">
        <f>S2890*H2890</f>
        <v>0</v>
      </c>
      <c r="AR2890" s="25" t="s">
        <v>690</v>
      </c>
      <c r="AT2890" s="25" t="s">
        <v>418</v>
      </c>
      <c r="AU2890" s="25" t="s">
        <v>86</v>
      </c>
      <c r="AY2890" s="25" t="s">
        <v>414</v>
      </c>
      <c r="BE2890" s="251">
        <f>IF(N2890="základní",J2890,0)</f>
        <v>0</v>
      </c>
      <c r="BF2890" s="251">
        <f>IF(N2890="snížená",J2890,0)</f>
        <v>0</v>
      </c>
      <c r="BG2890" s="251">
        <f>IF(N2890="zákl. přenesená",J2890,0)</f>
        <v>0</v>
      </c>
      <c r="BH2890" s="251">
        <f>IF(N2890="sníž. přenesená",J2890,0)</f>
        <v>0</v>
      </c>
      <c r="BI2890" s="251">
        <f>IF(N2890="nulová",J2890,0)</f>
        <v>0</v>
      </c>
      <c r="BJ2890" s="25" t="s">
        <v>83</v>
      </c>
      <c r="BK2890" s="251">
        <f>ROUND(I2890*H2890,2)</f>
        <v>0</v>
      </c>
      <c r="BL2890" s="25" t="s">
        <v>690</v>
      </c>
      <c r="BM2890" s="25" t="s">
        <v>3039</v>
      </c>
    </row>
    <row r="2891" s="12" customFormat="1">
      <c r="B2891" s="255"/>
      <c r="C2891" s="256"/>
      <c r="D2891" s="252" t="s">
        <v>428</v>
      </c>
      <c r="E2891" s="257" t="s">
        <v>21</v>
      </c>
      <c r="F2891" s="258" t="s">
        <v>2559</v>
      </c>
      <c r="G2891" s="256"/>
      <c r="H2891" s="257" t="s">
        <v>21</v>
      </c>
      <c r="I2891" s="259"/>
      <c r="J2891" s="256"/>
      <c r="K2891" s="256"/>
      <c r="L2891" s="260"/>
      <c r="M2891" s="261"/>
      <c r="N2891" s="262"/>
      <c r="O2891" s="262"/>
      <c r="P2891" s="262"/>
      <c r="Q2891" s="262"/>
      <c r="R2891" s="262"/>
      <c r="S2891" s="262"/>
      <c r="T2891" s="263"/>
      <c r="AT2891" s="264" t="s">
        <v>428</v>
      </c>
      <c r="AU2891" s="264" t="s">
        <v>86</v>
      </c>
      <c r="AV2891" s="12" t="s">
        <v>83</v>
      </c>
      <c r="AW2891" s="12" t="s">
        <v>39</v>
      </c>
      <c r="AX2891" s="12" t="s">
        <v>76</v>
      </c>
      <c r="AY2891" s="264" t="s">
        <v>414</v>
      </c>
    </row>
    <row r="2892" s="13" customFormat="1">
      <c r="B2892" s="265"/>
      <c r="C2892" s="266"/>
      <c r="D2892" s="252" t="s">
        <v>428</v>
      </c>
      <c r="E2892" s="267" t="s">
        <v>21</v>
      </c>
      <c r="F2892" s="268" t="s">
        <v>3040</v>
      </c>
      <c r="G2892" s="266"/>
      <c r="H2892" s="269">
        <v>14</v>
      </c>
      <c r="I2892" s="270"/>
      <c r="J2892" s="266"/>
      <c r="K2892" s="266"/>
      <c r="L2892" s="271"/>
      <c r="M2892" s="272"/>
      <c r="N2892" s="273"/>
      <c r="O2892" s="273"/>
      <c r="P2892" s="273"/>
      <c r="Q2892" s="273"/>
      <c r="R2892" s="273"/>
      <c r="S2892" s="273"/>
      <c r="T2892" s="274"/>
      <c r="AT2892" s="275" t="s">
        <v>428</v>
      </c>
      <c r="AU2892" s="275" t="s">
        <v>86</v>
      </c>
      <c r="AV2892" s="13" t="s">
        <v>86</v>
      </c>
      <c r="AW2892" s="13" t="s">
        <v>39</v>
      </c>
      <c r="AX2892" s="13" t="s">
        <v>76</v>
      </c>
      <c r="AY2892" s="275" t="s">
        <v>414</v>
      </c>
    </row>
    <row r="2893" s="15" customFormat="1">
      <c r="B2893" s="287"/>
      <c r="C2893" s="288"/>
      <c r="D2893" s="252" t="s">
        <v>428</v>
      </c>
      <c r="E2893" s="289" t="s">
        <v>21</v>
      </c>
      <c r="F2893" s="290" t="s">
        <v>235</v>
      </c>
      <c r="G2893" s="288"/>
      <c r="H2893" s="291">
        <v>14</v>
      </c>
      <c r="I2893" s="292"/>
      <c r="J2893" s="288"/>
      <c r="K2893" s="288"/>
      <c r="L2893" s="293"/>
      <c r="M2893" s="294"/>
      <c r="N2893" s="295"/>
      <c r="O2893" s="295"/>
      <c r="P2893" s="295"/>
      <c r="Q2893" s="295"/>
      <c r="R2893" s="295"/>
      <c r="S2893" s="295"/>
      <c r="T2893" s="296"/>
      <c r="AT2893" s="297" t="s">
        <v>428</v>
      </c>
      <c r="AU2893" s="297" t="s">
        <v>86</v>
      </c>
      <c r="AV2893" s="15" t="s">
        <v>422</v>
      </c>
      <c r="AW2893" s="15" t="s">
        <v>39</v>
      </c>
      <c r="AX2893" s="15" t="s">
        <v>83</v>
      </c>
      <c r="AY2893" s="297" t="s">
        <v>414</v>
      </c>
    </row>
    <row r="2894" s="1" customFormat="1" ht="38.25" customHeight="1">
      <c r="B2894" s="47"/>
      <c r="C2894" s="240" t="s">
        <v>3041</v>
      </c>
      <c r="D2894" s="240" t="s">
        <v>418</v>
      </c>
      <c r="E2894" s="241" t="s">
        <v>3042</v>
      </c>
      <c r="F2894" s="242" t="s">
        <v>3043</v>
      </c>
      <c r="G2894" s="243" t="s">
        <v>678</v>
      </c>
      <c r="H2894" s="244">
        <v>21</v>
      </c>
      <c r="I2894" s="245"/>
      <c r="J2894" s="246">
        <f>ROUND(I2894*H2894,2)</f>
        <v>0</v>
      </c>
      <c r="K2894" s="242" t="s">
        <v>21</v>
      </c>
      <c r="L2894" s="73"/>
      <c r="M2894" s="247" t="s">
        <v>21</v>
      </c>
      <c r="N2894" s="248" t="s">
        <v>47</v>
      </c>
      <c r="O2894" s="48"/>
      <c r="P2894" s="249">
        <f>O2894*H2894</f>
        <v>0</v>
      </c>
      <c r="Q2894" s="249">
        <v>0</v>
      </c>
      <c r="R2894" s="249">
        <f>Q2894*H2894</f>
        <v>0</v>
      </c>
      <c r="S2894" s="249">
        <v>0</v>
      </c>
      <c r="T2894" s="250">
        <f>S2894*H2894</f>
        <v>0</v>
      </c>
      <c r="AR2894" s="25" t="s">
        <v>690</v>
      </c>
      <c r="AT2894" s="25" t="s">
        <v>418</v>
      </c>
      <c r="AU2894" s="25" t="s">
        <v>86</v>
      </c>
      <c r="AY2894" s="25" t="s">
        <v>414</v>
      </c>
      <c r="BE2894" s="251">
        <f>IF(N2894="základní",J2894,0)</f>
        <v>0</v>
      </c>
      <c r="BF2894" s="251">
        <f>IF(N2894="snížená",J2894,0)</f>
        <v>0</v>
      </c>
      <c r="BG2894" s="251">
        <f>IF(N2894="zákl. přenesená",J2894,0)</f>
        <v>0</v>
      </c>
      <c r="BH2894" s="251">
        <f>IF(N2894="sníž. přenesená",J2894,0)</f>
        <v>0</v>
      </c>
      <c r="BI2894" s="251">
        <f>IF(N2894="nulová",J2894,0)</f>
        <v>0</v>
      </c>
      <c r="BJ2894" s="25" t="s">
        <v>83</v>
      </c>
      <c r="BK2894" s="251">
        <f>ROUND(I2894*H2894,2)</f>
        <v>0</v>
      </c>
      <c r="BL2894" s="25" t="s">
        <v>690</v>
      </c>
      <c r="BM2894" s="25" t="s">
        <v>3044</v>
      </c>
    </row>
    <row r="2895" s="12" customFormat="1">
      <c r="B2895" s="255"/>
      <c r="C2895" s="256"/>
      <c r="D2895" s="252" t="s">
        <v>428</v>
      </c>
      <c r="E2895" s="257" t="s">
        <v>21</v>
      </c>
      <c r="F2895" s="258" t="s">
        <v>2559</v>
      </c>
      <c r="G2895" s="256"/>
      <c r="H2895" s="257" t="s">
        <v>21</v>
      </c>
      <c r="I2895" s="259"/>
      <c r="J2895" s="256"/>
      <c r="K2895" s="256"/>
      <c r="L2895" s="260"/>
      <c r="M2895" s="261"/>
      <c r="N2895" s="262"/>
      <c r="O2895" s="262"/>
      <c r="P2895" s="262"/>
      <c r="Q2895" s="262"/>
      <c r="R2895" s="262"/>
      <c r="S2895" s="262"/>
      <c r="T2895" s="263"/>
      <c r="AT2895" s="264" t="s">
        <v>428</v>
      </c>
      <c r="AU2895" s="264" t="s">
        <v>86</v>
      </c>
      <c r="AV2895" s="12" t="s">
        <v>83</v>
      </c>
      <c r="AW2895" s="12" t="s">
        <v>39</v>
      </c>
      <c r="AX2895" s="12" t="s">
        <v>76</v>
      </c>
      <c r="AY2895" s="264" t="s">
        <v>414</v>
      </c>
    </row>
    <row r="2896" s="13" customFormat="1">
      <c r="B2896" s="265"/>
      <c r="C2896" s="266"/>
      <c r="D2896" s="252" t="s">
        <v>428</v>
      </c>
      <c r="E2896" s="267" t="s">
        <v>21</v>
      </c>
      <c r="F2896" s="268" t="s">
        <v>3045</v>
      </c>
      <c r="G2896" s="266"/>
      <c r="H2896" s="269">
        <v>21</v>
      </c>
      <c r="I2896" s="270"/>
      <c r="J2896" s="266"/>
      <c r="K2896" s="266"/>
      <c r="L2896" s="271"/>
      <c r="M2896" s="272"/>
      <c r="N2896" s="273"/>
      <c r="O2896" s="273"/>
      <c r="P2896" s="273"/>
      <c r="Q2896" s="273"/>
      <c r="R2896" s="273"/>
      <c r="S2896" s="273"/>
      <c r="T2896" s="274"/>
      <c r="AT2896" s="275" t="s">
        <v>428</v>
      </c>
      <c r="AU2896" s="275" t="s">
        <v>86</v>
      </c>
      <c r="AV2896" s="13" t="s">
        <v>86</v>
      </c>
      <c r="AW2896" s="13" t="s">
        <v>39</v>
      </c>
      <c r="AX2896" s="13" t="s">
        <v>76</v>
      </c>
      <c r="AY2896" s="275" t="s">
        <v>414</v>
      </c>
    </row>
    <row r="2897" s="15" customFormat="1">
      <c r="B2897" s="287"/>
      <c r="C2897" s="288"/>
      <c r="D2897" s="252" t="s">
        <v>428</v>
      </c>
      <c r="E2897" s="289" t="s">
        <v>21</v>
      </c>
      <c r="F2897" s="290" t="s">
        <v>235</v>
      </c>
      <c r="G2897" s="288"/>
      <c r="H2897" s="291">
        <v>21</v>
      </c>
      <c r="I2897" s="292"/>
      <c r="J2897" s="288"/>
      <c r="K2897" s="288"/>
      <c r="L2897" s="293"/>
      <c r="M2897" s="294"/>
      <c r="N2897" s="295"/>
      <c r="O2897" s="295"/>
      <c r="P2897" s="295"/>
      <c r="Q2897" s="295"/>
      <c r="R2897" s="295"/>
      <c r="S2897" s="295"/>
      <c r="T2897" s="296"/>
      <c r="AT2897" s="297" t="s">
        <v>428</v>
      </c>
      <c r="AU2897" s="297" t="s">
        <v>86</v>
      </c>
      <c r="AV2897" s="15" t="s">
        <v>422</v>
      </c>
      <c r="AW2897" s="15" t="s">
        <v>39</v>
      </c>
      <c r="AX2897" s="15" t="s">
        <v>83</v>
      </c>
      <c r="AY2897" s="297" t="s">
        <v>414</v>
      </c>
    </row>
    <row r="2898" s="1" customFormat="1" ht="38.25" customHeight="1">
      <c r="B2898" s="47"/>
      <c r="C2898" s="240" t="s">
        <v>3046</v>
      </c>
      <c r="D2898" s="240" t="s">
        <v>418</v>
      </c>
      <c r="E2898" s="241" t="s">
        <v>3047</v>
      </c>
      <c r="F2898" s="242" t="s">
        <v>3048</v>
      </c>
      <c r="G2898" s="243" t="s">
        <v>678</v>
      </c>
      <c r="H2898" s="244">
        <v>17</v>
      </c>
      <c r="I2898" s="245"/>
      <c r="J2898" s="246">
        <f>ROUND(I2898*H2898,2)</f>
        <v>0</v>
      </c>
      <c r="K2898" s="242" t="s">
        <v>21</v>
      </c>
      <c r="L2898" s="73"/>
      <c r="M2898" s="247" t="s">
        <v>21</v>
      </c>
      <c r="N2898" s="248" t="s">
        <v>47</v>
      </c>
      <c r="O2898" s="48"/>
      <c r="P2898" s="249">
        <f>O2898*H2898</f>
        <v>0</v>
      </c>
      <c r="Q2898" s="249">
        <v>0</v>
      </c>
      <c r="R2898" s="249">
        <f>Q2898*H2898</f>
        <v>0</v>
      </c>
      <c r="S2898" s="249">
        <v>0</v>
      </c>
      <c r="T2898" s="250">
        <f>S2898*H2898</f>
        <v>0</v>
      </c>
      <c r="AR2898" s="25" t="s">
        <v>690</v>
      </c>
      <c r="AT2898" s="25" t="s">
        <v>418</v>
      </c>
      <c r="AU2898" s="25" t="s">
        <v>86</v>
      </c>
      <c r="AY2898" s="25" t="s">
        <v>414</v>
      </c>
      <c r="BE2898" s="251">
        <f>IF(N2898="základní",J2898,0)</f>
        <v>0</v>
      </c>
      <c r="BF2898" s="251">
        <f>IF(N2898="snížená",J2898,0)</f>
        <v>0</v>
      </c>
      <c r="BG2898" s="251">
        <f>IF(N2898="zákl. přenesená",J2898,0)</f>
        <v>0</v>
      </c>
      <c r="BH2898" s="251">
        <f>IF(N2898="sníž. přenesená",J2898,0)</f>
        <v>0</v>
      </c>
      <c r="BI2898" s="251">
        <f>IF(N2898="nulová",J2898,0)</f>
        <v>0</v>
      </c>
      <c r="BJ2898" s="25" t="s">
        <v>83</v>
      </c>
      <c r="BK2898" s="251">
        <f>ROUND(I2898*H2898,2)</f>
        <v>0</v>
      </c>
      <c r="BL2898" s="25" t="s">
        <v>690</v>
      </c>
      <c r="BM2898" s="25" t="s">
        <v>3049</v>
      </c>
    </row>
    <row r="2899" s="12" customFormat="1">
      <c r="B2899" s="255"/>
      <c r="C2899" s="256"/>
      <c r="D2899" s="252" t="s">
        <v>428</v>
      </c>
      <c r="E2899" s="257" t="s">
        <v>21</v>
      </c>
      <c r="F2899" s="258" t="s">
        <v>2559</v>
      </c>
      <c r="G2899" s="256"/>
      <c r="H2899" s="257" t="s">
        <v>21</v>
      </c>
      <c r="I2899" s="259"/>
      <c r="J2899" s="256"/>
      <c r="K2899" s="256"/>
      <c r="L2899" s="260"/>
      <c r="M2899" s="261"/>
      <c r="N2899" s="262"/>
      <c r="O2899" s="262"/>
      <c r="P2899" s="262"/>
      <c r="Q2899" s="262"/>
      <c r="R2899" s="262"/>
      <c r="S2899" s="262"/>
      <c r="T2899" s="263"/>
      <c r="AT2899" s="264" t="s">
        <v>428</v>
      </c>
      <c r="AU2899" s="264" t="s">
        <v>86</v>
      </c>
      <c r="AV2899" s="12" t="s">
        <v>83</v>
      </c>
      <c r="AW2899" s="12" t="s">
        <v>39</v>
      </c>
      <c r="AX2899" s="12" t="s">
        <v>76</v>
      </c>
      <c r="AY2899" s="264" t="s">
        <v>414</v>
      </c>
    </row>
    <row r="2900" s="13" customFormat="1">
      <c r="B2900" s="265"/>
      <c r="C2900" s="266"/>
      <c r="D2900" s="252" t="s">
        <v>428</v>
      </c>
      <c r="E2900" s="267" t="s">
        <v>21</v>
      </c>
      <c r="F2900" s="268" t="s">
        <v>3050</v>
      </c>
      <c r="G2900" s="266"/>
      <c r="H2900" s="269">
        <v>17</v>
      </c>
      <c r="I2900" s="270"/>
      <c r="J2900" s="266"/>
      <c r="K2900" s="266"/>
      <c r="L2900" s="271"/>
      <c r="M2900" s="272"/>
      <c r="N2900" s="273"/>
      <c r="O2900" s="273"/>
      <c r="P2900" s="273"/>
      <c r="Q2900" s="273"/>
      <c r="R2900" s="273"/>
      <c r="S2900" s="273"/>
      <c r="T2900" s="274"/>
      <c r="AT2900" s="275" t="s">
        <v>428</v>
      </c>
      <c r="AU2900" s="275" t="s">
        <v>86</v>
      </c>
      <c r="AV2900" s="13" t="s">
        <v>86</v>
      </c>
      <c r="AW2900" s="13" t="s">
        <v>39</v>
      </c>
      <c r="AX2900" s="13" t="s">
        <v>76</v>
      </c>
      <c r="AY2900" s="275" t="s">
        <v>414</v>
      </c>
    </row>
    <row r="2901" s="15" customFormat="1">
      <c r="B2901" s="287"/>
      <c r="C2901" s="288"/>
      <c r="D2901" s="252" t="s">
        <v>428</v>
      </c>
      <c r="E2901" s="289" t="s">
        <v>21</v>
      </c>
      <c r="F2901" s="290" t="s">
        <v>235</v>
      </c>
      <c r="G2901" s="288"/>
      <c r="H2901" s="291">
        <v>17</v>
      </c>
      <c r="I2901" s="292"/>
      <c r="J2901" s="288"/>
      <c r="K2901" s="288"/>
      <c r="L2901" s="293"/>
      <c r="M2901" s="294"/>
      <c r="N2901" s="295"/>
      <c r="O2901" s="295"/>
      <c r="P2901" s="295"/>
      <c r="Q2901" s="295"/>
      <c r="R2901" s="295"/>
      <c r="S2901" s="295"/>
      <c r="T2901" s="296"/>
      <c r="AT2901" s="297" t="s">
        <v>428</v>
      </c>
      <c r="AU2901" s="297" t="s">
        <v>86</v>
      </c>
      <c r="AV2901" s="15" t="s">
        <v>422</v>
      </c>
      <c r="AW2901" s="15" t="s">
        <v>39</v>
      </c>
      <c r="AX2901" s="15" t="s">
        <v>83</v>
      </c>
      <c r="AY2901" s="297" t="s">
        <v>414</v>
      </c>
    </row>
    <row r="2902" s="1" customFormat="1" ht="38.25" customHeight="1">
      <c r="B2902" s="47"/>
      <c r="C2902" s="240" t="s">
        <v>3051</v>
      </c>
      <c r="D2902" s="240" t="s">
        <v>418</v>
      </c>
      <c r="E2902" s="241" t="s">
        <v>3052</v>
      </c>
      <c r="F2902" s="242" t="s">
        <v>3053</v>
      </c>
      <c r="G2902" s="243" t="s">
        <v>678</v>
      </c>
      <c r="H2902" s="244">
        <v>15</v>
      </c>
      <c r="I2902" s="245"/>
      <c r="J2902" s="246">
        <f>ROUND(I2902*H2902,2)</f>
        <v>0</v>
      </c>
      <c r="K2902" s="242" t="s">
        <v>21</v>
      </c>
      <c r="L2902" s="73"/>
      <c r="M2902" s="247" t="s">
        <v>21</v>
      </c>
      <c r="N2902" s="248" t="s">
        <v>47</v>
      </c>
      <c r="O2902" s="48"/>
      <c r="P2902" s="249">
        <f>O2902*H2902</f>
        <v>0</v>
      </c>
      <c r="Q2902" s="249">
        <v>0</v>
      </c>
      <c r="R2902" s="249">
        <f>Q2902*H2902</f>
        <v>0</v>
      </c>
      <c r="S2902" s="249">
        <v>0</v>
      </c>
      <c r="T2902" s="250">
        <f>S2902*H2902</f>
        <v>0</v>
      </c>
      <c r="AR2902" s="25" t="s">
        <v>690</v>
      </c>
      <c r="AT2902" s="25" t="s">
        <v>418</v>
      </c>
      <c r="AU2902" s="25" t="s">
        <v>86</v>
      </c>
      <c r="AY2902" s="25" t="s">
        <v>414</v>
      </c>
      <c r="BE2902" s="251">
        <f>IF(N2902="základní",J2902,0)</f>
        <v>0</v>
      </c>
      <c r="BF2902" s="251">
        <f>IF(N2902="snížená",J2902,0)</f>
        <v>0</v>
      </c>
      <c r="BG2902" s="251">
        <f>IF(N2902="zákl. přenesená",J2902,0)</f>
        <v>0</v>
      </c>
      <c r="BH2902" s="251">
        <f>IF(N2902="sníž. přenesená",J2902,0)</f>
        <v>0</v>
      </c>
      <c r="BI2902" s="251">
        <f>IF(N2902="nulová",J2902,0)</f>
        <v>0</v>
      </c>
      <c r="BJ2902" s="25" t="s">
        <v>83</v>
      </c>
      <c r="BK2902" s="251">
        <f>ROUND(I2902*H2902,2)</f>
        <v>0</v>
      </c>
      <c r="BL2902" s="25" t="s">
        <v>690</v>
      </c>
      <c r="BM2902" s="25" t="s">
        <v>3054</v>
      </c>
    </row>
    <row r="2903" s="12" customFormat="1">
      <c r="B2903" s="255"/>
      <c r="C2903" s="256"/>
      <c r="D2903" s="252" t="s">
        <v>428</v>
      </c>
      <c r="E2903" s="257" t="s">
        <v>21</v>
      </c>
      <c r="F2903" s="258" t="s">
        <v>2559</v>
      </c>
      <c r="G2903" s="256"/>
      <c r="H2903" s="257" t="s">
        <v>21</v>
      </c>
      <c r="I2903" s="259"/>
      <c r="J2903" s="256"/>
      <c r="K2903" s="256"/>
      <c r="L2903" s="260"/>
      <c r="M2903" s="261"/>
      <c r="N2903" s="262"/>
      <c r="O2903" s="262"/>
      <c r="P2903" s="262"/>
      <c r="Q2903" s="262"/>
      <c r="R2903" s="262"/>
      <c r="S2903" s="262"/>
      <c r="T2903" s="263"/>
      <c r="AT2903" s="264" t="s">
        <v>428</v>
      </c>
      <c r="AU2903" s="264" t="s">
        <v>86</v>
      </c>
      <c r="AV2903" s="12" t="s">
        <v>83</v>
      </c>
      <c r="AW2903" s="12" t="s">
        <v>39</v>
      </c>
      <c r="AX2903" s="12" t="s">
        <v>76</v>
      </c>
      <c r="AY2903" s="264" t="s">
        <v>414</v>
      </c>
    </row>
    <row r="2904" s="13" customFormat="1">
      <c r="B2904" s="265"/>
      <c r="C2904" s="266"/>
      <c r="D2904" s="252" t="s">
        <v>428</v>
      </c>
      <c r="E2904" s="267" t="s">
        <v>21</v>
      </c>
      <c r="F2904" s="268" t="s">
        <v>3055</v>
      </c>
      <c r="G2904" s="266"/>
      <c r="H2904" s="269">
        <v>15</v>
      </c>
      <c r="I2904" s="270"/>
      <c r="J2904" s="266"/>
      <c r="K2904" s="266"/>
      <c r="L2904" s="271"/>
      <c r="M2904" s="272"/>
      <c r="N2904" s="273"/>
      <c r="O2904" s="273"/>
      <c r="P2904" s="273"/>
      <c r="Q2904" s="273"/>
      <c r="R2904" s="273"/>
      <c r="S2904" s="273"/>
      <c r="T2904" s="274"/>
      <c r="AT2904" s="275" t="s">
        <v>428</v>
      </c>
      <c r="AU2904" s="275" t="s">
        <v>86</v>
      </c>
      <c r="AV2904" s="13" t="s">
        <v>86</v>
      </c>
      <c r="AW2904" s="13" t="s">
        <v>39</v>
      </c>
      <c r="AX2904" s="13" t="s">
        <v>76</v>
      </c>
      <c r="AY2904" s="275" t="s">
        <v>414</v>
      </c>
    </row>
    <row r="2905" s="15" customFormat="1">
      <c r="B2905" s="287"/>
      <c r="C2905" s="288"/>
      <c r="D2905" s="252" t="s">
        <v>428</v>
      </c>
      <c r="E2905" s="289" t="s">
        <v>21</v>
      </c>
      <c r="F2905" s="290" t="s">
        <v>235</v>
      </c>
      <c r="G2905" s="288"/>
      <c r="H2905" s="291">
        <v>15</v>
      </c>
      <c r="I2905" s="292"/>
      <c r="J2905" s="288"/>
      <c r="K2905" s="288"/>
      <c r="L2905" s="293"/>
      <c r="M2905" s="294"/>
      <c r="N2905" s="295"/>
      <c r="O2905" s="295"/>
      <c r="P2905" s="295"/>
      <c r="Q2905" s="295"/>
      <c r="R2905" s="295"/>
      <c r="S2905" s="295"/>
      <c r="T2905" s="296"/>
      <c r="AT2905" s="297" t="s">
        <v>428</v>
      </c>
      <c r="AU2905" s="297" t="s">
        <v>86</v>
      </c>
      <c r="AV2905" s="15" t="s">
        <v>422</v>
      </c>
      <c r="AW2905" s="15" t="s">
        <v>39</v>
      </c>
      <c r="AX2905" s="15" t="s">
        <v>83</v>
      </c>
      <c r="AY2905" s="297" t="s">
        <v>414</v>
      </c>
    </row>
    <row r="2906" s="1" customFormat="1" ht="38.25" customHeight="1">
      <c r="B2906" s="47"/>
      <c r="C2906" s="240" t="s">
        <v>3056</v>
      </c>
      <c r="D2906" s="240" t="s">
        <v>418</v>
      </c>
      <c r="E2906" s="241" t="s">
        <v>3057</v>
      </c>
      <c r="F2906" s="242" t="s">
        <v>3058</v>
      </c>
      <c r="G2906" s="243" t="s">
        <v>678</v>
      </c>
      <c r="H2906" s="244">
        <v>8</v>
      </c>
      <c r="I2906" s="245"/>
      <c r="J2906" s="246">
        <f>ROUND(I2906*H2906,2)</f>
        <v>0</v>
      </c>
      <c r="K2906" s="242" t="s">
        <v>21</v>
      </c>
      <c r="L2906" s="73"/>
      <c r="M2906" s="247" t="s">
        <v>21</v>
      </c>
      <c r="N2906" s="248" t="s">
        <v>47</v>
      </c>
      <c r="O2906" s="48"/>
      <c r="P2906" s="249">
        <f>O2906*H2906</f>
        <v>0</v>
      </c>
      <c r="Q2906" s="249">
        <v>0</v>
      </c>
      <c r="R2906" s="249">
        <f>Q2906*H2906</f>
        <v>0</v>
      </c>
      <c r="S2906" s="249">
        <v>0</v>
      </c>
      <c r="T2906" s="250">
        <f>S2906*H2906</f>
        <v>0</v>
      </c>
      <c r="AR2906" s="25" t="s">
        <v>690</v>
      </c>
      <c r="AT2906" s="25" t="s">
        <v>418</v>
      </c>
      <c r="AU2906" s="25" t="s">
        <v>86</v>
      </c>
      <c r="AY2906" s="25" t="s">
        <v>414</v>
      </c>
      <c r="BE2906" s="251">
        <f>IF(N2906="základní",J2906,0)</f>
        <v>0</v>
      </c>
      <c r="BF2906" s="251">
        <f>IF(N2906="snížená",J2906,0)</f>
        <v>0</v>
      </c>
      <c r="BG2906" s="251">
        <f>IF(N2906="zákl. přenesená",J2906,0)</f>
        <v>0</v>
      </c>
      <c r="BH2906" s="251">
        <f>IF(N2906="sníž. přenesená",J2906,0)</f>
        <v>0</v>
      </c>
      <c r="BI2906" s="251">
        <f>IF(N2906="nulová",J2906,0)</f>
        <v>0</v>
      </c>
      <c r="BJ2906" s="25" t="s">
        <v>83</v>
      </c>
      <c r="BK2906" s="251">
        <f>ROUND(I2906*H2906,2)</f>
        <v>0</v>
      </c>
      <c r="BL2906" s="25" t="s">
        <v>690</v>
      </c>
      <c r="BM2906" s="25" t="s">
        <v>3059</v>
      </c>
    </row>
    <row r="2907" s="12" customFormat="1">
      <c r="B2907" s="255"/>
      <c r="C2907" s="256"/>
      <c r="D2907" s="252" t="s">
        <v>428</v>
      </c>
      <c r="E2907" s="257" t="s">
        <v>21</v>
      </c>
      <c r="F2907" s="258" t="s">
        <v>2559</v>
      </c>
      <c r="G2907" s="256"/>
      <c r="H2907" s="257" t="s">
        <v>21</v>
      </c>
      <c r="I2907" s="259"/>
      <c r="J2907" s="256"/>
      <c r="K2907" s="256"/>
      <c r="L2907" s="260"/>
      <c r="M2907" s="261"/>
      <c r="N2907" s="262"/>
      <c r="O2907" s="262"/>
      <c r="P2907" s="262"/>
      <c r="Q2907" s="262"/>
      <c r="R2907" s="262"/>
      <c r="S2907" s="262"/>
      <c r="T2907" s="263"/>
      <c r="AT2907" s="264" t="s">
        <v>428</v>
      </c>
      <c r="AU2907" s="264" t="s">
        <v>86</v>
      </c>
      <c r="AV2907" s="12" t="s">
        <v>83</v>
      </c>
      <c r="AW2907" s="12" t="s">
        <v>39</v>
      </c>
      <c r="AX2907" s="12" t="s">
        <v>76</v>
      </c>
      <c r="AY2907" s="264" t="s">
        <v>414</v>
      </c>
    </row>
    <row r="2908" s="13" customFormat="1">
      <c r="B2908" s="265"/>
      <c r="C2908" s="266"/>
      <c r="D2908" s="252" t="s">
        <v>428</v>
      </c>
      <c r="E2908" s="267" t="s">
        <v>21</v>
      </c>
      <c r="F2908" s="268" t="s">
        <v>3060</v>
      </c>
      <c r="G2908" s="266"/>
      <c r="H2908" s="269">
        <v>8</v>
      </c>
      <c r="I2908" s="270"/>
      <c r="J2908" s="266"/>
      <c r="K2908" s="266"/>
      <c r="L2908" s="271"/>
      <c r="M2908" s="272"/>
      <c r="N2908" s="273"/>
      <c r="O2908" s="273"/>
      <c r="P2908" s="273"/>
      <c r="Q2908" s="273"/>
      <c r="R2908" s="273"/>
      <c r="S2908" s="273"/>
      <c r="T2908" s="274"/>
      <c r="AT2908" s="275" t="s">
        <v>428</v>
      </c>
      <c r="AU2908" s="275" t="s">
        <v>86</v>
      </c>
      <c r="AV2908" s="13" t="s">
        <v>86</v>
      </c>
      <c r="AW2908" s="13" t="s">
        <v>39</v>
      </c>
      <c r="AX2908" s="13" t="s">
        <v>76</v>
      </c>
      <c r="AY2908" s="275" t="s">
        <v>414</v>
      </c>
    </row>
    <row r="2909" s="15" customFormat="1">
      <c r="B2909" s="287"/>
      <c r="C2909" s="288"/>
      <c r="D2909" s="252" t="s">
        <v>428</v>
      </c>
      <c r="E2909" s="289" t="s">
        <v>21</v>
      </c>
      <c r="F2909" s="290" t="s">
        <v>235</v>
      </c>
      <c r="G2909" s="288"/>
      <c r="H2909" s="291">
        <v>8</v>
      </c>
      <c r="I2909" s="292"/>
      <c r="J2909" s="288"/>
      <c r="K2909" s="288"/>
      <c r="L2909" s="293"/>
      <c r="M2909" s="294"/>
      <c r="N2909" s="295"/>
      <c r="O2909" s="295"/>
      <c r="P2909" s="295"/>
      <c r="Q2909" s="295"/>
      <c r="R2909" s="295"/>
      <c r="S2909" s="295"/>
      <c r="T2909" s="296"/>
      <c r="AT2909" s="297" t="s">
        <v>428</v>
      </c>
      <c r="AU2909" s="297" t="s">
        <v>86</v>
      </c>
      <c r="AV2909" s="15" t="s">
        <v>422</v>
      </c>
      <c r="AW2909" s="15" t="s">
        <v>39</v>
      </c>
      <c r="AX2909" s="15" t="s">
        <v>83</v>
      </c>
      <c r="AY2909" s="297" t="s">
        <v>414</v>
      </c>
    </row>
    <row r="2910" s="1" customFormat="1" ht="38.25" customHeight="1">
      <c r="B2910" s="47"/>
      <c r="C2910" s="240" t="s">
        <v>3061</v>
      </c>
      <c r="D2910" s="240" t="s">
        <v>418</v>
      </c>
      <c r="E2910" s="241" t="s">
        <v>3062</v>
      </c>
      <c r="F2910" s="242" t="s">
        <v>3063</v>
      </c>
      <c r="G2910" s="243" t="s">
        <v>678</v>
      </c>
      <c r="H2910" s="244">
        <v>1</v>
      </c>
      <c r="I2910" s="245"/>
      <c r="J2910" s="246">
        <f>ROUND(I2910*H2910,2)</f>
        <v>0</v>
      </c>
      <c r="K2910" s="242" t="s">
        <v>21</v>
      </c>
      <c r="L2910" s="73"/>
      <c r="M2910" s="247" t="s">
        <v>21</v>
      </c>
      <c r="N2910" s="248" t="s">
        <v>47</v>
      </c>
      <c r="O2910" s="48"/>
      <c r="P2910" s="249">
        <f>O2910*H2910</f>
        <v>0</v>
      </c>
      <c r="Q2910" s="249">
        <v>0</v>
      </c>
      <c r="R2910" s="249">
        <f>Q2910*H2910</f>
        <v>0</v>
      </c>
      <c r="S2910" s="249">
        <v>0</v>
      </c>
      <c r="T2910" s="250">
        <f>S2910*H2910</f>
        <v>0</v>
      </c>
      <c r="AR2910" s="25" t="s">
        <v>690</v>
      </c>
      <c r="AT2910" s="25" t="s">
        <v>418</v>
      </c>
      <c r="AU2910" s="25" t="s">
        <v>86</v>
      </c>
      <c r="AY2910" s="25" t="s">
        <v>414</v>
      </c>
      <c r="BE2910" s="251">
        <f>IF(N2910="základní",J2910,0)</f>
        <v>0</v>
      </c>
      <c r="BF2910" s="251">
        <f>IF(N2910="snížená",J2910,0)</f>
        <v>0</v>
      </c>
      <c r="BG2910" s="251">
        <f>IF(N2910="zákl. přenesená",J2910,0)</f>
        <v>0</v>
      </c>
      <c r="BH2910" s="251">
        <f>IF(N2910="sníž. přenesená",J2910,0)</f>
        <v>0</v>
      </c>
      <c r="BI2910" s="251">
        <f>IF(N2910="nulová",J2910,0)</f>
        <v>0</v>
      </c>
      <c r="BJ2910" s="25" t="s">
        <v>83</v>
      </c>
      <c r="BK2910" s="251">
        <f>ROUND(I2910*H2910,2)</f>
        <v>0</v>
      </c>
      <c r="BL2910" s="25" t="s">
        <v>690</v>
      </c>
      <c r="BM2910" s="25" t="s">
        <v>3064</v>
      </c>
    </row>
    <row r="2911" s="12" customFormat="1">
      <c r="B2911" s="255"/>
      <c r="C2911" s="256"/>
      <c r="D2911" s="252" t="s">
        <v>428</v>
      </c>
      <c r="E2911" s="257" t="s">
        <v>21</v>
      </c>
      <c r="F2911" s="258" t="s">
        <v>2559</v>
      </c>
      <c r="G2911" s="256"/>
      <c r="H2911" s="257" t="s">
        <v>21</v>
      </c>
      <c r="I2911" s="259"/>
      <c r="J2911" s="256"/>
      <c r="K2911" s="256"/>
      <c r="L2911" s="260"/>
      <c r="M2911" s="261"/>
      <c r="N2911" s="262"/>
      <c r="O2911" s="262"/>
      <c r="P2911" s="262"/>
      <c r="Q2911" s="262"/>
      <c r="R2911" s="262"/>
      <c r="S2911" s="262"/>
      <c r="T2911" s="263"/>
      <c r="AT2911" s="264" t="s">
        <v>428</v>
      </c>
      <c r="AU2911" s="264" t="s">
        <v>86</v>
      </c>
      <c r="AV2911" s="12" t="s">
        <v>83</v>
      </c>
      <c r="AW2911" s="12" t="s">
        <v>39</v>
      </c>
      <c r="AX2911" s="12" t="s">
        <v>76</v>
      </c>
      <c r="AY2911" s="264" t="s">
        <v>414</v>
      </c>
    </row>
    <row r="2912" s="13" customFormat="1">
      <c r="B2912" s="265"/>
      <c r="C2912" s="266"/>
      <c r="D2912" s="252" t="s">
        <v>428</v>
      </c>
      <c r="E2912" s="267" t="s">
        <v>21</v>
      </c>
      <c r="F2912" s="268" t="s">
        <v>3065</v>
      </c>
      <c r="G2912" s="266"/>
      <c r="H2912" s="269">
        <v>1</v>
      </c>
      <c r="I2912" s="270"/>
      <c r="J2912" s="266"/>
      <c r="K2912" s="266"/>
      <c r="L2912" s="271"/>
      <c r="M2912" s="272"/>
      <c r="N2912" s="273"/>
      <c r="O2912" s="273"/>
      <c r="P2912" s="273"/>
      <c r="Q2912" s="273"/>
      <c r="R2912" s="273"/>
      <c r="S2912" s="273"/>
      <c r="T2912" s="274"/>
      <c r="AT2912" s="275" t="s">
        <v>428</v>
      </c>
      <c r="AU2912" s="275" t="s">
        <v>86</v>
      </c>
      <c r="AV2912" s="13" t="s">
        <v>86</v>
      </c>
      <c r="AW2912" s="13" t="s">
        <v>39</v>
      </c>
      <c r="AX2912" s="13" t="s">
        <v>76</v>
      </c>
      <c r="AY2912" s="275" t="s">
        <v>414</v>
      </c>
    </row>
    <row r="2913" s="15" customFormat="1">
      <c r="B2913" s="287"/>
      <c r="C2913" s="288"/>
      <c r="D2913" s="252" t="s">
        <v>428</v>
      </c>
      <c r="E2913" s="289" t="s">
        <v>21</v>
      </c>
      <c r="F2913" s="290" t="s">
        <v>235</v>
      </c>
      <c r="G2913" s="288"/>
      <c r="H2913" s="291">
        <v>1</v>
      </c>
      <c r="I2913" s="292"/>
      <c r="J2913" s="288"/>
      <c r="K2913" s="288"/>
      <c r="L2913" s="293"/>
      <c r="M2913" s="294"/>
      <c r="N2913" s="295"/>
      <c r="O2913" s="295"/>
      <c r="P2913" s="295"/>
      <c r="Q2913" s="295"/>
      <c r="R2913" s="295"/>
      <c r="S2913" s="295"/>
      <c r="T2913" s="296"/>
      <c r="AT2913" s="297" t="s">
        <v>428</v>
      </c>
      <c r="AU2913" s="297" t="s">
        <v>86</v>
      </c>
      <c r="AV2913" s="15" t="s">
        <v>422</v>
      </c>
      <c r="AW2913" s="15" t="s">
        <v>39</v>
      </c>
      <c r="AX2913" s="15" t="s">
        <v>83</v>
      </c>
      <c r="AY2913" s="297" t="s">
        <v>414</v>
      </c>
    </row>
    <row r="2914" s="1" customFormat="1" ht="38.25" customHeight="1">
      <c r="B2914" s="47"/>
      <c r="C2914" s="240" t="s">
        <v>3066</v>
      </c>
      <c r="D2914" s="240" t="s">
        <v>418</v>
      </c>
      <c r="E2914" s="241" t="s">
        <v>3067</v>
      </c>
      <c r="F2914" s="242" t="s">
        <v>3068</v>
      </c>
      <c r="G2914" s="243" t="s">
        <v>678</v>
      </c>
      <c r="H2914" s="244">
        <v>1</v>
      </c>
      <c r="I2914" s="245"/>
      <c r="J2914" s="246">
        <f>ROUND(I2914*H2914,2)</f>
        <v>0</v>
      </c>
      <c r="K2914" s="242" t="s">
        <v>21</v>
      </c>
      <c r="L2914" s="73"/>
      <c r="M2914" s="247" t="s">
        <v>21</v>
      </c>
      <c r="N2914" s="248" t="s">
        <v>47</v>
      </c>
      <c r="O2914" s="48"/>
      <c r="P2914" s="249">
        <f>O2914*H2914</f>
        <v>0</v>
      </c>
      <c r="Q2914" s="249">
        <v>0</v>
      </c>
      <c r="R2914" s="249">
        <f>Q2914*H2914</f>
        <v>0</v>
      </c>
      <c r="S2914" s="249">
        <v>0</v>
      </c>
      <c r="T2914" s="250">
        <f>S2914*H2914</f>
        <v>0</v>
      </c>
      <c r="AR2914" s="25" t="s">
        <v>690</v>
      </c>
      <c r="AT2914" s="25" t="s">
        <v>418</v>
      </c>
      <c r="AU2914" s="25" t="s">
        <v>86</v>
      </c>
      <c r="AY2914" s="25" t="s">
        <v>414</v>
      </c>
      <c r="BE2914" s="251">
        <f>IF(N2914="základní",J2914,0)</f>
        <v>0</v>
      </c>
      <c r="BF2914" s="251">
        <f>IF(N2914="snížená",J2914,0)</f>
        <v>0</v>
      </c>
      <c r="BG2914" s="251">
        <f>IF(N2914="zákl. přenesená",J2914,0)</f>
        <v>0</v>
      </c>
      <c r="BH2914" s="251">
        <f>IF(N2914="sníž. přenesená",J2914,0)</f>
        <v>0</v>
      </c>
      <c r="BI2914" s="251">
        <f>IF(N2914="nulová",J2914,0)</f>
        <v>0</v>
      </c>
      <c r="BJ2914" s="25" t="s">
        <v>83</v>
      </c>
      <c r="BK2914" s="251">
        <f>ROUND(I2914*H2914,2)</f>
        <v>0</v>
      </c>
      <c r="BL2914" s="25" t="s">
        <v>690</v>
      </c>
      <c r="BM2914" s="25" t="s">
        <v>3069</v>
      </c>
    </row>
    <row r="2915" s="12" customFormat="1">
      <c r="B2915" s="255"/>
      <c r="C2915" s="256"/>
      <c r="D2915" s="252" t="s">
        <v>428</v>
      </c>
      <c r="E2915" s="257" t="s">
        <v>21</v>
      </c>
      <c r="F2915" s="258" t="s">
        <v>2559</v>
      </c>
      <c r="G2915" s="256"/>
      <c r="H2915" s="257" t="s">
        <v>21</v>
      </c>
      <c r="I2915" s="259"/>
      <c r="J2915" s="256"/>
      <c r="K2915" s="256"/>
      <c r="L2915" s="260"/>
      <c r="M2915" s="261"/>
      <c r="N2915" s="262"/>
      <c r="O2915" s="262"/>
      <c r="P2915" s="262"/>
      <c r="Q2915" s="262"/>
      <c r="R2915" s="262"/>
      <c r="S2915" s="262"/>
      <c r="T2915" s="263"/>
      <c r="AT2915" s="264" t="s">
        <v>428</v>
      </c>
      <c r="AU2915" s="264" t="s">
        <v>86</v>
      </c>
      <c r="AV2915" s="12" t="s">
        <v>83</v>
      </c>
      <c r="AW2915" s="12" t="s">
        <v>39</v>
      </c>
      <c r="AX2915" s="12" t="s">
        <v>76</v>
      </c>
      <c r="AY2915" s="264" t="s">
        <v>414</v>
      </c>
    </row>
    <row r="2916" s="13" customFormat="1">
      <c r="B2916" s="265"/>
      <c r="C2916" s="266"/>
      <c r="D2916" s="252" t="s">
        <v>428</v>
      </c>
      <c r="E2916" s="267" t="s">
        <v>21</v>
      </c>
      <c r="F2916" s="268" t="s">
        <v>3070</v>
      </c>
      <c r="G2916" s="266"/>
      <c r="H2916" s="269">
        <v>1</v>
      </c>
      <c r="I2916" s="270"/>
      <c r="J2916" s="266"/>
      <c r="K2916" s="266"/>
      <c r="L2916" s="271"/>
      <c r="M2916" s="272"/>
      <c r="N2916" s="273"/>
      <c r="O2916" s="273"/>
      <c r="P2916" s="273"/>
      <c r="Q2916" s="273"/>
      <c r="R2916" s="273"/>
      <c r="S2916" s="273"/>
      <c r="T2916" s="274"/>
      <c r="AT2916" s="275" t="s">
        <v>428</v>
      </c>
      <c r="AU2916" s="275" t="s">
        <v>86</v>
      </c>
      <c r="AV2916" s="13" t="s">
        <v>86</v>
      </c>
      <c r="AW2916" s="13" t="s">
        <v>39</v>
      </c>
      <c r="AX2916" s="13" t="s">
        <v>76</v>
      </c>
      <c r="AY2916" s="275" t="s">
        <v>414</v>
      </c>
    </row>
    <row r="2917" s="15" customFormat="1">
      <c r="B2917" s="287"/>
      <c r="C2917" s="288"/>
      <c r="D2917" s="252" t="s">
        <v>428</v>
      </c>
      <c r="E2917" s="289" t="s">
        <v>21</v>
      </c>
      <c r="F2917" s="290" t="s">
        <v>235</v>
      </c>
      <c r="G2917" s="288"/>
      <c r="H2917" s="291">
        <v>1</v>
      </c>
      <c r="I2917" s="292"/>
      <c r="J2917" s="288"/>
      <c r="K2917" s="288"/>
      <c r="L2917" s="293"/>
      <c r="M2917" s="294"/>
      <c r="N2917" s="295"/>
      <c r="O2917" s="295"/>
      <c r="P2917" s="295"/>
      <c r="Q2917" s="295"/>
      <c r="R2917" s="295"/>
      <c r="S2917" s="295"/>
      <c r="T2917" s="296"/>
      <c r="AT2917" s="297" t="s">
        <v>428</v>
      </c>
      <c r="AU2917" s="297" t="s">
        <v>86</v>
      </c>
      <c r="AV2917" s="15" t="s">
        <v>422</v>
      </c>
      <c r="AW2917" s="15" t="s">
        <v>39</v>
      </c>
      <c r="AX2917" s="15" t="s">
        <v>83</v>
      </c>
      <c r="AY2917" s="297" t="s">
        <v>414</v>
      </c>
    </row>
    <row r="2918" s="1" customFormat="1" ht="38.25" customHeight="1">
      <c r="B2918" s="47"/>
      <c r="C2918" s="240" t="s">
        <v>3071</v>
      </c>
      <c r="D2918" s="240" t="s">
        <v>418</v>
      </c>
      <c r="E2918" s="241" t="s">
        <v>3072</v>
      </c>
      <c r="F2918" s="242" t="s">
        <v>3073</v>
      </c>
      <c r="G2918" s="243" t="s">
        <v>678</v>
      </c>
      <c r="H2918" s="244">
        <v>1</v>
      </c>
      <c r="I2918" s="245"/>
      <c r="J2918" s="246">
        <f>ROUND(I2918*H2918,2)</f>
        <v>0</v>
      </c>
      <c r="K2918" s="242" t="s">
        <v>21</v>
      </c>
      <c r="L2918" s="73"/>
      <c r="M2918" s="247" t="s">
        <v>21</v>
      </c>
      <c r="N2918" s="248" t="s">
        <v>47</v>
      </c>
      <c r="O2918" s="48"/>
      <c r="P2918" s="249">
        <f>O2918*H2918</f>
        <v>0</v>
      </c>
      <c r="Q2918" s="249">
        <v>0</v>
      </c>
      <c r="R2918" s="249">
        <f>Q2918*H2918</f>
        <v>0</v>
      </c>
      <c r="S2918" s="249">
        <v>0</v>
      </c>
      <c r="T2918" s="250">
        <f>S2918*H2918</f>
        <v>0</v>
      </c>
      <c r="AR2918" s="25" t="s">
        <v>690</v>
      </c>
      <c r="AT2918" s="25" t="s">
        <v>418</v>
      </c>
      <c r="AU2918" s="25" t="s">
        <v>86</v>
      </c>
      <c r="AY2918" s="25" t="s">
        <v>414</v>
      </c>
      <c r="BE2918" s="251">
        <f>IF(N2918="základní",J2918,0)</f>
        <v>0</v>
      </c>
      <c r="BF2918" s="251">
        <f>IF(N2918="snížená",J2918,0)</f>
        <v>0</v>
      </c>
      <c r="BG2918" s="251">
        <f>IF(N2918="zákl. přenesená",J2918,0)</f>
        <v>0</v>
      </c>
      <c r="BH2918" s="251">
        <f>IF(N2918="sníž. přenesená",J2918,0)</f>
        <v>0</v>
      </c>
      <c r="BI2918" s="251">
        <f>IF(N2918="nulová",J2918,0)</f>
        <v>0</v>
      </c>
      <c r="BJ2918" s="25" t="s">
        <v>83</v>
      </c>
      <c r="BK2918" s="251">
        <f>ROUND(I2918*H2918,2)</f>
        <v>0</v>
      </c>
      <c r="BL2918" s="25" t="s">
        <v>690</v>
      </c>
      <c r="BM2918" s="25" t="s">
        <v>3074</v>
      </c>
    </row>
    <row r="2919" s="12" customFormat="1">
      <c r="B2919" s="255"/>
      <c r="C2919" s="256"/>
      <c r="D2919" s="252" t="s">
        <v>428</v>
      </c>
      <c r="E2919" s="257" t="s">
        <v>21</v>
      </c>
      <c r="F2919" s="258" t="s">
        <v>2559</v>
      </c>
      <c r="G2919" s="256"/>
      <c r="H2919" s="257" t="s">
        <v>21</v>
      </c>
      <c r="I2919" s="259"/>
      <c r="J2919" s="256"/>
      <c r="K2919" s="256"/>
      <c r="L2919" s="260"/>
      <c r="M2919" s="261"/>
      <c r="N2919" s="262"/>
      <c r="O2919" s="262"/>
      <c r="P2919" s="262"/>
      <c r="Q2919" s="262"/>
      <c r="R2919" s="262"/>
      <c r="S2919" s="262"/>
      <c r="T2919" s="263"/>
      <c r="AT2919" s="264" t="s">
        <v>428</v>
      </c>
      <c r="AU2919" s="264" t="s">
        <v>86</v>
      </c>
      <c r="AV2919" s="12" t="s">
        <v>83</v>
      </c>
      <c r="AW2919" s="12" t="s">
        <v>39</v>
      </c>
      <c r="AX2919" s="12" t="s">
        <v>76</v>
      </c>
      <c r="AY2919" s="264" t="s">
        <v>414</v>
      </c>
    </row>
    <row r="2920" s="13" customFormat="1">
      <c r="B2920" s="265"/>
      <c r="C2920" s="266"/>
      <c r="D2920" s="252" t="s">
        <v>428</v>
      </c>
      <c r="E2920" s="267" t="s">
        <v>21</v>
      </c>
      <c r="F2920" s="268" t="s">
        <v>3075</v>
      </c>
      <c r="G2920" s="266"/>
      <c r="H2920" s="269">
        <v>1</v>
      </c>
      <c r="I2920" s="270"/>
      <c r="J2920" s="266"/>
      <c r="K2920" s="266"/>
      <c r="L2920" s="271"/>
      <c r="M2920" s="272"/>
      <c r="N2920" s="273"/>
      <c r="O2920" s="273"/>
      <c r="P2920" s="273"/>
      <c r="Q2920" s="273"/>
      <c r="R2920" s="273"/>
      <c r="S2920" s="273"/>
      <c r="T2920" s="274"/>
      <c r="AT2920" s="275" t="s">
        <v>428</v>
      </c>
      <c r="AU2920" s="275" t="s">
        <v>86</v>
      </c>
      <c r="AV2920" s="13" t="s">
        <v>86</v>
      </c>
      <c r="AW2920" s="13" t="s">
        <v>39</v>
      </c>
      <c r="AX2920" s="13" t="s">
        <v>76</v>
      </c>
      <c r="AY2920" s="275" t="s">
        <v>414</v>
      </c>
    </row>
    <row r="2921" s="15" customFormat="1">
      <c r="B2921" s="287"/>
      <c r="C2921" s="288"/>
      <c r="D2921" s="252" t="s">
        <v>428</v>
      </c>
      <c r="E2921" s="289" t="s">
        <v>21</v>
      </c>
      <c r="F2921" s="290" t="s">
        <v>235</v>
      </c>
      <c r="G2921" s="288"/>
      <c r="H2921" s="291">
        <v>1</v>
      </c>
      <c r="I2921" s="292"/>
      <c r="J2921" s="288"/>
      <c r="K2921" s="288"/>
      <c r="L2921" s="293"/>
      <c r="M2921" s="294"/>
      <c r="N2921" s="295"/>
      <c r="O2921" s="295"/>
      <c r="P2921" s="295"/>
      <c r="Q2921" s="295"/>
      <c r="R2921" s="295"/>
      <c r="S2921" s="295"/>
      <c r="T2921" s="296"/>
      <c r="AT2921" s="297" t="s">
        <v>428</v>
      </c>
      <c r="AU2921" s="297" t="s">
        <v>86</v>
      </c>
      <c r="AV2921" s="15" t="s">
        <v>422</v>
      </c>
      <c r="AW2921" s="15" t="s">
        <v>39</v>
      </c>
      <c r="AX2921" s="15" t="s">
        <v>83</v>
      </c>
      <c r="AY2921" s="297" t="s">
        <v>414</v>
      </c>
    </row>
    <row r="2922" s="1" customFormat="1" ht="38.25" customHeight="1">
      <c r="B2922" s="47"/>
      <c r="C2922" s="240" t="s">
        <v>3076</v>
      </c>
      <c r="D2922" s="240" t="s">
        <v>418</v>
      </c>
      <c r="E2922" s="241" t="s">
        <v>3077</v>
      </c>
      <c r="F2922" s="242" t="s">
        <v>3078</v>
      </c>
      <c r="G2922" s="243" t="s">
        <v>678</v>
      </c>
      <c r="H2922" s="244">
        <v>3</v>
      </c>
      <c r="I2922" s="245"/>
      <c r="J2922" s="246">
        <f>ROUND(I2922*H2922,2)</f>
        <v>0</v>
      </c>
      <c r="K2922" s="242" t="s">
        <v>21</v>
      </c>
      <c r="L2922" s="73"/>
      <c r="M2922" s="247" t="s">
        <v>21</v>
      </c>
      <c r="N2922" s="248" t="s">
        <v>47</v>
      </c>
      <c r="O2922" s="48"/>
      <c r="P2922" s="249">
        <f>O2922*H2922</f>
        <v>0</v>
      </c>
      <c r="Q2922" s="249">
        <v>0</v>
      </c>
      <c r="R2922" s="249">
        <f>Q2922*H2922</f>
        <v>0</v>
      </c>
      <c r="S2922" s="249">
        <v>0</v>
      </c>
      <c r="T2922" s="250">
        <f>S2922*H2922</f>
        <v>0</v>
      </c>
      <c r="AR2922" s="25" t="s">
        <v>690</v>
      </c>
      <c r="AT2922" s="25" t="s">
        <v>418</v>
      </c>
      <c r="AU2922" s="25" t="s">
        <v>86</v>
      </c>
      <c r="AY2922" s="25" t="s">
        <v>414</v>
      </c>
      <c r="BE2922" s="251">
        <f>IF(N2922="základní",J2922,0)</f>
        <v>0</v>
      </c>
      <c r="BF2922" s="251">
        <f>IF(N2922="snížená",J2922,0)</f>
        <v>0</v>
      </c>
      <c r="BG2922" s="251">
        <f>IF(N2922="zákl. přenesená",J2922,0)</f>
        <v>0</v>
      </c>
      <c r="BH2922" s="251">
        <f>IF(N2922="sníž. přenesená",J2922,0)</f>
        <v>0</v>
      </c>
      <c r="BI2922" s="251">
        <f>IF(N2922="nulová",J2922,0)</f>
        <v>0</v>
      </c>
      <c r="BJ2922" s="25" t="s">
        <v>83</v>
      </c>
      <c r="BK2922" s="251">
        <f>ROUND(I2922*H2922,2)</f>
        <v>0</v>
      </c>
      <c r="BL2922" s="25" t="s">
        <v>690</v>
      </c>
      <c r="BM2922" s="25" t="s">
        <v>3079</v>
      </c>
    </row>
    <row r="2923" s="12" customFormat="1">
      <c r="B2923" s="255"/>
      <c r="C2923" s="256"/>
      <c r="D2923" s="252" t="s">
        <v>428</v>
      </c>
      <c r="E2923" s="257" t="s">
        <v>21</v>
      </c>
      <c r="F2923" s="258" t="s">
        <v>2559</v>
      </c>
      <c r="G2923" s="256"/>
      <c r="H2923" s="257" t="s">
        <v>21</v>
      </c>
      <c r="I2923" s="259"/>
      <c r="J2923" s="256"/>
      <c r="K2923" s="256"/>
      <c r="L2923" s="260"/>
      <c r="M2923" s="261"/>
      <c r="N2923" s="262"/>
      <c r="O2923" s="262"/>
      <c r="P2923" s="262"/>
      <c r="Q2923" s="262"/>
      <c r="R2923" s="262"/>
      <c r="S2923" s="262"/>
      <c r="T2923" s="263"/>
      <c r="AT2923" s="264" t="s">
        <v>428</v>
      </c>
      <c r="AU2923" s="264" t="s">
        <v>86</v>
      </c>
      <c r="AV2923" s="12" t="s">
        <v>83</v>
      </c>
      <c r="AW2923" s="12" t="s">
        <v>39</v>
      </c>
      <c r="AX2923" s="12" t="s">
        <v>76</v>
      </c>
      <c r="AY2923" s="264" t="s">
        <v>414</v>
      </c>
    </row>
    <row r="2924" s="13" customFormat="1">
      <c r="B2924" s="265"/>
      <c r="C2924" s="266"/>
      <c r="D2924" s="252" t="s">
        <v>428</v>
      </c>
      <c r="E2924" s="267" t="s">
        <v>21</v>
      </c>
      <c r="F2924" s="268" t="s">
        <v>3080</v>
      </c>
      <c r="G2924" s="266"/>
      <c r="H2924" s="269">
        <v>3</v>
      </c>
      <c r="I2924" s="270"/>
      <c r="J2924" s="266"/>
      <c r="K2924" s="266"/>
      <c r="L2924" s="271"/>
      <c r="M2924" s="272"/>
      <c r="N2924" s="273"/>
      <c r="O2924" s="273"/>
      <c r="P2924" s="273"/>
      <c r="Q2924" s="273"/>
      <c r="R2924" s="273"/>
      <c r="S2924" s="273"/>
      <c r="T2924" s="274"/>
      <c r="AT2924" s="275" t="s">
        <v>428</v>
      </c>
      <c r="AU2924" s="275" t="s">
        <v>86</v>
      </c>
      <c r="AV2924" s="13" t="s">
        <v>86</v>
      </c>
      <c r="AW2924" s="13" t="s">
        <v>39</v>
      </c>
      <c r="AX2924" s="13" t="s">
        <v>76</v>
      </c>
      <c r="AY2924" s="275" t="s">
        <v>414</v>
      </c>
    </row>
    <row r="2925" s="15" customFormat="1">
      <c r="B2925" s="287"/>
      <c r="C2925" s="288"/>
      <c r="D2925" s="252" t="s">
        <v>428</v>
      </c>
      <c r="E2925" s="289" t="s">
        <v>21</v>
      </c>
      <c r="F2925" s="290" t="s">
        <v>235</v>
      </c>
      <c r="G2925" s="288"/>
      <c r="H2925" s="291">
        <v>3</v>
      </c>
      <c r="I2925" s="292"/>
      <c r="J2925" s="288"/>
      <c r="K2925" s="288"/>
      <c r="L2925" s="293"/>
      <c r="M2925" s="294"/>
      <c r="N2925" s="295"/>
      <c r="O2925" s="295"/>
      <c r="P2925" s="295"/>
      <c r="Q2925" s="295"/>
      <c r="R2925" s="295"/>
      <c r="S2925" s="295"/>
      <c r="T2925" s="296"/>
      <c r="AT2925" s="297" t="s">
        <v>428</v>
      </c>
      <c r="AU2925" s="297" t="s">
        <v>86</v>
      </c>
      <c r="AV2925" s="15" t="s">
        <v>422</v>
      </c>
      <c r="AW2925" s="15" t="s">
        <v>39</v>
      </c>
      <c r="AX2925" s="15" t="s">
        <v>83</v>
      </c>
      <c r="AY2925" s="297" t="s">
        <v>414</v>
      </c>
    </row>
    <row r="2926" s="1" customFormat="1" ht="38.25" customHeight="1">
      <c r="B2926" s="47"/>
      <c r="C2926" s="240" t="s">
        <v>3081</v>
      </c>
      <c r="D2926" s="240" t="s">
        <v>418</v>
      </c>
      <c r="E2926" s="241" t="s">
        <v>3082</v>
      </c>
      <c r="F2926" s="242" t="s">
        <v>3083</v>
      </c>
      <c r="G2926" s="243" t="s">
        <v>678</v>
      </c>
      <c r="H2926" s="244">
        <v>1</v>
      </c>
      <c r="I2926" s="245"/>
      <c r="J2926" s="246">
        <f>ROUND(I2926*H2926,2)</f>
        <v>0</v>
      </c>
      <c r="K2926" s="242" t="s">
        <v>21</v>
      </c>
      <c r="L2926" s="73"/>
      <c r="M2926" s="247" t="s">
        <v>21</v>
      </c>
      <c r="N2926" s="248" t="s">
        <v>47</v>
      </c>
      <c r="O2926" s="48"/>
      <c r="P2926" s="249">
        <f>O2926*H2926</f>
        <v>0</v>
      </c>
      <c r="Q2926" s="249">
        <v>0</v>
      </c>
      <c r="R2926" s="249">
        <f>Q2926*H2926</f>
        <v>0</v>
      </c>
      <c r="S2926" s="249">
        <v>0</v>
      </c>
      <c r="T2926" s="250">
        <f>S2926*H2926</f>
        <v>0</v>
      </c>
      <c r="AR2926" s="25" t="s">
        <v>690</v>
      </c>
      <c r="AT2926" s="25" t="s">
        <v>418</v>
      </c>
      <c r="AU2926" s="25" t="s">
        <v>86</v>
      </c>
      <c r="AY2926" s="25" t="s">
        <v>414</v>
      </c>
      <c r="BE2926" s="251">
        <f>IF(N2926="základní",J2926,0)</f>
        <v>0</v>
      </c>
      <c r="BF2926" s="251">
        <f>IF(N2926="snížená",J2926,0)</f>
        <v>0</v>
      </c>
      <c r="BG2926" s="251">
        <f>IF(N2926="zákl. přenesená",J2926,0)</f>
        <v>0</v>
      </c>
      <c r="BH2926" s="251">
        <f>IF(N2926="sníž. přenesená",J2926,0)</f>
        <v>0</v>
      </c>
      <c r="BI2926" s="251">
        <f>IF(N2926="nulová",J2926,0)</f>
        <v>0</v>
      </c>
      <c r="BJ2926" s="25" t="s">
        <v>83</v>
      </c>
      <c r="BK2926" s="251">
        <f>ROUND(I2926*H2926,2)</f>
        <v>0</v>
      </c>
      <c r="BL2926" s="25" t="s">
        <v>690</v>
      </c>
      <c r="BM2926" s="25" t="s">
        <v>3084</v>
      </c>
    </row>
    <row r="2927" s="12" customFormat="1">
      <c r="B2927" s="255"/>
      <c r="C2927" s="256"/>
      <c r="D2927" s="252" t="s">
        <v>428</v>
      </c>
      <c r="E2927" s="257" t="s">
        <v>21</v>
      </c>
      <c r="F2927" s="258" t="s">
        <v>2559</v>
      </c>
      <c r="G2927" s="256"/>
      <c r="H2927" s="257" t="s">
        <v>21</v>
      </c>
      <c r="I2927" s="259"/>
      <c r="J2927" s="256"/>
      <c r="K2927" s="256"/>
      <c r="L2927" s="260"/>
      <c r="M2927" s="261"/>
      <c r="N2927" s="262"/>
      <c r="O2927" s="262"/>
      <c r="P2927" s="262"/>
      <c r="Q2927" s="262"/>
      <c r="R2927" s="262"/>
      <c r="S2927" s="262"/>
      <c r="T2927" s="263"/>
      <c r="AT2927" s="264" t="s">
        <v>428</v>
      </c>
      <c r="AU2927" s="264" t="s">
        <v>86</v>
      </c>
      <c r="AV2927" s="12" t="s">
        <v>83</v>
      </c>
      <c r="AW2927" s="12" t="s">
        <v>39</v>
      </c>
      <c r="AX2927" s="12" t="s">
        <v>76</v>
      </c>
      <c r="AY2927" s="264" t="s">
        <v>414</v>
      </c>
    </row>
    <row r="2928" s="13" customFormat="1">
      <c r="B2928" s="265"/>
      <c r="C2928" s="266"/>
      <c r="D2928" s="252" t="s">
        <v>428</v>
      </c>
      <c r="E2928" s="267" t="s">
        <v>21</v>
      </c>
      <c r="F2928" s="268" t="s">
        <v>3085</v>
      </c>
      <c r="G2928" s="266"/>
      <c r="H2928" s="269">
        <v>1</v>
      </c>
      <c r="I2928" s="270"/>
      <c r="J2928" s="266"/>
      <c r="K2928" s="266"/>
      <c r="L2928" s="271"/>
      <c r="M2928" s="272"/>
      <c r="N2928" s="273"/>
      <c r="O2928" s="273"/>
      <c r="P2928" s="273"/>
      <c r="Q2928" s="273"/>
      <c r="R2928" s="273"/>
      <c r="S2928" s="273"/>
      <c r="T2928" s="274"/>
      <c r="AT2928" s="275" t="s">
        <v>428</v>
      </c>
      <c r="AU2928" s="275" t="s">
        <v>86</v>
      </c>
      <c r="AV2928" s="13" t="s">
        <v>86</v>
      </c>
      <c r="AW2928" s="13" t="s">
        <v>39</v>
      </c>
      <c r="AX2928" s="13" t="s">
        <v>76</v>
      </c>
      <c r="AY2928" s="275" t="s">
        <v>414</v>
      </c>
    </row>
    <row r="2929" s="15" customFormat="1">
      <c r="B2929" s="287"/>
      <c r="C2929" s="288"/>
      <c r="D2929" s="252" t="s">
        <v>428</v>
      </c>
      <c r="E2929" s="289" t="s">
        <v>21</v>
      </c>
      <c r="F2929" s="290" t="s">
        <v>235</v>
      </c>
      <c r="G2929" s="288"/>
      <c r="H2929" s="291">
        <v>1</v>
      </c>
      <c r="I2929" s="292"/>
      <c r="J2929" s="288"/>
      <c r="K2929" s="288"/>
      <c r="L2929" s="293"/>
      <c r="M2929" s="294"/>
      <c r="N2929" s="295"/>
      <c r="O2929" s="295"/>
      <c r="P2929" s="295"/>
      <c r="Q2929" s="295"/>
      <c r="R2929" s="295"/>
      <c r="S2929" s="295"/>
      <c r="T2929" s="296"/>
      <c r="AT2929" s="297" t="s">
        <v>428</v>
      </c>
      <c r="AU2929" s="297" t="s">
        <v>86</v>
      </c>
      <c r="AV2929" s="15" t="s">
        <v>422</v>
      </c>
      <c r="AW2929" s="15" t="s">
        <v>39</v>
      </c>
      <c r="AX2929" s="15" t="s">
        <v>83</v>
      </c>
      <c r="AY2929" s="297" t="s">
        <v>414</v>
      </c>
    </row>
    <row r="2930" s="1" customFormat="1" ht="38.25" customHeight="1">
      <c r="B2930" s="47"/>
      <c r="C2930" s="240" t="s">
        <v>3086</v>
      </c>
      <c r="D2930" s="240" t="s">
        <v>418</v>
      </c>
      <c r="E2930" s="241" t="s">
        <v>3087</v>
      </c>
      <c r="F2930" s="242" t="s">
        <v>3088</v>
      </c>
      <c r="G2930" s="243" t="s">
        <v>678</v>
      </c>
      <c r="H2930" s="244">
        <v>1</v>
      </c>
      <c r="I2930" s="245"/>
      <c r="J2930" s="246">
        <f>ROUND(I2930*H2930,2)</f>
        <v>0</v>
      </c>
      <c r="K2930" s="242" t="s">
        <v>21</v>
      </c>
      <c r="L2930" s="73"/>
      <c r="M2930" s="247" t="s">
        <v>21</v>
      </c>
      <c r="N2930" s="248" t="s">
        <v>47</v>
      </c>
      <c r="O2930" s="48"/>
      <c r="P2930" s="249">
        <f>O2930*H2930</f>
        <v>0</v>
      </c>
      <c r="Q2930" s="249">
        <v>0</v>
      </c>
      <c r="R2930" s="249">
        <f>Q2930*H2930</f>
        <v>0</v>
      </c>
      <c r="S2930" s="249">
        <v>0</v>
      </c>
      <c r="T2930" s="250">
        <f>S2930*H2930</f>
        <v>0</v>
      </c>
      <c r="AR2930" s="25" t="s">
        <v>690</v>
      </c>
      <c r="AT2930" s="25" t="s">
        <v>418</v>
      </c>
      <c r="AU2930" s="25" t="s">
        <v>86</v>
      </c>
      <c r="AY2930" s="25" t="s">
        <v>414</v>
      </c>
      <c r="BE2930" s="251">
        <f>IF(N2930="základní",J2930,0)</f>
        <v>0</v>
      </c>
      <c r="BF2930" s="251">
        <f>IF(N2930="snížená",J2930,0)</f>
        <v>0</v>
      </c>
      <c r="BG2930" s="251">
        <f>IF(N2930="zákl. přenesená",J2930,0)</f>
        <v>0</v>
      </c>
      <c r="BH2930" s="251">
        <f>IF(N2930="sníž. přenesená",J2930,0)</f>
        <v>0</v>
      </c>
      <c r="BI2930" s="251">
        <f>IF(N2930="nulová",J2930,0)</f>
        <v>0</v>
      </c>
      <c r="BJ2930" s="25" t="s">
        <v>83</v>
      </c>
      <c r="BK2930" s="251">
        <f>ROUND(I2930*H2930,2)</f>
        <v>0</v>
      </c>
      <c r="BL2930" s="25" t="s">
        <v>690</v>
      </c>
      <c r="BM2930" s="25" t="s">
        <v>3089</v>
      </c>
    </row>
    <row r="2931" s="12" customFormat="1">
      <c r="B2931" s="255"/>
      <c r="C2931" s="256"/>
      <c r="D2931" s="252" t="s">
        <v>428</v>
      </c>
      <c r="E2931" s="257" t="s">
        <v>21</v>
      </c>
      <c r="F2931" s="258" t="s">
        <v>2559</v>
      </c>
      <c r="G2931" s="256"/>
      <c r="H2931" s="257" t="s">
        <v>21</v>
      </c>
      <c r="I2931" s="259"/>
      <c r="J2931" s="256"/>
      <c r="K2931" s="256"/>
      <c r="L2931" s="260"/>
      <c r="M2931" s="261"/>
      <c r="N2931" s="262"/>
      <c r="O2931" s="262"/>
      <c r="P2931" s="262"/>
      <c r="Q2931" s="262"/>
      <c r="R2931" s="262"/>
      <c r="S2931" s="262"/>
      <c r="T2931" s="263"/>
      <c r="AT2931" s="264" t="s">
        <v>428</v>
      </c>
      <c r="AU2931" s="264" t="s">
        <v>86</v>
      </c>
      <c r="AV2931" s="12" t="s">
        <v>83</v>
      </c>
      <c r="AW2931" s="12" t="s">
        <v>39</v>
      </c>
      <c r="AX2931" s="12" t="s">
        <v>76</v>
      </c>
      <c r="AY2931" s="264" t="s">
        <v>414</v>
      </c>
    </row>
    <row r="2932" s="13" customFormat="1">
      <c r="B2932" s="265"/>
      <c r="C2932" s="266"/>
      <c r="D2932" s="252" t="s">
        <v>428</v>
      </c>
      <c r="E2932" s="267" t="s">
        <v>21</v>
      </c>
      <c r="F2932" s="268" t="s">
        <v>3090</v>
      </c>
      <c r="G2932" s="266"/>
      <c r="H2932" s="269">
        <v>1</v>
      </c>
      <c r="I2932" s="270"/>
      <c r="J2932" s="266"/>
      <c r="K2932" s="266"/>
      <c r="L2932" s="271"/>
      <c r="M2932" s="272"/>
      <c r="N2932" s="273"/>
      <c r="O2932" s="273"/>
      <c r="P2932" s="273"/>
      <c r="Q2932" s="273"/>
      <c r="R2932" s="273"/>
      <c r="S2932" s="273"/>
      <c r="T2932" s="274"/>
      <c r="AT2932" s="275" t="s">
        <v>428</v>
      </c>
      <c r="AU2932" s="275" t="s">
        <v>86</v>
      </c>
      <c r="AV2932" s="13" t="s">
        <v>86</v>
      </c>
      <c r="AW2932" s="13" t="s">
        <v>39</v>
      </c>
      <c r="AX2932" s="13" t="s">
        <v>76</v>
      </c>
      <c r="AY2932" s="275" t="s">
        <v>414</v>
      </c>
    </row>
    <row r="2933" s="15" customFormat="1">
      <c r="B2933" s="287"/>
      <c r="C2933" s="288"/>
      <c r="D2933" s="252" t="s">
        <v>428</v>
      </c>
      <c r="E2933" s="289" t="s">
        <v>21</v>
      </c>
      <c r="F2933" s="290" t="s">
        <v>235</v>
      </c>
      <c r="G2933" s="288"/>
      <c r="H2933" s="291">
        <v>1</v>
      </c>
      <c r="I2933" s="292"/>
      <c r="J2933" s="288"/>
      <c r="K2933" s="288"/>
      <c r="L2933" s="293"/>
      <c r="M2933" s="294"/>
      <c r="N2933" s="295"/>
      <c r="O2933" s="295"/>
      <c r="P2933" s="295"/>
      <c r="Q2933" s="295"/>
      <c r="R2933" s="295"/>
      <c r="S2933" s="295"/>
      <c r="T2933" s="296"/>
      <c r="AT2933" s="297" t="s">
        <v>428</v>
      </c>
      <c r="AU2933" s="297" t="s">
        <v>86</v>
      </c>
      <c r="AV2933" s="15" t="s">
        <v>422</v>
      </c>
      <c r="AW2933" s="15" t="s">
        <v>39</v>
      </c>
      <c r="AX2933" s="15" t="s">
        <v>83</v>
      </c>
      <c r="AY2933" s="297" t="s">
        <v>414</v>
      </c>
    </row>
    <row r="2934" s="1" customFormat="1" ht="38.25" customHeight="1">
      <c r="B2934" s="47"/>
      <c r="C2934" s="240" t="s">
        <v>3091</v>
      </c>
      <c r="D2934" s="240" t="s">
        <v>418</v>
      </c>
      <c r="E2934" s="241" t="s">
        <v>3092</v>
      </c>
      <c r="F2934" s="242" t="s">
        <v>3093</v>
      </c>
      <c r="G2934" s="243" t="s">
        <v>678</v>
      </c>
      <c r="H2934" s="244">
        <v>4</v>
      </c>
      <c r="I2934" s="245"/>
      <c r="J2934" s="246">
        <f>ROUND(I2934*H2934,2)</f>
        <v>0</v>
      </c>
      <c r="K2934" s="242" t="s">
        <v>21</v>
      </c>
      <c r="L2934" s="73"/>
      <c r="M2934" s="247" t="s">
        <v>21</v>
      </c>
      <c r="N2934" s="248" t="s">
        <v>47</v>
      </c>
      <c r="O2934" s="48"/>
      <c r="P2934" s="249">
        <f>O2934*H2934</f>
        <v>0</v>
      </c>
      <c r="Q2934" s="249">
        <v>0</v>
      </c>
      <c r="R2934" s="249">
        <f>Q2934*H2934</f>
        <v>0</v>
      </c>
      <c r="S2934" s="249">
        <v>0</v>
      </c>
      <c r="T2934" s="250">
        <f>S2934*H2934</f>
        <v>0</v>
      </c>
      <c r="AR2934" s="25" t="s">
        <v>690</v>
      </c>
      <c r="AT2934" s="25" t="s">
        <v>418</v>
      </c>
      <c r="AU2934" s="25" t="s">
        <v>86</v>
      </c>
      <c r="AY2934" s="25" t="s">
        <v>414</v>
      </c>
      <c r="BE2934" s="251">
        <f>IF(N2934="základní",J2934,0)</f>
        <v>0</v>
      </c>
      <c r="BF2934" s="251">
        <f>IF(N2934="snížená",J2934,0)</f>
        <v>0</v>
      </c>
      <c r="BG2934" s="251">
        <f>IF(N2934="zákl. přenesená",J2934,0)</f>
        <v>0</v>
      </c>
      <c r="BH2934" s="251">
        <f>IF(N2934="sníž. přenesená",J2934,0)</f>
        <v>0</v>
      </c>
      <c r="BI2934" s="251">
        <f>IF(N2934="nulová",J2934,0)</f>
        <v>0</v>
      </c>
      <c r="BJ2934" s="25" t="s">
        <v>83</v>
      </c>
      <c r="BK2934" s="251">
        <f>ROUND(I2934*H2934,2)</f>
        <v>0</v>
      </c>
      <c r="BL2934" s="25" t="s">
        <v>690</v>
      </c>
      <c r="BM2934" s="25" t="s">
        <v>3094</v>
      </c>
    </row>
    <row r="2935" s="12" customFormat="1">
      <c r="B2935" s="255"/>
      <c r="C2935" s="256"/>
      <c r="D2935" s="252" t="s">
        <v>428</v>
      </c>
      <c r="E2935" s="257" t="s">
        <v>21</v>
      </c>
      <c r="F2935" s="258" t="s">
        <v>2559</v>
      </c>
      <c r="G2935" s="256"/>
      <c r="H2935" s="257" t="s">
        <v>21</v>
      </c>
      <c r="I2935" s="259"/>
      <c r="J2935" s="256"/>
      <c r="K2935" s="256"/>
      <c r="L2935" s="260"/>
      <c r="M2935" s="261"/>
      <c r="N2935" s="262"/>
      <c r="O2935" s="262"/>
      <c r="P2935" s="262"/>
      <c r="Q2935" s="262"/>
      <c r="R2935" s="262"/>
      <c r="S2935" s="262"/>
      <c r="T2935" s="263"/>
      <c r="AT2935" s="264" t="s">
        <v>428</v>
      </c>
      <c r="AU2935" s="264" t="s">
        <v>86</v>
      </c>
      <c r="AV2935" s="12" t="s">
        <v>83</v>
      </c>
      <c r="AW2935" s="12" t="s">
        <v>39</v>
      </c>
      <c r="AX2935" s="12" t="s">
        <v>76</v>
      </c>
      <c r="AY2935" s="264" t="s">
        <v>414</v>
      </c>
    </row>
    <row r="2936" s="13" customFormat="1">
      <c r="B2936" s="265"/>
      <c r="C2936" s="266"/>
      <c r="D2936" s="252" t="s">
        <v>428</v>
      </c>
      <c r="E2936" s="267" t="s">
        <v>21</v>
      </c>
      <c r="F2936" s="268" t="s">
        <v>3095</v>
      </c>
      <c r="G2936" s="266"/>
      <c r="H2936" s="269">
        <v>4</v>
      </c>
      <c r="I2936" s="270"/>
      <c r="J2936" s="266"/>
      <c r="K2936" s="266"/>
      <c r="L2936" s="271"/>
      <c r="M2936" s="272"/>
      <c r="N2936" s="273"/>
      <c r="O2936" s="273"/>
      <c r="P2936" s="273"/>
      <c r="Q2936" s="273"/>
      <c r="R2936" s="273"/>
      <c r="S2936" s="273"/>
      <c r="T2936" s="274"/>
      <c r="AT2936" s="275" t="s">
        <v>428</v>
      </c>
      <c r="AU2936" s="275" t="s">
        <v>86</v>
      </c>
      <c r="AV2936" s="13" t="s">
        <v>86</v>
      </c>
      <c r="AW2936" s="13" t="s">
        <v>39</v>
      </c>
      <c r="AX2936" s="13" t="s">
        <v>76</v>
      </c>
      <c r="AY2936" s="275" t="s">
        <v>414</v>
      </c>
    </row>
    <row r="2937" s="15" customFormat="1">
      <c r="B2937" s="287"/>
      <c r="C2937" s="288"/>
      <c r="D2937" s="252" t="s">
        <v>428</v>
      </c>
      <c r="E2937" s="289" t="s">
        <v>21</v>
      </c>
      <c r="F2937" s="290" t="s">
        <v>235</v>
      </c>
      <c r="G2937" s="288"/>
      <c r="H2937" s="291">
        <v>4</v>
      </c>
      <c r="I2937" s="292"/>
      <c r="J2937" s="288"/>
      <c r="K2937" s="288"/>
      <c r="L2937" s="293"/>
      <c r="M2937" s="294"/>
      <c r="N2937" s="295"/>
      <c r="O2937" s="295"/>
      <c r="P2937" s="295"/>
      <c r="Q2937" s="295"/>
      <c r="R2937" s="295"/>
      <c r="S2937" s="295"/>
      <c r="T2937" s="296"/>
      <c r="AT2937" s="297" t="s">
        <v>428</v>
      </c>
      <c r="AU2937" s="297" t="s">
        <v>86</v>
      </c>
      <c r="AV2937" s="15" t="s">
        <v>422</v>
      </c>
      <c r="AW2937" s="15" t="s">
        <v>39</v>
      </c>
      <c r="AX2937" s="15" t="s">
        <v>83</v>
      </c>
      <c r="AY2937" s="297" t="s">
        <v>414</v>
      </c>
    </row>
    <row r="2938" s="1" customFormat="1" ht="38.25" customHeight="1">
      <c r="B2938" s="47"/>
      <c r="C2938" s="240" t="s">
        <v>3096</v>
      </c>
      <c r="D2938" s="240" t="s">
        <v>418</v>
      </c>
      <c r="E2938" s="241" t="s">
        <v>3097</v>
      </c>
      <c r="F2938" s="242" t="s">
        <v>3098</v>
      </c>
      <c r="G2938" s="243" t="s">
        <v>678</v>
      </c>
      <c r="H2938" s="244">
        <v>3</v>
      </c>
      <c r="I2938" s="245"/>
      <c r="J2938" s="246">
        <f>ROUND(I2938*H2938,2)</f>
        <v>0</v>
      </c>
      <c r="K2938" s="242" t="s">
        <v>21</v>
      </c>
      <c r="L2938" s="73"/>
      <c r="M2938" s="247" t="s">
        <v>21</v>
      </c>
      <c r="N2938" s="248" t="s">
        <v>47</v>
      </c>
      <c r="O2938" s="48"/>
      <c r="P2938" s="249">
        <f>O2938*H2938</f>
        <v>0</v>
      </c>
      <c r="Q2938" s="249">
        <v>0</v>
      </c>
      <c r="R2938" s="249">
        <f>Q2938*H2938</f>
        <v>0</v>
      </c>
      <c r="S2938" s="249">
        <v>0</v>
      </c>
      <c r="T2938" s="250">
        <f>S2938*H2938</f>
        <v>0</v>
      </c>
      <c r="AR2938" s="25" t="s">
        <v>690</v>
      </c>
      <c r="AT2938" s="25" t="s">
        <v>418</v>
      </c>
      <c r="AU2938" s="25" t="s">
        <v>86</v>
      </c>
      <c r="AY2938" s="25" t="s">
        <v>414</v>
      </c>
      <c r="BE2938" s="251">
        <f>IF(N2938="základní",J2938,0)</f>
        <v>0</v>
      </c>
      <c r="BF2938" s="251">
        <f>IF(N2938="snížená",J2938,0)</f>
        <v>0</v>
      </c>
      <c r="BG2938" s="251">
        <f>IF(N2938="zákl. přenesená",J2938,0)</f>
        <v>0</v>
      </c>
      <c r="BH2938" s="251">
        <f>IF(N2938="sníž. přenesená",J2938,0)</f>
        <v>0</v>
      </c>
      <c r="BI2938" s="251">
        <f>IF(N2938="nulová",J2938,0)</f>
        <v>0</v>
      </c>
      <c r="BJ2938" s="25" t="s">
        <v>83</v>
      </c>
      <c r="BK2938" s="251">
        <f>ROUND(I2938*H2938,2)</f>
        <v>0</v>
      </c>
      <c r="BL2938" s="25" t="s">
        <v>690</v>
      </c>
      <c r="BM2938" s="25" t="s">
        <v>3099</v>
      </c>
    </row>
    <row r="2939" s="12" customFormat="1">
      <c r="B2939" s="255"/>
      <c r="C2939" s="256"/>
      <c r="D2939" s="252" t="s">
        <v>428</v>
      </c>
      <c r="E2939" s="257" t="s">
        <v>21</v>
      </c>
      <c r="F2939" s="258" t="s">
        <v>2559</v>
      </c>
      <c r="G2939" s="256"/>
      <c r="H2939" s="257" t="s">
        <v>21</v>
      </c>
      <c r="I2939" s="259"/>
      <c r="J2939" s="256"/>
      <c r="K2939" s="256"/>
      <c r="L2939" s="260"/>
      <c r="M2939" s="261"/>
      <c r="N2939" s="262"/>
      <c r="O2939" s="262"/>
      <c r="P2939" s="262"/>
      <c r="Q2939" s="262"/>
      <c r="R2939" s="262"/>
      <c r="S2939" s="262"/>
      <c r="T2939" s="263"/>
      <c r="AT2939" s="264" t="s">
        <v>428</v>
      </c>
      <c r="AU2939" s="264" t="s">
        <v>86</v>
      </c>
      <c r="AV2939" s="12" t="s">
        <v>83</v>
      </c>
      <c r="AW2939" s="12" t="s">
        <v>39</v>
      </c>
      <c r="AX2939" s="12" t="s">
        <v>76</v>
      </c>
      <c r="AY2939" s="264" t="s">
        <v>414</v>
      </c>
    </row>
    <row r="2940" s="13" customFormat="1">
      <c r="B2940" s="265"/>
      <c r="C2940" s="266"/>
      <c r="D2940" s="252" t="s">
        <v>428</v>
      </c>
      <c r="E2940" s="267" t="s">
        <v>21</v>
      </c>
      <c r="F2940" s="268" t="s">
        <v>3100</v>
      </c>
      <c r="G2940" s="266"/>
      <c r="H2940" s="269">
        <v>3</v>
      </c>
      <c r="I2940" s="270"/>
      <c r="J2940" s="266"/>
      <c r="K2940" s="266"/>
      <c r="L2940" s="271"/>
      <c r="M2940" s="272"/>
      <c r="N2940" s="273"/>
      <c r="O2940" s="273"/>
      <c r="P2940" s="273"/>
      <c r="Q2940" s="273"/>
      <c r="R2940" s="273"/>
      <c r="S2940" s="273"/>
      <c r="T2940" s="274"/>
      <c r="AT2940" s="275" t="s">
        <v>428</v>
      </c>
      <c r="AU2940" s="275" t="s">
        <v>86</v>
      </c>
      <c r="AV2940" s="13" t="s">
        <v>86</v>
      </c>
      <c r="AW2940" s="13" t="s">
        <v>39</v>
      </c>
      <c r="AX2940" s="13" t="s">
        <v>76</v>
      </c>
      <c r="AY2940" s="275" t="s">
        <v>414</v>
      </c>
    </row>
    <row r="2941" s="15" customFormat="1">
      <c r="B2941" s="287"/>
      <c r="C2941" s="288"/>
      <c r="D2941" s="252" t="s">
        <v>428</v>
      </c>
      <c r="E2941" s="289" t="s">
        <v>21</v>
      </c>
      <c r="F2941" s="290" t="s">
        <v>235</v>
      </c>
      <c r="G2941" s="288"/>
      <c r="H2941" s="291">
        <v>3</v>
      </c>
      <c r="I2941" s="292"/>
      <c r="J2941" s="288"/>
      <c r="K2941" s="288"/>
      <c r="L2941" s="293"/>
      <c r="M2941" s="294"/>
      <c r="N2941" s="295"/>
      <c r="O2941" s="295"/>
      <c r="P2941" s="295"/>
      <c r="Q2941" s="295"/>
      <c r="R2941" s="295"/>
      <c r="S2941" s="295"/>
      <c r="T2941" s="296"/>
      <c r="AT2941" s="297" t="s">
        <v>428</v>
      </c>
      <c r="AU2941" s="297" t="s">
        <v>86</v>
      </c>
      <c r="AV2941" s="15" t="s">
        <v>422</v>
      </c>
      <c r="AW2941" s="15" t="s">
        <v>39</v>
      </c>
      <c r="AX2941" s="15" t="s">
        <v>83</v>
      </c>
      <c r="AY2941" s="297" t="s">
        <v>414</v>
      </c>
    </row>
    <row r="2942" s="1" customFormat="1" ht="38.25" customHeight="1">
      <c r="B2942" s="47"/>
      <c r="C2942" s="240" t="s">
        <v>3101</v>
      </c>
      <c r="D2942" s="240" t="s">
        <v>418</v>
      </c>
      <c r="E2942" s="241" t="s">
        <v>3102</v>
      </c>
      <c r="F2942" s="242" t="s">
        <v>3103</v>
      </c>
      <c r="G2942" s="243" t="s">
        <v>678</v>
      </c>
      <c r="H2942" s="244">
        <v>1</v>
      </c>
      <c r="I2942" s="245"/>
      <c r="J2942" s="246">
        <f>ROUND(I2942*H2942,2)</f>
        <v>0</v>
      </c>
      <c r="K2942" s="242" t="s">
        <v>21</v>
      </c>
      <c r="L2942" s="73"/>
      <c r="M2942" s="247" t="s">
        <v>21</v>
      </c>
      <c r="N2942" s="248" t="s">
        <v>47</v>
      </c>
      <c r="O2942" s="48"/>
      <c r="P2942" s="249">
        <f>O2942*H2942</f>
        <v>0</v>
      </c>
      <c r="Q2942" s="249">
        <v>0</v>
      </c>
      <c r="R2942" s="249">
        <f>Q2942*H2942</f>
        <v>0</v>
      </c>
      <c r="S2942" s="249">
        <v>0</v>
      </c>
      <c r="T2942" s="250">
        <f>S2942*H2942</f>
        <v>0</v>
      </c>
      <c r="AR2942" s="25" t="s">
        <v>690</v>
      </c>
      <c r="AT2942" s="25" t="s">
        <v>418</v>
      </c>
      <c r="AU2942" s="25" t="s">
        <v>86</v>
      </c>
      <c r="AY2942" s="25" t="s">
        <v>414</v>
      </c>
      <c r="BE2942" s="251">
        <f>IF(N2942="základní",J2942,0)</f>
        <v>0</v>
      </c>
      <c r="BF2942" s="251">
        <f>IF(N2942="snížená",J2942,0)</f>
        <v>0</v>
      </c>
      <c r="BG2942" s="251">
        <f>IF(N2942="zákl. přenesená",J2942,0)</f>
        <v>0</v>
      </c>
      <c r="BH2942" s="251">
        <f>IF(N2942="sníž. přenesená",J2942,0)</f>
        <v>0</v>
      </c>
      <c r="BI2942" s="251">
        <f>IF(N2942="nulová",J2942,0)</f>
        <v>0</v>
      </c>
      <c r="BJ2942" s="25" t="s">
        <v>83</v>
      </c>
      <c r="BK2942" s="251">
        <f>ROUND(I2942*H2942,2)</f>
        <v>0</v>
      </c>
      <c r="BL2942" s="25" t="s">
        <v>690</v>
      </c>
      <c r="BM2942" s="25" t="s">
        <v>3104</v>
      </c>
    </row>
    <row r="2943" s="12" customFormat="1">
      <c r="B2943" s="255"/>
      <c r="C2943" s="256"/>
      <c r="D2943" s="252" t="s">
        <v>428</v>
      </c>
      <c r="E2943" s="257" t="s">
        <v>21</v>
      </c>
      <c r="F2943" s="258" t="s">
        <v>2559</v>
      </c>
      <c r="G2943" s="256"/>
      <c r="H2943" s="257" t="s">
        <v>21</v>
      </c>
      <c r="I2943" s="259"/>
      <c r="J2943" s="256"/>
      <c r="K2943" s="256"/>
      <c r="L2943" s="260"/>
      <c r="M2943" s="261"/>
      <c r="N2943" s="262"/>
      <c r="O2943" s="262"/>
      <c r="P2943" s="262"/>
      <c r="Q2943" s="262"/>
      <c r="R2943" s="262"/>
      <c r="S2943" s="262"/>
      <c r="T2943" s="263"/>
      <c r="AT2943" s="264" t="s">
        <v>428</v>
      </c>
      <c r="AU2943" s="264" t="s">
        <v>86</v>
      </c>
      <c r="AV2943" s="12" t="s">
        <v>83</v>
      </c>
      <c r="AW2943" s="12" t="s">
        <v>39</v>
      </c>
      <c r="AX2943" s="12" t="s">
        <v>76</v>
      </c>
      <c r="AY2943" s="264" t="s">
        <v>414</v>
      </c>
    </row>
    <row r="2944" s="13" customFormat="1">
      <c r="B2944" s="265"/>
      <c r="C2944" s="266"/>
      <c r="D2944" s="252" t="s">
        <v>428</v>
      </c>
      <c r="E2944" s="267" t="s">
        <v>21</v>
      </c>
      <c r="F2944" s="268" t="s">
        <v>3105</v>
      </c>
      <c r="G2944" s="266"/>
      <c r="H2944" s="269">
        <v>1</v>
      </c>
      <c r="I2944" s="270"/>
      <c r="J2944" s="266"/>
      <c r="K2944" s="266"/>
      <c r="L2944" s="271"/>
      <c r="M2944" s="272"/>
      <c r="N2944" s="273"/>
      <c r="O2944" s="273"/>
      <c r="P2944" s="273"/>
      <c r="Q2944" s="273"/>
      <c r="R2944" s="273"/>
      <c r="S2944" s="273"/>
      <c r="T2944" s="274"/>
      <c r="AT2944" s="275" t="s">
        <v>428</v>
      </c>
      <c r="AU2944" s="275" t="s">
        <v>86</v>
      </c>
      <c r="AV2944" s="13" t="s">
        <v>86</v>
      </c>
      <c r="AW2944" s="13" t="s">
        <v>39</v>
      </c>
      <c r="AX2944" s="13" t="s">
        <v>76</v>
      </c>
      <c r="AY2944" s="275" t="s">
        <v>414</v>
      </c>
    </row>
    <row r="2945" s="15" customFormat="1">
      <c r="B2945" s="287"/>
      <c r="C2945" s="288"/>
      <c r="D2945" s="252" t="s">
        <v>428</v>
      </c>
      <c r="E2945" s="289" t="s">
        <v>21</v>
      </c>
      <c r="F2945" s="290" t="s">
        <v>235</v>
      </c>
      <c r="G2945" s="288"/>
      <c r="H2945" s="291">
        <v>1</v>
      </c>
      <c r="I2945" s="292"/>
      <c r="J2945" s="288"/>
      <c r="K2945" s="288"/>
      <c r="L2945" s="293"/>
      <c r="M2945" s="294"/>
      <c r="N2945" s="295"/>
      <c r="O2945" s="295"/>
      <c r="P2945" s="295"/>
      <c r="Q2945" s="295"/>
      <c r="R2945" s="295"/>
      <c r="S2945" s="295"/>
      <c r="T2945" s="296"/>
      <c r="AT2945" s="297" t="s">
        <v>428</v>
      </c>
      <c r="AU2945" s="297" t="s">
        <v>86</v>
      </c>
      <c r="AV2945" s="15" t="s">
        <v>422</v>
      </c>
      <c r="AW2945" s="15" t="s">
        <v>39</v>
      </c>
      <c r="AX2945" s="15" t="s">
        <v>83</v>
      </c>
      <c r="AY2945" s="297" t="s">
        <v>414</v>
      </c>
    </row>
    <row r="2946" s="1" customFormat="1" ht="25.5" customHeight="1">
      <c r="B2946" s="47"/>
      <c r="C2946" s="240" t="s">
        <v>3106</v>
      </c>
      <c r="D2946" s="240" t="s">
        <v>418</v>
      </c>
      <c r="E2946" s="241" t="s">
        <v>3107</v>
      </c>
      <c r="F2946" s="242" t="s">
        <v>3108</v>
      </c>
      <c r="G2946" s="243" t="s">
        <v>678</v>
      </c>
      <c r="H2946" s="244">
        <v>3</v>
      </c>
      <c r="I2946" s="245"/>
      <c r="J2946" s="246">
        <f>ROUND(I2946*H2946,2)</f>
        <v>0</v>
      </c>
      <c r="K2946" s="242" t="s">
        <v>21</v>
      </c>
      <c r="L2946" s="73"/>
      <c r="M2946" s="247" t="s">
        <v>21</v>
      </c>
      <c r="N2946" s="248" t="s">
        <v>47</v>
      </c>
      <c r="O2946" s="48"/>
      <c r="P2946" s="249">
        <f>O2946*H2946</f>
        <v>0</v>
      </c>
      <c r="Q2946" s="249">
        <v>0</v>
      </c>
      <c r="R2946" s="249">
        <f>Q2946*H2946</f>
        <v>0</v>
      </c>
      <c r="S2946" s="249">
        <v>0</v>
      </c>
      <c r="T2946" s="250">
        <f>S2946*H2946</f>
        <v>0</v>
      </c>
      <c r="AR2946" s="25" t="s">
        <v>690</v>
      </c>
      <c r="AT2946" s="25" t="s">
        <v>418</v>
      </c>
      <c r="AU2946" s="25" t="s">
        <v>86</v>
      </c>
      <c r="AY2946" s="25" t="s">
        <v>414</v>
      </c>
      <c r="BE2946" s="251">
        <f>IF(N2946="základní",J2946,0)</f>
        <v>0</v>
      </c>
      <c r="BF2946" s="251">
        <f>IF(N2946="snížená",J2946,0)</f>
        <v>0</v>
      </c>
      <c r="BG2946" s="251">
        <f>IF(N2946="zákl. přenesená",J2946,0)</f>
        <v>0</v>
      </c>
      <c r="BH2946" s="251">
        <f>IF(N2946="sníž. přenesená",J2946,0)</f>
        <v>0</v>
      </c>
      <c r="BI2946" s="251">
        <f>IF(N2946="nulová",J2946,0)</f>
        <v>0</v>
      </c>
      <c r="BJ2946" s="25" t="s">
        <v>83</v>
      </c>
      <c r="BK2946" s="251">
        <f>ROUND(I2946*H2946,2)</f>
        <v>0</v>
      </c>
      <c r="BL2946" s="25" t="s">
        <v>690</v>
      </c>
      <c r="BM2946" s="25" t="s">
        <v>3109</v>
      </c>
    </row>
    <row r="2947" s="12" customFormat="1">
      <c r="B2947" s="255"/>
      <c r="C2947" s="256"/>
      <c r="D2947" s="252" t="s">
        <v>428</v>
      </c>
      <c r="E2947" s="257" t="s">
        <v>21</v>
      </c>
      <c r="F2947" s="258" t="s">
        <v>1163</v>
      </c>
      <c r="G2947" s="256"/>
      <c r="H2947" s="257" t="s">
        <v>21</v>
      </c>
      <c r="I2947" s="259"/>
      <c r="J2947" s="256"/>
      <c r="K2947" s="256"/>
      <c r="L2947" s="260"/>
      <c r="M2947" s="261"/>
      <c r="N2947" s="262"/>
      <c r="O2947" s="262"/>
      <c r="P2947" s="262"/>
      <c r="Q2947" s="262"/>
      <c r="R2947" s="262"/>
      <c r="S2947" s="262"/>
      <c r="T2947" s="263"/>
      <c r="AT2947" s="264" t="s">
        <v>428</v>
      </c>
      <c r="AU2947" s="264" t="s">
        <v>86</v>
      </c>
      <c r="AV2947" s="12" t="s">
        <v>83</v>
      </c>
      <c r="AW2947" s="12" t="s">
        <v>39</v>
      </c>
      <c r="AX2947" s="12" t="s">
        <v>76</v>
      </c>
      <c r="AY2947" s="264" t="s">
        <v>414</v>
      </c>
    </row>
    <row r="2948" s="13" customFormat="1">
      <c r="B2948" s="265"/>
      <c r="C2948" s="266"/>
      <c r="D2948" s="252" t="s">
        <v>428</v>
      </c>
      <c r="E2948" s="267" t="s">
        <v>21</v>
      </c>
      <c r="F2948" s="268" t="s">
        <v>3110</v>
      </c>
      <c r="G2948" s="266"/>
      <c r="H2948" s="269">
        <v>3</v>
      </c>
      <c r="I2948" s="270"/>
      <c r="J2948" s="266"/>
      <c r="K2948" s="266"/>
      <c r="L2948" s="271"/>
      <c r="M2948" s="272"/>
      <c r="N2948" s="273"/>
      <c r="O2948" s="273"/>
      <c r="P2948" s="273"/>
      <c r="Q2948" s="273"/>
      <c r="R2948" s="273"/>
      <c r="S2948" s="273"/>
      <c r="T2948" s="274"/>
      <c r="AT2948" s="275" t="s">
        <v>428</v>
      </c>
      <c r="AU2948" s="275" t="s">
        <v>86</v>
      </c>
      <c r="AV2948" s="13" t="s">
        <v>86</v>
      </c>
      <c r="AW2948" s="13" t="s">
        <v>39</v>
      </c>
      <c r="AX2948" s="13" t="s">
        <v>76</v>
      </c>
      <c r="AY2948" s="275" t="s">
        <v>414</v>
      </c>
    </row>
    <row r="2949" s="15" customFormat="1">
      <c r="B2949" s="287"/>
      <c r="C2949" s="288"/>
      <c r="D2949" s="252" t="s">
        <v>428</v>
      </c>
      <c r="E2949" s="289" t="s">
        <v>21</v>
      </c>
      <c r="F2949" s="290" t="s">
        <v>235</v>
      </c>
      <c r="G2949" s="288"/>
      <c r="H2949" s="291">
        <v>3</v>
      </c>
      <c r="I2949" s="292"/>
      <c r="J2949" s="288"/>
      <c r="K2949" s="288"/>
      <c r="L2949" s="293"/>
      <c r="M2949" s="294"/>
      <c r="N2949" s="295"/>
      <c r="O2949" s="295"/>
      <c r="P2949" s="295"/>
      <c r="Q2949" s="295"/>
      <c r="R2949" s="295"/>
      <c r="S2949" s="295"/>
      <c r="T2949" s="296"/>
      <c r="AT2949" s="297" t="s">
        <v>428</v>
      </c>
      <c r="AU2949" s="297" t="s">
        <v>86</v>
      </c>
      <c r="AV2949" s="15" t="s">
        <v>422</v>
      </c>
      <c r="AW2949" s="15" t="s">
        <v>39</v>
      </c>
      <c r="AX2949" s="15" t="s">
        <v>83</v>
      </c>
      <c r="AY2949" s="297" t="s">
        <v>414</v>
      </c>
    </row>
    <row r="2950" s="1" customFormat="1" ht="38.25" customHeight="1">
      <c r="B2950" s="47"/>
      <c r="C2950" s="240" t="s">
        <v>3111</v>
      </c>
      <c r="D2950" s="240" t="s">
        <v>418</v>
      </c>
      <c r="E2950" s="241" t="s">
        <v>3112</v>
      </c>
      <c r="F2950" s="242" t="s">
        <v>3113</v>
      </c>
      <c r="G2950" s="243" t="s">
        <v>678</v>
      </c>
      <c r="H2950" s="244">
        <v>1</v>
      </c>
      <c r="I2950" s="245"/>
      <c r="J2950" s="246">
        <f>ROUND(I2950*H2950,2)</f>
        <v>0</v>
      </c>
      <c r="K2950" s="242" t="s">
        <v>21</v>
      </c>
      <c r="L2950" s="73"/>
      <c r="M2950" s="247" t="s">
        <v>21</v>
      </c>
      <c r="N2950" s="248" t="s">
        <v>47</v>
      </c>
      <c r="O2950" s="48"/>
      <c r="P2950" s="249">
        <f>O2950*H2950</f>
        <v>0</v>
      </c>
      <c r="Q2950" s="249">
        <v>0</v>
      </c>
      <c r="R2950" s="249">
        <f>Q2950*H2950</f>
        <v>0</v>
      </c>
      <c r="S2950" s="249">
        <v>0</v>
      </c>
      <c r="T2950" s="250">
        <f>S2950*H2950</f>
        <v>0</v>
      </c>
      <c r="AR2950" s="25" t="s">
        <v>690</v>
      </c>
      <c r="AT2950" s="25" t="s">
        <v>418</v>
      </c>
      <c r="AU2950" s="25" t="s">
        <v>86</v>
      </c>
      <c r="AY2950" s="25" t="s">
        <v>414</v>
      </c>
      <c r="BE2950" s="251">
        <f>IF(N2950="základní",J2950,0)</f>
        <v>0</v>
      </c>
      <c r="BF2950" s="251">
        <f>IF(N2950="snížená",J2950,0)</f>
        <v>0</v>
      </c>
      <c r="BG2950" s="251">
        <f>IF(N2950="zákl. přenesená",J2950,0)</f>
        <v>0</v>
      </c>
      <c r="BH2950" s="251">
        <f>IF(N2950="sníž. přenesená",J2950,0)</f>
        <v>0</v>
      </c>
      <c r="BI2950" s="251">
        <f>IF(N2950="nulová",J2950,0)</f>
        <v>0</v>
      </c>
      <c r="BJ2950" s="25" t="s">
        <v>83</v>
      </c>
      <c r="BK2950" s="251">
        <f>ROUND(I2950*H2950,2)</f>
        <v>0</v>
      </c>
      <c r="BL2950" s="25" t="s">
        <v>690</v>
      </c>
      <c r="BM2950" s="25" t="s">
        <v>3114</v>
      </c>
    </row>
    <row r="2951" s="12" customFormat="1">
      <c r="B2951" s="255"/>
      <c r="C2951" s="256"/>
      <c r="D2951" s="252" t="s">
        <v>428</v>
      </c>
      <c r="E2951" s="257" t="s">
        <v>21</v>
      </c>
      <c r="F2951" s="258" t="s">
        <v>2559</v>
      </c>
      <c r="G2951" s="256"/>
      <c r="H2951" s="257" t="s">
        <v>21</v>
      </c>
      <c r="I2951" s="259"/>
      <c r="J2951" s="256"/>
      <c r="K2951" s="256"/>
      <c r="L2951" s="260"/>
      <c r="M2951" s="261"/>
      <c r="N2951" s="262"/>
      <c r="O2951" s="262"/>
      <c r="P2951" s="262"/>
      <c r="Q2951" s="262"/>
      <c r="R2951" s="262"/>
      <c r="S2951" s="262"/>
      <c r="T2951" s="263"/>
      <c r="AT2951" s="264" t="s">
        <v>428</v>
      </c>
      <c r="AU2951" s="264" t="s">
        <v>86</v>
      </c>
      <c r="AV2951" s="12" t="s">
        <v>83</v>
      </c>
      <c r="AW2951" s="12" t="s">
        <v>39</v>
      </c>
      <c r="AX2951" s="12" t="s">
        <v>76</v>
      </c>
      <c r="AY2951" s="264" t="s">
        <v>414</v>
      </c>
    </row>
    <row r="2952" s="13" customFormat="1">
      <c r="B2952" s="265"/>
      <c r="C2952" s="266"/>
      <c r="D2952" s="252" t="s">
        <v>428</v>
      </c>
      <c r="E2952" s="267" t="s">
        <v>21</v>
      </c>
      <c r="F2952" s="268" t="s">
        <v>3115</v>
      </c>
      <c r="G2952" s="266"/>
      <c r="H2952" s="269">
        <v>1</v>
      </c>
      <c r="I2952" s="270"/>
      <c r="J2952" s="266"/>
      <c r="K2952" s="266"/>
      <c r="L2952" s="271"/>
      <c r="M2952" s="272"/>
      <c r="N2952" s="273"/>
      <c r="O2952" s="273"/>
      <c r="P2952" s="273"/>
      <c r="Q2952" s="273"/>
      <c r="R2952" s="273"/>
      <c r="S2952" s="273"/>
      <c r="T2952" s="274"/>
      <c r="AT2952" s="275" t="s">
        <v>428</v>
      </c>
      <c r="AU2952" s="275" t="s">
        <v>86</v>
      </c>
      <c r="AV2952" s="13" t="s">
        <v>86</v>
      </c>
      <c r="AW2952" s="13" t="s">
        <v>39</v>
      </c>
      <c r="AX2952" s="13" t="s">
        <v>76</v>
      </c>
      <c r="AY2952" s="275" t="s">
        <v>414</v>
      </c>
    </row>
    <row r="2953" s="15" customFormat="1">
      <c r="B2953" s="287"/>
      <c r="C2953" s="288"/>
      <c r="D2953" s="252" t="s">
        <v>428</v>
      </c>
      <c r="E2953" s="289" t="s">
        <v>21</v>
      </c>
      <c r="F2953" s="290" t="s">
        <v>235</v>
      </c>
      <c r="G2953" s="288"/>
      <c r="H2953" s="291">
        <v>1</v>
      </c>
      <c r="I2953" s="292"/>
      <c r="J2953" s="288"/>
      <c r="K2953" s="288"/>
      <c r="L2953" s="293"/>
      <c r="M2953" s="294"/>
      <c r="N2953" s="295"/>
      <c r="O2953" s="295"/>
      <c r="P2953" s="295"/>
      <c r="Q2953" s="295"/>
      <c r="R2953" s="295"/>
      <c r="S2953" s="295"/>
      <c r="T2953" s="296"/>
      <c r="AT2953" s="297" t="s">
        <v>428</v>
      </c>
      <c r="AU2953" s="297" t="s">
        <v>86</v>
      </c>
      <c r="AV2953" s="15" t="s">
        <v>422</v>
      </c>
      <c r="AW2953" s="15" t="s">
        <v>39</v>
      </c>
      <c r="AX2953" s="15" t="s">
        <v>83</v>
      </c>
      <c r="AY2953" s="297" t="s">
        <v>414</v>
      </c>
    </row>
    <row r="2954" s="1" customFormat="1" ht="38.25" customHeight="1">
      <c r="B2954" s="47"/>
      <c r="C2954" s="240" t="s">
        <v>3116</v>
      </c>
      <c r="D2954" s="240" t="s">
        <v>418</v>
      </c>
      <c r="E2954" s="241" t="s">
        <v>3117</v>
      </c>
      <c r="F2954" s="242" t="s">
        <v>3118</v>
      </c>
      <c r="G2954" s="243" t="s">
        <v>678</v>
      </c>
      <c r="H2954" s="244">
        <v>1</v>
      </c>
      <c r="I2954" s="245"/>
      <c r="J2954" s="246">
        <f>ROUND(I2954*H2954,2)</f>
        <v>0</v>
      </c>
      <c r="K2954" s="242" t="s">
        <v>21</v>
      </c>
      <c r="L2954" s="73"/>
      <c r="M2954" s="247" t="s">
        <v>21</v>
      </c>
      <c r="N2954" s="248" t="s">
        <v>47</v>
      </c>
      <c r="O2954" s="48"/>
      <c r="P2954" s="249">
        <f>O2954*H2954</f>
        <v>0</v>
      </c>
      <c r="Q2954" s="249">
        <v>0</v>
      </c>
      <c r="R2954" s="249">
        <f>Q2954*H2954</f>
        <v>0</v>
      </c>
      <c r="S2954" s="249">
        <v>0</v>
      </c>
      <c r="T2954" s="250">
        <f>S2954*H2954</f>
        <v>0</v>
      </c>
      <c r="AR2954" s="25" t="s">
        <v>690</v>
      </c>
      <c r="AT2954" s="25" t="s">
        <v>418</v>
      </c>
      <c r="AU2954" s="25" t="s">
        <v>86</v>
      </c>
      <c r="AY2954" s="25" t="s">
        <v>414</v>
      </c>
      <c r="BE2954" s="251">
        <f>IF(N2954="základní",J2954,0)</f>
        <v>0</v>
      </c>
      <c r="BF2954" s="251">
        <f>IF(N2954="snížená",J2954,0)</f>
        <v>0</v>
      </c>
      <c r="BG2954" s="251">
        <f>IF(N2954="zákl. přenesená",J2954,0)</f>
        <v>0</v>
      </c>
      <c r="BH2954" s="251">
        <f>IF(N2954="sníž. přenesená",J2954,0)</f>
        <v>0</v>
      </c>
      <c r="BI2954" s="251">
        <f>IF(N2954="nulová",J2954,0)</f>
        <v>0</v>
      </c>
      <c r="BJ2954" s="25" t="s">
        <v>83</v>
      </c>
      <c r="BK2954" s="251">
        <f>ROUND(I2954*H2954,2)</f>
        <v>0</v>
      </c>
      <c r="BL2954" s="25" t="s">
        <v>690</v>
      </c>
      <c r="BM2954" s="25" t="s">
        <v>3119</v>
      </c>
    </row>
    <row r="2955" s="12" customFormat="1">
      <c r="B2955" s="255"/>
      <c r="C2955" s="256"/>
      <c r="D2955" s="252" t="s">
        <v>428</v>
      </c>
      <c r="E2955" s="257" t="s">
        <v>21</v>
      </c>
      <c r="F2955" s="258" t="s">
        <v>2559</v>
      </c>
      <c r="G2955" s="256"/>
      <c r="H2955" s="257" t="s">
        <v>21</v>
      </c>
      <c r="I2955" s="259"/>
      <c r="J2955" s="256"/>
      <c r="K2955" s="256"/>
      <c r="L2955" s="260"/>
      <c r="M2955" s="261"/>
      <c r="N2955" s="262"/>
      <c r="O2955" s="262"/>
      <c r="P2955" s="262"/>
      <c r="Q2955" s="262"/>
      <c r="R2955" s="262"/>
      <c r="S2955" s="262"/>
      <c r="T2955" s="263"/>
      <c r="AT2955" s="264" t="s">
        <v>428</v>
      </c>
      <c r="AU2955" s="264" t="s">
        <v>86</v>
      </c>
      <c r="AV2955" s="12" t="s">
        <v>83</v>
      </c>
      <c r="AW2955" s="12" t="s">
        <v>39</v>
      </c>
      <c r="AX2955" s="12" t="s">
        <v>76</v>
      </c>
      <c r="AY2955" s="264" t="s">
        <v>414</v>
      </c>
    </row>
    <row r="2956" s="13" customFormat="1">
      <c r="B2956" s="265"/>
      <c r="C2956" s="266"/>
      <c r="D2956" s="252" t="s">
        <v>428</v>
      </c>
      <c r="E2956" s="267" t="s">
        <v>21</v>
      </c>
      <c r="F2956" s="268" t="s">
        <v>3120</v>
      </c>
      <c r="G2956" s="266"/>
      <c r="H2956" s="269">
        <v>1</v>
      </c>
      <c r="I2956" s="270"/>
      <c r="J2956" s="266"/>
      <c r="K2956" s="266"/>
      <c r="L2956" s="271"/>
      <c r="M2956" s="272"/>
      <c r="N2956" s="273"/>
      <c r="O2956" s="273"/>
      <c r="P2956" s="273"/>
      <c r="Q2956" s="273"/>
      <c r="R2956" s="273"/>
      <c r="S2956" s="273"/>
      <c r="T2956" s="274"/>
      <c r="AT2956" s="275" t="s">
        <v>428</v>
      </c>
      <c r="AU2956" s="275" t="s">
        <v>86</v>
      </c>
      <c r="AV2956" s="13" t="s">
        <v>86</v>
      </c>
      <c r="AW2956" s="13" t="s">
        <v>39</v>
      </c>
      <c r="AX2956" s="13" t="s">
        <v>76</v>
      </c>
      <c r="AY2956" s="275" t="s">
        <v>414</v>
      </c>
    </row>
    <row r="2957" s="15" customFormat="1">
      <c r="B2957" s="287"/>
      <c r="C2957" s="288"/>
      <c r="D2957" s="252" t="s">
        <v>428</v>
      </c>
      <c r="E2957" s="289" t="s">
        <v>21</v>
      </c>
      <c r="F2957" s="290" t="s">
        <v>235</v>
      </c>
      <c r="G2957" s="288"/>
      <c r="H2957" s="291">
        <v>1</v>
      </c>
      <c r="I2957" s="292"/>
      <c r="J2957" s="288"/>
      <c r="K2957" s="288"/>
      <c r="L2957" s="293"/>
      <c r="M2957" s="294"/>
      <c r="N2957" s="295"/>
      <c r="O2957" s="295"/>
      <c r="P2957" s="295"/>
      <c r="Q2957" s="295"/>
      <c r="R2957" s="295"/>
      <c r="S2957" s="295"/>
      <c r="T2957" s="296"/>
      <c r="AT2957" s="297" t="s">
        <v>428</v>
      </c>
      <c r="AU2957" s="297" t="s">
        <v>86</v>
      </c>
      <c r="AV2957" s="15" t="s">
        <v>422</v>
      </c>
      <c r="AW2957" s="15" t="s">
        <v>39</v>
      </c>
      <c r="AX2957" s="15" t="s">
        <v>83</v>
      </c>
      <c r="AY2957" s="297" t="s">
        <v>414</v>
      </c>
    </row>
    <row r="2958" s="1" customFormat="1" ht="38.25" customHeight="1">
      <c r="B2958" s="47"/>
      <c r="C2958" s="240" t="s">
        <v>3121</v>
      </c>
      <c r="D2958" s="240" t="s">
        <v>418</v>
      </c>
      <c r="E2958" s="241" t="s">
        <v>3122</v>
      </c>
      <c r="F2958" s="242" t="s">
        <v>3123</v>
      </c>
      <c r="G2958" s="243" t="s">
        <v>678</v>
      </c>
      <c r="H2958" s="244">
        <v>1</v>
      </c>
      <c r="I2958" s="245"/>
      <c r="J2958" s="246">
        <f>ROUND(I2958*H2958,2)</f>
        <v>0</v>
      </c>
      <c r="K2958" s="242" t="s">
        <v>21</v>
      </c>
      <c r="L2958" s="73"/>
      <c r="M2958" s="247" t="s">
        <v>21</v>
      </c>
      <c r="N2958" s="248" t="s">
        <v>47</v>
      </c>
      <c r="O2958" s="48"/>
      <c r="P2958" s="249">
        <f>O2958*H2958</f>
        <v>0</v>
      </c>
      <c r="Q2958" s="249">
        <v>0</v>
      </c>
      <c r="R2958" s="249">
        <f>Q2958*H2958</f>
        <v>0</v>
      </c>
      <c r="S2958" s="249">
        <v>0</v>
      </c>
      <c r="T2958" s="250">
        <f>S2958*H2958</f>
        <v>0</v>
      </c>
      <c r="AR2958" s="25" t="s">
        <v>690</v>
      </c>
      <c r="AT2958" s="25" t="s">
        <v>418</v>
      </c>
      <c r="AU2958" s="25" t="s">
        <v>86</v>
      </c>
      <c r="AY2958" s="25" t="s">
        <v>414</v>
      </c>
      <c r="BE2958" s="251">
        <f>IF(N2958="základní",J2958,0)</f>
        <v>0</v>
      </c>
      <c r="BF2958" s="251">
        <f>IF(N2958="snížená",J2958,0)</f>
        <v>0</v>
      </c>
      <c r="BG2958" s="251">
        <f>IF(N2958="zákl. přenesená",J2958,0)</f>
        <v>0</v>
      </c>
      <c r="BH2958" s="251">
        <f>IF(N2958="sníž. přenesená",J2958,0)</f>
        <v>0</v>
      </c>
      <c r="BI2958" s="251">
        <f>IF(N2958="nulová",J2958,0)</f>
        <v>0</v>
      </c>
      <c r="BJ2958" s="25" t="s">
        <v>83</v>
      </c>
      <c r="BK2958" s="251">
        <f>ROUND(I2958*H2958,2)</f>
        <v>0</v>
      </c>
      <c r="BL2958" s="25" t="s">
        <v>690</v>
      </c>
      <c r="BM2958" s="25" t="s">
        <v>3124</v>
      </c>
    </row>
    <row r="2959" s="12" customFormat="1">
      <c r="B2959" s="255"/>
      <c r="C2959" s="256"/>
      <c r="D2959" s="252" t="s">
        <v>428</v>
      </c>
      <c r="E2959" s="257" t="s">
        <v>21</v>
      </c>
      <c r="F2959" s="258" t="s">
        <v>2559</v>
      </c>
      <c r="G2959" s="256"/>
      <c r="H2959" s="257" t="s">
        <v>21</v>
      </c>
      <c r="I2959" s="259"/>
      <c r="J2959" s="256"/>
      <c r="K2959" s="256"/>
      <c r="L2959" s="260"/>
      <c r="M2959" s="261"/>
      <c r="N2959" s="262"/>
      <c r="O2959" s="262"/>
      <c r="P2959" s="262"/>
      <c r="Q2959" s="262"/>
      <c r="R2959" s="262"/>
      <c r="S2959" s="262"/>
      <c r="T2959" s="263"/>
      <c r="AT2959" s="264" t="s">
        <v>428</v>
      </c>
      <c r="AU2959" s="264" t="s">
        <v>86</v>
      </c>
      <c r="AV2959" s="12" t="s">
        <v>83</v>
      </c>
      <c r="AW2959" s="12" t="s">
        <v>39</v>
      </c>
      <c r="AX2959" s="12" t="s">
        <v>76</v>
      </c>
      <c r="AY2959" s="264" t="s">
        <v>414</v>
      </c>
    </row>
    <row r="2960" s="13" customFormat="1">
      <c r="B2960" s="265"/>
      <c r="C2960" s="266"/>
      <c r="D2960" s="252" t="s">
        <v>428</v>
      </c>
      <c r="E2960" s="267" t="s">
        <v>21</v>
      </c>
      <c r="F2960" s="268" t="s">
        <v>3125</v>
      </c>
      <c r="G2960" s="266"/>
      <c r="H2960" s="269">
        <v>1</v>
      </c>
      <c r="I2960" s="270"/>
      <c r="J2960" s="266"/>
      <c r="K2960" s="266"/>
      <c r="L2960" s="271"/>
      <c r="M2960" s="272"/>
      <c r="N2960" s="273"/>
      <c r="O2960" s="273"/>
      <c r="P2960" s="273"/>
      <c r="Q2960" s="273"/>
      <c r="R2960" s="273"/>
      <c r="S2960" s="273"/>
      <c r="T2960" s="274"/>
      <c r="AT2960" s="275" t="s">
        <v>428</v>
      </c>
      <c r="AU2960" s="275" t="s">
        <v>86</v>
      </c>
      <c r="AV2960" s="13" t="s">
        <v>86</v>
      </c>
      <c r="AW2960" s="13" t="s">
        <v>39</v>
      </c>
      <c r="AX2960" s="13" t="s">
        <v>76</v>
      </c>
      <c r="AY2960" s="275" t="s">
        <v>414</v>
      </c>
    </row>
    <row r="2961" s="15" customFormat="1">
      <c r="B2961" s="287"/>
      <c r="C2961" s="288"/>
      <c r="D2961" s="252" t="s">
        <v>428</v>
      </c>
      <c r="E2961" s="289" t="s">
        <v>21</v>
      </c>
      <c r="F2961" s="290" t="s">
        <v>235</v>
      </c>
      <c r="G2961" s="288"/>
      <c r="H2961" s="291">
        <v>1</v>
      </c>
      <c r="I2961" s="292"/>
      <c r="J2961" s="288"/>
      <c r="K2961" s="288"/>
      <c r="L2961" s="293"/>
      <c r="M2961" s="294"/>
      <c r="N2961" s="295"/>
      <c r="O2961" s="295"/>
      <c r="P2961" s="295"/>
      <c r="Q2961" s="295"/>
      <c r="R2961" s="295"/>
      <c r="S2961" s="295"/>
      <c r="T2961" s="296"/>
      <c r="AT2961" s="297" t="s">
        <v>428</v>
      </c>
      <c r="AU2961" s="297" t="s">
        <v>86</v>
      </c>
      <c r="AV2961" s="15" t="s">
        <v>422</v>
      </c>
      <c r="AW2961" s="15" t="s">
        <v>39</v>
      </c>
      <c r="AX2961" s="15" t="s">
        <v>83</v>
      </c>
      <c r="AY2961" s="297" t="s">
        <v>414</v>
      </c>
    </row>
    <row r="2962" s="1" customFormat="1" ht="38.25" customHeight="1">
      <c r="B2962" s="47"/>
      <c r="C2962" s="240" t="s">
        <v>3126</v>
      </c>
      <c r="D2962" s="240" t="s">
        <v>418</v>
      </c>
      <c r="E2962" s="241" t="s">
        <v>3127</v>
      </c>
      <c r="F2962" s="242" t="s">
        <v>3128</v>
      </c>
      <c r="G2962" s="243" t="s">
        <v>678</v>
      </c>
      <c r="H2962" s="244">
        <v>1</v>
      </c>
      <c r="I2962" s="245"/>
      <c r="J2962" s="246">
        <f>ROUND(I2962*H2962,2)</f>
        <v>0</v>
      </c>
      <c r="K2962" s="242" t="s">
        <v>21</v>
      </c>
      <c r="L2962" s="73"/>
      <c r="M2962" s="247" t="s">
        <v>21</v>
      </c>
      <c r="N2962" s="248" t="s">
        <v>47</v>
      </c>
      <c r="O2962" s="48"/>
      <c r="P2962" s="249">
        <f>O2962*H2962</f>
        <v>0</v>
      </c>
      <c r="Q2962" s="249">
        <v>0</v>
      </c>
      <c r="R2962" s="249">
        <f>Q2962*H2962</f>
        <v>0</v>
      </c>
      <c r="S2962" s="249">
        <v>0</v>
      </c>
      <c r="T2962" s="250">
        <f>S2962*H2962</f>
        <v>0</v>
      </c>
      <c r="AR2962" s="25" t="s">
        <v>690</v>
      </c>
      <c r="AT2962" s="25" t="s">
        <v>418</v>
      </c>
      <c r="AU2962" s="25" t="s">
        <v>86</v>
      </c>
      <c r="AY2962" s="25" t="s">
        <v>414</v>
      </c>
      <c r="BE2962" s="251">
        <f>IF(N2962="základní",J2962,0)</f>
        <v>0</v>
      </c>
      <c r="BF2962" s="251">
        <f>IF(N2962="snížená",J2962,0)</f>
        <v>0</v>
      </c>
      <c r="BG2962" s="251">
        <f>IF(N2962="zákl. přenesená",J2962,0)</f>
        <v>0</v>
      </c>
      <c r="BH2962" s="251">
        <f>IF(N2962="sníž. přenesená",J2962,0)</f>
        <v>0</v>
      </c>
      <c r="BI2962" s="251">
        <f>IF(N2962="nulová",J2962,0)</f>
        <v>0</v>
      </c>
      <c r="BJ2962" s="25" t="s">
        <v>83</v>
      </c>
      <c r="BK2962" s="251">
        <f>ROUND(I2962*H2962,2)</f>
        <v>0</v>
      </c>
      <c r="BL2962" s="25" t="s">
        <v>690</v>
      </c>
      <c r="BM2962" s="25" t="s">
        <v>3129</v>
      </c>
    </row>
    <row r="2963" s="12" customFormat="1">
      <c r="B2963" s="255"/>
      <c r="C2963" s="256"/>
      <c r="D2963" s="252" t="s">
        <v>428</v>
      </c>
      <c r="E2963" s="257" t="s">
        <v>21</v>
      </c>
      <c r="F2963" s="258" t="s">
        <v>2559</v>
      </c>
      <c r="G2963" s="256"/>
      <c r="H2963" s="257" t="s">
        <v>21</v>
      </c>
      <c r="I2963" s="259"/>
      <c r="J2963" s="256"/>
      <c r="K2963" s="256"/>
      <c r="L2963" s="260"/>
      <c r="M2963" s="261"/>
      <c r="N2963" s="262"/>
      <c r="O2963" s="262"/>
      <c r="P2963" s="262"/>
      <c r="Q2963" s="262"/>
      <c r="R2963" s="262"/>
      <c r="S2963" s="262"/>
      <c r="T2963" s="263"/>
      <c r="AT2963" s="264" t="s">
        <v>428</v>
      </c>
      <c r="AU2963" s="264" t="s">
        <v>86</v>
      </c>
      <c r="AV2963" s="12" t="s">
        <v>83</v>
      </c>
      <c r="AW2963" s="12" t="s">
        <v>39</v>
      </c>
      <c r="AX2963" s="12" t="s">
        <v>76</v>
      </c>
      <c r="AY2963" s="264" t="s">
        <v>414</v>
      </c>
    </row>
    <row r="2964" s="13" customFormat="1">
      <c r="B2964" s="265"/>
      <c r="C2964" s="266"/>
      <c r="D2964" s="252" t="s">
        <v>428</v>
      </c>
      <c r="E2964" s="267" t="s">
        <v>21</v>
      </c>
      <c r="F2964" s="268" t="s">
        <v>3130</v>
      </c>
      <c r="G2964" s="266"/>
      <c r="H2964" s="269">
        <v>1</v>
      </c>
      <c r="I2964" s="270"/>
      <c r="J2964" s="266"/>
      <c r="K2964" s="266"/>
      <c r="L2964" s="271"/>
      <c r="M2964" s="272"/>
      <c r="N2964" s="273"/>
      <c r="O2964" s="273"/>
      <c r="P2964" s="273"/>
      <c r="Q2964" s="273"/>
      <c r="R2964" s="273"/>
      <c r="S2964" s="273"/>
      <c r="T2964" s="274"/>
      <c r="AT2964" s="275" t="s">
        <v>428</v>
      </c>
      <c r="AU2964" s="275" t="s">
        <v>86</v>
      </c>
      <c r="AV2964" s="13" t="s">
        <v>86</v>
      </c>
      <c r="AW2964" s="13" t="s">
        <v>39</v>
      </c>
      <c r="AX2964" s="13" t="s">
        <v>76</v>
      </c>
      <c r="AY2964" s="275" t="s">
        <v>414</v>
      </c>
    </row>
    <row r="2965" s="15" customFormat="1">
      <c r="B2965" s="287"/>
      <c r="C2965" s="288"/>
      <c r="D2965" s="252" t="s">
        <v>428</v>
      </c>
      <c r="E2965" s="289" t="s">
        <v>21</v>
      </c>
      <c r="F2965" s="290" t="s">
        <v>235</v>
      </c>
      <c r="G2965" s="288"/>
      <c r="H2965" s="291">
        <v>1</v>
      </c>
      <c r="I2965" s="292"/>
      <c r="J2965" s="288"/>
      <c r="K2965" s="288"/>
      <c r="L2965" s="293"/>
      <c r="M2965" s="294"/>
      <c r="N2965" s="295"/>
      <c r="O2965" s="295"/>
      <c r="P2965" s="295"/>
      <c r="Q2965" s="295"/>
      <c r="R2965" s="295"/>
      <c r="S2965" s="295"/>
      <c r="T2965" s="296"/>
      <c r="AT2965" s="297" t="s">
        <v>428</v>
      </c>
      <c r="AU2965" s="297" t="s">
        <v>86</v>
      </c>
      <c r="AV2965" s="15" t="s">
        <v>422</v>
      </c>
      <c r="AW2965" s="15" t="s">
        <v>39</v>
      </c>
      <c r="AX2965" s="15" t="s">
        <v>83</v>
      </c>
      <c r="AY2965" s="297" t="s">
        <v>414</v>
      </c>
    </row>
    <row r="2966" s="1" customFormat="1" ht="38.25" customHeight="1">
      <c r="B2966" s="47"/>
      <c r="C2966" s="240" t="s">
        <v>3131</v>
      </c>
      <c r="D2966" s="240" t="s">
        <v>418</v>
      </c>
      <c r="E2966" s="241" t="s">
        <v>3132</v>
      </c>
      <c r="F2966" s="242" t="s">
        <v>3133</v>
      </c>
      <c r="G2966" s="243" t="s">
        <v>678</v>
      </c>
      <c r="H2966" s="244">
        <v>3</v>
      </c>
      <c r="I2966" s="245"/>
      <c r="J2966" s="246">
        <f>ROUND(I2966*H2966,2)</f>
        <v>0</v>
      </c>
      <c r="K2966" s="242" t="s">
        <v>21</v>
      </c>
      <c r="L2966" s="73"/>
      <c r="M2966" s="247" t="s">
        <v>21</v>
      </c>
      <c r="N2966" s="248" t="s">
        <v>47</v>
      </c>
      <c r="O2966" s="48"/>
      <c r="P2966" s="249">
        <f>O2966*H2966</f>
        <v>0</v>
      </c>
      <c r="Q2966" s="249">
        <v>0</v>
      </c>
      <c r="R2966" s="249">
        <f>Q2966*H2966</f>
        <v>0</v>
      </c>
      <c r="S2966" s="249">
        <v>0</v>
      </c>
      <c r="T2966" s="250">
        <f>S2966*H2966</f>
        <v>0</v>
      </c>
      <c r="AR2966" s="25" t="s">
        <v>690</v>
      </c>
      <c r="AT2966" s="25" t="s">
        <v>418</v>
      </c>
      <c r="AU2966" s="25" t="s">
        <v>86</v>
      </c>
      <c r="AY2966" s="25" t="s">
        <v>414</v>
      </c>
      <c r="BE2966" s="251">
        <f>IF(N2966="základní",J2966,0)</f>
        <v>0</v>
      </c>
      <c r="BF2966" s="251">
        <f>IF(N2966="snížená",J2966,0)</f>
        <v>0</v>
      </c>
      <c r="BG2966" s="251">
        <f>IF(N2966="zákl. přenesená",J2966,0)</f>
        <v>0</v>
      </c>
      <c r="BH2966" s="251">
        <f>IF(N2966="sníž. přenesená",J2966,0)</f>
        <v>0</v>
      </c>
      <c r="BI2966" s="251">
        <f>IF(N2966="nulová",J2966,0)</f>
        <v>0</v>
      </c>
      <c r="BJ2966" s="25" t="s">
        <v>83</v>
      </c>
      <c r="BK2966" s="251">
        <f>ROUND(I2966*H2966,2)</f>
        <v>0</v>
      </c>
      <c r="BL2966" s="25" t="s">
        <v>690</v>
      </c>
      <c r="BM2966" s="25" t="s">
        <v>3134</v>
      </c>
    </row>
    <row r="2967" s="12" customFormat="1">
      <c r="B2967" s="255"/>
      <c r="C2967" s="256"/>
      <c r="D2967" s="252" t="s">
        <v>428</v>
      </c>
      <c r="E2967" s="257" t="s">
        <v>21</v>
      </c>
      <c r="F2967" s="258" t="s">
        <v>2559</v>
      </c>
      <c r="G2967" s="256"/>
      <c r="H2967" s="257" t="s">
        <v>21</v>
      </c>
      <c r="I2967" s="259"/>
      <c r="J2967" s="256"/>
      <c r="K2967" s="256"/>
      <c r="L2967" s="260"/>
      <c r="M2967" s="261"/>
      <c r="N2967" s="262"/>
      <c r="O2967" s="262"/>
      <c r="P2967" s="262"/>
      <c r="Q2967" s="262"/>
      <c r="R2967" s="262"/>
      <c r="S2967" s="262"/>
      <c r="T2967" s="263"/>
      <c r="AT2967" s="264" t="s">
        <v>428</v>
      </c>
      <c r="AU2967" s="264" t="s">
        <v>86</v>
      </c>
      <c r="AV2967" s="12" t="s">
        <v>83</v>
      </c>
      <c r="AW2967" s="12" t="s">
        <v>39</v>
      </c>
      <c r="AX2967" s="12" t="s">
        <v>76</v>
      </c>
      <c r="AY2967" s="264" t="s">
        <v>414</v>
      </c>
    </row>
    <row r="2968" s="13" customFormat="1">
      <c r="B2968" s="265"/>
      <c r="C2968" s="266"/>
      <c r="D2968" s="252" t="s">
        <v>428</v>
      </c>
      <c r="E2968" s="267" t="s">
        <v>21</v>
      </c>
      <c r="F2968" s="268" t="s">
        <v>3135</v>
      </c>
      <c r="G2968" s="266"/>
      <c r="H2968" s="269">
        <v>3</v>
      </c>
      <c r="I2968" s="270"/>
      <c r="J2968" s="266"/>
      <c r="K2968" s="266"/>
      <c r="L2968" s="271"/>
      <c r="M2968" s="272"/>
      <c r="N2968" s="273"/>
      <c r="O2968" s="273"/>
      <c r="P2968" s="273"/>
      <c r="Q2968" s="273"/>
      <c r="R2968" s="273"/>
      <c r="S2968" s="273"/>
      <c r="T2968" s="274"/>
      <c r="AT2968" s="275" t="s">
        <v>428</v>
      </c>
      <c r="AU2968" s="275" t="s">
        <v>86</v>
      </c>
      <c r="AV2968" s="13" t="s">
        <v>86</v>
      </c>
      <c r="AW2968" s="13" t="s">
        <v>39</v>
      </c>
      <c r="AX2968" s="13" t="s">
        <v>76</v>
      </c>
      <c r="AY2968" s="275" t="s">
        <v>414</v>
      </c>
    </row>
    <row r="2969" s="15" customFormat="1">
      <c r="B2969" s="287"/>
      <c r="C2969" s="288"/>
      <c r="D2969" s="252" t="s">
        <v>428</v>
      </c>
      <c r="E2969" s="289" t="s">
        <v>21</v>
      </c>
      <c r="F2969" s="290" t="s">
        <v>235</v>
      </c>
      <c r="G2969" s="288"/>
      <c r="H2969" s="291">
        <v>3</v>
      </c>
      <c r="I2969" s="292"/>
      <c r="J2969" s="288"/>
      <c r="K2969" s="288"/>
      <c r="L2969" s="293"/>
      <c r="M2969" s="294"/>
      <c r="N2969" s="295"/>
      <c r="O2969" s="295"/>
      <c r="P2969" s="295"/>
      <c r="Q2969" s="295"/>
      <c r="R2969" s="295"/>
      <c r="S2969" s="295"/>
      <c r="T2969" s="296"/>
      <c r="AT2969" s="297" t="s">
        <v>428</v>
      </c>
      <c r="AU2969" s="297" t="s">
        <v>86</v>
      </c>
      <c r="AV2969" s="15" t="s">
        <v>422</v>
      </c>
      <c r="AW2969" s="15" t="s">
        <v>39</v>
      </c>
      <c r="AX2969" s="15" t="s">
        <v>83</v>
      </c>
      <c r="AY2969" s="297" t="s">
        <v>414</v>
      </c>
    </row>
    <row r="2970" s="1" customFormat="1" ht="38.25" customHeight="1">
      <c r="B2970" s="47"/>
      <c r="C2970" s="240" t="s">
        <v>3136</v>
      </c>
      <c r="D2970" s="240" t="s">
        <v>418</v>
      </c>
      <c r="E2970" s="241" t="s">
        <v>3137</v>
      </c>
      <c r="F2970" s="242" t="s">
        <v>3138</v>
      </c>
      <c r="G2970" s="243" t="s">
        <v>678</v>
      </c>
      <c r="H2970" s="244">
        <v>1</v>
      </c>
      <c r="I2970" s="245"/>
      <c r="J2970" s="246">
        <f>ROUND(I2970*H2970,2)</f>
        <v>0</v>
      </c>
      <c r="K2970" s="242" t="s">
        <v>21</v>
      </c>
      <c r="L2970" s="73"/>
      <c r="M2970" s="247" t="s">
        <v>21</v>
      </c>
      <c r="N2970" s="248" t="s">
        <v>47</v>
      </c>
      <c r="O2970" s="48"/>
      <c r="P2970" s="249">
        <f>O2970*H2970</f>
        <v>0</v>
      </c>
      <c r="Q2970" s="249">
        <v>0</v>
      </c>
      <c r="R2970" s="249">
        <f>Q2970*H2970</f>
        <v>0</v>
      </c>
      <c r="S2970" s="249">
        <v>0</v>
      </c>
      <c r="T2970" s="250">
        <f>S2970*H2970</f>
        <v>0</v>
      </c>
      <c r="AR2970" s="25" t="s">
        <v>690</v>
      </c>
      <c r="AT2970" s="25" t="s">
        <v>418</v>
      </c>
      <c r="AU2970" s="25" t="s">
        <v>86</v>
      </c>
      <c r="AY2970" s="25" t="s">
        <v>414</v>
      </c>
      <c r="BE2970" s="251">
        <f>IF(N2970="základní",J2970,0)</f>
        <v>0</v>
      </c>
      <c r="BF2970" s="251">
        <f>IF(N2970="snížená",J2970,0)</f>
        <v>0</v>
      </c>
      <c r="BG2970" s="251">
        <f>IF(N2970="zákl. přenesená",J2970,0)</f>
        <v>0</v>
      </c>
      <c r="BH2970" s="251">
        <f>IF(N2970="sníž. přenesená",J2970,0)</f>
        <v>0</v>
      </c>
      <c r="BI2970" s="251">
        <f>IF(N2970="nulová",J2970,0)</f>
        <v>0</v>
      </c>
      <c r="BJ2970" s="25" t="s">
        <v>83</v>
      </c>
      <c r="BK2970" s="251">
        <f>ROUND(I2970*H2970,2)</f>
        <v>0</v>
      </c>
      <c r="BL2970" s="25" t="s">
        <v>690</v>
      </c>
      <c r="BM2970" s="25" t="s">
        <v>3139</v>
      </c>
    </row>
    <row r="2971" s="12" customFormat="1">
      <c r="B2971" s="255"/>
      <c r="C2971" s="256"/>
      <c r="D2971" s="252" t="s">
        <v>428</v>
      </c>
      <c r="E2971" s="257" t="s">
        <v>21</v>
      </c>
      <c r="F2971" s="258" t="s">
        <v>2559</v>
      </c>
      <c r="G2971" s="256"/>
      <c r="H2971" s="257" t="s">
        <v>21</v>
      </c>
      <c r="I2971" s="259"/>
      <c r="J2971" s="256"/>
      <c r="K2971" s="256"/>
      <c r="L2971" s="260"/>
      <c r="M2971" s="261"/>
      <c r="N2971" s="262"/>
      <c r="O2971" s="262"/>
      <c r="P2971" s="262"/>
      <c r="Q2971" s="262"/>
      <c r="R2971" s="262"/>
      <c r="S2971" s="262"/>
      <c r="T2971" s="263"/>
      <c r="AT2971" s="264" t="s">
        <v>428</v>
      </c>
      <c r="AU2971" s="264" t="s">
        <v>86</v>
      </c>
      <c r="AV2971" s="12" t="s">
        <v>83</v>
      </c>
      <c r="AW2971" s="12" t="s">
        <v>39</v>
      </c>
      <c r="AX2971" s="12" t="s">
        <v>76</v>
      </c>
      <c r="AY2971" s="264" t="s">
        <v>414</v>
      </c>
    </row>
    <row r="2972" s="13" customFormat="1">
      <c r="B2972" s="265"/>
      <c r="C2972" s="266"/>
      <c r="D2972" s="252" t="s">
        <v>428</v>
      </c>
      <c r="E2972" s="267" t="s">
        <v>21</v>
      </c>
      <c r="F2972" s="268" t="s">
        <v>3140</v>
      </c>
      <c r="G2972" s="266"/>
      <c r="H2972" s="269">
        <v>1</v>
      </c>
      <c r="I2972" s="270"/>
      <c r="J2972" s="266"/>
      <c r="K2972" s="266"/>
      <c r="L2972" s="271"/>
      <c r="M2972" s="272"/>
      <c r="N2972" s="273"/>
      <c r="O2972" s="273"/>
      <c r="P2972" s="273"/>
      <c r="Q2972" s="273"/>
      <c r="R2972" s="273"/>
      <c r="S2972" s="273"/>
      <c r="T2972" s="274"/>
      <c r="AT2972" s="275" t="s">
        <v>428</v>
      </c>
      <c r="AU2972" s="275" t="s">
        <v>86</v>
      </c>
      <c r="AV2972" s="13" t="s">
        <v>86</v>
      </c>
      <c r="AW2972" s="13" t="s">
        <v>39</v>
      </c>
      <c r="AX2972" s="13" t="s">
        <v>76</v>
      </c>
      <c r="AY2972" s="275" t="s">
        <v>414</v>
      </c>
    </row>
    <row r="2973" s="15" customFormat="1">
      <c r="B2973" s="287"/>
      <c r="C2973" s="288"/>
      <c r="D2973" s="252" t="s">
        <v>428</v>
      </c>
      <c r="E2973" s="289" t="s">
        <v>21</v>
      </c>
      <c r="F2973" s="290" t="s">
        <v>235</v>
      </c>
      <c r="G2973" s="288"/>
      <c r="H2973" s="291">
        <v>1</v>
      </c>
      <c r="I2973" s="292"/>
      <c r="J2973" s="288"/>
      <c r="K2973" s="288"/>
      <c r="L2973" s="293"/>
      <c r="M2973" s="294"/>
      <c r="N2973" s="295"/>
      <c r="O2973" s="295"/>
      <c r="P2973" s="295"/>
      <c r="Q2973" s="295"/>
      <c r="R2973" s="295"/>
      <c r="S2973" s="295"/>
      <c r="T2973" s="296"/>
      <c r="AT2973" s="297" t="s">
        <v>428</v>
      </c>
      <c r="AU2973" s="297" t="s">
        <v>86</v>
      </c>
      <c r="AV2973" s="15" t="s">
        <v>422</v>
      </c>
      <c r="AW2973" s="15" t="s">
        <v>39</v>
      </c>
      <c r="AX2973" s="15" t="s">
        <v>83</v>
      </c>
      <c r="AY2973" s="297" t="s">
        <v>414</v>
      </c>
    </row>
    <row r="2974" s="1" customFormat="1" ht="38.25" customHeight="1">
      <c r="B2974" s="47"/>
      <c r="C2974" s="240" t="s">
        <v>3141</v>
      </c>
      <c r="D2974" s="240" t="s">
        <v>418</v>
      </c>
      <c r="E2974" s="241" t="s">
        <v>3142</v>
      </c>
      <c r="F2974" s="242" t="s">
        <v>3143</v>
      </c>
      <c r="G2974" s="243" t="s">
        <v>678</v>
      </c>
      <c r="H2974" s="244">
        <v>1</v>
      </c>
      <c r="I2974" s="245"/>
      <c r="J2974" s="246">
        <f>ROUND(I2974*H2974,2)</f>
        <v>0</v>
      </c>
      <c r="K2974" s="242" t="s">
        <v>21</v>
      </c>
      <c r="L2974" s="73"/>
      <c r="M2974" s="247" t="s">
        <v>21</v>
      </c>
      <c r="N2974" s="248" t="s">
        <v>47</v>
      </c>
      <c r="O2974" s="48"/>
      <c r="P2974" s="249">
        <f>O2974*H2974</f>
        <v>0</v>
      </c>
      <c r="Q2974" s="249">
        <v>0</v>
      </c>
      <c r="R2974" s="249">
        <f>Q2974*H2974</f>
        <v>0</v>
      </c>
      <c r="S2974" s="249">
        <v>0</v>
      </c>
      <c r="T2974" s="250">
        <f>S2974*H2974</f>
        <v>0</v>
      </c>
      <c r="AR2974" s="25" t="s">
        <v>690</v>
      </c>
      <c r="AT2974" s="25" t="s">
        <v>418</v>
      </c>
      <c r="AU2974" s="25" t="s">
        <v>86</v>
      </c>
      <c r="AY2974" s="25" t="s">
        <v>414</v>
      </c>
      <c r="BE2974" s="251">
        <f>IF(N2974="základní",J2974,0)</f>
        <v>0</v>
      </c>
      <c r="BF2974" s="251">
        <f>IF(N2974="snížená",J2974,0)</f>
        <v>0</v>
      </c>
      <c r="BG2974" s="251">
        <f>IF(N2974="zákl. přenesená",J2974,0)</f>
        <v>0</v>
      </c>
      <c r="BH2974" s="251">
        <f>IF(N2974="sníž. přenesená",J2974,0)</f>
        <v>0</v>
      </c>
      <c r="BI2974" s="251">
        <f>IF(N2974="nulová",J2974,0)</f>
        <v>0</v>
      </c>
      <c r="BJ2974" s="25" t="s">
        <v>83</v>
      </c>
      <c r="BK2974" s="251">
        <f>ROUND(I2974*H2974,2)</f>
        <v>0</v>
      </c>
      <c r="BL2974" s="25" t="s">
        <v>690</v>
      </c>
      <c r="BM2974" s="25" t="s">
        <v>3144</v>
      </c>
    </row>
    <row r="2975" s="12" customFormat="1">
      <c r="B2975" s="255"/>
      <c r="C2975" s="256"/>
      <c r="D2975" s="252" t="s">
        <v>428</v>
      </c>
      <c r="E2975" s="257" t="s">
        <v>21</v>
      </c>
      <c r="F2975" s="258" t="s">
        <v>2559</v>
      </c>
      <c r="G2975" s="256"/>
      <c r="H2975" s="257" t="s">
        <v>21</v>
      </c>
      <c r="I2975" s="259"/>
      <c r="J2975" s="256"/>
      <c r="K2975" s="256"/>
      <c r="L2975" s="260"/>
      <c r="M2975" s="261"/>
      <c r="N2975" s="262"/>
      <c r="O2975" s="262"/>
      <c r="P2975" s="262"/>
      <c r="Q2975" s="262"/>
      <c r="R2975" s="262"/>
      <c r="S2975" s="262"/>
      <c r="T2975" s="263"/>
      <c r="AT2975" s="264" t="s">
        <v>428</v>
      </c>
      <c r="AU2975" s="264" t="s">
        <v>86</v>
      </c>
      <c r="AV2975" s="12" t="s">
        <v>83</v>
      </c>
      <c r="AW2975" s="12" t="s">
        <v>39</v>
      </c>
      <c r="AX2975" s="12" t="s">
        <v>76</v>
      </c>
      <c r="AY2975" s="264" t="s">
        <v>414</v>
      </c>
    </row>
    <row r="2976" s="13" customFormat="1">
      <c r="B2976" s="265"/>
      <c r="C2976" s="266"/>
      <c r="D2976" s="252" t="s">
        <v>428</v>
      </c>
      <c r="E2976" s="267" t="s">
        <v>21</v>
      </c>
      <c r="F2976" s="268" t="s">
        <v>3145</v>
      </c>
      <c r="G2976" s="266"/>
      <c r="H2976" s="269">
        <v>1</v>
      </c>
      <c r="I2976" s="270"/>
      <c r="J2976" s="266"/>
      <c r="K2976" s="266"/>
      <c r="L2976" s="271"/>
      <c r="M2976" s="272"/>
      <c r="N2976" s="273"/>
      <c r="O2976" s="273"/>
      <c r="P2976" s="273"/>
      <c r="Q2976" s="273"/>
      <c r="R2976" s="273"/>
      <c r="S2976" s="273"/>
      <c r="T2976" s="274"/>
      <c r="AT2976" s="275" t="s">
        <v>428</v>
      </c>
      <c r="AU2976" s="275" t="s">
        <v>86</v>
      </c>
      <c r="AV2976" s="13" t="s">
        <v>86</v>
      </c>
      <c r="AW2976" s="13" t="s">
        <v>39</v>
      </c>
      <c r="AX2976" s="13" t="s">
        <v>76</v>
      </c>
      <c r="AY2976" s="275" t="s">
        <v>414</v>
      </c>
    </row>
    <row r="2977" s="15" customFormat="1">
      <c r="B2977" s="287"/>
      <c r="C2977" s="288"/>
      <c r="D2977" s="252" t="s">
        <v>428</v>
      </c>
      <c r="E2977" s="289" t="s">
        <v>21</v>
      </c>
      <c r="F2977" s="290" t="s">
        <v>235</v>
      </c>
      <c r="G2977" s="288"/>
      <c r="H2977" s="291">
        <v>1</v>
      </c>
      <c r="I2977" s="292"/>
      <c r="J2977" s="288"/>
      <c r="K2977" s="288"/>
      <c r="L2977" s="293"/>
      <c r="M2977" s="294"/>
      <c r="N2977" s="295"/>
      <c r="O2977" s="295"/>
      <c r="P2977" s="295"/>
      <c r="Q2977" s="295"/>
      <c r="R2977" s="295"/>
      <c r="S2977" s="295"/>
      <c r="T2977" s="296"/>
      <c r="AT2977" s="297" t="s">
        <v>428</v>
      </c>
      <c r="AU2977" s="297" t="s">
        <v>86</v>
      </c>
      <c r="AV2977" s="15" t="s">
        <v>422</v>
      </c>
      <c r="AW2977" s="15" t="s">
        <v>39</v>
      </c>
      <c r="AX2977" s="15" t="s">
        <v>83</v>
      </c>
      <c r="AY2977" s="297" t="s">
        <v>414</v>
      </c>
    </row>
    <row r="2978" s="1" customFormat="1" ht="25.5" customHeight="1">
      <c r="B2978" s="47"/>
      <c r="C2978" s="240" t="s">
        <v>3146</v>
      </c>
      <c r="D2978" s="240" t="s">
        <v>418</v>
      </c>
      <c r="E2978" s="241" t="s">
        <v>3147</v>
      </c>
      <c r="F2978" s="242" t="s">
        <v>3148</v>
      </c>
      <c r="G2978" s="243" t="s">
        <v>678</v>
      </c>
      <c r="H2978" s="244">
        <v>1</v>
      </c>
      <c r="I2978" s="245"/>
      <c r="J2978" s="246">
        <f>ROUND(I2978*H2978,2)</f>
        <v>0</v>
      </c>
      <c r="K2978" s="242" t="s">
        <v>21</v>
      </c>
      <c r="L2978" s="73"/>
      <c r="M2978" s="247" t="s">
        <v>21</v>
      </c>
      <c r="N2978" s="248" t="s">
        <v>47</v>
      </c>
      <c r="O2978" s="48"/>
      <c r="P2978" s="249">
        <f>O2978*H2978</f>
        <v>0</v>
      </c>
      <c r="Q2978" s="249">
        <v>0</v>
      </c>
      <c r="R2978" s="249">
        <f>Q2978*H2978</f>
        <v>0</v>
      </c>
      <c r="S2978" s="249">
        <v>0</v>
      </c>
      <c r="T2978" s="250">
        <f>S2978*H2978</f>
        <v>0</v>
      </c>
      <c r="AR2978" s="25" t="s">
        <v>690</v>
      </c>
      <c r="AT2978" s="25" t="s">
        <v>418</v>
      </c>
      <c r="AU2978" s="25" t="s">
        <v>86</v>
      </c>
      <c r="AY2978" s="25" t="s">
        <v>414</v>
      </c>
      <c r="BE2978" s="251">
        <f>IF(N2978="základní",J2978,0)</f>
        <v>0</v>
      </c>
      <c r="BF2978" s="251">
        <f>IF(N2978="snížená",J2978,0)</f>
        <v>0</v>
      </c>
      <c r="BG2978" s="251">
        <f>IF(N2978="zákl. přenesená",J2978,0)</f>
        <v>0</v>
      </c>
      <c r="BH2978" s="251">
        <f>IF(N2978="sníž. přenesená",J2978,0)</f>
        <v>0</v>
      </c>
      <c r="BI2978" s="251">
        <f>IF(N2978="nulová",J2978,0)</f>
        <v>0</v>
      </c>
      <c r="BJ2978" s="25" t="s">
        <v>83</v>
      </c>
      <c r="BK2978" s="251">
        <f>ROUND(I2978*H2978,2)</f>
        <v>0</v>
      </c>
      <c r="BL2978" s="25" t="s">
        <v>690</v>
      </c>
      <c r="BM2978" s="25" t="s">
        <v>3149</v>
      </c>
    </row>
    <row r="2979" s="12" customFormat="1">
      <c r="B2979" s="255"/>
      <c r="C2979" s="256"/>
      <c r="D2979" s="252" t="s">
        <v>428</v>
      </c>
      <c r="E2979" s="257" t="s">
        <v>21</v>
      </c>
      <c r="F2979" s="258" t="s">
        <v>1163</v>
      </c>
      <c r="G2979" s="256"/>
      <c r="H2979" s="257" t="s">
        <v>21</v>
      </c>
      <c r="I2979" s="259"/>
      <c r="J2979" s="256"/>
      <c r="K2979" s="256"/>
      <c r="L2979" s="260"/>
      <c r="M2979" s="261"/>
      <c r="N2979" s="262"/>
      <c r="O2979" s="262"/>
      <c r="P2979" s="262"/>
      <c r="Q2979" s="262"/>
      <c r="R2979" s="262"/>
      <c r="S2979" s="262"/>
      <c r="T2979" s="263"/>
      <c r="AT2979" s="264" t="s">
        <v>428</v>
      </c>
      <c r="AU2979" s="264" t="s">
        <v>86</v>
      </c>
      <c r="AV2979" s="12" t="s">
        <v>83</v>
      </c>
      <c r="AW2979" s="12" t="s">
        <v>39</v>
      </c>
      <c r="AX2979" s="12" t="s">
        <v>76</v>
      </c>
      <c r="AY2979" s="264" t="s">
        <v>414</v>
      </c>
    </row>
    <row r="2980" s="13" customFormat="1">
      <c r="B2980" s="265"/>
      <c r="C2980" s="266"/>
      <c r="D2980" s="252" t="s">
        <v>428</v>
      </c>
      <c r="E2980" s="267" t="s">
        <v>21</v>
      </c>
      <c r="F2980" s="268" t="s">
        <v>3150</v>
      </c>
      <c r="G2980" s="266"/>
      <c r="H2980" s="269">
        <v>1</v>
      </c>
      <c r="I2980" s="270"/>
      <c r="J2980" s="266"/>
      <c r="K2980" s="266"/>
      <c r="L2980" s="271"/>
      <c r="M2980" s="272"/>
      <c r="N2980" s="273"/>
      <c r="O2980" s="273"/>
      <c r="P2980" s="273"/>
      <c r="Q2980" s="273"/>
      <c r="R2980" s="273"/>
      <c r="S2980" s="273"/>
      <c r="T2980" s="274"/>
      <c r="AT2980" s="275" t="s">
        <v>428</v>
      </c>
      <c r="AU2980" s="275" t="s">
        <v>86</v>
      </c>
      <c r="AV2980" s="13" t="s">
        <v>86</v>
      </c>
      <c r="AW2980" s="13" t="s">
        <v>39</v>
      </c>
      <c r="AX2980" s="13" t="s">
        <v>76</v>
      </c>
      <c r="AY2980" s="275" t="s">
        <v>414</v>
      </c>
    </row>
    <row r="2981" s="15" customFormat="1">
      <c r="B2981" s="287"/>
      <c r="C2981" s="288"/>
      <c r="D2981" s="252" t="s">
        <v>428</v>
      </c>
      <c r="E2981" s="289" t="s">
        <v>21</v>
      </c>
      <c r="F2981" s="290" t="s">
        <v>235</v>
      </c>
      <c r="G2981" s="288"/>
      <c r="H2981" s="291">
        <v>1</v>
      </c>
      <c r="I2981" s="292"/>
      <c r="J2981" s="288"/>
      <c r="K2981" s="288"/>
      <c r="L2981" s="293"/>
      <c r="M2981" s="294"/>
      <c r="N2981" s="295"/>
      <c r="O2981" s="295"/>
      <c r="P2981" s="295"/>
      <c r="Q2981" s="295"/>
      <c r="R2981" s="295"/>
      <c r="S2981" s="295"/>
      <c r="T2981" s="296"/>
      <c r="AT2981" s="297" t="s">
        <v>428</v>
      </c>
      <c r="AU2981" s="297" t="s">
        <v>86</v>
      </c>
      <c r="AV2981" s="15" t="s">
        <v>422</v>
      </c>
      <c r="AW2981" s="15" t="s">
        <v>39</v>
      </c>
      <c r="AX2981" s="15" t="s">
        <v>83</v>
      </c>
      <c r="AY2981" s="297" t="s">
        <v>414</v>
      </c>
    </row>
    <row r="2982" s="1" customFormat="1" ht="25.5" customHeight="1">
      <c r="B2982" s="47"/>
      <c r="C2982" s="240" t="s">
        <v>3151</v>
      </c>
      <c r="D2982" s="240" t="s">
        <v>418</v>
      </c>
      <c r="E2982" s="241" t="s">
        <v>3152</v>
      </c>
      <c r="F2982" s="242" t="s">
        <v>3153</v>
      </c>
      <c r="G2982" s="243" t="s">
        <v>678</v>
      </c>
      <c r="H2982" s="244">
        <v>5</v>
      </c>
      <c r="I2982" s="245"/>
      <c r="J2982" s="246">
        <f>ROUND(I2982*H2982,2)</f>
        <v>0</v>
      </c>
      <c r="K2982" s="242" t="s">
        <v>21</v>
      </c>
      <c r="L2982" s="73"/>
      <c r="M2982" s="247" t="s">
        <v>21</v>
      </c>
      <c r="N2982" s="248" t="s">
        <v>47</v>
      </c>
      <c r="O2982" s="48"/>
      <c r="P2982" s="249">
        <f>O2982*H2982</f>
        <v>0</v>
      </c>
      <c r="Q2982" s="249">
        <v>0</v>
      </c>
      <c r="R2982" s="249">
        <f>Q2982*H2982</f>
        <v>0</v>
      </c>
      <c r="S2982" s="249">
        <v>0</v>
      </c>
      <c r="T2982" s="250">
        <f>S2982*H2982</f>
        <v>0</v>
      </c>
      <c r="AR2982" s="25" t="s">
        <v>690</v>
      </c>
      <c r="AT2982" s="25" t="s">
        <v>418</v>
      </c>
      <c r="AU2982" s="25" t="s">
        <v>86</v>
      </c>
      <c r="AY2982" s="25" t="s">
        <v>414</v>
      </c>
      <c r="BE2982" s="251">
        <f>IF(N2982="základní",J2982,0)</f>
        <v>0</v>
      </c>
      <c r="BF2982" s="251">
        <f>IF(N2982="snížená",J2982,0)</f>
        <v>0</v>
      </c>
      <c r="BG2982" s="251">
        <f>IF(N2982="zákl. přenesená",J2982,0)</f>
        <v>0</v>
      </c>
      <c r="BH2982" s="251">
        <f>IF(N2982="sníž. přenesená",J2982,0)</f>
        <v>0</v>
      </c>
      <c r="BI2982" s="251">
        <f>IF(N2982="nulová",J2982,0)</f>
        <v>0</v>
      </c>
      <c r="BJ2982" s="25" t="s">
        <v>83</v>
      </c>
      <c r="BK2982" s="251">
        <f>ROUND(I2982*H2982,2)</f>
        <v>0</v>
      </c>
      <c r="BL2982" s="25" t="s">
        <v>690</v>
      </c>
      <c r="BM2982" s="25" t="s">
        <v>3154</v>
      </c>
    </row>
    <row r="2983" s="12" customFormat="1">
      <c r="B2983" s="255"/>
      <c r="C2983" s="256"/>
      <c r="D2983" s="252" t="s">
        <v>428</v>
      </c>
      <c r="E2983" s="257" t="s">
        <v>21</v>
      </c>
      <c r="F2983" s="258" t="s">
        <v>1163</v>
      </c>
      <c r="G2983" s="256"/>
      <c r="H2983" s="257" t="s">
        <v>21</v>
      </c>
      <c r="I2983" s="259"/>
      <c r="J2983" s="256"/>
      <c r="K2983" s="256"/>
      <c r="L2983" s="260"/>
      <c r="M2983" s="261"/>
      <c r="N2983" s="262"/>
      <c r="O2983" s="262"/>
      <c r="P2983" s="262"/>
      <c r="Q2983" s="262"/>
      <c r="R2983" s="262"/>
      <c r="S2983" s="262"/>
      <c r="T2983" s="263"/>
      <c r="AT2983" s="264" t="s">
        <v>428</v>
      </c>
      <c r="AU2983" s="264" t="s">
        <v>86</v>
      </c>
      <c r="AV2983" s="12" t="s">
        <v>83</v>
      </c>
      <c r="AW2983" s="12" t="s">
        <v>39</v>
      </c>
      <c r="AX2983" s="12" t="s">
        <v>76</v>
      </c>
      <c r="AY2983" s="264" t="s">
        <v>414</v>
      </c>
    </row>
    <row r="2984" s="13" customFormat="1">
      <c r="B2984" s="265"/>
      <c r="C2984" s="266"/>
      <c r="D2984" s="252" t="s">
        <v>428</v>
      </c>
      <c r="E2984" s="267" t="s">
        <v>21</v>
      </c>
      <c r="F2984" s="268" t="s">
        <v>3155</v>
      </c>
      <c r="G2984" s="266"/>
      <c r="H2984" s="269">
        <v>5</v>
      </c>
      <c r="I2984" s="270"/>
      <c r="J2984" s="266"/>
      <c r="K2984" s="266"/>
      <c r="L2984" s="271"/>
      <c r="M2984" s="272"/>
      <c r="N2984" s="273"/>
      <c r="O2984" s="273"/>
      <c r="P2984" s="273"/>
      <c r="Q2984" s="273"/>
      <c r="R2984" s="273"/>
      <c r="S2984" s="273"/>
      <c r="T2984" s="274"/>
      <c r="AT2984" s="275" t="s">
        <v>428</v>
      </c>
      <c r="AU2984" s="275" t="s">
        <v>86</v>
      </c>
      <c r="AV2984" s="13" t="s">
        <v>86</v>
      </c>
      <c r="AW2984" s="13" t="s">
        <v>39</v>
      </c>
      <c r="AX2984" s="13" t="s">
        <v>76</v>
      </c>
      <c r="AY2984" s="275" t="s">
        <v>414</v>
      </c>
    </row>
    <row r="2985" s="15" customFormat="1">
      <c r="B2985" s="287"/>
      <c r="C2985" s="288"/>
      <c r="D2985" s="252" t="s">
        <v>428</v>
      </c>
      <c r="E2985" s="289" t="s">
        <v>21</v>
      </c>
      <c r="F2985" s="290" t="s">
        <v>235</v>
      </c>
      <c r="G2985" s="288"/>
      <c r="H2985" s="291">
        <v>5</v>
      </c>
      <c r="I2985" s="292"/>
      <c r="J2985" s="288"/>
      <c r="K2985" s="288"/>
      <c r="L2985" s="293"/>
      <c r="M2985" s="294"/>
      <c r="N2985" s="295"/>
      <c r="O2985" s="295"/>
      <c r="P2985" s="295"/>
      <c r="Q2985" s="295"/>
      <c r="R2985" s="295"/>
      <c r="S2985" s="295"/>
      <c r="T2985" s="296"/>
      <c r="AT2985" s="297" t="s">
        <v>428</v>
      </c>
      <c r="AU2985" s="297" t="s">
        <v>86</v>
      </c>
      <c r="AV2985" s="15" t="s">
        <v>422</v>
      </c>
      <c r="AW2985" s="15" t="s">
        <v>39</v>
      </c>
      <c r="AX2985" s="15" t="s">
        <v>83</v>
      </c>
      <c r="AY2985" s="297" t="s">
        <v>414</v>
      </c>
    </row>
    <row r="2986" s="1" customFormat="1" ht="51" customHeight="1">
      <c r="B2986" s="47"/>
      <c r="C2986" s="240" t="s">
        <v>3156</v>
      </c>
      <c r="D2986" s="240" t="s">
        <v>418</v>
      </c>
      <c r="E2986" s="241" t="s">
        <v>3157</v>
      </c>
      <c r="F2986" s="242" t="s">
        <v>3158</v>
      </c>
      <c r="G2986" s="243" t="s">
        <v>678</v>
      </c>
      <c r="H2986" s="244">
        <v>8</v>
      </c>
      <c r="I2986" s="245"/>
      <c r="J2986" s="246">
        <f>ROUND(I2986*H2986,2)</f>
        <v>0</v>
      </c>
      <c r="K2986" s="242" t="s">
        <v>21</v>
      </c>
      <c r="L2986" s="73"/>
      <c r="M2986" s="247" t="s">
        <v>21</v>
      </c>
      <c r="N2986" s="248" t="s">
        <v>47</v>
      </c>
      <c r="O2986" s="48"/>
      <c r="P2986" s="249">
        <f>O2986*H2986</f>
        <v>0</v>
      </c>
      <c r="Q2986" s="249">
        <v>0</v>
      </c>
      <c r="R2986" s="249">
        <f>Q2986*H2986</f>
        <v>0</v>
      </c>
      <c r="S2986" s="249">
        <v>0</v>
      </c>
      <c r="T2986" s="250">
        <f>S2986*H2986</f>
        <v>0</v>
      </c>
      <c r="AR2986" s="25" t="s">
        <v>690</v>
      </c>
      <c r="AT2986" s="25" t="s">
        <v>418</v>
      </c>
      <c r="AU2986" s="25" t="s">
        <v>86</v>
      </c>
      <c r="AY2986" s="25" t="s">
        <v>414</v>
      </c>
      <c r="BE2986" s="251">
        <f>IF(N2986="základní",J2986,0)</f>
        <v>0</v>
      </c>
      <c r="BF2986" s="251">
        <f>IF(N2986="snížená",J2986,0)</f>
        <v>0</v>
      </c>
      <c r="BG2986" s="251">
        <f>IF(N2986="zákl. přenesená",J2986,0)</f>
        <v>0</v>
      </c>
      <c r="BH2986" s="251">
        <f>IF(N2986="sníž. přenesená",J2986,0)</f>
        <v>0</v>
      </c>
      <c r="BI2986" s="251">
        <f>IF(N2986="nulová",J2986,0)</f>
        <v>0</v>
      </c>
      <c r="BJ2986" s="25" t="s">
        <v>83</v>
      </c>
      <c r="BK2986" s="251">
        <f>ROUND(I2986*H2986,2)</f>
        <v>0</v>
      </c>
      <c r="BL2986" s="25" t="s">
        <v>690</v>
      </c>
      <c r="BM2986" s="25" t="s">
        <v>3159</v>
      </c>
    </row>
    <row r="2987" s="12" customFormat="1">
      <c r="B2987" s="255"/>
      <c r="C2987" s="256"/>
      <c r="D2987" s="252" t="s">
        <v>428</v>
      </c>
      <c r="E2987" s="257" t="s">
        <v>21</v>
      </c>
      <c r="F2987" s="258" t="s">
        <v>1163</v>
      </c>
      <c r="G2987" s="256"/>
      <c r="H2987" s="257" t="s">
        <v>21</v>
      </c>
      <c r="I2987" s="259"/>
      <c r="J2987" s="256"/>
      <c r="K2987" s="256"/>
      <c r="L2987" s="260"/>
      <c r="M2987" s="261"/>
      <c r="N2987" s="262"/>
      <c r="O2987" s="262"/>
      <c r="P2987" s="262"/>
      <c r="Q2987" s="262"/>
      <c r="R2987" s="262"/>
      <c r="S2987" s="262"/>
      <c r="T2987" s="263"/>
      <c r="AT2987" s="264" t="s">
        <v>428</v>
      </c>
      <c r="AU2987" s="264" t="s">
        <v>86</v>
      </c>
      <c r="AV2987" s="12" t="s">
        <v>83</v>
      </c>
      <c r="AW2987" s="12" t="s">
        <v>39</v>
      </c>
      <c r="AX2987" s="12" t="s">
        <v>76</v>
      </c>
      <c r="AY2987" s="264" t="s">
        <v>414</v>
      </c>
    </row>
    <row r="2988" s="13" customFormat="1">
      <c r="B2988" s="265"/>
      <c r="C2988" s="266"/>
      <c r="D2988" s="252" t="s">
        <v>428</v>
      </c>
      <c r="E2988" s="267" t="s">
        <v>21</v>
      </c>
      <c r="F2988" s="268" t="s">
        <v>3160</v>
      </c>
      <c r="G2988" s="266"/>
      <c r="H2988" s="269">
        <v>8</v>
      </c>
      <c r="I2988" s="270"/>
      <c r="J2988" s="266"/>
      <c r="K2988" s="266"/>
      <c r="L2988" s="271"/>
      <c r="M2988" s="272"/>
      <c r="N2988" s="273"/>
      <c r="O2988" s="273"/>
      <c r="P2988" s="273"/>
      <c r="Q2988" s="273"/>
      <c r="R2988" s="273"/>
      <c r="S2988" s="273"/>
      <c r="T2988" s="274"/>
      <c r="AT2988" s="275" t="s">
        <v>428</v>
      </c>
      <c r="AU2988" s="275" t="s">
        <v>86</v>
      </c>
      <c r="AV2988" s="13" t="s">
        <v>86</v>
      </c>
      <c r="AW2988" s="13" t="s">
        <v>39</v>
      </c>
      <c r="AX2988" s="13" t="s">
        <v>76</v>
      </c>
      <c r="AY2988" s="275" t="s">
        <v>414</v>
      </c>
    </row>
    <row r="2989" s="15" customFormat="1">
      <c r="B2989" s="287"/>
      <c r="C2989" s="288"/>
      <c r="D2989" s="252" t="s">
        <v>428</v>
      </c>
      <c r="E2989" s="289" t="s">
        <v>21</v>
      </c>
      <c r="F2989" s="290" t="s">
        <v>235</v>
      </c>
      <c r="G2989" s="288"/>
      <c r="H2989" s="291">
        <v>8</v>
      </c>
      <c r="I2989" s="292"/>
      <c r="J2989" s="288"/>
      <c r="K2989" s="288"/>
      <c r="L2989" s="293"/>
      <c r="M2989" s="294"/>
      <c r="N2989" s="295"/>
      <c r="O2989" s="295"/>
      <c r="P2989" s="295"/>
      <c r="Q2989" s="295"/>
      <c r="R2989" s="295"/>
      <c r="S2989" s="295"/>
      <c r="T2989" s="296"/>
      <c r="AT2989" s="297" t="s">
        <v>428</v>
      </c>
      <c r="AU2989" s="297" t="s">
        <v>86</v>
      </c>
      <c r="AV2989" s="15" t="s">
        <v>422</v>
      </c>
      <c r="AW2989" s="15" t="s">
        <v>39</v>
      </c>
      <c r="AX2989" s="15" t="s">
        <v>83</v>
      </c>
      <c r="AY2989" s="297" t="s">
        <v>414</v>
      </c>
    </row>
    <row r="2990" s="1" customFormat="1" ht="25.5" customHeight="1">
      <c r="B2990" s="47"/>
      <c r="C2990" s="240" t="s">
        <v>3161</v>
      </c>
      <c r="D2990" s="240" t="s">
        <v>418</v>
      </c>
      <c r="E2990" s="241" t="s">
        <v>3162</v>
      </c>
      <c r="F2990" s="242" t="s">
        <v>3163</v>
      </c>
      <c r="G2990" s="243" t="s">
        <v>678</v>
      </c>
      <c r="H2990" s="244">
        <v>1</v>
      </c>
      <c r="I2990" s="245"/>
      <c r="J2990" s="246">
        <f>ROUND(I2990*H2990,2)</f>
        <v>0</v>
      </c>
      <c r="K2990" s="242" t="s">
        <v>21</v>
      </c>
      <c r="L2990" s="73"/>
      <c r="M2990" s="247" t="s">
        <v>21</v>
      </c>
      <c r="N2990" s="248" t="s">
        <v>47</v>
      </c>
      <c r="O2990" s="48"/>
      <c r="P2990" s="249">
        <f>O2990*H2990</f>
        <v>0</v>
      </c>
      <c r="Q2990" s="249">
        <v>0</v>
      </c>
      <c r="R2990" s="249">
        <f>Q2990*H2990</f>
        <v>0</v>
      </c>
      <c r="S2990" s="249">
        <v>0</v>
      </c>
      <c r="T2990" s="250">
        <f>S2990*H2990</f>
        <v>0</v>
      </c>
      <c r="AR2990" s="25" t="s">
        <v>690</v>
      </c>
      <c r="AT2990" s="25" t="s">
        <v>418</v>
      </c>
      <c r="AU2990" s="25" t="s">
        <v>86</v>
      </c>
      <c r="AY2990" s="25" t="s">
        <v>414</v>
      </c>
      <c r="BE2990" s="251">
        <f>IF(N2990="základní",J2990,0)</f>
        <v>0</v>
      </c>
      <c r="BF2990" s="251">
        <f>IF(N2990="snížená",J2990,0)</f>
        <v>0</v>
      </c>
      <c r="BG2990" s="251">
        <f>IF(N2990="zákl. přenesená",J2990,0)</f>
        <v>0</v>
      </c>
      <c r="BH2990" s="251">
        <f>IF(N2990="sníž. přenesená",J2990,0)</f>
        <v>0</v>
      </c>
      <c r="BI2990" s="251">
        <f>IF(N2990="nulová",J2990,0)</f>
        <v>0</v>
      </c>
      <c r="BJ2990" s="25" t="s">
        <v>83</v>
      </c>
      <c r="BK2990" s="251">
        <f>ROUND(I2990*H2990,2)</f>
        <v>0</v>
      </c>
      <c r="BL2990" s="25" t="s">
        <v>690</v>
      </c>
      <c r="BM2990" s="25" t="s">
        <v>3164</v>
      </c>
    </row>
    <row r="2991" s="12" customFormat="1">
      <c r="B2991" s="255"/>
      <c r="C2991" s="256"/>
      <c r="D2991" s="252" t="s">
        <v>428</v>
      </c>
      <c r="E2991" s="257" t="s">
        <v>21</v>
      </c>
      <c r="F2991" s="258" t="s">
        <v>1163</v>
      </c>
      <c r="G2991" s="256"/>
      <c r="H2991" s="257" t="s">
        <v>21</v>
      </c>
      <c r="I2991" s="259"/>
      <c r="J2991" s="256"/>
      <c r="K2991" s="256"/>
      <c r="L2991" s="260"/>
      <c r="M2991" s="261"/>
      <c r="N2991" s="262"/>
      <c r="O2991" s="262"/>
      <c r="P2991" s="262"/>
      <c r="Q2991" s="262"/>
      <c r="R2991" s="262"/>
      <c r="S2991" s="262"/>
      <c r="T2991" s="263"/>
      <c r="AT2991" s="264" t="s">
        <v>428</v>
      </c>
      <c r="AU2991" s="264" t="s">
        <v>86</v>
      </c>
      <c r="AV2991" s="12" t="s">
        <v>83</v>
      </c>
      <c r="AW2991" s="12" t="s">
        <v>39</v>
      </c>
      <c r="AX2991" s="12" t="s">
        <v>76</v>
      </c>
      <c r="AY2991" s="264" t="s">
        <v>414</v>
      </c>
    </row>
    <row r="2992" s="13" customFormat="1">
      <c r="B2992" s="265"/>
      <c r="C2992" s="266"/>
      <c r="D2992" s="252" t="s">
        <v>428</v>
      </c>
      <c r="E2992" s="267" t="s">
        <v>21</v>
      </c>
      <c r="F2992" s="268" t="s">
        <v>3165</v>
      </c>
      <c r="G2992" s="266"/>
      <c r="H2992" s="269">
        <v>1</v>
      </c>
      <c r="I2992" s="270"/>
      <c r="J2992" s="266"/>
      <c r="K2992" s="266"/>
      <c r="L2992" s="271"/>
      <c r="M2992" s="272"/>
      <c r="N2992" s="273"/>
      <c r="O2992" s="273"/>
      <c r="P2992" s="273"/>
      <c r="Q2992" s="273"/>
      <c r="R2992" s="273"/>
      <c r="S2992" s="273"/>
      <c r="T2992" s="274"/>
      <c r="AT2992" s="275" t="s">
        <v>428</v>
      </c>
      <c r="AU2992" s="275" t="s">
        <v>86</v>
      </c>
      <c r="AV2992" s="13" t="s">
        <v>86</v>
      </c>
      <c r="AW2992" s="13" t="s">
        <v>39</v>
      </c>
      <c r="AX2992" s="13" t="s">
        <v>76</v>
      </c>
      <c r="AY2992" s="275" t="s">
        <v>414</v>
      </c>
    </row>
    <row r="2993" s="15" customFormat="1">
      <c r="B2993" s="287"/>
      <c r="C2993" s="288"/>
      <c r="D2993" s="252" t="s">
        <v>428</v>
      </c>
      <c r="E2993" s="289" t="s">
        <v>21</v>
      </c>
      <c r="F2993" s="290" t="s">
        <v>235</v>
      </c>
      <c r="G2993" s="288"/>
      <c r="H2993" s="291">
        <v>1</v>
      </c>
      <c r="I2993" s="292"/>
      <c r="J2993" s="288"/>
      <c r="K2993" s="288"/>
      <c r="L2993" s="293"/>
      <c r="M2993" s="294"/>
      <c r="N2993" s="295"/>
      <c r="O2993" s="295"/>
      <c r="P2993" s="295"/>
      <c r="Q2993" s="295"/>
      <c r="R2993" s="295"/>
      <c r="S2993" s="295"/>
      <c r="T2993" s="296"/>
      <c r="AT2993" s="297" t="s">
        <v>428</v>
      </c>
      <c r="AU2993" s="297" t="s">
        <v>86</v>
      </c>
      <c r="AV2993" s="15" t="s">
        <v>422</v>
      </c>
      <c r="AW2993" s="15" t="s">
        <v>39</v>
      </c>
      <c r="AX2993" s="15" t="s">
        <v>83</v>
      </c>
      <c r="AY2993" s="297" t="s">
        <v>414</v>
      </c>
    </row>
    <row r="2994" s="1" customFormat="1" ht="38.25" customHeight="1">
      <c r="B2994" s="47"/>
      <c r="C2994" s="240" t="s">
        <v>3166</v>
      </c>
      <c r="D2994" s="240" t="s">
        <v>418</v>
      </c>
      <c r="E2994" s="241" t="s">
        <v>3167</v>
      </c>
      <c r="F2994" s="242" t="s">
        <v>3168</v>
      </c>
      <c r="G2994" s="243" t="s">
        <v>1911</v>
      </c>
      <c r="H2994" s="308"/>
      <c r="I2994" s="245"/>
      <c r="J2994" s="246">
        <f>ROUND(I2994*H2994,2)</f>
        <v>0</v>
      </c>
      <c r="K2994" s="242" t="s">
        <v>421</v>
      </c>
      <c r="L2994" s="73"/>
      <c r="M2994" s="247" t="s">
        <v>21</v>
      </c>
      <c r="N2994" s="248" t="s">
        <v>47</v>
      </c>
      <c r="O2994" s="48"/>
      <c r="P2994" s="249">
        <f>O2994*H2994</f>
        <v>0</v>
      </c>
      <c r="Q2994" s="249">
        <v>0</v>
      </c>
      <c r="R2994" s="249">
        <f>Q2994*H2994</f>
        <v>0</v>
      </c>
      <c r="S2994" s="249">
        <v>0</v>
      </c>
      <c r="T2994" s="250">
        <f>S2994*H2994</f>
        <v>0</v>
      </c>
      <c r="AR2994" s="25" t="s">
        <v>690</v>
      </c>
      <c r="AT2994" s="25" t="s">
        <v>418</v>
      </c>
      <c r="AU2994" s="25" t="s">
        <v>86</v>
      </c>
      <c r="AY2994" s="25" t="s">
        <v>414</v>
      </c>
      <c r="BE2994" s="251">
        <f>IF(N2994="základní",J2994,0)</f>
        <v>0</v>
      </c>
      <c r="BF2994" s="251">
        <f>IF(N2994="snížená",J2994,0)</f>
        <v>0</v>
      </c>
      <c r="BG2994" s="251">
        <f>IF(N2994="zákl. přenesená",J2994,0)</f>
        <v>0</v>
      </c>
      <c r="BH2994" s="251">
        <f>IF(N2994="sníž. přenesená",J2994,0)</f>
        <v>0</v>
      </c>
      <c r="BI2994" s="251">
        <f>IF(N2994="nulová",J2994,0)</f>
        <v>0</v>
      </c>
      <c r="BJ2994" s="25" t="s">
        <v>83</v>
      </c>
      <c r="BK2994" s="251">
        <f>ROUND(I2994*H2994,2)</f>
        <v>0</v>
      </c>
      <c r="BL2994" s="25" t="s">
        <v>690</v>
      </c>
      <c r="BM2994" s="25" t="s">
        <v>3169</v>
      </c>
    </row>
    <row r="2995" s="1" customFormat="1">
      <c r="B2995" s="47"/>
      <c r="C2995" s="75"/>
      <c r="D2995" s="252" t="s">
        <v>425</v>
      </c>
      <c r="E2995" s="75"/>
      <c r="F2995" s="253" t="s">
        <v>3170</v>
      </c>
      <c r="G2995" s="75"/>
      <c r="H2995" s="75"/>
      <c r="I2995" s="208"/>
      <c r="J2995" s="75"/>
      <c r="K2995" s="75"/>
      <c r="L2995" s="73"/>
      <c r="M2995" s="254"/>
      <c r="N2995" s="48"/>
      <c r="O2995" s="48"/>
      <c r="P2995" s="48"/>
      <c r="Q2995" s="48"/>
      <c r="R2995" s="48"/>
      <c r="S2995" s="48"/>
      <c r="T2995" s="96"/>
      <c r="AT2995" s="25" t="s">
        <v>425</v>
      </c>
      <c r="AU2995" s="25" t="s">
        <v>86</v>
      </c>
    </row>
    <row r="2996" s="1" customFormat="1" ht="38.25" customHeight="1">
      <c r="B2996" s="47"/>
      <c r="C2996" s="240" t="s">
        <v>3171</v>
      </c>
      <c r="D2996" s="240" t="s">
        <v>418</v>
      </c>
      <c r="E2996" s="241" t="s">
        <v>3172</v>
      </c>
      <c r="F2996" s="242" t="s">
        <v>3173</v>
      </c>
      <c r="G2996" s="243" t="s">
        <v>1911</v>
      </c>
      <c r="H2996" s="308"/>
      <c r="I2996" s="245"/>
      <c r="J2996" s="246">
        <f>ROUND(I2996*H2996,2)</f>
        <v>0</v>
      </c>
      <c r="K2996" s="242" t="s">
        <v>421</v>
      </c>
      <c r="L2996" s="73"/>
      <c r="M2996" s="247" t="s">
        <v>21</v>
      </c>
      <c r="N2996" s="248" t="s">
        <v>47</v>
      </c>
      <c r="O2996" s="48"/>
      <c r="P2996" s="249">
        <f>O2996*H2996</f>
        <v>0</v>
      </c>
      <c r="Q2996" s="249">
        <v>0</v>
      </c>
      <c r="R2996" s="249">
        <f>Q2996*H2996</f>
        <v>0</v>
      </c>
      <c r="S2996" s="249">
        <v>0</v>
      </c>
      <c r="T2996" s="250">
        <f>S2996*H2996</f>
        <v>0</v>
      </c>
      <c r="AR2996" s="25" t="s">
        <v>690</v>
      </c>
      <c r="AT2996" s="25" t="s">
        <v>418</v>
      </c>
      <c r="AU2996" s="25" t="s">
        <v>86</v>
      </c>
      <c r="AY2996" s="25" t="s">
        <v>414</v>
      </c>
      <c r="BE2996" s="251">
        <f>IF(N2996="základní",J2996,0)</f>
        <v>0</v>
      </c>
      <c r="BF2996" s="251">
        <f>IF(N2996="snížená",J2996,0)</f>
        <v>0</v>
      </c>
      <c r="BG2996" s="251">
        <f>IF(N2996="zákl. přenesená",J2996,0)</f>
        <v>0</v>
      </c>
      <c r="BH2996" s="251">
        <f>IF(N2996="sníž. přenesená",J2996,0)</f>
        <v>0</v>
      </c>
      <c r="BI2996" s="251">
        <f>IF(N2996="nulová",J2996,0)</f>
        <v>0</v>
      </c>
      <c r="BJ2996" s="25" t="s">
        <v>83</v>
      </c>
      <c r="BK2996" s="251">
        <f>ROUND(I2996*H2996,2)</f>
        <v>0</v>
      </c>
      <c r="BL2996" s="25" t="s">
        <v>690</v>
      </c>
      <c r="BM2996" s="25" t="s">
        <v>3174</v>
      </c>
    </row>
    <row r="2997" s="1" customFormat="1">
      <c r="B2997" s="47"/>
      <c r="C2997" s="75"/>
      <c r="D2997" s="252" t="s">
        <v>425</v>
      </c>
      <c r="E2997" s="75"/>
      <c r="F2997" s="253" t="s">
        <v>3170</v>
      </c>
      <c r="G2997" s="75"/>
      <c r="H2997" s="75"/>
      <c r="I2997" s="208"/>
      <c r="J2997" s="75"/>
      <c r="K2997" s="75"/>
      <c r="L2997" s="73"/>
      <c r="M2997" s="254"/>
      <c r="N2997" s="48"/>
      <c r="O2997" s="48"/>
      <c r="P2997" s="48"/>
      <c r="Q2997" s="48"/>
      <c r="R2997" s="48"/>
      <c r="S2997" s="48"/>
      <c r="T2997" s="96"/>
      <c r="AT2997" s="25" t="s">
        <v>425</v>
      </c>
      <c r="AU2997" s="25" t="s">
        <v>86</v>
      </c>
    </row>
    <row r="2998" s="11" customFormat="1" ht="29.88" customHeight="1">
      <c r="B2998" s="224"/>
      <c r="C2998" s="225"/>
      <c r="D2998" s="226" t="s">
        <v>75</v>
      </c>
      <c r="E2998" s="238" t="s">
        <v>3175</v>
      </c>
      <c r="F2998" s="238" t="s">
        <v>3176</v>
      </c>
      <c r="G2998" s="225"/>
      <c r="H2998" s="225"/>
      <c r="I2998" s="228"/>
      <c r="J2998" s="239">
        <f>BK2998</f>
        <v>0</v>
      </c>
      <c r="K2998" s="225"/>
      <c r="L2998" s="230"/>
      <c r="M2998" s="231"/>
      <c r="N2998" s="232"/>
      <c r="O2998" s="232"/>
      <c r="P2998" s="233">
        <f>SUM(P2999:P3288)</f>
        <v>0</v>
      </c>
      <c r="Q2998" s="232"/>
      <c r="R2998" s="233">
        <f>SUM(R2999:R3288)</f>
        <v>0</v>
      </c>
      <c r="S2998" s="232"/>
      <c r="T2998" s="234">
        <f>SUM(T2999:T3288)</f>
        <v>29.055410999999999</v>
      </c>
      <c r="AR2998" s="235" t="s">
        <v>86</v>
      </c>
      <c r="AT2998" s="236" t="s">
        <v>75</v>
      </c>
      <c r="AU2998" s="236" t="s">
        <v>83</v>
      </c>
      <c r="AY2998" s="235" t="s">
        <v>414</v>
      </c>
      <c r="BK2998" s="237">
        <f>SUM(BK2999:BK3288)</f>
        <v>0</v>
      </c>
    </row>
    <row r="2999" s="1" customFormat="1" ht="16.5" customHeight="1">
      <c r="B2999" s="47"/>
      <c r="C2999" s="240" t="s">
        <v>3177</v>
      </c>
      <c r="D2999" s="240" t="s">
        <v>418</v>
      </c>
      <c r="E2999" s="241" t="s">
        <v>3178</v>
      </c>
      <c r="F2999" s="242" t="s">
        <v>3179</v>
      </c>
      <c r="G2999" s="243" t="s">
        <v>192</v>
      </c>
      <c r="H2999" s="244">
        <v>880.46699999999998</v>
      </c>
      <c r="I2999" s="245"/>
      <c r="J2999" s="246">
        <f>ROUND(I2999*H2999,2)</f>
        <v>0</v>
      </c>
      <c r="K2999" s="242" t="s">
        <v>421</v>
      </c>
      <c r="L2999" s="73"/>
      <c r="M2999" s="247" t="s">
        <v>21</v>
      </c>
      <c r="N2999" s="248" t="s">
        <v>47</v>
      </c>
      <c r="O2999" s="48"/>
      <c r="P2999" s="249">
        <f>O2999*H2999</f>
        <v>0</v>
      </c>
      <c r="Q2999" s="249">
        <v>0</v>
      </c>
      <c r="R2999" s="249">
        <f>Q2999*H2999</f>
        <v>0</v>
      </c>
      <c r="S2999" s="249">
        <v>0.033000000000000002</v>
      </c>
      <c r="T2999" s="250">
        <f>S2999*H2999</f>
        <v>29.055410999999999</v>
      </c>
      <c r="AR2999" s="25" t="s">
        <v>690</v>
      </c>
      <c r="AT2999" s="25" t="s">
        <v>418</v>
      </c>
      <c r="AU2999" s="25" t="s">
        <v>86</v>
      </c>
      <c r="AY2999" s="25" t="s">
        <v>414</v>
      </c>
      <c r="BE2999" s="251">
        <f>IF(N2999="základní",J2999,0)</f>
        <v>0</v>
      </c>
      <c r="BF2999" s="251">
        <f>IF(N2999="snížená",J2999,0)</f>
        <v>0</v>
      </c>
      <c r="BG2999" s="251">
        <f>IF(N2999="zákl. přenesená",J2999,0)</f>
        <v>0</v>
      </c>
      <c r="BH2999" s="251">
        <f>IF(N2999="sníž. přenesená",J2999,0)</f>
        <v>0</v>
      </c>
      <c r="BI2999" s="251">
        <f>IF(N2999="nulová",J2999,0)</f>
        <v>0</v>
      </c>
      <c r="BJ2999" s="25" t="s">
        <v>83</v>
      </c>
      <c r="BK2999" s="251">
        <f>ROUND(I2999*H2999,2)</f>
        <v>0</v>
      </c>
      <c r="BL2999" s="25" t="s">
        <v>690</v>
      </c>
      <c r="BM2999" s="25" t="s">
        <v>3180</v>
      </c>
    </row>
    <row r="3000" s="12" customFormat="1">
      <c r="B3000" s="255"/>
      <c r="C3000" s="256"/>
      <c r="D3000" s="252" t="s">
        <v>428</v>
      </c>
      <c r="E3000" s="257" t="s">
        <v>21</v>
      </c>
      <c r="F3000" s="258" t="s">
        <v>1130</v>
      </c>
      <c r="G3000" s="256"/>
      <c r="H3000" s="257" t="s">
        <v>21</v>
      </c>
      <c r="I3000" s="259"/>
      <c r="J3000" s="256"/>
      <c r="K3000" s="256"/>
      <c r="L3000" s="260"/>
      <c r="M3000" s="261"/>
      <c r="N3000" s="262"/>
      <c r="O3000" s="262"/>
      <c r="P3000" s="262"/>
      <c r="Q3000" s="262"/>
      <c r="R3000" s="262"/>
      <c r="S3000" s="262"/>
      <c r="T3000" s="263"/>
      <c r="AT3000" s="264" t="s">
        <v>428</v>
      </c>
      <c r="AU3000" s="264" t="s">
        <v>86</v>
      </c>
      <c r="AV3000" s="12" t="s">
        <v>83</v>
      </c>
      <c r="AW3000" s="12" t="s">
        <v>39</v>
      </c>
      <c r="AX3000" s="12" t="s">
        <v>76</v>
      </c>
      <c r="AY3000" s="264" t="s">
        <v>414</v>
      </c>
    </row>
    <row r="3001" s="12" customFormat="1">
      <c r="B3001" s="255"/>
      <c r="C3001" s="256"/>
      <c r="D3001" s="252" t="s">
        <v>428</v>
      </c>
      <c r="E3001" s="257" t="s">
        <v>21</v>
      </c>
      <c r="F3001" s="258" t="s">
        <v>3181</v>
      </c>
      <c r="G3001" s="256"/>
      <c r="H3001" s="257" t="s">
        <v>21</v>
      </c>
      <c r="I3001" s="259"/>
      <c r="J3001" s="256"/>
      <c r="K3001" s="256"/>
      <c r="L3001" s="260"/>
      <c r="M3001" s="261"/>
      <c r="N3001" s="262"/>
      <c r="O3001" s="262"/>
      <c r="P3001" s="262"/>
      <c r="Q3001" s="262"/>
      <c r="R3001" s="262"/>
      <c r="S3001" s="262"/>
      <c r="T3001" s="263"/>
      <c r="AT3001" s="264" t="s">
        <v>428</v>
      </c>
      <c r="AU3001" s="264" t="s">
        <v>86</v>
      </c>
      <c r="AV3001" s="12" t="s">
        <v>83</v>
      </c>
      <c r="AW3001" s="12" t="s">
        <v>39</v>
      </c>
      <c r="AX3001" s="12" t="s">
        <v>76</v>
      </c>
      <c r="AY3001" s="264" t="s">
        <v>414</v>
      </c>
    </row>
    <row r="3002" s="12" customFormat="1">
      <c r="B3002" s="255"/>
      <c r="C3002" s="256"/>
      <c r="D3002" s="252" t="s">
        <v>428</v>
      </c>
      <c r="E3002" s="257" t="s">
        <v>21</v>
      </c>
      <c r="F3002" s="258" t="s">
        <v>3182</v>
      </c>
      <c r="G3002" s="256"/>
      <c r="H3002" s="257" t="s">
        <v>21</v>
      </c>
      <c r="I3002" s="259"/>
      <c r="J3002" s="256"/>
      <c r="K3002" s="256"/>
      <c r="L3002" s="260"/>
      <c r="M3002" s="261"/>
      <c r="N3002" s="262"/>
      <c r="O3002" s="262"/>
      <c r="P3002" s="262"/>
      <c r="Q3002" s="262"/>
      <c r="R3002" s="262"/>
      <c r="S3002" s="262"/>
      <c r="T3002" s="263"/>
      <c r="AT3002" s="264" t="s">
        <v>428</v>
      </c>
      <c r="AU3002" s="264" t="s">
        <v>86</v>
      </c>
      <c r="AV3002" s="12" t="s">
        <v>83</v>
      </c>
      <c r="AW3002" s="12" t="s">
        <v>39</v>
      </c>
      <c r="AX3002" s="12" t="s">
        <v>76</v>
      </c>
      <c r="AY3002" s="264" t="s">
        <v>414</v>
      </c>
    </row>
    <row r="3003" s="13" customFormat="1">
      <c r="B3003" s="265"/>
      <c r="C3003" s="266"/>
      <c r="D3003" s="252" t="s">
        <v>428</v>
      </c>
      <c r="E3003" s="267" t="s">
        <v>21</v>
      </c>
      <c r="F3003" s="268" t="s">
        <v>175</v>
      </c>
      <c r="G3003" s="266"/>
      <c r="H3003" s="269">
        <v>87.094999999999999</v>
      </c>
      <c r="I3003" s="270"/>
      <c r="J3003" s="266"/>
      <c r="K3003" s="266"/>
      <c r="L3003" s="271"/>
      <c r="M3003" s="272"/>
      <c r="N3003" s="273"/>
      <c r="O3003" s="273"/>
      <c r="P3003" s="273"/>
      <c r="Q3003" s="273"/>
      <c r="R3003" s="273"/>
      <c r="S3003" s="273"/>
      <c r="T3003" s="274"/>
      <c r="AT3003" s="275" t="s">
        <v>428</v>
      </c>
      <c r="AU3003" s="275" t="s">
        <v>86</v>
      </c>
      <c r="AV3003" s="13" t="s">
        <v>86</v>
      </c>
      <c r="AW3003" s="13" t="s">
        <v>39</v>
      </c>
      <c r="AX3003" s="13" t="s">
        <v>76</v>
      </c>
      <c r="AY3003" s="275" t="s">
        <v>414</v>
      </c>
    </row>
    <row r="3004" s="13" customFormat="1">
      <c r="B3004" s="265"/>
      <c r="C3004" s="266"/>
      <c r="D3004" s="252" t="s">
        <v>428</v>
      </c>
      <c r="E3004" s="267" t="s">
        <v>21</v>
      </c>
      <c r="F3004" s="268" t="s">
        <v>177</v>
      </c>
      <c r="G3004" s="266"/>
      <c r="H3004" s="269">
        <v>177.375</v>
      </c>
      <c r="I3004" s="270"/>
      <c r="J3004" s="266"/>
      <c r="K3004" s="266"/>
      <c r="L3004" s="271"/>
      <c r="M3004" s="272"/>
      <c r="N3004" s="273"/>
      <c r="O3004" s="273"/>
      <c r="P3004" s="273"/>
      <c r="Q3004" s="273"/>
      <c r="R3004" s="273"/>
      <c r="S3004" s="273"/>
      <c r="T3004" s="274"/>
      <c r="AT3004" s="275" t="s">
        <v>428</v>
      </c>
      <c r="AU3004" s="275" t="s">
        <v>86</v>
      </c>
      <c r="AV3004" s="13" t="s">
        <v>86</v>
      </c>
      <c r="AW3004" s="13" t="s">
        <v>39</v>
      </c>
      <c r="AX3004" s="13" t="s">
        <v>76</v>
      </c>
      <c r="AY3004" s="275" t="s">
        <v>414</v>
      </c>
    </row>
    <row r="3005" s="13" customFormat="1">
      <c r="B3005" s="265"/>
      <c r="C3005" s="266"/>
      <c r="D3005" s="252" t="s">
        <v>428</v>
      </c>
      <c r="E3005" s="267" t="s">
        <v>21</v>
      </c>
      <c r="F3005" s="268" t="s">
        <v>179</v>
      </c>
      <c r="G3005" s="266"/>
      <c r="H3005" s="269">
        <v>97.180999999999997</v>
      </c>
      <c r="I3005" s="270"/>
      <c r="J3005" s="266"/>
      <c r="K3005" s="266"/>
      <c r="L3005" s="271"/>
      <c r="M3005" s="272"/>
      <c r="N3005" s="273"/>
      <c r="O3005" s="273"/>
      <c r="P3005" s="273"/>
      <c r="Q3005" s="273"/>
      <c r="R3005" s="273"/>
      <c r="S3005" s="273"/>
      <c r="T3005" s="274"/>
      <c r="AT3005" s="275" t="s">
        <v>428</v>
      </c>
      <c r="AU3005" s="275" t="s">
        <v>86</v>
      </c>
      <c r="AV3005" s="13" t="s">
        <v>86</v>
      </c>
      <c r="AW3005" s="13" t="s">
        <v>39</v>
      </c>
      <c r="AX3005" s="13" t="s">
        <v>76</v>
      </c>
      <c r="AY3005" s="275" t="s">
        <v>414</v>
      </c>
    </row>
    <row r="3006" s="13" customFormat="1">
      <c r="B3006" s="265"/>
      <c r="C3006" s="266"/>
      <c r="D3006" s="252" t="s">
        <v>428</v>
      </c>
      <c r="E3006" s="267" t="s">
        <v>21</v>
      </c>
      <c r="F3006" s="268" t="s">
        <v>181</v>
      </c>
      <c r="G3006" s="266"/>
      <c r="H3006" s="269">
        <v>231.15000000000001</v>
      </c>
      <c r="I3006" s="270"/>
      <c r="J3006" s="266"/>
      <c r="K3006" s="266"/>
      <c r="L3006" s="271"/>
      <c r="M3006" s="272"/>
      <c r="N3006" s="273"/>
      <c r="O3006" s="273"/>
      <c r="P3006" s="273"/>
      <c r="Q3006" s="273"/>
      <c r="R3006" s="273"/>
      <c r="S3006" s="273"/>
      <c r="T3006" s="274"/>
      <c r="AT3006" s="275" t="s">
        <v>428</v>
      </c>
      <c r="AU3006" s="275" t="s">
        <v>86</v>
      </c>
      <c r="AV3006" s="13" t="s">
        <v>86</v>
      </c>
      <c r="AW3006" s="13" t="s">
        <v>39</v>
      </c>
      <c r="AX3006" s="13" t="s">
        <v>76</v>
      </c>
      <c r="AY3006" s="275" t="s">
        <v>414</v>
      </c>
    </row>
    <row r="3007" s="13" customFormat="1">
      <c r="B3007" s="265"/>
      <c r="C3007" s="266"/>
      <c r="D3007" s="252" t="s">
        <v>428</v>
      </c>
      <c r="E3007" s="267" t="s">
        <v>21</v>
      </c>
      <c r="F3007" s="268" t="s">
        <v>183</v>
      </c>
      <c r="G3007" s="266"/>
      <c r="H3007" s="269">
        <v>65.567999999999998</v>
      </c>
      <c r="I3007" s="270"/>
      <c r="J3007" s="266"/>
      <c r="K3007" s="266"/>
      <c r="L3007" s="271"/>
      <c r="M3007" s="272"/>
      <c r="N3007" s="273"/>
      <c r="O3007" s="273"/>
      <c r="P3007" s="273"/>
      <c r="Q3007" s="273"/>
      <c r="R3007" s="273"/>
      <c r="S3007" s="273"/>
      <c r="T3007" s="274"/>
      <c r="AT3007" s="275" t="s">
        <v>428</v>
      </c>
      <c r="AU3007" s="275" t="s">
        <v>86</v>
      </c>
      <c r="AV3007" s="13" t="s">
        <v>86</v>
      </c>
      <c r="AW3007" s="13" t="s">
        <v>39</v>
      </c>
      <c r="AX3007" s="13" t="s">
        <v>76</v>
      </c>
      <c r="AY3007" s="275" t="s">
        <v>414</v>
      </c>
    </row>
    <row r="3008" s="13" customFormat="1">
      <c r="B3008" s="265"/>
      <c r="C3008" s="266"/>
      <c r="D3008" s="252" t="s">
        <v>428</v>
      </c>
      <c r="E3008" s="267" t="s">
        <v>21</v>
      </c>
      <c r="F3008" s="268" t="s">
        <v>185</v>
      </c>
      <c r="G3008" s="266"/>
      <c r="H3008" s="269">
        <v>65.567999999999998</v>
      </c>
      <c r="I3008" s="270"/>
      <c r="J3008" s="266"/>
      <c r="K3008" s="266"/>
      <c r="L3008" s="271"/>
      <c r="M3008" s="272"/>
      <c r="N3008" s="273"/>
      <c r="O3008" s="273"/>
      <c r="P3008" s="273"/>
      <c r="Q3008" s="273"/>
      <c r="R3008" s="273"/>
      <c r="S3008" s="273"/>
      <c r="T3008" s="274"/>
      <c r="AT3008" s="275" t="s">
        <v>428</v>
      </c>
      <c r="AU3008" s="275" t="s">
        <v>86</v>
      </c>
      <c r="AV3008" s="13" t="s">
        <v>86</v>
      </c>
      <c r="AW3008" s="13" t="s">
        <v>39</v>
      </c>
      <c r="AX3008" s="13" t="s">
        <v>76</v>
      </c>
      <c r="AY3008" s="275" t="s">
        <v>414</v>
      </c>
    </row>
    <row r="3009" s="12" customFormat="1">
      <c r="B3009" s="255"/>
      <c r="C3009" s="256"/>
      <c r="D3009" s="252" t="s">
        <v>428</v>
      </c>
      <c r="E3009" s="257" t="s">
        <v>21</v>
      </c>
      <c r="F3009" s="258" t="s">
        <v>3183</v>
      </c>
      <c r="G3009" s="256"/>
      <c r="H3009" s="257" t="s">
        <v>21</v>
      </c>
      <c r="I3009" s="259"/>
      <c r="J3009" s="256"/>
      <c r="K3009" s="256"/>
      <c r="L3009" s="260"/>
      <c r="M3009" s="261"/>
      <c r="N3009" s="262"/>
      <c r="O3009" s="262"/>
      <c r="P3009" s="262"/>
      <c r="Q3009" s="262"/>
      <c r="R3009" s="262"/>
      <c r="S3009" s="262"/>
      <c r="T3009" s="263"/>
      <c r="AT3009" s="264" t="s">
        <v>428</v>
      </c>
      <c r="AU3009" s="264" t="s">
        <v>86</v>
      </c>
      <c r="AV3009" s="12" t="s">
        <v>83</v>
      </c>
      <c r="AW3009" s="12" t="s">
        <v>39</v>
      </c>
      <c r="AX3009" s="12" t="s">
        <v>76</v>
      </c>
      <c r="AY3009" s="264" t="s">
        <v>414</v>
      </c>
    </row>
    <row r="3010" s="13" customFormat="1">
      <c r="B3010" s="265"/>
      <c r="C3010" s="266"/>
      <c r="D3010" s="252" t="s">
        <v>428</v>
      </c>
      <c r="E3010" s="267" t="s">
        <v>21</v>
      </c>
      <c r="F3010" s="268" t="s">
        <v>478</v>
      </c>
      <c r="G3010" s="266"/>
      <c r="H3010" s="269">
        <v>136.30199999999999</v>
      </c>
      <c r="I3010" s="270"/>
      <c r="J3010" s="266"/>
      <c r="K3010" s="266"/>
      <c r="L3010" s="271"/>
      <c r="M3010" s="272"/>
      <c r="N3010" s="273"/>
      <c r="O3010" s="273"/>
      <c r="P3010" s="273"/>
      <c r="Q3010" s="273"/>
      <c r="R3010" s="273"/>
      <c r="S3010" s="273"/>
      <c r="T3010" s="274"/>
      <c r="AT3010" s="275" t="s">
        <v>428</v>
      </c>
      <c r="AU3010" s="275" t="s">
        <v>86</v>
      </c>
      <c r="AV3010" s="13" t="s">
        <v>86</v>
      </c>
      <c r="AW3010" s="13" t="s">
        <v>39</v>
      </c>
      <c r="AX3010" s="13" t="s">
        <v>76</v>
      </c>
      <c r="AY3010" s="275" t="s">
        <v>414</v>
      </c>
    </row>
    <row r="3011" s="12" customFormat="1">
      <c r="B3011" s="255"/>
      <c r="C3011" s="256"/>
      <c r="D3011" s="252" t="s">
        <v>428</v>
      </c>
      <c r="E3011" s="257" t="s">
        <v>21</v>
      </c>
      <c r="F3011" s="258" t="s">
        <v>1163</v>
      </c>
      <c r="G3011" s="256"/>
      <c r="H3011" s="257" t="s">
        <v>21</v>
      </c>
      <c r="I3011" s="259"/>
      <c r="J3011" s="256"/>
      <c r="K3011" s="256"/>
      <c r="L3011" s="260"/>
      <c r="M3011" s="261"/>
      <c r="N3011" s="262"/>
      <c r="O3011" s="262"/>
      <c r="P3011" s="262"/>
      <c r="Q3011" s="262"/>
      <c r="R3011" s="262"/>
      <c r="S3011" s="262"/>
      <c r="T3011" s="263"/>
      <c r="AT3011" s="264" t="s">
        <v>428</v>
      </c>
      <c r="AU3011" s="264" t="s">
        <v>86</v>
      </c>
      <c r="AV3011" s="12" t="s">
        <v>83</v>
      </c>
      <c r="AW3011" s="12" t="s">
        <v>39</v>
      </c>
      <c r="AX3011" s="12" t="s">
        <v>76</v>
      </c>
      <c r="AY3011" s="264" t="s">
        <v>414</v>
      </c>
    </row>
    <row r="3012" s="13" customFormat="1">
      <c r="B3012" s="265"/>
      <c r="C3012" s="266"/>
      <c r="D3012" s="252" t="s">
        <v>428</v>
      </c>
      <c r="E3012" s="267" t="s">
        <v>21</v>
      </c>
      <c r="F3012" s="268" t="s">
        <v>3184</v>
      </c>
      <c r="G3012" s="266"/>
      <c r="H3012" s="269">
        <v>20.228000000000002</v>
      </c>
      <c r="I3012" s="270"/>
      <c r="J3012" s="266"/>
      <c r="K3012" s="266"/>
      <c r="L3012" s="271"/>
      <c r="M3012" s="272"/>
      <c r="N3012" s="273"/>
      <c r="O3012" s="273"/>
      <c r="P3012" s="273"/>
      <c r="Q3012" s="273"/>
      <c r="R3012" s="273"/>
      <c r="S3012" s="273"/>
      <c r="T3012" s="274"/>
      <c r="AT3012" s="275" t="s">
        <v>428</v>
      </c>
      <c r="AU3012" s="275" t="s">
        <v>86</v>
      </c>
      <c r="AV3012" s="13" t="s">
        <v>86</v>
      </c>
      <c r="AW3012" s="13" t="s">
        <v>39</v>
      </c>
      <c r="AX3012" s="13" t="s">
        <v>76</v>
      </c>
      <c r="AY3012" s="275" t="s">
        <v>414</v>
      </c>
    </row>
    <row r="3013" s="15" customFormat="1">
      <c r="B3013" s="287"/>
      <c r="C3013" s="288"/>
      <c r="D3013" s="252" t="s">
        <v>428</v>
      </c>
      <c r="E3013" s="289" t="s">
        <v>21</v>
      </c>
      <c r="F3013" s="290" t="s">
        <v>235</v>
      </c>
      <c r="G3013" s="288"/>
      <c r="H3013" s="291">
        <v>880.46699999999998</v>
      </c>
      <c r="I3013" s="292"/>
      <c r="J3013" s="288"/>
      <c r="K3013" s="288"/>
      <c r="L3013" s="293"/>
      <c r="M3013" s="294"/>
      <c r="N3013" s="295"/>
      <c r="O3013" s="295"/>
      <c r="P3013" s="295"/>
      <c r="Q3013" s="295"/>
      <c r="R3013" s="295"/>
      <c r="S3013" s="295"/>
      <c r="T3013" s="296"/>
      <c r="AT3013" s="297" t="s">
        <v>428</v>
      </c>
      <c r="AU3013" s="297" t="s">
        <v>86</v>
      </c>
      <c r="AV3013" s="15" t="s">
        <v>422</v>
      </c>
      <c r="AW3013" s="15" t="s">
        <v>39</v>
      </c>
      <c r="AX3013" s="15" t="s">
        <v>83</v>
      </c>
      <c r="AY3013" s="297" t="s">
        <v>414</v>
      </c>
    </row>
    <row r="3014" s="1" customFormat="1" ht="25.5" customHeight="1">
      <c r="B3014" s="47"/>
      <c r="C3014" s="240" t="s">
        <v>3185</v>
      </c>
      <c r="D3014" s="240" t="s">
        <v>418</v>
      </c>
      <c r="E3014" s="241" t="s">
        <v>3186</v>
      </c>
      <c r="F3014" s="242" t="s">
        <v>3187</v>
      </c>
      <c r="G3014" s="243" t="s">
        <v>192</v>
      </c>
      <c r="H3014" s="244">
        <v>87.094999999999999</v>
      </c>
      <c r="I3014" s="245"/>
      <c r="J3014" s="246">
        <f>ROUND(I3014*H3014,2)</f>
        <v>0</v>
      </c>
      <c r="K3014" s="242" t="s">
        <v>21</v>
      </c>
      <c r="L3014" s="73"/>
      <c r="M3014" s="247" t="s">
        <v>21</v>
      </c>
      <c r="N3014" s="248" t="s">
        <v>47</v>
      </c>
      <c r="O3014" s="48"/>
      <c r="P3014" s="249">
        <f>O3014*H3014</f>
        <v>0</v>
      </c>
      <c r="Q3014" s="249">
        <v>0</v>
      </c>
      <c r="R3014" s="249">
        <f>Q3014*H3014</f>
        <v>0</v>
      </c>
      <c r="S3014" s="249">
        <v>0</v>
      </c>
      <c r="T3014" s="250">
        <f>S3014*H3014</f>
        <v>0</v>
      </c>
      <c r="AR3014" s="25" t="s">
        <v>690</v>
      </c>
      <c r="AT3014" s="25" t="s">
        <v>418</v>
      </c>
      <c r="AU3014" s="25" t="s">
        <v>86</v>
      </c>
      <c r="AY3014" s="25" t="s">
        <v>414</v>
      </c>
      <c r="BE3014" s="251">
        <f>IF(N3014="základní",J3014,0)</f>
        <v>0</v>
      </c>
      <c r="BF3014" s="251">
        <f>IF(N3014="snížená",J3014,0)</f>
        <v>0</v>
      </c>
      <c r="BG3014" s="251">
        <f>IF(N3014="zákl. přenesená",J3014,0)</f>
        <v>0</v>
      </c>
      <c r="BH3014" s="251">
        <f>IF(N3014="sníž. přenesená",J3014,0)</f>
        <v>0</v>
      </c>
      <c r="BI3014" s="251">
        <f>IF(N3014="nulová",J3014,0)</f>
        <v>0</v>
      </c>
      <c r="BJ3014" s="25" t="s">
        <v>83</v>
      </c>
      <c r="BK3014" s="251">
        <f>ROUND(I3014*H3014,2)</f>
        <v>0</v>
      </c>
      <c r="BL3014" s="25" t="s">
        <v>690</v>
      </c>
      <c r="BM3014" s="25" t="s">
        <v>3188</v>
      </c>
    </row>
    <row r="3015" s="12" customFormat="1">
      <c r="B3015" s="255"/>
      <c r="C3015" s="256"/>
      <c r="D3015" s="252" t="s">
        <v>428</v>
      </c>
      <c r="E3015" s="257" t="s">
        <v>21</v>
      </c>
      <c r="F3015" s="258" t="s">
        <v>632</v>
      </c>
      <c r="G3015" s="256"/>
      <c r="H3015" s="257" t="s">
        <v>21</v>
      </c>
      <c r="I3015" s="259"/>
      <c r="J3015" s="256"/>
      <c r="K3015" s="256"/>
      <c r="L3015" s="260"/>
      <c r="M3015" s="261"/>
      <c r="N3015" s="262"/>
      <c r="O3015" s="262"/>
      <c r="P3015" s="262"/>
      <c r="Q3015" s="262"/>
      <c r="R3015" s="262"/>
      <c r="S3015" s="262"/>
      <c r="T3015" s="263"/>
      <c r="AT3015" s="264" t="s">
        <v>428</v>
      </c>
      <c r="AU3015" s="264" t="s">
        <v>86</v>
      </c>
      <c r="AV3015" s="12" t="s">
        <v>83</v>
      </c>
      <c r="AW3015" s="12" t="s">
        <v>39</v>
      </c>
      <c r="AX3015" s="12" t="s">
        <v>76</v>
      </c>
      <c r="AY3015" s="264" t="s">
        <v>414</v>
      </c>
    </row>
    <row r="3016" s="13" customFormat="1">
      <c r="B3016" s="265"/>
      <c r="C3016" s="266"/>
      <c r="D3016" s="252" t="s">
        <v>428</v>
      </c>
      <c r="E3016" s="267" t="s">
        <v>21</v>
      </c>
      <c r="F3016" s="268" t="s">
        <v>3189</v>
      </c>
      <c r="G3016" s="266"/>
      <c r="H3016" s="269">
        <v>87.094999999999999</v>
      </c>
      <c r="I3016" s="270"/>
      <c r="J3016" s="266"/>
      <c r="K3016" s="266"/>
      <c r="L3016" s="271"/>
      <c r="M3016" s="272"/>
      <c r="N3016" s="273"/>
      <c r="O3016" s="273"/>
      <c r="P3016" s="273"/>
      <c r="Q3016" s="273"/>
      <c r="R3016" s="273"/>
      <c r="S3016" s="273"/>
      <c r="T3016" s="274"/>
      <c r="AT3016" s="275" t="s">
        <v>428</v>
      </c>
      <c r="AU3016" s="275" t="s">
        <v>86</v>
      </c>
      <c r="AV3016" s="13" t="s">
        <v>86</v>
      </c>
      <c r="AW3016" s="13" t="s">
        <v>39</v>
      </c>
      <c r="AX3016" s="13" t="s">
        <v>76</v>
      </c>
      <c r="AY3016" s="275" t="s">
        <v>414</v>
      </c>
    </row>
    <row r="3017" s="14" customFormat="1">
      <c r="B3017" s="276"/>
      <c r="C3017" s="277"/>
      <c r="D3017" s="252" t="s">
        <v>428</v>
      </c>
      <c r="E3017" s="278" t="s">
        <v>175</v>
      </c>
      <c r="F3017" s="279" t="s">
        <v>259</v>
      </c>
      <c r="G3017" s="277"/>
      <c r="H3017" s="280">
        <v>87.094999999999999</v>
      </c>
      <c r="I3017" s="281"/>
      <c r="J3017" s="277"/>
      <c r="K3017" s="277"/>
      <c r="L3017" s="282"/>
      <c r="M3017" s="283"/>
      <c r="N3017" s="284"/>
      <c r="O3017" s="284"/>
      <c r="P3017" s="284"/>
      <c r="Q3017" s="284"/>
      <c r="R3017" s="284"/>
      <c r="S3017" s="284"/>
      <c r="T3017" s="285"/>
      <c r="AT3017" s="286" t="s">
        <v>428</v>
      </c>
      <c r="AU3017" s="286" t="s">
        <v>86</v>
      </c>
      <c r="AV3017" s="14" t="s">
        <v>394</v>
      </c>
      <c r="AW3017" s="14" t="s">
        <v>39</v>
      </c>
      <c r="AX3017" s="14" t="s">
        <v>76</v>
      </c>
      <c r="AY3017" s="286" t="s">
        <v>414</v>
      </c>
    </row>
    <row r="3018" s="15" customFormat="1">
      <c r="B3018" s="287"/>
      <c r="C3018" s="288"/>
      <c r="D3018" s="252" t="s">
        <v>428</v>
      </c>
      <c r="E3018" s="289" t="s">
        <v>21</v>
      </c>
      <c r="F3018" s="290" t="s">
        <v>235</v>
      </c>
      <c r="G3018" s="288"/>
      <c r="H3018" s="291">
        <v>87.094999999999999</v>
      </c>
      <c r="I3018" s="292"/>
      <c r="J3018" s="288"/>
      <c r="K3018" s="288"/>
      <c r="L3018" s="293"/>
      <c r="M3018" s="294"/>
      <c r="N3018" s="295"/>
      <c r="O3018" s="295"/>
      <c r="P3018" s="295"/>
      <c r="Q3018" s="295"/>
      <c r="R3018" s="295"/>
      <c r="S3018" s="295"/>
      <c r="T3018" s="296"/>
      <c r="AT3018" s="297" t="s">
        <v>428</v>
      </c>
      <c r="AU3018" s="297" t="s">
        <v>86</v>
      </c>
      <c r="AV3018" s="15" t="s">
        <v>422</v>
      </c>
      <c r="AW3018" s="15" t="s">
        <v>39</v>
      </c>
      <c r="AX3018" s="15" t="s">
        <v>83</v>
      </c>
      <c r="AY3018" s="297" t="s">
        <v>414</v>
      </c>
    </row>
    <row r="3019" s="1" customFormat="1" ht="38.25" customHeight="1">
      <c r="B3019" s="47"/>
      <c r="C3019" s="240" t="s">
        <v>3190</v>
      </c>
      <c r="D3019" s="240" t="s">
        <v>418</v>
      </c>
      <c r="E3019" s="241" t="s">
        <v>3191</v>
      </c>
      <c r="F3019" s="242" t="s">
        <v>3192</v>
      </c>
      <c r="G3019" s="243" t="s">
        <v>192</v>
      </c>
      <c r="H3019" s="244">
        <v>177.375</v>
      </c>
      <c r="I3019" s="245"/>
      <c r="J3019" s="246">
        <f>ROUND(I3019*H3019,2)</f>
        <v>0</v>
      </c>
      <c r="K3019" s="242" t="s">
        <v>21</v>
      </c>
      <c r="L3019" s="73"/>
      <c r="M3019" s="247" t="s">
        <v>21</v>
      </c>
      <c r="N3019" s="248" t="s">
        <v>47</v>
      </c>
      <c r="O3019" s="48"/>
      <c r="P3019" s="249">
        <f>O3019*H3019</f>
        <v>0</v>
      </c>
      <c r="Q3019" s="249">
        <v>0</v>
      </c>
      <c r="R3019" s="249">
        <f>Q3019*H3019</f>
        <v>0</v>
      </c>
      <c r="S3019" s="249">
        <v>0</v>
      </c>
      <c r="T3019" s="250">
        <f>S3019*H3019</f>
        <v>0</v>
      </c>
      <c r="AR3019" s="25" t="s">
        <v>690</v>
      </c>
      <c r="AT3019" s="25" t="s">
        <v>418</v>
      </c>
      <c r="AU3019" s="25" t="s">
        <v>86</v>
      </c>
      <c r="AY3019" s="25" t="s">
        <v>414</v>
      </c>
      <c r="BE3019" s="251">
        <f>IF(N3019="základní",J3019,0)</f>
        <v>0</v>
      </c>
      <c r="BF3019" s="251">
        <f>IF(N3019="snížená",J3019,0)</f>
        <v>0</v>
      </c>
      <c r="BG3019" s="251">
        <f>IF(N3019="zákl. přenesená",J3019,0)</f>
        <v>0</v>
      </c>
      <c r="BH3019" s="251">
        <f>IF(N3019="sníž. přenesená",J3019,0)</f>
        <v>0</v>
      </c>
      <c r="BI3019" s="251">
        <f>IF(N3019="nulová",J3019,0)</f>
        <v>0</v>
      </c>
      <c r="BJ3019" s="25" t="s">
        <v>83</v>
      </c>
      <c r="BK3019" s="251">
        <f>ROUND(I3019*H3019,2)</f>
        <v>0</v>
      </c>
      <c r="BL3019" s="25" t="s">
        <v>690</v>
      </c>
      <c r="BM3019" s="25" t="s">
        <v>3193</v>
      </c>
    </row>
    <row r="3020" s="12" customFormat="1">
      <c r="B3020" s="255"/>
      <c r="C3020" s="256"/>
      <c r="D3020" s="252" t="s">
        <v>428</v>
      </c>
      <c r="E3020" s="257" t="s">
        <v>21</v>
      </c>
      <c r="F3020" s="258" t="s">
        <v>632</v>
      </c>
      <c r="G3020" s="256"/>
      <c r="H3020" s="257" t="s">
        <v>21</v>
      </c>
      <c r="I3020" s="259"/>
      <c r="J3020" s="256"/>
      <c r="K3020" s="256"/>
      <c r="L3020" s="260"/>
      <c r="M3020" s="261"/>
      <c r="N3020" s="262"/>
      <c r="O3020" s="262"/>
      <c r="P3020" s="262"/>
      <c r="Q3020" s="262"/>
      <c r="R3020" s="262"/>
      <c r="S3020" s="262"/>
      <c r="T3020" s="263"/>
      <c r="AT3020" s="264" t="s">
        <v>428</v>
      </c>
      <c r="AU3020" s="264" t="s">
        <v>86</v>
      </c>
      <c r="AV3020" s="12" t="s">
        <v>83</v>
      </c>
      <c r="AW3020" s="12" t="s">
        <v>39</v>
      </c>
      <c r="AX3020" s="12" t="s">
        <v>76</v>
      </c>
      <c r="AY3020" s="264" t="s">
        <v>414</v>
      </c>
    </row>
    <row r="3021" s="13" customFormat="1">
      <c r="B3021" s="265"/>
      <c r="C3021" s="266"/>
      <c r="D3021" s="252" t="s">
        <v>428</v>
      </c>
      <c r="E3021" s="267" t="s">
        <v>21</v>
      </c>
      <c r="F3021" s="268" t="s">
        <v>3194</v>
      </c>
      <c r="G3021" s="266"/>
      <c r="H3021" s="269">
        <v>177.375</v>
      </c>
      <c r="I3021" s="270"/>
      <c r="J3021" s="266"/>
      <c r="K3021" s="266"/>
      <c r="L3021" s="271"/>
      <c r="M3021" s="272"/>
      <c r="N3021" s="273"/>
      <c r="O3021" s="273"/>
      <c r="P3021" s="273"/>
      <c r="Q3021" s="273"/>
      <c r="R3021" s="273"/>
      <c r="S3021" s="273"/>
      <c r="T3021" s="274"/>
      <c r="AT3021" s="275" t="s">
        <v>428</v>
      </c>
      <c r="AU3021" s="275" t="s">
        <v>86</v>
      </c>
      <c r="AV3021" s="13" t="s">
        <v>86</v>
      </c>
      <c r="AW3021" s="13" t="s">
        <v>39</v>
      </c>
      <c r="AX3021" s="13" t="s">
        <v>76</v>
      </c>
      <c r="AY3021" s="275" t="s">
        <v>414</v>
      </c>
    </row>
    <row r="3022" s="14" customFormat="1">
      <c r="B3022" s="276"/>
      <c r="C3022" s="277"/>
      <c r="D3022" s="252" t="s">
        <v>428</v>
      </c>
      <c r="E3022" s="278" t="s">
        <v>177</v>
      </c>
      <c r="F3022" s="279" t="s">
        <v>259</v>
      </c>
      <c r="G3022" s="277"/>
      <c r="H3022" s="280">
        <v>177.375</v>
      </c>
      <c r="I3022" s="281"/>
      <c r="J3022" s="277"/>
      <c r="K3022" s="277"/>
      <c r="L3022" s="282"/>
      <c r="M3022" s="283"/>
      <c r="N3022" s="284"/>
      <c r="O3022" s="284"/>
      <c r="P3022" s="284"/>
      <c r="Q3022" s="284"/>
      <c r="R3022" s="284"/>
      <c r="S3022" s="284"/>
      <c r="T3022" s="285"/>
      <c r="AT3022" s="286" t="s">
        <v>428</v>
      </c>
      <c r="AU3022" s="286" t="s">
        <v>86</v>
      </c>
      <c r="AV3022" s="14" t="s">
        <v>394</v>
      </c>
      <c r="AW3022" s="14" t="s">
        <v>39</v>
      </c>
      <c r="AX3022" s="14" t="s">
        <v>76</v>
      </c>
      <c r="AY3022" s="286" t="s">
        <v>414</v>
      </c>
    </row>
    <row r="3023" s="15" customFormat="1">
      <c r="B3023" s="287"/>
      <c r="C3023" s="288"/>
      <c r="D3023" s="252" t="s">
        <v>428</v>
      </c>
      <c r="E3023" s="289" t="s">
        <v>21</v>
      </c>
      <c r="F3023" s="290" t="s">
        <v>235</v>
      </c>
      <c r="G3023" s="288"/>
      <c r="H3023" s="291">
        <v>177.375</v>
      </c>
      <c r="I3023" s="292"/>
      <c r="J3023" s="288"/>
      <c r="K3023" s="288"/>
      <c r="L3023" s="293"/>
      <c r="M3023" s="294"/>
      <c r="N3023" s="295"/>
      <c r="O3023" s="295"/>
      <c r="P3023" s="295"/>
      <c r="Q3023" s="295"/>
      <c r="R3023" s="295"/>
      <c r="S3023" s="295"/>
      <c r="T3023" s="296"/>
      <c r="AT3023" s="297" t="s">
        <v>428</v>
      </c>
      <c r="AU3023" s="297" t="s">
        <v>86</v>
      </c>
      <c r="AV3023" s="15" t="s">
        <v>422</v>
      </c>
      <c r="AW3023" s="15" t="s">
        <v>39</v>
      </c>
      <c r="AX3023" s="15" t="s">
        <v>83</v>
      </c>
      <c r="AY3023" s="297" t="s">
        <v>414</v>
      </c>
    </row>
    <row r="3024" s="1" customFormat="1" ht="38.25" customHeight="1">
      <c r="B3024" s="47"/>
      <c r="C3024" s="240" t="s">
        <v>3195</v>
      </c>
      <c r="D3024" s="240" t="s">
        <v>418</v>
      </c>
      <c r="E3024" s="241" t="s">
        <v>3196</v>
      </c>
      <c r="F3024" s="242" t="s">
        <v>3197</v>
      </c>
      <c r="G3024" s="243" t="s">
        <v>192</v>
      </c>
      <c r="H3024" s="244">
        <v>97.180999999999997</v>
      </c>
      <c r="I3024" s="245"/>
      <c r="J3024" s="246">
        <f>ROUND(I3024*H3024,2)</f>
        <v>0</v>
      </c>
      <c r="K3024" s="242" t="s">
        <v>21</v>
      </c>
      <c r="L3024" s="73"/>
      <c r="M3024" s="247" t="s">
        <v>21</v>
      </c>
      <c r="N3024" s="248" t="s">
        <v>47</v>
      </c>
      <c r="O3024" s="48"/>
      <c r="P3024" s="249">
        <f>O3024*H3024</f>
        <v>0</v>
      </c>
      <c r="Q3024" s="249">
        <v>0</v>
      </c>
      <c r="R3024" s="249">
        <f>Q3024*H3024</f>
        <v>0</v>
      </c>
      <c r="S3024" s="249">
        <v>0</v>
      </c>
      <c r="T3024" s="250">
        <f>S3024*H3024</f>
        <v>0</v>
      </c>
      <c r="AR3024" s="25" t="s">
        <v>690</v>
      </c>
      <c r="AT3024" s="25" t="s">
        <v>418</v>
      </c>
      <c r="AU3024" s="25" t="s">
        <v>86</v>
      </c>
      <c r="AY3024" s="25" t="s">
        <v>414</v>
      </c>
      <c r="BE3024" s="251">
        <f>IF(N3024="základní",J3024,0)</f>
        <v>0</v>
      </c>
      <c r="BF3024" s="251">
        <f>IF(N3024="snížená",J3024,0)</f>
        <v>0</v>
      </c>
      <c r="BG3024" s="251">
        <f>IF(N3024="zákl. přenesená",J3024,0)</f>
        <v>0</v>
      </c>
      <c r="BH3024" s="251">
        <f>IF(N3024="sníž. přenesená",J3024,0)</f>
        <v>0</v>
      </c>
      <c r="BI3024" s="251">
        <f>IF(N3024="nulová",J3024,0)</f>
        <v>0</v>
      </c>
      <c r="BJ3024" s="25" t="s">
        <v>83</v>
      </c>
      <c r="BK3024" s="251">
        <f>ROUND(I3024*H3024,2)</f>
        <v>0</v>
      </c>
      <c r="BL3024" s="25" t="s">
        <v>690</v>
      </c>
      <c r="BM3024" s="25" t="s">
        <v>3198</v>
      </c>
    </row>
    <row r="3025" s="12" customFormat="1">
      <c r="B3025" s="255"/>
      <c r="C3025" s="256"/>
      <c r="D3025" s="252" t="s">
        <v>428</v>
      </c>
      <c r="E3025" s="257" t="s">
        <v>21</v>
      </c>
      <c r="F3025" s="258" t="s">
        <v>632</v>
      </c>
      <c r="G3025" s="256"/>
      <c r="H3025" s="257" t="s">
        <v>21</v>
      </c>
      <c r="I3025" s="259"/>
      <c r="J3025" s="256"/>
      <c r="K3025" s="256"/>
      <c r="L3025" s="260"/>
      <c r="M3025" s="261"/>
      <c r="N3025" s="262"/>
      <c r="O3025" s="262"/>
      <c r="P3025" s="262"/>
      <c r="Q3025" s="262"/>
      <c r="R3025" s="262"/>
      <c r="S3025" s="262"/>
      <c r="T3025" s="263"/>
      <c r="AT3025" s="264" t="s">
        <v>428</v>
      </c>
      <c r="AU3025" s="264" t="s">
        <v>86</v>
      </c>
      <c r="AV3025" s="12" t="s">
        <v>83</v>
      </c>
      <c r="AW3025" s="12" t="s">
        <v>39</v>
      </c>
      <c r="AX3025" s="12" t="s">
        <v>76</v>
      </c>
      <c r="AY3025" s="264" t="s">
        <v>414</v>
      </c>
    </row>
    <row r="3026" s="13" customFormat="1">
      <c r="B3026" s="265"/>
      <c r="C3026" s="266"/>
      <c r="D3026" s="252" t="s">
        <v>428</v>
      </c>
      <c r="E3026" s="267" t="s">
        <v>21</v>
      </c>
      <c r="F3026" s="268" t="s">
        <v>3199</v>
      </c>
      <c r="G3026" s="266"/>
      <c r="H3026" s="269">
        <v>48.176000000000002</v>
      </c>
      <c r="I3026" s="270"/>
      <c r="J3026" s="266"/>
      <c r="K3026" s="266"/>
      <c r="L3026" s="271"/>
      <c r="M3026" s="272"/>
      <c r="N3026" s="273"/>
      <c r="O3026" s="273"/>
      <c r="P3026" s="273"/>
      <c r="Q3026" s="273"/>
      <c r="R3026" s="273"/>
      <c r="S3026" s="273"/>
      <c r="T3026" s="274"/>
      <c r="AT3026" s="275" t="s">
        <v>428</v>
      </c>
      <c r="AU3026" s="275" t="s">
        <v>86</v>
      </c>
      <c r="AV3026" s="13" t="s">
        <v>86</v>
      </c>
      <c r="AW3026" s="13" t="s">
        <v>39</v>
      </c>
      <c r="AX3026" s="13" t="s">
        <v>76</v>
      </c>
      <c r="AY3026" s="275" t="s">
        <v>414</v>
      </c>
    </row>
    <row r="3027" s="13" customFormat="1">
      <c r="B3027" s="265"/>
      <c r="C3027" s="266"/>
      <c r="D3027" s="252" t="s">
        <v>428</v>
      </c>
      <c r="E3027" s="267" t="s">
        <v>21</v>
      </c>
      <c r="F3027" s="268" t="s">
        <v>3200</v>
      </c>
      <c r="G3027" s="266"/>
      <c r="H3027" s="269">
        <v>49.005000000000003</v>
      </c>
      <c r="I3027" s="270"/>
      <c r="J3027" s="266"/>
      <c r="K3027" s="266"/>
      <c r="L3027" s="271"/>
      <c r="M3027" s="272"/>
      <c r="N3027" s="273"/>
      <c r="O3027" s="273"/>
      <c r="P3027" s="273"/>
      <c r="Q3027" s="273"/>
      <c r="R3027" s="273"/>
      <c r="S3027" s="273"/>
      <c r="T3027" s="274"/>
      <c r="AT3027" s="275" t="s">
        <v>428</v>
      </c>
      <c r="AU3027" s="275" t="s">
        <v>86</v>
      </c>
      <c r="AV3027" s="13" t="s">
        <v>86</v>
      </c>
      <c r="AW3027" s="13" t="s">
        <v>39</v>
      </c>
      <c r="AX3027" s="13" t="s">
        <v>76</v>
      </c>
      <c r="AY3027" s="275" t="s">
        <v>414</v>
      </c>
    </row>
    <row r="3028" s="14" customFormat="1">
      <c r="B3028" s="276"/>
      <c r="C3028" s="277"/>
      <c r="D3028" s="252" t="s">
        <v>428</v>
      </c>
      <c r="E3028" s="278" t="s">
        <v>179</v>
      </c>
      <c r="F3028" s="279" t="s">
        <v>259</v>
      </c>
      <c r="G3028" s="277"/>
      <c r="H3028" s="280">
        <v>97.180999999999997</v>
      </c>
      <c r="I3028" s="281"/>
      <c r="J3028" s="277"/>
      <c r="K3028" s="277"/>
      <c r="L3028" s="282"/>
      <c r="M3028" s="283"/>
      <c r="N3028" s="284"/>
      <c r="O3028" s="284"/>
      <c r="P3028" s="284"/>
      <c r="Q3028" s="284"/>
      <c r="R3028" s="284"/>
      <c r="S3028" s="284"/>
      <c r="T3028" s="285"/>
      <c r="AT3028" s="286" t="s">
        <v>428</v>
      </c>
      <c r="AU3028" s="286" t="s">
        <v>86</v>
      </c>
      <c r="AV3028" s="14" t="s">
        <v>394</v>
      </c>
      <c r="AW3028" s="14" t="s">
        <v>39</v>
      </c>
      <c r="AX3028" s="14" t="s">
        <v>76</v>
      </c>
      <c r="AY3028" s="286" t="s">
        <v>414</v>
      </c>
    </row>
    <row r="3029" s="15" customFormat="1">
      <c r="B3029" s="287"/>
      <c r="C3029" s="288"/>
      <c r="D3029" s="252" t="s">
        <v>428</v>
      </c>
      <c r="E3029" s="289" t="s">
        <v>21</v>
      </c>
      <c r="F3029" s="290" t="s">
        <v>235</v>
      </c>
      <c r="G3029" s="288"/>
      <c r="H3029" s="291">
        <v>97.180999999999997</v>
      </c>
      <c r="I3029" s="292"/>
      <c r="J3029" s="288"/>
      <c r="K3029" s="288"/>
      <c r="L3029" s="293"/>
      <c r="M3029" s="294"/>
      <c r="N3029" s="295"/>
      <c r="O3029" s="295"/>
      <c r="P3029" s="295"/>
      <c r="Q3029" s="295"/>
      <c r="R3029" s="295"/>
      <c r="S3029" s="295"/>
      <c r="T3029" s="296"/>
      <c r="AT3029" s="297" t="s">
        <v>428</v>
      </c>
      <c r="AU3029" s="297" t="s">
        <v>86</v>
      </c>
      <c r="AV3029" s="15" t="s">
        <v>422</v>
      </c>
      <c r="AW3029" s="15" t="s">
        <v>39</v>
      </c>
      <c r="AX3029" s="15" t="s">
        <v>83</v>
      </c>
      <c r="AY3029" s="297" t="s">
        <v>414</v>
      </c>
    </row>
    <row r="3030" s="1" customFormat="1" ht="38.25" customHeight="1">
      <c r="B3030" s="47"/>
      <c r="C3030" s="240" t="s">
        <v>3201</v>
      </c>
      <c r="D3030" s="240" t="s">
        <v>418</v>
      </c>
      <c r="E3030" s="241" t="s">
        <v>3202</v>
      </c>
      <c r="F3030" s="242" t="s">
        <v>3203</v>
      </c>
      <c r="G3030" s="243" t="s">
        <v>192</v>
      </c>
      <c r="H3030" s="244">
        <v>231.15000000000001</v>
      </c>
      <c r="I3030" s="245"/>
      <c r="J3030" s="246">
        <f>ROUND(I3030*H3030,2)</f>
        <v>0</v>
      </c>
      <c r="K3030" s="242" t="s">
        <v>21</v>
      </c>
      <c r="L3030" s="73"/>
      <c r="M3030" s="247" t="s">
        <v>21</v>
      </c>
      <c r="N3030" s="248" t="s">
        <v>47</v>
      </c>
      <c r="O3030" s="48"/>
      <c r="P3030" s="249">
        <f>O3030*H3030</f>
        <v>0</v>
      </c>
      <c r="Q3030" s="249">
        <v>0</v>
      </c>
      <c r="R3030" s="249">
        <f>Q3030*H3030</f>
        <v>0</v>
      </c>
      <c r="S3030" s="249">
        <v>0</v>
      </c>
      <c r="T3030" s="250">
        <f>S3030*H3030</f>
        <v>0</v>
      </c>
      <c r="AR3030" s="25" t="s">
        <v>690</v>
      </c>
      <c r="AT3030" s="25" t="s">
        <v>418</v>
      </c>
      <c r="AU3030" s="25" t="s">
        <v>86</v>
      </c>
      <c r="AY3030" s="25" t="s">
        <v>414</v>
      </c>
      <c r="BE3030" s="251">
        <f>IF(N3030="základní",J3030,0)</f>
        <v>0</v>
      </c>
      <c r="BF3030" s="251">
        <f>IF(N3030="snížená",J3030,0)</f>
        <v>0</v>
      </c>
      <c r="BG3030" s="251">
        <f>IF(N3030="zákl. přenesená",J3030,0)</f>
        <v>0</v>
      </c>
      <c r="BH3030" s="251">
        <f>IF(N3030="sníž. přenesená",J3030,0)</f>
        <v>0</v>
      </c>
      <c r="BI3030" s="251">
        <f>IF(N3030="nulová",J3030,0)</f>
        <v>0</v>
      </c>
      <c r="BJ3030" s="25" t="s">
        <v>83</v>
      </c>
      <c r="BK3030" s="251">
        <f>ROUND(I3030*H3030,2)</f>
        <v>0</v>
      </c>
      <c r="BL3030" s="25" t="s">
        <v>690</v>
      </c>
      <c r="BM3030" s="25" t="s">
        <v>3204</v>
      </c>
    </row>
    <row r="3031" s="12" customFormat="1">
      <c r="B3031" s="255"/>
      <c r="C3031" s="256"/>
      <c r="D3031" s="252" t="s">
        <v>428</v>
      </c>
      <c r="E3031" s="257" t="s">
        <v>21</v>
      </c>
      <c r="F3031" s="258" t="s">
        <v>632</v>
      </c>
      <c r="G3031" s="256"/>
      <c r="H3031" s="257" t="s">
        <v>21</v>
      </c>
      <c r="I3031" s="259"/>
      <c r="J3031" s="256"/>
      <c r="K3031" s="256"/>
      <c r="L3031" s="260"/>
      <c r="M3031" s="261"/>
      <c r="N3031" s="262"/>
      <c r="O3031" s="262"/>
      <c r="P3031" s="262"/>
      <c r="Q3031" s="262"/>
      <c r="R3031" s="262"/>
      <c r="S3031" s="262"/>
      <c r="T3031" s="263"/>
      <c r="AT3031" s="264" t="s">
        <v>428</v>
      </c>
      <c r="AU3031" s="264" t="s">
        <v>86</v>
      </c>
      <c r="AV3031" s="12" t="s">
        <v>83</v>
      </c>
      <c r="AW3031" s="12" t="s">
        <v>39</v>
      </c>
      <c r="AX3031" s="12" t="s">
        <v>76</v>
      </c>
      <c r="AY3031" s="264" t="s">
        <v>414</v>
      </c>
    </row>
    <row r="3032" s="13" customFormat="1">
      <c r="B3032" s="265"/>
      <c r="C3032" s="266"/>
      <c r="D3032" s="252" t="s">
        <v>428</v>
      </c>
      <c r="E3032" s="267" t="s">
        <v>21</v>
      </c>
      <c r="F3032" s="268" t="s">
        <v>3205</v>
      </c>
      <c r="G3032" s="266"/>
      <c r="H3032" s="269">
        <v>231.15000000000001</v>
      </c>
      <c r="I3032" s="270"/>
      <c r="J3032" s="266"/>
      <c r="K3032" s="266"/>
      <c r="L3032" s="271"/>
      <c r="M3032" s="272"/>
      <c r="N3032" s="273"/>
      <c r="O3032" s="273"/>
      <c r="P3032" s="273"/>
      <c r="Q3032" s="273"/>
      <c r="R3032" s="273"/>
      <c r="S3032" s="273"/>
      <c r="T3032" s="274"/>
      <c r="AT3032" s="275" t="s">
        <v>428</v>
      </c>
      <c r="AU3032" s="275" t="s">
        <v>86</v>
      </c>
      <c r="AV3032" s="13" t="s">
        <v>86</v>
      </c>
      <c r="AW3032" s="13" t="s">
        <v>39</v>
      </c>
      <c r="AX3032" s="13" t="s">
        <v>76</v>
      </c>
      <c r="AY3032" s="275" t="s">
        <v>414</v>
      </c>
    </row>
    <row r="3033" s="14" customFormat="1">
      <c r="B3033" s="276"/>
      <c r="C3033" s="277"/>
      <c r="D3033" s="252" t="s">
        <v>428</v>
      </c>
      <c r="E3033" s="278" t="s">
        <v>181</v>
      </c>
      <c r="F3033" s="279" t="s">
        <v>259</v>
      </c>
      <c r="G3033" s="277"/>
      <c r="H3033" s="280">
        <v>231.15000000000001</v>
      </c>
      <c r="I3033" s="281"/>
      <c r="J3033" s="277"/>
      <c r="K3033" s="277"/>
      <c r="L3033" s="282"/>
      <c r="M3033" s="283"/>
      <c r="N3033" s="284"/>
      <c r="O3033" s="284"/>
      <c r="P3033" s="284"/>
      <c r="Q3033" s="284"/>
      <c r="R3033" s="284"/>
      <c r="S3033" s="284"/>
      <c r="T3033" s="285"/>
      <c r="AT3033" s="286" t="s">
        <v>428</v>
      </c>
      <c r="AU3033" s="286" t="s">
        <v>86</v>
      </c>
      <c r="AV3033" s="14" t="s">
        <v>394</v>
      </c>
      <c r="AW3033" s="14" t="s">
        <v>39</v>
      </c>
      <c r="AX3033" s="14" t="s">
        <v>76</v>
      </c>
      <c r="AY3033" s="286" t="s">
        <v>414</v>
      </c>
    </row>
    <row r="3034" s="15" customFormat="1">
      <c r="B3034" s="287"/>
      <c r="C3034" s="288"/>
      <c r="D3034" s="252" t="s">
        <v>428</v>
      </c>
      <c r="E3034" s="289" t="s">
        <v>21</v>
      </c>
      <c r="F3034" s="290" t="s">
        <v>235</v>
      </c>
      <c r="G3034" s="288"/>
      <c r="H3034" s="291">
        <v>231.15000000000001</v>
      </c>
      <c r="I3034" s="292"/>
      <c r="J3034" s="288"/>
      <c r="K3034" s="288"/>
      <c r="L3034" s="293"/>
      <c r="M3034" s="294"/>
      <c r="N3034" s="295"/>
      <c r="O3034" s="295"/>
      <c r="P3034" s="295"/>
      <c r="Q3034" s="295"/>
      <c r="R3034" s="295"/>
      <c r="S3034" s="295"/>
      <c r="T3034" s="296"/>
      <c r="AT3034" s="297" t="s">
        <v>428</v>
      </c>
      <c r="AU3034" s="297" t="s">
        <v>86</v>
      </c>
      <c r="AV3034" s="15" t="s">
        <v>422</v>
      </c>
      <c r="AW3034" s="15" t="s">
        <v>39</v>
      </c>
      <c r="AX3034" s="15" t="s">
        <v>83</v>
      </c>
      <c r="AY3034" s="297" t="s">
        <v>414</v>
      </c>
    </row>
    <row r="3035" s="1" customFormat="1" ht="38.25" customHeight="1">
      <c r="B3035" s="47"/>
      <c r="C3035" s="240" t="s">
        <v>3206</v>
      </c>
      <c r="D3035" s="240" t="s">
        <v>418</v>
      </c>
      <c r="E3035" s="241" t="s">
        <v>3207</v>
      </c>
      <c r="F3035" s="242" t="s">
        <v>3208</v>
      </c>
      <c r="G3035" s="243" t="s">
        <v>192</v>
      </c>
      <c r="H3035" s="244">
        <v>65.567999999999998</v>
      </c>
      <c r="I3035" s="245"/>
      <c r="J3035" s="246">
        <f>ROUND(I3035*H3035,2)</f>
        <v>0</v>
      </c>
      <c r="K3035" s="242" t="s">
        <v>21</v>
      </c>
      <c r="L3035" s="73"/>
      <c r="M3035" s="247" t="s">
        <v>21</v>
      </c>
      <c r="N3035" s="248" t="s">
        <v>47</v>
      </c>
      <c r="O3035" s="48"/>
      <c r="P3035" s="249">
        <f>O3035*H3035</f>
        <v>0</v>
      </c>
      <c r="Q3035" s="249">
        <v>0</v>
      </c>
      <c r="R3035" s="249">
        <f>Q3035*H3035</f>
        <v>0</v>
      </c>
      <c r="S3035" s="249">
        <v>0</v>
      </c>
      <c r="T3035" s="250">
        <f>S3035*H3035</f>
        <v>0</v>
      </c>
      <c r="AR3035" s="25" t="s">
        <v>690</v>
      </c>
      <c r="AT3035" s="25" t="s">
        <v>418</v>
      </c>
      <c r="AU3035" s="25" t="s">
        <v>86</v>
      </c>
      <c r="AY3035" s="25" t="s">
        <v>414</v>
      </c>
      <c r="BE3035" s="251">
        <f>IF(N3035="základní",J3035,0)</f>
        <v>0</v>
      </c>
      <c r="BF3035" s="251">
        <f>IF(N3035="snížená",J3035,0)</f>
        <v>0</v>
      </c>
      <c r="BG3035" s="251">
        <f>IF(N3035="zákl. přenesená",J3035,0)</f>
        <v>0</v>
      </c>
      <c r="BH3035" s="251">
        <f>IF(N3035="sníž. přenesená",J3035,0)</f>
        <v>0</v>
      </c>
      <c r="BI3035" s="251">
        <f>IF(N3035="nulová",J3035,0)</f>
        <v>0</v>
      </c>
      <c r="BJ3035" s="25" t="s">
        <v>83</v>
      </c>
      <c r="BK3035" s="251">
        <f>ROUND(I3035*H3035,2)</f>
        <v>0</v>
      </c>
      <c r="BL3035" s="25" t="s">
        <v>690</v>
      </c>
      <c r="BM3035" s="25" t="s">
        <v>3209</v>
      </c>
    </row>
    <row r="3036" s="12" customFormat="1">
      <c r="B3036" s="255"/>
      <c r="C3036" s="256"/>
      <c r="D3036" s="252" t="s">
        <v>428</v>
      </c>
      <c r="E3036" s="257" t="s">
        <v>21</v>
      </c>
      <c r="F3036" s="258" t="s">
        <v>632</v>
      </c>
      <c r="G3036" s="256"/>
      <c r="H3036" s="257" t="s">
        <v>21</v>
      </c>
      <c r="I3036" s="259"/>
      <c r="J3036" s="256"/>
      <c r="K3036" s="256"/>
      <c r="L3036" s="260"/>
      <c r="M3036" s="261"/>
      <c r="N3036" s="262"/>
      <c r="O3036" s="262"/>
      <c r="P3036" s="262"/>
      <c r="Q3036" s="262"/>
      <c r="R3036" s="262"/>
      <c r="S3036" s="262"/>
      <c r="T3036" s="263"/>
      <c r="AT3036" s="264" t="s">
        <v>428</v>
      </c>
      <c r="AU3036" s="264" t="s">
        <v>86</v>
      </c>
      <c r="AV3036" s="12" t="s">
        <v>83</v>
      </c>
      <c r="AW3036" s="12" t="s">
        <v>39</v>
      </c>
      <c r="AX3036" s="12" t="s">
        <v>76</v>
      </c>
      <c r="AY3036" s="264" t="s">
        <v>414</v>
      </c>
    </row>
    <row r="3037" s="13" customFormat="1">
      <c r="B3037" s="265"/>
      <c r="C3037" s="266"/>
      <c r="D3037" s="252" t="s">
        <v>428</v>
      </c>
      <c r="E3037" s="267" t="s">
        <v>21</v>
      </c>
      <c r="F3037" s="268" t="s">
        <v>3210</v>
      </c>
      <c r="G3037" s="266"/>
      <c r="H3037" s="269">
        <v>65.567999999999998</v>
      </c>
      <c r="I3037" s="270"/>
      <c r="J3037" s="266"/>
      <c r="K3037" s="266"/>
      <c r="L3037" s="271"/>
      <c r="M3037" s="272"/>
      <c r="N3037" s="273"/>
      <c r="O3037" s="273"/>
      <c r="P3037" s="273"/>
      <c r="Q3037" s="273"/>
      <c r="R3037" s="273"/>
      <c r="S3037" s="273"/>
      <c r="T3037" s="274"/>
      <c r="AT3037" s="275" t="s">
        <v>428</v>
      </c>
      <c r="AU3037" s="275" t="s">
        <v>86</v>
      </c>
      <c r="AV3037" s="13" t="s">
        <v>86</v>
      </c>
      <c r="AW3037" s="13" t="s">
        <v>39</v>
      </c>
      <c r="AX3037" s="13" t="s">
        <v>76</v>
      </c>
      <c r="AY3037" s="275" t="s">
        <v>414</v>
      </c>
    </row>
    <row r="3038" s="14" customFormat="1">
      <c r="B3038" s="276"/>
      <c r="C3038" s="277"/>
      <c r="D3038" s="252" t="s">
        <v>428</v>
      </c>
      <c r="E3038" s="278" t="s">
        <v>183</v>
      </c>
      <c r="F3038" s="279" t="s">
        <v>259</v>
      </c>
      <c r="G3038" s="277"/>
      <c r="H3038" s="280">
        <v>65.567999999999998</v>
      </c>
      <c r="I3038" s="281"/>
      <c r="J3038" s="277"/>
      <c r="K3038" s="277"/>
      <c r="L3038" s="282"/>
      <c r="M3038" s="283"/>
      <c r="N3038" s="284"/>
      <c r="O3038" s="284"/>
      <c r="P3038" s="284"/>
      <c r="Q3038" s="284"/>
      <c r="R3038" s="284"/>
      <c r="S3038" s="284"/>
      <c r="T3038" s="285"/>
      <c r="AT3038" s="286" t="s">
        <v>428</v>
      </c>
      <c r="AU3038" s="286" t="s">
        <v>86</v>
      </c>
      <c r="AV3038" s="14" t="s">
        <v>394</v>
      </c>
      <c r="AW3038" s="14" t="s">
        <v>39</v>
      </c>
      <c r="AX3038" s="14" t="s">
        <v>76</v>
      </c>
      <c r="AY3038" s="286" t="s">
        <v>414</v>
      </c>
    </row>
    <row r="3039" s="15" customFormat="1">
      <c r="B3039" s="287"/>
      <c r="C3039" s="288"/>
      <c r="D3039" s="252" t="s">
        <v>428</v>
      </c>
      <c r="E3039" s="289" t="s">
        <v>21</v>
      </c>
      <c r="F3039" s="290" t="s">
        <v>235</v>
      </c>
      <c r="G3039" s="288"/>
      <c r="H3039" s="291">
        <v>65.567999999999998</v>
      </c>
      <c r="I3039" s="292"/>
      <c r="J3039" s="288"/>
      <c r="K3039" s="288"/>
      <c r="L3039" s="293"/>
      <c r="M3039" s="294"/>
      <c r="N3039" s="295"/>
      <c r="O3039" s="295"/>
      <c r="P3039" s="295"/>
      <c r="Q3039" s="295"/>
      <c r="R3039" s="295"/>
      <c r="S3039" s="295"/>
      <c r="T3039" s="296"/>
      <c r="AT3039" s="297" t="s">
        <v>428</v>
      </c>
      <c r="AU3039" s="297" t="s">
        <v>86</v>
      </c>
      <c r="AV3039" s="15" t="s">
        <v>422</v>
      </c>
      <c r="AW3039" s="15" t="s">
        <v>39</v>
      </c>
      <c r="AX3039" s="15" t="s">
        <v>83</v>
      </c>
      <c r="AY3039" s="297" t="s">
        <v>414</v>
      </c>
    </row>
    <row r="3040" s="1" customFormat="1" ht="38.25" customHeight="1">
      <c r="B3040" s="47"/>
      <c r="C3040" s="240" t="s">
        <v>3211</v>
      </c>
      <c r="D3040" s="240" t="s">
        <v>418</v>
      </c>
      <c r="E3040" s="241" t="s">
        <v>3212</v>
      </c>
      <c r="F3040" s="242" t="s">
        <v>3213</v>
      </c>
      <c r="G3040" s="243" t="s">
        <v>192</v>
      </c>
      <c r="H3040" s="244">
        <v>65.567999999999998</v>
      </c>
      <c r="I3040" s="245"/>
      <c r="J3040" s="246">
        <f>ROUND(I3040*H3040,2)</f>
        <v>0</v>
      </c>
      <c r="K3040" s="242" t="s">
        <v>21</v>
      </c>
      <c r="L3040" s="73"/>
      <c r="M3040" s="247" t="s">
        <v>21</v>
      </c>
      <c r="N3040" s="248" t="s">
        <v>47</v>
      </c>
      <c r="O3040" s="48"/>
      <c r="P3040" s="249">
        <f>O3040*H3040</f>
        <v>0</v>
      </c>
      <c r="Q3040" s="249">
        <v>0</v>
      </c>
      <c r="R3040" s="249">
        <f>Q3040*H3040</f>
        <v>0</v>
      </c>
      <c r="S3040" s="249">
        <v>0</v>
      </c>
      <c r="T3040" s="250">
        <f>S3040*H3040</f>
        <v>0</v>
      </c>
      <c r="AR3040" s="25" t="s">
        <v>690</v>
      </c>
      <c r="AT3040" s="25" t="s">
        <v>418</v>
      </c>
      <c r="AU3040" s="25" t="s">
        <v>86</v>
      </c>
      <c r="AY3040" s="25" t="s">
        <v>414</v>
      </c>
      <c r="BE3040" s="251">
        <f>IF(N3040="základní",J3040,0)</f>
        <v>0</v>
      </c>
      <c r="BF3040" s="251">
        <f>IF(N3040="snížená",J3040,0)</f>
        <v>0</v>
      </c>
      <c r="BG3040" s="251">
        <f>IF(N3040="zákl. přenesená",J3040,0)</f>
        <v>0</v>
      </c>
      <c r="BH3040" s="251">
        <f>IF(N3040="sníž. přenesená",J3040,0)</f>
        <v>0</v>
      </c>
      <c r="BI3040" s="251">
        <f>IF(N3040="nulová",J3040,0)</f>
        <v>0</v>
      </c>
      <c r="BJ3040" s="25" t="s">
        <v>83</v>
      </c>
      <c r="BK3040" s="251">
        <f>ROUND(I3040*H3040,2)</f>
        <v>0</v>
      </c>
      <c r="BL3040" s="25" t="s">
        <v>690</v>
      </c>
      <c r="BM3040" s="25" t="s">
        <v>3214</v>
      </c>
    </row>
    <row r="3041" s="12" customFormat="1">
      <c r="B3041" s="255"/>
      <c r="C3041" s="256"/>
      <c r="D3041" s="252" t="s">
        <v>428</v>
      </c>
      <c r="E3041" s="257" t="s">
        <v>21</v>
      </c>
      <c r="F3041" s="258" t="s">
        <v>632</v>
      </c>
      <c r="G3041" s="256"/>
      <c r="H3041" s="257" t="s">
        <v>21</v>
      </c>
      <c r="I3041" s="259"/>
      <c r="J3041" s="256"/>
      <c r="K3041" s="256"/>
      <c r="L3041" s="260"/>
      <c r="M3041" s="261"/>
      <c r="N3041" s="262"/>
      <c r="O3041" s="262"/>
      <c r="P3041" s="262"/>
      <c r="Q3041" s="262"/>
      <c r="R3041" s="262"/>
      <c r="S3041" s="262"/>
      <c r="T3041" s="263"/>
      <c r="AT3041" s="264" t="s">
        <v>428</v>
      </c>
      <c r="AU3041" s="264" t="s">
        <v>86</v>
      </c>
      <c r="AV3041" s="12" t="s">
        <v>83</v>
      </c>
      <c r="AW3041" s="12" t="s">
        <v>39</v>
      </c>
      <c r="AX3041" s="12" t="s">
        <v>76</v>
      </c>
      <c r="AY3041" s="264" t="s">
        <v>414</v>
      </c>
    </row>
    <row r="3042" s="13" customFormat="1">
      <c r="B3042" s="265"/>
      <c r="C3042" s="266"/>
      <c r="D3042" s="252" t="s">
        <v>428</v>
      </c>
      <c r="E3042" s="267" t="s">
        <v>21</v>
      </c>
      <c r="F3042" s="268" t="s">
        <v>3215</v>
      </c>
      <c r="G3042" s="266"/>
      <c r="H3042" s="269">
        <v>65.567999999999998</v>
      </c>
      <c r="I3042" s="270"/>
      <c r="J3042" s="266"/>
      <c r="K3042" s="266"/>
      <c r="L3042" s="271"/>
      <c r="M3042" s="272"/>
      <c r="N3042" s="273"/>
      <c r="O3042" s="273"/>
      <c r="P3042" s="273"/>
      <c r="Q3042" s="273"/>
      <c r="R3042" s="273"/>
      <c r="S3042" s="273"/>
      <c r="T3042" s="274"/>
      <c r="AT3042" s="275" t="s">
        <v>428</v>
      </c>
      <c r="AU3042" s="275" t="s">
        <v>86</v>
      </c>
      <c r="AV3042" s="13" t="s">
        <v>86</v>
      </c>
      <c r="AW3042" s="13" t="s">
        <v>39</v>
      </c>
      <c r="AX3042" s="13" t="s">
        <v>76</v>
      </c>
      <c r="AY3042" s="275" t="s">
        <v>414</v>
      </c>
    </row>
    <row r="3043" s="14" customFormat="1">
      <c r="B3043" s="276"/>
      <c r="C3043" s="277"/>
      <c r="D3043" s="252" t="s">
        <v>428</v>
      </c>
      <c r="E3043" s="278" t="s">
        <v>185</v>
      </c>
      <c r="F3043" s="279" t="s">
        <v>259</v>
      </c>
      <c r="G3043" s="277"/>
      <c r="H3043" s="280">
        <v>65.567999999999998</v>
      </c>
      <c r="I3043" s="281"/>
      <c r="J3043" s="277"/>
      <c r="K3043" s="277"/>
      <c r="L3043" s="282"/>
      <c r="M3043" s="283"/>
      <c r="N3043" s="284"/>
      <c r="O3043" s="284"/>
      <c r="P3043" s="284"/>
      <c r="Q3043" s="284"/>
      <c r="R3043" s="284"/>
      <c r="S3043" s="284"/>
      <c r="T3043" s="285"/>
      <c r="AT3043" s="286" t="s">
        <v>428</v>
      </c>
      <c r="AU3043" s="286" t="s">
        <v>86</v>
      </c>
      <c r="AV3043" s="14" t="s">
        <v>394</v>
      </c>
      <c r="AW3043" s="14" t="s">
        <v>39</v>
      </c>
      <c r="AX3043" s="14" t="s">
        <v>76</v>
      </c>
      <c r="AY3043" s="286" t="s">
        <v>414</v>
      </c>
    </row>
    <row r="3044" s="15" customFormat="1">
      <c r="B3044" s="287"/>
      <c r="C3044" s="288"/>
      <c r="D3044" s="252" t="s">
        <v>428</v>
      </c>
      <c r="E3044" s="289" t="s">
        <v>21</v>
      </c>
      <c r="F3044" s="290" t="s">
        <v>235</v>
      </c>
      <c r="G3044" s="288"/>
      <c r="H3044" s="291">
        <v>65.567999999999998</v>
      </c>
      <c r="I3044" s="292"/>
      <c r="J3044" s="288"/>
      <c r="K3044" s="288"/>
      <c r="L3044" s="293"/>
      <c r="M3044" s="294"/>
      <c r="N3044" s="295"/>
      <c r="O3044" s="295"/>
      <c r="P3044" s="295"/>
      <c r="Q3044" s="295"/>
      <c r="R3044" s="295"/>
      <c r="S3044" s="295"/>
      <c r="T3044" s="296"/>
      <c r="AT3044" s="297" t="s">
        <v>428</v>
      </c>
      <c r="AU3044" s="297" t="s">
        <v>86</v>
      </c>
      <c r="AV3044" s="15" t="s">
        <v>422</v>
      </c>
      <c r="AW3044" s="15" t="s">
        <v>39</v>
      </c>
      <c r="AX3044" s="15" t="s">
        <v>83</v>
      </c>
      <c r="AY3044" s="297" t="s">
        <v>414</v>
      </c>
    </row>
    <row r="3045" s="1" customFormat="1" ht="38.25" customHeight="1">
      <c r="B3045" s="47"/>
      <c r="C3045" s="240" t="s">
        <v>3216</v>
      </c>
      <c r="D3045" s="240" t="s">
        <v>418</v>
      </c>
      <c r="E3045" s="241" t="s">
        <v>3217</v>
      </c>
      <c r="F3045" s="242" t="s">
        <v>3218</v>
      </c>
      <c r="G3045" s="243" t="s">
        <v>192</v>
      </c>
      <c r="H3045" s="244">
        <v>36.033999999999999</v>
      </c>
      <c r="I3045" s="245"/>
      <c r="J3045" s="246">
        <f>ROUND(I3045*H3045,2)</f>
        <v>0</v>
      </c>
      <c r="K3045" s="242" t="s">
        <v>21</v>
      </c>
      <c r="L3045" s="73"/>
      <c r="M3045" s="247" t="s">
        <v>21</v>
      </c>
      <c r="N3045" s="248" t="s">
        <v>47</v>
      </c>
      <c r="O3045" s="48"/>
      <c r="P3045" s="249">
        <f>O3045*H3045</f>
        <v>0</v>
      </c>
      <c r="Q3045" s="249">
        <v>0</v>
      </c>
      <c r="R3045" s="249">
        <f>Q3045*H3045</f>
        <v>0</v>
      </c>
      <c r="S3045" s="249">
        <v>0</v>
      </c>
      <c r="T3045" s="250">
        <f>S3045*H3045</f>
        <v>0</v>
      </c>
      <c r="AR3045" s="25" t="s">
        <v>690</v>
      </c>
      <c r="AT3045" s="25" t="s">
        <v>418</v>
      </c>
      <c r="AU3045" s="25" t="s">
        <v>86</v>
      </c>
      <c r="AY3045" s="25" t="s">
        <v>414</v>
      </c>
      <c r="BE3045" s="251">
        <f>IF(N3045="základní",J3045,0)</f>
        <v>0</v>
      </c>
      <c r="BF3045" s="251">
        <f>IF(N3045="snížená",J3045,0)</f>
        <v>0</v>
      </c>
      <c r="BG3045" s="251">
        <f>IF(N3045="zákl. přenesená",J3045,0)</f>
        <v>0</v>
      </c>
      <c r="BH3045" s="251">
        <f>IF(N3045="sníž. přenesená",J3045,0)</f>
        <v>0</v>
      </c>
      <c r="BI3045" s="251">
        <f>IF(N3045="nulová",J3045,0)</f>
        <v>0</v>
      </c>
      <c r="BJ3045" s="25" t="s">
        <v>83</v>
      </c>
      <c r="BK3045" s="251">
        <f>ROUND(I3045*H3045,2)</f>
        <v>0</v>
      </c>
      <c r="BL3045" s="25" t="s">
        <v>690</v>
      </c>
      <c r="BM3045" s="25" t="s">
        <v>3219</v>
      </c>
    </row>
    <row r="3046" s="12" customFormat="1">
      <c r="B3046" s="255"/>
      <c r="C3046" s="256"/>
      <c r="D3046" s="252" t="s">
        <v>428</v>
      </c>
      <c r="E3046" s="257" t="s">
        <v>21</v>
      </c>
      <c r="F3046" s="258" t="s">
        <v>632</v>
      </c>
      <c r="G3046" s="256"/>
      <c r="H3046" s="257" t="s">
        <v>21</v>
      </c>
      <c r="I3046" s="259"/>
      <c r="J3046" s="256"/>
      <c r="K3046" s="256"/>
      <c r="L3046" s="260"/>
      <c r="M3046" s="261"/>
      <c r="N3046" s="262"/>
      <c r="O3046" s="262"/>
      <c r="P3046" s="262"/>
      <c r="Q3046" s="262"/>
      <c r="R3046" s="262"/>
      <c r="S3046" s="262"/>
      <c r="T3046" s="263"/>
      <c r="AT3046" s="264" t="s">
        <v>428</v>
      </c>
      <c r="AU3046" s="264" t="s">
        <v>86</v>
      </c>
      <c r="AV3046" s="12" t="s">
        <v>83</v>
      </c>
      <c r="AW3046" s="12" t="s">
        <v>39</v>
      </c>
      <c r="AX3046" s="12" t="s">
        <v>76</v>
      </c>
      <c r="AY3046" s="264" t="s">
        <v>414</v>
      </c>
    </row>
    <row r="3047" s="13" customFormat="1">
      <c r="B3047" s="265"/>
      <c r="C3047" s="266"/>
      <c r="D3047" s="252" t="s">
        <v>428</v>
      </c>
      <c r="E3047" s="267" t="s">
        <v>21</v>
      </c>
      <c r="F3047" s="268" t="s">
        <v>3220</v>
      </c>
      <c r="G3047" s="266"/>
      <c r="H3047" s="269">
        <v>36.033999999999999</v>
      </c>
      <c r="I3047" s="270"/>
      <c r="J3047" s="266"/>
      <c r="K3047" s="266"/>
      <c r="L3047" s="271"/>
      <c r="M3047" s="272"/>
      <c r="N3047" s="273"/>
      <c r="O3047" s="273"/>
      <c r="P3047" s="273"/>
      <c r="Q3047" s="273"/>
      <c r="R3047" s="273"/>
      <c r="S3047" s="273"/>
      <c r="T3047" s="274"/>
      <c r="AT3047" s="275" t="s">
        <v>428</v>
      </c>
      <c r="AU3047" s="275" t="s">
        <v>86</v>
      </c>
      <c r="AV3047" s="13" t="s">
        <v>86</v>
      </c>
      <c r="AW3047" s="13" t="s">
        <v>39</v>
      </c>
      <c r="AX3047" s="13" t="s">
        <v>76</v>
      </c>
      <c r="AY3047" s="275" t="s">
        <v>414</v>
      </c>
    </row>
    <row r="3048" s="14" customFormat="1">
      <c r="B3048" s="276"/>
      <c r="C3048" s="277"/>
      <c r="D3048" s="252" t="s">
        <v>428</v>
      </c>
      <c r="E3048" s="278" t="s">
        <v>21</v>
      </c>
      <c r="F3048" s="279" t="s">
        <v>259</v>
      </c>
      <c r="G3048" s="277"/>
      <c r="H3048" s="280">
        <v>36.033999999999999</v>
      </c>
      <c r="I3048" s="281"/>
      <c r="J3048" s="277"/>
      <c r="K3048" s="277"/>
      <c r="L3048" s="282"/>
      <c r="M3048" s="283"/>
      <c r="N3048" s="284"/>
      <c r="O3048" s="284"/>
      <c r="P3048" s="284"/>
      <c r="Q3048" s="284"/>
      <c r="R3048" s="284"/>
      <c r="S3048" s="284"/>
      <c r="T3048" s="285"/>
      <c r="AT3048" s="286" t="s">
        <v>428</v>
      </c>
      <c r="AU3048" s="286" t="s">
        <v>86</v>
      </c>
      <c r="AV3048" s="14" t="s">
        <v>394</v>
      </c>
      <c r="AW3048" s="14" t="s">
        <v>39</v>
      </c>
      <c r="AX3048" s="14" t="s">
        <v>76</v>
      </c>
      <c r="AY3048" s="286" t="s">
        <v>414</v>
      </c>
    </row>
    <row r="3049" s="15" customFormat="1">
      <c r="B3049" s="287"/>
      <c r="C3049" s="288"/>
      <c r="D3049" s="252" t="s">
        <v>428</v>
      </c>
      <c r="E3049" s="289" t="s">
        <v>21</v>
      </c>
      <c r="F3049" s="290" t="s">
        <v>235</v>
      </c>
      <c r="G3049" s="288"/>
      <c r="H3049" s="291">
        <v>36.033999999999999</v>
      </c>
      <c r="I3049" s="292"/>
      <c r="J3049" s="288"/>
      <c r="K3049" s="288"/>
      <c r="L3049" s="293"/>
      <c r="M3049" s="294"/>
      <c r="N3049" s="295"/>
      <c r="O3049" s="295"/>
      <c r="P3049" s="295"/>
      <c r="Q3049" s="295"/>
      <c r="R3049" s="295"/>
      <c r="S3049" s="295"/>
      <c r="T3049" s="296"/>
      <c r="AT3049" s="297" t="s">
        <v>428</v>
      </c>
      <c r="AU3049" s="297" t="s">
        <v>86</v>
      </c>
      <c r="AV3049" s="15" t="s">
        <v>422</v>
      </c>
      <c r="AW3049" s="15" t="s">
        <v>39</v>
      </c>
      <c r="AX3049" s="15" t="s">
        <v>83</v>
      </c>
      <c r="AY3049" s="297" t="s">
        <v>414</v>
      </c>
    </row>
    <row r="3050" s="1" customFormat="1" ht="25.5" customHeight="1">
      <c r="B3050" s="47"/>
      <c r="C3050" s="240" t="s">
        <v>3221</v>
      </c>
      <c r="D3050" s="240" t="s">
        <v>418</v>
      </c>
      <c r="E3050" s="241" t="s">
        <v>3222</v>
      </c>
      <c r="F3050" s="242" t="s">
        <v>3223</v>
      </c>
      <c r="G3050" s="243" t="s">
        <v>192</v>
      </c>
      <c r="H3050" s="244">
        <v>43.600000000000001</v>
      </c>
      <c r="I3050" s="245"/>
      <c r="J3050" s="246">
        <f>ROUND(I3050*H3050,2)</f>
        <v>0</v>
      </c>
      <c r="K3050" s="242" t="s">
        <v>21</v>
      </c>
      <c r="L3050" s="73"/>
      <c r="M3050" s="247" t="s">
        <v>21</v>
      </c>
      <c r="N3050" s="248" t="s">
        <v>47</v>
      </c>
      <c r="O3050" s="48"/>
      <c r="P3050" s="249">
        <f>O3050*H3050</f>
        <v>0</v>
      </c>
      <c r="Q3050" s="249">
        <v>0</v>
      </c>
      <c r="R3050" s="249">
        <f>Q3050*H3050</f>
        <v>0</v>
      </c>
      <c r="S3050" s="249">
        <v>0</v>
      </c>
      <c r="T3050" s="250">
        <f>S3050*H3050</f>
        <v>0</v>
      </c>
      <c r="AR3050" s="25" t="s">
        <v>690</v>
      </c>
      <c r="AT3050" s="25" t="s">
        <v>418</v>
      </c>
      <c r="AU3050" s="25" t="s">
        <v>86</v>
      </c>
      <c r="AY3050" s="25" t="s">
        <v>414</v>
      </c>
      <c r="BE3050" s="251">
        <f>IF(N3050="základní",J3050,0)</f>
        <v>0</v>
      </c>
      <c r="BF3050" s="251">
        <f>IF(N3050="snížená",J3050,0)</f>
        <v>0</v>
      </c>
      <c r="BG3050" s="251">
        <f>IF(N3050="zákl. přenesená",J3050,0)</f>
        <v>0</v>
      </c>
      <c r="BH3050" s="251">
        <f>IF(N3050="sníž. přenesená",J3050,0)</f>
        <v>0</v>
      </c>
      <c r="BI3050" s="251">
        <f>IF(N3050="nulová",J3050,0)</f>
        <v>0</v>
      </c>
      <c r="BJ3050" s="25" t="s">
        <v>83</v>
      </c>
      <c r="BK3050" s="251">
        <f>ROUND(I3050*H3050,2)</f>
        <v>0</v>
      </c>
      <c r="BL3050" s="25" t="s">
        <v>690</v>
      </c>
      <c r="BM3050" s="25" t="s">
        <v>3224</v>
      </c>
    </row>
    <row r="3051" s="12" customFormat="1">
      <c r="B3051" s="255"/>
      <c r="C3051" s="256"/>
      <c r="D3051" s="252" t="s">
        <v>428</v>
      </c>
      <c r="E3051" s="257" t="s">
        <v>21</v>
      </c>
      <c r="F3051" s="258" t="s">
        <v>632</v>
      </c>
      <c r="G3051" s="256"/>
      <c r="H3051" s="257" t="s">
        <v>21</v>
      </c>
      <c r="I3051" s="259"/>
      <c r="J3051" s="256"/>
      <c r="K3051" s="256"/>
      <c r="L3051" s="260"/>
      <c r="M3051" s="261"/>
      <c r="N3051" s="262"/>
      <c r="O3051" s="262"/>
      <c r="P3051" s="262"/>
      <c r="Q3051" s="262"/>
      <c r="R3051" s="262"/>
      <c r="S3051" s="262"/>
      <c r="T3051" s="263"/>
      <c r="AT3051" s="264" t="s">
        <v>428</v>
      </c>
      <c r="AU3051" s="264" t="s">
        <v>86</v>
      </c>
      <c r="AV3051" s="12" t="s">
        <v>83</v>
      </c>
      <c r="AW3051" s="12" t="s">
        <v>39</v>
      </c>
      <c r="AX3051" s="12" t="s">
        <v>76</v>
      </c>
      <c r="AY3051" s="264" t="s">
        <v>414</v>
      </c>
    </row>
    <row r="3052" s="13" customFormat="1">
      <c r="B3052" s="265"/>
      <c r="C3052" s="266"/>
      <c r="D3052" s="252" t="s">
        <v>428</v>
      </c>
      <c r="E3052" s="267" t="s">
        <v>21</v>
      </c>
      <c r="F3052" s="268" t="s">
        <v>3225</v>
      </c>
      <c r="G3052" s="266"/>
      <c r="H3052" s="269">
        <v>43.600000000000001</v>
      </c>
      <c r="I3052" s="270"/>
      <c r="J3052" s="266"/>
      <c r="K3052" s="266"/>
      <c r="L3052" s="271"/>
      <c r="M3052" s="272"/>
      <c r="N3052" s="273"/>
      <c r="O3052" s="273"/>
      <c r="P3052" s="273"/>
      <c r="Q3052" s="273"/>
      <c r="R3052" s="273"/>
      <c r="S3052" s="273"/>
      <c r="T3052" s="274"/>
      <c r="AT3052" s="275" t="s">
        <v>428</v>
      </c>
      <c r="AU3052" s="275" t="s">
        <v>86</v>
      </c>
      <c r="AV3052" s="13" t="s">
        <v>86</v>
      </c>
      <c r="AW3052" s="13" t="s">
        <v>39</v>
      </c>
      <c r="AX3052" s="13" t="s">
        <v>76</v>
      </c>
      <c r="AY3052" s="275" t="s">
        <v>414</v>
      </c>
    </row>
    <row r="3053" s="14" customFormat="1">
      <c r="B3053" s="276"/>
      <c r="C3053" s="277"/>
      <c r="D3053" s="252" t="s">
        <v>428</v>
      </c>
      <c r="E3053" s="278" t="s">
        <v>21</v>
      </c>
      <c r="F3053" s="279" t="s">
        <v>259</v>
      </c>
      <c r="G3053" s="277"/>
      <c r="H3053" s="280">
        <v>43.600000000000001</v>
      </c>
      <c r="I3053" s="281"/>
      <c r="J3053" s="277"/>
      <c r="K3053" s="277"/>
      <c r="L3053" s="282"/>
      <c r="M3053" s="283"/>
      <c r="N3053" s="284"/>
      <c r="O3053" s="284"/>
      <c r="P3053" s="284"/>
      <c r="Q3053" s="284"/>
      <c r="R3053" s="284"/>
      <c r="S3053" s="284"/>
      <c r="T3053" s="285"/>
      <c r="AT3053" s="286" t="s">
        <v>428</v>
      </c>
      <c r="AU3053" s="286" t="s">
        <v>86</v>
      </c>
      <c r="AV3053" s="14" t="s">
        <v>394</v>
      </c>
      <c r="AW3053" s="14" t="s">
        <v>39</v>
      </c>
      <c r="AX3053" s="14" t="s">
        <v>76</v>
      </c>
      <c r="AY3053" s="286" t="s">
        <v>414</v>
      </c>
    </row>
    <row r="3054" s="15" customFormat="1">
      <c r="B3054" s="287"/>
      <c r="C3054" s="288"/>
      <c r="D3054" s="252" t="s">
        <v>428</v>
      </c>
      <c r="E3054" s="289" t="s">
        <v>21</v>
      </c>
      <c r="F3054" s="290" t="s">
        <v>235</v>
      </c>
      <c r="G3054" s="288"/>
      <c r="H3054" s="291">
        <v>43.600000000000001</v>
      </c>
      <c r="I3054" s="292"/>
      <c r="J3054" s="288"/>
      <c r="K3054" s="288"/>
      <c r="L3054" s="293"/>
      <c r="M3054" s="294"/>
      <c r="N3054" s="295"/>
      <c r="O3054" s="295"/>
      <c r="P3054" s="295"/>
      <c r="Q3054" s="295"/>
      <c r="R3054" s="295"/>
      <c r="S3054" s="295"/>
      <c r="T3054" s="296"/>
      <c r="AT3054" s="297" t="s">
        <v>428</v>
      </c>
      <c r="AU3054" s="297" t="s">
        <v>86</v>
      </c>
      <c r="AV3054" s="15" t="s">
        <v>422</v>
      </c>
      <c r="AW3054" s="15" t="s">
        <v>39</v>
      </c>
      <c r="AX3054" s="15" t="s">
        <v>83</v>
      </c>
      <c r="AY3054" s="297" t="s">
        <v>414</v>
      </c>
    </row>
    <row r="3055" s="1" customFormat="1" ht="25.5" customHeight="1">
      <c r="B3055" s="47"/>
      <c r="C3055" s="240" t="s">
        <v>3226</v>
      </c>
      <c r="D3055" s="240" t="s">
        <v>418</v>
      </c>
      <c r="E3055" s="241" t="s">
        <v>3227</v>
      </c>
      <c r="F3055" s="242" t="s">
        <v>3228</v>
      </c>
      <c r="G3055" s="243" t="s">
        <v>678</v>
      </c>
      <c r="H3055" s="244">
        <v>1</v>
      </c>
      <c r="I3055" s="245"/>
      <c r="J3055" s="246">
        <f>ROUND(I3055*H3055,2)</f>
        <v>0</v>
      </c>
      <c r="K3055" s="242" t="s">
        <v>21</v>
      </c>
      <c r="L3055" s="73"/>
      <c r="M3055" s="247" t="s">
        <v>21</v>
      </c>
      <c r="N3055" s="248" t="s">
        <v>47</v>
      </c>
      <c r="O3055" s="48"/>
      <c r="P3055" s="249">
        <f>O3055*H3055</f>
        <v>0</v>
      </c>
      <c r="Q3055" s="249">
        <v>0</v>
      </c>
      <c r="R3055" s="249">
        <f>Q3055*H3055</f>
        <v>0</v>
      </c>
      <c r="S3055" s="249">
        <v>0</v>
      </c>
      <c r="T3055" s="250">
        <f>S3055*H3055</f>
        <v>0</v>
      </c>
      <c r="AR3055" s="25" t="s">
        <v>690</v>
      </c>
      <c r="AT3055" s="25" t="s">
        <v>418</v>
      </c>
      <c r="AU3055" s="25" t="s">
        <v>86</v>
      </c>
      <c r="AY3055" s="25" t="s">
        <v>414</v>
      </c>
      <c r="BE3055" s="251">
        <f>IF(N3055="základní",J3055,0)</f>
        <v>0</v>
      </c>
      <c r="BF3055" s="251">
        <f>IF(N3055="snížená",J3055,0)</f>
        <v>0</v>
      </c>
      <c r="BG3055" s="251">
        <f>IF(N3055="zákl. přenesená",J3055,0)</f>
        <v>0</v>
      </c>
      <c r="BH3055" s="251">
        <f>IF(N3055="sníž. přenesená",J3055,0)</f>
        <v>0</v>
      </c>
      <c r="BI3055" s="251">
        <f>IF(N3055="nulová",J3055,0)</f>
        <v>0</v>
      </c>
      <c r="BJ3055" s="25" t="s">
        <v>83</v>
      </c>
      <c r="BK3055" s="251">
        <f>ROUND(I3055*H3055,2)</f>
        <v>0</v>
      </c>
      <c r="BL3055" s="25" t="s">
        <v>690</v>
      </c>
      <c r="BM3055" s="25" t="s">
        <v>3229</v>
      </c>
    </row>
    <row r="3056" s="12" customFormat="1">
      <c r="B3056" s="255"/>
      <c r="C3056" s="256"/>
      <c r="D3056" s="252" t="s">
        <v>428</v>
      </c>
      <c r="E3056" s="257" t="s">
        <v>21</v>
      </c>
      <c r="F3056" s="258" t="s">
        <v>2559</v>
      </c>
      <c r="G3056" s="256"/>
      <c r="H3056" s="257" t="s">
        <v>21</v>
      </c>
      <c r="I3056" s="259"/>
      <c r="J3056" s="256"/>
      <c r="K3056" s="256"/>
      <c r="L3056" s="260"/>
      <c r="M3056" s="261"/>
      <c r="N3056" s="262"/>
      <c r="O3056" s="262"/>
      <c r="P3056" s="262"/>
      <c r="Q3056" s="262"/>
      <c r="R3056" s="262"/>
      <c r="S3056" s="262"/>
      <c r="T3056" s="263"/>
      <c r="AT3056" s="264" t="s">
        <v>428</v>
      </c>
      <c r="AU3056" s="264" t="s">
        <v>86</v>
      </c>
      <c r="AV3056" s="12" t="s">
        <v>83</v>
      </c>
      <c r="AW3056" s="12" t="s">
        <v>39</v>
      </c>
      <c r="AX3056" s="12" t="s">
        <v>76</v>
      </c>
      <c r="AY3056" s="264" t="s">
        <v>414</v>
      </c>
    </row>
    <row r="3057" s="13" customFormat="1">
      <c r="B3057" s="265"/>
      <c r="C3057" s="266"/>
      <c r="D3057" s="252" t="s">
        <v>428</v>
      </c>
      <c r="E3057" s="267" t="s">
        <v>21</v>
      </c>
      <c r="F3057" s="268" t="s">
        <v>3230</v>
      </c>
      <c r="G3057" s="266"/>
      <c r="H3057" s="269">
        <v>1</v>
      </c>
      <c r="I3057" s="270"/>
      <c r="J3057" s="266"/>
      <c r="K3057" s="266"/>
      <c r="L3057" s="271"/>
      <c r="M3057" s="272"/>
      <c r="N3057" s="273"/>
      <c r="O3057" s="273"/>
      <c r="P3057" s="273"/>
      <c r="Q3057" s="273"/>
      <c r="R3057" s="273"/>
      <c r="S3057" s="273"/>
      <c r="T3057" s="274"/>
      <c r="AT3057" s="275" t="s">
        <v>428</v>
      </c>
      <c r="AU3057" s="275" t="s">
        <v>86</v>
      </c>
      <c r="AV3057" s="13" t="s">
        <v>86</v>
      </c>
      <c r="AW3057" s="13" t="s">
        <v>39</v>
      </c>
      <c r="AX3057" s="13" t="s">
        <v>76</v>
      </c>
      <c r="AY3057" s="275" t="s">
        <v>414</v>
      </c>
    </row>
    <row r="3058" s="15" customFormat="1">
      <c r="B3058" s="287"/>
      <c r="C3058" s="288"/>
      <c r="D3058" s="252" t="s">
        <v>428</v>
      </c>
      <c r="E3058" s="289" t="s">
        <v>21</v>
      </c>
      <c r="F3058" s="290" t="s">
        <v>235</v>
      </c>
      <c r="G3058" s="288"/>
      <c r="H3058" s="291">
        <v>1</v>
      </c>
      <c r="I3058" s="292"/>
      <c r="J3058" s="288"/>
      <c r="K3058" s="288"/>
      <c r="L3058" s="293"/>
      <c r="M3058" s="294"/>
      <c r="N3058" s="295"/>
      <c r="O3058" s="295"/>
      <c r="P3058" s="295"/>
      <c r="Q3058" s="295"/>
      <c r="R3058" s="295"/>
      <c r="S3058" s="295"/>
      <c r="T3058" s="296"/>
      <c r="AT3058" s="297" t="s">
        <v>428</v>
      </c>
      <c r="AU3058" s="297" t="s">
        <v>86</v>
      </c>
      <c r="AV3058" s="15" t="s">
        <v>422</v>
      </c>
      <c r="AW3058" s="15" t="s">
        <v>39</v>
      </c>
      <c r="AX3058" s="15" t="s">
        <v>83</v>
      </c>
      <c r="AY3058" s="297" t="s">
        <v>414</v>
      </c>
    </row>
    <row r="3059" s="1" customFormat="1" ht="38.25" customHeight="1">
      <c r="B3059" s="47"/>
      <c r="C3059" s="240" t="s">
        <v>3231</v>
      </c>
      <c r="D3059" s="240" t="s">
        <v>418</v>
      </c>
      <c r="E3059" s="241" t="s">
        <v>3232</v>
      </c>
      <c r="F3059" s="242" t="s">
        <v>3233</v>
      </c>
      <c r="G3059" s="243" t="s">
        <v>678</v>
      </c>
      <c r="H3059" s="244">
        <v>4</v>
      </c>
      <c r="I3059" s="245"/>
      <c r="J3059" s="246">
        <f>ROUND(I3059*H3059,2)</f>
        <v>0</v>
      </c>
      <c r="K3059" s="242" t="s">
        <v>21</v>
      </c>
      <c r="L3059" s="73"/>
      <c r="M3059" s="247" t="s">
        <v>21</v>
      </c>
      <c r="N3059" s="248" t="s">
        <v>47</v>
      </c>
      <c r="O3059" s="48"/>
      <c r="P3059" s="249">
        <f>O3059*H3059</f>
        <v>0</v>
      </c>
      <c r="Q3059" s="249">
        <v>0</v>
      </c>
      <c r="R3059" s="249">
        <f>Q3059*H3059</f>
        <v>0</v>
      </c>
      <c r="S3059" s="249">
        <v>0</v>
      </c>
      <c r="T3059" s="250">
        <f>S3059*H3059</f>
        <v>0</v>
      </c>
      <c r="AR3059" s="25" t="s">
        <v>690</v>
      </c>
      <c r="AT3059" s="25" t="s">
        <v>418</v>
      </c>
      <c r="AU3059" s="25" t="s">
        <v>86</v>
      </c>
      <c r="AY3059" s="25" t="s">
        <v>414</v>
      </c>
      <c r="BE3059" s="251">
        <f>IF(N3059="základní",J3059,0)</f>
        <v>0</v>
      </c>
      <c r="BF3059" s="251">
        <f>IF(N3059="snížená",J3059,0)</f>
        <v>0</v>
      </c>
      <c r="BG3059" s="251">
        <f>IF(N3059="zákl. přenesená",J3059,0)</f>
        <v>0</v>
      </c>
      <c r="BH3059" s="251">
        <f>IF(N3059="sníž. přenesená",J3059,0)</f>
        <v>0</v>
      </c>
      <c r="BI3059" s="251">
        <f>IF(N3059="nulová",J3059,0)</f>
        <v>0</v>
      </c>
      <c r="BJ3059" s="25" t="s">
        <v>83</v>
      </c>
      <c r="BK3059" s="251">
        <f>ROUND(I3059*H3059,2)</f>
        <v>0</v>
      </c>
      <c r="BL3059" s="25" t="s">
        <v>690</v>
      </c>
      <c r="BM3059" s="25" t="s">
        <v>3234</v>
      </c>
    </row>
    <row r="3060" s="12" customFormat="1">
      <c r="B3060" s="255"/>
      <c r="C3060" s="256"/>
      <c r="D3060" s="252" t="s">
        <v>428</v>
      </c>
      <c r="E3060" s="257" t="s">
        <v>21</v>
      </c>
      <c r="F3060" s="258" t="s">
        <v>2559</v>
      </c>
      <c r="G3060" s="256"/>
      <c r="H3060" s="257" t="s">
        <v>21</v>
      </c>
      <c r="I3060" s="259"/>
      <c r="J3060" s="256"/>
      <c r="K3060" s="256"/>
      <c r="L3060" s="260"/>
      <c r="M3060" s="261"/>
      <c r="N3060" s="262"/>
      <c r="O3060" s="262"/>
      <c r="P3060" s="262"/>
      <c r="Q3060" s="262"/>
      <c r="R3060" s="262"/>
      <c r="S3060" s="262"/>
      <c r="T3060" s="263"/>
      <c r="AT3060" s="264" t="s">
        <v>428</v>
      </c>
      <c r="AU3060" s="264" t="s">
        <v>86</v>
      </c>
      <c r="AV3060" s="12" t="s">
        <v>83</v>
      </c>
      <c r="AW3060" s="12" t="s">
        <v>39</v>
      </c>
      <c r="AX3060" s="12" t="s">
        <v>76</v>
      </c>
      <c r="AY3060" s="264" t="s">
        <v>414</v>
      </c>
    </row>
    <row r="3061" s="13" customFormat="1">
      <c r="B3061" s="265"/>
      <c r="C3061" s="266"/>
      <c r="D3061" s="252" t="s">
        <v>428</v>
      </c>
      <c r="E3061" s="267" t="s">
        <v>21</v>
      </c>
      <c r="F3061" s="268" t="s">
        <v>3235</v>
      </c>
      <c r="G3061" s="266"/>
      <c r="H3061" s="269">
        <v>4</v>
      </c>
      <c r="I3061" s="270"/>
      <c r="J3061" s="266"/>
      <c r="K3061" s="266"/>
      <c r="L3061" s="271"/>
      <c r="M3061" s="272"/>
      <c r="N3061" s="273"/>
      <c r="O3061" s="273"/>
      <c r="P3061" s="273"/>
      <c r="Q3061" s="273"/>
      <c r="R3061" s="273"/>
      <c r="S3061" s="273"/>
      <c r="T3061" s="274"/>
      <c r="AT3061" s="275" t="s">
        <v>428</v>
      </c>
      <c r="AU3061" s="275" t="s">
        <v>86</v>
      </c>
      <c r="AV3061" s="13" t="s">
        <v>86</v>
      </c>
      <c r="AW3061" s="13" t="s">
        <v>39</v>
      </c>
      <c r="AX3061" s="13" t="s">
        <v>76</v>
      </c>
      <c r="AY3061" s="275" t="s">
        <v>414</v>
      </c>
    </row>
    <row r="3062" s="15" customFormat="1">
      <c r="B3062" s="287"/>
      <c r="C3062" s="288"/>
      <c r="D3062" s="252" t="s">
        <v>428</v>
      </c>
      <c r="E3062" s="289" t="s">
        <v>21</v>
      </c>
      <c r="F3062" s="290" t="s">
        <v>235</v>
      </c>
      <c r="G3062" s="288"/>
      <c r="H3062" s="291">
        <v>4</v>
      </c>
      <c r="I3062" s="292"/>
      <c r="J3062" s="288"/>
      <c r="K3062" s="288"/>
      <c r="L3062" s="293"/>
      <c r="M3062" s="294"/>
      <c r="N3062" s="295"/>
      <c r="O3062" s="295"/>
      <c r="P3062" s="295"/>
      <c r="Q3062" s="295"/>
      <c r="R3062" s="295"/>
      <c r="S3062" s="295"/>
      <c r="T3062" s="296"/>
      <c r="AT3062" s="297" t="s">
        <v>428</v>
      </c>
      <c r="AU3062" s="297" t="s">
        <v>86</v>
      </c>
      <c r="AV3062" s="15" t="s">
        <v>422</v>
      </c>
      <c r="AW3062" s="15" t="s">
        <v>39</v>
      </c>
      <c r="AX3062" s="15" t="s">
        <v>83</v>
      </c>
      <c r="AY3062" s="297" t="s">
        <v>414</v>
      </c>
    </row>
    <row r="3063" s="1" customFormat="1" ht="25.5" customHeight="1">
      <c r="B3063" s="47"/>
      <c r="C3063" s="240" t="s">
        <v>3236</v>
      </c>
      <c r="D3063" s="240" t="s">
        <v>418</v>
      </c>
      <c r="E3063" s="241" t="s">
        <v>3237</v>
      </c>
      <c r="F3063" s="242" t="s">
        <v>3238</v>
      </c>
      <c r="G3063" s="243" t="s">
        <v>678</v>
      </c>
      <c r="H3063" s="244">
        <v>1</v>
      </c>
      <c r="I3063" s="245"/>
      <c r="J3063" s="246">
        <f>ROUND(I3063*H3063,2)</f>
        <v>0</v>
      </c>
      <c r="K3063" s="242" t="s">
        <v>21</v>
      </c>
      <c r="L3063" s="73"/>
      <c r="M3063" s="247" t="s">
        <v>21</v>
      </c>
      <c r="N3063" s="248" t="s">
        <v>47</v>
      </c>
      <c r="O3063" s="48"/>
      <c r="P3063" s="249">
        <f>O3063*H3063</f>
        <v>0</v>
      </c>
      <c r="Q3063" s="249">
        <v>0</v>
      </c>
      <c r="R3063" s="249">
        <f>Q3063*H3063</f>
        <v>0</v>
      </c>
      <c r="S3063" s="249">
        <v>0</v>
      </c>
      <c r="T3063" s="250">
        <f>S3063*H3063</f>
        <v>0</v>
      </c>
      <c r="AR3063" s="25" t="s">
        <v>690</v>
      </c>
      <c r="AT3063" s="25" t="s">
        <v>418</v>
      </c>
      <c r="AU3063" s="25" t="s">
        <v>86</v>
      </c>
      <c r="AY3063" s="25" t="s">
        <v>414</v>
      </c>
      <c r="BE3063" s="251">
        <f>IF(N3063="základní",J3063,0)</f>
        <v>0</v>
      </c>
      <c r="BF3063" s="251">
        <f>IF(N3063="snížená",J3063,0)</f>
        <v>0</v>
      </c>
      <c r="BG3063" s="251">
        <f>IF(N3063="zákl. přenesená",J3063,0)</f>
        <v>0</v>
      </c>
      <c r="BH3063" s="251">
        <f>IF(N3063="sníž. přenesená",J3063,0)</f>
        <v>0</v>
      </c>
      <c r="BI3063" s="251">
        <f>IF(N3063="nulová",J3063,0)</f>
        <v>0</v>
      </c>
      <c r="BJ3063" s="25" t="s">
        <v>83</v>
      </c>
      <c r="BK3063" s="251">
        <f>ROUND(I3063*H3063,2)</f>
        <v>0</v>
      </c>
      <c r="BL3063" s="25" t="s">
        <v>690</v>
      </c>
      <c r="BM3063" s="25" t="s">
        <v>3239</v>
      </c>
    </row>
    <row r="3064" s="12" customFormat="1">
      <c r="B3064" s="255"/>
      <c r="C3064" s="256"/>
      <c r="D3064" s="252" t="s">
        <v>428</v>
      </c>
      <c r="E3064" s="257" t="s">
        <v>21</v>
      </c>
      <c r="F3064" s="258" t="s">
        <v>2559</v>
      </c>
      <c r="G3064" s="256"/>
      <c r="H3064" s="257" t="s">
        <v>21</v>
      </c>
      <c r="I3064" s="259"/>
      <c r="J3064" s="256"/>
      <c r="K3064" s="256"/>
      <c r="L3064" s="260"/>
      <c r="M3064" s="261"/>
      <c r="N3064" s="262"/>
      <c r="O3064" s="262"/>
      <c r="P3064" s="262"/>
      <c r="Q3064" s="262"/>
      <c r="R3064" s="262"/>
      <c r="S3064" s="262"/>
      <c r="T3064" s="263"/>
      <c r="AT3064" s="264" t="s">
        <v>428</v>
      </c>
      <c r="AU3064" s="264" t="s">
        <v>86</v>
      </c>
      <c r="AV3064" s="12" t="s">
        <v>83</v>
      </c>
      <c r="AW3064" s="12" t="s">
        <v>39</v>
      </c>
      <c r="AX3064" s="12" t="s">
        <v>76</v>
      </c>
      <c r="AY3064" s="264" t="s">
        <v>414</v>
      </c>
    </row>
    <row r="3065" s="13" customFormat="1">
      <c r="B3065" s="265"/>
      <c r="C3065" s="266"/>
      <c r="D3065" s="252" t="s">
        <v>428</v>
      </c>
      <c r="E3065" s="267" t="s">
        <v>21</v>
      </c>
      <c r="F3065" s="268" t="s">
        <v>3240</v>
      </c>
      <c r="G3065" s="266"/>
      <c r="H3065" s="269">
        <v>1</v>
      </c>
      <c r="I3065" s="270"/>
      <c r="J3065" s="266"/>
      <c r="K3065" s="266"/>
      <c r="L3065" s="271"/>
      <c r="M3065" s="272"/>
      <c r="N3065" s="273"/>
      <c r="O3065" s="273"/>
      <c r="P3065" s="273"/>
      <c r="Q3065" s="273"/>
      <c r="R3065" s="273"/>
      <c r="S3065" s="273"/>
      <c r="T3065" s="274"/>
      <c r="AT3065" s="275" t="s">
        <v>428</v>
      </c>
      <c r="AU3065" s="275" t="s">
        <v>86</v>
      </c>
      <c r="AV3065" s="13" t="s">
        <v>86</v>
      </c>
      <c r="AW3065" s="13" t="s">
        <v>39</v>
      </c>
      <c r="AX3065" s="13" t="s">
        <v>76</v>
      </c>
      <c r="AY3065" s="275" t="s">
        <v>414</v>
      </c>
    </row>
    <row r="3066" s="15" customFormat="1">
      <c r="B3066" s="287"/>
      <c r="C3066" s="288"/>
      <c r="D3066" s="252" t="s">
        <v>428</v>
      </c>
      <c r="E3066" s="289" t="s">
        <v>21</v>
      </c>
      <c r="F3066" s="290" t="s">
        <v>235</v>
      </c>
      <c r="G3066" s="288"/>
      <c r="H3066" s="291">
        <v>1</v>
      </c>
      <c r="I3066" s="292"/>
      <c r="J3066" s="288"/>
      <c r="K3066" s="288"/>
      <c r="L3066" s="293"/>
      <c r="M3066" s="294"/>
      <c r="N3066" s="295"/>
      <c r="O3066" s="295"/>
      <c r="P3066" s="295"/>
      <c r="Q3066" s="295"/>
      <c r="R3066" s="295"/>
      <c r="S3066" s="295"/>
      <c r="T3066" s="296"/>
      <c r="AT3066" s="297" t="s">
        <v>428</v>
      </c>
      <c r="AU3066" s="297" t="s">
        <v>86</v>
      </c>
      <c r="AV3066" s="15" t="s">
        <v>422</v>
      </c>
      <c r="AW3066" s="15" t="s">
        <v>39</v>
      </c>
      <c r="AX3066" s="15" t="s">
        <v>83</v>
      </c>
      <c r="AY3066" s="297" t="s">
        <v>414</v>
      </c>
    </row>
    <row r="3067" s="1" customFormat="1" ht="25.5" customHeight="1">
      <c r="B3067" s="47"/>
      <c r="C3067" s="240" t="s">
        <v>3241</v>
      </c>
      <c r="D3067" s="240" t="s">
        <v>418</v>
      </c>
      <c r="E3067" s="241" t="s">
        <v>3242</v>
      </c>
      <c r="F3067" s="242" t="s">
        <v>3243</v>
      </c>
      <c r="G3067" s="243" t="s">
        <v>678</v>
      </c>
      <c r="H3067" s="244">
        <v>1</v>
      </c>
      <c r="I3067" s="245"/>
      <c r="J3067" s="246">
        <f>ROUND(I3067*H3067,2)</f>
        <v>0</v>
      </c>
      <c r="K3067" s="242" t="s">
        <v>21</v>
      </c>
      <c r="L3067" s="73"/>
      <c r="M3067" s="247" t="s">
        <v>21</v>
      </c>
      <c r="N3067" s="248" t="s">
        <v>47</v>
      </c>
      <c r="O3067" s="48"/>
      <c r="P3067" s="249">
        <f>O3067*H3067</f>
        <v>0</v>
      </c>
      <c r="Q3067" s="249">
        <v>0</v>
      </c>
      <c r="R3067" s="249">
        <f>Q3067*H3067</f>
        <v>0</v>
      </c>
      <c r="S3067" s="249">
        <v>0</v>
      </c>
      <c r="T3067" s="250">
        <f>S3067*H3067</f>
        <v>0</v>
      </c>
      <c r="AR3067" s="25" t="s">
        <v>690</v>
      </c>
      <c r="AT3067" s="25" t="s">
        <v>418</v>
      </c>
      <c r="AU3067" s="25" t="s">
        <v>86</v>
      </c>
      <c r="AY3067" s="25" t="s">
        <v>414</v>
      </c>
      <c r="BE3067" s="251">
        <f>IF(N3067="základní",J3067,0)</f>
        <v>0</v>
      </c>
      <c r="BF3067" s="251">
        <f>IF(N3067="snížená",J3067,0)</f>
        <v>0</v>
      </c>
      <c r="BG3067" s="251">
        <f>IF(N3067="zákl. přenesená",J3067,0)</f>
        <v>0</v>
      </c>
      <c r="BH3067" s="251">
        <f>IF(N3067="sníž. přenesená",J3067,0)</f>
        <v>0</v>
      </c>
      <c r="BI3067" s="251">
        <f>IF(N3067="nulová",J3067,0)</f>
        <v>0</v>
      </c>
      <c r="BJ3067" s="25" t="s">
        <v>83</v>
      </c>
      <c r="BK3067" s="251">
        <f>ROUND(I3067*H3067,2)</f>
        <v>0</v>
      </c>
      <c r="BL3067" s="25" t="s">
        <v>690</v>
      </c>
      <c r="BM3067" s="25" t="s">
        <v>3244</v>
      </c>
    </row>
    <row r="3068" s="12" customFormat="1">
      <c r="B3068" s="255"/>
      <c r="C3068" s="256"/>
      <c r="D3068" s="252" t="s">
        <v>428</v>
      </c>
      <c r="E3068" s="257" t="s">
        <v>21</v>
      </c>
      <c r="F3068" s="258" t="s">
        <v>2559</v>
      </c>
      <c r="G3068" s="256"/>
      <c r="H3068" s="257" t="s">
        <v>21</v>
      </c>
      <c r="I3068" s="259"/>
      <c r="J3068" s="256"/>
      <c r="K3068" s="256"/>
      <c r="L3068" s="260"/>
      <c r="M3068" s="261"/>
      <c r="N3068" s="262"/>
      <c r="O3068" s="262"/>
      <c r="P3068" s="262"/>
      <c r="Q3068" s="262"/>
      <c r="R3068" s="262"/>
      <c r="S3068" s="262"/>
      <c r="T3068" s="263"/>
      <c r="AT3068" s="264" t="s">
        <v>428</v>
      </c>
      <c r="AU3068" s="264" t="s">
        <v>86</v>
      </c>
      <c r="AV3068" s="12" t="s">
        <v>83</v>
      </c>
      <c r="AW3068" s="12" t="s">
        <v>39</v>
      </c>
      <c r="AX3068" s="12" t="s">
        <v>76</v>
      </c>
      <c r="AY3068" s="264" t="s">
        <v>414</v>
      </c>
    </row>
    <row r="3069" s="13" customFormat="1">
      <c r="B3069" s="265"/>
      <c r="C3069" s="266"/>
      <c r="D3069" s="252" t="s">
        <v>428</v>
      </c>
      <c r="E3069" s="267" t="s">
        <v>21</v>
      </c>
      <c r="F3069" s="268" t="s">
        <v>3245</v>
      </c>
      <c r="G3069" s="266"/>
      <c r="H3069" s="269">
        <v>1</v>
      </c>
      <c r="I3069" s="270"/>
      <c r="J3069" s="266"/>
      <c r="K3069" s="266"/>
      <c r="L3069" s="271"/>
      <c r="M3069" s="272"/>
      <c r="N3069" s="273"/>
      <c r="O3069" s="273"/>
      <c r="P3069" s="273"/>
      <c r="Q3069" s="273"/>
      <c r="R3069" s="273"/>
      <c r="S3069" s="273"/>
      <c r="T3069" s="274"/>
      <c r="AT3069" s="275" t="s">
        <v>428</v>
      </c>
      <c r="AU3069" s="275" t="s">
        <v>86</v>
      </c>
      <c r="AV3069" s="13" t="s">
        <v>86</v>
      </c>
      <c r="AW3069" s="13" t="s">
        <v>39</v>
      </c>
      <c r="AX3069" s="13" t="s">
        <v>76</v>
      </c>
      <c r="AY3069" s="275" t="s">
        <v>414</v>
      </c>
    </row>
    <row r="3070" s="15" customFormat="1">
      <c r="B3070" s="287"/>
      <c r="C3070" s="288"/>
      <c r="D3070" s="252" t="s">
        <v>428</v>
      </c>
      <c r="E3070" s="289" t="s">
        <v>21</v>
      </c>
      <c r="F3070" s="290" t="s">
        <v>235</v>
      </c>
      <c r="G3070" s="288"/>
      <c r="H3070" s="291">
        <v>1</v>
      </c>
      <c r="I3070" s="292"/>
      <c r="J3070" s="288"/>
      <c r="K3070" s="288"/>
      <c r="L3070" s="293"/>
      <c r="M3070" s="294"/>
      <c r="N3070" s="295"/>
      <c r="O3070" s="295"/>
      <c r="P3070" s="295"/>
      <c r="Q3070" s="295"/>
      <c r="R3070" s="295"/>
      <c r="S3070" s="295"/>
      <c r="T3070" s="296"/>
      <c r="AT3070" s="297" t="s">
        <v>428</v>
      </c>
      <c r="AU3070" s="297" t="s">
        <v>86</v>
      </c>
      <c r="AV3070" s="15" t="s">
        <v>422</v>
      </c>
      <c r="AW3070" s="15" t="s">
        <v>39</v>
      </c>
      <c r="AX3070" s="15" t="s">
        <v>83</v>
      </c>
      <c r="AY3070" s="297" t="s">
        <v>414</v>
      </c>
    </row>
    <row r="3071" s="1" customFormat="1" ht="25.5" customHeight="1">
      <c r="B3071" s="47"/>
      <c r="C3071" s="240" t="s">
        <v>3246</v>
      </c>
      <c r="D3071" s="240" t="s">
        <v>418</v>
      </c>
      <c r="E3071" s="241" t="s">
        <v>3247</v>
      </c>
      <c r="F3071" s="242" t="s">
        <v>3248</v>
      </c>
      <c r="G3071" s="243" t="s">
        <v>678</v>
      </c>
      <c r="H3071" s="244">
        <v>1</v>
      </c>
      <c r="I3071" s="245"/>
      <c r="J3071" s="246">
        <f>ROUND(I3071*H3071,2)</f>
        <v>0</v>
      </c>
      <c r="K3071" s="242" t="s">
        <v>21</v>
      </c>
      <c r="L3071" s="73"/>
      <c r="M3071" s="247" t="s">
        <v>21</v>
      </c>
      <c r="N3071" s="248" t="s">
        <v>47</v>
      </c>
      <c r="O3071" s="48"/>
      <c r="P3071" s="249">
        <f>O3071*H3071</f>
        <v>0</v>
      </c>
      <c r="Q3071" s="249">
        <v>0</v>
      </c>
      <c r="R3071" s="249">
        <f>Q3071*H3071</f>
        <v>0</v>
      </c>
      <c r="S3071" s="249">
        <v>0</v>
      </c>
      <c r="T3071" s="250">
        <f>S3071*H3071</f>
        <v>0</v>
      </c>
      <c r="AR3071" s="25" t="s">
        <v>690</v>
      </c>
      <c r="AT3071" s="25" t="s">
        <v>418</v>
      </c>
      <c r="AU3071" s="25" t="s">
        <v>86</v>
      </c>
      <c r="AY3071" s="25" t="s">
        <v>414</v>
      </c>
      <c r="BE3071" s="251">
        <f>IF(N3071="základní",J3071,0)</f>
        <v>0</v>
      </c>
      <c r="BF3071" s="251">
        <f>IF(N3071="snížená",J3071,0)</f>
        <v>0</v>
      </c>
      <c r="BG3071" s="251">
        <f>IF(N3071="zákl. přenesená",J3071,0)</f>
        <v>0</v>
      </c>
      <c r="BH3071" s="251">
        <f>IF(N3071="sníž. přenesená",J3071,0)</f>
        <v>0</v>
      </c>
      <c r="BI3071" s="251">
        <f>IF(N3071="nulová",J3071,0)</f>
        <v>0</v>
      </c>
      <c r="BJ3071" s="25" t="s">
        <v>83</v>
      </c>
      <c r="BK3071" s="251">
        <f>ROUND(I3071*H3071,2)</f>
        <v>0</v>
      </c>
      <c r="BL3071" s="25" t="s">
        <v>690</v>
      </c>
      <c r="BM3071" s="25" t="s">
        <v>3249</v>
      </c>
    </row>
    <row r="3072" s="12" customFormat="1">
      <c r="B3072" s="255"/>
      <c r="C3072" s="256"/>
      <c r="D3072" s="252" t="s">
        <v>428</v>
      </c>
      <c r="E3072" s="257" t="s">
        <v>21</v>
      </c>
      <c r="F3072" s="258" t="s">
        <v>2559</v>
      </c>
      <c r="G3072" s="256"/>
      <c r="H3072" s="257" t="s">
        <v>21</v>
      </c>
      <c r="I3072" s="259"/>
      <c r="J3072" s="256"/>
      <c r="K3072" s="256"/>
      <c r="L3072" s="260"/>
      <c r="M3072" s="261"/>
      <c r="N3072" s="262"/>
      <c r="O3072" s="262"/>
      <c r="P3072" s="262"/>
      <c r="Q3072" s="262"/>
      <c r="R3072" s="262"/>
      <c r="S3072" s="262"/>
      <c r="T3072" s="263"/>
      <c r="AT3072" s="264" t="s">
        <v>428</v>
      </c>
      <c r="AU3072" s="264" t="s">
        <v>86</v>
      </c>
      <c r="AV3072" s="12" t="s">
        <v>83</v>
      </c>
      <c r="AW3072" s="12" t="s">
        <v>39</v>
      </c>
      <c r="AX3072" s="12" t="s">
        <v>76</v>
      </c>
      <c r="AY3072" s="264" t="s">
        <v>414</v>
      </c>
    </row>
    <row r="3073" s="13" customFormat="1">
      <c r="B3073" s="265"/>
      <c r="C3073" s="266"/>
      <c r="D3073" s="252" t="s">
        <v>428</v>
      </c>
      <c r="E3073" s="267" t="s">
        <v>21</v>
      </c>
      <c r="F3073" s="268" t="s">
        <v>3250</v>
      </c>
      <c r="G3073" s="266"/>
      <c r="H3073" s="269">
        <v>1</v>
      </c>
      <c r="I3073" s="270"/>
      <c r="J3073" s="266"/>
      <c r="K3073" s="266"/>
      <c r="L3073" s="271"/>
      <c r="M3073" s="272"/>
      <c r="N3073" s="273"/>
      <c r="O3073" s="273"/>
      <c r="P3073" s="273"/>
      <c r="Q3073" s="273"/>
      <c r="R3073" s="273"/>
      <c r="S3073" s="273"/>
      <c r="T3073" s="274"/>
      <c r="AT3073" s="275" t="s">
        <v>428</v>
      </c>
      <c r="AU3073" s="275" t="s">
        <v>86</v>
      </c>
      <c r="AV3073" s="13" t="s">
        <v>86</v>
      </c>
      <c r="AW3073" s="13" t="s">
        <v>39</v>
      </c>
      <c r="AX3073" s="13" t="s">
        <v>76</v>
      </c>
      <c r="AY3073" s="275" t="s">
        <v>414</v>
      </c>
    </row>
    <row r="3074" s="15" customFormat="1">
      <c r="B3074" s="287"/>
      <c r="C3074" s="288"/>
      <c r="D3074" s="252" t="s">
        <v>428</v>
      </c>
      <c r="E3074" s="289" t="s">
        <v>21</v>
      </c>
      <c r="F3074" s="290" t="s">
        <v>235</v>
      </c>
      <c r="G3074" s="288"/>
      <c r="H3074" s="291">
        <v>1</v>
      </c>
      <c r="I3074" s="292"/>
      <c r="J3074" s="288"/>
      <c r="K3074" s="288"/>
      <c r="L3074" s="293"/>
      <c r="M3074" s="294"/>
      <c r="N3074" s="295"/>
      <c r="O3074" s="295"/>
      <c r="P3074" s="295"/>
      <c r="Q3074" s="295"/>
      <c r="R3074" s="295"/>
      <c r="S3074" s="295"/>
      <c r="T3074" s="296"/>
      <c r="AT3074" s="297" t="s">
        <v>428</v>
      </c>
      <c r="AU3074" s="297" t="s">
        <v>86</v>
      </c>
      <c r="AV3074" s="15" t="s">
        <v>422</v>
      </c>
      <c r="AW3074" s="15" t="s">
        <v>39</v>
      </c>
      <c r="AX3074" s="15" t="s">
        <v>83</v>
      </c>
      <c r="AY3074" s="297" t="s">
        <v>414</v>
      </c>
    </row>
    <row r="3075" s="1" customFormat="1" ht="25.5" customHeight="1">
      <c r="B3075" s="47"/>
      <c r="C3075" s="240" t="s">
        <v>3251</v>
      </c>
      <c r="D3075" s="240" t="s">
        <v>418</v>
      </c>
      <c r="E3075" s="241" t="s">
        <v>3252</v>
      </c>
      <c r="F3075" s="242" t="s">
        <v>3253</v>
      </c>
      <c r="G3075" s="243" t="s">
        <v>678</v>
      </c>
      <c r="H3075" s="244">
        <v>2</v>
      </c>
      <c r="I3075" s="245"/>
      <c r="J3075" s="246">
        <f>ROUND(I3075*H3075,2)</f>
        <v>0</v>
      </c>
      <c r="K3075" s="242" t="s">
        <v>21</v>
      </c>
      <c r="L3075" s="73"/>
      <c r="M3075" s="247" t="s">
        <v>21</v>
      </c>
      <c r="N3075" s="248" t="s">
        <v>47</v>
      </c>
      <c r="O3075" s="48"/>
      <c r="P3075" s="249">
        <f>O3075*H3075</f>
        <v>0</v>
      </c>
      <c r="Q3075" s="249">
        <v>0</v>
      </c>
      <c r="R3075" s="249">
        <f>Q3075*H3075</f>
        <v>0</v>
      </c>
      <c r="S3075" s="249">
        <v>0</v>
      </c>
      <c r="T3075" s="250">
        <f>S3075*H3075</f>
        <v>0</v>
      </c>
      <c r="AR3075" s="25" t="s">
        <v>690</v>
      </c>
      <c r="AT3075" s="25" t="s">
        <v>418</v>
      </c>
      <c r="AU3075" s="25" t="s">
        <v>86</v>
      </c>
      <c r="AY3075" s="25" t="s">
        <v>414</v>
      </c>
      <c r="BE3075" s="251">
        <f>IF(N3075="základní",J3075,0)</f>
        <v>0</v>
      </c>
      <c r="BF3075" s="251">
        <f>IF(N3075="snížená",J3075,0)</f>
        <v>0</v>
      </c>
      <c r="BG3075" s="251">
        <f>IF(N3075="zákl. přenesená",J3075,0)</f>
        <v>0</v>
      </c>
      <c r="BH3075" s="251">
        <f>IF(N3075="sníž. přenesená",J3075,0)</f>
        <v>0</v>
      </c>
      <c r="BI3075" s="251">
        <f>IF(N3075="nulová",J3075,0)</f>
        <v>0</v>
      </c>
      <c r="BJ3075" s="25" t="s">
        <v>83</v>
      </c>
      <c r="BK3075" s="251">
        <f>ROUND(I3075*H3075,2)</f>
        <v>0</v>
      </c>
      <c r="BL3075" s="25" t="s">
        <v>690</v>
      </c>
      <c r="BM3075" s="25" t="s">
        <v>3254</v>
      </c>
    </row>
    <row r="3076" s="12" customFormat="1">
      <c r="B3076" s="255"/>
      <c r="C3076" s="256"/>
      <c r="D3076" s="252" t="s">
        <v>428</v>
      </c>
      <c r="E3076" s="257" t="s">
        <v>21</v>
      </c>
      <c r="F3076" s="258" t="s">
        <v>2559</v>
      </c>
      <c r="G3076" s="256"/>
      <c r="H3076" s="257" t="s">
        <v>21</v>
      </c>
      <c r="I3076" s="259"/>
      <c r="J3076" s="256"/>
      <c r="K3076" s="256"/>
      <c r="L3076" s="260"/>
      <c r="M3076" s="261"/>
      <c r="N3076" s="262"/>
      <c r="O3076" s="262"/>
      <c r="P3076" s="262"/>
      <c r="Q3076" s="262"/>
      <c r="R3076" s="262"/>
      <c r="S3076" s="262"/>
      <c r="T3076" s="263"/>
      <c r="AT3076" s="264" t="s">
        <v>428</v>
      </c>
      <c r="AU3076" s="264" t="s">
        <v>86</v>
      </c>
      <c r="AV3076" s="12" t="s">
        <v>83</v>
      </c>
      <c r="AW3076" s="12" t="s">
        <v>39</v>
      </c>
      <c r="AX3076" s="12" t="s">
        <v>76</v>
      </c>
      <c r="AY3076" s="264" t="s">
        <v>414</v>
      </c>
    </row>
    <row r="3077" s="13" customFormat="1">
      <c r="B3077" s="265"/>
      <c r="C3077" s="266"/>
      <c r="D3077" s="252" t="s">
        <v>428</v>
      </c>
      <c r="E3077" s="267" t="s">
        <v>21</v>
      </c>
      <c r="F3077" s="268" t="s">
        <v>3255</v>
      </c>
      <c r="G3077" s="266"/>
      <c r="H3077" s="269">
        <v>2</v>
      </c>
      <c r="I3077" s="270"/>
      <c r="J3077" s="266"/>
      <c r="K3077" s="266"/>
      <c r="L3077" s="271"/>
      <c r="M3077" s="272"/>
      <c r="N3077" s="273"/>
      <c r="O3077" s="273"/>
      <c r="P3077" s="273"/>
      <c r="Q3077" s="273"/>
      <c r="R3077" s="273"/>
      <c r="S3077" s="273"/>
      <c r="T3077" s="274"/>
      <c r="AT3077" s="275" t="s">
        <v>428</v>
      </c>
      <c r="AU3077" s="275" t="s">
        <v>86</v>
      </c>
      <c r="AV3077" s="13" t="s">
        <v>86</v>
      </c>
      <c r="AW3077" s="13" t="s">
        <v>39</v>
      </c>
      <c r="AX3077" s="13" t="s">
        <v>76</v>
      </c>
      <c r="AY3077" s="275" t="s">
        <v>414</v>
      </c>
    </row>
    <row r="3078" s="15" customFormat="1">
      <c r="B3078" s="287"/>
      <c r="C3078" s="288"/>
      <c r="D3078" s="252" t="s">
        <v>428</v>
      </c>
      <c r="E3078" s="289" t="s">
        <v>21</v>
      </c>
      <c r="F3078" s="290" t="s">
        <v>235</v>
      </c>
      <c r="G3078" s="288"/>
      <c r="H3078" s="291">
        <v>2</v>
      </c>
      <c r="I3078" s="292"/>
      <c r="J3078" s="288"/>
      <c r="K3078" s="288"/>
      <c r="L3078" s="293"/>
      <c r="M3078" s="294"/>
      <c r="N3078" s="295"/>
      <c r="O3078" s="295"/>
      <c r="P3078" s="295"/>
      <c r="Q3078" s="295"/>
      <c r="R3078" s="295"/>
      <c r="S3078" s="295"/>
      <c r="T3078" s="296"/>
      <c r="AT3078" s="297" t="s">
        <v>428</v>
      </c>
      <c r="AU3078" s="297" t="s">
        <v>86</v>
      </c>
      <c r="AV3078" s="15" t="s">
        <v>422</v>
      </c>
      <c r="AW3078" s="15" t="s">
        <v>39</v>
      </c>
      <c r="AX3078" s="15" t="s">
        <v>83</v>
      </c>
      <c r="AY3078" s="297" t="s">
        <v>414</v>
      </c>
    </row>
    <row r="3079" s="1" customFormat="1" ht="38.25" customHeight="1">
      <c r="B3079" s="47"/>
      <c r="C3079" s="240" t="s">
        <v>3256</v>
      </c>
      <c r="D3079" s="240" t="s">
        <v>418</v>
      </c>
      <c r="E3079" s="241" t="s">
        <v>3257</v>
      </c>
      <c r="F3079" s="242" t="s">
        <v>3258</v>
      </c>
      <c r="G3079" s="243" t="s">
        <v>678</v>
      </c>
      <c r="H3079" s="244">
        <v>1</v>
      </c>
      <c r="I3079" s="245"/>
      <c r="J3079" s="246">
        <f>ROUND(I3079*H3079,2)</f>
        <v>0</v>
      </c>
      <c r="K3079" s="242" t="s">
        <v>21</v>
      </c>
      <c r="L3079" s="73"/>
      <c r="M3079" s="247" t="s">
        <v>21</v>
      </c>
      <c r="N3079" s="248" t="s">
        <v>47</v>
      </c>
      <c r="O3079" s="48"/>
      <c r="P3079" s="249">
        <f>O3079*H3079</f>
        <v>0</v>
      </c>
      <c r="Q3079" s="249">
        <v>0</v>
      </c>
      <c r="R3079" s="249">
        <f>Q3079*H3079</f>
        <v>0</v>
      </c>
      <c r="S3079" s="249">
        <v>0</v>
      </c>
      <c r="T3079" s="250">
        <f>S3079*H3079</f>
        <v>0</v>
      </c>
      <c r="AR3079" s="25" t="s">
        <v>690</v>
      </c>
      <c r="AT3079" s="25" t="s">
        <v>418</v>
      </c>
      <c r="AU3079" s="25" t="s">
        <v>86</v>
      </c>
      <c r="AY3079" s="25" t="s">
        <v>414</v>
      </c>
      <c r="BE3079" s="251">
        <f>IF(N3079="základní",J3079,0)</f>
        <v>0</v>
      </c>
      <c r="BF3079" s="251">
        <f>IF(N3079="snížená",J3079,0)</f>
        <v>0</v>
      </c>
      <c r="BG3079" s="251">
        <f>IF(N3079="zákl. přenesená",J3079,0)</f>
        <v>0</v>
      </c>
      <c r="BH3079" s="251">
        <f>IF(N3079="sníž. přenesená",J3079,0)</f>
        <v>0</v>
      </c>
      <c r="BI3079" s="251">
        <f>IF(N3079="nulová",J3079,0)</f>
        <v>0</v>
      </c>
      <c r="BJ3079" s="25" t="s">
        <v>83</v>
      </c>
      <c r="BK3079" s="251">
        <f>ROUND(I3079*H3079,2)</f>
        <v>0</v>
      </c>
      <c r="BL3079" s="25" t="s">
        <v>690</v>
      </c>
      <c r="BM3079" s="25" t="s">
        <v>3259</v>
      </c>
    </row>
    <row r="3080" s="12" customFormat="1">
      <c r="B3080" s="255"/>
      <c r="C3080" s="256"/>
      <c r="D3080" s="252" t="s">
        <v>428</v>
      </c>
      <c r="E3080" s="257" t="s">
        <v>21</v>
      </c>
      <c r="F3080" s="258" t="s">
        <v>2559</v>
      </c>
      <c r="G3080" s="256"/>
      <c r="H3080" s="257" t="s">
        <v>21</v>
      </c>
      <c r="I3080" s="259"/>
      <c r="J3080" s="256"/>
      <c r="K3080" s="256"/>
      <c r="L3080" s="260"/>
      <c r="M3080" s="261"/>
      <c r="N3080" s="262"/>
      <c r="O3080" s="262"/>
      <c r="P3080" s="262"/>
      <c r="Q3080" s="262"/>
      <c r="R3080" s="262"/>
      <c r="S3080" s="262"/>
      <c r="T3080" s="263"/>
      <c r="AT3080" s="264" t="s">
        <v>428</v>
      </c>
      <c r="AU3080" s="264" t="s">
        <v>86</v>
      </c>
      <c r="AV3080" s="12" t="s">
        <v>83</v>
      </c>
      <c r="AW3080" s="12" t="s">
        <v>39</v>
      </c>
      <c r="AX3080" s="12" t="s">
        <v>76</v>
      </c>
      <c r="AY3080" s="264" t="s">
        <v>414</v>
      </c>
    </row>
    <row r="3081" s="13" customFormat="1">
      <c r="B3081" s="265"/>
      <c r="C3081" s="266"/>
      <c r="D3081" s="252" t="s">
        <v>428</v>
      </c>
      <c r="E3081" s="267" t="s">
        <v>21</v>
      </c>
      <c r="F3081" s="268" t="s">
        <v>3260</v>
      </c>
      <c r="G3081" s="266"/>
      <c r="H3081" s="269">
        <v>1</v>
      </c>
      <c r="I3081" s="270"/>
      <c r="J3081" s="266"/>
      <c r="K3081" s="266"/>
      <c r="L3081" s="271"/>
      <c r="M3081" s="272"/>
      <c r="N3081" s="273"/>
      <c r="O3081" s="273"/>
      <c r="P3081" s="273"/>
      <c r="Q3081" s="273"/>
      <c r="R3081" s="273"/>
      <c r="S3081" s="273"/>
      <c r="T3081" s="274"/>
      <c r="AT3081" s="275" t="s">
        <v>428</v>
      </c>
      <c r="AU3081" s="275" t="s">
        <v>86</v>
      </c>
      <c r="AV3081" s="13" t="s">
        <v>86</v>
      </c>
      <c r="AW3081" s="13" t="s">
        <v>39</v>
      </c>
      <c r="AX3081" s="13" t="s">
        <v>76</v>
      </c>
      <c r="AY3081" s="275" t="s">
        <v>414</v>
      </c>
    </row>
    <row r="3082" s="15" customFormat="1">
      <c r="B3082" s="287"/>
      <c r="C3082" s="288"/>
      <c r="D3082" s="252" t="s">
        <v>428</v>
      </c>
      <c r="E3082" s="289" t="s">
        <v>21</v>
      </c>
      <c r="F3082" s="290" t="s">
        <v>235</v>
      </c>
      <c r="G3082" s="288"/>
      <c r="H3082" s="291">
        <v>1</v>
      </c>
      <c r="I3082" s="292"/>
      <c r="J3082" s="288"/>
      <c r="K3082" s="288"/>
      <c r="L3082" s="293"/>
      <c r="M3082" s="294"/>
      <c r="N3082" s="295"/>
      <c r="O3082" s="295"/>
      <c r="P3082" s="295"/>
      <c r="Q3082" s="295"/>
      <c r="R3082" s="295"/>
      <c r="S3082" s="295"/>
      <c r="T3082" s="296"/>
      <c r="AT3082" s="297" t="s">
        <v>428</v>
      </c>
      <c r="AU3082" s="297" t="s">
        <v>86</v>
      </c>
      <c r="AV3082" s="15" t="s">
        <v>422</v>
      </c>
      <c r="AW3082" s="15" t="s">
        <v>39</v>
      </c>
      <c r="AX3082" s="15" t="s">
        <v>83</v>
      </c>
      <c r="AY3082" s="297" t="s">
        <v>414</v>
      </c>
    </row>
    <row r="3083" s="1" customFormat="1" ht="25.5" customHeight="1">
      <c r="B3083" s="47"/>
      <c r="C3083" s="240" t="s">
        <v>3261</v>
      </c>
      <c r="D3083" s="240" t="s">
        <v>418</v>
      </c>
      <c r="E3083" s="241" t="s">
        <v>3262</v>
      </c>
      <c r="F3083" s="242" t="s">
        <v>3263</v>
      </c>
      <c r="G3083" s="243" t="s">
        <v>678</v>
      </c>
      <c r="H3083" s="244">
        <v>7</v>
      </c>
      <c r="I3083" s="245"/>
      <c r="J3083" s="246">
        <f>ROUND(I3083*H3083,2)</f>
        <v>0</v>
      </c>
      <c r="K3083" s="242" t="s">
        <v>21</v>
      </c>
      <c r="L3083" s="73"/>
      <c r="M3083" s="247" t="s">
        <v>21</v>
      </c>
      <c r="N3083" s="248" t="s">
        <v>47</v>
      </c>
      <c r="O3083" s="48"/>
      <c r="P3083" s="249">
        <f>O3083*H3083</f>
        <v>0</v>
      </c>
      <c r="Q3083" s="249">
        <v>0</v>
      </c>
      <c r="R3083" s="249">
        <f>Q3083*H3083</f>
        <v>0</v>
      </c>
      <c r="S3083" s="249">
        <v>0</v>
      </c>
      <c r="T3083" s="250">
        <f>S3083*H3083</f>
        <v>0</v>
      </c>
      <c r="AR3083" s="25" t="s">
        <v>690</v>
      </c>
      <c r="AT3083" s="25" t="s">
        <v>418</v>
      </c>
      <c r="AU3083" s="25" t="s">
        <v>86</v>
      </c>
      <c r="AY3083" s="25" t="s">
        <v>414</v>
      </c>
      <c r="BE3083" s="251">
        <f>IF(N3083="základní",J3083,0)</f>
        <v>0</v>
      </c>
      <c r="BF3083" s="251">
        <f>IF(N3083="snížená",J3083,0)</f>
        <v>0</v>
      </c>
      <c r="BG3083" s="251">
        <f>IF(N3083="zákl. přenesená",J3083,0)</f>
        <v>0</v>
      </c>
      <c r="BH3083" s="251">
        <f>IF(N3083="sníž. přenesená",J3083,0)</f>
        <v>0</v>
      </c>
      <c r="BI3083" s="251">
        <f>IF(N3083="nulová",J3083,0)</f>
        <v>0</v>
      </c>
      <c r="BJ3083" s="25" t="s">
        <v>83</v>
      </c>
      <c r="BK3083" s="251">
        <f>ROUND(I3083*H3083,2)</f>
        <v>0</v>
      </c>
      <c r="BL3083" s="25" t="s">
        <v>690</v>
      </c>
      <c r="BM3083" s="25" t="s">
        <v>3264</v>
      </c>
    </row>
    <row r="3084" s="1" customFormat="1" ht="25.5" customHeight="1">
      <c r="B3084" s="47"/>
      <c r="C3084" s="240" t="s">
        <v>3265</v>
      </c>
      <c r="D3084" s="240" t="s">
        <v>418</v>
      </c>
      <c r="E3084" s="241" t="s">
        <v>3266</v>
      </c>
      <c r="F3084" s="242" t="s">
        <v>3267</v>
      </c>
      <c r="G3084" s="243" t="s">
        <v>678</v>
      </c>
      <c r="H3084" s="244">
        <v>4</v>
      </c>
      <c r="I3084" s="245"/>
      <c r="J3084" s="246">
        <f>ROUND(I3084*H3084,2)</f>
        <v>0</v>
      </c>
      <c r="K3084" s="242" t="s">
        <v>21</v>
      </c>
      <c r="L3084" s="73"/>
      <c r="M3084" s="247" t="s">
        <v>21</v>
      </c>
      <c r="N3084" s="248" t="s">
        <v>47</v>
      </c>
      <c r="O3084" s="48"/>
      <c r="P3084" s="249">
        <f>O3084*H3084</f>
        <v>0</v>
      </c>
      <c r="Q3084" s="249">
        <v>0</v>
      </c>
      <c r="R3084" s="249">
        <f>Q3084*H3084</f>
        <v>0</v>
      </c>
      <c r="S3084" s="249">
        <v>0</v>
      </c>
      <c r="T3084" s="250">
        <f>S3084*H3084</f>
        <v>0</v>
      </c>
      <c r="AR3084" s="25" t="s">
        <v>690</v>
      </c>
      <c r="AT3084" s="25" t="s">
        <v>418</v>
      </c>
      <c r="AU3084" s="25" t="s">
        <v>86</v>
      </c>
      <c r="AY3084" s="25" t="s">
        <v>414</v>
      </c>
      <c r="BE3084" s="251">
        <f>IF(N3084="základní",J3084,0)</f>
        <v>0</v>
      </c>
      <c r="BF3084" s="251">
        <f>IF(N3084="snížená",J3084,0)</f>
        <v>0</v>
      </c>
      <c r="BG3084" s="251">
        <f>IF(N3084="zákl. přenesená",J3084,0)</f>
        <v>0</v>
      </c>
      <c r="BH3084" s="251">
        <f>IF(N3084="sníž. přenesená",J3084,0)</f>
        <v>0</v>
      </c>
      <c r="BI3084" s="251">
        <f>IF(N3084="nulová",J3084,0)</f>
        <v>0</v>
      </c>
      <c r="BJ3084" s="25" t="s">
        <v>83</v>
      </c>
      <c r="BK3084" s="251">
        <f>ROUND(I3084*H3084,2)</f>
        <v>0</v>
      </c>
      <c r="BL3084" s="25" t="s">
        <v>690</v>
      </c>
      <c r="BM3084" s="25" t="s">
        <v>3268</v>
      </c>
    </row>
    <row r="3085" s="1" customFormat="1" ht="25.5" customHeight="1">
      <c r="B3085" s="47"/>
      <c r="C3085" s="240" t="s">
        <v>3269</v>
      </c>
      <c r="D3085" s="240" t="s">
        <v>418</v>
      </c>
      <c r="E3085" s="241" t="s">
        <v>3270</v>
      </c>
      <c r="F3085" s="242" t="s">
        <v>3271</v>
      </c>
      <c r="G3085" s="243" t="s">
        <v>678</v>
      </c>
      <c r="H3085" s="244">
        <v>1</v>
      </c>
      <c r="I3085" s="245"/>
      <c r="J3085" s="246">
        <f>ROUND(I3085*H3085,2)</f>
        <v>0</v>
      </c>
      <c r="K3085" s="242" t="s">
        <v>21</v>
      </c>
      <c r="L3085" s="73"/>
      <c r="M3085" s="247" t="s">
        <v>21</v>
      </c>
      <c r="N3085" s="248" t="s">
        <v>47</v>
      </c>
      <c r="O3085" s="48"/>
      <c r="P3085" s="249">
        <f>O3085*H3085</f>
        <v>0</v>
      </c>
      <c r="Q3085" s="249">
        <v>0</v>
      </c>
      <c r="R3085" s="249">
        <f>Q3085*H3085</f>
        <v>0</v>
      </c>
      <c r="S3085" s="249">
        <v>0</v>
      </c>
      <c r="T3085" s="250">
        <f>S3085*H3085</f>
        <v>0</v>
      </c>
      <c r="AR3085" s="25" t="s">
        <v>690</v>
      </c>
      <c r="AT3085" s="25" t="s">
        <v>418</v>
      </c>
      <c r="AU3085" s="25" t="s">
        <v>86</v>
      </c>
      <c r="AY3085" s="25" t="s">
        <v>414</v>
      </c>
      <c r="BE3085" s="251">
        <f>IF(N3085="základní",J3085,0)</f>
        <v>0</v>
      </c>
      <c r="BF3085" s="251">
        <f>IF(N3085="snížená",J3085,0)</f>
        <v>0</v>
      </c>
      <c r="BG3085" s="251">
        <f>IF(N3085="zákl. přenesená",J3085,0)</f>
        <v>0</v>
      </c>
      <c r="BH3085" s="251">
        <f>IF(N3085="sníž. přenesená",J3085,0)</f>
        <v>0</v>
      </c>
      <c r="BI3085" s="251">
        <f>IF(N3085="nulová",J3085,0)</f>
        <v>0</v>
      </c>
      <c r="BJ3085" s="25" t="s">
        <v>83</v>
      </c>
      <c r="BK3085" s="251">
        <f>ROUND(I3085*H3085,2)</f>
        <v>0</v>
      </c>
      <c r="BL3085" s="25" t="s">
        <v>690</v>
      </c>
      <c r="BM3085" s="25" t="s">
        <v>3272</v>
      </c>
    </row>
    <row r="3086" s="1" customFormat="1" ht="25.5" customHeight="1">
      <c r="B3086" s="47"/>
      <c r="C3086" s="240" t="s">
        <v>3273</v>
      </c>
      <c r="D3086" s="240" t="s">
        <v>418</v>
      </c>
      <c r="E3086" s="241" t="s">
        <v>3274</v>
      </c>
      <c r="F3086" s="242" t="s">
        <v>3275</v>
      </c>
      <c r="G3086" s="243" t="s">
        <v>678</v>
      </c>
      <c r="H3086" s="244">
        <v>1</v>
      </c>
      <c r="I3086" s="245"/>
      <c r="J3086" s="246">
        <f>ROUND(I3086*H3086,2)</f>
        <v>0</v>
      </c>
      <c r="K3086" s="242" t="s">
        <v>21</v>
      </c>
      <c r="L3086" s="73"/>
      <c r="M3086" s="247" t="s">
        <v>21</v>
      </c>
      <c r="N3086" s="248" t="s">
        <v>47</v>
      </c>
      <c r="O3086" s="48"/>
      <c r="P3086" s="249">
        <f>O3086*H3086</f>
        <v>0</v>
      </c>
      <c r="Q3086" s="249">
        <v>0</v>
      </c>
      <c r="R3086" s="249">
        <f>Q3086*H3086</f>
        <v>0</v>
      </c>
      <c r="S3086" s="249">
        <v>0</v>
      </c>
      <c r="T3086" s="250">
        <f>S3086*H3086</f>
        <v>0</v>
      </c>
      <c r="AR3086" s="25" t="s">
        <v>690</v>
      </c>
      <c r="AT3086" s="25" t="s">
        <v>418</v>
      </c>
      <c r="AU3086" s="25" t="s">
        <v>86</v>
      </c>
      <c r="AY3086" s="25" t="s">
        <v>414</v>
      </c>
      <c r="BE3086" s="251">
        <f>IF(N3086="základní",J3086,0)</f>
        <v>0</v>
      </c>
      <c r="BF3086" s="251">
        <f>IF(N3086="snížená",J3086,0)</f>
        <v>0</v>
      </c>
      <c r="BG3086" s="251">
        <f>IF(N3086="zákl. přenesená",J3086,0)</f>
        <v>0</v>
      </c>
      <c r="BH3086" s="251">
        <f>IF(N3086="sníž. přenesená",J3086,0)</f>
        <v>0</v>
      </c>
      <c r="BI3086" s="251">
        <f>IF(N3086="nulová",J3086,0)</f>
        <v>0</v>
      </c>
      <c r="BJ3086" s="25" t="s">
        <v>83</v>
      </c>
      <c r="BK3086" s="251">
        <f>ROUND(I3086*H3086,2)</f>
        <v>0</v>
      </c>
      <c r="BL3086" s="25" t="s">
        <v>690</v>
      </c>
      <c r="BM3086" s="25" t="s">
        <v>3276</v>
      </c>
    </row>
    <row r="3087" s="1" customFormat="1" ht="25.5" customHeight="1">
      <c r="B3087" s="47"/>
      <c r="C3087" s="240" t="s">
        <v>3277</v>
      </c>
      <c r="D3087" s="240" t="s">
        <v>418</v>
      </c>
      <c r="E3087" s="241" t="s">
        <v>3278</v>
      </c>
      <c r="F3087" s="242" t="s">
        <v>3279</v>
      </c>
      <c r="G3087" s="243" t="s">
        <v>145</v>
      </c>
      <c r="H3087" s="244">
        <v>145.09999999999999</v>
      </c>
      <c r="I3087" s="245"/>
      <c r="J3087" s="246">
        <f>ROUND(I3087*H3087,2)</f>
        <v>0</v>
      </c>
      <c r="K3087" s="242" t="s">
        <v>21</v>
      </c>
      <c r="L3087" s="73"/>
      <c r="M3087" s="247" t="s">
        <v>21</v>
      </c>
      <c r="N3087" s="248" t="s">
        <v>47</v>
      </c>
      <c r="O3087" s="48"/>
      <c r="P3087" s="249">
        <f>O3087*H3087</f>
        <v>0</v>
      </c>
      <c r="Q3087" s="249">
        <v>0</v>
      </c>
      <c r="R3087" s="249">
        <f>Q3087*H3087</f>
        <v>0</v>
      </c>
      <c r="S3087" s="249">
        <v>0</v>
      </c>
      <c r="T3087" s="250">
        <f>S3087*H3087</f>
        <v>0</v>
      </c>
      <c r="AR3087" s="25" t="s">
        <v>690</v>
      </c>
      <c r="AT3087" s="25" t="s">
        <v>418</v>
      </c>
      <c r="AU3087" s="25" t="s">
        <v>86</v>
      </c>
      <c r="AY3087" s="25" t="s">
        <v>414</v>
      </c>
      <c r="BE3087" s="251">
        <f>IF(N3087="základní",J3087,0)</f>
        <v>0</v>
      </c>
      <c r="BF3087" s="251">
        <f>IF(N3087="snížená",J3087,0)</f>
        <v>0</v>
      </c>
      <c r="BG3087" s="251">
        <f>IF(N3087="zákl. přenesená",J3087,0)</f>
        <v>0</v>
      </c>
      <c r="BH3087" s="251">
        <f>IF(N3087="sníž. přenesená",J3087,0)</f>
        <v>0</v>
      </c>
      <c r="BI3087" s="251">
        <f>IF(N3087="nulová",J3087,0)</f>
        <v>0</v>
      </c>
      <c r="BJ3087" s="25" t="s">
        <v>83</v>
      </c>
      <c r="BK3087" s="251">
        <f>ROUND(I3087*H3087,2)</f>
        <v>0</v>
      </c>
      <c r="BL3087" s="25" t="s">
        <v>690</v>
      </c>
      <c r="BM3087" s="25" t="s">
        <v>3280</v>
      </c>
    </row>
    <row r="3088" s="12" customFormat="1">
      <c r="B3088" s="255"/>
      <c r="C3088" s="256"/>
      <c r="D3088" s="252" t="s">
        <v>428</v>
      </c>
      <c r="E3088" s="257" t="s">
        <v>21</v>
      </c>
      <c r="F3088" s="258" t="s">
        <v>680</v>
      </c>
      <c r="G3088" s="256"/>
      <c r="H3088" s="257" t="s">
        <v>21</v>
      </c>
      <c r="I3088" s="259"/>
      <c r="J3088" s="256"/>
      <c r="K3088" s="256"/>
      <c r="L3088" s="260"/>
      <c r="M3088" s="261"/>
      <c r="N3088" s="262"/>
      <c r="O3088" s="262"/>
      <c r="P3088" s="262"/>
      <c r="Q3088" s="262"/>
      <c r="R3088" s="262"/>
      <c r="S3088" s="262"/>
      <c r="T3088" s="263"/>
      <c r="AT3088" s="264" t="s">
        <v>428</v>
      </c>
      <c r="AU3088" s="264" t="s">
        <v>86</v>
      </c>
      <c r="AV3088" s="12" t="s">
        <v>83</v>
      </c>
      <c r="AW3088" s="12" t="s">
        <v>39</v>
      </c>
      <c r="AX3088" s="12" t="s">
        <v>76</v>
      </c>
      <c r="AY3088" s="264" t="s">
        <v>414</v>
      </c>
    </row>
    <row r="3089" s="13" customFormat="1">
      <c r="B3089" s="265"/>
      <c r="C3089" s="266"/>
      <c r="D3089" s="252" t="s">
        <v>428</v>
      </c>
      <c r="E3089" s="267" t="s">
        <v>21</v>
      </c>
      <c r="F3089" s="268" t="s">
        <v>3281</v>
      </c>
      <c r="G3089" s="266"/>
      <c r="H3089" s="269">
        <v>145.09999999999999</v>
      </c>
      <c r="I3089" s="270"/>
      <c r="J3089" s="266"/>
      <c r="K3089" s="266"/>
      <c r="L3089" s="271"/>
      <c r="M3089" s="272"/>
      <c r="N3089" s="273"/>
      <c r="O3089" s="273"/>
      <c r="P3089" s="273"/>
      <c r="Q3089" s="273"/>
      <c r="R3089" s="273"/>
      <c r="S3089" s="273"/>
      <c r="T3089" s="274"/>
      <c r="AT3089" s="275" t="s">
        <v>428</v>
      </c>
      <c r="AU3089" s="275" t="s">
        <v>86</v>
      </c>
      <c r="AV3089" s="13" t="s">
        <v>86</v>
      </c>
      <c r="AW3089" s="13" t="s">
        <v>39</v>
      </c>
      <c r="AX3089" s="13" t="s">
        <v>76</v>
      </c>
      <c r="AY3089" s="275" t="s">
        <v>414</v>
      </c>
    </row>
    <row r="3090" s="15" customFormat="1">
      <c r="B3090" s="287"/>
      <c r="C3090" s="288"/>
      <c r="D3090" s="252" t="s">
        <v>428</v>
      </c>
      <c r="E3090" s="289" t="s">
        <v>21</v>
      </c>
      <c r="F3090" s="290" t="s">
        <v>235</v>
      </c>
      <c r="G3090" s="288"/>
      <c r="H3090" s="291">
        <v>145.09999999999999</v>
      </c>
      <c r="I3090" s="292"/>
      <c r="J3090" s="288"/>
      <c r="K3090" s="288"/>
      <c r="L3090" s="293"/>
      <c r="M3090" s="294"/>
      <c r="N3090" s="295"/>
      <c r="O3090" s="295"/>
      <c r="P3090" s="295"/>
      <c r="Q3090" s="295"/>
      <c r="R3090" s="295"/>
      <c r="S3090" s="295"/>
      <c r="T3090" s="296"/>
      <c r="AT3090" s="297" t="s">
        <v>428</v>
      </c>
      <c r="AU3090" s="297" t="s">
        <v>86</v>
      </c>
      <c r="AV3090" s="15" t="s">
        <v>422</v>
      </c>
      <c r="AW3090" s="15" t="s">
        <v>39</v>
      </c>
      <c r="AX3090" s="15" t="s">
        <v>83</v>
      </c>
      <c r="AY3090" s="297" t="s">
        <v>414</v>
      </c>
    </row>
    <row r="3091" s="1" customFormat="1" ht="25.5" customHeight="1">
      <c r="B3091" s="47"/>
      <c r="C3091" s="240" t="s">
        <v>3282</v>
      </c>
      <c r="D3091" s="240" t="s">
        <v>418</v>
      </c>
      <c r="E3091" s="241" t="s">
        <v>3283</v>
      </c>
      <c r="F3091" s="242" t="s">
        <v>3284</v>
      </c>
      <c r="G3091" s="243" t="s">
        <v>145</v>
      </c>
      <c r="H3091" s="244">
        <v>142.09999999999999</v>
      </c>
      <c r="I3091" s="245"/>
      <c r="J3091" s="246">
        <f>ROUND(I3091*H3091,2)</f>
        <v>0</v>
      </c>
      <c r="K3091" s="242" t="s">
        <v>21</v>
      </c>
      <c r="L3091" s="73"/>
      <c r="M3091" s="247" t="s">
        <v>21</v>
      </c>
      <c r="N3091" s="248" t="s">
        <v>47</v>
      </c>
      <c r="O3091" s="48"/>
      <c r="P3091" s="249">
        <f>O3091*H3091</f>
        <v>0</v>
      </c>
      <c r="Q3091" s="249">
        <v>0</v>
      </c>
      <c r="R3091" s="249">
        <f>Q3091*H3091</f>
        <v>0</v>
      </c>
      <c r="S3091" s="249">
        <v>0</v>
      </c>
      <c r="T3091" s="250">
        <f>S3091*H3091</f>
        <v>0</v>
      </c>
      <c r="AR3091" s="25" t="s">
        <v>690</v>
      </c>
      <c r="AT3091" s="25" t="s">
        <v>418</v>
      </c>
      <c r="AU3091" s="25" t="s">
        <v>86</v>
      </c>
      <c r="AY3091" s="25" t="s">
        <v>414</v>
      </c>
      <c r="BE3091" s="251">
        <f>IF(N3091="základní",J3091,0)</f>
        <v>0</v>
      </c>
      <c r="BF3091" s="251">
        <f>IF(N3091="snížená",J3091,0)</f>
        <v>0</v>
      </c>
      <c r="BG3091" s="251">
        <f>IF(N3091="zákl. přenesená",J3091,0)</f>
        <v>0</v>
      </c>
      <c r="BH3091" s="251">
        <f>IF(N3091="sníž. přenesená",J3091,0)</f>
        <v>0</v>
      </c>
      <c r="BI3091" s="251">
        <f>IF(N3091="nulová",J3091,0)</f>
        <v>0</v>
      </c>
      <c r="BJ3091" s="25" t="s">
        <v>83</v>
      </c>
      <c r="BK3091" s="251">
        <f>ROUND(I3091*H3091,2)</f>
        <v>0</v>
      </c>
      <c r="BL3091" s="25" t="s">
        <v>690</v>
      </c>
      <c r="BM3091" s="25" t="s">
        <v>3285</v>
      </c>
    </row>
    <row r="3092" s="12" customFormat="1">
      <c r="B3092" s="255"/>
      <c r="C3092" s="256"/>
      <c r="D3092" s="252" t="s">
        <v>428</v>
      </c>
      <c r="E3092" s="257" t="s">
        <v>21</v>
      </c>
      <c r="F3092" s="258" t="s">
        <v>680</v>
      </c>
      <c r="G3092" s="256"/>
      <c r="H3092" s="257" t="s">
        <v>21</v>
      </c>
      <c r="I3092" s="259"/>
      <c r="J3092" s="256"/>
      <c r="K3092" s="256"/>
      <c r="L3092" s="260"/>
      <c r="M3092" s="261"/>
      <c r="N3092" s="262"/>
      <c r="O3092" s="262"/>
      <c r="P3092" s="262"/>
      <c r="Q3092" s="262"/>
      <c r="R3092" s="262"/>
      <c r="S3092" s="262"/>
      <c r="T3092" s="263"/>
      <c r="AT3092" s="264" t="s">
        <v>428</v>
      </c>
      <c r="AU3092" s="264" t="s">
        <v>86</v>
      </c>
      <c r="AV3092" s="12" t="s">
        <v>83</v>
      </c>
      <c r="AW3092" s="12" t="s">
        <v>39</v>
      </c>
      <c r="AX3092" s="12" t="s">
        <v>76</v>
      </c>
      <c r="AY3092" s="264" t="s">
        <v>414</v>
      </c>
    </row>
    <row r="3093" s="13" customFormat="1">
      <c r="B3093" s="265"/>
      <c r="C3093" s="266"/>
      <c r="D3093" s="252" t="s">
        <v>428</v>
      </c>
      <c r="E3093" s="267" t="s">
        <v>21</v>
      </c>
      <c r="F3093" s="268" t="s">
        <v>3286</v>
      </c>
      <c r="G3093" s="266"/>
      <c r="H3093" s="269">
        <v>142.09999999999999</v>
      </c>
      <c r="I3093" s="270"/>
      <c r="J3093" s="266"/>
      <c r="K3093" s="266"/>
      <c r="L3093" s="271"/>
      <c r="M3093" s="272"/>
      <c r="N3093" s="273"/>
      <c r="O3093" s="273"/>
      <c r="P3093" s="273"/>
      <c r="Q3093" s="273"/>
      <c r="R3093" s="273"/>
      <c r="S3093" s="273"/>
      <c r="T3093" s="274"/>
      <c r="AT3093" s="275" t="s">
        <v>428</v>
      </c>
      <c r="AU3093" s="275" t="s">
        <v>86</v>
      </c>
      <c r="AV3093" s="13" t="s">
        <v>86</v>
      </c>
      <c r="AW3093" s="13" t="s">
        <v>39</v>
      </c>
      <c r="AX3093" s="13" t="s">
        <v>76</v>
      </c>
      <c r="AY3093" s="275" t="s">
        <v>414</v>
      </c>
    </row>
    <row r="3094" s="15" customFormat="1">
      <c r="B3094" s="287"/>
      <c r="C3094" s="288"/>
      <c r="D3094" s="252" t="s">
        <v>428</v>
      </c>
      <c r="E3094" s="289" t="s">
        <v>21</v>
      </c>
      <c r="F3094" s="290" t="s">
        <v>235</v>
      </c>
      <c r="G3094" s="288"/>
      <c r="H3094" s="291">
        <v>142.09999999999999</v>
      </c>
      <c r="I3094" s="292"/>
      <c r="J3094" s="288"/>
      <c r="K3094" s="288"/>
      <c r="L3094" s="293"/>
      <c r="M3094" s="294"/>
      <c r="N3094" s="295"/>
      <c r="O3094" s="295"/>
      <c r="P3094" s="295"/>
      <c r="Q3094" s="295"/>
      <c r="R3094" s="295"/>
      <c r="S3094" s="295"/>
      <c r="T3094" s="296"/>
      <c r="AT3094" s="297" t="s">
        <v>428</v>
      </c>
      <c r="AU3094" s="297" t="s">
        <v>86</v>
      </c>
      <c r="AV3094" s="15" t="s">
        <v>422</v>
      </c>
      <c r="AW3094" s="15" t="s">
        <v>39</v>
      </c>
      <c r="AX3094" s="15" t="s">
        <v>83</v>
      </c>
      <c r="AY3094" s="297" t="s">
        <v>414</v>
      </c>
    </row>
    <row r="3095" s="1" customFormat="1" ht="25.5" customHeight="1">
      <c r="B3095" s="47"/>
      <c r="C3095" s="240" t="s">
        <v>3287</v>
      </c>
      <c r="D3095" s="240" t="s">
        <v>418</v>
      </c>
      <c r="E3095" s="241" t="s">
        <v>3288</v>
      </c>
      <c r="F3095" s="242" t="s">
        <v>3289</v>
      </c>
      <c r="G3095" s="243" t="s">
        <v>145</v>
      </c>
      <c r="H3095" s="244">
        <v>10.199999999999999</v>
      </c>
      <c r="I3095" s="245"/>
      <c r="J3095" s="246">
        <f>ROUND(I3095*H3095,2)</f>
        <v>0</v>
      </c>
      <c r="K3095" s="242" t="s">
        <v>21</v>
      </c>
      <c r="L3095" s="73"/>
      <c r="M3095" s="247" t="s">
        <v>21</v>
      </c>
      <c r="N3095" s="248" t="s">
        <v>47</v>
      </c>
      <c r="O3095" s="48"/>
      <c r="P3095" s="249">
        <f>O3095*H3095</f>
        <v>0</v>
      </c>
      <c r="Q3095" s="249">
        <v>0</v>
      </c>
      <c r="R3095" s="249">
        <f>Q3095*H3095</f>
        <v>0</v>
      </c>
      <c r="S3095" s="249">
        <v>0</v>
      </c>
      <c r="T3095" s="250">
        <f>S3095*H3095</f>
        <v>0</v>
      </c>
      <c r="AR3095" s="25" t="s">
        <v>690</v>
      </c>
      <c r="AT3095" s="25" t="s">
        <v>418</v>
      </c>
      <c r="AU3095" s="25" t="s">
        <v>86</v>
      </c>
      <c r="AY3095" s="25" t="s">
        <v>414</v>
      </c>
      <c r="BE3095" s="251">
        <f>IF(N3095="základní",J3095,0)</f>
        <v>0</v>
      </c>
      <c r="BF3095" s="251">
        <f>IF(N3095="snížená",J3095,0)</f>
        <v>0</v>
      </c>
      <c r="BG3095" s="251">
        <f>IF(N3095="zákl. přenesená",J3095,0)</f>
        <v>0</v>
      </c>
      <c r="BH3095" s="251">
        <f>IF(N3095="sníž. přenesená",J3095,0)</f>
        <v>0</v>
      </c>
      <c r="BI3095" s="251">
        <f>IF(N3095="nulová",J3095,0)</f>
        <v>0</v>
      </c>
      <c r="BJ3095" s="25" t="s">
        <v>83</v>
      </c>
      <c r="BK3095" s="251">
        <f>ROUND(I3095*H3095,2)</f>
        <v>0</v>
      </c>
      <c r="BL3095" s="25" t="s">
        <v>690</v>
      </c>
      <c r="BM3095" s="25" t="s">
        <v>3290</v>
      </c>
    </row>
    <row r="3096" s="12" customFormat="1">
      <c r="B3096" s="255"/>
      <c r="C3096" s="256"/>
      <c r="D3096" s="252" t="s">
        <v>428</v>
      </c>
      <c r="E3096" s="257" t="s">
        <v>21</v>
      </c>
      <c r="F3096" s="258" t="s">
        <v>680</v>
      </c>
      <c r="G3096" s="256"/>
      <c r="H3096" s="257" t="s">
        <v>21</v>
      </c>
      <c r="I3096" s="259"/>
      <c r="J3096" s="256"/>
      <c r="K3096" s="256"/>
      <c r="L3096" s="260"/>
      <c r="M3096" s="261"/>
      <c r="N3096" s="262"/>
      <c r="O3096" s="262"/>
      <c r="P3096" s="262"/>
      <c r="Q3096" s="262"/>
      <c r="R3096" s="262"/>
      <c r="S3096" s="262"/>
      <c r="T3096" s="263"/>
      <c r="AT3096" s="264" t="s">
        <v>428</v>
      </c>
      <c r="AU3096" s="264" t="s">
        <v>86</v>
      </c>
      <c r="AV3096" s="12" t="s">
        <v>83</v>
      </c>
      <c r="AW3096" s="12" t="s">
        <v>39</v>
      </c>
      <c r="AX3096" s="12" t="s">
        <v>76</v>
      </c>
      <c r="AY3096" s="264" t="s">
        <v>414</v>
      </c>
    </row>
    <row r="3097" s="13" customFormat="1">
      <c r="B3097" s="265"/>
      <c r="C3097" s="266"/>
      <c r="D3097" s="252" t="s">
        <v>428</v>
      </c>
      <c r="E3097" s="267" t="s">
        <v>21</v>
      </c>
      <c r="F3097" s="268" t="s">
        <v>3291</v>
      </c>
      <c r="G3097" s="266"/>
      <c r="H3097" s="269">
        <v>10.199999999999999</v>
      </c>
      <c r="I3097" s="270"/>
      <c r="J3097" s="266"/>
      <c r="K3097" s="266"/>
      <c r="L3097" s="271"/>
      <c r="M3097" s="272"/>
      <c r="N3097" s="273"/>
      <c r="O3097" s="273"/>
      <c r="P3097" s="273"/>
      <c r="Q3097" s="273"/>
      <c r="R3097" s="273"/>
      <c r="S3097" s="273"/>
      <c r="T3097" s="274"/>
      <c r="AT3097" s="275" t="s">
        <v>428</v>
      </c>
      <c r="AU3097" s="275" t="s">
        <v>86</v>
      </c>
      <c r="AV3097" s="13" t="s">
        <v>86</v>
      </c>
      <c r="AW3097" s="13" t="s">
        <v>39</v>
      </c>
      <c r="AX3097" s="13" t="s">
        <v>76</v>
      </c>
      <c r="AY3097" s="275" t="s">
        <v>414</v>
      </c>
    </row>
    <row r="3098" s="15" customFormat="1">
      <c r="B3098" s="287"/>
      <c r="C3098" s="288"/>
      <c r="D3098" s="252" t="s">
        <v>428</v>
      </c>
      <c r="E3098" s="289" t="s">
        <v>21</v>
      </c>
      <c r="F3098" s="290" t="s">
        <v>235</v>
      </c>
      <c r="G3098" s="288"/>
      <c r="H3098" s="291">
        <v>10.199999999999999</v>
      </c>
      <c r="I3098" s="292"/>
      <c r="J3098" s="288"/>
      <c r="K3098" s="288"/>
      <c r="L3098" s="293"/>
      <c r="M3098" s="294"/>
      <c r="N3098" s="295"/>
      <c r="O3098" s="295"/>
      <c r="P3098" s="295"/>
      <c r="Q3098" s="295"/>
      <c r="R3098" s="295"/>
      <c r="S3098" s="295"/>
      <c r="T3098" s="296"/>
      <c r="AT3098" s="297" t="s">
        <v>428</v>
      </c>
      <c r="AU3098" s="297" t="s">
        <v>86</v>
      </c>
      <c r="AV3098" s="15" t="s">
        <v>422</v>
      </c>
      <c r="AW3098" s="15" t="s">
        <v>39</v>
      </c>
      <c r="AX3098" s="15" t="s">
        <v>83</v>
      </c>
      <c r="AY3098" s="297" t="s">
        <v>414</v>
      </c>
    </row>
    <row r="3099" s="1" customFormat="1" ht="38.25" customHeight="1">
      <c r="B3099" s="47"/>
      <c r="C3099" s="240" t="s">
        <v>3292</v>
      </c>
      <c r="D3099" s="240" t="s">
        <v>418</v>
      </c>
      <c r="E3099" s="241" t="s">
        <v>3293</v>
      </c>
      <c r="F3099" s="242" t="s">
        <v>3294</v>
      </c>
      <c r="G3099" s="243" t="s">
        <v>192</v>
      </c>
      <c r="H3099" s="244">
        <v>21</v>
      </c>
      <c r="I3099" s="245"/>
      <c r="J3099" s="246">
        <f>ROUND(I3099*H3099,2)</f>
        <v>0</v>
      </c>
      <c r="K3099" s="242" t="s">
        <v>21</v>
      </c>
      <c r="L3099" s="73"/>
      <c r="M3099" s="247" t="s">
        <v>21</v>
      </c>
      <c r="N3099" s="248" t="s">
        <v>47</v>
      </c>
      <c r="O3099" s="48"/>
      <c r="P3099" s="249">
        <f>O3099*H3099</f>
        <v>0</v>
      </c>
      <c r="Q3099" s="249">
        <v>0</v>
      </c>
      <c r="R3099" s="249">
        <f>Q3099*H3099</f>
        <v>0</v>
      </c>
      <c r="S3099" s="249">
        <v>0</v>
      </c>
      <c r="T3099" s="250">
        <f>S3099*H3099</f>
        <v>0</v>
      </c>
      <c r="AR3099" s="25" t="s">
        <v>690</v>
      </c>
      <c r="AT3099" s="25" t="s">
        <v>418</v>
      </c>
      <c r="AU3099" s="25" t="s">
        <v>86</v>
      </c>
      <c r="AY3099" s="25" t="s">
        <v>414</v>
      </c>
      <c r="BE3099" s="251">
        <f>IF(N3099="základní",J3099,0)</f>
        <v>0</v>
      </c>
      <c r="BF3099" s="251">
        <f>IF(N3099="snížená",J3099,0)</f>
        <v>0</v>
      </c>
      <c r="BG3099" s="251">
        <f>IF(N3099="zákl. přenesená",J3099,0)</f>
        <v>0</v>
      </c>
      <c r="BH3099" s="251">
        <f>IF(N3099="sníž. přenesená",J3099,0)</f>
        <v>0</v>
      </c>
      <c r="BI3099" s="251">
        <f>IF(N3099="nulová",J3099,0)</f>
        <v>0</v>
      </c>
      <c r="BJ3099" s="25" t="s">
        <v>83</v>
      </c>
      <c r="BK3099" s="251">
        <f>ROUND(I3099*H3099,2)</f>
        <v>0</v>
      </c>
      <c r="BL3099" s="25" t="s">
        <v>690</v>
      </c>
      <c r="BM3099" s="25" t="s">
        <v>3295</v>
      </c>
    </row>
    <row r="3100" s="12" customFormat="1">
      <c r="B3100" s="255"/>
      <c r="C3100" s="256"/>
      <c r="D3100" s="252" t="s">
        <v>428</v>
      </c>
      <c r="E3100" s="257" t="s">
        <v>21</v>
      </c>
      <c r="F3100" s="258" t="s">
        <v>680</v>
      </c>
      <c r="G3100" s="256"/>
      <c r="H3100" s="257" t="s">
        <v>21</v>
      </c>
      <c r="I3100" s="259"/>
      <c r="J3100" s="256"/>
      <c r="K3100" s="256"/>
      <c r="L3100" s="260"/>
      <c r="M3100" s="261"/>
      <c r="N3100" s="262"/>
      <c r="O3100" s="262"/>
      <c r="P3100" s="262"/>
      <c r="Q3100" s="262"/>
      <c r="R3100" s="262"/>
      <c r="S3100" s="262"/>
      <c r="T3100" s="263"/>
      <c r="AT3100" s="264" t="s">
        <v>428</v>
      </c>
      <c r="AU3100" s="264" t="s">
        <v>86</v>
      </c>
      <c r="AV3100" s="12" t="s">
        <v>83</v>
      </c>
      <c r="AW3100" s="12" t="s">
        <v>39</v>
      </c>
      <c r="AX3100" s="12" t="s">
        <v>76</v>
      </c>
      <c r="AY3100" s="264" t="s">
        <v>414</v>
      </c>
    </row>
    <row r="3101" s="13" customFormat="1">
      <c r="B3101" s="265"/>
      <c r="C3101" s="266"/>
      <c r="D3101" s="252" t="s">
        <v>428</v>
      </c>
      <c r="E3101" s="267" t="s">
        <v>21</v>
      </c>
      <c r="F3101" s="268" t="s">
        <v>3296</v>
      </c>
      <c r="G3101" s="266"/>
      <c r="H3101" s="269">
        <v>5.5</v>
      </c>
      <c r="I3101" s="270"/>
      <c r="J3101" s="266"/>
      <c r="K3101" s="266"/>
      <c r="L3101" s="271"/>
      <c r="M3101" s="272"/>
      <c r="N3101" s="273"/>
      <c r="O3101" s="273"/>
      <c r="P3101" s="273"/>
      <c r="Q3101" s="273"/>
      <c r="R3101" s="273"/>
      <c r="S3101" s="273"/>
      <c r="T3101" s="274"/>
      <c r="AT3101" s="275" t="s">
        <v>428</v>
      </c>
      <c r="AU3101" s="275" t="s">
        <v>86</v>
      </c>
      <c r="AV3101" s="13" t="s">
        <v>86</v>
      </c>
      <c r="AW3101" s="13" t="s">
        <v>39</v>
      </c>
      <c r="AX3101" s="13" t="s">
        <v>76</v>
      </c>
      <c r="AY3101" s="275" t="s">
        <v>414</v>
      </c>
    </row>
    <row r="3102" s="13" customFormat="1">
      <c r="B3102" s="265"/>
      <c r="C3102" s="266"/>
      <c r="D3102" s="252" t="s">
        <v>428</v>
      </c>
      <c r="E3102" s="267" t="s">
        <v>21</v>
      </c>
      <c r="F3102" s="268" t="s">
        <v>3297</v>
      </c>
      <c r="G3102" s="266"/>
      <c r="H3102" s="269">
        <v>11</v>
      </c>
      <c r="I3102" s="270"/>
      <c r="J3102" s="266"/>
      <c r="K3102" s="266"/>
      <c r="L3102" s="271"/>
      <c r="M3102" s="272"/>
      <c r="N3102" s="273"/>
      <c r="O3102" s="273"/>
      <c r="P3102" s="273"/>
      <c r="Q3102" s="273"/>
      <c r="R3102" s="273"/>
      <c r="S3102" s="273"/>
      <c r="T3102" s="274"/>
      <c r="AT3102" s="275" t="s">
        <v>428</v>
      </c>
      <c r="AU3102" s="275" t="s">
        <v>86</v>
      </c>
      <c r="AV3102" s="13" t="s">
        <v>86</v>
      </c>
      <c r="AW3102" s="13" t="s">
        <v>39</v>
      </c>
      <c r="AX3102" s="13" t="s">
        <v>76</v>
      </c>
      <c r="AY3102" s="275" t="s">
        <v>414</v>
      </c>
    </row>
    <row r="3103" s="13" customFormat="1">
      <c r="B3103" s="265"/>
      <c r="C3103" s="266"/>
      <c r="D3103" s="252" t="s">
        <v>428</v>
      </c>
      <c r="E3103" s="267" t="s">
        <v>21</v>
      </c>
      <c r="F3103" s="268" t="s">
        <v>3298</v>
      </c>
      <c r="G3103" s="266"/>
      <c r="H3103" s="269">
        <v>4.5</v>
      </c>
      <c r="I3103" s="270"/>
      <c r="J3103" s="266"/>
      <c r="K3103" s="266"/>
      <c r="L3103" s="271"/>
      <c r="M3103" s="272"/>
      <c r="N3103" s="273"/>
      <c r="O3103" s="273"/>
      <c r="P3103" s="273"/>
      <c r="Q3103" s="273"/>
      <c r="R3103" s="273"/>
      <c r="S3103" s="273"/>
      <c r="T3103" s="274"/>
      <c r="AT3103" s="275" t="s">
        <v>428</v>
      </c>
      <c r="AU3103" s="275" t="s">
        <v>86</v>
      </c>
      <c r="AV3103" s="13" t="s">
        <v>86</v>
      </c>
      <c r="AW3103" s="13" t="s">
        <v>39</v>
      </c>
      <c r="AX3103" s="13" t="s">
        <v>76</v>
      </c>
      <c r="AY3103" s="275" t="s">
        <v>414</v>
      </c>
    </row>
    <row r="3104" s="15" customFormat="1">
      <c r="B3104" s="287"/>
      <c r="C3104" s="288"/>
      <c r="D3104" s="252" t="s">
        <v>428</v>
      </c>
      <c r="E3104" s="289" t="s">
        <v>21</v>
      </c>
      <c r="F3104" s="290" t="s">
        <v>235</v>
      </c>
      <c r="G3104" s="288"/>
      <c r="H3104" s="291">
        <v>21</v>
      </c>
      <c r="I3104" s="292"/>
      <c r="J3104" s="288"/>
      <c r="K3104" s="288"/>
      <c r="L3104" s="293"/>
      <c r="M3104" s="294"/>
      <c r="N3104" s="295"/>
      <c r="O3104" s="295"/>
      <c r="P3104" s="295"/>
      <c r="Q3104" s="295"/>
      <c r="R3104" s="295"/>
      <c r="S3104" s="295"/>
      <c r="T3104" s="296"/>
      <c r="AT3104" s="297" t="s">
        <v>428</v>
      </c>
      <c r="AU3104" s="297" t="s">
        <v>86</v>
      </c>
      <c r="AV3104" s="15" t="s">
        <v>422</v>
      </c>
      <c r="AW3104" s="15" t="s">
        <v>39</v>
      </c>
      <c r="AX3104" s="15" t="s">
        <v>83</v>
      </c>
      <c r="AY3104" s="297" t="s">
        <v>414</v>
      </c>
    </row>
    <row r="3105" s="1" customFormat="1" ht="25.5" customHeight="1">
      <c r="B3105" s="47"/>
      <c r="C3105" s="240" t="s">
        <v>3299</v>
      </c>
      <c r="D3105" s="240" t="s">
        <v>418</v>
      </c>
      <c r="E3105" s="241" t="s">
        <v>3300</v>
      </c>
      <c r="F3105" s="242" t="s">
        <v>3301</v>
      </c>
      <c r="G3105" s="243" t="s">
        <v>192</v>
      </c>
      <c r="H3105" s="244">
        <v>1.7</v>
      </c>
      <c r="I3105" s="245"/>
      <c r="J3105" s="246">
        <f>ROUND(I3105*H3105,2)</f>
        <v>0</v>
      </c>
      <c r="K3105" s="242" t="s">
        <v>21</v>
      </c>
      <c r="L3105" s="73"/>
      <c r="M3105" s="247" t="s">
        <v>21</v>
      </c>
      <c r="N3105" s="248" t="s">
        <v>47</v>
      </c>
      <c r="O3105" s="48"/>
      <c r="P3105" s="249">
        <f>O3105*H3105</f>
        <v>0</v>
      </c>
      <c r="Q3105" s="249">
        <v>0</v>
      </c>
      <c r="R3105" s="249">
        <f>Q3105*H3105</f>
        <v>0</v>
      </c>
      <c r="S3105" s="249">
        <v>0</v>
      </c>
      <c r="T3105" s="250">
        <f>S3105*H3105</f>
        <v>0</v>
      </c>
      <c r="AR3105" s="25" t="s">
        <v>690</v>
      </c>
      <c r="AT3105" s="25" t="s">
        <v>418</v>
      </c>
      <c r="AU3105" s="25" t="s">
        <v>86</v>
      </c>
      <c r="AY3105" s="25" t="s">
        <v>414</v>
      </c>
      <c r="BE3105" s="251">
        <f>IF(N3105="základní",J3105,0)</f>
        <v>0</v>
      </c>
      <c r="BF3105" s="251">
        <f>IF(N3105="snížená",J3105,0)</f>
        <v>0</v>
      </c>
      <c r="BG3105" s="251">
        <f>IF(N3105="zákl. přenesená",J3105,0)</f>
        <v>0</v>
      </c>
      <c r="BH3105" s="251">
        <f>IF(N3105="sníž. přenesená",J3105,0)</f>
        <v>0</v>
      </c>
      <c r="BI3105" s="251">
        <f>IF(N3105="nulová",J3105,0)</f>
        <v>0</v>
      </c>
      <c r="BJ3105" s="25" t="s">
        <v>83</v>
      </c>
      <c r="BK3105" s="251">
        <f>ROUND(I3105*H3105,2)</f>
        <v>0</v>
      </c>
      <c r="BL3105" s="25" t="s">
        <v>690</v>
      </c>
      <c r="BM3105" s="25" t="s">
        <v>3302</v>
      </c>
    </row>
    <row r="3106" s="12" customFormat="1">
      <c r="B3106" s="255"/>
      <c r="C3106" s="256"/>
      <c r="D3106" s="252" t="s">
        <v>428</v>
      </c>
      <c r="E3106" s="257" t="s">
        <v>21</v>
      </c>
      <c r="F3106" s="258" t="s">
        <v>680</v>
      </c>
      <c r="G3106" s="256"/>
      <c r="H3106" s="257" t="s">
        <v>21</v>
      </c>
      <c r="I3106" s="259"/>
      <c r="J3106" s="256"/>
      <c r="K3106" s="256"/>
      <c r="L3106" s="260"/>
      <c r="M3106" s="261"/>
      <c r="N3106" s="262"/>
      <c r="O3106" s="262"/>
      <c r="P3106" s="262"/>
      <c r="Q3106" s="262"/>
      <c r="R3106" s="262"/>
      <c r="S3106" s="262"/>
      <c r="T3106" s="263"/>
      <c r="AT3106" s="264" t="s">
        <v>428</v>
      </c>
      <c r="AU3106" s="264" t="s">
        <v>86</v>
      </c>
      <c r="AV3106" s="12" t="s">
        <v>83</v>
      </c>
      <c r="AW3106" s="12" t="s">
        <v>39</v>
      </c>
      <c r="AX3106" s="12" t="s">
        <v>76</v>
      </c>
      <c r="AY3106" s="264" t="s">
        <v>414</v>
      </c>
    </row>
    <row r="3107" s="13" customFormat="1">
      <c r="B3107" s="265"/>
      <c r="C3107" s="266"/>
      <c r="D3107" s="252" t="s">
        <v>428</v>
      </c>
      <c r="E3107" s="267" t="s">
        <v>21</v>
      </c>
      <c r="F3107" s="268" t="s">
        <v>3303</v>
      </c>
      <c r="G3107" s="266"/>
      <c r="H3107" s="269">
        <v>1.7</v>
      </c>
      <c r="I3107" s="270"/>
      <c r="J3107" s="266"/>
      <c r="K3107" s="266"/>
      <c r="L3107" s="271"/>
      <c r="M3107" s="272"/>
      <c r="N3107" s="273"/>
      <c r="O3107" s="273"/>
      <c r="P3107" s="273"/>
      <c r="Q3107" s="273"/>
      <c r="R3107" s="273"/>
      <c r="S3107" s="273"/>
      <c r="T3107" s="274"/>
      <c r="AT3107" s="275" t="s">
        <v>428</v>
      </c>
      <c r="AU3107" s="275" t="s">
        <v>86</v>
      </c>
      <c r="AV3107" s="13" t="s">
        <v>86</v>
      </c>
      <c r="AW3107" s="13" t="s">
        <v>39</v>
      </c>
      <c r="AX3107" s="13" t="s">
        <v>76</v>
      </c>
      <c r="AY3107" s="275" t="s">
        <v>414</v>
      </c>
    </row>
    <row r="3108" s="15" customFormat="1">
      <c r="B3108" s="287"/>
      <c r="C3108" s="288"/>
      <c r="D3108" s="252" t="s">
        <v>428</v>
      </c>
      <c r="E3108" s="289" t="s">
        <v>21</v>
      </c>
      <c r="F3108" s="290" t="s">
        <v>235</v>
      </c>
      <c r="G3108" s="288"/>
      <c r="H3108" s="291">
        <v>1.7</v>
      </c>
      <c r="I3108" s="292"/>
      <c r="J3108" s="288"/>
      <c r="K3108" s="288"/>
      <c r="L3108" s="293"/>
      <c r="M3108" s="294"/>
      <c r="N3108" s="295"/>
      <c r="O3108" s="295"/>
      <c r="P3108" s="295"/>
      <c r="Q3108" s="295"/>
      <c r="R3108" s="295"/>
      <c r="S3108" s="295"/>
      <c r="T3108" s="296"/>
      <c r="AT3108" s="297" t="s">
        <v>428</v>
      </c>
      <c r="AU3108" s="297" t="s">
        <v>86</v>
      </c>
      <c r="AV3108" s="15" t="s">
        <v>422</v>
      </c>
      <c r="AW3108" s="15" t="s">
        <v>39</v>
      </c>
      <c r="AX3108" s="15" t="s">
        <v>83</v>
      </c>
      <c r="AY3108" s="297" t="s">
        <v>414</v>
      </c>
    </row>
    <row r="3109" s="1" customFormat="1" ht="25.5" customHeight="1">
      <c r="B3109" s="47"/>
      <c r="C3109" s="240" t="s">
        <v>3304</v>
      </c>
      <c r="D3109" s="240" t="s">
        <v>418</v>
      </c>
      <c r="E3109" s="241" t="s">
        <v>3305</v>
      </c>
      <c r="F3109" s="242" t="s">
        <v>3306</v>
      </c>
      <c r="G3109" s="243" t="s">
        <v>192</v>
      </c>
      <c r="H3109" s="244">
        <v>94.879999999999995</v>
      </c>
      <c r="I3109" s="245"/>
      <c r="J3109" s="246">
        <f>ROUND(I3109*H3109,2)</f>
        <v>0</v>
      </c>
      <c r="K3109" s="242" t="s">
        <v>21</v>
      </c>
      <c r="L3109" s="73"/>
      <c r="M3109" s="247" t="s">
        <v>21</v>
      </c>
      <c r="N3109" s="248" t="s">
        <v>47</v>
      </c>
      <c r="O3109" s="48"/>
      <c r="P3109" s="249">
        <f>O3109*H3109</f>
        <v>0</v>
      </c>
      <c r="Q3109" s="249">
        <v>0</v>
      </c>
      <c r="R3109" s="249">
        <f>Q3109*H3109</f>
        <v>0</v>
      </c>
      <c r="S3109" s="249">
        <v>0</v>
      </c>
      <c r="T3109" s="250">
        <f>S3109*H3109</f>
        <v>0</v>
      </c>
      <c r="AR3109" s="25" t="s">
        <v>690</v>
      </c>
      <c r="AT3109" s="25" t="s">
        <v>418</v>
      </c>
      <c r="AU3109" s="25" t="s">
        <v>86</v>
      </c>
      <c r="AY3109" s="25" t="s">
        <v>414</v>
      </c>
      <c r="BE3109" s="251">
        <f>IF(N3109="základní",J3109,0)</f>
        <v>0</v>
      </c>
      <c r="BF3109" s="251">
        <f>IF(N3109="snížená",J3109,0)</f>
        <v>0</v>
      </c>
      <c r="BG3109" s="251">
        <f>IF(N3109="zákl. přenesená",J3109,0)</f>
        <v>0</v>
      </c>
      <c r="BH3109" s="251">
        <f>IF(N3109="sníž. přenesená",J3109,0)</f>
        <v>0</v>
      </c>
      <c r="BI3109" s="251">
        <f>IF(N3109="nulová",J3109,0)</f>
        <v>0</v>
      </c>
      <c r="BJ3109" s="25" t="s">
        <v>83</v>
      </c>
      <c r="BK3109" s="251">
        <f>ROUND(I3109*H3109,2)</f>
        <v>0</v>
      </c>
      <c r="BL3109" s="25" t="s">
        <v>690</v>
      </c>
      <c r="BM3109" s="25" t="s">
        <v>3307</v>
      </c>
    </row>
    <row r="3110" s="12" customFormat="1">
      <c r="B3110" s="255"/>
      <c r="C3110" s="256"/>
      <c r="D3110" s="252" t="s">
        <v>428</v>
      </c>
      <c r="E3110" s="257" t="s">
        <v>21</v>
      </c>
      <c r="F3110" s="258" t="s">
        <v>680</v>
      </c>
      <c r="G3110" s="256"/>
      <c r="H3110" s="257" t="s">
        <v>21</v>
      </c>
      <c r="I3110" s="259"/>
      <c r="J3110" s="256"/>
      <c r="K3110" s="256"/>
      <c r="L3110" s="260"/>
      <c r="M3110" s="261"/>
      <c r="N3110" s="262"/>
      <c r="O3110" s="262"/>
      <c r="P3110" s="262"/>
      <c r="Q3110" s="262"/>
      <c r="R3110" s="262"/>
      <c r="S3110" s="262"/>
      <c r="T3110" s="263"/>
      <c r="AT3110" s="264" t="s">
        <v>428</v>
      </c>
      <c r="AU3110" s="264" t="s">
        <v>86</v>
      </c>
      <c r="AV3110" s="12" t="s">
        <v>83</v>
      </c>
      <c r="AW3110" s="12" t="s">
        <v>39</v>
      </c>
      <c r="AX3110" s="12" t="s">
        <v>76</v>
      </c>
      <c r="AY3110" s="264" t="s">
        <v>414</v>
      </c>
    </row>
    <row r="3111" s="13" customFormat="1">
      <c r="B3111" s="265"/>
      <c r="C3111" s="266"/>
      <c r="D3111" s="252" t="s">
        <v>428</v>
      </c>
      <c r="E3111" s="267" t="s">
        <v>21</v>
      </c>
      <c r="F3111" s="268" t="s">
        <v>3308</v>
      </c>
      <c r="G3111" s="266"/>
      <c r="H3111" s="269">
        <v>94.159999999999997</v>
      </c>
      <c r="I3111" s="270"/>
      <c r="J3111" s="266"/>
      <c r="K3111" s="266"/>
      <c r="L3111" s="271"/>
      <c r="M3111" s="272"/>
      <c r="N3111" s="273"/>
      <c r="O3111" s="273"/>
      <c r="P3111" s="273"/>
      <c r="Q3111" s="273"/>
      <c r="R3111" s="273"/>
      <c r="S3111" s="273"/>
      <c r="T3111" s="274"/>
      <c r="AT3111" s="275" t="s">
        <v>428</v>
      </c>
      <c r="AU3111" s="275" t="s">
        <v>86</v>
      </c>
      <c r="AV3111" s="13" t="s">
        <v>86</v>
      </c>
      <c r="AW3111" s="13" t="s">
        <v>39</v>
      </c>
      <c r="AX3111" s="13" t="s">
        <v>76</v>
      </c>
      <c r="AY3111" s="275" t="s">
        <v>414</v>
      </c>
    </row>
    <row r="3112" s="13" customFormat="1">
      <c r="B3112" s="265"/>
      <c r="C3112" s="266"/>
      <c r="D3112" s="252" t="s">
        <v>428</v>
      </c>
      <c r="E3112" s="267" t="s">
        <v>21</v>
      </c>
      <c r="F3112" s="268" t="s">
        <v>3309</v>
      </c>
      <c r="G3112" s="266"/>
      <c r="H3112" s="269">
        <v>0.71999999999999997</v>
      </c>
      <c r="I3112" s="270"/>
      <c r="J3112" s="266"/>
      <c r="K3112" s="266"/>
      <c r="L3112" s="271"/>
      <c r="M3112" s="272"/>
      <c r="N3112" s="273"/>
      <c r="O3112" s="273"/>
      <c r="P3112" s="273"/>
      <c r="Q3112" s="273"/>
      <c r="R3112" s="273"/>
      <c r="S3112" s="273"/>
      <c r="T3112" s="274"/>
      <c r="AT3112" s="275" t="s">
        <v>428</v>
      </c>
      <c r="AU3112" s="275" t="s">
        <v>86</v>
      </c>
      <c r="AV3112" s="13" t="s">
        <v>86</v>
      </c>
      <c r="AW3112" s="13" t="s">
        <v>39</v>
      </c>
      <c r="AX3112" s="13" t="s">
        <v>76</v>
      </c>
      <c r="AY3112" s="275" t="s">
        <v>414</v>
      </c>
    </row>
    <row r="3113" s="15" customFormat="1">
      <c r="B3113" s="287"/>
      <c r="C3113" s="288"/>
      <c r="D3113" s="252" t="s">
        <v>428</v>
      </c>
      <c r="E3113" s="289" t="s">
        <v>21</v>
      </c>
      <c r="F3113" s="290" t="s">
        <v>235</v>
      </c>
      <c r="G3113" s="288"/>
      <c r="H3113" s="291">
        <v>94.879999999999995</v>
      </c>
      <c r="I3113" s="292"/>
      <c r="J3113" s="288"/>
      <c r="K3113" s="288"/>
      <c r="L3113" s="293"/>
      <c r="M3113" s="294"/>
      <c r="N3113" s="295"/>
      <c r="O3113" s="295"/>
      <c r="P3113" s="295"/>
      <c r="Q3113" s="295"/>
      <c r="R3113" s="295"/>
      <c r="S3113" s="295"/>
      <c r="T3113" s="296"/>
      <c r="AT3113" s="297" t="s">
        <v>428</v>
      </c>
      <c r="AU3113" s="297" t="s">
        <v>86</v>
      </c>
      <c r="AV3113" s="15" t="s">
        <v>422</v>
      </c>
      <c r="AW3113" s="15" t="s">
        <v>39</v>
      </c>
      <c r="AX3113" s="15" t="s">
        <v>83</v>
      </c>
      <c r="AY3113" s="297" t="s">
        <v>414</v>
      </c>
    </row>
    <row r="3114" s="1" customFormat="1" ht="25.5" customHeight="1">
      <c r="B3114" s="47"/>
      <c r="C3114" s="240" t="s">
        <v>3310</v>
      </c>
      <c r="D3114" s="240" t="s">
        <v>418</v>
      </c>
      <c r="E3114" s="241" t="s">
        <v>3311</v>
      </c>
      <c r="F3114" s="242" t="s">
        <v>3312</v>
      </c>
      <c r="G3114" s="243" t="s">
        <v>192</v>
      </c>
      <c r="H3114" s="244">
        <v>156.654</v>
      </c>
      <c r="I3114" s="245"/>
      <c r="J3114" s="246">
        <f>ROUND(I3114*H3114,2)</f>
        <v>0</v>
      </c>
      <c r="K3114" s="242" t="s">
        <v>21</v>
      </c>
      <c r="L3114" s="73"/>
      <c r="M3114" s="247" t="s">
        <v>21</v>
      </c>
      <c r="N3114" s="248" t="s">
        <v>47</v>
      </c>
      <c r="O3114" s="48"/>
      <c r="P3114" s="249">
        <f>O3114*H3114</f>
        <v>0</v>
      </c>
      <c r="Q3114" s="249">
        <v>0</v>
      </c>
      <c r="R3114" s="249">
        <f>Q3114*H3114</f>
        <v>0</v>
      </c>
      <c r="S3114" s="249">
        <v>0</v>
      </c>
      <c r="T3114" s="250">
        <f>S3114*H3114</f>
        <v>0</v>
      </c>
      <c r="AR3114" s="25" t="s">
        <v>690</v>
      </c>
      <c r="AT3114" s="25" t="s">
        <v>418</v>
      </c>
      <c r="AU3114" s="25" t="s">
        <v>86</v>
      </c>
      <c r="AY3114" s="25" t="s">
        <v>414</v>
      </c>
      <c r="BE3114" s="251">
        <f>IF(N3114="základní",J3114,0)</f>
        <v>0</v>
      </c>
      <c r="BF3114" s="251">
        <f>IF(N3114="snížená",J3114,0)</f>
        <v>0</v>
      </c>
      <c r="BG3114" s="251">
        <f>IF(N3114="zákl. přenesená",J3114,0)</f>
        <v>0</v>
      </c>
      <c r="BH3114" s="251">
        <f>IF(N3114="sníž. přenesená",J3114,0)</f>
        <v>0</v>
      </c>
      <c r="BI3114" s="251">
        <f>IF(N3114="nulová",J3114,0)</f>
        <v>0</v>
      </c>
      <c r="BJ3114" s="25" t="s">
        <v>83</v>
      </c>
      <c r="BK3114" s="251">
        <f>ROUND(I3114*H3114,2)</f>
        <v>0</v>
      </c>
      <c r="BL3114" s="25" t="s">
        <v>690</v>
      </c>
      <c r="BM3114" s="25" t="s">
        <v>3313</v>
      </c>
    </row>
    <row r="3115" s="12" customFormat="1">
      <c r="B3115" s="255"/>
      <c r="C3115" s="256"/>
      <c r="D3115" s="252" t="s">
        <v>428</v>
      </c>
      <c r="E3115" s="257" t="s">
        <v>21</v>
      </c>
      <c r="F3115" s="258" t="s">
        <v>680</v>
      </c>
      <c r="G3115" s="256"/>
      <c r="H3115" s="257" t="s">
        <v>21</v>
      </c>
      <c r="I3115" s="259"/>
      <c r="J3115" s="256"/>
      <c r="K3115" s="256"/>
      <c r="L3115" s="260"/>
      <c r="M3115" s="261"/>
      <c r="N3115" s="262"/>
      <c r="O3115" s="262"/>
      <c r="P3115" s="262"/>
      <c r="Q3115" s="262"/>
      <c r="R3115" s="262"/>
      <c r="S3115" s="262"/>
      <c r="T3115" s="263"/>
      <c r="AT3115" s="264" t="s">
        <v>428</v>
      </c>
      <c r="AU3115" s="264" t="s">
        <v>86</v>
      </c>
      <c r="AV3115" s="12" t="s">
        <v>83</v>
      </c>
      <c r="AW3115" s="12" t="s">
        <v>39</v>
      </c>
      <c r="AX3115" s="12" t="s">
        <v>76</v>
      </c>
      <c r="AY3115" s="264" t="s">
        <v>414</v>
      </c>
    </row>
    <row r="3116" s="13" customFormat="1">
      <c r="B3116" s="265"/>
      <c r="C3116" s="266"/>
      <c r="D3116" s="252" t="s">
        <v>428</v>
      </c>
      <c r="E3116" s="267" t="s">
        <v>21</v>
      </c>
      <c r="F3116" s="268" t="s">
        <v>3314</v>
      </c>
      <c r="G3116" s="266"/>
      <c r="H3116" s="269">
        <v>156.654</v>
      </c>
      <c r="I3116" s="270"/>
      <c r="J3116" s="266"/>
      <c r="K3116" s="266"/>
      <c r="L3116" s="271"/>
      <c r="M3116" s="272"/>
      <c r="N3116" s="273"/>
      <c r="O3116" s="273"/>
      <c r="P3116" s="273"/>
      <c r="Q3116" s="273"/>
      <c r="R3116" s="273"/>
      <c r="S3116" s="273"/>
      <c r="T3116" s="274"/>
      <c r="AT3116" s="275" t="s">
        <v>428</v>
      </c>
      <c r="AU3116" s="275" t="s">
        <v>86</v>
      </c>
      <c r="AV3116" s="13" t="s">
        <v>86</v>
      </c>
      <c r="AW3116" s="13" t="s">
        <v>39</v>
      </c>
      <c r="AX3116" s="13" t="s">
        <v>76</v>
      </c>
      <c r="AY3116" s="275" t="s">
        <v>414</v>
      </c>
    </row>
    <row r="3117" s="15" customFormat="1">
      <c r="B3117" s="287"/>
      <c r="C3117" s="288"/>
      <c r="D3117" s="252" t="s">
        <v>428</v>
      </c>
      <c r="E3117" s="289" t="s">
        <v>21</v>
      </c>
      <c r="F3117" s="290" t="s">
        <v>235</v>
      </c>
      <c r="G3117" s="288"/>
      <c r="H3117" s="291">
        <v>156.654</v>
      </c>
      <c r="I3117" s="292"/>
      <c r="J3117" s="288"/>
      <c r="K3117" s="288"/>
      <c r="L3117" s="293"/>
      <c r="M3117" s="294"/>
      <c r="N3117" s="295"/>
      <c r="O3117" s="295"/>
      <c r="P3117" s="295"/>
      <c r="Q3117" s="295"/>
      <c r="R3117" s="295"/>
      <c r="S3117" s="295"/>
      <c r="T3117" s="296"/>
      <c r="AT3117" s="297" t="s">
        <v>428</v>
      </c>
      <c r="AU3117" s="297" t="s">
        <v>86</v>
      </c>
      <c r="AV3117" s="15" t="s">
        <v>422</v>
      </c>
      <c r="AW3117" s="15" t="s">
        <v>39</v>
      </c>
      <c r="AX3117" s="15" t="s">
        <v>83</v>
      </c>
      <c r="AY3117" s="297" t="s">
        <v>414</v>
      </c>
    </row>
    <row r="3118" s="1" customFormat="1" ht="38.25" customHeight="1">
      <c r="B3118" s="47"/>
      <c r="C3118" s="240" t="s">
        <v>3315</v>
      </c>
      <c r="D3118" s="240" t="s">
        <v>418</v>
      </c>
      <c r="E3118" s="241" t="s">
        <v>3316</v>
      </c>
      <c r="F3118" s="242" t="s">
        <v>3317</v>
      </c>
      <c r="G3118" s="243" t="s">
        <v>678</v>
      </c>
      <c r="H3118" s="244">
        <v>1</v>
      </c>
      <c r="I3118" s="245"/>
      <c r="J3118" s="246">
        <f>ROUND(I3118*H3118,2)</f>
        <v>0</v>
      </c>
      <c r="K3118" s="242" t="s">
        <v>21</v>
      </c>
      <c r="L3118" s="73"/>
      <c r="M3118" s="247" t="s">
        <v>21</v>
      </c>
      <c r="N3118" s="248" t="s">
        <v>47</v>
      </c>
      <c r="O3118" s="48"/>
      <c r="P3118" s="249">
        <f>O3118*H3118</f>
        <v>0</v>
      </c>
      <c r="Q3118" s="249">
        <v>0</v>
      </c>
      <c r="R3118" s="249">
        <f>Q3118*H3118</f>
        <v>0</v>
      </c>
      <c r="S3118" s="249">
        <v>0</v>
      </c>
      <c r="T3118" s="250">
        <f>S3118*H3118</f>
        <v>0</v>
      </c>
      <c r="AR3118" s="25" t="s">
        <v>690</v>
      </c>
      <c r="AT3118" s="25" t="s">
        <v>418</v>
      </c>
      <c r="AU3118" s="25" t="s">
        <v>86</v>
      </c>
      <c r="AY3118" s="25" t="s">
        <v>414</v>
      </c>
      <c r="BE3118" s="251">
        <f>IF(N3118="základní",J3118,0)</f>
        <v>0</v>
      </c>
      <c r="BF3118" s="251">
        <f>IF(N3118="snížená",J3118,0)</f>
        <v>0</v>
      </c>
      <c r="BG3118" s="251">
        <f>IF(N3118="zákl. přenesená",J3118,0)</f>
        <v>0</v>
      </c>
      <c r="BH3118" s="251">
        <f>IF(N3118="sníž. přenesená",J3118,0)</f>
        <v>0</v>
      </c>
      <c r="BI3118" s="251">
        <f>IF(N3118="nulová",J3118,0)</f>
        <v>0</v>
      </c>
      <c r="BJ3118" s="25" t="s">
        <v>83</v>
      </c>
      <c r="BK3118" s="251">
        <f>ROUND(I3118*H3118,2)</f>
        <v>0</v>
      </c>
      <c r="BL3118" s="25" t="s">
        <v>690</v>
      </c>
      <c r="BM3118" s="25" t="s">
        <v>3318</v>
      </c>
    </row>
    <row r="3119" s="12" customFormat="1">
      <c r="B3119" s="255"/>
      <c r="C3119" s="256"/>
      <c r="D3119" s="252" t="s">
        <v>428</v>
      </c>
      <c r="E3119" s="257" t="s">
        <v>21</v>
      </c>
      <c r="F3119" s="258" t="s">
        <v>680</v>
      </c>
      <c r="G3119" s="256"/>
      <c r="H3119" s="257" t="s">
        <v>21</v>
      </c>
      <c r="I3119" s="259"/>
      <c r="J3119" s="256"/>
      <c r="K3119" s="256"/>
      <c r="L3119" s="260"/>
      <c r="M3119" s="261"/>
      <c r="N3119" s="262"/>
      <c r="O3119" s="262"/>
      <c r="P3119" s="262"/>
      <c r="Q3119" s="262"/>
      <c r="R3119" s="262"/>
      <c r="S3119" s="262"/>
      <c r="T3119" s="263"/>
      <c r="AT3119" s="264" t="s">
        <v>428</v>
      </c>
      <c r="AU3119" s="264" t="s">
        <v>86</v>
      </c>
      <c r="AV3119" s="12" t="s">
        <v>83</v>
      </c>
      <c r="AW3119" s="12" t="s">
        <v>39</v>
      </c>
      <c r="AX3119" s="12" t="s">
        <v>76</v>
      </c>
      <c r="AY3119" s="264" t="s">
        <v>414</v>
      </c>
    </row>
    <row r="3120" s="13" customFormat="1">
      <c r="B3120" s="265"/>
      <c r="C3120" s="266"/>
      <c r="D3120" s="252" t="s">
        <v>428</v>
      </c>
      <c r="E3120" s="267" t="s">
        <v>21</v>
      </c>
      <c r="F3120" s="268" t="s">
        <v>3319</v>
      </c>
      <c r="G3120" s="266"/>
      <c r="H3120" s="269">
        <v>1</v>
      </c>
      <c r="I3120" s="270"/>
      <c r="J3120" s="266"/>
      <c r="K3120" s="266"/>
      <c r="L3120" s="271"/>
      <c r="M3120" s="272"/>
      <c r="N3120" s="273"/>
      <c r="O3120" s="273"/>
      <c r="P3120" s="273"/>
      <c r="Q3120" s="273"/>
      <c r="R3120" s="273"/>
      <c r="S3120" s="273"/>
      <c r="T3120" s="274"/>
      <c r="AT3120" s="275" t="s">
        <v>428</v>
      </c>
      <c r="AU3120" s="275" t="s">
        <v>86</v>
      </c>
      <c r="AV3120" s="13" t="s">
        <v>86</v>
      </c>
      <c r="AW3120" s="13" t="s">
        <v>39</v>
      </c>
      <c r="AX3120" s="13" t="s">
        <v>76</v>
      </c>
      <c r="AY3120" s="275" t="s">
        <v>414</v>
      </c>
    </row>
    <row r="3121" s="15" customFormat="1">
      <c r="B3121" s="287"/>
      <c r="C3121" s="288"/>
      <c r="D3121" s="252" t="s">
        <v>428</v>
      </c>
      <c r="E3121" s="289" t="s">
        <v>21</v>
      </c>
      <c r="F3121" s="290" t="s">
        <v>235</v>
      </c>
      <c r="G3121" s="288"/>
      <c r="H3121" s="291">
        <v>1</v>
      </c>
      <c r="I3121" s="292"/>
      <c r="J3121" s="288"/>
      <c r="K3121" s="288"/>
      <c r="L3121" s="293"/>
      <c r="M3121" s="294"/>
      <c r="N3121" s="295"/>
      <c r="O3121" s="295"/>
      <c r="P3121" s="295"/>
      <c r="Q3121" s="295"/>
      <c r="R3121" s="295"/>
      <c r="S3121" s="295"/>
      <c r="T3121" s="296"/>
      <c r="AT3121" s="297" t="s">
        <v>428</v>
      </c>
      <c r="AU3121" s="297" t="s">
        <v>86</v>
      </c>
      <c r="AV3121" s="15" t="s">
        <v>422</v>
      </c>
      <c r="AW3121" s="15" t="s">
        <v>39</v>
      </c>
      <c r="AX3121" s="15" t="s">
        <v>83</v>
      </c>
      <c r="AY3121" s="297" t="s">
        <v>414</v>
      </c>
    </row>
    <row r="3122" s="1" customFormat="1" ht="25.5" customHeight="1">
      <c r="B3122" s="47"/>
      <c r="C3122" s="240" t="s">
        <v>3320</v>
      </c>
      <c r="D3122" s="240" t="s">
        <v>418</v>
      </c>
      <c r="E3122" s="241" t="s">
        <v>3321</v>
      </c>
      <c r="F3122" s="242" t="s">
        <v>3322</v>
      </c>
      <c r="G3122" s="243" t="s">
        <v>678</v>
      </c>
      <c r="H3122" s="244">
        <v>11</v>
      </c>
      <c r="I3122" s="245"/>
      <c r="J3122" s="246">
        <f>ROUND(I3122*H3122,2)</f>
        <v>0</v>
      </c>
      <c r="K3122" s="242" t="s">
        <v>21</v>
      </c>
      <c r="L3122" s="73"/>
      <c r="M3122" s="247" t="s">
        <v>21</v>
      </c>
      <c r="N3122" s="248" t="s">
        <v>47</v>
      </c>
      <c r="O3122" s="48"/>
      <c r="P3122" s="249">
        <f>O3122*H3122</f>
        <v>0</v>
      </c>
      <c r="Q3122" s="249">
        <v>0</v>
      </c>
      <c r="R3122" s="249">
        <f>Q3122*H3122</f>
        <v>0</v>
      </c>
      <c r="S3122" s="249">
        <v>0</v>
      </c>
      <c r="T3122" s="250">
        <f>S3122*H3122</f>
        <v>0</v>
      </c>
      <c r="AR3122" s="25" t="s">
        <v>690</v>
      </c>
      <c r="AT3122" s="25" t="s">
        <v>418</v>
      </c>
      <c r="AU3122" s="25" t="s">
        <v>86</v>
      </c>
      <c r="AY3122" s="25" t="s">
        <v>414</v>
      </c>
      <c r="BE3122" s="251">
        <f>IF(N3122="základní",J3122,0)</f>
        <v>0</v>
      </c>
      <c r="BF3122" s="251">
        <f>IF(N3122="snížená",J3122,0)</f>
        <v>0</v>
      </c>
      <c r="BG3122" s="251">
        <f>IF(N3122="zákl. přenesená",J3122,0)</f>
        <v>0</v>
      </c>
      <c r="BH3122" s="251">
        <f>IF(N3122="sníž. přenesená",J3122,0)</f>
        <v>0</v>
      </c>
      <c r="BI3122" s="251">
        <f>IF(N3122="nulová",J3122,0)</f>
        <v>0</v>
      </c>
      <c r="BJ3122" s="25" t="s">
        <v>83</v>
      </c>
      <c r="BK3122" s="251">
        <f>ROUND(I3122*H3122,2)</f>
        <v>0</v>
      </c>
      <c r="BL3122" s="25" t="s">
        <v>690</v>
      </c>
      <c r="BM3122" s="25" t="s">
        <v>3323</v>
      </c>
    </row>
    <row r="3123" s="12" customFormat="1">
      <c r="B3123" s="255"/>
      <c r="C3123" s="256"/>
      <c r="D3123" s="252" t="s">
        <v>428</v>
      </c>
      <c r="E3123" s="257" t="s">
        <v>21</v>
      </c>
      <c r="F3123" s="258" t="s">
        <v>680</v>
      </c>
      <c r="G3123" s="256"/>
      <c r="H3123" s="257" t="s">
        <v>21</v>
      </c>
      <c r="I3123" s="259"/>
      <c r="J3123" s="256"/>
      <c r="K3123" s="256"/>
      <c r="L3123" s="260"/>
      <c r="M3123" s="261"/>
      <c r="N3123" s="262"/>
      <c r="O3123" s="262"/>
      <c r="P3123" s="262"/>
      <c r="Q3123" s="262"/>
      <c r="R3123" s="262"/>
      <c r="S3123" s="262"/>
      <c r="T3123" s="263"/>
      <c r="AT3123" s="264" t="s">
        <v>428</v>
      </c>
      <c r="AU3123" s="264" t="s">
        <v>86</v>
      </c>
      <c r="AV3123" s="12" t="s">
        <v>83</v>
      </c>
      <c r="AW3123" s="12" t="s">
        <v>39</v>
      </c>
      <c r="AX3123" s="12" t="s">
        <v>76</v>
      </c>
      <c r="AY3123" s="264" t="s">
        <v>414</v>
      </c>
    </row>
    <row r="3124" s="13" customFormat="1">
      <c r="B3124" s="265"/>
      <c r="C3124" s="266"/>
      <c r="D3124" s="252" t="s">
        <v>428</v>
      </c>
      <c r="E3124" s="267" t="s">
        <v>21</v>
      </c>
      <c r="F3124" s="268" t="s">
        <v>1609</v>
      </c>
      <c r="G3124" s="266"/>
      <c r="H3124" s="269">
        <v>11</v>
      </c>
      <c r="I3124" s="270"/>
      <c r="J3124" s="266"/>
      <c r="K3124" s="266"/>
      <c r="L3124" s="271"/>
      <c r="M3124" s="272"/>
      <c r="N3124" s="273"/>
      <c r="O3124" s="273"/>
      <c r="P3124" s="273"/>
      <c r="Q3124" s="273"/>
      <c r="R3124" s="273"/>
      <c r="S3124" s="273"/>
      <c r="T3124" s="274"/>
      <c r="AT3124" s="275" t="s">
        <v>428</v>
      </c>
      <c r="AU3124" s="275" t="s">
        <v>86</v>
      </c>
      <c r="AV3124" s="13" t="s">
        <v>86</v>
      </c>
      <c r="AW3124" s="13" t="s">
        <v>39</v>
      </c>
      <c r="AX3124" s="13" t="s">
        <v>76</v>
      </c>
      <c r="AY3124" s="275" t="s">
        <v>414</v>
      </c>
    </row>
    <row r="3125" s="15" customFormat="1">
      <c r="B3125" s="287"/>
      <c r="C3125" s="288"/>
      <c r="D3125" s="252" t="s">
        <v>428</v>
      </c>
      <c r="E3125" s="289" t="s">
        <v>21</v>
      </c>
      <c r="F3125" s="290" t="s">
        <v>235</v>
      </c>
      <c r="G3125" s="288"/>
      <c r="H3125" s="291">
        <v>11</v>
      </c>
      <c r="I3125" s="292"/>
      <c r="J3125" s="288"/>
      <c r="K3125" s="288"/>
      <c r="L3125" s="293"/>
      <c r="M3125" s="294"/>
      <c r="N3125" s="295"/>
      <c r="O3125" s="295"/>
      <c r="P3125" s="295"/>
      <c r="Q3125" s="295"/>
      <c r="R3125" s="295"/>
      <c r="S3125" s="295"/>
      <c r="T3125" s="296"/>
      <c r="AT3125" s="297" t="s">
        <v>428</v>
      </c>
      <c r="AU3125" s="297" t="s">
        <v>86</v>
      </c>
      <c r="AV3125" s="15" t="s">
        <v>422</v>
      </c>
      <c r="AW3125" s="15" t="s">
        <v>39</v>
      </c>
      <c r="AX3125" s="15" t="s">
        <v>83</v>
      </c>
      <c r="AY3125" s="297" t="s">
        <v>414</v>
      </c>
    </row>
    <row r="3126" s="1" customFormat="1" ht="25.5" customHeight="1">
      <c r="B3126" s="47"/>
      <c r="C3126" s="240" t="s">
        <v>3324</v>
      </c>
      <c r="D3126" s="240" t="s">
        <v>418</v>
      </c>
      <c r="E3126" s="241" t="s">
        <v>3325</v>
      </c>
      <c r="F3126" s="242" t="s">
        <v>3326</v>
      </c>
      <c r="G3126" s="243" t="s">
        <v>678</v>
      </c>
      <c r="H3126" s="244">
        <v>1</v>
      </c>
      <c r="I3126" s="245"/>
      <c r="J3126" s="246">
        <f>ROUND(I3126*H3126,2)</f>
        <v>0</v>
      </c>
      <c r="K3126" s="242" t="s">
        <v>21</v>
      </c>
      <c r="L3126" s="73"/>
      <c r="M3126" s="247" t="s">
        <v>21</v>
      </c>
      <c r="N3126" s="248" t="s">
        <v>47</v>
      </c>
      <c r="O3126" s="48"/>
      <c r="P3126" s="249">
        <f>O3126*H3126</f>
        <v>0</v>
      </c>
      <c r="Q3126" s="249">
        <v>0</v>
      </c>
      <c r="R3126" s="249">
        <f>Q3126*H3126</f>
        <v>0</v>
      </c>
      <c r="S3126" s="249">
        <v>0</v>
      </c>
      <c r="T3126" s="250">
        <f>S3126*H3126</f>
        <v>0</v>
      </c>
      <c r="AR3126" s="25" t="s">
        <v>690</v>
      </c>
      <c r="AT3126" s="25" t="s">
        <v>418</v>
      </c>
      <c r="AU3126" s="25" t="s">
        <v>86</v>
      </c>
      <c r="AY3126" s="25" t="s">
        <v>414</v>
      </c>
      <c r="BE3126" s="251">
        <f>IF(N3126="základní",J3126,0)</f>
        <v>0</v>
      </c>
      <c r="BF3126" s="251">
        <f>IF(N3126="snížená",J3126,0)</f>
        <v>0</v>
      </c>
      <c r="BG3126" s="251">
        <f>IF(N3126="zákl. přenesená",J3126,0)</f>
        <v>0</v>
      </c>
      <c r="BH3126" s="251">
        <f>IF(N3126="sníž. přenesená",J3126,0)</f>
        <v>0</v>
      </c>
      <c r="BI3126" s="251">
        <f>IF(N3126="nulová",J3126,0)</f>
        <v>0</v>
      </c>
      <c r="BJ3126" s="25" t="s">
        <v>83</v>
      </c>
      <c r="BK3126" s="251">
        <f>ROUND(I3126*H3126,2)</f>
        <v>0</v>
      </c>
      <c r="BL3126" s="25" t="s">
        <v>690</v>
      </c>
      <c r="BM3126" s="25" t="s">
        <v>3327</v>
      </c>
    </row>
    <row r="3127" s="12" customFormat="1">
      <c r="B3127" s="255"/>
      <c r="C3127" s="256"/>
      <c r="D3127" s="252" t="s">
        <v>428</v>
      </c>
      <c r="E3127" s="257" t="s">
        <v>21</v>
      </c>
      <c r="F3127" s="258" t="s">
        <v>680</v>
      </c>
      <c r="G3127" s="256"/>
      <c r="H3127" s="257" t="s">
        <v>21</v>
      </c>
      <c r="I3127" s="259"/>
      <c r="J3127" s="256"/>
      <c r="K3127" s="256"/>
      <c r="L3127" s="260"/>
      <c r="M3127" s="261"/>
      <c r="N3127" s="262"/>
      <c r="O3127" s="262"/>
      <c r="P3127" s="262"/>
      <c r="Q3127" s="262"/>
      <c r="R3127" s="262"/>
      <c r="S3127" s="262"/>
      <c r="T3127" s="263"/>
      <c r="AT3127" s="264" t="s">
        <v>428</v>
      </c>
      <c r="AU3127" s="264" t="s">
        <v>86</v>
      </c>
      <c r="AV3127" s="12" t="s">
        <v>83</v>
      </c>
      <c r="AW3127" s="12" t="s">
        <v>39</v>
      </c>
      <c r="AX3127" s="12" t="s">
        <v>76</v>
      </c>
      <c r="AY3127" s="264" t="s">
        <v>414</v>
      </c>
    </row>
    <row r="3128" s="13" customFormat="1">
      <c r="B3128" s="265"/>
      <c r="C3128" s="266"/>
      <c r="D3128" s="252" t="s">
        <v>428</v>
      </c>
      <c r="E3128" s="267" t="s">
        <v>21</v>
      </c>
      <c r="F3128" s="268" t="s">
        <v>3328</v>
      </c>
      <c r="G3128" s="266"/>
      <c r="H3128" s="269">
        <v>1</v>
      </c>
      <c r="I3128" s="270"/>
      <c r="J3128" s="266"/>
      <c r="K3128" s="266"/>
      <c r="L3128" s="271"/>
      <c r="M3128" s="272"/>
      <c r="N3128" s="273"/>
      <c r="O3128" s="273"/>
      <c r="P3128" s="273"/>
      <c r="Q3128" s="273"/>
      <c r="R3128" s="273"/>
      <c r="S3128" s="273"/>
      <c r="T3128" s="274"/>
      <c r="AT3128" s="275" t="s">
        <v>428</v>
      </c>
      <c r="AU3128" s="275" t="s">
        <v>86</v>
      </c>
      <c r="AV3128" s="13" t="s">
        <v>86</v>
      </c>
      <c r="AW3128" s="13" t="s">
        <v>39</v>
      </c>
      <c r="AX3128" s="13" t="s">
        <v>76</v>
      </c>
      <c r="AY3128" s="275" t="s">
        <v>414</v>
      </c>
    </row>
    <row r="3129" s="15" customFormat="1">
      <c r="B3129" s="287"/>
      <c r="C3129" s="288"/>
      <c r="D3129" s="252" t="s">
        <v>428</v>
      </c>
      <c r="E3129" s="289" t="s">
        <v>21</v>
      </c>
      <c r="F3129" s="290" t="s">
        <v>235</v>
      </c>
      <c r="G3129" s="288"/>
      <c r="H3129" s="291">
        <v>1</v>
      </c>
      <c r="I3129" s="292"/>
      <c r="J3129" s="288"/>
      <c r="K3129" s="288"/>
      <c r="L3129" s="293"/>
      <c r="M3129" s="294"/>
      <c r="N3129" s="295"/>
      <c r="O3129" s="295"/>
      <c r="P3129" s="295"/>
      <c r="Q3129" s="295"/>
      <c r="R3129" s="295"/>
      <c r="S3129" s="295"/>
      <c r="T3129" s="296"/>
      <c r="AT3129" s="297" t="s">
        <v>428</v>
      </c>
      <c r="AU3129" s="297" t="s">
        <v>86</v>
      </c>
      <c r="AV3129" s="15" t="s">
        <v>422</v>
      </c>
      <c r="AW3129" s="15" t="s">
        <v>39</v>
      </c>
      <c r="AX3129" s="15" t="s">
        <v>83</v>
      </c>
      <c r="AY3129" s="297" t="s">
        <v>414</v>
      </c>
    </row>
    <row r="3130" s="1" customFormat="1" ht="25.5" customHeight="1">
      <c r="B3130" s="47"/>
      <c r="C3130" s="240" t="s">
        <v>3329</v>
      </c>
      <c r="D3130" s="240" t="s">
        <v>418</v>
      </c>
      <c r="E3130" s="241" t="s">
        <v>3330</v>
      </c>
      <c r="F3130" s="242" t="s">
        <v>3331</v>
      </c>
      <c r="G3130" s="243" t="s">
        <v>678</v>
      </c>
      <c r="H3130" s="244">
        <v>1</v>
      </c>
      <c r="I3130" s="245"/>
      <c r="J3130" s="246">
        <f>ROUND(I3130*H3130,2)</f>
        <v>0</v>
      </c>
      <c r="K3130" s="242" t="s">
        <v>21</v>
      </c>
      <c r="L3130" s="73"/>
      <c r="M3130" s="247" t="s">
        <v>21</v>
      </c>
      <c r="N3130" s="248" t="s">
        <v>47</v>
      </c>
      <c r="O3130" s="48"/>
      <c r="P3130" s="249">
        <f>O3130*H3130</f>
        <v>0</v>
      </c>
      <c r="Q3130" s="249">
        <v>0</v>
      </c>
      <c r="R3130" s="249">
        <f>Q3130*H3130</f>
        <v>0</v>
      </c>
      <c r="S3130" s="249">
        <v>0</v>
      </c>
      <c r="T3130" s="250">
        <f>S3130*H3130</f>
        <v>0</v>
      </c>
      <c r="AR3130" s="25" t="s">
        <v>690</v>
      </c>
      <c r="AT3130" s="25" t="s">
        <v>418</v>
      </c>
      <c r="AU3130" s="25" t="s">
        <v>86</v>
      </c>
      <c r="AY3130" s="25" t="s">
        <v>414</v>
      </c>
      <c r="BE3130" s="251">
        <f>IF(N3130="základní",J3130,0)</f>
        <v>0</v>
      </c>
      <c r="BF3130" s="251">
        <f>IF(N3130="snížená",J3130,0)</f>
        <v>0</v>
      </c>
      <c r="BG3130" s="251">
        <f>IF(N3130="zákl. přenesená",J3130,0)</f>
        <v>0</v>
      </c>
      <c r="BH3130" s="251">
        <f>IF(N3130="sníž. přenesená",J3130,0)</f>
        <v>0</v>
      </c>
      <c r="BI3130" s="251">
        <f>IF(N3130="nulová",J3130,0)</f>
        <v>0</v>
      </c>
      <c r="BJ3130" s="25" t="s">
        <v>83</v>
      </c>
      <c r="BK3130" s="251">
        <f>ROUND(I3130*H3130,2)</f>
        <v>0</v>
      </c>
      <c r="BL3130" s="25" t="s">
        <v>690</v>
      </c>
      <c r="BM3130" s="25" t="s">
        <v>3332</v>
      </c>
    </row>
    <row r="3131" s="12" customFormat="1">
      <c r="B3131" s="255"/>
      <c r="C3131" s="256"/>
      <c r="D3131" s="252" t="s">
        <v>428</v>
      </c>
      <c r="E3131" s="257" t="s">
        <v>21</v>
      </c>
      <c r="F3131" s="258" t="s">
        <v>680</v>
      </c>
      <c r="G3131" s="256"/>
      <c r="H3131" s="257" t="s">
        <v>21</v>
      </c>
      <c r="I3131" s="259"/>
      <c r="J3131" s="256"/>
      <c r="K3131" s="256"/>
      <c r="L3131" s="260"/>
      <c r="M3131" s="261"/>
      <c r="N3131" s="262"/>
      <c r="O3131" s="262"/>
      <c r="P3131" s="262"/>
      <c r="Q3131" s="262"/>
      <c r="R3131" s="262"/>
      <c r="S3131" s="262"/>
      <c r="T3131" s="263"/>
      <c r="AT3131" s="264" t="s">
        <v>428</v>
      </c>
      <c r="AU3131" s="264" t="s">
        <v>86</v>
      </c>
      <c r="AV3131" s="12" t="s">
        <v>83</v>
      </c>
      <c r="AW3131" s="12" t="s">
        <v>39</v>
      </c>
      <c r="AX3131" s="12" t="s">
        <v>76</v>
      </c>
      <c r="AY3131" s="264" t="s">
        <v>414</v>
      </c>
    </row>
    <row r="3132" s="13" customFormat="1">
      <c r="B3132" s="265"/>
      <c r="C3132" s="266"/>
      <c r="D3132" s="252" t="s">
        <v>428</v>
      </c>
      <c r="E3132" s="267" t="s">
        <v>21</v>
      </c>
      <c r="F3132" s="268" t="s">
        <v>3328</v>
      </c>
      <c r="G3132" s="266"/>
      <c r="H3132" s="269">
        <v>1</v>
      </c>
      <c r="I3132" s="270"/>
      <c r="J3132" s="266"/>
      <c r="K3132" s="266"/>
      <c r="L3132" s="271"/>
      <c r="M3132" s="272"/>
      <c r="N3132" s="273"/>
      <c r="O3132" s="273"/>
      <c r="P3132" s="273"/>
      <c r="Q3132" s="273"/>
      <c r="R3132" s="273"/>
      <c r="S3132" s="273"/>
      <c r="T3132" s="274"/>
      <c r="AT3132" s="275" t="s">
        <v>428</v>
      </c>
      <c r="AU3132" s="275" t="s">
        <v>86</v>
      </c>
      <c r="AV3132" s="13" t="s">
        <v>86</v>
      </c>
      <c r="AW3132" s="13" t="s">
        <v>39</v>
      </c>
      <c r="AX3132" s="13" t="s">
        <v>76</v>
      </c>
      <c r="AY3132" s="275" t="s">
        <v>414</v>
      </c>
    </row>
    <row r="3133" s="15" customFormat="1">
      <c r="B3133" s="287"/>
      <c r="C3133" s="288"/>
      <c r="D3133" s="252" t="s">
        <v>428</v>
      </c>
      <c r="E3133" s="289" t="s">
        <v>21</v>
      </c>
      <c r="F3133" s="290" t="s">
        <v>235</v>
      </c>
      <c r="G3133" s="288"/>
      <c r="H3133" s="291">
        <v>1</v>
      </c>
      <c r="I3133" s="292"/>
      <c r="J3133" s="288"/>
      <c r="K3133" s="288"/>
      <c r="L3133" s="293"/>
      <c r="M3133" s="294"/>
      <c r="N3133" s="295"/>
      <c r="O3133" s="295"/>
      <c r="P3133" s="295"/>
      <c r="Q3133" s="295"/>
      <c r="R3133" s="295"/>
      <c r="S3133" s="295"/>
      <c r="T3133" s="296"/>
      <c r="AT3133" s="297" t="s">
        <v>428</v>
      </c>
      <c r="AU3133" s="297" t="s">
        <v>86</v>
      </c>
      <c r="AV3133" s="15" t="s">
        <v>422</v>
      </c>
      <c r="AW3133" s="15" t="s">
        <v>39</v>
      </c>
      <c r="AX3133" s="15" t="s">
        <v>83</v>
      </c>
      <c r="AY3133" s="297" t="s">
        <v>414</v>
      </c>
    </row>
    <row r="3134" s="1" customFormat="1" ht="38.25" customHeight="1">
      <c r="B3134" s="47"/>
      <c r="C3134" s="240" t="s">
        <v>3333</v>
      </c>
      <c r="D3134" s="240" t="s">
        <v>418</v>
      </c>
      <c r="E3134" s="241" t="s">
        <v>3334</v>
      </c>
      <c r="F3134" s="242" t="s">
        <v>3335</v>
      </c>
      <c r="G3134" s="243" t="s">
        <v>678</v>
      </c>
      <c r="H3134" s="244">
        <v>168</v>
      </c>
      <c r="I3134" s="245"/>
      <c r="J3134" s="246">
        <f>ROUND(I3134*H3134,2)</f>
        <v>0</v>
      </c>
      <c r="K3134" s="242" t="s">
        <v>21</v>
      </c>
      <c r="L3134" s="73"/>
      <c r="M3134" s="247" t="s">
        <v>21</v>
      </c>
      <c r="N3134" s="248" t="s">
        <v>47</v>
      </c>
      <c r="O3134" s="48"/>
      <c r="P3134" s="249">
        <f>O3134*H3134</f>
        <v>0</v>
      </c>
      <c r="Q3134" s="249">
        <v>0</v>
      </c>
      <c r="R3134" s="249">
        <f>Q3134*H3134</f>
        <v>0</v>
      </c>
      <c r="S3134" s="249">
        <v>0</v>
      </c>
      <c r="T3134" s="250">
        <f>S3134*H3134</f>
        <v>0</v>
      </c>
      <c r="AR3134" s="25" t="s">
        <v>690</v>
      </c>
      <c r="AT3134" s="25" t="s">
        <v>418</v>
      </c>
      <c r="AU3134" s="25" t="s">
        <v>86</v>
      </c>
      <c r="AY3134" s="25" t="s">
        <v>414</v>
      </c>
      <c r="BE3134" s="251">
        <f>IF(N3134="základní",J3134,0)</f>
        <v>0</v>
      </c>
      <c r="BF3134" s="251">
        <f>IF(N3134="snížená",J3134,0)</f>
        <v>0</v>
      </c>
      <c r="BG3134" s="251">
        <f>IF(N3134="zákl. přenesená",J3134,0)</f>
        <v>0</v>
      </c>
      <c r="BH3134" s="251">
        <f>IF(N3134="sníž. přenesená",J3134,0)</f>
        <v>0</v>
      </c>
      <c r="BI3134" s="251">
        <f>IF(N3134="nulová",J3134,0)</f>
        <v>0</v>
      </c>
      <c r="BJ3134" s="25" t="s">
        <v>83</v>
      </c>
      <c r="BK3134" s="251">
        <f>ROUND(I3134*H3134,2)</f>
        <v>0</v>
      </c>
      <c r="BL3134" s="25" t="s">
        <v>690</v>
      </c>
      <c r="BM3134" s="25" t="s">
        <v>3336</v>
      </c>
    </row>
    <row r="3135" s="12" customFormat="1">
      <c r="B3135" s="255"/>
      <c r="C3135" s="256"/>
      <c r="D3135" s="252" t="s">
        <v>428</v>
      </c>
      <c r="E3135" s="257" t="s">
        <v>21</v>
      </c>
      <c r="F3135" s="258" t="s">
        <v>680</v>
      </c>
      <c r="G3135" s="256"/>
      <c r="H3135" s="257" t="s">
        <v>21</v>
      </c>
      <c r="I3135" s="259"/>
      <c r="J3135" s="256"/>
      <c r="K3135" s="256"/>
      <c r="L3135" s="260"/>
      <c r="M3135" s="261"/>
      <c r="N3135" s="262"/>
      <c r="O3135" s="262"/>
      <c r="P3135" s="262"/>
      <c r="Q3135" s="262"/>
      <c r="R3135" s="262"/>
      <c r="S3135" s="262"/>
      <c r="T3135" s="263"/>
      <c r="AT3135" s="264" t="s">
        <v>428</v>
      </c>
      <c r="AU3135" s="264" t="s">
        <v>86</v>
      </c>
      <c r="AV3135" s="12" t="s">
        <v>83</v>
      </c>
      <c r="AW3135" s="12" t="s">
        <v>39</v>
      </c>
      <c r="AX3135" s="12" t="s">
        <v>76</v>
      </c>
      <c r="AY3135" s="264" t="s">
        <v>414</v>
      </c>
    </row>
    <row r="3136" s="13" customFormat="1">
      <c r="B3136" s="265"/>
      <c r="C3136" s="266"/>
      <c r="D3136" s="252" t="s">
        <v>428</v>
      </c>
      <c r="E3136" s="267" t="s">
        <v>21</v>
      </c>
      <c r="F3136" s="268" t="s">
        <v>3337</v>
      </c>
      <c r="G3136" s="266"/>
      <c r="H3136" s="269">
        <v>168</v>
      </c>
      <c r="I3136" s="270"/>
      <c r="J3136" s="266"/>
      <c r="K3136" s="266"/>
      <c r="L3136" s="271"/>
      <c r="M3136" s="272"/>
      <c r="N3136" s="273"/>
      <c r="O3136" s="273"/>
      <c r="P3136" s="273"/>
      <c r="Q3136" s="273"/>
      <c r="R3136" s="273"/>
      <c r="S3136" s="273"/>
      <c r="T3136" s="274"/>
      <c r="AT3136" s="275" t="s">
        <v>428</v>
      </c>
      <c r="AU3136" s="275" t="s">
        <v>86</v>
      </c>
      <c r="AV3136" s="13" t="s">
        <v>86</v>
      </c>
      <c r="AW3136" s="13" t="s">
        <v>39</v>
      </c>
      <c r="AX3136" s="13" t="s">
        <v>76</v>
      </c>
      <c r="AY3136" s="275" t="s">
        <v>414</v>
      </c>
    </row>
    <row r="3137" s="15" customFormat="1">
      <c r="B3137" s="287"/>
      <c r="C3137" s="288"/>
      <c r="D3137" s="252" t="s">
        <v>428</v>
      </c>
      <c r="E3137" s="289" t="s">
        <v>21</v>
      </c>
      <c r="F3137" s="290" t="s">
        <v>235</v>
      </c>
      <c r="G3137" s="288"/>
      <c r="H3137" s="291">
        <v>168</v>
      </c>
      <c r="I3137" s="292"/>
      <c r="J3137" s="288"/>
      <c r="K3137" s="288"/>
      <c r="L3137" s="293"/>
      <c r="M3137" s="294"/>
      <c r="N3137" s="295"/>
      <c r="O3137" s="295"/>
      <c r="P3137" s="295"/>
      <c r="Q3137" s="295"/>
      <c r="R3137" s="295"/>
      <c r="S3137" s="295"/>
      <c r="T3137" s="296"/>
      <c r="AT3137" s="297" t="s">
        <v>428</v>
      </c>
      <c r="AU3137" s="297" t="s">
        <v>86</v>
      </c>
      <c r="AV3137" s="15" t="s">
        <v>422</v>
      </c>
      <c r="AW3137" s="15" t="s">
        <v>39</v>
      </c>
      <c r="AX3137" s="15" t="s">
        <v>83</v>
      </c>
      <c r="AY3137" s="297" t="s">
        <v>414</v>
      </c>
    </row>
    <row r="3138" s="1" customFormat="1" ht="25.5" customHeight="1">
      <c r="B3138" s="47"/>
      <c r="C3138" s="240" t="s">
        <v>3338</v>
      </c>
      <c r="D3138" s="240" t="s">
        <v>418</v>
      </c>
      <c r="E3138" s="241" t="s">
        <v>3339</v>
      </c>
      <c r="F3138" s="242" t="s">
        <v>3340</v>
      </c>
      <c r="G3138" s="243" t="s">
        <v>192</v>
      </c>
      <c r="H3138" s="244">
        <v>5.8799999999999999</v>
      </c>
      <c r="I3138" s="245"/>
      <c r="J3138" s="246">
        <f>ROUND(I3138*H3138,2)</f>
        <v>0</v>
      </c>
      <c r="K3138" s="242" t="s">
        <v>21</v>
      </c>
      <c r="L3138" s="73"/>
      <c r="M3138" s="247" t="s">
        <v>21</v>
      </c>
      <c r="N3138" s="248" t="s">
        <v>47</v>
      </c>
      <c r="O3138" s="48"/>
      <c r="P3138" s="249">
        <f>O3138*H3138</f>
        <v>0</v>
      </c>
      <c r="Q3138" s="249">
        <v>0</v>
      </c>
      <c r="R3138" s="249">
        <f>Q3138*H3138</f>
        <v>0</v>
      </c>
      <c r="S3138" s="249">
        <v>0</v>
      </c>
      <c r="T3138" s="250">
        <f>S3138*H3138</f>
        <v>0</v>
      </c>
      <c r="AR3138" s="25" t="s">
        <v>690</v>
      </c>
      <c r="AT3138" s="25" t="s">
        <v>418</v>
      </c>
      <c r="AU3138" s="25" t="s">
        <v>86</v>
      </c>
      <c r="AY3138" s="25" t="s">
        <v>414</v>
      </c>
      <c r="BE3138" s="251">
        <f>IF(N3138="základní",J3138,0)</f>
        <v>0</v>
      </c>
      <c r="BF3138" s="251">
        <f>IF(N3138="snížená",J3138,0)</f>
        <v>0</v>
      </c>
      <c r="BG3138" s="251">
        <f>IF(N3138="zákl. přenesená",J3138,0)</f>
        <v>0</v>
      </c>
      <c r="BH3138" s="251">
        <f>IF(N3138="sníž. přenesená",J3138,0)</f>
        <v>0</v>
      </c>
      <c r="BI3138" s="251">
        <f>IF(N3138="nulová",J3138,0)</f>
        <v>0</v>
      </c>
      <c r="BJ3138" s="25" t="s">
        <v>83</v>
      </c>
      <c r="BK3138" s="251">
        <f>ROUND(I3138*H3138,2)</f>
        <v>0</v>
      </c>
      <c r="BL3138" s="25" t="s">
        <v>690</v>
      </c>
      <c r="BM3138" s="25" t="s">
        <v>3341</v>
      </c>
    </row>
    <row r="3139" s="12" customFormat="1">
      <c r="B3139" s="255"/>
      <c r="C3139" s="256"/>
      <c r="D3139" s="252" t="s">
        <v>428</v>
      </c>
      <c r="E3139" s="257" t="s">
        <v>21</v>
      </c>
      <c r="F3139" s="258" t="s">
        <v>680</v>
      </c>
      <c r="G3139" s="256"/>
      <c r="H3139" s="257" t="s">
        <v>21</v>
      </c>
      <c r="I3139" s="259"/>
      <c r="J3139" s="256"/>
      <c r="K3139" s="256"/>
      <c r="L3139" s="260"/>
      <c r="M3139" s="261"/>
      <c r="N3139" s="262"/>
      <c r="O3139" s="262"/>
      <c r="P3139" s="262"/>
      <c r="Q3139" s="262"/>
      <c r="R3139" s="262"/>
      <c r="S3139" s="262"/>
      <c r="T3139" s="263"/>
      <c r="AT3139" s="264" t="s">
        <v>428</v>
      </c>
      <c r="AU3139" s="264" t="s">
        <v>86</v>
      </c>
      <c r="AV3139" s="12" t="s">
        <v>83</v>
      </c>
      <c r="AW3139" s="12" t="s">
        <v>39</v>
      </c>
      <c r="AX3139" s="12" t="s">
        <v>76</v>
      </c>
      <c r="AY3139" s="264" t="s">
        <v>414</v>
      </c>
    </row>
    <row r="3140" s="13" customFormat="1">
      <c r="B3140" s="265"/>
      <c r="C3140" s="266"/>
      <c r="D3140" s="252" t="s">
        <v>428</v>
      </c>
      <c r="E3140" s="267" t="s">
        <v>21</v>
      </c>
      <c r="F3140" s="268" t="s">
        <v>3342</v>
      </c>
      <c r="G3140" s="266"/>
      <c r="H3140" s="269">
        <v>5.8799999999999999</v>
      </c>
      <c r="I3140" s="270"/>
      <c r="J3140" s="266"/>
      <c r="K3140" s="266"/>
      <c r="L3140" s="271"/>
      <c r="M3140" s="272"/>
      <c r="N3140" s="273"/>
      <c r="O3140" s="273"/>
      <c r="P3140" s="273"/>
      <c r="Q3140" s="273"/>
      <c r="R3140" s="273"/>
      <c r="S3140" s="273"/>
      <c r="T3140" s="274"/>
      <c r="AT3140" s="275" t="s">
        <v>428</v>
      </c>
      <c r="AU3140" s="275" t="s">
        <v>86</v>
      </c>
      <c r="AV3140" s="13" t="s">
        <v>86</v>
      </c>
      <c r="AW3140" s="13" t="s">
        <v>39</v>
      </c>
      <c r="AX3140" s="13" t="s">
        <v>76</v>
      </c>
      <c r="AY3140" s="275" t="s">
        <v>414</v>
      </c>
    </row>
    <row r="3141" s="15" customFormat="1">
      <c r="B3141" s="287"/>
      <c r="C3141" s="288"/>
      <c r="D3141" s="252" t="s">
        <v>428</v>
      </c>
      <c r="E3141" s="289" t="s">
        <v>21</v>
      </c>
      <c r="F3141" s="290" t="s">
        <v>235</v>
      </c>
      <c r="G3141" s="288"/>
      <c r="H3141" s="291">
        <v>5.8799999999999999</v>
      </c>
      <c r="I3141" s="292"/>
      <c r="J3141" s="288"/>
      <c r="K3141" s="288"/>
      <c r="L3141" s="293"/>
      <c r="M3141" s="294"/>
      <c r="N3141" s="295"/>
      <c r="O3141" s="295"/>
      <c r="P3141" s="295"/>
      <c r="Q3141" s="295"/>
      <c r="R3141" s="295"/>
      <c r="S3141" s="295"/>
      <c r="T3141" s="296"/>
      <c r="AT3141" s="297" t="s">
        <v>428</v>
      </c>
      <c r="AU3141" s="297" t="s">
        <v>86</v>
      </c>
      <c r="AV3141" s="15" t="s">
        <v>422</v>
      </c>
      <c r="AW3141" s="15" t="s">
        <v>39</v>
      </c>
      <c r="AX3141" s="15" t="s">
        <v>83</v>
      </c>
      <c r="AY3141" s="297" t="s">
        <v>414</v>
      </c>
    </row>
    <row r="3142" s="1" customFormat="1" ht="38.25" customHeight="1">
      <c r="B3142" s="47"/>
      <c r="C3142" s="240" t="s">
        <v>3343</v>
      </c>
      <c r="D3142" s="240" t="s">
        <v>418</v>
      </c>
      <c r="E3142" s="241" t="s">
        <v>3344</v>
      </c>
      <c r="F3142" s="242" t="s">
        <v>3345</v>
      </c>
      <c r="G3142" s="243" t="s">
        <v>145</v>
      </c>
      <c r="H3142" s="244">
        <v>52.200000000000003</v>
      </c>
      <c r="I3142" s="245"/>
      <c r="J3142" s="246">
        <f>ROUND(I3142*H3142,2)</f>
        <v>0</v>
      </c>
      <c r="K3142" s="242" t="s">
        <v>21</v>
      </c>
      <c r="L3142" s="73"/>
      <c r="M3142" s="247" t="s">
        <v>21</v>
      </c>
      <c r="N3142" s="248" t="s">
        <v>47</v>
      </c>
      <c r="O3142" s="48"/>
      <c r="P3142" s="249">
        <f>O3142*H3142</f>
        <v>0</v>
      </c>
      <c r="Q3142" s="249">
        <v>0</v>
      </c>
      <c r="R3142" s="249">
        <f>Q3142*H3142</f>
        <v>0</v>
      </c>
      <c r="S3142" s="249">
        <v>0</v>
      </c>
      <c r="T3142" s="250">
        <f>S3142*H3142</f>
        <v>0</v>
      </c>
      <c r="AR3142" s="25" t="s">
        <v>690</v>
      </c>
      <c r="AT3142" s="25" t="s">
        <v>418</v>
      </c>
      <c r="AU3142" s="25" t="s">
        <v>86</v>
      </c>
      <c r="AY3142" s="25" t="s">
        <v>414</v>
      </c>
      <c r="BE3142" s="251">
        <f>IF(N3142="základní",J3142,0)</f>
        <v>0</v>
      </c>
      <c r="BF3142" s="251">
        <f>IF(N3142="snížená",J3142,0)</f>
        <v>0</v>
      </c>
      <c r="BG3142" s="251">
        <f>IF(N3142="zákl. přenesená",J3142,0)</f>
        <v>0</v>
      </c>
      <c r="BH3142" s="251">
        <f>IF(N3142="sníž. přenesená",J3142,0)</f>
        <v>0</v>
      </c>
      <c r="BI3142" s="251">
        <f>IF(N3142="nulová",J3142,0)</f>
        <v>0</v>
      </c>
      <c r="BJ3142" s="25" t="s">
        <v>83</v>
      </c>
      <c r="BK3142" s="251">
        <f>ROUND(I3142*H3142,2)</f>
        <v>0</v>
      </c>
      <c r="BL3142" s="25" t="s">
        <v>690</v>
      </c>
      <c r="BM3142" s="25" t="s">
        <v>3346</v>
      </c>
    </row>
    <row r="3143" s="12" customFormat="1">
      <c r="B3143" s="255"/>
      <c r="C3143" s="256"/>
      <c r="D3143" s="252" t="s">
        <v>428</v>
      </c>
      <c r="E3143" s="257" t="s">
        <v>21</v>
      </c>
      <c r="F3143" s="258" t="s">
        <v>680</v>
      </c>
      <c r="G3143" s="256"/>
      <c r="H3143" s="257" t="s">
        <v>21</v>
      </c>
      <c r="I3143" s="259"/>
      <c r="J3143" s="256"/>
      <c r="K3143" s="256"/>
      <c r="L3143" s="260"/>
      <c r="M3143" s="261"/>
      <c r="N3143" s="262"/>
      <c r="O3143" s="262"/>
      <c r="P3143" s="262"/>
      <c r="Q3143" s="262"/>
      <c r="R3143" s="262"/>
      <c r="S3143" s="262"/>
      <c r="T3143" s="263"/>
      <c r="AT3143" s="264" t="s">
        <v>428</v>
      </c>
      <c r="AU3143" s="264" t="s">
        <v>86</v>
      </c>
      <c r="AV3143" s="12" t="s">
        <v>83</v>
      </c>
      <c r="AW3143" s="12" t="s">
        <v>39</v>
      </c>
      <c r="AX3143" s="12" t="s">
        <v>76</v>
      </c>
      <c r="AY3143" s="264" t="s">
        <v>414</v>
      </c>
    </row>
    <row r="3144" s="13" customFormat="1">
      <c r="B3144" s="265"/>
      <c r="C3144" s="266"/>
      <c r="D3144" s="252" t="s">
        <v>428</v>
      </c>
      <c r="E3144" s="267" t="s">
        <v>21</v>
      </c>
      <c r="F3144" s="268" t="s">
        <v>3347</v>
      </c>
      <c r="G3144" s="266"/>
      <c r="H3144" s="269">
        <v>52.200000000000003</v>
      </c>
      <c r="I3144" s="270"/>
      <c r="J3144" s="266"/>
      <c r="K3144" s="266"/>
      <c r="L3144" s="271"/>
      <c r="M3144" s="272"/>
      <c r="N3144" s="273"/>
      <c r="O3144" s="273"/>
      <c r="P3144" s="273"/>
      <c r="Q3144" s="273"/>
      <c r="R3144" s="273"/>
      <c r="S3144" s="273"/>
      <c r="T3144" s="274"/>
      <c r="AT3144" s="275" t="s">
        <v>428</v>
      </c>
      <c r="AU3144" s="275" t="s">
        <v>86</v>
      </c>
      <c r="AV3144" s="13" t="s">
        <v>86</v>
      </c>
      <c r="AW3144" s="13" t="s">
        <v>39</v>
      </c>
      <c r="AX3144" s="13" t="s">
        <v>76</v>
      </c>
      <c r="AY3144" s="275" t="s">
        <v>414</v>
      </c>
    </row>
    <row r="3145" s="15" customFormat="1">
      <c r="B3145" s="287"/>
      <c r="C3145" s="288"/>
      <c r="D3145" s="252" t="s">
        <v>428</v>
      </c>
      <c r="E3145" s="289" t="s">
        <v>21</v>
      </c>
      <c r="F3145" s="290" t="s">
        <v>235</v>
      </c>
      <c r="G3145" s="288"/>
      <c r="H3145" s="291">
        <v>52.200000000000003</v>
      </c>
      <c r="I3145" s="292"/>
      <c r="J3145" s="288"/>
      <c r="K3145" s="288"/>
      <c r="L3145" s="293"/>
      <c r="M3145" s="294"/>
      <c r="N3145" s="295"/>
      <c r="O3145" s="295"/>
      <c r="P3145" s="295"/>
      <c r="Q3145" s="295"/>
      <c r="R3145" s="295"/>
      <c r="S3145" s="295"/>
      <c r="T3145" s="296"/>
      <c r="AT3145" s="297" t="s">
        <v>428</v>
      </c>
      <c r="AU3145" s="297" t="s">
        <v>86</v>
      </c>
      <c r="AV3145" s="15" t="s">
        <v>422</v>
      </c>
      <c r="AW3145" s="15" t="s">
        <v>39</v>
      </c>
      <c r="AX3145" s="15" t="s">
        <v>83</v>
      </c>
      <c r="AY3145" s="297" t="s">
        <v>414</v>
      </c>
    </row>
    <row r="3146" s="1" customFormat="1" ht="25.5" customHeight="1">
      <c r="B3146" s="47"/>
      <c r="C3146" s="240" t="s">
        <v>3348</v>
      </c>
      <c r="D3146" s="240" t="s">
        <v>418</v>
      </c>
      <c r="E3146" s="241" t="s">
        <v>3349</v>
      </c>
      <c r="F3146" s="242" t="s">
        <v>3350</v>
      </c>
      <c r="G3146" s="243" t="s">
        <v>145</v>
      </c>
      <c r="H3146" s="244">
        <v>9</v>
      </c>
      <c r="I3146" s="245"/>
      <c r="J3146" s="246">
        <f>ROUND(I3146*H3146,2)</f>
        <v>0</v>
      </c>
      <c r="K3146" s="242" t="s">
        <v>21</v>
      </c>
      <c r="L3146" s="73"/>
      <c r="M3146" s="247" t="s">
        <v>21</v>
      </c>
      <c r="N3146" s="248" t="s">
        <v>47</v>
      </c>
      <c r="O3146" s="48"/>
      <c r="P3146" s="249">
        <f>O3146*H3146</f>
        <v>0</v>
      </c>
      <c r="Q3146" s="249">
        <v>0</v>
      </c>
      <c r="R3146" s="249">
        <f>Q3146*H3146</f>
        <v>0</v>
      </c>
      <c r="S3146" s="249">
        <v>0</v>
      </c>
      <c r="T3146" s="250">
        <f>S3146*H3146</f>
        <v>0</v>
      </c>
      <c r="AR3146" s="25" t="s">
        <v>690</v>
      </c>
      <c r="AT3146" s="25" t="s">
        <v>418</v>
      </c>
      <c r="AU3146" s="25" t="s">
        <v>86</v>
      </c>
      <c r="AY3146" s="25" t="s">
        <v>414</v>
      </c>
      <c r="BE3146" s="251">
        <f>IF(N3146="základní",J3146,0)</f>
        <v>0</v>
      </c>
      <c r="BF3146" s="251">
        <f>IF(N3146="snížená",J3146,0)</f>
        <v>0</v>
      </c>
      <c r="BG3146" s="251">
        <f>IF(N3146="zákl. přenesená",J3146,0)</f>
        <v>0</v>
      </c>
      <c r="BH3146" s="251">
        <f>IF(N3146="sníž. přenesená",J3146,0)</f>
        <v>0</v>
      </c>
      <c r="BI3146" s="251">
        <f>IF(N3146="nulová",J3146,0)</f>
        <v>0</v>
      </c>
      <c r="BJ3146" s="25" t="s">
        <v>83</v>
      </c>
      <c r="BK3146" s="251">
        <f>ROUND(I3146*H3146,2)</f>
        <v>0</v>
      </c>
      <c r="BL3146" s="25" t="s">
        <v>690</v>
      </c>
      <c r="BM3146" s="25" t="s">
        <v>3351</v>
      </c>
    </row>
    <row r="3147" s="12" customFormat="1">
      <c r="B3147" s="255"/>
      <c r="C3147" s="256"/>
      <c r="D3147" s="252" t="s">
        <v>428</v>
      </c>
      <c r="E3147" s="257" t="s">
        <v>21</v>
      </c>
      <c r="F3147" s="258" t="s">
        <v>680</v>
      </c>
      <c r="G3147" s="256"/>
      <c r="H3147" s="257" t="s">
        <v>21</v>
      </c>
      <c r="I3147" s="259"/>
      <c r="J3147" s="256"/>
      <c r="K3147" s="256"/>
      <c r="L3147" s="260"/>
      <c r="M3147" s="261"/>
      <c r="N3147" s="262"/>
      <c r="O3147" s="262"/>
      <c r="P3147" s="262"/>
      <c r="Q3147" s="262"/>
      <c r="R3147" s="262"/>
      <c r="S3147" s="262"/>
      <c r="T3147" s="263"/>
      <c r="AT3147" s="264" t="s">
        <v>428</v>
      </c>
      <c r="AU3147" s="264" t="s">
        <v>86</v>
      </c>
      <c r="AV3147" s="12" t="s">
        <v>83</v>
      </c>
      <c r="AW3147" s="12" t="s">
        <v>39</v>
      </c>
      <c r="AX3147" s="12" t="s">
        <v>76</v>
      </c>
      <c r="AY3147" s="264" t="s">
        <v>414</v>
      </c>
    </row>
    <row r="3148" s="13" customFormat="1">
      <c r="B3148" s="265"/>
      <c r="C3148" s="266"/>
      <c r="D3148" s="252" t="s">
        <v>428</v>
      </c>
      <c r="E3148" s="267" t="s">
        <v>21</v>
      </c>
      <c r="F3148" s="268" t="s">
        <v>3352</v>
      </c>
      <c r="G3148" s="266"/>
      <c r="H3148" s="269">
        <v>6</v>
      </c>
      <c r="I3148" s="270"/>
      <c r="J3148" s="266"/>
      <c r="K3148" s="266"/>
      <c r="L3148" s="271"/>
      <c r="M3148" s="272"/>
      <c r="N3148" s="273"/>
      <c r="O3148" s="273"/>
      <c r="P3148" s="273"/>
      <c r="Q3148" s="273"/>
      <c r="R3148" s="273"/>
      <c r="S3148" s="273"/>
      <c r="T3148" s="274"/>
      <c r="AT3148" s="275" t="s">
        <v>428</v>
      </c>
      <c r="AU3148" s="275" t="s">
        <v>86</v>
      </c>
      <c r="AV3148" s="13" t="s">
        <v>86</v>
      </c>
      <c r="AW3148" s="13" t="s">
        <v>39</v>
      </c>
      <c r="AX3148" s="13" t="s">
        <v>76</v>
      </c>
      <c r="AY3148" s="275" t="s">
        <v>414</v>
      </c>
    </row>
    <row r="3149" s="13" customFormat="1">
      <c r="B3149" s="265"/>
      <c r="C3149" s="266"/>
      <c r="D3149" s="252" t="s">
        <v>428</v>
      </c>
      <c r="E3149" s="267" t="s">
        <v>21</v>
      </c>
      <c r="F3149" s="268" t="s">
        <v>3353</v>
      </c>
      <c r="G3149" s="266"/>
      <c r="H3149" s="269">
        <v>3</v>
      </c>
      <c r="I3149" s="270"/>
      <c r="J3149" s="266"/>
      <c r="K3149" s="266"/>
      <c r="L3149" s="271"/>
      <c r="M3149" s="272"/>
      <c r="N3149" s="273"/>
      <c r="O3149" s="273"/>
      <c r="P3149" s="273"/>
      <c r="Q3149" s="273"/>
      <c r="R3149" s="273"/>
      <c r="S3149" s="273"/>
      <c r="T3149" s="274"/>
      <c r="AT3149" s="275" t="s">
        <v>428</v>
      </c>
      <c r="AU3149" s="275" t="s">
        <v>86</v>
      </c>
      <c r="AV3149" s="13" t="s">
        <v>86</v>
      </c>
      <c r="AW3149" s="13" t="s">
        <v>39</v>
      </c>
      <c r="AX3149" s="13" t="s">
        <v>76</v>
      </c>
      <c r="AY3149" s="275" t="s">
        <v>414</v>
      </c>
    </row>
    <row r="3150" s="15" customFormat="1">
      <c r="B3150" s="287"/>
      <c r="C3150" s="288"/>
      <c r="D3150" s="252" t="s">
        <v>428</v>
      </c>
      <c r="E3150" s="289" t="s">
        <v>21</v>
      </c>
      <c r="F3150" s="290" t="s">
        <v>235</v>
      </c>
      <c r="G3150" s="288"/>
      <c r="H3150" s="291">
        <v>9</v>
      </c>
      <c r="I3150" s="292"/>
      <c r="J3150" s="288"/>
      <c r="K3150" s="288"/>
      <c r="L3150" s="293"/>
      <c r="M3150" s="294"/>
      <c r="N3150" s="295"/>
      <c r="O3150" s="295"/>
      <c r="P3150" s="295"/>
      <c r="Q3150" s="295"/>
      <c r="R3150" s="295"/>
      <c r="S3150" s="295"/>
      <c r="T3150" s="296"/>
      <c r="AT3150" s="297" t="s">
        <v>428</v>
      </c>
      <c r="AU3150" s="297" t="s">
        <v>86</v>
      </c>
      <c r="AV3150" s="15" t="s">
        <v>422</v>
      </c>
      <c r="AW3150" s="15" t="s">
        <v>39</v>
      </c>
      <c r="AX3150" s="15" t="s">
        <v>83</v>
      </c>
      <c r="AY3150" s="297" t="s">
        <v>414</v>
      </c>
    </row>
    <row r="3151" s="1" customFormat="1" ht="25.5" customHeight="1">
      <c r="B3151" s="47"/>
      <c r="C3151" s="240" t="s">
        <v>3354</v>
      </c>
      <c r="D3151" s="240" t="s">
        <v>418</v>
      </c>
      <c r="E3151" s="241" t="s">
        <v>3355</v>
      </c>
      <c r="F3151" s="242" t="s">
        <v>3356</v>
      </c>
      <c r="G3151" s="243" t="s">
        <v>145</v>
      </c>
      <c r="H3151" s="244">
        <v>6</v>
      </c>
      <c r="I3151" s="245"/>
      <c r="J3151" s="246">
        <f>ROUND(I3151*H3151,2)</f>
        <v>0</v>
      </c>
      <c r="K3151" s="242" t="s">
        <v>21</v>
      </c>
      <c r="L3151" s="73"/>
      <c r="M3151" s="247" t="s">
        <v>21</v>
      </c>
      <c r="N3151" s="248" t="s">
        <v>47</v>
      </c>
      <c r="O3151" s="48"/>
      <c r="P3151" s="249">
        <f>O3151*H3151</f>
        <v>0</v>
      </c>
      <c r="Q3151" s="249">
        <v>0</v>
      </c>
      <c r="R3151" s="249">
        <f>Q3151*H3151</f>
        <v>0</v>
      </c>
      <c r="S3151" s="249">
        <v>0</v>
      </c>
      <c r="T3151" s="250">
        <f>S3151*H3151</f>
        <v>0</v>
      </c>
      <c r="AR3151" s="25" t="s">
        <v>690</v>
      </c>
      <c r="AT3151" s="25" t="s">
        <v>418</v>
      </c>
      <c r="AU3151" s="25" t="s">
        <v>86</v>
      </c>
      <c r="AY3151" s="25" t="s">
        <v>414</v>
      </c>
      <c r="BE3151" s="251">
        <f>IF(N3151="základní",J3151,0)</f>
        <v>0</v>
      </c>
      <c r="BF3151" s="251">
        <f>IF(N3151="snížená",J3151,0)</f>
        <v>0</v>
      </c>
      <c r="BG3151" s="251">
        <f>IF(N3151="zákl. přenesená",J3151,0)</f>
        <v>0</v>
      </c>
      <c r="BH3151" s="251">
        <f>IF(N3151="sníž. přenesená",J3151,0)</f>
        <v>0</v>
      </c>
      <c r="BI3151" s="251">
        <f>IF(N3151="nulová",J3151,0)</f>
        <v>0</v>
      </c>
      <c r="BJ3151" s="25" t="s">
        <v>83</v>
      </c>
      <c r="BK3151" s="251">
        <f>ROUND(I3151*H3151,2)</f>
        <v>0</v>
      </c>
      <c r="BL3151" s="25" t="s">
        <v>690</v>
      </c>
      <c r="BM3151" s="25" t="s">
        <v>3357</v>
      </c>
    </row>
    <row r="3152" s="12" customFormat="1">
      <c r="B3152" s="255"/>
      <c r="C3152" s="256"/>
      <c r="D3152" s="252" t="s">
        <v>428</v>
      </c>
      <c r="E3152" s="257" t="s">
        <v>21</v>
      </c>
      <c r="F3152" s="258" t="s">
        <v>680</v>
      </c>
      <c r="G3152" s="256"/>
      <c r="H3152" s="257" t="s">
        <v>21</v>
      </c>
      <c r="I3152" s="259"/>
      <c r="J3152" s="256"/>
      <c r="K3152" s="256"/>
      <c r="L3152" s="260"/>
      <c r="M3152" s="261"/>
      <c r="N3152" s="262"/>
      <c r="O3152" s="262"/>
      <c r="P3152" s="262"/>
      <c r="Q3152" s="262"/>
      <c r="R3152" s="262"/>
      <c r="S3152" s="262"/>
      <c r="T3152" s="263"/>
      <c r="AT3152" s="264" t="s">
        <v>428</v>
      </c>
      <c r="AU3152" s="264" t="s">
        <v>86</v>
      </c>
      <c r="AV3152" s="12" t="s">
        <v>83</v>
      </c>
      <c r="AW3152" s="12" t="s">
        <v>39</v>
      </c>
      <c r="AX3152" s="12" t="s">
        <v>76</v>
      </c>
      <c r="AY3152" s="264" t="s">
        <v>414</v>
      </c>
    </row>
    <row r="3153" s="13" customFormat="1">
      <c r="B3153" s="265"/>
      <c r="C3153" s="266"/>
      <c r="D3153" s="252" t="s">
        <v>428</v>
      </c>
      <c r="E3153" s="267" t="s">
        <v>21</v>
      </c>
      <c r="F3153" s="268" t="s">
        <v>3358</v>
      </c>
      <c r="G3153" s="266"/>
      <c r="H3153" s="269">
        <v>6</v>
      </c>
      <c r="I3153" s="270"/>
      <c r="J3153" s="266"/>
      <c r="K3153" s="266"/>
      <c r="L3153" s="271"/>
      <c r="M3153" s="272"/>
      <c r="N3153" s="273"/>
      <c r="O3153" s="273"/>
      <c r="P3153" s="273"/>
      <c r="Q3153" s="273"/>
      <c r="R3153" s="273"/>
      <c r="S3153" s="273"/>
      <c r="T3153" s="274"/>
      <c r="AT3153" s="275" t="s">
        <v>428</v>
      </c>
      <c r="AU3153" s="275" t="s">
        <v>86</v>
      </c>
      <c r="AV3153" s="13" t="s">
        <v>86</v>
      </c>
      <c r="AW3153" s="13" t="s">
        <v>39</v>
      </c>
      <c r="AX3153" s="13" t="s">
        <v>76</v>
      </c>
      <c r="AY3153" s="275" t="s">
        <v>414</v>
      </c>
    </row>
    <row r="3154" s="15" customFormat="1">
      <c r="B3154" s="287"/>
      <c r="C3154" s="288"/>
      <c r="D3154" s="252" t="s">
        <v>428</v>
      </c>
      <c r="E3154" s="289" t="s">
        <v>21</v>
      </c>
      <c r="F3154" s="290" t="s">
        <v>235</v>
      </c>
      <c r="G3154" s="288"/>
      <c r="H3154" s="291">
        <v>6</v>
      </c>
      <c r="I3154" s="292"/>
      <c r="J3154" s="288"/>
      <c r="K3154" s="288"/>
      <c r="L3154" s="293"/>
      <c r="M3154" s="294"/>
      <c r="N3154" s="295"/>
      <c r="O3154" s="295"/>
      <c r="P3154" s="295"/>
      <c r="Q3154" s="295"/>
      <c r="R3154" s="295"/>
      <c r="S3154" s="295"/>
      <c r="T3154" s="296"/>
      <c r="AT3154" s="297" t="s">
        <v>428</v>
      </c>
      <c r="AU3154" s="297" t="s">
        <v>86</v>
      </c>
      <c r="AV3154" s="15" t="s">
        <v>422</v>
      </c>
      <c r="AW3154" s="15" t="s">
        <v>39</v>
      </c>
      <c r="AX3154" s="15" t="s">
        <v>83</v>
      </c>
      <c r="AY3154" s="297" t="s">
        <v>414</v>
      </c>
    </row>
    <row r="3155" s="1" customFormat="1" ht="25.5" customHeight="1">
      <c r="B3155" s="47"/>
      <c r="C3155" s="240" t="s">
        <v>3359</v>
      </c>
      <c r="D3155" s="240" t="s">
        <v>418</v>
      </c>
      <c r="E3155" s="241" t="s">
        <v>3360</v>
      </c>
      <c r="F3155" s="242" t="s">
        <v>3361</v>
      </c>
      <c r="G3155" s="243" t="s">
        <v>145</v>
      </c>
      <c r="H3155" s="244">
        <v>7.5</v>
      </c>
      <c r="I3155" s="245"/>
      <c r="J3155" s="246">
        <f>ROUND(I3155*H3155,2)</f>
        <v>0</v>
      </c>
      <c r="K3155" s="242" t="s">
        <v>21</v>
      </c>
      <c r="L3155" s="73"/>
      <c r="M3155" s="247" t="s">
        <v>21</v>
      </c>
      <c r="N3155" s="248" t="s">
        <v>47</v>
      </c>
      <c r="O3155" s="48"/>
      <c r="P3155" s="249">
        <f>O3155*H3155</f>
        <v>0</v>
      </c>
      <c r="Q3155" s="249">
        <v>0</v>
      </c>
      <c r="R3155" s="249">
        <f>Q3155*H3155</f>
        <v>0</v>
      </c>
      <c r="S3155" s="249">
        <v>0</v>
      </c>
      <c r="T3155" s="250">
        <f>S3155*H3155</f>
        <v>0</v>
      </c>
      <c r="AR3155" s="25" t="s">
        <v>690</v>
      </c>
      <c r="AT3155" s="25" t="s">
        <v>418</v>
      </c>
      <c r="AU3155" s="25" t="s">
        <v>86</v>
      </c>
      <c r="AY3155" s="25" t="s">
        <v>414</v>
      </c>
      <c r="BE3155" s="251">
        <f>IF(N3155="základní",J3155,0)</f>
        <v>0</v>
      </c>
      <c r="BF3155" s="251">
        <f>IF(N3155="snížená",J3155,0)</f>
        <v>0</v>
      </c>
      <c r="BG3155" s="251">
        <f>IF(N3155="zákl. přenesená",J3155,0)</f>
        <v>0</v>
      </c>
      <c r="BH3155" s="251">
        <f>IF(N3155="sníž. přenesená",J3155,0)</f>
        <v>0</v>
      </c>
      <c r="BI3155" s="251">
        <f>IF(N3155="nulová",J3155,0)</f>
        <v>0</v>
      </c>
      <c r="BJ3155" s="25" t="s">
        <v>83</v>
      </c>
      <c r="BK3155" s="251">
        <f>ROUND(I3155*H3155,2)</f>
        <v>0</v>
      </c>
      <c r="BL3155" s="25" t="s">
        <v>690</v>
      </c>
      <c r="BM3155" s="25" t="s">
        <v>3362</v>
      </c>
    </row>
    <row r="3156" s="12" customFormat="1">
      <c r="B3156" s="255"/>
      <c r="C3156" s="256"/>
      <c r="D3156" s="252" t="s">
        <v>428</v>
      </c>
      <c r="E3156" s="257" t="s">
        <v>21</v>
      </c>
      <c r="F3156" s="258" t="s">
        <v>680</v>
      </c>
      <c r="G3156" s="256"/>
      <c r="H3156" s="257" t="s">
        <v>21</v>
      </c>
      <c r="I3156" s="259"/>
      <c r="J3156" s="256"/>
      <c r="K3156" s="256"/>
      <c r="L3156" s="260"/>
      <c r="M3156" s="261"/>
      <c r="N3156" s="262"/>
      <c r="O3156" s="262"/>
      <c r="P3156" s="262"/>
      <c r="Q3156" s="262"/>
      <c r="R3156" s="262"/>
      <c r="S3156" s="262"/>
      <c r="T3156" s="263"/>
      <c r="AT3156" s="264" t="s">
        <v>428</v>
      </c>
      <c r="AU3156" s="264" t="s">
        <v>86</v>
      </c>
      <c r="AV3156" s="12" t="s">
        <v>83</v>
      </c>
      <c r="AW3156" s="12" t="s">
        <v>39</v>
      </c>
      <c r="AX3156" s="12" t="s">
        <v>76</v>
      </c>
      <c r="AY3156" s="264" t="s">
        <v>414</v>
      </c>
    </row>
    <row r="3157" s="13" customFormat="1">
      <c r="B3157" s="265"/>
      <c r="C3157" s="266"/>
      <c r="D3157" s="252" t="s">
        <v>428</v>
      </c>
      <c r="E3157" s="267" t="s">
        <v>21</v>
      </c>
      <c r="F3157" s="268" t="s">
        <v>3363</v>
      </c>
      <c r="G3157" s="266"/>
      <c r="H3157" s="269">
        <v>7.5</v>
      </c>
      <c r="I3157" s="270"/>
      <c r="J3157" s="266"/>
      <c r="K3157" s="266"/>
      <c r="L3157" s="271"/>
      <c r="M3157" s="272"/>
      <c r="N3157" s="273"/>
      <c r="O3157" s="273"/>
      <c r="P3157" s="273"/>
      <c r="Q3157" s="273"/>
      <c r="R3157" s="273"/>
      <c r="S3157" s="273"/>
      <c r="T3157" s="274"/>
      <c r="AT3157" s="275" t="s">
        <v>428</v>
      </c>
      <c r="AU3157" s="275" t="s">
        <v>86</v>
      </c>
      <c r="AV3157" s="13" t="s">
        <v>86</v>
      </c>
      <c r="AW3157" s="13" t="s">
        <v>39</v>
      </c>
      <c r="AX3157" s="13" t="s">
        <v>76</v>
      </c>
      <c r="AY3157" s="275" t="s">
        <v>414</v>
      </c>
    </row>
    <row r="3158" s="15" customFormat="1">
      <c r="B3158" s="287"/>
      <c r="C3158" s="288"/>
      <c r="D3158" s="252" t="s">
        <v>428</v>
      </c>
      <c r="E3158" s="289" t="s">
        <v>21</v>
      </c>
      <c r="F3158" s="290" t="s">
        <v>235</v>
      </c>
      <c r="G3158" s="288"/>
      <c r="H3158" s="291">
        <v>7.5</v>
      </c>
      <c r="I3158" s="292"/>
      <c r="J3158" s="288"/>
      <c r="K3158" s="288"/>
      <c r="L3158" s="293"/>
      <c r="M3158" s="294"/>
      <c r="N3158" s="295"/>
      <c r="O3158" s="295"/>
      <c r="P3158" s="295"/>
      <c r="Q3158" s="295"/>
      <c r="R3158" s="295"/>
      <c r="S3158" s="295"/>
      <c r="T3158" s="296"/>
      <c r="AT3158" s="297" t="s">
        <v>428</v>
      </c>
      <c r="AU3158" s="297" t="s">
        <v>86</v>
      </c>
      <c r="AV3158" s="15" t="s">
        <v>422</v>
      </c>
      <c r="AW3158" s="15" t="s">
        <v>39</v>
      </c>
      <c r="AX3158" s="15" t="s">
        <v>83</v>
      </c>
      <c r="AY3158" s="297" t="s">
        <v>414</v>
      </c>
    </row>
    <row r="3159" s="1" customFormat="1" ht="25.5" customHeight="1">
      <c r="B3159" s="47"/>
      <c r="C3159" s="240" t="s">
        <v>3364</v>
      </c>
      <c r="D3159" s="240" t="s">
        <v>418</v>
      </c>
      <c r="E3159" s="241" t="s">
        <v>3365</v>
      </c>
      <c r="F3159" s="242" t="s">
        <v>3366</v>
      </c>
      <c r="G3159" s="243" t="s">
        <v>678</v>
      </c>
      <c r="H3159" s="244">
        <v>2</v>
      </c>
      <c r="I3159" s="245"/>
      <c r="J3159" s="246">
        <f>ROUND(I3159*H3159,2)</f>
        <v>0</v>
      </c>
      <c r="K3159" s="242" t="s">
        <v>21</v>
      </c>
      <c r="L3159" s="73"/>
      <c r="M3159" s="247" t="s">
        <v>21</v>
      </c>
      <c r="N3159" s="248" t="s">
        <v>47</v>
      </c>
      <c r="O3159" s="48"/>
      <c r="P3159" s="249">
        <f>O3159*H3159</f>
        <v>0</v>
      </c>
      <c r="Q3159" s="249">
        <v>0</v>
      </c>
      <c r="R3159" s="249">
        <f>Q3159*H3159</f>
        <v>0</v>
      </c>
      <c r="S3159" s="249">
        <v>0</v>
      </c>
      <c r="T3159" s="250">
        <f>S3159*H3159</f>
        <v>0</v>
      </c>
      <c r="AR3159" s="25" t="s">
        <v>690</v>
      </c>
      <c r="AT3159" s="25" t="s">
        <v>418</v>
      </c>
      <c r="AU3159" s="25" t="s">
        <v>86</v>
      </c>
      <c r="AY3159" s="25" t="s">
        <v>414</v>
      </c>
      <c r="BE3159" s="251">
        <f>IF(N3159="základní",J3159,0)</f>
        <v>0</v>
      </c>
      <c r="BF3159" s="251">
        <f>IF(N3159="snížená",J3159,0)</f>
        <v>0</v>
      </c>
      <c r="BG3159" s="251">
        <f>IF(N3159="zákl. přenesená",J3159,0)</f>
        <v>0</v>
      </c>
      <c r="BH3159" s="251">
        <f>IF(N3159="sníž. přenesená",J3159,0)</f>
        <v>0</v>
      </c>
      <c r="BI3159" s="251">
        <f>IF(N3159="nulová",J3159,0)</f>
        <v>0</v>
      </c>
      <c r="BJ3159" s="25" t="s">
        <v>83</v>
      </c>
      <c r="BK3159" s="251">
        <f>ROUND(I3159*H3159,2)</f>
        <v>0</v>
      </c>
      <c r="BL3159" s="25" t="s">
        <v>690</v>
      </c>
      <c r="BM3159" s="25" t="s">
        <v>3367</v>
      </c>
    </row>
    <row r="3160" s="12" customFormat="1">
      <c r="B3160" s="255"/>
      <c r="C3160" s="256"/>
      <c r="D3160" s="252" t="s">
        <v>428</v>
      </c>
      <c r="E3160" s="257" t="s">
        <v>21</v>
      </c>
      <c r="F3160" s="258" t="s">
        <v>680</v>
      </c>
      <c r="G3160" s="256"/>
      <c r="H3160" s="257" t="s">
        <v>21</v>
      </c>
      <c r="I3160" s="259"/>
      <c r="J3160" s="256"/>
      <c r="K3160" s="256"/>
      <c r="L3160" s="260"/>
      <c r="M3160" s="261"/>
      <c r="N3160" s="262"/>
      <c r="O3160" s="262"/>
      <c r="P3160" s="262"/>
      <c r="Q3160" s="262"/>
      <c r="R3160" s="262"/>
      <c r="S3160" s="262"/>
      <c r="T3160" s="263"/>
      <c r="AT3160" s="264" t="s">
        <v>428</v>
      </c>
      <c r="AU3160" s="264" t="s">
        <v>86</v>
      </c>
      <c r="AV3160" s="12" t="s">
        <v>83</v>
      </c>
      <c r="AW3160" s="12" t="s">
        <v>39</v>
      </c>
      <c r="AX3160" s="12" t="s">
        <v>76</v>
      </c>
      <c r="AY3160" s="264" t="s">
        <v>414</v>
      </c>
    </row>
    <row r="3161" s="13" customFormat="1">
      <c r="B3161" s="265"/>
      <c r="C3161" s="266"/>
      <c r="D3161" s="252" t="s">
        <v>428</v>
      </c>
      <c r="E3161" s="267" t="s">
        <v>21</v>
      </c>
      <c r="F3161" s="268" t="s">
        <v>3368</v>
      </c>
      <c r="G3161" s="266"/>
      <c r="H3161" s="269">
        <v>2</v>
      </c>
      <c r="I3161" s="270"/>
      <c r="J3161" s="266"/>
      <c r="K3161" s="266"/>
      <c r="L3161" s="271"/>
      <c r="M3161" s="272"/>
      <c r="N3161" s="273"/>
      <c r="O3161" s="273"/>
      <c r="P3161" s="273"/>
      <c r="Q3161" s="273"/>
      <c r="R3161" s="273"/>
      <c r="S3161" s="273"/>
      <c r="T3161" s="274"/>
      <c r="AT3161" s="275" t="s">
        <v>428</v>
      </c>
      <c r="AU3161" s="275" t="s">
        <v>86</v>
      </c>
      <c r="AV3161" s="13" t="s">
        <v>86</v>
      </c>
      <c r="AW3161" s="13" t="s">
        <v>39</v>
      </c>
      <c r="AX3161" s="13" t="s">
        <v>76</v>
      </c>
      <c r="AY3161" s="275" t="s">
        <v>414</v>
      </c>
    </row>
    <row r="3162" s="15" customFormat="1">
      <c r="B3162" s="287"/>
      <c r="C3162" s="288"/>
      <c r="D3162" s="252" t="s">
        <v>428</v>
      </c>
      <c r="E3162" s="289" t="s">
        <v>21</v>
      </c>
      <c r="F3162" s="290" t="s">
        <v>235</v>
      </c>
      <c r="G3162" s="288"/>
      <c r="H3162" s="291">
        <v>2</v>
      </c>
      <c r="I3162" s="292"/>
      <c r="J3162" s="288"/>
      <c r="K3162" s="288"/>
      <c r="L3162" s="293"/>
      <c r="M3162" s="294"/>
      <c r="N3162" s="295"/>
      <c r="O3162" s="295"/>
      <c r="P3162" s="295"/>
      <c r="Q3162" s="295"/>
      <c r="R3162" s="295"/>
      <c r="S3162" s="295"/>
      <c r="T3162" s="296"/>
      <c r="AT3162" s="297" t="s">
        <v>428</v>
      </c>
      <c r="AU3162" s="297" t="s">
        <v>86</v>
      </c>
      <c r="AV3162" s="15" t="s">
        <v>422</v>
      </c>
      <c r="AW3162" s="15" t="s">
        <v>39</v>
      </c>
      <c r="AX3162" s="15" t="s">
        <v>83</v>
      </c>
      <c r="AY3162" s="297" t="s">
        <v>414</v>
      </c>
    </row>
    <row r="3163" s="1" customFormat="1" ht="38.25" customHeight="1">
      <c r="B3163" s="47"/>
      <c r="C3163" s="240" t="s">
        <v>3369</v>
      </c>
      <c r="D3163" s="240" t="s">
        <v>418</v>
      </c>
      <c r="E3163" s="241" t="s">
        <v>3370</v>
      </c>
      <c r="F3163" s="242" t="s">
        <v>3371</v>
      </c>
      <c r="G3163" s="243" t="s">
        <v>678</v>
      </c>
      <c r="H3163" s="244">
        <v>2</v>
      </c>
      <c r="I3163" s="245"/>
      <c r="J3163" s="246">
        <f>ROUND(I3163*H3163,2)</f>
        <v>0</v>
      </c>
      <c r="K3163" s="242" t="s">
        <v>21</v>
      </c>
      <c r="L3163" s="73"/>
      <c r="M3163" s="247" t="s">
        <v>21</v>
      </c>
      <c r="N3163" s="248" t="s">
        <v>47</v>
      </c>
      <c r="O3163" s="48"/>
      <c r="P3163" s="249">
        <f>O3163*H3163</f>
        <v>0</v>
      </c>
      <c r="Q3163" s="249">
        <v>0</v>
      </c>
      <c r="R3163" s="249">
        <f>Q3163*H3163</f>
        <v>0</v>
      </c>
      <c r="S3163" s="249">
        <v>0</v>
      </c>
      <c r="T3163" s="250">
        <f>S3163*H3163</f>
        <v>0</v>
      </c>
      <c r="AR3163" s="25" t="s">
        <v>690</v>
      </c>
      <c r="AT3163" s="25" t="s">
        <v>418</v>
      </c>
      <c r="AU3163" s="25" t="s">
        <v>86</v>
      </c>
      <c r="AY3163" s="25" t="s">
        <v>414</v>
      </c>
      <c r="BE3163" s="251">
        <f>IF(N3163="základní",J3163,0)</f>
        <v>0</v>
      </c>
      <c r="BF3163" s="251">
        <f>IF(N3163="snížená",J3163,0)</f>
        <v>0</v>
      </c>
      <c r="BG3163" s="251">
        <f>IF(N3163="zákl. přenesená",J3163,0)</f>
        <v>0</v>
      </c>
      <c r="BH3163" s="251">
        <f>IF(N3163="sníž. přenesená",J3163,0)</f>
        <v>0</v>
      </c>
      <c r="BI3163" s="251">
        <f>IF(N3163="nulová",J3163,0)</f>
        <v>0</v>
      </c>
      <c r="BJ3163" s="25" t="s">
        <v>83</v>
      </c>
      <c r="BK3163" s="251">
        <f>ROUND(I3163*H3163,2)</f>
        <v>0</v>
      </c>
      <c r="BL3163" s="25" t="s">
        <v>690</v>
      </c>
      <c r="BM3163" s="25" t="s">
        <v>3372</v>
      </c>
    </row>
    <row r="3164" s="12" customFormat="1">
      <c r="B3164" s="255"/>
      <c r="C3164" s="256"/>
      <c r="D3164" s="252" t="s">
        <v>428</v>
      </c>
      <c r="E3164" s="257" t="s">
        <v>21</v>
      </c>
      <c r="F3164" s="258" t="s">
        <v>680</v>
      </c>
      <c r="G3164" s="256"/>
      <c r="H3164" s="257" t="s">
        <v>21</v>
      </c>
      <c r="I3164" s="259"/>
      <c r="J3164" s="256"/>
      <c r="K3164" s="256"/>
      <c r="L3164" s="260"/>
      <c r="M3164" s="261"/>
      <c r="N3164" s="262"/>
      <c r="O3164" s="262"/>
      <c r="P3164" s="262"/>
      <c r="Q3164" s="262"/>
      <c r="R3164" s="262"/>
      <c r="S3164" s="262"/>
      <c r="T3164" s="263"/>
      <c r="AT3164" s="264" t="s">
        <v>428</v>
      </c>
      <c r="AU3164" s="264" t="s">
        <v>86</v>
      </c>
      <c r="AV3164" s="12" t="s">
        <v>83</v>
      </c>
      <c r="AW3164" s="12" t="s">
        <v>39</v>
      </c>
      <c r="AX3164" s="12" t="s">
        <v>76</v>
      </c>
      <c r="AY3164" s="264" t="s">
        <v>414</v>
      </c>
    </row>
    <row r="3165" s="13" customFormat="1">
      <c r="B3165" s="265"/>
      <c r="C3165" s="266"/>
      <c r="D3165" s="252" t="s">
        <v>428</v>
      </c>
      <c r="E3165" s="267" t="s">
        <v>21</v>
      </c>
      <c r="F3165" s="268" t="s">
        <v>3373</v>
      </c>
      <c r="G3165" s="266"/>
      <c r="H3165" s="269">
        <v>2</v>
      </c>
      <c r="I3165" s="270"/>
      <c r="J3165" s="266"/>
      <c r="K3165" s="266"/>
      <c r="L3165" s="271"/>
      <c r="M3165" s="272"/>
      <c r="N3165" s="273"/>
      <c r="O3165" s="273"/>
      <c r="P3165" s="273"/>
      <c r="Q3165" s="273"/>
      <c r="R3165" s="273"/>
      <c r="S3165" s="273"/>
      <c r="T3165" s="274"/>
      <c r="AT3165" s="275" t="s">
        <v>428</v>
      </c>
      <c r="AU3165" s="275" t="s">
        <v>86</v>
      </c>
      <c r="AV3165" s="13" t="s">
        <v>86</v>
      </c>
      <c r="AW3165" s="13" t="s">
        <v>39</v>
      </c>
      <c r="AX3165" s="13" t="s">
        <v>76</v>
      </c>
      <c r="AY3165" s="275" t="s">
        <v>414</v>
      </c>
    </row>
    <row r="3166" s="15" customFormat="1">
      <c r="B3166" s="287"/>
      <c r="C3166" s="288"/>
      <c r="D3166" s="252" t="s">
        <v>428</v>
      </c>
      <c r="E3166" s="289" t="s">
        <v>21</v>
      </c>
      <c r="F3166" s="290" t="s">
        <v>235</v>
      </c>
      <c r="G3166" s="288"/>
      <c r="H3166" s="291">
        <v>2</v>
      </c>
      <c r="I3166" s="292"/>
      <c r="J3166" s="288"/>
      <c r="K3166" s="288"/>
      <c r="L3166" s="293"/>
      <c r="M3166" s="294"/>
      <c r="N3166" s="295"/>
      <c r="O3166" s="295"/>
      <c r="P3166" s="295"/>
      <c r="Q3166" s="295"/>
      <c r="R3166" s="295"/>
      <c r="S3166" s="295"/>
      <c r="T3166" s="296"/>
      <c r="AT3166" s="297" t="s">
        <v>428</v>
      </c>
      <c r="AU3166" s="297" t="s">
        <v>86</v>
      </c>
      <c r="AV3166" s="15" t="s">
        <v>422</v>
      </c>
      <c r="AW3166" s="15" t="s">
        <v>39</v>
      </c>
      <c r="AX3166" s="15" t="s">
        <v>83</v>
      </c>
      <c r="AY3166" s="297" t="s">
        <v>414</v>
      </c>
    </row>
    <row r="3167" s="1" customFormat="1" ht="25.5" customHeight="1">
      <c r="B3167" s="47"/>
      <c r="C3167" s="240" t="s">
        <v>3374</v>
      </c>
      <c r="D3167" s="240" t="s">
        <v>418</v>
      </c>
      <c r="E3167" s="241" t="s">
        <v>3375</v>
      </c>
      <c r="F3167" s="242" t="s">
        <v>3376</v>
      </c>
      <c r="G3167" s="243" t="s">
        <v>609</v>
      </c>
      <c r="H3167" s="244">
        <v>844.89999999999998</v>
      </c>
      <c r="I3167" s="245"/>
      <c r="J3167" s="246">
        <f>ROUND(I3167*H3167,2)</f>
        <v>0</v>
      </c>
      <c r="K3167" s="242" t="s">
        <v>21</v>
      </c>
      <c r="L3167" s="73"/>
      <c r="M3167" s="247" t="s">
        <v>21</v>
      </c>
      <c r="N3167" s="248" t="s">
        <v>47</v>
      </c>
      <c r="O3167" s="48"/>
      <c r="P3167" s="249">
        <f>O3167*H3167</f>
        <v>0</v>
      </c>
      <c r="Q3167" s="249">
        <v>0</v>
      </c>
      <c r="R3167" s="249">
        <f>Q3167*H3167</f>
        <v>0</v>
      </c>
      <c r="S3167" s="249">
        <v>0</v>
      </c>
      <c r="T3167" s="250">
        <f>S3167*H3167</f>
        <v>0</v>
      </c>
      <c r="AR3167" s="25" t="s">
        <v>690</v>
      </c>
      <c r="AT3167" s="25" t="s">
        <v>418</v>
      </c>
      <c r="AU3167" s="25" t="s">
        <v>86</v>
      </c>
      <c r="AY3167" s="25" t="s">
        <v>414</v>
      </c>
      <c r="BE3167" s="251">
        <f>IF(N3167="základní",J3167,0)</f>
        <v>0</v>
      </c>
      <c r="BF3167" s="251">
        <f>IF(N3167="snížená",J3167,0)</f>
        <v>0</v>
      </c>
      <c r="BG3167" s="251">
        <f>IF(N3167="zákl. přenesená",J3167,0)</f>
        <v>0</v>
      </c>
      <c r="BH3167" s="251">
        <f>IF(N3167="sníž. přenesená",J3167,0)</f>
        <v>0</v>
      </c>
      <c r="BI3167" s="251">
        <f>IF(N3167="nulová",J3167,0)</f>
        <v>0</v>
      </c>
      <c r="BJ3167" s="25" t="s">
        <v>83</v>
      </c>
      <c r="BK3167" s="251">
        <f>ROUND(I3167*H3167,2)</f>
        <v>0</v>
      </c>
      <c r="BL3167" s="25" t="s">
        <v>690</v>
      </c>
      <c r="BM3167" s="25" t="s">
        <v>3377</v>
      </c>
    </row>
    <row r="3168" s="12" customFormat="1">
      <c r="B3168" s="255"/>
      <c r="C3168" s="256"/>
      <c r="D3168" s="252" t="s">
        <v>428</v>
      </c>
      <c r="E3168" s="257" t="s">
        <v>21</v>
      </c>
      <c r="F3168" s="258" t="s">
        <v>680</v>
      </c>
      <c r="G3168" s="256"/>
      <c r="H3168" s="257" t="s">
        <v>21</v>
      </c>
      <c r="I3168" s="259"/>
      <c r="J3168" s="256"/>
      <c r="K3168" s="256"/>
      <c r="L3168" s="260"/>
      <c r="M3168" s="261"/>
      <c r="N3168" s="262"/>
      <c r="O3168" s="262"/>
      <c r="P3168" s="262"/>
      <c r="Q3168" s="262"/>
      <c r="R3168" s="262"/>
      <c r="S3168" s="262"/>
      <c r="T3168" s="263"/>
      <c r="AT3168" s="264" t="s">
        <v>428</v>
      </c>
      <c r="AU3168" s="264" t="s">
        <v>86</v>
      </c>
      <c r="AV3168" s="12" t="s">
        <v>83</v>
      </c>
      <c r="AW3168" s="12" t="s">
        <v>39</v>
      </c>
      <c r="AX3168" s="12" t="s">
        <v>76</v>
      </c>
      <c r="AY3168" s="264" t="s">
        <v>414</v>
      </c>
    </row>
    <row r="3169" s="13" customFormat="1">
      <c r="B3169" s="265"/>
      <c r="C3169" s="266"/>
      <c r="D3169" s="252" t="s">
        <v>428</v>
      </c>
      <c r="E3169" s="267" t="s">
        <v>21</v>
      </c>
      <c r="F3169" s="268" t="s">
        <v>3378</v>
      </c>
      <c r="G3169" s="266"/>
      <c r="H3169" s="269">
        <v>844.89999999999998</v>
      </c>
      <c r="I3169" s="270"/>
      <c r="J3169" s="266"/>
      <c r="K3169" s="266"/>
      <c r="L3169" s="271"/>
      <c r="M3169" s="272"/>
      <c r="N3169" s="273"/>
      <c r="O3169" s="273"/>
      <c r="P3169" s="273"/>
      <c r="Q3169" s="273"/>
      <c r="R3169" s="273"/>
      <c r="S3169" s="273"/>
      <c r="T3169" s="274"/>
      <c r="AT3169" s="275" t="s">
        <v>428</v>
      </c>
      <c r="AU3169" s="275" t="s">
        <v>86</v>
      </c>
      <c r="AV3169" s="13" t="s">
        <v>86</v>
      </c>
      <c r="AW3169" s="13" t="s">
        <v>39</v>
      </c>
      <c r="AX3169" s="13" t="s">
        <v>76</v>
      </c>
      <c r="AY3169" s="275" t="s">
        <v>414</v>
      </c>
    </row>
    <row r="3170" s="15" customFormat="1">
      <c r="B3170" s="287"/>
      <c r="C3170" s="288"/>
      <c r="D3170" s="252" t="s">
        <v>428</v>
      </c>
      <c r="E3170" s="289" t="s">
        <v>21</v>
      </c>
      <c r="F3170" s="290" t="s">
        <v>235</v>
      </c>
      <c r="G3170" s="288"/>
      <c r="H3170" s="291">
        <v>844.89999999999998</v>
      </c>
      <c r="I3170" s="292"/>
      <c r="J3170" s="288"/>
      <c r="K3170" s="288"/>
      <c r="L3170" s="293"/>
      <c r="M3170" s="294"/>
      <c r="N3170" s="295"/>
      <c r="O3170" s="295"/>
      <c r="P3170" s="295"/>
      <c r="Q3170" s="295"/>
      <c r="R3170" s="295"/>
      <c r="S3170" s="295"/>
      <c r="T3170" s="296"/>
      <c r="AT3170" s="297" t="s">
        <v>428</v>
      </c>
      <c r="AU3170" s="297" t="s">
        <v>86</v>
      </c>
      <c r="AV3170" s="15" t="s">
        <v>422</v>
      </c>
      <c r="AW3170" s="15" t="s">
        <v>39</v>
      </c>
      <c r="AX3170" s="15" t="s">
        <v>83</v>
      </c>
      <c r="AY3170" s="297" t="s">
        <v>414</v>
      </c>
    </row>
    <row r="3171" s="1" customFormat="1" ht="25.5" customHeight="1">
      <c r="B3171" s="47"/>
      <c r="C3171" s="240" t="s">
        <v>3379</v>
      </c>
      <c r="D3171" s="240" t="s">
        <v>418</v>
      </c>
      <c r="E3171" s="241" t="s">
        <v>3380</v>
      </c>
      <c r="F3171" s="242" t="s">
        <v>3381</v>
      </c>
      <c r="G3171" s="243" t="s">
        <v>609</v>
      </c>
      <c r="H3171" s="244">
        <v>148.15000000000001</v>
      </c>
      <c r="I3171" s="245"/>
      <c r="J3171" s="246">
        <f>ROUND(I3171*H3171,2)</f>
        <v>0</v>
      </c>
      <c r="K3171" s="242" t="s">
        <v>21</v>
      </c>
      <c r="L3171" s="73"/>
      <c r="M3171" s="247" t="s">
        <v>21</v>
      </c>
      <c r="N3171" s="248" t="s">
        <v>47</v>
      </c>
      <c r="O3171" s="48"/>
      <c r="P3171" s="249">
        <f>O3171*H3171</f>
        <v>0</v>
      </c>
      <c r="Q3171" s="249">
        <v>0</v>
      </c>
      <c r="R3171" s="249">
        <f>Q3171*H3171</f>
        <v>0</v>
      </c>
      <c r="S3171" s="249">
        <v>0</v>
      </c>
      <c r="T3171" s="250">
        <f>S3171*H3171</f>
        <v>0</v>
      </c>
      <c r="AR3171" s="25" t="s">
        <v>690</v>
      </c>
      <c r="AT3171" s="25" t="s">
        <v>418</v>
      </c>
      <c r="AU3171" s="25" t="s">
        <v>86</v>
      </c>
      <c r="AY3171" s="25" t="s">
        <v>414</v>
      </c>
      <c r="BE3171" s="251">
        <f>IF(N3171="základní",J3171,0)</f>
        <v>0</v>
      </c>
      <c r="BF3171" s="251">
        <f>IF(N3171="snížená",J3171,0)</f>
        <v>0</v>
      </c>
      <c r="BG3171" s="251">
        <f>IF(N3171="zákl. přenesená",J3171,0)</f>
        <v>0</v>
      </c>
      <c r="BH3171" s="251">
        <f>IF(N3171="sníž. přenesená",J3171,0)</f>
        <v>0</v>
      </c>
      <c r="BI3171" s="251">
        <f>IF(N3171="nulová",J3171,0)</f>
        <v>0</v>
      </c>
      <c r="BJ3171" s="25" t="s">
        <v>83</v>
      </c>
      <c r="BK3171" s="251">
        <f>ROUND(I3171*H3171,2)</f>
        <v>0</v>
      </c>
      <c r="BL3171" s="25" t="s">
        <v>690</v>
      </c>
      <c r="BM3171" s="25" t="s">
        <v>3382</v>
      </c>
    </row>
    <row r="3172" s="12" customFormat="1">
      <c r="B3172" s="255"/>
      <c r="C3172" s="256"/>
      <c r="D3172" s="252" t="s">
        <v>428</v>
      </c>
      <c r="E3172" s="257" t="s">
        <v>21</v>
      </c>
      <c r="F3172" s="258" t="s">
        <v>680</v>
      </c>
      <c r="G3172" s="256"/>
      <c r="H3172" s="257" t="s">
        <v>21</v>
      </c>
      <c r="I3172" s="259"/>
      <c r="J3172" s="256"/>
      <c r="K3172" s="256"/>
      <c r="L3172" s="260"/>
      <c r="M3172" s="261"/>
      <c r="N3172" s="262"/>
      <c r="O3172" s="262"/>
      <c r="P3172" s="262"/>
      <c r="Q3172" s="262"/>
      <c r="R3172" s="262"/>
      <c r="S3172" s="262"/>
      <c r="T3172" s="263"/>
      <c r="AT3172" s="264" t="s">
        <v>428</v>
      </c>
      <c r="AU3172" s="264" t="s">
        <v>86</v>
      </c>
      <c r="AV3172" s="12" t="s">
        <v>83</v>
      </c>
      <c r="AW3172" s="12" t="s">
        <v>39</v>
      </c>
      <c r="AX3172" s="12" t="s">
        <v>76</v>
      </c>
      <c r="AY3172" s="264" t="s">
        <v>414</v>
      </c>
    </row>
    <row r="3173" s="13" customFormat="1">
      <c r="B3173" s="265"/>
      <c r="C3173" s="266"/>
      <c r="D3173" s="252" t="s">
        <v>428</v>
      </c>
      <c r="E3173" s="267" t="s">
        <v>21</v>
      </c>
      <c r="F3173" s="268" t="s">
        <v>3383</v>
      </c>
      <c r="G3173" s="266"/>
      <c r="H3173" s="269">
        <v>148.15000000000001</v>
      </c>
      <c r="I3173" s="270"/>
      <c r="J3173" s="266"/>
      <c r="K3173" s="266"/>
      <c r="L3173" s="271"/>
      <c r="M3173" s="272"/>
      <c r="N3173" s="273"/>
      <c r="O3173" s="273"/>
      <c r="P3173" s="273"/>
      <c r="Q3173" s="273"/>
      <c r="R3173" s="273"/>
      <c r="S3173" s="273"/>
      <c r="T3173" s="274"/>
      <c r="AT3173" s="275" t="s">
        <v>428</v>
      </c>
      <c r="AU3173" s="275" t="s">
        <v>86</v>
      </c>
      <c r="AV3173" s="13" t="s">
        <v>86</v>
      </c>
      <c r="AW3173" s="13" t="s">
        <v>39</v>
      </c>
      <c r="AX3173" s="13" t="s">
        <v>76</v>
      </c>
      <c r="AY3173" s="275" t="s">
        <v>414</v>
      </c>
    </row>
    <row r="3174" s="15" customFormat="1">
      <c r="B3174" s="287"/>
      <c r="C3174" s="288"/>
      <c r="D3174" s="252" t="s">
        <v>428</v>
      </c>
      <c r="E3174" s="289" t="s">
        <v>21</v>
      </c>
      <c r="F3174" s="290" t="s">
        <v>235</v>
      </c>
      <c r="G3174" s="288"/>
      <c r="H3174" s="291">
        <v>148.15000000000001</v>
      </c>
      <c r="I3174" s="292"/>
      <c r="J3174" s="288"/>
      <c r="K3174" s="288"/>
      <c r="L3174" s="293"/>
      <c r="M3174" s="294"/>
      <c r="N3174" s="295"/>
      <c r="O3174" s="295"/>
      <c r="P3174" s="295"/>
      <c r="Q3174" s="295"/>
      <c r="R3174" s="295"/>
      <c r="S3174" s="295"/>
      <c r="T3174" s="296"/>
      <c r="AT3174" s="297" t="s">
        <v>428</v>
      </c>
      <c r="AU3174" s="297" t="s">
        <v>86</v>
      </c>
      <c r="AV3174" s="15" t="s">
        <v>422</v>
      </c>
      <c r="AW3174" s="15" t="s">
        <v>39</v>
      </c>
      <c r="AX3174" s="15" t="s">
        <v>83</v>
      </c>
      <c r="AY3174" s="297" t="s">
        <v>414</v>
      </c>
    </row>
    <row r="3175" s="1" customFormat="1" ht="25.5" customHeight="1">
      <c r="B3175" s="47"/>
      <c r="C3175" s="240" t="s">
        <v>3384</v>
      </c>
      <c r="D3175" s="240" t="s">
        <v>418</v>
      </c>
      <c r="E3175" s="241" t="s">
        <v>3385</v>
      </c>
      <c r="F3175" s="242" t="s">
        <v>3386</v>
      </c>
      <c r="G3175" s="243" t="s">
        <v>609</v>
      </c>
      <c r="H3175" s="244">
        <v>300</v>
      </c>
      <c r="I3175" s="245"/>
      <c r="J3175" s="246">
        <f>ROUND(I3175*H3175,2)</f>
        <v>0</v>
      </c>
      <c r="K3175" s="242" t="s">
        <v>21</v>
      </c>
      <c r="L3175" s="73"/>
      <c r="M3175" s="247" t="s">
        <v>21</v>
      </c>
      <c r="N3175" s="248" t="s">
        <v>47</v>
      </c>
      <c r="O3175" s="48"/>
      <c r="P3175" s="249">
        <f>O3175*H3175</f>
        <v>0</v>
      </c>
      <c r="Q3175" s="249">
        <v>0</v>
      </c>
      <c r="R3175" s="249">
        <f>Q3175*H3175</f>
        <v>0</v>
      </c>
      <c r="S3175" s="249">
        <v>0</v>
      </c>
      <c r="T3175" s="250">
        <f>S3175*H3175</f>
        <v>0</v>
      </c>
      <c r="AR3175" s="25" t="s">
        <v>690</v>
      </c>
      <c r="AT3175" s="25" t="s">
        <v>418</v>
      </c>
      <c r="AU3175" s="25" t="s">
        <v>86</v>
      </c>
      <c r="AY3175" s="25" t="s">
        <v>414</v>
      </c>
      <c r="BE3175" s="251">
        <f>IF(N3175="základní",J3175,0)</f>
        <v>0</v>
      </c>
      <c r="BF3175" s="251">
        <f>IF(N3175="snížená",J3175,0)</f>
        <v>0</v>
      </c>
      <c r="BG3175" s="251">
        <f>IF(N3175="zákl. přenesená",J3175,0)</f>
        <v>0</v>
      </c>
      <c r="BH3175" s="251">
        <f>IF(N3175="sníž. přenesená",J3175,0)</f>
        <v>0</v>
      </c>
      <c r="BI3175" s="251">
        <f>IF(N3175="nulová",J3175,0)</f>
        <v>0</v>
      </c>
      <c r="BJ3175" s="25" t="s">
        <v>83</v>
      </c>
      <c r="BK3175" s="251">
        <f>ROUND(I3175*H3175,2)</f>
        <v>0</v>
      </c>
      <c r="BL3175" s="25" t="s">
        <v>690</v>
      </c>
      <c r="BM3175" s="25" t="s">
        <v>3387</v>
      </c>
    </row>
    <row r="3176" s="12" customFormat="1">
      <c r="B3176" s="255"/>
      <c r="C3176" s="256"/>
      <c r="D3176" s="252" t="s">
        <v>428</v>
      </c>
      <c r="E3176" s="257" t="s">
        <v>21</v>
      </c>
      <c r="F3176" s="258" t="s">
        <v>680</v>
      </c>
      <c r="G3176" s="256"/>
      <c r="H3176" s="257" t="s">
        <v>21</v>
      </c>
      <c r="I3176" s="259"/>
      <c r="J3176" s="256"/>
      <c r="K3176" s="256"/>
      <c r="L3176" s="260"/>
      <c r="M3176" s="261"/>
      <c r="N3176" s="262"/>
      <c r="O3176" s="262"/>
      <c r="P3176" s="262"/>
      <c r="Q3176" s="262"/>
      <c r="R3176" s="262"/>
      <c r="S3176" s="262"/>
      <c r="T3176" s="263"/>
      <c r="AT3176" s="264" t="s">
        <v>428</v>
      </c>
      <c r="AU3176" s="264" t="s">
        <v>86</v>
      </c>
      <c r="AV3176" s="12" t="s">
        <v>83</v>
      </c>
      <c r="AW3176" s="12" t="s">
        <v>39</v>
      </c>
      <c r="AX3176" s="12" t="s">
        <v>76</v>
      </c>
      <c r="AY3176" s="264" t="s">
        <v>414</v>
      </c>
    </row>
    <row r="3177" s="13" customFormat="1">
      <c r="B3177" s="265"/>
      <c r="C3177" s="266"/>
      <c r="D3177" s="252" t="s">
        <v>428</v>
      </c>
      <c r="E3177" s="267" t="s">
        <v>21</v>
      </c>
      <c r="F3177" s="268" t="s">
        <v>3388</v>
      </c>
      <c r="G3177" s="266"/>
      <c r="H3177" s="269">
        <v>300</v>
      </c>
      <c r="I3177" s="270"/>
      <c r="J3177" s="266"/>
      <c r="K3177" s="266"/>
      <c r="L3177" s="271"/>
      <c r="M3177" s="272"/>
      <c r="N3177" s="273"/>
      <c r="O3177" s="273"/>
      <c r="P3177" s="273"/>
      <c r="Q3177" s="273"/>
      <c r="R3177" s="273"/>
      <c r="S3177" s="273"/>
      <c r="T3177" s="274"/>
      <c r="AT3177" s="275" t="s">
        <v>428</v>
      </c>
      <c r="AU3177" s="275" t="s">
        <v>86</v>
      </c>
      <c r="AV3177" s="13" t="s">
        <v>86</v>
      </c>
      <c r="AW3177" s="13" t="s">
        <v>39</v>
      </c>
      <c r="AX3177" s="13" t="s">
        <v>76</v>
      </c>
      <c r="AY3177" s="275" t="s">
        <v>414</v>
      </c>
    </row>
    <row r="3178" s="15" customFormat="1">
      <c r="B3178" s="287"/>
      <c r="C3178" s="288"/>
      <c r="D3178" s="252" t="s">
        <v>428</v>
      </c>
      <c r="E3178" s="289" t="s">
        <v>21</v>
      </c>
      <c r="F3178" s="290" t="s">
        <v>235</v>
      </c>
      <c r="G3178" s="288"/>
      <c r="H3178" s="291">
        <v>300</v>
      </c>
      <c r="I3178" s="292"/>
      <c r="J3178" s="288"/>
      <c r="K3178" s="288"/>
      <c r="L3178" s="293"/>
      <c r="M3178" s="294"/>
      <c r="N3178" s="295"/>
      <c r="O3178" s="295"/>
      <c r="P3178" s="295"/>
      <c r="Q3178" s="295"/>
      <c r="R3178" s="295"/>
      <c r="S3178" s="295"/>
      <c r="T3178" s="296"/>
      <c r="AT3178" s="297" t="s">
        <v>428</v>
      </c>
      <c r="AU3178" s="297" t="s">
        <v>86</v>
      </c>
      <c r="AV3178" s="15" t="s">
        <v>422</v>
      </c>
      <c r="AW3178" s="15" t="s">
        <v>39</v>
      </c>
      <c r="AX3178" s="15" t="s">
        <v>83</v>
      </c>
      <c r="AY3178" s="297" t="s">
        <v>414</v>
      </c>
    </row>
    <row r="3179" s="1" customFormat="1" ht="25.5" customHeight="1">
      <c r="B3179" s="47"/>
      <c r="C3179" s="240" t="s">
        <v>3389</v>
      </c>
      <c r="D3179" s="240" t="s">
        <v>418</v>
      </c>
      <c r="E3179" s="241" t="s">
        <v>3390</v>
      </c>
      <c r="F3179" s="242" t="s">
        <v>3391</v>
      </c>
      <c r="G3179" s="243" t="s">
        <v>678</v>
      </c>
      <c r="H3179" s="244">
        <v>1</v>
      </c>
      <c r="I3179" s="245"/>
      <c r="J3179" s="246">
        <f>ROUND(I3179*H3179,2)</f>
        <v>0</v>
      </c>
      <c r="K3179" s="242" t="s">
        <v>21</v>
      </c>
      <c r="L3179" s="73"/>
      <c r="M3179" s="247" t="s">
        <v>21</v>
      </c>
      <c r="N3179" s="248" t="s">
        <v>47</v>
      </c>
      <c r="O3179" s="48"/>
      <c r="P3179" s="249">
        <f>O3179*H3179</f>
        <v>0</v>
      </c>
      <c r="Q3179" s="249">
        <v>0</v>
      </c>
      <c r="R3179" s="249">
        <f>Q3179*H3179</f>
        <v>0</v>
      </c>
      <c r="S3179" s="249">
        <v>0</v>
      </c>
      <c r="T3179" s="250">
        <f>S3179*H3179</f>
        <v>0</v>
      </c>
      <c r="AR3179" s="25" t="s">
        <v>690</v>
      </c>
      <c r="AT3179" s="25" t="s">
        <v>418</v>
      </c>
      <c r="AU3179" s="25" t="s">
        <v>86</v>
      </c>
      <c r="AY3179" s="25" t="s">
        <v>414</v>
      </c>
      <c r="BE3179" s="251">
        <f>IF(N3179="základní",J3179,0)</f>
        <v>0</v>
      </c>
      <c r="BF3179" s="251">
        <f>IF(N3179="snížená",J3179,0)</f>
        <v>0</v>
      </c>
      <c r="BG3179" s="251">
        <f>IF(N3179="zákl. přenesená",J3179,0)</f>
        <v>0</v>
      </c>
      <c r="BH3179" s="251">
        <f>IF(N3179="sníž. přenesená",J3179,0)</f>
        <v>0</v>
      </c>
      <c r="BI3179" s="251">
        <f>IF(N3179="nulová",J3179,0)</f>
        <v>0</v>
      </c>
      <c r="BJ3179" s="25" t="s">
        <v>83</v>
      </c>
      <c r="BK3179" s="251">
        <f>ROUND(I3179*H3179,2)</f>
        <v>0</v>
      </c>
      <c r="BL3179" s="25" t="s">
        <v>690</v>
      </c>
      <c r="BM3179" s="25" t="s">
        <v>3392</v>
      </c>
    </row>
    <row r="3180" s="12" customFormat="1">
      <c r="B3180" s="255"/>
      <c r="C3180" s="256"/>
      <c r="D3180" s="252" t="s">
        <v>428</v>
      </c>
      <c r="E3180" s="257" t="s">
        <v>21</v>
      </c>
      <c r="F3180" s="258" t="s">
        <v>680</v>
      </c>
      <c r="G3180" s="256"/>
      <c r="H3180" s="257" t="s">
        <v>21</v>
      </c>
      <c r="I3180" s="259"/>
      <c r="J3180" s="256"/>
      <c r="K3180" s="256"/>
      <c r="L3180" s="260"/>
      <c r="M3180" s="261"/>
      <c r="N3180" s="262"/>
      <c r="O3180" s="262"/>
      <c r="P3180" s="262"/>
      <c r="Q3180" s="262"/>
      <c r="R3180" s="262"/>
      <c r="S3180" s="262"/>
      <c r="T3180" s="263"/>
      <c r="AT3180" s="264" t="s">
        <v>428</v>
      </c>
      <c r="AU3180" s="264" t="s">
        <v>86</v>
      </c>
      <c r="AV3180" s="12" t="s">
        <v>83</v>
      </c>
      <c r="AW3180" s="12" t="s">
        <v>39</v>
      </c>
      <c r="AX3180" s="12" t="s">
        <v>76</v>
      </c>
      <c r="AY3180" s="264" t="s">
        <v>414</v>
      </c>
    </row>
    <row r="3181" s="13" customFormat="1">
      <c r="B3181" s="265"/>
      <c r="C3181" s="266"/>
      <c r="D3181" s="252" t="s">
        <v>428</v>
      </c>
      <c r="E3181" s="267" t="s">
        <v>21</v>
      </c>
      <c r="F3181" s="268" t="s">
        <v>3393</v>
      </c>
      <c r="G3181" s="266"/>
      <c r="H3181" s="269">
        <v>1</v>
      </c>
      <c r="I3181" s="270"/>
      <c r="J3181" s="266"/>
      <c r="K3181" s="266"/>
      <c r="L3181" s="271"/>
      <c r="M3181" s="272"/>
      <c r="N3181" s="273"/>
      <c r="O3181" s="273"/>
      <c r="P3181" s="273"/>
      <c r="Q3181" s="273"/>
      <c r="R3181" s="273"/>
      <c r="S3181" s="273"/>
      <c r="T3181" s="274"/>
      <c r="AT3181" s="275" t="s">
        <v>428</v>
      </c>
      <c r="AU3181" s="275" t="s">
        <v>86</v>
      </c>
      <c r="AV3181" s="13" t="s">
        <v>86</v>
      </c>
      <c r="AW3181" s="13" t="s">
        <v>39</v>
      </c>
      <c r="AX3181" s="13" t="s">
        <v>76</v>
      </c>
      <c r="AY3181" s="275" t="s">
        <v>414</v>
      </c>
    </row>
    <row r="3182" s="15" customFormat="1">
      <c r="B3182" s="287"/>
      <c r="C3182" s="288"/>
      <c r="D3182" s="252" t="s">
        <v>428</v>
      </c>
      <c r="E3182" s="289" t="s">
        <v>21</v>
      </c>
      <c r="F3182" s="290" t="s">
        <v>235</v>
      </c>
      <c r="G3182" s="288"/>
      <c r="H3182" s="291">
        <v>1</v>
      </c>
      <c r="I3182" s="292"/>
      <c r="J3182" s="288"/>
      <c r="K3182" s="288"/>
      <c r="L3182" s="293"/>
      <c r="M3182" s="294"/>
      <c r="N3182" s="295"/>
      <c r="O3182" s="295"/>
      <c r="P3182" s="295"/>
      <c r="Q3182" s="295"/>
      <c r="R3182" s="295"/>
      <c r="S3182" s="295"/>
      <c r="T3182" s="296"/>
      <c r="AT3182" s="297" t="s">
        <v>428</v>
      </c>
      <c r="AU3182" s="297" t="s">
        <v>86</v>
      </c>
      <c r="AV3182" s="15" t="s">
        <v>422</v>
      </c>
      <c r="AW3182" s="15" t="s">
        <v>39</v>
      </c>
      <c r="AX3182" s="15" t="s">
        <v>83</v>
      </c>
      <c r="AY3182" s="297" t="s">
        <v>414</v>
      </c>
    </row>
    <row r="3183" s="1" customFormat="1" ht="25.5" customHeight="1">
      <c r="B3183" s="47"/>
      <c r="C3183" s="240" t="s">
        <v>3394</v>
      </c>
      <c r="D3183" s="240" t="s">
        <v>418</v>
      </c>
      <c r="E3183" s="241" t="s">
        <v>3395</v>
      </c>
      <c r="F3183" s="242" t="s">
        <v>3396</v>
      </c>
      <c r="G3183" s="243" t="s">
        <v>678</v>
      </c>
      <c r="H3183" s="244">
        <v>1</v>
      </c>
      <c r="I3183" s="245"/>
      <c r="J3183" s="246">
        <f>ROUND(I3183*H3183,2)</f>
        <v>0</v>
      </c>
      <c r="K3183" s="242" t="s">
        <v>21</v>
      </c>
      <c r="L3183" s="73"/>
      <c r="M3183" s="247" t="s">
        <v>21</v>
      </c>
      <c r="N3183" s="248" t="s">
        <v>47</v>
      </c>
      <c r="O3183" s="48"/>
      <c r="P3183" s="249">
        <f>O3183*H3183</f>
        <v>0</v>
      </c>
      <c r="Q3183" s="249">
        <v>0</v>
      </c>
      <c r="R3183" s="249">
        <f>Q3183*H3183</f>
        <v>0</v>
      </c>
      <c r="S3183" s="249">
        <v>0</v>
      </c>
      <c r="T3183" s="250">
        <f>S3183*H3183</f>
        <v>0</v>
      </c>
      <c r="AR3183" s="25" t="s">
        <v>690</v>
      </c>
      <c r="AT3183" s="25" t="s">
        <v>418</v>
      </c>
      <c r="AU3183" s="25" t="s">
        <v>86</v>
      </c>
      <c r="AY3183" s="25" t="s">
        <v>414</v>
      </c>
      <c r="BE3183" s="251">
        <f>IF(N3183="základní",J3183,0)</f>
        <v>0</v>
      </c>
      <c r="BF3183" s="251">
        <f>IF(N3183="snížená",J3183,0)</f>
        <v>0</v>
      </c>
      <c r="BG3183" s="251">
        <f>IF(N3183="zákl. přenesená",J3183,0)</f>
        <v>0</v>
      </c>
      <c r="BH3183" s="251">
        <f>IF(N3183="sníž. přenesená",J3183,0)</f>
        <v>0</v>
      </c>
      <c r="BI3183" s="251">
        <f>IF(N3183="nulová",J3183,0)</f>
        <v>0</v>
      </c>
      <c r="BJ3183" s="25" t="s">
        <v>83</v>
      </c>
      <c r="BK3183" s="251">
        <f>ROUND(I3183*H3183,2)</f>
        <v>0</v>
      </c>
      <c r="BL3183" s="25" t="s">
        <v>690</v>
      </c>
      <c r="BM3183" s="25" t="s">
        <v>3397</v>
      </c>
    </row>
    <row r="3184" s="12" customFormat="1">
      <c r="B3184" s="255"/>
      <c r="C3184" s="256"/>
      <c r="D3184" s="252" t="s">
        <v>428</v>
      </c>
      <c r="E3184" s="257" t="s">
        <v>21</v>
      </c>
      <c r="F3184" s="258" t="s">
        <v>680</v>
      </c>
      <c r="G3184" s="256"/>
      <c r="H3184" s="257" t="s">
        <v>21</v>
      </c>
      <c r="I3184" s="259"/>
      <c r="J3184" s="256"/>
      <c r="K3184" s="256"/>
      <c r="L3184" s="260"/>
      <c r="M3184" s="261"/>
      <c r="N3184" s="262"/>
      <c r="O3184" s="262"/>
      <c r="P3184" s="262"/>
      <c r="Q3184" s="262"/>
      <c r="R3184" s="262"/>
      <c r="S3184" s="262"/>
      <c r="T3184" s="263"/>
      <c r="AT3184" s="264" t="s">
        <v>428</v>
      </c>
      <c r="AU3184" s="264" t="s">
        <v>86</v>
      </c>
      <c r="AV3184" s="12" t="s">
        <v>83</v>
      </c>
      <c r="AW3184" s="12" t="s">
        <v>39</v>
      </c>
      <c r="AX3184" s="12" t="s">
        <v>76</v>
      </c>
      <c r="AY3184" s="264" t="s">
        <v>414</v>
      </c>
    </row>
    <row r="3185" s="13" customFormat="1">
      <c r="B3185" s="265"/>
      <c r="C3185" s="266"/>
      <c r="D3185" s="252" t="s">
        <v>428</v>
      </c>
      <c r="E3185" s="267" t="s">
        <v>21</v>
      </c>
      <c r="F3185" s="268" t="s">
        <v>3398</v>
      </c>
      <c r="G3185" s="266"/>
      <c r="H3185" s="269">
        <v>1</v>
      </c>
      <c r="I3185" s="270"/>
      <c r="J3185" s="266"/>
      <c r="K3185" s="266"/>
      <c r="L3185" s="271"/>
      <c r="M3185" s="272"/>
      <c r="N3185" s="273"/>
      <c r="O3185" s="273"/>
      <c r="P3185" s="273"/>
      <c r="Q3185" s="273"/>
      <c r="R3185" s="273"/>
      <c r="S3185" s="273"/>
      <c r="T3185" s="274"/>
      <c r="AT3185" s="275" t="s">
        <v>428</v>
      </c>
      <c r="AU3185" s="275" t="s">
        <v>86</v>
      </c>
      <c r="AV3185" s="13" t="s">
        <v>86</v>
      </c>
      <c r="AW3185" s="13" t="s">
        <v>39</v>
      </c>
      <c r="AX3185" s="13" t="s">
        <v>76</v>
      </c>
      <c r="AY3185" s="275" t="s">
        <v>414</v>
      </c>
    </row>
    <row r="3186" s="15" customFormat="1">
      <c r="B3186" s="287"/>
      <c r="C3186" s="288"/>
      <c r="D3186" s="252" t="s">
        <v>428</v>
      </c>
      <c r="E3186" s="289" t="s">
        <v>21</v>
      </c>
      <c r="F3186" s="290" t="s">
        <v>235</v>
      </c>
      <c r="G3186" s="288"/>
      <c r="H3186" s="291">
        <v>1</v>
      </c>
      <c r="I3186" s="292"/>
      <c r="J3186" s="288"/>
      <c r="K3186" s="288"/>
      <c r="L3186" s="293"/>
      <c r="M3186" s="294"/>
      <c r="N3186" s="295"/>
      <c r="O3186" s="295"/>
      <c r="P3186" s="295"/>
      <c r="Q3186" s="295"/>
      <c r="R3186" s="295"/>
      <c r="S3186" s="295"/>
      <c r="T3186" s="296"/>
      <c r="AT3186" s="297" t="s">
        <v>428</v>
      </c>
      <c r="AU3186" s="297" t="s">
        <v>86</v>
      </c>
      <c r="AV3186" s="15" t="s">
        <v>422</v>
      </c>
      <c r="AW3186" s="15" t="s">
        <v>39</v>
      </c>
      <c r="AX3186" s="15" t="s">
        <v>83</v>
      </c>
      <c r="AY3186" s="297" t="s">
        <v>414</v>
      </c>
    </row>
    <row r="3187" s="1" customFormat="1" ht="25.5" customHeight="1">
      <c r="B3187" s="47"/>
      <c r="C3187" s="240" t="s">
        <v>3399</v>
      </c>
      <c r="D3187" s="240" t="s">
        <v>418</v>
      </c>
      <c r="E3187" s="241" t="s">
        <v>3400</v>
      </c>
      <c r="F3187" s="242" t="s">
        <v>3401</v>
      </c>
      <c r="G3187" s="243" t="s">
        <v>678</v>
      </c>
      <c r="H3187" s="244">
        <v>4</v>
      </c>
      <c r="I3187" s="245"/>
      <c r="J3187" s="246">
        <f>ROUND(I3187*H3187,2)</f>
        <v>0</v>
      </c>
      <c r="K3187" s="242" t="s">
        <v>21</v>
      </c>
      <c r="L3187" s="73"/>
      <c r="M3187" s="247" t="s">
        <v>21</v>
      </c>
      <c r="N3187" s="248" t="s">
        <v>47</v>
      </c>
      <c r="O3187" s="48"/>
      <c r="P3187" s="249">
        <f>O3187*H3187</f>
        <v>0</v>
      </c>
      <c r="Q3187" s="249">
        <v>0</v>
      </c>
      <c r="R3187" s="249">
        <f>Q3187*H3187</f>
        <v>0</v>
      </c>
      <c r="S3187" s="249">
        <v>0</v>
      </c>
      <c r="T3187" s="250">
        <f>S3187*H3187</f>
        <v>0</v>
      </c>
      <c r="AR3187" s="25" t="s">
        <v>690</v>
      </c>
      <c r="AT3187" s="25" t="s">
        <v>418</v>
      </c>
      <c r="AU3187" s="25" t="s">
        <v>86</v>
      </c>
      <c r="AY3187" s="25" t="s">
        <v>414</v>
      </c>
      <c r="BE3187" s="251">
        <f>IF(N3187="základní",J3187,0)</f>
        <v>0</v>
      </c>
      <c r="BF3187" s="251">
        <f>IF(N3187="snížená",J3187,0)</f>
        <v>0</v>
      </c>
      <c r="BG3187" s="251">
        <f>IF(N3187="zákl. přenesená",J3187,0)</f>
        <v>0</v>
      </c>
      <c r="BH3187" s="251">
        <f>IF(N3187="sníž. přenesená",J3187,0)</f>
        <v>0</v>
      </c>
      <c r="BI3187" s="251">
        <f>IF(N3187="nulová",J3187,0)</f>
        <v>0</v>
      </c>
      <c r="BJ3187" s="25" t="s">
        <v>83</v>
      </c>
      <c r="BK3187" s="251">
        <f>ROUND(I3187*H3187,2)</f>
        <v>0</v>
      </c>
      <c r="BL3187" s="25" t="s">
        <v>690</v>
      </c>
      <c r="BM3187" s="25" t="s">
        <v>3402</v>
      </c>
    </row>
    <row r="3188" s="12" customFormat="1">
      <c r="B3188" s="255"/>
      <c r="C3188" s="256"/>
      <c r="D3188" s="252" t="s">
        <v>428</v>
      </c>
      <c r="E3188" s="257" t="s">
        <v>21</v>
      </c>
      <c r="F3188" s="258" t="s">
        <v>680</v>
      </c>
      <c r="G3188" s="256"/>
      <c r="H3188" s="257" t="s">
        <v>21</v>
      </c>
      <c r="I3188" s="259"/>
      <c r="J3188" s="256"/>
      <c r="K3188" s="256"/>
      <c r="L3188" s="260"/>
      <c r="M3188" s="261"/>
      <c r="N3188" s="262"/>
      <c r="O3188" s="262"/>
      <c r="P3188" s="262"/>
      <c r="Q3188" s="262"/>
      <c r="R3188" s="262"/>
      <c r="S3188" s="262"/>
      <c r="T3188" s="263"/>
      <c r="AT3188" s="264" t="s">
        <v>428</v>
      </c>
      <c r="AU3188" s="264" t="s">
        <v>86</v>
      </c>
      <c r="AV3188" s="12" t="s">
        <v>83</v>
      </c>
      <c r="AW3188" s="12" t="s">
        <v>39</v>
      </c>
      <c r="AX3188" s="12" t="s">
        <v>76</v>
      </c>
      <c r="AY3188" s="264" t="s">
        <v>414</v>
      </c>
    </row>
    <row r="3189" s="13" customFormat="1">
      <c r="B3189" s="265"/>
      <c r="C3189" s="266"/>
      <c r="D3189" s="252" t="s">
        <v>428</v>
      </c>
      <c r="E3189" s="267" t="s">
        <v>21</v>
      </c>
      <c r="F3189" s="268" t="s">
        <v>3403</v>
      </c>
      <c r="G3189" s="266"/>
      <c r="H3189" s="269">
        <v>4</v>
      </c>
      <c r="I3189" s="270"/>
      <c r="J3189" s="266"/>
      <c r="K3189" s="266"/>
      <c r="L3189" s="271"/>
      <c r="M3189" s="272"/>
      <c r="N3189" s="273"/>
      <c r="O3189" s="273"/>
      <c r="P3189" s="273"/>
      <c r="Q3189" s="273"/>
      <c r="R3189" s="273"/>
      <c r="S3189" s="273"/>
      <c r="T3189" s="274"/>
      <c r="AT3189" s="275" t="s">
        <v>428</v>
      </c>
      <c r="AU3189" s="275" t="s">
        <v>86</v>
      </c>
      <c r="AV3189" s="13" t="s">
        <v>86</v>
      </c>
      <c r="AW3189" s="13" t="s">
        <v>39</v>
      </c>
      <c r="AX3189" s="13" t="s">
        <v>76</v>
      </c>
      <c r="AY3189" s="275" t="s">
        <v>414</v>
      </c>
    </row>
    <row r="3190" s="15" customFormat="1">
      <c r="B3190" s="287"/>
      <c r="C3190" s="288"/>
      <c r="D3190" s="252" t="s">
        <v>428</v>
      </c>
      <c r="E3190" s="289" t="s">
        <v>21</v>
      </c>
      <c r="F3190" s="290" t="s">
        <v>235</v>
      </c>
      <c r="G3190" s="288"/>
      <c r="H3190" s="291">
        <v>4</v>
      </c>
      <c r="I3190" s="292"/>
      <c r="J3190" s="288"/>
      <c r="K3190" s="288"/>
      <c r="L3190" s="293"/>
      <c r="M3190" s="294"/>
      <c r="N3190" s="295"/>
      <c r="O3190" s="295"/>
      <c r="P3190" s="295"/>
      <c r="Q3190" s="295"/>
      <c r="R3190" s="295"/>
      <c r="S3190" s="295"/>
      <c r="T3190" s="296"/>
      <c r="AT3190" s="297" t="s">
        <v>428</v>
      </c>
      <c r="AU3190" s="297" t="s">
        <v>86</v>
      </c>
      <c r="AV3190" s="15" t="s">
        <v>422</v>
      </c>
      <c r="AW3190" s="15" t="s">
        <v>39</v>
      </c>
      <c r="AX3190" s="15" t="s">
        <v>83</v>
      </c>
      <c r="AY3190" s="297" t="s">
        <v>414</v>
      </c>
    </row>
    <row r="3191" s="1" customFormat="1" ht="25.5" customHeight="1">
      <c r="B3191" s="47"/>
      <c r="C3191" s="240" t="s">
        <v>3404</v>
      </c>
      <c r="D3191" s="240" t="s">
        <v>418</v>
      </c>
      <c r="E3191" s="241" t="s">
        <v>3405</v>
      </c>
      <c r="F3191" s="242" t="s">
        <v>3406</v>
      </c>
      <c r="G3191" s="243" t="s">
        <v>145</v>
      </c>
      <c r="H3191" s="244">
        <v>2</v>
      </c>
      <c r="I3191" s="245"/>
      <c r="J3191" s="246">
        <f>ROUND(I3191*H3191,2)</f>
        <v>0</v>
      </c>
      <c r="K3191" s="242" t="s">
        <v>21</v>
      </c>
      <c r="L3191" s="73"/>
      <c r="M3191" s="247" t="s">
        <v>21</v>
      </c>
      <c r="N3191" s="248" t="s">
        <v>47</v>
      </c>
      <c r="O3191" s="48"/>
      <c r="P3191" s="249">
        <f>O3191*H3191</f>
        <v>0</v>
      </c>
      <c r="Q3191" s="249">
        <v>0</v>
      </c>
      <c r="R3191" s="249">
        <f>Q3191*H3191</f>
        <v>0</v>
      </c>
      <c r="S3191" s="249">
        <v>0</v>
      </c>
      <c r="T3191" s="250">
        <f>S3191*H3191</f>
        <v>0</v>
      </c>
      <c r="AR3191" s="25" t="s">
        <v>690</v>
      </c>
      <c r="AT3191" s="25" t="s">
        <v>418</v>
      </c>
      <c r="AU3191" s="25" t="s">
        <v>86</v>
      </c>
      <c r="AY3191" s="25" t="s">
        <v>414</v>
      </c>
      <c r="BE3191" s="251">
        <f>IF(N3191="základní",J3191,0)</f>
        <v>0</v>
      </c>
      <c r="BF3191" s="251">
        <f>IF(N3191="snížená",J3191,0)</f>
        <v>0</v>
      </c>
      <c r="BG3191" s="251">
        <f>IF(N3191="zákl. přenesená",J3191,0)</f>
        <v>0</v>
      </c>
      <c r="BH3191" s="251">
        <f>IF(N3191="sníž. přenesená",J3191,0)</f>
        <v>0</v>
      </c>
      <c r="BI3191" s="251">
        <f>IF(N3191="nulová",J3191,0)</f>
        <v>0</v>
      </c>
      <c r="BJ3191" s="25" t="s">
        <v>83</v>
      </c>
      <c r="BK3191" s="251">
        <f>ROUND(I3191*H3191,2)</f>
        <v>0</v>
      </c>
      <c r="BL3191" s="25" t="s">
        <v>690</v>
      </c>
      <c r="BM3191" s="25" t="s">
        <v>3407</v>
      </c>
    </row>
    <row r="3192" s="12" customFormat="1">
      <c r="B3192" s="255"/>
      <c r="C3192" s="256"/>
      <c r="D3192" s="252" t="s">
        <v>428</v>
      </c>
      <c r="E3192" s="257" t="s">
        <v>21</v>
      </c>
      <c r="F3192" s="258" t="s">
        <v>680</v>
      </c>
      <c r="G3192" s="256"/>
      <c r="H3192" s="257" t="s">
        <v>21</v>
      </c>
      <c r="I3192" s="259"/>
      <c r="J3192" s="256"/>
      <c r="K3192" s="256"/>
      <c r="L3192" s="260"/>
      <c r="M3192" s="261"/>
      <c r="N3192" s="262"/>
      <c r="O3192" s="262"/>
      <c r="P3192" s="262"/>
      <c r="Q3192" s="262"/>
      <c r="R3192" s="262"/>
      <c r="S3192" s="262"/>
      <c r="T3192" s="263"/>
      <c r="AT3192" s="264" t="s">
        <v>428</v>
      </c>
      <c r="AU3192" s="264" t="s">
        <v>86</v>
      </c>
      <c r="AV3192" s="12" t="s">
        <v>83</v>
      </c>
      <c r="AW3192" s="12" t="s">
        <v>39</v>
      </c>
      <c r="AX3192" s="12" t="s">
        <v>76</v>
      </c>
      <c r="AY3192" s="264" t="s">
        <v>414</v>
      </c>
    </row>
    <row r="3193" s="13" customFormat="1">
      <c r="B3193" s="265"/>
      <c r="C3193" s="266"/>
      <c r="D3193" s="252" t="s">
        <v>428</v>
      </c>
      <c r="E3193" s="267" t="s">
        <v>21</v>
      </c>
      <c r="F3193" s="268" t="s">
        <v>3408</v>
      </c>
      <c r="G3193" s="266"/>
      <c r="H3193" s="269">
        <v>2</v>
      </c>
      <c r="I3193" s="270"/>
      <c r="J3193" s="266"/>
      <c r="K3193" s="266"/>
      <c r="L3193" s="271"/>
      <c r="M3193" s="272"/>
      <c r="N3193" s="273"/>
      <c r="O3193" s="273"/>
      <c r="P3193" s="273"/>
      <c r="Q3193" s="273"/>
      <c r="R3193" s="273"/>
      <c r="S3193" s="273"/>
      <c r="T3193" s="274"/>
      <c r="AT3193" s="275" t="s">
        <v>428</v>
      </c>
      <c r="AU3193" s="275" t="s">
        <v>86</v>
      </c>
      <c r="AV3193" s="13" t="s">
        <v>86</v>
      </c>
      <c r="AW3193" s="13" t="s">
        <v>39</v>
      </c>
      <c r="AX3193" s="13" t="s">
        <v>76</v>
      </c>
      <c r="AY3193" s="275" t="s">
        <v>414</v>
      </c>
    </row>
    <row r="3194" s="15" customFormat="1">
      <c r="B3194" s="287"/>
      <c r="C3194" s="288"/>
      <c r="D3194" s="252" t="s">
        <v>428</v>
      </c>
      <c r="E3194" s="289" t="s">
        <v>21</v>
      </c>
      <c r="F3194" s="290" t="s">
        <v>235</v>
      </c>
      <c r="G3194" s="288"/>
      <c r="H3194" s="291">
        <v>2</v>
      </c>
      <c r="I3194" s="292"/>
      <c r="J3194" s="288"/>
      <c r="K3194" s="288"/>
      <c r="L3194" s="293"/>
      <c r="M3194" s="294"/>
      <c r="N3194" s="295"/>
      <c r="O3194" s="295"/>
      <c r="P3194" s="295"/>
      <c r="Q3194" s="295"/>
      <c r="R3194" s="295"/>
      <c r="S3194" s="295"/>
      <c r="T3194" s="296"/>
      <c r="AT3194" s="297" t="s">
        <v>428</v>
      </c>
      <c r="AU3194" s="297" t="s">
        <v>86</v>
      </c>
      <c r="AV3194" s="15" t="s">
        <v>422</v>
      </c>
      <c r="AW3194" s="15" t="s">
        <v>39</v>
      </c>
      <c r="AX3194" s="15" t="s">
        <v>83</v>
      </c>
      <c r="AY3194" s="297" t="s">
        <v>414</v>
      </c>
    </row>
    <row r="3195" s="1" customFormat="1" ht="25.5" customHeight="1">
      <c r="B3195" s="47"/>
      <c r="C3195" s="240" t="s">
        <v>3409</v>
      </c>
      <c r="D3195" s="240" t="s">
        <v>418</v>
      </c>
      <c r="E3195" s="241" t="s">
        <v>3410</v>
      </c>
      <c r="F3195" s="242" t="s">
        <v>3411</v>
      </c>
      <c r="G3195" s="243" t="s">
        <v>3412</v>
      </c>
      <c r="H3195" s="244">
        <v>2</v>
      </c>
      <c r="I3195" s="245"/>
      <c r="J3195" s="246">
        <f>ROUND(I3195*H3195,2)</f>
        <v>0</v>
      </c>
      <c r="K3195" s="242" t="s">
        <v>21</v>
      </c>
      <c r="L3195" s="73"/>
      <c r="M3195" s="247" t="s">
        <v>21</v>
      </c>
      <c r="N3195" s="248" t="s">
        <v>47</v>
      </c>
      <c r="O3195" s="48"/>
      <c r="P3195" s="249">
        <f>O3195*H3195</f>
        <v>0</v>
      </c>
      <c r="Q3195" s="249">
        <v>0</v>
      </c>
      <c r="R3195" s="249">
        <f>Q3195*H3195</f>
        <v>0</v>
      </c>
      <c r="S3195" s="249">
        <v>0</v>
      </c>
      <c r="T3195" s="250">
        <f>S3195*H3195</f>
        <v>0</v>
      </c>
      <c r="AR3195" s="25" t="s">
        <v>690</v>
      </c>
      <c r="AT3195" s="25" t="s">
        <v>418</v>
      </c>
      <c r="AU3195" s="25" t="s">
        <v>86</v>
      </c>
      <c r="AY3195" s="25" t="s">
        <v>414</v>
      </c>
      <c r="BE3195" s="251">
        <f>IF(N3195="základní",J3195,0)</f>
        <v>0</v>
      </c>
      <c r="BF3195" s="251">
        <f>IF(N3195="snížená",J3195,0)</f>
        <v>0</v>
      </c>
      <c r="BG3195" s="251">
        <f>IF(N3195="zákl. přenesená",J3195,0)</f>
        <v>0</v>
      </c>
      <c r="BH3195" s="251">
        <f>IF(N3195="sníž. přenesená",J3195,0)</f>
        <v>0</v>
      </c>
      <c r="BI3195" s="251">
        <f>IF(N3195="nulová",J3195,0)</f>
        <v>0</v>
      </c>
      <c r="BJ3195" s="25" t="s">
        <v>83</v>
      </c>
      <c r="BK3195" s="251">
        <f>ROUND(I3195*H3195,2)</f>
        <v>0</v>
      </c>
      <c r="BL3195" s="25" t="s">
        <v>690</v>
      </c>
      <c r="BM3195" s="25" t="s">
        <v>3413</v>
      </c>
    </row>
    <row r="3196" s="12" customFormat="1">
      <c r="B3196" s="255"/>
      <c r="C3196" s="256"/>
      <c r="D3196" s="252" t="s">
        <v>428</v>
      </c>
      <c r="E3196" s="257" t="s">
        <v>21</v>
      </c>
      <c r="F3196" s="258" t="s">
        <v>1163</v>
      </c>
      <c r="G3196" s="256"/>
      <c r="H3196" s="257" t="s">
        <v>21</v>
      </c>
      <c r="I3196" s="259"/>
      <c r="J3196" s="256"/>
      <c r="K3196" s="256"/>
      <c r="L3196" s="260"/>
      <c r="M3196" s="261"/>
      <c r="N3196" s="262"/>
      <c r="O3196" s="262"/>
      <c r="P3196" s="262"/>
      <c r="Q3196" s="262"/>
      <c r="R3196" s="262"/>
      <c r="S3196" s="262"/>
      <c r="T3196" s="263"/>
      <c r="AT3196" s="264" t="s">
        <v>428</v>
      </c>
      <c r="AU3196" s="264" t="s">
        <v>86</v>
      </c>
      <c r="AV3196" s="12" t="s">
        <v>83</v>
      </c>
      <c r="AW3196" s="12" t="s">
        <v>39</v>
      </c>
      <c r="AX3196" s="12" t="s">
        <v>76</v>
      </c>
      <c r="AY3196" s="264" t="s">
        <v>414</v>
      </c>
    </row>
    <row r="3197" s="13" customFormat="1">
      <c r="B3197" s="265"/>
      <c r="C3197" s="266"/>
      <c r="D3197" s="252" t="s">
        <v>428</v>
      </c>
      <c r="E3197" s="267" t="s">
        <v>21</v>
      </c>
      <c r="F3197" s="268" t="s">
        <v>3414</v>
      </c>
      <c r="G3197" s="266"/>
      <c r="H3197" s="269">
        <v>2</v>
      </c>
      <c r="I3197" s="270"/>
      <c r="J3197" s="266"/>
      <c r="K3197" s="266"/>
      <c r="L3197" s="271"/>
      <c r="M3197" s="272"/>
      <c r="N3197" s="273"/>
      <c r="O3197" s="273"/>
      <c r="P3197" s="273"/>
      <c r="Q3197" s="273"/>
      <c r="R3197" s="273"/>
      <c r="S3197" s="273"/>
      <c r="T3197" s="274"/>
      <c r="AT3197" s="275" t="s">
        <v>428</v>
      </c>
      <c r="AU3197" s="275" t="s">
        <v>86</v>
      </c>
      <c r="AV3197" s="13" t="s">
        <v>86</v>
      </c>
      <c r="AW3197" s="13" t="s">
        <v>39</v>
      </c>
      <c r="AX3197" s="13" t="s">
        <v>76</v>
      </c>
      <c r="AY3197" s="275" t="s">
        <v>414</v>
      </c>
    </row>
    <row r="3198" s="15" customFormat="1">
      <c r="B3198" s="287"/>
      <c r="C3198" s="288"/>
      <c r="D3198" s="252" t="s">
        <v>428</v>
      </c>
      <c r="E3198" s="289" t="s">
        <v>21</v>
      </c>
      <c r="F3198" s="290" t="s">
        <v>235</v>
      </c>
      <c r="G3198" s="288"/>
      <c r="H3198" s="291">
        <v>2</v>
      </c>
      <c r="I3198" s="292"/>
      <c r="J3198" s="288"/>
      <c r="K3198" s="288"/>
      <c r="L3198" s="293"/>
      <c r="M3198" s="294"/>
      <c r="N3198" s="295"/>
      <c r="O3198" s="295"/>
      <c r="P3198" s="295"/>
      <c r="Q3198" s="295"/>
      <c r="R3198" s="295"/>
      <c r="S3198" s="295"/>
      <c r="T3198" s="296"/>
      <c r="AT3198" s="297" t="s">
        <v>428</v>
      </c>
      <c r="AU3198" s="297" t="s">
        <v>86</v>
      </c>
      <c r="AV3198" s="15" t="s">
        <v>422</v>
      </c>
      <c r="AW3198" s="15" t="s">
        <v>39</v>
      </c>
      <c r="AX3198" s="15" t="s">
        <v>83</v>
      </c>
      <c r="AY3198" s="297" t="s">
        <v>414</v>
      </c>
    </row>
    <row r="3199" s="1" customFormat="1" ht="25.5" customHeight="1">
      <c r="B3199" s="47"/>
      <c r="C3199" s="240" t="s">
        <v>3415</v>
      </c>
      <c r="D3199" s="240" t="s">
        <v>418</v>
      </c>
      <c r="E3199" s="241" t="s">
        <v>3416</v>
      </c>
      <c r="F3199" s="242" t="s">
        <v>3417</v>
      </c>
      <c r="G3199" s="243" t="s">
        <v>3412</v>
      </c>
      <c r="H3199" s="244">
        <v>1</v>
      </c>
      <c r="I3199" s="245"/>
      <c r="J3199" s="246">
        <f>ROUND(I3199*H3199,2)</f>
        <v>0</v>
      </c>
      <c r="K3199" s="242" t="s">
        <v>21</v>
      </c>
      <c r="L3199" s="73"/>
      <c r="M3199" s="247" t="s">
        <v>21</v>
      </c>
      <c r="N3199" s="248" t="s">
        <v>47</v>
      </c>
      <c r="O3199" s="48"/>
      <c r="P3199" s="249">
        <f>O3199*H3199</f>
        <v>0</v>
      </c>
      <c r="Q3199" s="249">
        <v>0</v>
      </c>
      <c r="R3199" s="249">
        <f>Q3199*H3199</f>
        <v>0</v>
      </c>
      <c r="S3199" s="249">
        <v>0</v>
      </c>
      <c r="T3199" s="250">
        <f>S3199*H3199</f>
        <v>0</v>
      </c>
      <c r="AR3199" s="25" t="s">
        <v>690</v>
      </c>
      <c r="AT3199" s="25" t="s">
        <v>418</v>
      </c>
      <c r="AU3199" s="25" t="s">
        <v>86</v>
      </c>
      <c r="AY3199" s="25" t="s">
        <v>414</v>
      </c>
      <c r="BE3199" s="251">
        <f>IF(N3199="základní",J3199,0)</f>
        <v>0</v>
      </c>
      <c r="BF3199" s="251">
        <f>IF(N3199="snížená",J3199,0)</f>
        <v>0</v>
      </c>
      <c r="BG3199" s="251">
        <f>IF(N3199="zákl. přenesená",J3199,0)</f>
        <v>0</v>
      </c>
      <c r="BH3199" s="251">
        <f>IF(N3199="sníž. přenesená",J3199,0)</f>
        <v>0</v>
      </c>
      <c r="BI3199" s="251">
        <f>IF(N3199="nulová",J3199,0)</f>
        <v>0</v>
      </c>
      <c r="BJ3199" s="25" t="s">
        <v>83</v>
      </c>
      <c r="BK3199" s="251">
        <f>ROUND(I3199*H3199,2)</f>
        <v>0</v>
      </c>
      <c r="BL3199" s="25" t="s">
        <v>690</v>
      </c>
      <c r="BM3199" s="25" t="s">
        <v>3418</v>
      </c>
    </row>
    <row r="3200" s="12" customFormat="1">
      <c r="B3200" s="255"/>
      <c r="C3200" s="256"/>
      <c r="D3200" s="252" t="s">
        <v>428</v>
      </c>
      <c r="E3200" s="257" t="s">
        <v>21</v>
      </c>
      <c r="F3200" s="258" t="s">
        <v>1163</v>
      </c>
      <c r="G3200" s="256"/>
      <c r="H3200" s="257" t="s">
        <v>21</v>
      </c>
      <c r="I3200" s="259"/>
      <c r="J3200" s="256"/>
      <c r="K3200" s="256"/>
      <c r="L3200" s="260"/>
      <c r="M3200" s="261"/>
      <c r="N3200" s="262"/>
      <c r="O3200" s="262"/>
      <c r="P3200" s="262"/>
      <c r="Q3200" s="262"/>
      <c r="R3200" s="262"/>
      <c r="S3200" s="262"/>
      <c r="T3200" s="263"/>
      <c r="AT3200" s="264" t="s">
        <v>428</v>
      </c>
      <c r="AU3200" s="264" t="s">
        <v>86</v>
      </c>
      <c r="AV3200" s="12" t="s">
        <v>83</v>
      </c>
      <c r="AW3200" s="12" t="s">
        <v>39</v>
      </c>
      <c r="AX3200" s="12" t="s">
        <v>76</v>
      </c>
      <c r="AY3200" s="264" t="s">
        <v>414</v>
      </c>
    </row>
    <row r="3201" s="13" customFormat="1">
      <c r="B3201" s="265"/>
      <c r="C3201" s="266"/>
      <c r="D3201" s="252" t="s">
        <v>428</v>
      </c>
      <c r="E3201" s="267" t="s">
        <v>21</v>
      </c>
      <c r="F3201" s="268" t="s">
        <v>3419</v>
      </c>
      <c r="G3201" s="266"/>
      <c r="H3201" s="269">
        <v>1</v>
      </c>
      <c r="I3201" s="270"/>
      <c r="J3201" s="266"/>
      <c r="K3201" s="266"/>
      <c r="L3201" s="271"/>
      <c r="M3201" s="272"/>
      <c r="N3201" s="273"/>
      <c r="O3201" s="273"/>
      <c r="P3201" s="273"/>
      <c r="Q3201" s="273"/>
      <c r="R3201" s="273"/>
      <c r="S3201" s="273"/>
      <c r="T3201" s="274"/>
      <c r="AT3201" s="275" t="s">
        <v>428</v>
      </c>
      <c r="AU3201" s="275" t="s">
        <v>86</v>
      </c>
      <c r="AV3201" s="13" t="s">
        <v>86</v>
      </c>
      <c r="AW3201" s="13" t="s">
        <v>39</v>
      </c>
      <c r="AX3201" s="13" t="s">
        <v>76</v>
      </c>
      <c r="AY3201" s="275" t="s">
        <v>414</v>
      </c>
    </row>
    <row r="3202" s="15" customFormat="1">
      <c r="B3202" s="287"/>
      <c r="C3202" s="288"/>
      <c r="D3202" s="252" t="s">
        <v>428</v>
      </c>
      <c r="E3202" s="289" t="s">
        <v>21</v>
      </c>
      <c r="F3202" s="290" t="s">
        <v>235</v>
      </c>
      <c r="G3202" s="288"/>
      <c r="H3202" s="291">
        <v>1</v>
      </c>
      <c r="I3202" s="292"/>
      <c r="J3202" s="288"/>
      <c r="K3202" s="288"/>
      <c r="L3202" s="293"/>
      <c r="M3202" s="294"/>
      <c r="N3202" s="295"/>
      <c r="O3202" s="295"/>
      <c r="P3202" s="295"/>
      <c r="Q3202" s="295"/>
      <c r="R3202" s="295"/>
      <c r="S3202" s="295"/>
      <c r="T3202" s="296"/>
      <c r="AT3202" s="297" t="s">
        <v>428</v>
      </c>
      <c r="AU3202" s="297" t="s">
        <v>86</v>
      </c>
      <c r="AV3202" s="15" t="s">
        <v>422</v>
      </c>
      <c r="AW3202" s="15" t="s">
        <v>39</v>
      </c>
      <c r="AX3202" s="15" t="s">
        <v>83</v>
      </c>
      <c r="AY3202" s="297" t="s">
        <v>414</v>
      </c>
    </row>
    <row r="3203" s="1" customFormat="1" ht="25.5" customHeight="1">
      <c r="B3203" s="47"/>
      <c r="C3203" s="240" t="s">
        <v>3420</v>
      </c>
      <c r="D3203" s="240" t="s">
        <v>418</v>
      </c>
      <c r="E3203" s="241" t="s">
        <v>3421</v>
      </c>
      <c r="F3203" s="242" t="s">
        <v>3422</v>
      </c>
      <c r="G3203" s="243" t="s">
        <v>3412</v>
      </c>
      <c r="H3203" s="244">
        <v>56</v>
      </c>
      <c r="I3203" s="245"/>
      <c r="J3203" s="246">
        <f>ROUND(I3203*H3203,2)</f>
        <v>0</v>
      </c>
      <c r="K3203" s="242" t="s">
        <v>21</v>
      </c>
      <c r="L3203" s="73"/>
      <c r="M3203" s="247" t="s">
        <v>21</v>
      </c>
      <c r="N3203" s="248" t="s">
        <v>47</v>
      </c>
      <c r="O3203" s="48"/>
      <c r="P3203" s="249">
        <f>O3203*H3203</f>
        <v>0</v>
      </c>
      <c r="Q3203" s="249">
        <v>0</v>
      </c>
      <c r="R3203" s="249">
        <f>Q3203*H3203</f>
        <v>0</v>
      </c>
      <c r="S3203" s="249">
        <v>0</v>
      </c>
      <c r="T3203" s="250">
        <f>S3203*H3203</f>
        <v>0</v>
      </c>
      <c r="AR3203" s="25" t="s">
        <v>690</v>
      </c>
      <c r="AT3203" s="25" t="s">
        <v>418</v>
      </c>
      <c r="AU3203" s="25" t="s">
        <v>86</v>
      </c>
      <c r="AY3203" s="25" t="s">
        <v>414</v>
      </c>
      <c r="BE3203" s="251">
        <f>IF(N3203="základní",J3203,0)</f>
        <v>0</v>
      </c>
      <c r="BF3203" s="251">
        <f>IF(N3203="snížená",J3203,0)</f>
        <v>0</v>
      </c>
      <c r="BG3203" s="251">
        <f>IF(N3203="zákl. přenesená",J3203,0)</f>
        <v>0</v>
      </c>
      <c r="BH3203" s="251">
        <f>IF(N3203="sníž. přenesená",J3203,0)</f>
        <v>0</v>
      </c>
      <c r="BI3203" s="251">
        <f>IF(N3203="nulová",J3203,0)</f>
        <v>0</v>
      </c>
      <c r="BJ3203" s="25" t="s">
        <v>83</v>
      </c>
      <c r="BK3203" s="251">
        <f>ROUND(I3203*H3203,2)</f>
        <v>0</v>
      </c>
      <c r="BL3203" s="25" t="s">
        <v>690</v>
      </c>
      <c r="BM3203" s="25" t="s">
        <v>3423</v>
      </c>
    </row>
    <row r="3204" s="12" customFormat="1">
      <c r="B3204" s="255"/>
      <c r="C3204" s="256"/>
      <c r="D3204" s="252" t="s">
        <v>428</v>
      </c>
      <c r="E3204" s="257" t="s">
        <v>21</v>
      </c>
      <c r="F3204" s="258" t="s">
        <v>1163</v>
      </c>
      <c r="G3204" s="256"/>
      <c r="H3204" s="257" t="s">
        <v>21</v>
      </c>
      <c r="I3204" s="259"/>
      <c r="J3204" s="256"/>
      <c r="K3204" s="256"/>
      <c r="L3204" s="260"/>
      <c r="M3204" s="261"/>
      <c r="N3204" s="262"/>
      <c r="O3204" s="262"/>
      <c r="P3204" s="262"/>
      <c r="Q3204" s="262"/>
      <c r="R3204" s="262"/>
      <c r="S3204" s="262"/>
      <c r="T3204" s="263"/>
      <c r="AT3204" s="264" t="s">
        <v>428</v>
      </c>
      <c r="AU3204" s="264" t="s">
        <v>86</v>
      </c>
      <c r="AV3204" s="12" t="s">
        <v>83</v>
      </c>
      <c r="AW3204" s="12" t="s">
        <v>39</v>
      </c>
      <c r="AX3204" s="12" t="s">
        <v>76</v>
      </c>
      <c r="AY3204" s="264" t="s">
        <v>414</v>
      </c>
    </row>
    <row r="3205" s="13" customFormat="1">
      <c r="B3205" s="265"/>
      <c r="C3205" s="266"/>
      <c r="D3205" s="252" t="s">
        <v>428</v>
      </c>
      <c r="E3205" s="267" t="s">
        <v>21</v>
      </c>
      <c r="F3205" s="268" t="s">
        <v>3424</v>
      </c>
      <c r="G3205" s="266"/>
      <c r="H3205" s="269">
        <v>56</v>
      </c>
      <c r="I3205" s="270"/>
      <c r="J3205" s="266"/>
      <c r="K3205" s="266"/>
      <c r="L3205" s="271"/>
      <c r="M3205" s="272"/>
      <c r="N3205" s="273"/>
      <c r="O3205" s="273"/>
      <c r="P3205" s="273"/>
      <c r="Q3205" s="273"/>
      <c r="R3205" s="273"/>
      <c r="S3205" s="273"/>
      <c r="T3205" s="274"/>
      <c r="AT3205" s="275" t="s">
        <v>428</v>
      </c>
      <c r="AU3205" s="275" t="s">
        <v>86</v>
      </c>
      <c r="AV3205" s="13" t="s">
        <v>86</v>
      </c>
      <c r="AW3205" s="13" t="s">
        <v>39</v>
      </c>
      <c r="AX3205" s="13" t="s">
        <v>76</v>
      </c>
      <c r="AY3205" s="275" t="s">
        <v>414</v>
      </c>
    </row>
    <row r="3206" s="15" customFormat="1">
      <c r="B3206" s="287"/>
      <c r="C3206" s="288"/>
      <c r="D3206" s="252" t="s">
        <v>428</v>
      </c>
      <c r="E3206" s="289" t="s">
        <v>21</v>
      </c>
      <c r="F3206" s="290" t="s">
        <v>235</v>
      </c>
      <c r="G3206" s="288"/>
      <c r="H3206" s="291">
        <v>56</v>
      </c>
      <c r="I3206" s="292"/>
      <c r="J3206" s="288"/>
      <c r="K3206" s="288"/>
      <c r="L3206" s="293"/>
      <c r="M3206" s="294"/>
      <c r="N3206" s="295"/>
      <c r="O3206" s="295"/>
      <c r="P3206" s="295"/>
      <c r="Q3206" s="295"/>
      <c r="R3206" s="295"/>
      <c r="S3206" s="295"/>
      <c r="T3206" s="296"/>
      <c r="AT3206" s="297" t="s">
        <v>428</v>
      </c>
      <c r="AU3206" s="297" t="s">
        <v>86</v>
      </c>
      <c r="AV3206" s="15" t="s">
        <v>422</v>
      </c>
      <c r="AW3206" s="15" t="s">
        <v>39</v>
      </c>
      <c r="AX3206" s="15" t="s">
        <v>83</v>
      </c>
      <c r="AY3206" s="297" t="s">
        <v>414</v>
      </c>
    </row>
    <row r="3207" s="1" customFormat="1" ht="25.5" customHeight="1">
      <c r="B3207" s="47"/>
      <c r="C3207" s="240" t="s">
        <v>3425</v>
      </c>
      <c r="D3207" s="240" t="s">
        <v>418</v>
      </c>
      <c r="E3207" s="241" t="s">
        <v>3426</v>
      </c>
      <c r="F3207" s="242" t="s">
        <v>3427</v>
      </c>
      <c r="G3207" s="243" t="s">
        <v>3412</v>
      </c>
      <c r="H3207" s="244">
        <v>56</v>
      </c>
      <c r="I3207" s="245"/>
      <c r="J3207" s="246">
        <f>ROUND(I3207*H3207,2)</f>
        <v>0</v>
      </c>
      <c r="K3207" s="242" t="s">
        <v>21</v>
      </c>
      <c r="L3207" s="73"/>
      <c r="M3207" s="247" t="s">
        <v>21</v>
      </c>
      <c r="N3207" s="248" t="s">
        <v>47</v>
      </c>
      <c r="O3207" s="48"/>
      <c r="P3207" s="249">
        <f>O3207*H3207</f>
        <v>0</v>
      </c>
      <c r="Q3207" s="249">
        <v>0</v>
      </c>
      <c r="R3207" s="249">
        <f>Q3207*H3207</f>
        <v>0</v>
      </c>
      <c r="S3207" s="249">
        <v>0</v>
      </c>
      <c r="T3207" s="250">
        <f>S3207*H3207</f>
        <v>0</v>
      </c>
      <c r="AR3207" s="25" t="s">
        <v>690</v>
      </c>
      <c r="AT3207" s="25" t="s">
        <v>418</v>
      </c>
      <c r="AU3207" s="25" t="s">
        <v>86</v>
      </c>
      <c r="AY3207" s="25" t="s">
        <v>414</v>
      </c>
      <c r="BE3207" s="251">
        <f>IF(N3207="základní",J3207,0)</f>
        <v>0</v>
      </c>
      <c r="BF3207" s="251">
        <f>IF(N3207="snížená",J3207,0)</f>
        <v>0</v>
      </c>
      <c r="BG3207" s="251">
        <f>IF(N3207="zákl. přenesená",J3207,0)</f>
        <v>0</v>
      </c>
      <c r="BH3207" s="251">
        <f>IF(N3207="sníž. přenesená",J3207,0)</f>
        <v>0</v>
      </c>
      <c r="BI3207" s="251">
        <f>IF(N3207="nulová",J3207,0)</f>
        <v>0</v>
      </c>
      <c r="BJ3207" s="25" t="s">
        <v>83</v>
      </c>
      <c r="BK3207" s="251">
        <f>ROUND(I3207*H3207,2)</f>
        <v>0</v>
      </c>
      <c r="BL3207" s="25" t="s">
        <v>690</v>
      </c>
      <c r="BM3207" s="25" t="s">
        <v>3428</v>
      </c>
    </row>
    <row r="3208" s="12" customFormat="1">
      <c r="B3208" s="255"/>
      <c r="C3208" s="256"/>
      <c r="D3208" s="252" t="s">
        <v>428</v>
      </c>
      <c r="E3208" s="257" t="s">
        <v>21</v>
      </c>
      <c r="F3208" s="258" t="s">
        <v>1163</v>
      </c>
      <c r="G3208" s="256"/>
      <c r="H3208" s="257" t="s">
        <v>21</v>
      </c>
      <c r="I3208" s="259"/>
      <c r="J3208" s="256"/>
      <c r="K3208" s="256"/>
      <c r="L3208" s="260"/>
      <c r="M3208" s="261"/>
      <c r="N3208" s="262"/>
      <c r="O3208" s="262"/>
      <c r="P3208" s="262"/>
      <c r="Q3208" s="262"/>
      <c r="R3208" s="262"/>
      <c r="S3208" s="262"/>
      <c r="T3208" s="263"/>
      <c r="AT3208" s="264" t="s">
        <v>428</v>
      </c>
      <c r="AU3208" s="264" t="s">
        <v>86</v>
      </c>
      <c r="AV3208" s="12" t="s">
        <v>83</v>
      </c>
      <c r="AW3208" s="12" t="s">
        <v>39</v>
      </c>
      <c r="AX3208" s="12" t="s">
        <v>76</v>
      </c>
      <c r="AY3208" s="264" t="s">
        <v>414</v>
      </c>
    </row>
    <row r="3209" s="13" customFormat="1">
      <c r="B3209" s="265"/>
      <c r="C3209" s="266"/>
      <c r="D3209" s="252" t="s">
        <v>428</v>
      </c>
      <c r="E3209" s="267" t="s">
        <v>21</v>
      </c>
      <c r="F3209" s="268" t="s">
        <v>3429</v>
      </c>
      <c r="G3209" s="266"/>
      <c r="H3209" s="269">
        <v>56</v>
      </c>
      <c r="I3209" s="270"/>
      <c r="J3209" s="266"/>
      <c r="K3209" s="266"/>
      <c r="L3209" s="271"/>
      <c r="M3209" s="272"/>
      <c r="N3209" s="273"/>
      <c r="O3209" s="273"/>
      <c r="P3209" s="273"/>
      <c r="Q3209" s="273"/>
      <c r="R3209" s="273"/>
      <c r="S3209" s="273"/>
      <c r="T3209" s="274"/>
      <c r="AT3209" s="275" t="s">
        <v>428</v>
      </c>
      <c r="AU3209" s="275" t="s">
        <v>86</v>
      </c>
      <c r="AV3209" s="13" t="s">
        <v>86</v>
      </c>
      <c r="AW3209" s="13" t="s">
        <v>39</v>
      </c>
      <c r="AX3209" s="13" t="s">
        <v>76</v>
      </c>
      <c r="AY3209" s="275" t="s">
        <v>414</v>
      </c>
    </row>
    <row r="3210" s="15" customFormat="1">
      <c r="B3210" s="287"/>
      <c r="C3210" s="288"/>
      <c r="D3210" s="252" t="s">
        <v>428</v>
      </c>
      <c r="E3210" s="289" t="s">
        <v>21</v>
      </c>
      <c r="F3210" s="290" t="s">
        <v>235</v>
      </c>
      <c r="G3210" s="288"/>
      <c r="H3210" s="291">
        <v>56</v>
      </c>
      <c r="I3210" s="292"/>
      <c r="J3210" s="288"/>
      <c r="K3210" s="288"/>
      <c r="L3210" s="293"/>
      <c r="M3210" s="294"/>
      <c r="N3210" s="295"/>
      <c r="O3210" s="295"/>
      <c r="P3210" s="295"/>
      <c r="Q3210" s="295"/>
      <c r="R3210" s="295"/>
      <c r="S3210" s="295"/>
      <c r="T3210" s="296"/>
      <c r="AT3210" s="297" t="s">
        <v>428</v>
      </c>
      <c r="AU3210" s="297" t="s">
        <v>86</v>
      </c>
      <c r="AV3210" s="15" t="s">
        <v>422</v>
      </c>
      <c r="AW3210" s="15" t="s">
        <v>39</v>
      </c>
      <c r="AX3210" s="15" t="s">
        <v>83</v>
      </c>
      <c r="AY3210" s="297" t="s">
        <v>414</v>
      </c>
    </row>
    <row r="3211" s="1" customFormat="1" ht="16.5" customHeight="1">
      <c r="B3211" s="47"/>
      <c r="C3211" s="240" t="s">
        <v>3430</v>
      </c>
      <c r="D3211" s="240" t="s">
        <v>418</v>
      </c>
      <c r="E3211" s="241" t="s">
        <v>3431</v>
      </c>
      <c r="F3211" s="242" t="s">
        <v>3432</v>
      </c>
      <c r="G3211" s="243" t="s">
        <v>3412</v>
      </c>
      <c r="H3211" s="244">
        <v>1</v>
      </c>
      <c r="I3211" s="245"/>
      <c r="J3211" s="246">
        <f>ROUND(I3211*H3211,2)</f>
        <v>0</v>
      </c>
      <c r="K3211" s="242" t="s">
        <v>21</v>
      </c>
      <c r="L3211" s="73"/>
      <c r="M3211" s="247" t="s">
        <v>21</v>
      </c>
      <c r="N3211" s="248" t="s">
        <v>47</v>
      </c>
      <c r="O3211" s="48"/>
      <c r="P3211" s="249">
        <f>O3211*H3211</f>
        <v>0</v>
      </c>
      <c r="Q3211" s="249">
        <v>0</v>
      </c>
      <c r="R3211" s="249">
        <f>Q3211*H3211</f>
        <v>0</v>
      </c>
      <c r="S3211" s="249">
        <v>0</v>
      </c>
      <c r="T3211" s="250">
        <f>S3211*H3211</f>
        <v>0</v>
      </c>
      <c r="AR3211" s="25" t="s">
        <v>690</v>
      </c>
      <c r="AT3211" s="25" t="s">
        <v>418</v>
      </c>
      <c r="AU3211" s="25" t="s">
        <v>86</v>
      </c>
      <c r="AY3211" s="25" t="s">
        <v>414</v>
      </c>
      <c r="BE3211" s="251">
        <f>IF(N3211="základní",J3211,0)</f>
        <v>0</v>
      </c>
      <c r="BF3211" s="251">
        <f>IF(N3211="snížená",J3211,0)</f>
        <v>0</v>
      </c>
      <c r="BG3211" s="251">
        <f>IF(N3211="zákl. přenesená",J3211,0)</f>
        <v>0</v>
      </c>
      <c r="BH3211" s="251">
        <f>IF(N3211="sníž. přenesená",J3211,0)</f>
        <v>0</v>
      </c>
      <c r="BI3211" s="251">
        <f>IF(N3211="nulová",J3211,0)</f>
        <v>0</v>
      </c>
      <c r="BJ3211" s="25" t="s">
        <v>83</v>
      </c>
      <c r="BK3211" s="251">
        <f>ROUND(I3211*H3211,2)</f>
        <v>0</v>
      </c>
      <c r="BL3211" s="25" t="s">
        <v>690</v>
      </c>
      <c r="BM3211" s="25" t="s">
        <v>3433</v>
      </c>
    </row>
    <row r="3212" s="12" customFormat="1">
      <c r="B3212" s="255"/>
      <c r="C3212" s="256"/>
      <c r="D3212" s="252" t="s">
        <v>428</v>
      </c>
      <c r="E3212" s="257" t="s">
        <v>21</v>
      </c>
      <c r="F3212" s="258" t="s">
        <v>1163</v>
      </c>
      <c r="G3212" s="256"/>
      <c r="H3212" s="257" t="s">
        <v>21</v>
      </c>
      <c r="I3212" s="259"/>
      <c r="J3212" s="256"/>
      <c r="K3212" s="256"/>
      <c r="L3212" s="260"/>
      <c r="M3212" s="261"/>
      <c r="N3212" s="262"/>
      <c r="O3212" s="262"/>
      <c r="P3212" s="262"/>
      <c r="Q3212" s="262"/>
      <c r="R3212" s="262"/>
      <c r="S3212" s="262"/>
      <c r="T3212" s="263"/>
      <c r="AT3212" s="264" t="s">
        <v>428</v>
      </c>
      <c r="AU3212" s="264" t="s">
        <v>86</v>
      </c>
      <c r="AV3212" s="12" t="s">
        <v>83</v>
      </c>
      <c r="AW3212" s="12" t="s">
        <v>39</v>
      </c>
      <c r="AX3212" s="12" t="s">
        <v>76</v>
      </c>
      <c r="AY3212" s="264" t="s">
        <v>414</v>
      </c>
    </row>
    <row r="3213" s="12" customFormat="1">
      <c r="B3213" s="255"/>
      <c r="C3213" s="256"/>
      <c r="D3213" s="252" t="s">
        <v>428</v>
      </c>
      <c r="E3213" s="257" t="s">
        <v>21</v>
      </c>
      <c r="F3213" s="258" t="s">
        <v>3434</v>
      </c>
      <c r="G3213" s="256"/>
      <c r="H3213" s="257" t="s">
        <v>21</v>
      </c>
      <c r="I3213" s="259"/>
      <c r="J3213" s="256"/>
      <c r="K3213" s="256"/>
      <c r="L3213" s="260"/>
      <c r="M3213" s="261"/>
      <c r="N3213" s="262"/>
      <c r="O3213" s="262"/>
      <c r="P3213" s="262"/>
      <c r="Q3213" s="262"/>
      <c r="R3213" s="262"/>
      <c r="S3213" s="262"/>
      <c r="T3213" s="263"/>
      <c r="AT3213" s="264" t="s">
        <v>428</v>
      </c>
      <c r="AU3213" s="264" t="s">
        <v>86</v>
      </c>
      <c r="AV3213" s="12" t="s">
        <v>83</v>
      </c>
      <c r="AW3213" s="12" t="s">
        <v>39</v>
      </c>
      <c r="AX3213" s="12" t="s">
        <v>76</v>
      </c>
      <c r="AY3213" s="264" t="s">
        <v>414</v>
      </c>
    </row>
    <row r="3214" s="12" customFormat="1">
      <c r="B3214" s="255"/>
      <c r="C3214" s="256"/>
      <c r="D3214" s="252" t="s">
        <v>428</v>
      </c>
      <c r="E3214" s="257" t="s">
        <v>21</v>
      </c>
      <c r="F3214" s="258" t="s">
        <v>3435</v>
      </c>
      <c r="G3214" s="256"/>
      <c r="H3214" s="257" t="s">
        <v>21</v>
      </c>
      <c r="I3214" s="259"/>
      <c r="J3214" s="256"/>
      <c r="K3214" s="256"/>
      <c r="L3214" s="260"/>
      <c r="M3214" s="261"/>
      <c r="N3214" s="262"/>
      <c r="O3214" s="262"/>
      <c r="P3214" s="262"/>
      <c r="Q3214" s="262"/>
      <c r="R3214" s="262"/>
      <c r="S3214" s="262"/>
      <c r="T3214" s="263"/>
      <c r="AT3214" s="264" t="s">
        <v>428</v>
      </c>
      <c r="AU3214" s="264" t="s">
        <v>86</v>
      </c>
      <c r="AV3214" s="12" t="s">
        <v>83</v>
      </c>
      <c r="AW3214" s="12" t="s">
        <v>39</v>
      </c>
      <c r="AX3214" s="12" t="s">
        <v>76</v>
      </c>
      <c r="AY3214" s="264" t="s">
        <v>414</v>
      </c>
    </row>
    <row r="3215" s="12" customFormat="1">
      <c r="B3215" s="255"/>
      <c r="C3215" s="256"/>
      <c r="D3215" s="252" t="s">
        <v>428</v>
      </c>
      <c r="E3215" s="257" t="s">
        <v>21</v>
      </c>
      <c r="F3215" s="258" t="s">
        <v>3436</v>
      </c>
      <c r="G3215" s="256"/>
      <c r="H3215" s="257" t="s">
        <v>21</v>
      </c>
      <c r="I3215" s="259"/>
      <c r="J3215" s="256"/>
      <c r="K3215" s="256"/>
      <c r="L3215" s="260"/>
      <c r="M3215" s="261"/>
      <c r="N3215" s="262"/>
      <c r="O3215" s="262"/>
      <c r="P3215" s="262"/>
      <c r="Q3215" s="262"/>
      <c r="R3215" s="262"/>
      <c r="S3215" s="262"/>
      <c r="T3215" s="263"/>
      <c r="AT3215" s="264" t="s">
        <v>428</v>
      </c>
      <c r="AU3215" s="264" t="s">
        <v>86</v>
      </c>
      <c r="AV3215" s="12" t="s">
        <v>83</v>
      </c>
      <c r="AW3215" s="12" t="s">
        <v>39</v>
      </c>
      <c r="AX3215" s="12" t="s">
        <v>76</v>
      </c>
      <c r="AY3215" s="264" t="s">
        <v>414</v>
      </c>
    </row>
    <row r="3216" s="12" customFormat="1">
      <c r="B3216" s="255"/>
      <c r="C3216" s="256"/>
      <c r="D3216" s="252" t="s">
        <v>428</v>
      </c>
      <c r="E3216" s="257" t="s">
        <v>21</v>
      </c>
      <c r="F3216" s="258" t="s">
        <v>3437</v>
      </c>
      <c r="G3216" s="256"/>
      <c r="H3216" s="257" t="s">
        <v>21</v>
      </c>
      <c r="I3216" s="259"/>
      <c r="J3216" s="256"/>
      <c r="K3216" s="256"/>
      <c r="L3216" s="260"/>
      <c r="M3216" s="261"/>
      <c r="N3216" s="262"/>
      <c r="O3216" s="262"/>
      <c r="P3216" s="262"/>
      <c r="Q3216" s="262"/>
      <c r="R3216" s="262"/>
      <c r="S3216" s="262"/>
      <c r="T3216" s="263"/>
      <c r="AT3216" s="264" t="s">
        <v>428</v>
      </c>
      <c r="AU3216" s="264" t="s">
        <v>86</v>
      </c>
      <c r="AV3216" s="12" t="s">
        <v>83</v>
      </c>
      <c r="AW3216" s="12" t="s">
        <v>39</v>
      </c>
      <c r="AX3216" s="12" t="s">
        <v>76</v>
      </c>
      <c r="AY3216" s="264" t="s">
        <v>414</v>
      </c>
    </row>
    <row r="3217" s="12" customFormat="1">
      <c r="B3217" s="255"/>
      <c r="C3217" s="256"/>
      <c r="D3217" s="252" t="s">
        <v>428</v>
      </c>
      <c r="E3217" s="257" t="s">
        <v>21</v>
      </c>
      <c r="F3217" s="258" t="s">
        <v>3438</v>
      </c>
      <c r="G3217" s="256"/>
      <c r="H3217" s="257" t="s">
        <v>21</v>
      </c>
      <c r="I3217" s="259"/>
      <c r="J3217" s="256"/>
      <c r="K3217" s="256"/>
      <c r="L3217" s="260"/>
      <c r="M3217" s="261"/>
      <c r="N3217" s="262"/>
      <c r="O3217" s="262"/>
      <c r="P3217" s="262"/>
      <c r="Q3217" s="262"/>
      <c r="R3217" s="262"/>
      <c r="S3217" s="262"/>
      <c r="T3217" s="263"/>
      <c r="AT3217" s="264" t="s">
        <v>428</v>
      </c>
      <c r="AU3217" s="264" t="s">
        <v>86</v>
      </c>
      <c r="AV3217" s="12" t="s">
        <v>83</v>
      </c>
      <c r="AW3217" s="12" t="s">
        <v>39</v>
      </c>
      <c r="AX3217" s="12" t="s">
        <v>76</v>
      </c>
      <c r="AY3217" s="264" t="s">
        <v>414</v>
      </c>
    </row>
    <row r="3218" s="12" customFormat="1">
      <c r="B3218" s="255"/>
      <c r="C3218" s="256"/>
      <c r="D3218" s="252" t="s">
        <v>428</v>
      </c>
      <c r="E3218" s="257" t="s">
        <v>21</v>
      </c>
      <c r="F3218" s="258" t="s">
        <v>3439</v>
      </c>
      <c r="G3218" s="256"/>
      <c r="H3218" s="257" t="s">
        <v>21</v>
      </c>
      <c r="I3218" s="259"/>
      <c r="J3218" s="256"/>
      <c r="K3218" s="256"/>
      <c r="L3218" s="260"/>
      <c r="M3218" s="261"/>
      <c r="N3218" s="262"/>
      <c r="O3218" s="262"/>
      <c r="P3218" s="262"/>
      <c r="Q3218" s="262"/>
      <c r="R3218" s="262"/>
      <c r="S3218" s="262"/>
      <c r="T3218" s="263"/>
      <c r="AT3218" s="264" t="s">
        <v>428</v>
      </c>
      <c r="AU3218" s="264" t="s">
        <v>86</v>
      </c>
      <c r="AV3218" s="12" t="s">
        <v>83</v>
      </c>
      <c r="AW3218" s="12" t="s">
        <v>39</v>
      </c>
      <c r="AX3218" s="12" t="s">
        <v>76</v>
      </c>
      <c r="AY3218" s="264" t="s">
        <v>414</v>
      </c>
    </row>
    <row r="3219" s="12" customFormat="1">
      <c r="B3219" s="255"/>
      <c r="C3219" s="256"/>
      <c r="D3219" s="252" t="s">
        <v>428</v>
      </c>
      <c r="E3219" s="257" t="s">
        <v>21</v>
      </c>
      <c r="F3219" s="258" t="s">
        <v>3440</v>
      </c>
      <c r="G3219" s="256"/>
      <c r="H3219" s="257" t="s">
        <v>21</v>
      </c>
      <c r="I3219" s="259"/>
      <c r="J3219" s="256"/>
      <c r="K3219" s="256"/>
      <c r="L3219" s="260"/>
      <c r="M3219" s="261"/>
      <c r="N3219" s="262"/>
      <c r="O3219" s="262"/>
      <c r="P3219" s="262"/>
      <c r="Q3219" s="262"/>
      <c r="R3219" s="262"/>
      <c r="S3219" s="262"/>
      <c r="T3219" s="263"/>
      <c r="AT3219" s="264" t="s">
        <v>428</v>
      </c>
      <c r="AU3219" s="264" t="s">
        <v>86</v>
      </c>
      <c r="AV3219" s="12" t="s">
        <v>83</v>
      </c>
      <c r="AW3219" s="12" t="s">
        <v>39</v>
      </c>
      <c r="AX3219" s="12" t="s">
        <v>76</v>
      </c>
      <c r="AY3219" s="264" t="s">
        <v>414</v>
      </c>
    </row>
    <row r="3220" s="12" customFormat="1">
      <c r="B3220" s="255"/>
      <c r="C3220" s="256"/>
      <c r="D3220" s="252" t="s">
        <v>428</v>
      </c>
      <c r="E3220" s="257" t="s">
        <v>21</v>
      </c>
      <c r="F3220" s="258" t="s">
        <v>3441</v>
      </c>
      <c r="G3220" s="256"/>
      <c r="H3220" s="257" t="s">
        <v>21</v>
      </c>
      <c r="I3220" s="259"/>
      <c r="J3220" s="256"/>
      <c r="K3220" s="256"/>
      <c r="L3220" s="260"/>
      <c r="M3220" s="261"/>
      <c r="N3220" s="262"/>
      <c r="O3220" s="262"/>
      <c r="P3220" s="262"/>
      <c r="Q3220" s="262"/>
      <c r="R3220" s="262"/>
      <c r="S3220" s="262"/>
      <c r="T3220" s="263"/>
      <c r="AT3220" s="264" t="s">
        <v>428</v>
      </c>
      <c r="AU3220" s="264" t="s">
        <v>86</v>
      </c>
      <c r="AV3220" s="12" t="s">
        <v>83</v>
      </c>
      <c r="AW3220" s="12" t="s">
        <v>39</v>
      </c>
      <c r="AX3220" s="12" t="s">
        <v>76</v>
      </c>
      <c r="AY3220" s="264" t="s">
        <v>414</v>
      </c>
    </row>
    <row r="3221" s="12" customFormat="1">
      <c r="B3221" s="255"/>
      <c r="C3221" s="256"/>
      <c r="D3221" s="252" t="s">
        <v>428</v>
      </c>
      <c r="E3221" s="257" t="s">
        <v>21</v>
      </c>
      <c r="F3221" s="258" t="s">
        <v>3442</v>
      </c>
      <c r="G3221" s="256"/>
      <c r="H3221" s="257" t="s">
        <v>21</v>
      </c>
      <c r="I3221" s="259"/>
      <c r="J3221" s="256"/>
      <c r="K3221" s="256"/>
      <c r="L3221" s="260"/>
      <c r="M3221" s="261"/>
      <c r="N3221" s="262"/>
      <c r="O3221" s="262"/>
      <c r="P3221" s="262"/>
      <c r="Q3221" s="262"/>
      <c r="R3221" s="262"/>
      <c r="S3221" s="262"/>
      <c r="T3221" s="263"/>
      <c r="AT3221" s="264" t="s">
        <v>428</v>
      </c>
      <c r="AU3221" s="264" t="s">
        <v>86</v>
      </c>
      <c r="AV3221" s="12" t="s">
        <v>83</v>
      </c>
      <c r="AW3221" s="12" t="s">
        <v>39</v>
      </c>
      <c r="AX3221" s="12" t="s">
        <v>76</v>
      </c>
      <c r="AY3221" s="264" t="s">
        <v>414</v>
      </c>
    </row>
    <row r="3222" s="13" customFormat="1">
      <c r="B3222" s="265"/>
      <c r="C3222" s="266"/>
      <c r="D3222" s="252" t="s">
        <v>428</v>
      </c>
      <c r="E3222" s="267" t="s">
        <v>21</v>
      </c>
      <c r="F3222" s="268" t="s">
        <v>3443</v>
      </c>
      <c r="G3222" s="266"/>
      <c r="H3222" s="269">
        <v>1</v>
      </c>
      <c r="I3222" s="270"/>
      <c r="J3222" s="266"/>
      <c r="K3222" s="266"/>
      <c r="L3222" s="271"/>
      <c r="M3222" s="272"/>
      <c r="N3222" s="273"/>
      <c r="O3222" s="273"/>
      <c r="P3222" s="273"/>
      <c r="Q3222" s="273"/>
      <c r="R3222" s="273"/>
      <c r="S3222" s="273"/>
      <c r="T3222" s="274"/>
      <c r="AT3222" s="275" t="s">
        <v>428</v>
      </c>
      <c r="AU3222" s="275" t="s">
        <v>86</v>
      </c>
      <c r="AV3222" s="13" t="s">
        <v>86</v>
      </c>
      <c r="AW3222" s="13" t="s">
        <v>39</v>
      </c>
      <c r="AX3222" s="13" t="s">
        <v>76</v>
      </c>
      <c r="AY3222" s="275" t="s">
        <v>414</v>
      </c>
    </row>
    <row r="3223" s="15" customFormat="1">
      <c r="B3223" s="287"/>
      <c r="C3223" s="288"/>
      <c r="D3223" s="252" t="s">
        <v>428</v>
      </c>
      <c r="E3223" s="289" t="s">
        <v>21</v>
      </c>
      <c r="F3223" s="290" t="s">
        <v>235</v>
      </c>
      <c r="G3223" s="288"/>
      <c r="H3223" s="291">
        <v>1</v>
      </c>
      <c r="I3223" s="292"/>
      <c r="J3223" s="288"/>
      <c r="K3223" s="288"/>
      <c r="L3223" s="293"/>
      <c r="M3223" s="294"/>
      <c r="N3223" s="295"/>
      <c r="O3223" s="295"/>
      <c r="P3223" s="295"/>
      <c r="Q3223" s="295"/>
      <c r="R3223" s="295"/>
      <c r="S3223" s="295"/>
      <c r="T3223" s="296"/>
      <c r="AT3223" s="297" t="s">
        <v>428</v>
      </c>
      <c r="AU3223" s="297" t="s">
        <v>86</v>
      </c>
      <c r="AV3223" s="15" t="s">
        <v>422</v>
      </c>
      <c r="AW3223" s="15" t="s">
        <v>39</v>
      </c>
      <c r="AX3223" s="15" t="s">
        <v>83</v>
      </c>
      <c r="AY3223" s="297" t="s">
        <v>414</v>
      </c>
    </row>
    <row r="3224" s="1" customFormat="1" ht="25.5" customHeight="1">
      <c r="B3224" s="47"/>
      <c r="C3224" s="240" t="s">
        <v>3444</v>
      </c>
      <c r="D3224" s="240" t="s">
        <v>418</v>
      </c>
      <c r="E3224" s="241" t="s">
        <v>3445</v>
      </c>
      <c r="F3224" s="242" t="s">
        <v>3446</v>
      </c>
      <c r="G3224" s="243" t="s">
        <v>3412</v>
      </c>
      <c r="H3224" s="244">
        <v>1</v>
      </c>
      <c r="I3224" s="245"/>
      <c r="J3224" s="246">
        <f>ROUND(I3224*H3224,2)</f>
        <v>0</v>
      </c>
      <c r="K3224" s="242" t="s">
        <v>21</v>
      </c>
      <c r="L3224" s="73"/>
      <c r="M3224" s="247" t="s">
        <v>21</v>
      </c>
      <c r="N3224" s="248" t="s">
        <v>47</v>
      </c>
      <c r="O3224" s="48"/>
      <c r="P3224" s="249">
        <f>O3224*H3224</f>
        <v>0</v>
      </c>
      <c r="Q3224" s="249">
        <v>0</v>
      </c>
      <c r="R3224" s="249">
        <f>Q3224*H3224</f>
        <v>0</v>
      </c>
      <c r="S3224" s="249">
        <v>0</v>
      </c>
      <c r="T3224" s="250">
        <f>S3224*H3224</f>
        <v>0</v>
      </c>
      <c r="AR3224" s="25" t="s">
        <v>690</v>
      </c>
      <c r="AT3224" s="25" t="s">
        <v>418</v>
      </c>
      <c r="AU3224" s="25" t="s">
        <v>86</v>
      </c>
      <c r="AY3224" s="25" t="s">
        <v>414</v>
      </c>
      <c r="BE3224" s="251">
        <f>IF(N3224="základní",J3224,0)</f>
        <v>0</v>
      </c>
      <c r="BF3224" s="251">
        <f>IF(N3224="snížená",J3224,0)</f>
        <v>0</v>
      </c>
      <c r="BG3224" s="251">
        <f>IF(N3224="zákl. přenesená",J3224,0)</f>
        <v>0</v>
      </c>
      <c r="BH3224" s="251">
        <f>IF(N3224="sníž. přenesená",J3224,0)</f>
        <v>0</v>
      </c>
      <c r="BI3224" s="251">
        <f>IF(N3224="nulová",J3224,0)</f>
        <v>0</v>
      </c>
      <c r="BJ3224" s="25" t="s">
        <v>83</v>
      </c>
      <c r="BK3224" s="251">
        <f>ROUND(I3224*H3224,2)</f>
        <v>0</v>
      </c>
      <c r="BL3224" s="25" t="s">
        <v>690</v>
      </c>
      <c r="BM3224" s="25" t="s">
        <v>3447</v>
      </c>
    </row>
    <row r="3225" s="12" customFormat="1">
      <c r="B3225" s="255"/>
      <c r="C3225" s="256"/>
      <c r="D3225" s="252" t="s">
        <v>428</v>
      </c>
      <c r="E3225" s="257" t="s">
        <v>21</v>
      </c>
      <c r="F3225" s="258" t="s">
        <v>1163</v>
      </c>
      <c r="G3225" s="256"/>
      <c r="H3225" s="257" t="s">
        <v>21</v>
      </c>
      <c r="I3225" s="259"/>
      <c r="J3225" s="256"/>
      <c r="K3225" s="256"/>
      <c r="L3225" s="260"/>
      <c r="M3225" s="261"/>
      <c r="N3225" s="262"/>
      <c r="O3225" s="262"/>
      <c r="P3225" s="262"/>
      <c r="Q3225" s="262"/>
      <c r="R3225" s="262"/>
      <c r="S3225" s="262"/>
      <c r="T3225" s="263"/>
      <c r="AT3225" s="264" t="s">
        <v>428</v>
      </c>
      <c r="AU3225" s="264" t="s">
        <v>86</v>
      </c>
      <c r="AV3225" s="12" t="s">
        <v>83</v>
      </c>
      <c r="AW3225" s="12" t="s">
        <v>39</v>
      </c>
      <c r="AX3225" s="12" t="s">
        <v>76</v>
      </c>
      <c r="AY3225" s="264" t="s">
        <v>414</v>
      </c>
    </row>
    <row r="3226" s="13" customFormat="1">
      <c r="B3226" s="265"/>
      <c r="C3226" s="266"/>
      <c r="D3226" s="252" t="s">
        <v>428</v>
      </c>
      <c r="E3226" s="267" t="s">
        <v>21</v>
      </c>
      <c r="F3226" s="268" t="s">
        <v>3448</v>
      </c>
      <c r="G3226" s="266"/>
      <c r="H3226" s="269">
        <v>1</v>
      </c>
      <c r="I3226" s="270"/>
      <c r="J3226" s="266"/>
      <c r="K3226" s="266"/>
      <c r="L3226" s="271"/>
      <c r="M3226" s="272"/>
      <c r="N3226" s="273"/>
      <c r="O3226" s="273"/>
      <c r="P3226" s="273"/>
      <c r="Q3226" s="273"/>
      <c r="R3226" s="273"/>
      <c r="S3226" s="273"/>
      <c r="T3226" s="274"/>
      <c r="AT3226" s="275" t="s">
        <v>428</v>
      </c>
      <c r="AU3226" s="275" t="s">
        <v>86</v>
      </c>
      <c r="AV3226" s="13" t="s">
        <v>86</v>
      </c>
      <c r="AW3226" s="13" t="s">
        <v>39</v>
      </c>
      <c r="AX3226" s="13" t="s">
        <v>76</v>
      </c>
      <c r="AY3226" s="275" t="s">
        <v>414</v>
      </c>
    </row>
    <row r="3227" s="15" customFormat="1">
      <c r="B3227" s="287"/>
      <c r="C3227" s="288"/>
      <c r="D3227" s="252" t="s">
        <v>428</v>
      </c>
      <c r="E3227" s="289" t="s">
        <v>21</v>
      </c>
      <c r="F3227" s="290" t="s">
        <v>235</v>
      </c>
      <c r="G3227" s="288"/>
      <c r="H3227" s="291">
        <v>1</v>
      </c>
      <c r="I3227" s="292"/>
      <c r="J3227" s="288"/>
      <c r="K3227" s="288"/>
      <c r="L3227" s="293"/>
      <c r="M3227" s="294"/>
      <c r="N3227" s="295"/>
      <c r="O3227" s="295"/>
      <c r="P3227" s="295"/>
      <c r="Q3227" s="295"/>
      <c r="R3227" s="295"/>
      <c r="S3227" s="295"/>
      <c r="T3227" s="296"/>
      <c r="AT3227" s="297" t="s">
        <v>428</v>
      </c>
      <c r="AU3227" s="297" t="s">
        <v>86</v>
      </c>
      <c r="AV3227" s="15" t="s">
        <v>422</v>
      </c>
      <c r="AW3227" s="15" t="s">
        <v>39</v>
      </c>
      <c r="AX3227" s="15" t="s">
        <v>83</v>
      </c>
      <c r="AY3227" s="297" t="s">
        <v>414</v>
      </c>
    </row>
    <row r="3228" s="1" customFormat="1" ht="25.5" customHeight="1">
      <c r="B3228" s="47"/>
      <c r="C3228" s="240" t="s">
        <v>3449</v>
      </c>
      <c r="D3228" s="240" t="s">
        <v>418</v>
      </c>
      <c r="E3228" s="241" t="s">
        <v>3450</v>
      </c>
      <c r="F3228" s="242" t="s">
        <v>3451</v>
      </c>
      <c r="G3228" s="243" t="s">
        <v>678</v>
      </c>
      <c r="H3228" s="244">
        <v>8</v>
      </c>
      <c r="I3228" s="245"/>
      <c r="J3228" s="246">
        <f>ROUND(I3228*H3228,2)</f>
        <v>0</v>
      </c>
      <c r="K3228" s="242" t="s">
        <v>21</v>
      </c>
      <c r="L3228" s="73"/>
      <c r="M3228" s="247" t="s">
        <v>21</v>
      </c>
      <c r="N3228" s="248" t="s">
        <v>47</v>
      </c>
      <c r="O3228" s="48"/>
      <c r="P3228" s="249">
        <f>O3228*H3228</f>
        <v>0</v>
      </c>
      <c r="Q3228" s="249">
        <v>0</v>
      </c>
      <c r="R3228" s="249">
        <f>Q3228*H3228</f>
        <v>0</v>
      </c>
      <c r="S3228" s="249">
        <v>0</v>
      </c>
      <c r="T3228" s="250">
        <f>S3228*H3228</f>
        <v>0</v>
      </c>
      <c r="AR3228" s="25" t="s">
        <v>690</v>
      </c>
      <c r="AT3228" s="25" t="s">
        <v>418</v>
      </c>
      <c r="AU3228" s="25" t="s">
        <v>86</v>
      </c>
      <c r="AY3228" s="25" t="s">
        <v>414</v>
      </c>
      <c r="BE3228" s="251">
        <f>IF(N3228="základní",J3228,0)</f>
        <v>0</v>
      </c>
      <c r="BF3228" s="251">
        <f>IF(N3228="snížená",J3228,0)</f>
        <v>0</v>
      </c>
      <c r="BG3228" s="251">
        <f>IF(N3228="zákl. přenesená",J3228,0)</f>
        <v>0</v>
      </c>
      <c r="BH3228" s="251">
        <f>IF(N3228="sníž. přenesená",J3228,0)</f>
        <v>0</v>
      </c>
      <c r="BI3228" s="251">
        <f>IF(N3228="nulová",J3228,0)</f>
        <v>0</v>
      </c>
      <c r="BJ3228" s="25" t="s">
        <v>83</v>
      </c>
      <c r="BK3228" s="251">
        <f>ROUND(I3228*H3228,2)</f>
        <v>0</v>
      </c>
      <c r="BL3228" s="25" t="s">
        <v>690</v>
      </c>
      <c r="BM3228" s="25" t="s">
        <v>3452</v>
      </c>
    </row>
    <row r="3229" s="12" customFormat="1">
      <c r="B3229" s="255"/>
      <c r="C3229" s="256"/>
      <c r="D3229" s="252" t="s">
        <v>428</v>
      </c>
      <c r="E3229" s="257" t="s">
        <v>21</v>
      </c>
      <c r="F3229" s="258" t="s">
        <v>1163</v>
      </c>
      <c r="G3229" s="256"/>
      <c r="H3229" s="257" t="s">
        <v>21</v>
      </c>
      <c r="I3229" s="259"/>
      <c r="J3229" s="256"/>
      <c r="K3229" s="256"/>
      <c r="L3229" s="260"/>
      <c r="M3229" s="261"/>
      <c r="N3229" s="262"/>
      <c r="O3229" s="262"/>
      <c r="P3229" s="262"/>
      <c r="Q3229" s="262"/>
      <c r="R3229" s="262"/>
      <c r="S3229" s="262"/>
      <c r="T3229" s="263"/>
      <c r="AT3229" s="264" t="s">
        <v>428</v>
      </c>
      <c r="AU3229" s="264" t="s">
        <v>86</v>
      </c>
      <c r="AV3229" s="12" t="s">
        <v>83</v>
      </c>
      <c r="AW3229" s="12" t="s">
        <v>39</v>
      </c>
      <c r="AX3229" s="12" t="s">
        <v>76</v>
      </c>
      <c r="AY3229" s="264" t="s">
        <v>414</v>
      </c>
    </row>
    <row r="3230" s="13" customFormat="1">
      <c r="B3230" s="265"/>
      <c r="C3230" s="266"/>
      <c r="D3230" s="252" t="s">
        <v>428</v>
      </c>
      <c r="E3230" s="267" t="s">
        <v>21</v>
      </c>
      <c r="F3230" s="268" t="s">
        <v>3453</v>
      </c>
      <c r="G3230" s="266"/>
      <c r="H3230" s="269">
        <v>1</v>
      </c>
      <c r="I3230" s="270"/>
      <c r="J3230" s="266"/>
      <c r="K3230" s="266"/>
      <c r="L3230" s="271"/>
      <c r="M3230" s="272"/>
      <c r="N3230" s="273"/>
      <c r="O3230" s="273"/>
      <c r="P3230" s="273"/>
      <c r="Q3230" s="273"/>
      <c r="R3230" s="273"/>
      <c r="S3230" s="273"/>
      <c r="T3230" s="274"/>
      <c r="AT3230" s="275" t="s">
        <v>428</v>
      </c>
      <c r="AU3230" s="275" t="s">
        <v>86</v>
      </c>
      <c r="AV3230" s="13" t="s">
        <v>86</v>
      </c>
      <c r="AW3230" s="13" t="s">
        <v>39</v>
      </c>
      <c r="AX3230" s="13" t="s">
        <v>76</v>
      </c>
      <c r="AY3230" s="275" t="s">
        <v>414</v>
      </c>
    </row>
    <row r="3231" s="13" customFormat="1">
      <c r="B3231" s="265"/>
      <c r="C3231" s="266"/>
      <c r="D3231" s="252" t="s">
        <v>428</v>
      </c>
      <c r="E3231" s="267" t="s">
        <v>21</v>
      </c>
      <c r="F3231" s="268" t="s">
        <v>3454</v>
      </c>
      <c r="G3231" s="266"/>
      <c r="H3231" s="269">
        <v>7</v>
      </c>
      <c r="I3231" s="270"/>
      <c r="J3231" s="266"/>
      <c r="K3231" s="266"/>
      <c r="L3231" s="271"/>
      <c r="M3231" s="272"/>
      <c r="N3231" s="273"/>
      <c r="O3231" s="273"/>
      <c r="P3231" s="273"/>
      <c r="Q3231" s="273"/>
      <c r="R3231" s="273"/>
      <c r="S3231" s="273"/>
      <c r="T3231" s="274"/>
      <c r="AT3231" s="275" t="s">
        <v>428</v>
      </c>
      <c r="AU3231" s="275" t="s">
        <v>86</v>
      </c>
      <c r="AV3231" s="13" t="s">
        <v>86</v>
      </c>
      <c r="AW3231" s="13" t="s">
        <v>39</v>
      </c>
      <c r="AX3231" s="13" t="s">
        <v>76</v>
      </c>
      <c r="AY3231" s="275" t="s">
        <v>414</v>
      </c>
    </row>
    <row r="3232" s="15" customFormat="1">
      <c r="B3232" s="287"/>
      <c r="C3232" s="288"/>
      <c r="D3232" s="252" t="s">
        <v>428</v>
      </c>
      <c r="E3232" s="289" t="s">
        <v>21</v>
      </c>
      <c r="F3232" s="290" t="s">
        <v>235</v>
      </c>
      <c r="G3232" s="288"/>
      <c r="H3232" s="291">
        <v>8</v>
      </c>
      <c r="I3232" s="292"/>
      <c r="J3232" s="288"/>
      <c r="K3232" s="288"/>
      <c r="L3232" s="293"/>
      <c r="M3232" s="294"/>
      <c r="N3232" s="295"/>
      <c r="O3232" s="295"/>
      <c r="P3232" s="295"/>
      <c r="Q3232" s="295"/>
      <c r="R3232" s="295"/>
      <c r="S3232" s="295"/>
      <c r="T3232" s="296"/>
      <c r="AT3232" s="297" t="s">
        <v>428</v>
      </c>
      <c r="AU3232" s="297" t="s">
        <v>86</v>
      </c>
      <c r="AV3232" s="15" t="s">
        <v>422</v>
      </c>
      <c r="AW3232" s="15" t="s">
        <v>39</v>
      </c>
      <c r="AX3232" s="15" t="s">
        <v>83</v>
      </c>
      <c r="AY3232" s="297" t="s">
        <v>414</v>
      </c>
    </row>
    <row r="3233" s="1" customFormat="1" ht="38.25" customHeight="1">
      <c r="B3233" s="47"/>
      <c r="C3233" s="240" t="s">
        <v>3455</v>
      </c>
      <c r="D3233" s="240" t="s">
        <v>418</v>
      </c>
      <c r="E3233" s="241" t="s">
        <v>3456</v>
      </c>
      <c r="F3233" s="242" t="s">
        <v>3457</v>
      </c>
      <c r="G3233" s="243" t="s">
        <v>678</v>
      </c>
      <c r="H3233" s="244">
        <v>13</v>
      </c>
      <c r="I3233" s="245"/>
      <c r="J3233" s="246">
        <f>ROUND(I3233*H3233,2)</f>
        <v>0</v>
      </c>
      <c r="K3233" s="242" t="s">
        <v>21</v>
      </c>
      <c r="L3233" s="73"/>
      <c r="M3233" s="247" t="s">
        <v>21</v>
      </c>
      <c r="N3233" s="248" t="s">
        <v>47</v>
      </c>
      <c r="O3233" s="48"/>
      <c r="P3233" s="249">
        <f>O3233*H3233</f>
        <v>0</v>
      </c>
      <c r="Q3233" s="249">
        <v>0</v>
      </c>
      <c r="R3233" s="249">
        <f>Q3233*H3233</f>
        <v>0</v>
      </c>
      <c r="S3233" s="249">
        <v>0</v>
      </c>
      <c r="T3233" s="250">
        <f>S3233*H3233</f>
        <v>0</v>
      </c>
      <c r="AR3233" s="25" t="s">
        <v>690</v>
      </c>
      <c r="AT3233" s="25" t="s">
        <v>418</v>
      </c>
      <c r="AU3233" s="25" t="s">
        <v>86</v>
      </c>
      <c r="AY3233" s="25" t="s">
        <v>414</v>
      </c>
      <c r="BE3233" s="251">
        <f>IF(N3233="základní",J3233,0)</f>
        <v>0</v>
      </c>
      <c r="BF3233" s="251">
        <f>IF(N3233="snížená",J3233,0)</f>
        <v>0</v>
      </c>
      <c r="BG3233" s="251">
        <f>IF(N3233="zákl. přenesená",J3233,0)</f>
        <v>0</v>
      </c>
      <c r="BH3233" s="251">
        <f>IF(N3233="sníž. přenesená",J3233,0)</f>
        <v>0</v>
      </c>
      <c r="BI3233" s="251">
        <f>IF(N3233="nulová",J3233,0)</f>
        <v>0</v>
      </c>
      <c r="BJ3233" s="25" t="s">
        <v>83</v>
      </c>
      <c r="BK3233" s="251">
        <f>ROUND(I3233*H3233,2)</f>
        <v>0</v>
      </c>
      <c r="BL3233" s="25" t="s">
        <v>690</v>
      </c>
      <c r="BM3233" s="25" t="s">
        <v>3458</v>
      </c>
    </row>
    <row r="3234" s="12" customFormat="1">
      <c r="B3234" s="255"/>
      <c r="C3234" s="256"/>
      <c r="D3234" s="252" t="s">
        <v>428</v>
      </c>
      <c r="E3234" s="257" t="s">
        <v>21</v>
      </c>
      <c r="F3234" s="258" t="s">
        <v>1163</v>
      </c>
      <c r="G3234" s="256"/>
      <c r="H3234" s="257" t="s">
        <v>21</v>
      </c>
      <c r="I3234" s="259"/>
      <c r="J3234" s="256"/>
      <c r="K3234" s="256"/>
      <c r="L3234" s="260"/>
      <c r="M3234" s="261"/>
      <c r="N3234" s="262"/>
      <c r="O3234" s="262"/>
      <c r="P3234" s="262"/>
      <c r="Q3234" s="262"/>
      <c r="R3234" s="262"/>
      <c r="S3234" s="262"/>
      <c r="T3234" s="263"/>
      <c r="AT3234" s="264" t="s">
        <v>428</v>
      </c>
      <c r="AU3234" s="264" t="s">
        <v>86</v>
      </c>
      <c r="AV3234" s="12" t="s">
        <v>83</v>
      </c>
      <c r="AW3234" s="12" t="s">
        <v>39</v>
      </c>
      <c r="AX3234" s="12" t="s">
        <v>76</v>
      </c>
      <c r="AY3234" s="264" t="s">
        <v>414</v>
      </c>
    </row>
    <row r="3235" s="13" customFormat="1">
      <c r="B3235" s="265"/>
      <c r="C3235" s="266"/>
      <c r="D3235" s="252" t="s">
        <v>428</v>
      </c>
      <c r="E3235" s="267" t="s">
        <v>21</v>
      </c>
      <c r="F3235" s="268" t="s">
        <v>3459</v>
      </c>
      <c r="G3235" s="266"/>
      <c r="H3235" s="269">
        <v>13</v>
      </c>
      <c r="I3235" s="270"/>
      <c r="J3235" s="266"/>
      <c r="K3235" s="266"/>
      <c r="L3235" s="271"/>
      <c r="M3235" s="272"/>
      <c r="N3235" s="273"/>
      <c r="O3235" s="273"/>
      <c r="P3235" s="273"/>
      <c r="Q3235" s="273"/>
      <c r="R3235" s="273"/>
      <c r="S3235" s="273"/>
      <c r="T3235" s="274"/>
      <c r="AT3235" s="275" t="s">
        <v>428</v>
      </c>
      <c r="AU3235" s="275" t="s">
        <v>86</v>
      </c>
      <c r="AV3235" s="13" t="s">
        <v>86</v>
      </c>
      <c r="AW3235" s="13" t="s">
        <v>39</v>
      </c>
      <c r="AX3235" s="13" t="s">
        <v>76</v>
      </c>
      <c r="AY3235" s="275" t="s">
        <v>414</v>
      </c>
    </row>
    <row r="3236" s="15" customFormat="1">
      <c r="B3236" s="287"/>
      <c r="C3236" s="288"/>
      <c r="D3236" s="252" t="s">
        <v>428</v>
      </c>
      <c r="E3236" s="289" t="s">
        <v>21</v>
      </c>
      <c r="F3236" s="290" t="s">
        <v>235</v>
      </c>
      <c r="G3236" s="288"/>
      <c r="H3236" s="291">
        <v>13</v>
      </c>
      <c r="I3236" s="292"/>
      <c r="J3236" s="288"/>
      <c r="K3236" s="288"/>
      <c r="L3236" s="293"/>
      <c r="M3236" s="294"/>
      <c r="N3236" s="295"/>
      <c r="O3236" s="295"/>
      <c r="P3236" s="295"/>
      <c r="Q3236" s="295"/>
      <c r="R3236" s="295"/>
      <c r="S3236" s="295"/>
      <c r="T3236" s="296"/>
      <c r="AT3236" s="297" t="s">
        <v>428</v>
      </c>
      <c r="AU3236" s="297" t="s">
        <v>86</v>
      </c>
      <c r="AV3236" s="15" t="s">
        <v>422</v>
      </c>
      <c r="AW3236" s="15" t="s">
        <v>39</v>
      </c>
      <c r="AX3236" s="15" t="s">
        <v>83</v>
      </c>
      <c r="AY3236" s="297" t="s">
        <v>414</v>
      </c>
    </row>
    <row r="3237" s="1" customFormat="1" ht="38.25" customHeight="1">
      <c r="B3237" s="47"/>
      <c r="C3237" s="240" t="s">
        <v>3460</v>
      </c>
      <c r="D3237" s="240" t="s">
        <v>418</v>
      </c>
      <c r="E3237" s="241" t="s">
        <v>3461</v>
      </c>
      <c r="F3237" s="242" t="s">
        <v>3462</v>
      </c>
      <c r="G3237" s="243" t="s">
        <v>678</v>
      </c>
      <c r="H3237" s="244">
        <v>1</v>
      </c>
      <c r="I3237" s="245"/>
      <c r="J3237" s="246">
        <f>ROUND(I3237*H3237,2)</f>
        <v>0</v>
      </c>
      <c r="K3237" s="242" t="s">
        <v>21</v>
      </c>
      <c r="L3237" s="73"/>
      <c r="M3237" s="247" t="s">
        <v>21</v>
      </c>
      <c r="N3237" s="248" t="s">
        <v>47</v>
      </c>
      <c r="O3237" s="48"/>
      <c r="P3237" s="249">
        <f>O3237*H3237</f>
        <v>0</v>
      </c>
      <c r="Q3237" s="249">
        <v>0</v>
      </c>
      <c r="R3237" s="249">
        <f>Q3237*H3237</f>
        <v>0</v>
      </c>
      <c r="S3237" s="249">
        <v>0</v>
      </c>
      <c r="T3237" s="250">
        <f>S3237*H3237</f>
        <v>0</v>
      </c>
      <c r="AR3237" s="25" t="s">
        <v>690</v>
      </c>
      <c r="AT3237" s="25" t="s">
        <v>418</v>
      </c>
      <c r="AU3237" s="25" t="s">
        <v>86</v>
      </c>
      <c r="AY3237" s="25" t="s">
        <v>414</v>
      </c>
      <c r="BE3237" s="251">
        <f>IF(N3237="základní",J3237,0)</f>
        <v>0</v>
      </c>
      <c r="BF3237" s="251">
        <f>IF(N3237="snížená",J3237,0)</f>
        <v>0</v>
      </c>
      <c r="BG3237" s="251">
        <f>IF(N3237="zákl. přenesená",J3237,0)</f>
        <v>0</v>
      </c>
      <c r="BH3237" s="251">
        <f>IF(N3237="sníž. přenesená",J3237,0)</f>
        <v>0</v>
      </c>
      <c r="BI3237" s="251">
        <f>IF(N3237="nulová",J3237,0)</f>
        <v>0</v>
      </c>
      <c r="BJ3237" s="25" t="s">
        <v>83</v>
      </c>
      <c r="BK3237" s="251">
        <f>ROUND(I3237*H3237,2)</f>
        <v>0</v>
      </c>
      <c r="BL3237" s="25" t="s">
        <v>690</v>
      </c>
      <c r="BM3237" s="25" t="s">
        <v>3463</v>
      </c>
    </row>
    <row r="3238" s="12" customFormat="1">
      <c r="B3238" s="255"/>
      <c r="C3238" s="256"/>
      <c r="D3238" s="252" t="s">
        <v>428</v>
      </c>
      <c r="E3238" s="257" t="s">
        <v>21</v>
      </c>
      <c r="F3238" s="258" t="s">
        <v>1163</v>
      </c>
      <c r="G3238" s="256"/>
      <c r="H3238" s="257" t="s">
        <v>21</v>
      </c>
      <c r="I3238" s="259"/>
      <c r="J3238" s="256"/>
      <c r="K3238" s="256"/>
      <c r="L3238" s="260"/>
      <c r="M3238" s="261"/>
      <c r="N3238" s="262"/>
      <c r="O3238" s="262"/>
      <c r="P3238" s="262"/>
      <c r="Q3238" s="262"/>
      <c r="R3238" s="262"/>
      <c r="S3238" s="262"/>
      <c r="T3238" s="263"/>
      <c r="AT3238" s="264" t="s">
        <v>428</v>
      </c>
      <c r="AU3238" s="264" t="s">
        <v>86</v>
      </c>
      <c r="AV3238" s="12" t="s">
        <v>83</v>
      </c>
      <c r="AW3238" s="12" t="s">
        <v>39</v>
      </c>
      <c r="AX3238" s="12" t="s">
        <v>76</v>
      </c>
      <c r="AY3238" s="264" t="s">
        <v>414</v>
      </c>
    </row>
    <row r="3239" s="13" customFormat="1">
      <c r="B3239" s="265"/>
      <c r="C3239" s="266"/>
      <c r="D3239" s="252" t="s">
        <v>428</v>
      </c>
      <c r="E3239" s="267" t="s">
        <v>21</v>
      </c>
      <c r="F3239" s="268" t="s">
        <v>3464</v>
      </c>
      <c r="G3239" s="266"/>
      <c r="H3239" s="269">
        <v>1</v>
      </c>
      <c r="I3239" s="270"/>
      <c r="J3239" s="266"/>
      <c r="K3239" s="266"/>
      <c r="L3239" s="271"/>
      <c r="M3239" s="272"/>
      <c r="N3239" s="273"/>
      <c r="O3239" s="273"/>
      <c r="P3239" s="273"/>
      <c r="Q3239" s="273"/>
      <c r="R3239" s="273"/>
      <c r="S3239" s="273"/>
      <c r="T3239" s="274"/>
      <c r="AT3239" s="275" t="s">
        <v>428</v>
      </c>
      <c r="AU3239" s="275" t="s">
        <v>86</v>
      </c>
      <c r="AV3239" s="13" t="s">
        <v>86</v>
      </c>
      <c r="AW3239" s="13" t="s">
        <v>39</v>
      </c>
      <c r="AX3239" s="13" t="s">
        <v>76</v>
      </c>
      <c r="AY3239" s="275" t="s">
        <v>414</v>
      </c>
    </row>
    <row r="3240" s="15" customFormat="1">
      <c r="B3240" s="287"/>
      <c r="C3240" s="288"/>
      <c r="D3240" s="252" t="s">
        <v>428</v>
      </c>
      <c r="E3240" s="289" t="s">
        <v>21</v>
      </c>
      <c r="F3240" s="290" t="s">
        <v>235</v>
      </c>
      <c r="G3240" s="288"/>
      <c r="H3240" s="291">
        <v>1</v>
      </c>
      <c r="I3240" s="292"/>
      <c r="J3240" s="288"/>
      <c r="K3240" s="288"/>
      <c r="L3240" s="293"/>
      <c r="M3240" s="294"/>
      <c r="N3240" s="295"/>
      <c r="O3240" s="295"/>
      <c r="P3240" s="295"/>
      <c r="Q3240" s="295"/>
      <c r="R3240" s="295"/>
      <c r="S3240" s="295"/>
      <c r="T3240" s="296"/>
      <c r="AT3240" s="297" t="s">
        <v>428</v>
      </c>
      <c r="AU3240" s="297" t="s">
        <v>86</v>
      </c>
      <c r="AV3240" s="15" t="s">
        <v>422</v>
      </c>
      <c r="AW3240" s="15" t="s">
        <v>39</v>
      </c>
      <c r="AX3240" s="15" t="s">
        <v>83</v>
      </c>
      <c r="AY3240" s="297" t="s">
        <v>414</v>
      </c>
    </row>
    <row r="3241" s="1" customFormat="1" ht="25.5" customHeight="1">
      <c r="B3241" s="47"/>
      <c r="C3241" s="240" t="s">
        <v>3465</v>
      </c>
      <c r="D3241" s="240" t="s">
        <v>418</v>
      </c>
      <c r="E3241" s="241" t="s">
        <v>3466</v>
      </c>
      <c r="F3241" s="242" t="s">
        <v>3467</v>
      </c>
      <c r="G3241" s="243" t="s">
        <v>678</v>
      </c>
      <c r="H3241" s="244">
        <v>8</v>
      </c>
      <c r="I3241" s="245"/>
      <c r="J3241" s="246">
        <f>ROUND(I3241*H3241,2)</f>
        <v>0</v>
      </c>
      <c r="K3241" s="242" t="s">
        <v>21</v>
      </c>
      <c r="L3241" s="73"/>
      <c r="M3241" s="247" t="s">
        <v>21</v>
      </c>
      <c r="N3241" s="248" t="s">
        <v>47</v>
      </c>
      <c r="O3241" s="48"/>
      <c r="P3241" s="249">
        <f>O3241*H3241</f>
        <v>0</v>
      </c>
      <c r="Q3241" s="249">
        <v>0</v>
      </c>
      <c r="R3241" s="249">
        <f>Q3241*H3241</f>
        <v>0</v>
      </c>
      <c r="S3241" s="249">
        <v>0</v>
      </c>
      <c r="T3241" s="250">
        <f>S3241*H3241</f>
        <v>0</v>
      </c>
      <c r="AR3241" s="25" t="s">
        <v>690</v>
      </c>
      <c r="AT3241" s="25" t="s">
        <v>418</v>
      </c>
      <c r="AU3241" s="25" t="s">
        <v>86</v>
      </c>
      <c r="AY3241" s="25" t="s">
        <v>414</v>
      </c>
      <c r="BE3241" s="251">
        <f>IF(N3241="základní",J3241,0)</f>
        <v>0</v>
      </c>
      <c r="BF3241" s="251">
        <f>IF(N3241="snížená",J3241,0)</f>
        <v>0</v>
      </c>
      <c r="BG3241" s="251">
        <f>IF(N3241="zákl. přenesená",J3241,0)</f>
        <v>0</v>
      </c>
      <c r="BH3241" s="251">
        <f>IF(N3241="sníž. přenesená",J3241,0)</f>
        <v>0</v>
      </c>
      <c r="BI3241" s="251">
        <f>IF(N3241="nulová",J3241,0)</f>
        <v>0</v>
      </c>
      <c r="BJ3241" s="25" t="s">
        <v>83</v>
      </c>
      <c r="BK3241" s="251">
        <f>ROUND(I3241*H3241,2)</f>
        <v>0</v>
      </c>
      <c r="BL3241" s="25" t="s">
        <v>690</v>
      </c>
      <c r="BM3241" s="25" t="s">
        <v>3468</v>
      </c>
    </row>
    <row r="3242" s="12" customFormat="1">
      <c r="B3242" s="255"/>
      <c r="C3242" s="256"/>
      <c r="D3242" s="252" t="s">
        <v>428</v>
      </c>
      <c r="E3242" s="257" t="s">
        <v>21</v>
      </c>
      <c r="F3242" s="258" t="s">
        <v>1163</v>
      </c>
      <c r="G3242" s="256"/>
      <c r="H3242" s="257" t="s">
        <v>21</v>
      </c>
      <c r="I3242" s="259"/>
      <c r="J3242" s="256"/>
      <c r="K3242" s="256"/>
      <c r="L3242" s="260"/>
      <c r="M3242" s="261"/>
      <c r="N3242" s="262"/>
      <c r="O3242" s="262"/>
      <c r="P3242" s="262"/>
      <c r="Q3242" s="262"/>
      <c r="R3242" s="262"/>
      <c r="S3242" s="262"/>
      <c r="T3242" s="263"/>
      <c r="AT3242" s="264" t="s">
        <v>428</v>
      </c>
      <c r="AU3242" s="264" t="s">
        <v>86</v>
      </c>
      <c r="AV3242" s="12" t="s">
        <v>83</v>
      </c>
      <c r="AW3242" s="12" t="s">
        <v>39</v>
      </c>
      <c r="AX3242" s="12" t="s">
        <v>76</v>
      </c>
      <c r="AY3242" s="264" t="s">
        <v>414</v>
      </c>
    </row>
    <row r="3243" s="13" customFormat="1">
      <c r="B3243" s="265"/>
      <c r="C3243" s="266"/>
      <c r="D3243" s="252" t="s">
        <v>428</v>
      </c>
      <c r="E3243" s="267" t="s">
        <v>21</v>
      </c>
      <c r="F3243" s="268" t="s">
        <v>3469</v>
      </c>
      <c r="G3243" s="266"/>
      <c r="H3243" s="269">
        <v>8</v>
      </c>
      <c r="I3243" s="270"/>
      <c r="J3243" s="266"/>
      <c r="K3243" s="266"/>
      <c r="L3243" s="271"/>
      <c r="M3243" s="272"/>
      <c r="N3243" s="273"/>
      <c r="O3243" s="273"/>
      <c r="P3243" s="273"/>
      <c r="Q3243" s="273"/>
      <c r="R3243" s="273"/>
      <c r="S3243" s="273"/>
      <c r="T3243" s="274"/>
      <c r="AT3243" s="275" t="s">
        <v>428</v>
      </c>
      <c r="AU3243" s="275" t="s">
        <v>86</v>
      </c>
      <c r="AV3243" s="13" t="s">
        <v>86</v>
      </c>
      <c r="AW3243" s="13" t="s">
        <v>39</v>
      </c>
      <c r="AX3243" s="13" t="s">
        <v>76</v>
      </c>
      <c r="AY3243" s="275" t="s">
        <v>414</v>
      </c>
    </row>
    <row r="3244" s="15" customFormat="1">
      <c r="B3244" s="287"/>
      <c r="C3244" s="288"/>
      <c r="D3244" s="252" t="s">
        <v>428</v>
      </c>
      <c r="E3244" s="289" t="s">
        <v>21</v>
      </c>
      <c r="F3244" s="290" t="s">
        <v>235</v>
      </c>
      <c r="G3244" s="288"/>
      <c r="H3244" s="291">
        <v>8</v>
      </c>
      <c r="I3244" s="292"/>
      <c r="J3244" s="288"/>
      <c r="K3244" s="288"/>
      <c r="L3244" s="293"/>
      <c r="M3244" s="294"/>
      <c r="N3244" s="295"/>
      <c r="O3244" s="295"/>
      <c r="P3244" s="295"/>
      <c r="Q3244" s="295"/>
      <c r="R3244" s="295"/>
      <c r="S3244" s="295"/>
      <c r="T3244" s="296"/>
      <c r="AT3244" s="297" t="s">
        <v>428</v>
      </c>
      <c r="AU3244" s="297" t="s">
        <v>86</v>
      </c>
      <c r="AV3244" s="15" t="s">
        <v>422</v>
      </c>
      <c r="AW3244" s="15" t="s">
        <v>39</v>
      </c>
      <c r="AX3244" s="15" t="s">
        <v>83</v>
      </c>
      <c r="AY3244" s="297" t="s">
        <v>414</v>
      </c>
    </row>
    <row r="3245" s="1" customFormat="1" ht="38.25" customHeight="1">
      <c r="B3245" s="47"/>
      <c r="C3245" s="240" t="s">
        <v>3470</v>
      </c>
      <c r="D3245" s="240" t="s">
        <v>418</v>
      </c>
      <c r="E3245" s="241" t="s">
        <v>3471</v>
      </c>
      <c r="F3245" s="242" t="s">
        <v>3472</v>
      </c>
      <c r="G3245" s="243" t="s">
        <v>678</v>
      </c>
      <c r="H3245" s="244">
        <v>1</v>
      </c>
      <c r="I3245" s="245"/>
      <c r="J3245" s="246">
        <f>ROUND(I3245*H3245,2)</f>
        <v>0</v>
      </c>
      <c r="K3245" s="242" t="s">
        <v>21</v>
      </c>
      <c r="L3245" s="73"/>
      <c r="M3245" s="247" t="s">
        <v>21</v>
      </c>
      <c r="N3245" s="248" t="s">
        <v>47</v>
      </c>
      <c r="O3245" s="48"/>
      <c r="P3245" s="249">
        <f>O3245*H3245</f>
        <v>0</v>
      </c>
      <c r="Q3245" s="249">
        <v>0</v>
      </c>
      <c r="R3245" s="249">
        <f>Q3245*H3245</f>
        <v>0</v>
      </c>
      <c r="S3245" s="249">
        <v>0</v>
      </c>
      <c r="T3245" s="250">
        <f>S3245*H3245</f>
        <v>0</v>
      </c>
      <c r="AR3245" s="25" t="s">
        <v>690</v>
      </c>
      <c r="AT3245" s="25" t="s">
        <v>418</v>
      </c>
      <c r="AU3245" s="25" t="s">
        <v>86</v>
      </c>
      <c r="AY3245" s="25" t="s">
        <v>414</v>
      </c>
      <c r="BE3245" s="251">
        <f>IF(N3245="základní",J3245,0)</f>
        <v>0</v>
      </c>
      <c r="BF3245" s="251">
        <f>IF(N3245="snížená",J3245,0)</f>
        <v>0</v>
      </c>
      <c r="BG3245" s="251">
        <f>IF(N3245="zákl. přenesená",J3245,0)</f>
        <v>0</v>
      </c>
      <c r="BH3245" s="251">
        <f>IF(N3245="sníž. přenesená",J3245,0)</f>
        <v>0</v>
      </c>
      <c r="BI3245" s="251">
        <f>IF(N3245="nulová",J3245,0)</f>
        <v>0</v>
      </c>
      <c r="BJ3245" s="25" t="s">
        <v>83</v>
      </c>
      <c r="BK3245" s="251">
        <f>ROUND(I3245*H3245,2)</f>
        <v>0</v>
      </c>
      <c r="BL3245" s="25" t="s">
        <v>690</v>
      </c>
      <c r="BM3245" s="25" t="s">
        <v>3473</v>
      </c>
    </row>
    <row r="3246" s="12" customFormat="1">
      <c r="B3246" s="255"/>
      <c r="C3246" s="256"/>
      <c r="D3246" s="252" t="s">
        <v>428</v>
      </c>
      <c r="E3246" s="257" t="s">
        <v>21</v>
      </c>
      <c r="F3246" s="258" t="s">
        <v>1163</v>
      </c>
      <c r="G3246" s="256"/>
      <c r="H3246" s="257" t="s">
        <v>21</v>
      </c>
      <c r="I3246" s="259"/>
      <c r="J3246" s="256"/>
      <c r="K3246" s="256"/>
      <c r="L3246" s="260"/>
      <c r="M3246" s="261"/>
      <c r="N3246" s="262"/>
      <c r="O3246" s="262"/>
      <c r="P3246" s="262"/>
      <c r="Q3246" s="262"/>
      <c r="R3246" s="262"/>
      <c r="S3246" s="262"/>
      <c r="T3246" s="263"/>
      <c r="AT3246" s="264" t="s">
        <v>428</v>
      </c>
      <c r="AU3246" s="264" t="s">
        <v>86</v>
      </c>
      <c r="AV3246" s="12" t="s">
        <v>83</v>
      </c>
      <c r="AW3246" s="12" t="s">
        <v>39</v>
      </c>
      <c r="AX3246" s="12" t="s">
        <v>76</v>
      </c>
      <c r="AY3246" s="264" t="s">
        <v>414</v>
      </c>
    </row>
    <row r="3247" s="13" customFormat="1">
      <c r="B3247" s="265"/>
      <c r="C3247" s="266"/>
      <c r="D3247" s="252" t="s">
        <v>428</v>
      </c>
      <c r="E3247" s="267" t="s">
        <v>21</v>
      </c>
      <c r="F3247" s="268" t="s">
        <v>3474</v>
      </c>
      <c r="G3247" s="266"/>
      <c r="H3247" s="269">
        <v>1</v>
      </c>
      <c r="I3247" s="270"/>
      <c r="J3247" s="266"/>
      <c r="K3247" s="266"/>
      <c r="L3247" s="271"/>
      <c r="M3247" s="272"/>
      <c r="N3247" s="273"/>
      <c r="O3247" s="273"/>
      <c r="P3247" s="273"/>
      <c r="Q3247" s="273"/>
      <c r="R3247" s="273"/>
      <c r="S3247" s="273"/>
      <c r="T3247" s="274"/>
      <c r="AT3247" s="275" t="s">
        <v>428</v>
      </c>
      <c r="AU3247" s="275" t="s">
        <v>86</v>
      </c>
      <c r="AV3247" s="13" t="s">
        <v>86</v>
      </c>
      <c r="AW3247" s="13" t="s">
        <v>39</v>
      </c>
      <c r="AX3247" s="13" t="s">
        <v>76</v>
      </c>
      <c r="AY3247" s="275" t="s">
        <v>414</v>
      </c>
    </row>
    <row r="3248" s="15" customFormat="1">
      <c r="B3248" s="287"/>
      <c r="C3248" s="288"/>
      <c r="D3248" s="252" t="s">
        <v>428</v>
      </c>
      <c r="E3248" s="289" t="s">
        <v>21</v>
      </c>
      <c r="F3248" s="290" t="s">
        <v>235</v>
      </c>
      <c r="G3248" s="288"/>
      <c r="H3248" s="291">
        <v>1</v>
      </c>
      <c r="I3248" s="292"/>
      <c r="J3248" s="288"/>
      <c r="K3248" s="288"/>
      <c r="L3248" s="293"/>
      <c r="M3248" s="294"/>
      <c r="N3248" s="295"/>
      <c r="O3248" s="295"/>
      <c r="P3248" s="295"/>
      <c r="Q3248" s="295"/>
      <c r="R3248" s="295"/>
      <c r="S3248" s="295"/>
      <c r="T3248" s="296"/>
      <c r="AT3248" s="297" t="s">
        <v>428</v>
      </c>
      <c r="AU3248" s="297" t="s">
        <v>86</v>
      </c>
      <c r="AV3248" s="15" t="s">
        <v>422</v>
      </c>
      <c r="AW3248" s="15" t="s">
        <v>39</v>
      </c>
      <c r="AX3248" s="15" t="s">
        <v>83</v>
      </c>
      <c r="AY3248" s="297" t="s">
        <v>414</v>
      </c>
    </row>
    <row r="3249" s="1" customFormat="1" ht="25.5" customHeight="1">
      <c r="B3249" s="47"/>
      <c r="C3249" s="240" t="s">
        <v>3475</v>
      </c>
      <c r="D3249" s="240" t="s">
        <v>418</v>
      </c>
      <c r="E3249" s="241" t="s">
        <v>3476</v>
      </c>
      <c r="F3249" s="242" t="s">
        <v>3477</v>
      </c>
      <c r="G3249" s="243" t="s">
        <v>678</v>
      </c>
      <c r="H3249" s="244">
        <v>1</v>
      </c>
      <c r="I3249" s="245"/>
      <c r="J3249" s="246">
        <f>ROUND(I3249*H3249,2)</f>
        <v>0</v>
      </c>
      <c r="K3249" s="242" t="s">
        <v>21</v>
      </c>
      <c r="L3249" s="73"/>
      <c r="M3249" s="247" t="s">
        <v>21</v>
      </c>
      <c r="N3249" s="248" t="s">
        <v>47</v>
      </c>
      <c r="O3249" s="48"/>
      <c r="P3249" s="249">
        <f>O3249*H3249</f>
        <v>0</v>
      </c>
      <c r="Q3249" s="249">
        <v>0</v>
      </c>
      <c r="R3249" s="249">
        <f>Q3249*H3249</f>
        <v>0</v>
      </c>
      <c r="S3249" s="249">
        <v>0</v>
      </c>
      <c r="T3249" s="250">
        <f>S3249*H3249</f>
        <v>0</v>
      </c>
      <c r="AR3249" s="25" t="s">
        <v>690</v>
      </c>
      <c r="AT3249" s="25" t="s">
        <v>418</v>
      </c>
      <c r="AU3249" s="25" t="s">
        <v>86</v>
      </c>
      <c r="AY3249" s="25" t="s">
        <v>414</v>
      </c>
      <c r="BE3249" s="251">
        <f>IF(N3249="základní",J3249,0)</f>
        <v>0</v>
      </c>
      <c r="BF3249" s="251">
        <f>IF(N3249="snížená",J3249,0)</f>
        <v>0</v>
      </c>
      <c r="BG3249" s="251">
        <f>IF(N3249="zákl. přenesená",J3249,0)</f>
        <v>0</v>
      </c>
      <c r="BH3249" s="251">
        <f>IF(N3249="sníž. přenesená",J3249,0)</f>
        <v>0</v>
      </c>
      <c r="BI3249" s="251">
        <f>IF(N3249="nulová",J3249,0)</f>
        <v>0</v>
      </c>
      <c r="BJ3249" s="25" t="s">
        <v>83</v>
      </c>
      <c r="BK3249" s="251">
        <f>ROUND(I3249*H3249,2)</f>
        <v>0</v>
      </c>
      <c r="BL3249" s="25" t="s">
        <v>690</v>
      </c>
      <c r="BM3249" s="25" t="s">
        <v>3478</v>
      </c>
    </row>
    <row r="3250" s="12" customFormat="1">
      <c r="B3250" s="255"/>
      <c r="C3250" s="256"/>
      <c r="D3250" s="252" t="s">
        <v>428</v>
      </c>
      <c r="E3250" s="257" t="s">
        <v>21</v>
      </c>
      <c r="F3250" s="258" t="s">
        <v>1163</v>
      </c>
      <c r="G3250" s="256"/>
      <c r="H3250" s="257" t="s">
        <v>21</v>
      </c>
      <c r="I3250" s="259"/>
      <c r="J3250" s="256"/>
      <c r="K3250" s="256"/>
      <c r="L3250" s="260"/>
      <c r="M3250" s="261"/>
      <c r="N3250" s="262"/>
      <c r="O3250" s="262"/>
      <c r="P3250" s="262"/>
      <c r="Q3250" s="262"/>
      <c r="R3250" s="262"/>
      <c r="S3250" s="262"/>
      <c r="T3250" s="263"/>
      <c r="AT3250" s="264" t="s">
        <v>428</v>
      </c>
      <c r="AU3250" s="264" t="s">
        <v>86</v>
      </c>
      <c r="AV3250" s="12" t="s">
        <v>83</v>
      </c>
      <c r="AW3250" s="12" t="s">
        <v>39</v>
      </c>
      <c r="AX3250" s="12" t="s">
        <v>76</v>
      </c>
      <c r="AY3250" s="264" t="s">
        <v>414</v>
      </c>
    </row>
    <row r="3251" s="13" customFormat="1">
      <c r="B3251" s="265"/>
      <c r="C3251" s="266"/>
      <c r="D3251" s="252" t="s">
        <v>428</v>
      </c>
      <c r="E3251" s="267" t="s">
        <v>21</v>
      </c>
      <c r="F3251" s="268" t="s">
        <v>3479</v>
      </c>
      <c r="G3251" s="266"/>
      <c r="H3251" s="269">
        <v>1</v>
      </c>
      <c r="I3251" s="270"/>
      <c r="J3251" s="266"/>
      <c r="K3251" s="266"/>
      <c r="L3251" s="271"/>
      <c r="M3251" s="272"/>
      <c r="N3251" s="273"/>
      <c r="O3251" s="273"/>
      <c r="P3251" s="273"/>
      <c r="Q3251" s="273"/>
      <c r="R3251" s="273"/>
      <c r="S3251" s="273"/>
      <c r="T3251" s="274"/>
      <c r="AT3251" s="275" t="s">
        <v>428</v>
      </c>
      <c r="AU3251" s="275" t="s">
        <v>86</v>
      </c>
      <c r="AV3251" s="13" t="s">
        <v>86</v>
      </c>
      <c r="AW3251" s="13" t="s">
        <v>39</v>
      </c>
      <c r="AX3251" s="13" t="s">
        <v>76</v>
      </c>
      <c r="AY3251" s="275" t="s">
        <v>414</v>
      </c>
    </row>
    <row r="3252" s="15" customFormat="1">
      <c r="B3252" s="287"/>
      <c r="C3252" s="288"/>
      <c r="D3252" s="252" t="s">
        <v>428</v>
      </c>
      <c r="E3252" s="289" t="s">
        <v>21</v>
      </c>
      <c r="F3252" s="290" t="s">
        <v>235</v>
      </c>
      <c r="G3252" s="288"/>
      <c r="H3252" s="291">
        <v>1</v>
      </c>
      <c r="I3252" s="292"/>
      <c r="J3252" s="288"/>
      <c r="K3252" s="288"/>
      <c r="L3252" s="293"/>
      <c r="M3252" s="294"/>
      <c r="N3252" s="295"/>
      <c r="O3252" s="295"/>
      <c r="P3252" s="295"/>
      <c r="Q3252" s="295"/>
      <c r="R3252" s="295"/>
      <c r="S3252" s="295"/>
      <c r="T3252" s="296"/>
      <c r="AT3252" s="297" t="s">
        <v>428</v>
      </c>
      <c r="AU3252" s="297" t="s">
        <v>86</v>
      </c>
      <c r="AV3252" s="15" t="s">
        <v>422</v>
      </c>
      <c r="AW3252" s="15" t="s">
        <v>39</v>
      </c>
      <c r="AX3252" s="15" t="s">
        <v>83</v>
      </c>
      <c r="AY3252" s="297" t="s">
        <v>414</v>
      </c>
    </row>
    <row r="3253" s="1" customFormat="1" ht="25.5" customHeight="1">
      <c r="B3253" s="47"/>
      <c r="C3253" s="240" t="s">
        <v>3480</v>
      </c>
      <c r="D3253" s="240" t="s">
        <v>418</v>
      </c>
      <c r="E3253" s="241" t="s">
        <v>3481</v>
      </c>
      <c r="F3253" s="242" t="s">
        <v>3482</v>
      </c>
      <c r="G3253" s="243" t="s">
        <v>678</v>
      </c>
      <c r="H3253" s="244">
        <v>3</v>
      </c>
      <c r="I3253" s="245"/>
      <c r="J3253" s="246">
        <f>ROUND(I3253*H3253,2)</f>
        <v>0</v>
      </c>
      <c r="K3253" s="242" t="s">
        <v>21</v>
      </c>
      <c r="L3253" s="73"/>
      <c r="M3253" s="247" t="s">
        <v>21</v>
      </c>
      <c r="N3253" s="248" t="s">
        <v>47</v>
      </c>
      <c r="O3253" s="48"/>
      <c r="P3253" s="249">
        <f>O3253*H3253</f>
        <v>0</v>
      </c>
      <c r="Q3253" s="249">
        <v>0</v>
      </c>
      <c r="R3253" s="249">
        <f>Q3253*H3253</f>
        <v>0</v>
      </c>
      <c r="S3253" s="249">
        <v>0</v>
      </c>
      <c r="T3253" s="250">
        <f>S3253*H3253</f>
        <v>0</v>
      </c>
      <c r="AR3253" s="25" t="s">
        <v>690</v>
      </c>
      <c r="AT3253" s="25" t="s">
        <v>418</v>
      </c>
      <c r="AU3253" s="25" t="s">
        <v>86</v>
      </c>
      <c r="AY3253" s="25" t="s">
        <v>414</v>
      </c>
      <c r="BE3253" s="251">
        <f>IF(N3253="základní",J3253,0)</f>
        <v>0</v>
      </c>
      <c r="BF3253" s="251">
        <f>IF(N3253="snížená",J3253,0)</f>
        <v>0</v>
      </c>
      <c r="BG3253" s="251">
        <f>IF(N3253="zákl. přenesená",J3253,0)</f>
        <v>0</v>
      </c>
      <c r="BH3253" s="251">
        <f>IF(N3253="sníž. přenesená",J3253,0)</f>
        <v>0</v>
      </c>
      <c r="BI3253" s="251">
        <f>IF(N3253="nulová",J3253,0)</f>
        <v>0</v>
      </c>
      <c r="BJ3253" s="25" t="s">
        <v>83</v>
      </c>
      <c r="BK3253" s="251">
        <f>ROUND(I3253*H3253,2)</f>
        <v>0</v>
      </c>
      <c r="BL3253" s="25" t="s">
        <v>690</v>
      </c>
      <c r="BM3253" s="25" t="s">
        <v>3483</v>
      </c>
    </row>
    <row r="3254" s="12" customFormat="1">
      <c r="B3254" s="255"/>
      <c r="C3254" s="256"/>
      <c r="D3254" s="252" t="s">
        <v>428</v>
      </c>
      <c r="E3254" s="257" t="s">
        <v>21</v>
      </c>
      <c r="F3254" s="258" t="s">
        <v>1163</v>
      </c>
      <c r="G3254" s="256"/>
      <c r="H3254" s="257" t="s">
        <v>21</v>
      </c>
      <c r="I3254" s="259"/>
      <c r="J3254" s="256"/>
      <c r="K3254" s="256"/>
      <c r="L3254" s="260"/>
      <c r="M3254" s="261"/>
      <c r="N3254" s="262"/>
      <c r="O3254" s="262"/>
      <c r="P3254" s="262"/>
      <c r="Q3254" s="262"/>
      <c r="R3254" s="262"/>
      <c r="S3254" s="262"/>
      <c r="T3254" s="263"/>
      <c r="AT3254" s="264" t="s">
        <v>428</v>
      </c>
      <c r="AU3254" s="264" t="s">
        <v>86</v>
      </c>
      <c r="AV3254" s="12" t="s">
        <v>83</v>
      </c>
      <c r="AW3254" s="12" t="s">
        <v>39</v>
      </c>
      <c r="AX3254" s="12" t="s">
        <v>76</v>
      </c>
      <c r="AY3254" s="264" t="s">
        <v>414</v>
      </c>
    </row>
    <row r="3255" s="13" customFormat="1">
      <c r="B3255" s="265"/>
      <c r="C3255" s="266"/>
      <c r="D3255" s="252" t="s">
        <v>428</v>
      </c>
      <c r="E3255" s="267" t="s">
        <v>21</v>
      </c>
      <c r="F3255" s="268" t="s">
        <v>3484</v>
      </c>
      <c r="G3255" s="266"/>
      <c r="H3255" s="269">
        <v>3</v>
      </c>
      <c r="I3255" s="270"/>
      <c r="J3255" s="266"/>
      <c r="K3255" s="266"/>
      <c r="L3255" s="271"/>
      <c r="M3255" s="272"/>
      <c r="N3255" s="273"/>
      <c r="O3255" s="273"/>
      <c r="P3255" s="273"/>
      <c r="Q3255" s="273"/>
      <c r="R3255" s="273"/>
      <c r="S3255" s="273"/>
      <c r="T3255" s="274"/>
      <c r="AT3255" s="275" t="s">
        <v>428</v>
      </c>
      <c r="AU3255" s="275" t="s">
        <v>86</v>
      </c>
      <c r="AV3255" s="13" t="s">
        <v>86</v>
      </c>
      <c r="AW3255" s="13" t="s">
        <v>39</v>
      </c>
      <c r="AX3255" s="13" t="s">
        <v>76</v>
      </c>
      <c r="AY3255" s="275" t="s">
        <v>414</v>
      </c>
    </row>
    <row r="3256" s="15" customFormat="1">
      <c r="B3256" s="287"/>
      <c r="C3256" s="288"/>
      <c r="D3256" s="252" t="s">
        <v>428</v>
      </c>
      <c r="E3256" s="289" t="s">
        <v>21</v>
      </c>
      <c r="F3256" s="290" t="s">
        <v>235</v>
      </c>
      <c r="G3256" s="288"/>
      <c r="H3256" s="291">
        <v>3</v>
      </c>
      <c r="I3256" s="292"/>
      <c r="J3256" s="288"/>
      <c r="K3256" s="288"/>
      <c r="L3256" s="293"/>
      <c r="M3256" s="294"/>
      <c r="N3256" s="295"/>
      <c r="O3256" s="295"/>
      <c r="P3256" s="295"/>
      <c r="Q3256" s="295"/>
      <c r="R3256" s="295"/>
      <c r="S3256" s="295"/>
      <c r="T3256" s="296"/>
      <c r="AT3256" s="297" t="s">
        <v>428</v>
      </c>
      <c r="AU3256" s="297" t="s">
        <v>86</v>
      </c>
      <c r="AV3256" s="15" t="s">
        <v>422</v>
      </c>
      <c r="AW3256" s="15" t="s">
        <v>39</v>
      </c>
      <c r="AX3256" s="15" t="s">
        <v>83</v>
      </c>
      <c r="AY3256" s="297" t="s">
        <v>414</v>
      </c>
    </row>
    <row r="3257" s="1" customFormat="1" ht="25.5" customHeight="1">
      <c r="B3257" s="47"/>
      <c r="C3257" s="240" t="s">
        <v>3485</v>
      </c>
      <c r="D3257" s="240" t="s">
        <v>418</v>
      </c>
      <c r="E3257" s="241" t="s">
        <v>3486</v>
      </c>
      <c r="F3257" s="242" t="s">
        <v>3487</v>
      </c>
      <c r="G3257" s="243" t="s">
        <v>3412</v>
      </c>
      <c r="H3257" s="244">
        <v>1</v>
      </c>
      <c r="I3257" s="245"/>
      <c r="J3257" s="246">
        <f>ROUND(I3257*H3257,2)</f>
        <v>0</v>
      </c>
      <c r="K3257" s="242" t="s">
        <v>21</v>
      </c>
      <c r="L3257" s="73"/>
      <c r="M3257" s="247" t="s">
        <v>21</v>
      </c>
      <c r="N3257" s="248" t="s">
        <v>47</v>
      </c>
      <c r="O3257" s="48"/>
      <c r="P3257" s="249">
        <f>O3257*H3257</f>
        <v>0</v>
      </c>
      <c r="Q3257" s="249">
        <v>0</v>
      </c>
      <c r="R3257" s="249">
        <f>Q3257*H3257</f>
        <v>0</v>
      </c>
      <c r="S3257" s="249">
        <v>0</v>
      </c>
      <c r="T3257" s="250">
        <f>S3257*H3257</f>
        <v>0</v>
      </c>
      <c r="AR3257" s="25" t="s">
        <v>690</v>
      </c>
      <c r="AT3257" s="25" t="s">
        <v>418</v>
      </c>
      <c r="AU3257" s="25" t="s">
        <v>86</v>
      </c>
      <c r="AY3257" s="25" t="s">
        <v>414</v>
      </c>
      <c r="BE3257" s="251">
        <f>IF(N3257="základní",J3257,0)</f>
        <v>0</v>
      </c>
      <c r="BF3257" s="251">
        <f>IF(N3257="snížená",J3257,0)</f>
        <v>0</v>
      </c>
      <c r="BG3257" s="251">
        <f>IF(N3257="zákl. přenesená",J3257,0)</f>
        <v>0</v>
      </c>
      <c r="BH3257" s="251">
        <f>IF(N3257="sníž. přenesená",J3257,0)</f>
        <v>0</v>
      </c>
      <c r="BI3257" s="251">
        <f>IF(N3257="nulová",J3257,0)</f>
        <v>0</v>
      </c>
      <c r="BJ3257" s="25" t="s">
        <v>83</v>
      </c>
      <c r="BK3257" s="251">
        <f>ROUND(I3257*H3257,2)</f>
        <v>0</v>
      </c>
      <c r="BL3257" s="25" t="s">
        <v>690</v>
      </c>
      <c r="BM3257" s="25" t="s">
        <v>3488</v>
      </c>
    </row>
    <row r="3258" s="12" customFormat="1">
      <c r="B3258" s="255"/>
      <c r="C3258" s="256"/>
      <c r="D3258" s="252" t="s">
        <v>428</v>
      </c>
      <c r="E3258" s="257" t="s">
        <v>21</v>
      </c>
      <c r="F3258" s="258" t="s">
        <v>1163</v>
      </c>
      <c r="G3258" s="256"/>
      <c r="H3258" s="257" t="s">
        <v>21</v>
      </c>
      <c r="I3258" s="259"/>
      <c r="J3258" s="256"/>
      <c r="K3258" s="256"/>
      <c r="L3258" s="260"/>
      <c r="M3258" s="261"/>
      <c r="N3258" s="262"/>
      <c r="O3258" s="262"/>
      <c r="P3258" s="262"/>
      <c r="Q3258" s="262"/>
      <c r="R3258" s="262"/>
      <c r="S3258" s="262"/>
      <c r="T3258" s="263"/>
      <c r="AT3258" s="264" t="s">
        <v>428</v>
      </c>
      <c r="AU3258" s="264" t="s">
        <v>86</v>
      </c>
      <c r="AV3258" s="12" t="s">
        <v>83</v>
      </c>
      <c r="AW3258" s="12" t="s">
        <v>39</v>
      </c>
      <c r="AX3258" s="12" t="s">
        <v>76</v>
      </c>
      <c r="AY3258" s="264" t="s">
        <v>414</v>
      </c>
    </row>
    <row r="3259" s="13" customFormat="1">
      <c r="B3259" s="265"/>
      <c r="C3259" s="266"/>
      <c r="D3259" s="252" t="s">
        <v>428</v>
      </c>
      <c r="E3259" s="267" t="s">
        <v>21</v>
      </c>
      <c r="F3259" s="268" t="s">
        <v>3489</v>
      </c>
      <c r="G3259" s="266"/>
      <c r="H3259" s="269">
        <v>1</v>
      </c>
      <c r="I3259" s="270"/>
      <c r="J3259" s="266"/>
      <c r="K3259" s="266"/>
      <c r="L3259" s="271"/>
      <c r="M3259" s="272"/>
      <c r="N3259" s="273"/>
      <c r="O3259" s="273"/>
      <c r="P3259" s="273"/>
      <c r="Q3259" s="273"/>
      <c r="R3259" s="273"/>
      <c r="S3259" s="273"/>
      <c r="T3259" s="274"/>
      <c r="AT3259" s="275" t="s">
        <v>428</v>
      </c>
      <c r="AU3259" s="275" t="s">
        <v>86</v>
      </c>
      <c r="AV3259" s="13" t="s">
        <v>86</v>
      </c>
      <c r="AW3259" s="13" t="s">
        <v>39</v>
      </c>
      <c r="AX3259" s="13" t="s">
        <v>76</v>
      </c>
      <c r="AY3259" s="275" t="s">
        <v>414</v>
      </c>
    </row>
    <row r="3260" s="15" customFormat="1">
      <c r="B3260" s="287"/>
      <c r="C3260" s="288"/>
      <c r="D3260" s="252" t="s">
        <v>428</v>
      </c>
      <c r="E3260" s="289" t="s">
        <v>21</v>
      </c>
      <c r="F3260" s="290" t="s">
        <v>235</v>
      </c>
      <c r="G3260" s="288"/>
      <c r="H3260" s="291">
        <v>1</v>
      </c>
      <c r="I3260" s="292"/>
      <c r="J3260" s="288"/>
      <c r="K3260" s="288"/>
      <c r="L3260" s="293"/>
      <c r="M3260" s="294"/>
      <c r="N3260" s="295"/>
      <c r="O3260" s="295"/>
      <c r="P3260" s="295"/>
      <c r="Q3260" s="295"/>
      <c r="R3260" s="295"/>
      <c r="S3260" s="295"/>
      <c r="T3260" s="296"/>
      <c r="AT3260" s="297" t="s">
        <v>428</v>
      </c>
      <c r="AU3260" s="297" t="s">
        <v>86</v>
      </c>
      <c r="AV3260" s="15" t="s">
        <v>422</v>
      </c>
      <c r="AW3260" s="15" t="s">
        <v>39</v>
      </c>
      <c r="AX3260" s="15" t="s">
        <v>83</v>
      </c>
      <c r="AY3260" s="297" t="s">
        <v>414</v>
      </c>
    </row>
    <row r="3261" s="1" customFormat="1" ht="25.5" customHeight="1">
      <c r="B3261" s="47"/>
      <c r="C3261" s="240" t="s">
        <v>3490</v>
      </c>
      <c r="D3261" s="240" t="s">
        <v>418</v>
      </c>
      <c r="E3261" s="241" t="s">
        <v>3491</v>
      </c>
      <c r="F3261" s="242" t="s">
        <v>3492</v>
      </c>
      <c r="G3261" s="243" t="s">
        <v>3412</v>
      </c>
      <c r="H3261" s="244">
        <v>1</v>
      </c>
      <c r="I3261" s="245"/>
      <c r="J3261" s="246">
        <f>ROUND(I3261*H3261,2)</f>
        <v>0</v>
      </c>
      <c r="K3261" s="242" t="s">
        <v>21</v>
      </c>
      <c r="L3261" s="73"/>
      <c r="M3261" s="247" t="s">
        <v>21</v>
      </c>
      <c r="N3261" s="248" t="s">
        <v>47</v>
      </c>
      <c r="O3261" s="48"/>
      <c r="P3261" s="249">
        <f>O3261*H3261</f>
        <v>0</v>
      </c>
      <c r="Q3261" s="249">
        <v>0</v>
      </c>
      <c r="R3261" s="249">
        <f>Q3261*H3261</f>
        <v>0</v>
      </c>
      <c r="S3261" s="249">
        <v>0</v>
      </c>
      <c r="T3261" s="250">
        <f>S3261*H3261</f>
        <v>0</v>
      </c>
      <c r="AR3261" s="25" t="s">
        <v>690</v>
      </c>
      <c r="AT3261" s="25" t="s">
        <v>418</v>
      </c>
      <c r="AU3261" s="25" t="s">
        <v>86</v>
      </c>
      <c r="AY3261" s="25" t="s">
        <v>414</v>
      </c>
      <c r="BE3261" s="251">
        <f>IF(N3261="základní",J3261,0)</f>
        <v>0</v>
      </c>
      <c r="BF3261" s="251">
        <f>IF(N3261="snížená",J3261,0)</f>
        <v>0</v>
      </c>
      <c r="BG3261" s="251">
        <f>IF(N3261="zákl. přenesená",J3261,0)</f>
        <v>0</v>
      </c>
      <c r="BH3261" s="251">
        <f>IF(N3261="sníž. přenesená",J3261,0)</f>
        <v>0</v>
      </c>
      <c r="BI3261" s="251">
        <f>IF(N3261="nulová",J3261,0)</f>
        <v>0</v>
      </c>
      <c r="BJ3261" s="25" t="s">
        <v>83</v>
      </c>
      <c r="BK3261" s="251">
        <f>ROUND(I3261*H3261,2)</f>
        <v>0</v>
      </c>
      <c r="BL3261" s="25" t="s">
        <v>690</v>
      </c>
      <c r="BM3261" s="25" t="s">
        <v>3493</v>
      </c>
    </row>
    <row r="3262" s="12" customFormat="1">
      <c r="B3262" s="255"/>
      <c r="C3262" s="256"/>
      <c r="D3262" s="252" t="s">
        <v>428</v>
      </c>
      <c r="E3262" s="257" t="s">
        <v>21</v>
      </c>
      <c r="F3262" s="258" t="s">
        <v>1163</v>
      </c>
      <c r="G3262" s="256"/>
      <c r="H3262" s="257" t="s">
        <v>21</v>
      </c>
      <c r="I3262" s="259"/>
      <c r="J3262" s="256"/>
      <c r="K3262" s="256"/>
      <c r="L3262" s="260"/>
      <c r="M3262" s="261"/>
      <c r="N3262" s="262"/>
      <c r="O3262" s="262"/>
      <c r="P3262" s="262"/>
      <c r="Q3262" s="262"/>
      <c r="R3262" s="262"/>
      <c r="S3262" s="262"/>
      <c r="T3262" s="263"/>
      <c r="AT3262" s="264" t="s">
        <v>428</v>
      </c>
      <c r="AU3262" s="264" t="s">
        <v>86</v>
      </c>
      <c r="AV3262" s="12" t="s">
        <v>83</v>
      </c>
      <c r="AW3262" s="12" t="s">
        <v>39</v>
      </c>
      <c r="AX3262" s="12" t="s">
        <v>76</v>
      </c>
      <c r="AY3262" s="264" t="s">
        <v>414</v>
      </c>
    </row>
    <row r="3263" s="13" customFormat="1">
      <c r="B3263" s="265"/>
      <c r="C3263" s="266"/>
      <c r="D3263" s="252" t="s">
        <v>428</v>
      </c>
      <c r="E3263" s="267" t="s">
        <v>21</v>
      </c>
      <c r="F3263" s="268" t="s">
        <v>3494</v>
      </c>
      <c r="G3263" s="266"/>
      <c r="H3263" s="269">
        <v>1</v>
      </c>
      <c r="I3263" s="270"/>
      <c r="J3263" s="266"/>
      <c r="K3263" s="266"/>
      <c r="L3263" s="271"/>
      <c r="M3263" s="272"/>
      <c r="N3263" s="273"/>
      <c r="O3263" s="273"/>
      <c r="P3263" s="273"/>
      <c r="Q3263" s="273"/>
      <c r="R3263" s="273"/>
      <c r="S3263" s="273"/>
      <c r="T3263" s="274"/>
      <c r="AT3263" s="275" t="s">
        <v>428</v>
      </c>
      <c r="AU3263" s="275" t="s">
        <v>86</v>
      </c>
      <c r="AV3263" s="13" t="s">
        <v>86</v>
      </c>
      <c r="AW3263" s="13" t="s">
        <v>39</v>
      </c>
      <c r="AX3263" s="13" t="s">
        <v>76</v>
      </c>
      <c r="AY3263" s="275" t="s">
        <v>414</v>
      </c>
    </row>
    <row r="3264" s="15" customFormat="1">
      <c r="B3264" s="287"/>
      <c r="C3264" s="288"/>
      <c r="D3264" s="252" t="s">
        <v>428</v>
      </c>
      <c r="E3264" s="289" t="s">
        <v>21</v>
      </c>
      <c r="F3264" s="290" t="s">
        <v>235</v>
      </c>
      <c r="G3264" s="288"/>
      <c r="H3264" s="291">
        <v>1</v>
      </c>
      <c r="I3264" s="292"/>
      <c r="J3264" s="288"/>
      <c r="K3264" s="288"/>
      <c r="L3264" s="293"/>
      <c r="M3264" s="294"/>
      <c r="N3264" s="295"/>
      <c r="O3264" s="295"/>
      <c r="P3264" s="295"/>
      <c r="Q3264" s="295"/>
      <c r="R3264" s="295"/>
      <c r="S3264" s="295"/>
      <c r="T3264" s="296"/>
      <c r="AT3264" s="297" t="s">
        <v>428</v>
      </c>
      <c r="AU3264" s="297" t="s">
        <v>86</v>
      </c>
      <c r="AV3264" s="15" t="s">
        <v>422</v>
      </c>
      <c r="AW3264" s="15" t="s">
        <v>39</v>
      </c>
      <c r="AX3264" s="15" t="s">
        <v>83</v>
      </c>
      <c r="AY3264" s="297" t="s">
        <v>414</v>
      </c>
    </row>
    <row r="3265" s="1" customFormat="1" ht="38.25" customHeight="1">
      <c r="B3265" s="47"/>
      <c r="C3265" s="240" t="s">
        <v>3495</v>
      </c>
      <c r="D3265" s="240" t="s">
        <v>418</v>
      </c>
      <c r="E3265" s="241" t="s">
        <v>3496</v>
      </c>
      <c r="F3265" s="242" t="s">
        <v>3497</v>
      </c>
      <c r="G3265" s="243" t="s">
        <v>145</v>
      </c>
      <c r="H3265" s="244">
        <v>203.5</v>
      </c>
      <c r="I3265" s="245"/>
      <c r="J3265" s="246">
        <f>ROUND(I3265*H3265,2)</f>
        <v>0</v>
      </c>
      <c r="K3265" s="242" t="s">
        <v>21</v>
      </c>
      <c r="L3265" s="73"/>
      <c r="M3265" s="247" t="s">
        <v>21</v>
      </c>
      <c r="N3265" s="248" t="s">
        <v>47</v>
      </c>
      <c r="O3265" s="48"/>
      <c r="P3265" s="249">
        <f>O3265*H3265</f>
        <v>0</v>
      </c>
      <c r="Q3265" s="249">
        <v>0</v>
      </c>
      <c r="R3265" s="249">
        <f>Q3265*H3265</f>
        <v>0</v>
      </c>
      <c r="S3265" s="249">
        <v>0</v>
      </c>
      <c r="T3265" s="250">
        <f>S3265*H3265</f>
        <v>0</v>
      </c>
      <c r="AR3265" s="25" t="s">
        <v>690</v>
      </c>
      <c r="AT3265" s="25" t="s">
        <v>418</v>
      </c>
      <c r="AU3265" s="25" t="s">
        <v>86</v>
      </c>
      <c r="AY3265" s="25" t="s">
        <v>414</v>
      </c>
      <c r="BE3265" s="251">
        <f>IF(N3265="základní",J3265,0)</f>
        <v>0</v>
      </c>
      <c r="BF3265" s="251">
        <f>IF(N3265="snížená",J3265,0)</f>
        <v>0</v>
      </c>
      <c r="BG3265" s="251">
        <f>IF(N3265="zákl. přenesená",J3265,0)</f>
        <v>0</v>
      </c>
      <c r="BH3265" s="251">
        <f>IF(N3265="sníž. přenesená",J3265,0)</f>
        <v>0</v>
      </c>
      <c r="BI3265" s="251">
        <f>IF(N3265="nulová",J3265,0)</f>
        <v>0</v>
      </c>
      <c r="BJ3265" s="25" t="s">
        <v>83</v>
      </c>
      <c r="BK3265" s="251">
        <f>ROUND(I3265*H3265,2)</f>
        <v>0</v>
      </c>
      <c r="BL3265" s="25" t="s">
        <v>690</v>
      </c>
      <c r="BM3265" s="25" t="s">
        <v>3498</v>
      </c>
    </row>
    <row r="3266" s="12" customFormat="1">
      <c r="B3266" s="255"/>
      <c r="C3266" s="256"/>
      <c r="D3266" s="252" t="s">
        <v>428</v>
      </c>
      <c r="E3266" s="257" t="s">
        <v>21</v>
      </c>
      <c r="F3266" s="258" t="s">
        <v>1163</v>
      </c>
      <c r="G3266" s="256"/>
      <c r="H3266" s="257" t="s">
        <v>21</v>
      </c>
      <c r="I3266" s="259"/>
      <c r="J3266" s="256"/>
      <c r="K3266" s="256"/>
      <c r="L3266" s="260"/>
      <c r="M3266" s="261"/>
      <c r="N3266" s="262"/>
      <c r="O3266" s="262"/>
      <c r="P3266" s="262"/>
      <c r="Q3266" s="262"/>
      <c r="R3266" s="262"/>
      <c r="S3266" s="262"/>
      <c r="T3266" s="263"/>
      <c r="AT3266" s="264" t="s">
        <v>428</v>
      </c>
      <c r="AU3266" s="264" t="s">
        <v>86</v>
      </c>
      <c r="AV3266" s="12" t="s">
        <v>83</v>
      </c>
      <c r="AW3266" s="12" t="s">
        <v>39</v>
      </c>
      <c r="AX3266" s="12" t="s">
        <v>76</v>
      </c>
      <c r="AY3266" s="264" t="s">
        <v>414</v>
      </c>
    </row>
    <row r="3267" s="13" customFormat="1">
      <c r="B3267" s="265"/>
      <c r="C3267" s="266"/>
      <c r="D3267" s="252" t="s">
        <v>428</v>
      </c>
      <c r="E3267" s="267" t="s">
        <v>21</v>
      </c>
      <c r="F3267" s="268" t="s">
        <v>3499</v>
      </c>
      <c r="G3267" s="266"/>
      <c r="H3267" s="269">
        <v>203.5</v>
      </c>
      <c r="I3267" s="270"/>
      <c r="J3267" s="266"/>
      <c r="K3267" s="266"/>
      <c r="L3267" s="271"/>
      <c r="M3267" s="272"/>
      <c r="N3267" s="273"/>
      <c r="O3267" s="273"/>
      <c r="P3267" s="273"/>
      <c r="Q3267" s="273"/>
      <c r="R3267" s="273"/>
      <c r="S3267" s="273"/>
      <c r="T3267" s="274"/>
      <c r="AT3267" s="275" t="s">
        <v>428</v>
      </c>
      <c r="AU3267" s="275" t="s">
        <v>86</v>
      </c>
      <c r="AV3267" s="13" t="s">
        <v>86</v>
      </c>
      <c r="AW3267" s="13" t="s">
        <v>39</v>
      </c>
      <c r="AX3267" s="13" t="s">
        <v>76</v>
      </c>
      <c r="AY3267" s="275" t="s">
        <v>414</v>
      </c>
    </row>
    <row r="3268" s="15" customFormat="1">
      <c r="B3268" s="287"/>
      <c r="C3268" s="288"/>
      <c r="D3268" s="252" t="s">
        <v>428</v>
      </c>
      <c r="E3268" s="289" t="s">
        <v>21</v>
      </c>
      <c r="F3268" s="290" t="s">
        <v>235</v>
      </c>
      <c r="G3268" s="288"/>
      <c r="H3268" s="291">
        <v>203.5</v>
      </c>
      <c r="I3268" s="292"/>
      <c r="J3268" s="288"/>
      <c r="K3268" s="288"/>
      <c r="L3268" s="293"/>
      <c r="M3268" s="294"/>
      <c r="N3268" s="295"/>
      <c r="O3268" s="295"/>
      <c r="P3268" s="295"/>
      <c r="Q3268" s="295"/>
      <c r="R3268" s="295"/>
      <c r="S3268" s="295"/>
      <c r="T3268" s="296"/>
      <c r="AT3268" s="297" t="s">
        <v>428</v>
      </c>
      <c r="AU3268" s="297" t="s">
        <v>86</v>
      </c>
      <c r="AV3268" s="15" t="s">
        <v>422</v>
      </c>
      <c r="AW3268" s="15" t="s">
        <v>39</v>
      </c>
      <c r="AX3268" s="15" t="s">
        <v>83</v>
      </c>
      <c r="AY3268" s="297" t="s">
        <v>414</v>
      </c>
    </row>
    <row r="3269" s="1" customFormat="1" ht="25.5" customHeight="1">
      <c r="B3269" s="47"/>
      <c r="C3269" s="240" t="s">
        <v>3500</v>
      </c>
      <c r="D3269" s="240" t="s">
        <v>418</v>
      </c>
      <c r="E3269" s="241" t="s">
        <v>3501</v>
      </c>
      <c r="F3269" s="242" t="s">
        <v>3502</v>
      </c>
      <c r="G3269" s="243" t="s">
        <v>145</v>
      </c>
      <c r="H3269" s="244">
        <v>91</v>
      </c>
      <c r="I3269" s="245"/>
      <c r="J3269" s="246">
        <f>ROUND(I3269*H3269,2)</f>
        <v>0</v>
      </c>
      <c r="K3269" s="242" t="s">
        <v>21</v>
      </c>
      <c r="L3269" s="73"/>
      <c r="M3269" s="247" t="s">
        <v>21</v>
      </c>
      <c r="N3269" s="248" t="s">
        <v>47</v>
      </c>
      <c r="O3269" s="48"/>
      <c r="P3269" s="249">
        <f>O3269*H3269</f>
        <v>0</v>
      </c>
      <c r="Q3269" s="249">
        <v>0</v>
      </c>
      <c r="R3269" s="249">
        <f>Q3269*H3269</f>
        <v>0</v>
      </c>
      <c r="S3269" s="249">
        <v>0</v>
      </c>
      <c r="T3269" s="250">
        <f>S3269*H3269</f>
        <v>0</v>
      </c>
      <c r="AR3269" s="25" t="s">
        <v>690</v>
      </c>
      <c r="AT3269" s="25" t="s">
        <v>418</v>
      </c>
      <c r="AU3269" s="25" t="s">
        <v>86</v>
      </c>
      <c r="AY3269" s="25" t="s">
        <v>414</v>
      </c>
      <c r="BE3269" s="251">
        <f>IF(N3269="základní",J3269,0)</f>
        <v>0</v>
      </c>
      <c r="BF3269" s="251">
        <f>IF(N3269="snížená",J3269,0)</f>
        <v>0</v>
      </c>
      <c r="BG3269" s="251">
        <f>IF(N3269="zákl. přenesená",J3269,0)</f>
        <v>0</v>
      </c>
      <c r="BH3269" s="251">
        <f>IF(N3269="sníž. přenesená",J3269,0)</f>
        <v>0</v>
      </c>
      <c r="BI3269" s="251">
        <f>IF(N3269="nulová",J3269,0)</f>
        <v>0</v>
      </c>
      <c r="BJ3269" s="25" t="s">
        <v>83</v>
      </c>
      <c r="BK3269" s="251">
        <f>ROUND(I3269*H3269,2)</f>
        <v>0</v>
      </c>
      <c r="BL3269" s="25" t="s">
        <v>690</v>
      </c>
      <c r="BM3269" s="25" t="s">
        <v>3503</v>
      </c>
    </row>
    <row r="3270" s="12" customFormat="1">
      <c r="B3270" s="255"/>
      <c r="C3270" s="256"/>
      <c r="D3270" s="252" t="s">
        <v>428</v>
      </c>
      <c r="E3270" s="257" t="s">
        <v>21</v>
      </c>
      <c r="F3270" s="258" t="s">
        <v>1163</v>
      </c>
      <c r="G3270" s="256"/>
      <c r="H3270" s="257" t="s">
        <v>21</v>
      </c>
      <c r="I3270" s="259"/>
      <c r="J3270" s="256"/>
      <c r="K3270" s="256"/>
      <c r="L3270" s="260"/>
      <c r="M3270" s="261"/>
      <c r="N3270" s="262"/>
      <c r="O3270" s="262"/>
      <c r="P3270" s="262"/>
      <c r="Q3270" s="262"/>
      <c r="R3270" s="262"/>
      <c r="S3270" s="262"/>
      <c r="T3270" s="263"/>
      <c r="AT3270" s="264" t="s">
        <v>428</v>
      </c>
      <c r="AU3270" s="264" t="s">
        <v>86</v>
      </c>
      <c r="AV3270" s="12" t="s">
        <v>83</v>
      </c>
      <c r="AW3270" s="12" t="s">
        <v>39</v>
      </c>
      <c r="AX3270" s="12" t="s">
        <v>76</v>
      </c>
      <c r="AY3270" s="264" t="s">
        <v>414</v>
      </c>
    </row>
    <row r="3271" s="13" customFormat="1">
      <c r="B3271" s="265"/>
      <c r="C3271" s="266"/>
      <c r="D3271" s="252" t="s">
        <v>428</v>
      </c>
      <c r="E3271" s="267" t="s">
        <v>21</v>
      </c>
      <c r="F3271" s="268" t="s">
        <v>3504</v>
      </c>
      <c r="G3271" s="266"/>
      <c r="H3271" s="269">
        <v>91</v>
      </c>
      <c r="I3271" s="270"/>
      <c r="J3271" s="266"/>
      <c r="K3271" s="266"/>
      <c r="L3271" s="271"/>
      <c r="M3271" s="272"/>
      <c r="N3271" s="273"/>
      <c r="O3271" s="273"/>
      <c r="P3271" s="273"/>
      <c r="Q3271" s="273"/>
      <c r="R3271" s="273"/>
      <c r="S3271" s="273"/>
      <c r="T3271" s="274"/>
      <c r="AT3271" s="275" t="s">
        <v>428</v>
      </c>
      <c r="AU3271" s="275" t="s">
        <v>86</v>
      </c>
      <c r="AV3271" s="13" t="s">
        <v>86</v>
      </c>
      <c r="AW3271" s="13" t="s">
        <v>39</v>
      </c>
      <c r="AX3271" s="13" t="s">
        <v>76</v>
      </c>
      <c r="AY3271" s="275" t="s">
        <v>414</v>
      </c>
    </row>
    <row r="3272" s="15" customFormat="1">
      <c r="B3272" s="287"/>
      <c r="C3272" s="288"/>
      <c r="D3272" s="252" t="s">
        <v>428</v>
      </c>
      <c r="E3272" s="289" t="s">
        <v>21</v>
      </c>
      <c r="F3272" s="290" t="s">
        <v>235</v>
      </c>
      <c r="G3272" s="288"/>
      <c r="H3272" s="291">
        <v>91</v>
      </c>
      <c r="I3272" s="292"/>
      <c r="J3272" s="288"/>
      <c r="K3272" s="288"/>
      <c r="L3272" s="293"/>
      <c r="M3272" s="294"/>
      <c r="N3272" s="295"/>
      <c r="O3272" s="295"/>
      <c r="P3272" s="295"/>
      <c r="Q3272" s="295"/>
      <c r="R3272" s="295"/>
      <c r="S3272" s="295"/>
      <c r="T3272" s="296"/>
      <c r="AT3272" s="297" t="s">
        <v>428</v>
      </c>
      <c r="AU3272" s="297" t="s">
        <v>86</v>
      </c>
      <c r="AV3272" s="15" t="s">
        <v>422</v>
      </c>
      <c r="AW3272" s="15" t="s">
        <v>39</v>
      </c>
      <c r="AX3272" s="15" t="s">
        <v>83</v>
      </c>
      <c r="AY3272" s="297" t="s">
        <v>414</v>
      </c>
    </row>
    <row r="3273" s="1" customFormat="1" ht="140.25" customHeight="1">
      <c r="B3273" s="47"/>
      <c r="C3273" s="240" t="s">
        <v>3505</v>
      </c>
      <c r="D3273" s="240" t="s">
        <v>418</v>
      </c>
      <c r="E3273" s="241" t="s">
        <v>3506</v>
      </c>
      <c r="F3273" s="242" t="s">
        <v>3507</v>
      </c>
      <c r="G3273" s="243" t="s">
        <v>3412</v>
      </c>
      <c r="H3273" s="244">
        <v>1</v>
      </c>
      <c r="I3273" s="245"/>
      <c r="J3273" s="246">
        <f>ROUND(I3273*H3273,2)</f>
        <v>0</v>
      </c>
      <c r="K3273" s="242" t="s">
        <v>21</v>
      </c>
      <c r="L3273" s="73"/>
      <c r="M3273" s="247" t="s">
        <v>21</v>
      </c>
      <c r="N3273" s="248" t="s">
        <v>47</v>
      </c>
      <c r="O3273" s="48"/>
      <c r="P3273" s="249">
        <f>O3273*H3273</f>
        <v>0</v>
      </c>
      <c r="Q3273" s="249">
        <v>0</v>
      </c>
      <c r="R3273" s="249">
        <f>Q3273*H3273</f>
        <v>0</v>
      </c>
      <c r="S3273" s="249">
        <v>0</v>
      </c>
      <c r="T3273" s="250">
        <f>S3273*H3273</f>
        <v>0</v>
      </c>
      <c r="AR3273" s="25" t="s">
        <v>690</v>
      </c>
      <c r="AT3273" s="25" t="s">
        <v>418</v>
      </c>
      <c r="AU3273" s="25" t="s">
        <v>86</v>
      </c>
      <c r="AY3273" s="25" t="s">
        <v>414</v>
      </c>
      <c r="BE3273" s="251">
        <f>IF(N3273="základní",J3273,0)</f>
        <v>0</v>
      </c>
      <c r="BF3273" s="251">
        <f>IF(N3273="snížená",J3273,0)</f>
        <v>0</v>
      </c>
      <c r="BG3273" s="251">
        <f>IF(N3273="zákl. přenesená",J3273,0)</f>
        <v>0</v>
      </c>
      <c r="BH3273" s="251">
        <f>IF(N3273="sníž. přenesená",J3273,0)</f>
        <v>0</v>
      </c>
      <c r="BI3273" s="251">
        <f>IF(N3273="nulová",J3273,0)</f>
        <v>0</v>
      </c>
      <c r="BJ3273" s="25" t="s">
        <v>83</v>
      </c>
      <c r="BK3273" s="251">
        <f>ROUND(I3273*H3273,2)</f>
        <v>0</v>
      </c>
      <c r="BL3273" s="25" t="s">
        <v>690</v>
      </c>
      <c r="BM3273" s="25" t="s">
        <v>3508</v>
      </c>
    </row>
    <row r="3274" s="12" customFormat="1">
      <c r="B3274" s="255"/>
      <c r="C3274" s="256"/>
      <c r="D3274" s="252" t="s">
        <v>428</v>
      </c>
      <c r="E3274" s="257" t="s">
        <v>21</v>
      </c>
      <c r="F3274" s="258" t="s">
        <v>1163</v>
      </c>
      <c r="G3274" s="256"/>
      <c r="H3274" s="257" t="s">
        <v>21</v>
      </c>
      <c r="I3274" s="259"/>
      <c r="J3274" s="256"/>
      <c r="K3274" s="256"/>
      <c r="L3274" s="260"/>
      <c r="M3274" s="261"/>
      <c r="N3274" s="262"/>
      <c r="O3274" s="262"/>
      <c r="P3274" s="262"/>
      <c r="Q3274" s="262"/>
      <c r="R3274" s="262"/>
      <c r="S3274" s="262"/>
      <c r="T3274" s="263"/>
      <c r="AT3274" s="264" t="s">
        <v>428</v>
      </c>
      <c r="AU3274" s="264" t="s">
        <v>86</v>
      </c>
      <c r="AV3274" s="12" t="s">
        <v>83</v>
      </c>
      <c r="AW3274" s="12" t="s">
        <v>39</v>
      </c>
      <c r="AX3274" s="12" t="s">
        <v>76</v>
      </c>
      <c r="AY3274" s="264" t="s">
        <v>414</v>
      </c>
    </row>
    <row r="3275" s="13" customFormat="1">
      <c r="B3275" s="265"/>
      <c r="C3275" s="266"/>
      <c r="D3275" s="252" t="s">
        <v>428</v>
      </c>
      <c r="E3275" s="267" t="s">
        <v>21</v>
      </c>
      <c r="F3275" s="268" t="s">
        <v>3509</v>
      </c>
      <c r="G3275" s="266"/>
      <c r="H3275" s="269">
        <v>1</v>
      </c>
      <c r="I3275" s="270"/>
      <c r="J3275" s="266"/>
      <c r="K3275" s="266"/>
      <c r="L3275" s="271"/>
      <c r="M3275" s="272"/>
      <c r="N3275" s="273"/>
      <c r="O3275" s="273"/>
      <c r="P3275" s="273"/>
      <c r="Q3275" s="273"/>
      <c r="R3275" s="273"/>
      <c r="S3275" s="273"/>
      <c r="T3275" s="274"/>
      <c r="AT3275" s="275" t="s">
        <v>428</v>
      </c>
      <c r="AU3275" s="275" t="s">
        <v>86</v>
      </c>
      <c r="AV3275" s="13" t="s">
        <v>86</v>
      </c>
      <c r="AW3275" s="13" t="s">
        <v>39</v>
      </c>
      <c r="AX3275" s="13" t="s">
        <v>76</v>
      </c>
      <c r="AY3275" s="275" t="s">
        <v>414</v>
      </c>
    </row>
    <row r="3276" s="15" customFormat="1">
      <c r="B3276" s="287"/>
      <c r="C3276" s="288"/>
      <c r="D3276" s="252" t="s">
        <v>428</v>
      </c>
      <c r="E3276" s="289" t="s">
        <v>21</v>
      </c>
      <c r="F3276" s="290" t="s">
        <v>235</v>
      </c>
      <c r="G3276" s="288"/>
      <c r="H3276" s="291">
        <v>1</v>
      </c>
      <c r="I3276" s="292"/>
      <c r="J3276" s="288"/>
      <c r="K3276" s="288"/>
      <c r="L3276" s="293"/>
      <c r="M3276" s="294"/>
      <c r="N3276" s="295"/>
      <c r="O3276" s="295"/>
      <c r="P3276" s="295"/>
      <c r="Q3276" s="295"/>
      <c r="R3276" s="295"/>
      <c r="S3276" s="295"/>
      <c r="T3276" s="296"/>
      <c r="AT3276" s="297" t="s">
        <v>428</v>
      </c>
      <c r="AU3276" s="297" t="s">
        <v>86</v>
      </c>
      <c r="AV3276" s="15" t="s">
        <v>422</v>
      </c>
      <c r="AW3276" s="15" t="s">
        <v>39</v>
      </c>
      <c r="AX3276" s="15" t="s">
        <v>83</v>
      </c>
      <c r="AY3276" s="297" t="s">
        <v>414</v>
      </c>
    </row>
    <row r="3277" s="1" customFormat="1" ht="25.5" customHeight="1">
      <c r="B3277" s="47"/>
      <c r="C3277" s="240" t="s">
        <v>508</v>
      </c>
      <c r="D3277" s="240" t="s">
        <v>418</v>
      </c>
      <c r="E3277" s="241" t="s">
        <v>3510</v>
      </c>
      <c r="F3277" s="242" t="s">
        <v>3511</v>
      </c>
      <c r="G3277" s="243" t="s">
        <v>609</v>
      </c>
      <c r="H3277" s="244">
        <v>400</v>
      </c>
      <c r="I3277" s="245"/>
      <c r="J3277" s="246">
        <f>ROUND(I3277*H3277,2)</f>
        <v>0</v>
      </c>
      <c r="K3277" s="242" t="s">
        <v>21</v>
      </c>
      <c r="L3277" s="73"/>
      <c r="M3277" s="247" t="s">
        <v>21</v>
      </c>
      <c r="N3277" s="248" t="s">
        <v>47</v>
      </c>
      <c r="O3277" s="48"/>
      <c r="P3277" s="249">
        <f>O3277*H3277</f>
        <v>0</v>
      </c>
      <c r="Q3277" s="249">
        <v>0</v>
      </c>
      <c r="R3277" s="249">
        <f>Q3277*H3277</f>
        <v>0</v>
      </c>
      <c r="S3277" s="249">
        <v>0</v>
      </c>
      <c r="T3277" s="250">
        <f>S3277*H3277</f>
        <v>0</v>
      </c>
      <c r="AR3277" s="25" t="s">
        <v>690</v>
      </c>
      <c r="AT3277" s="25" t="s">
        <v>418</v>
      </c>
      <c r="AU3277" s="25" t="s">
        <v>86</v>
      </c>
      <c r="AY3277" s="25" t="s">
        <v>414</v>
      </c>
      <c r="BE3277" s="251">
        <f>IF(N3277="základní",J3277,0)</f>
        <v>0</v>
      </c>
      <c r="BF3277" s="251">
        <f>IF(N3277="snížená",J3277,0)</f>
        <v>0</v>
      </c>
      <c r="BG3277" s="251">
        <f>IF(N3277="zákl. přenesená",J3277,0)</f>
        <v>0</v>
      </c>
      <c r="BH3277" s="251">
        <f>IF(N3277="sníž. přenesená",J3277,0)</f>
        <v>0</v>
      </c>
      <c r="BI3277" s="251">
        <f>IF(N3277="nulová",J3277,0)</f>
        <v>0</v>
      </c>
      <c r="BJ3277" s="25" t="s">
        <v>83</v>
      </c>
      <c r="BK3277" s="251">
        <f>ROUND(I3277*H3277,2)</f>
        <v>0</v>
      </c>
      <c r="BL3277" s="25" t="s">
        <v>690</v>
      </c>
      <c r="BM3277" s="25" t="s">
        <v>3512</v>
      </c>
    </row>
    <row r="3278" s="12" customFormat="1">
      <c r="B3278" s="255"/>
      <c r="C3278" s="256"/>
      <c r="D3278" s="252" t="s">
        <v>428</v>
      </c>
      <c r="E3278" s="257" t="s">
        <v>21</v>
      </c>
      <c r="F3278" s="258" t="s">
        <v>1163</v>
      </c>
      <c r="G3278" s="256"/>
      <c r="H3278" s="257" t="s">
        <v>21</v>
      </c>
      <c r="I3278" s="259"/>
      <c r="J3278" s="256"/>
      <c r="K3278" s="256"/>
      <c r="L3278" s="260"/>
      <c r="M3278" s="261"/>
      <c r="N3278" s="262"/>
      <c r="O3278" s="262"/>
      <c r="P3278" s="262"/>
      <c r="Q3278" s="262"/>
      <c r="R3278" s="262"/>
      <c r="S3278" s="262"/>
      <c r="T3278" s="263"/>
      <c r="AT3278" s="264" t="s">
        <v>428</v>
      </c>
      <c r="AU3278" s="264" t="s">
        <v>86</v>
      </c>
      <c r="AV3278" s="12" t="s">
        <v>83</v>
      </c>
      <c r="AW3278" s="12" t="s">
        <v>39</v>
      </c>
      <c r="AX3278" s="12" t="s">
        <v>76</v>
      </c>
      <c r="AY3278" s="264" t="s">
        <v>414</v>
      </c>
    </row>
    <row r="3279" s="13" customFormat="1">
      <c r="B3279" s="265"/>
      <c r="C3279" s="266"/>
      <c r="D3279" s="252" t="s">
        <v>428</v>
      </c>
      <c r="E3279" s="267" t="s">
        <v>21</v>
      </c>
      <c r="F3279" s="268" t="s">
        <v>3513</v>
      </c>
      <c r="G3279" s="266"/>
      <c r="H3279" s="269">
        <v>400</v>
      </c>
      <c r="I3279" s="270"/>
      <c r="J3279" s="266"/>
      <c r="K3279" s="266"/>
      <c r="L3279" s="271"/>
      <c r="M3279" s="272"/>
      <c r="N3279" s="273"/>
      <c r="O3279" s="273"/>
      <c r="P3279" s="273"/>
      <c r="Q3279" s="273"/>
      <c r="R3279" s="273"/>
      <c r="S3279" s="273"/>
      <c r="T3279" s="274"/>
      <c r="AT3279" s="275" t="s">
        <v>428</v>
      </c>
      <c r="AU3279" s="275" t="s">
        <v>86</v>
      </c>
      <c r="AV3279" s="13" t="s">
        <v>86</v>
      </c>
      <c r="AW3279" s="13" t="s">
        <v>39</v>
      </c>
      <c r="AX3279" s="13" t="s">
        <v>76</v>
      </c>
      <c r="AY3279" s="275" t="s">
        <v>414</v>
      </c>
    </row>
    <row r="3280" s="15" customFormat="1">
      <c r="B3280" s="287"/>
      <c r="C3280" s="288"/>
      <c r="D3280" s="252" t="s">
        <v>428</v>
      </c>
      <c r="E3280" s="289" t="s">
        <v>21</v>
      </c>
      <c r="F3280" s="290" t="s">
        <v>235</v>
      </c>
      <c r="G3280" s="288"/>
      <c r="H3280" s="291">
        <v>400</v>
      </c>
      <c r="I3280" s="292"/>
      <c r="J3280" s="288"/>
      <c r="K3280" s="288"/>
      <c r="L3280" s="293"/>
      <c r="M3280" s="294"/>
      <c r="N3280" s="295"/>
      <c r="O3280" s="295"/>
      <c r="P3280" s="295"/>
      <c r="Q3280" s="295"/>
      <c r="R3280" s="295"/>
      <c r="S3280" s="295"/>
      <c r="T3280" s="296"/>
      <c r="AT3280" s="297" t="s">
        <v>428</v>
      </c>
      <c r="AU3280" s="297" t="s">
        <v>86</v>
      </c>
      <c r="AV3280" s="15" t="s">
        <v>422</v>
      </c>
      <c r="AW3280" s="15" t="s">
        <v>39</v>
      </c>
      <c r="AX3280" s="15" t="s">
        <v>83</v>
      </c>
      <c r="AY3280" s="297" t="s">
        <v>414</v>
      </c>
    </row>
    <row r="3281" s="1" customFormat="1" ht="16.5" customHeight="1">
      <c r="B3281" s="47"/>
      <c r="C3281" s="240" t="s">
        <v>3514</v>
      </c>
      <c r="D3281" s="240" t="s">
        <v>418</v>
      </c>
      <c r="E3281" s="241" t="s">
        <v>3515</v>
      </c>
      <c r="F3281" s="242" t="s">
        <v>3516</v>
      </c>
      <c r="G3281" s="243" t="s">
        <v>609</v>
      </c>
      <c r="H3281" s="244">
        <v>650</v>
      </c>
      <c r="I3281" s="245"/>
      <c r="J3281" s="246">
        <f>ROUND(I3281*H3281,2)</f>
        <v>0</v>
      </c>
      <c r="K3281" s="242" t="s">
        <v>21</v>
      </c>
      <c r="L3281" s="73"/>
      <c r="M3281" s="247" t="s">
        <v>21</v>
      </c>
      <c r="N3281" s="248" t="s">
        <v>47</v>
      </c>
      <c r="O3281" s="48"/>
      <c r="P3281" s="249">
        <f>O3281*H3281</f>
        <v>0</v>
      </c>
      <c r="Q3281" s="249">
        <v>0</v>
      </c>
      <c r="R3281" s="249">
        <f>Q3281*H3281</f>
        <v>0</v>
      </c>
      <c r="S3281" s="249">
        <v>0</v>
      </c>
      <c r="T3281" s="250">
        <f>S3281*H3281</f>
        <v>0</v>
      </c>
      <c r="AR3281" s="25" t="s">
        <v>690</v>
      </c>
      <c r="AT3281" s="25" t="s">
        <v>418</v>
      </c>
      <c r="AU3281" s="25" t="s">
        <v>86</v>
      </c>
      <c r="AY3281" s="25" t="s">
        <v>414</v>
      </c>
      <c r="BE3281" s="251">
        <f>IF(N3281="základní",J3281,0)</f>
        <v>0</v>
      </c>
      <c r="BF3281" s="251">
        <f>IF(N3281="snížená",J3281,0)</f>
        <v>0</v>
      </c>
      <c r="BG3281" s="251">
        <f>IF(N3281="zákl. přenesená",J3281,0)</f>
        <v>0</v>
      </c>
      <c r="BH3281" s="251">
        <f>IF(N3281="sníž. přenesená",J3281,0)</f>
        <v>0</v>
      </c>
      <c r="BI3281" s="251">
        <f>IF(N3281="nulová",J3281,0)</f>
        <v>0</v>
      </c>
      <c r="BJ3281" s="25" t="s">
        <v>83</v>
      </c>
      <c r="BK3281" s="251">
        <f>ROUND(I3281*H3281,2)</f>
        <v>0</v>
      </c>
      <c r="BL3281" s="25" t="s">
        <v>690</v>
      </c>
      <c r="BM3281" s="25" t="s">
        <v>3517</v>
      </c>
    </row>
    <row r="3282" s="12" customFormat="1">
      <c r="B3282" s="255"/>
      <c r="C3282" s="256"/>
      <c r="D3282" s="252" t="s">
        <v>428</v>
      </c>
      <c r="E3282" s="257" t="s">
        <v>21</v>
      </c>
      <c r="F3282" s="258" t="s">
        <v>3518</v>
      </c>
      <c r="G3282" s="256"/>
      <c r="H3282" s="257" t="s">
        <v>21</v>
      </c>
      <c r="I3282" s="259"/>
      <c r="J3282" s="256"/>
      <c r="K3282" s="256"/>
      <c r="L3282" s="260"/>
      <c r="M3282" s="261"/>
      <c r="N3282" s="262"/>
      <c r="O3282" s="262"/>
      <c r="P3282" s="262"/>
      <c r="Q3282" s="262"/>
      <c r="R3282" s="262"/>
      <c r="S3282" s="262"/>
      <c r="T3282" s="263"/>
      <c r="AT3282" s="264" t="s">
        <v>428</v>
      </c>
      <c r="AU3282" s="264" t="s">
        <v>86</v>
      </c>
      <c r="AV3282" s="12" t="s">
        <v>83</v>
      </c>
      <c r="AW3282" s="12" t="s">
        <v>39</v>
      </c>
      <c r="AX3282" s="12" t="s">
        <v>76</v>
      </c>
      <c r="AY3282" s="264" t="s">
        <v>414</v>
      </c>
    </row>
    <row r="3283" s="13" customFormat="1">
      <c r="B3283" s="265"/>
      <c r="C3283" s="266"/>
      <c r="D3283" s="252" t="s">
        <v>428</v>
      </c>
      <c r="E3283" s="267" t="s">
        <v>21</v>
      </c>
      <c r="F3283" s="268" t="s">
        <v>3519</v>
      </c>
      <c r="G3283" s="266"/>
      <c r="H3283" s="269">
        <v>650</v>
      </c>
      <c r="I3283" s="270"/>
      <c r="J3283" s="266"/>
      <c r="K3283" s="266"/>
      <c r="L3283" s="271"/>
      <c r="M3283" s="272"/>
      <c r="N3283" s="273"/>
      <c r="O3283" s="273"/>
      <c r="P3283" s="273"/>
      <c r="Q3283" s="273"/>
      <c r="R3283" s="273"/>
      <c r="S3283" s="273"/>
      <c r="T3283" s="274"/>
      <c r="AT3283" s="275" t="s">
        <v>428</v>
      </c>
      <c r="AU3283" s="275" t="s">
        <v>86</v>
      </c>
      <c r="AV3283" s="13" t="s">
        <v>86</v>
      </c>
      <c r="AW3283" s="13" t="s">
        <v>39</v>
      </c>
      <c r="AX3283" s="13" t="s">
        <v>76</v>
      </c>
      <c r="AY3283" s="275" t="s">
        <v>414</v>
      </c>
    </row>
    <row r="3284" s="15" customFormat="1">
      <c r="B3284" s="287"/>
      <c r="C3284" s="288"/>
      <c r="D3284" s="252" t="s">
        <v>428</v>
      </c>
      <c r="E3284" s="289" t="s">
        <v>21</v>
      </c>
      <c r="F3284" s="290" t="s">
        <v>235</v>
      </c>
      <c r="G3284" s="288"/>
      <c r="H3284" s="291">
        <v>650</v>
      </c>
      <c r="I3284" s="292"/>
      <c r="J3284" s="288"/>
      <c r="K3284" s="288"/>
      <c r="L3284" s="293"/>
      <c r="M3284" s="294"/>
      <c r="N3284" s="295"/>
      <c r="O3284" s="295"/>
      <c r="P3284" s="295"/>
      <c r="Q3284" s="295"/>
      <c r="R3284" s="295"/>
      <c r="S3284" s="295"/>
      <c r="T3284" s="296"/>
      <c r="AT3284" s="297" t="s">
        <v>428</v>
      </c>
      <c r="AU3284" s="297" t="s">
        <v>86</v>
      </c>
      <c r="AV3284" s="15" t="s">
        <v>422</v>
      </c>
      <c r="AW3284" s="15" t="s">
        <v>39</v>
      </c>
      <c r="AX3284" s="15" t="s">
        <v>83</v>
      </c>
      <c r="AY3284" s="297" t="s">
        <v>414</v>
      </c>
    </row>
    <row r="3285" s="1" customFormat="1" ht="38.25" customHeight="1">
      <c r="B3285" s="47"/>
      <c r="C3285" s="240" t="s">
        <v>3520</v>
      </c>
      <c r="D3285" s="240" t="s">
        <v>418</v>
      </c>
      <c r="E3285" s="241" t="s">
        <v>3521</v>
      </c>
      <c r="F3285" s="242" t="s">
        <v>3522</v>
      </c>
      <c r="G3285" s="243" t="s">
        <v>1911</v>
      </c>
      <c r="H3285" s="308"/>
      <c r="I3285" s="245"/>
      <c r="J3285" s="246">
        <f>ROUND(I3285*H3285,2)</f>
        <v>0</v>
      </c>
      <c r="K3285" s="242" t="s">
        <v>421</v>
      </c>
      <c r="L3285" s="73"/>
      <c r="M3285" s="247" t="s">
        <v>21</v>
      </c>
      <c r="N3285" s="248" t="s">
        <v>47</v>
      </c>
      <c r="O3285" s="48"/>
      <c r="P3285" s="249">
        <f>O3285*H3285</f>
        <v>0</v>
      </c>
      <c r="Q3285" s="249">
        <v>0</v>
      </c>
      <c r="R3285" s="249">
        <f>Q3285*H3285</f>
        <v>0</v>
      </c>
      <c r="S3285" s="249">
        <v>0</v>
      </c>
      <c r="T3285" s="250">
        <f>S3285*H3285</f>
        <v>0</v>
      </c>
      <c r="AR3285" s="25" t="s">
        <v>690</v>
      </c>
      <c r="AT3285" s="25" t="s">
        <v>418</v>
      </c>
      <c r="AU3285" s="25" t="s">
        <v>86</v>
      </c>
      <c r="AY3285" s="25" t="s">
        <v>414</v>
      </c>
      <c r="BE3285" s="251">
        <f>IF(N3285="základní",J3285,0)</f>
        <v>0</v>
      </c>
      <c r="BF3285" s="251">
        <f>IF(N3285="snížená",J3285,0)</f>
        <v>0</v>
      </c>
      <c r="BG3285" s="251">
        <f>IF(N3285="zákl. přenesená",J3285,0)</f>
        <v>0</v>
      </c>
      <c r="BH3285" s="251">
        <f>IF(N3285="sníž. přenesená",J3285,0)</f>
        <v>0</v>
      </c>
      <c r="BI3285" s="251">
        <f>IF(N3285="nulová",J3285,0)</f>
        <v>0</v>
      </c>
      <c r="BJ3285" s="25" t="s">
        <v>83</v>
      </c>
      <c r="BK3285" s="251">
        <f>ROUND(I3285*H3285,2)</f>
        <v>0</v>
      </c>
      <c r="BL3285" s="25" t="s">
        <v>690</v>
      </c>
      <c r="BM3285" s="25" t="s">
        <v>3523</v>
      </c>
    </row>
    <row r="3286" s="1" customFormat="1">
      <c r="B3286" s="47"/>
      <c r="C3286" s="75"/>
      <c r="D3286" s="252" t="s">
        <v>425</v>
      </c>
      <c r="E3286" s="75"/>
      <c r="F3286" s="253" t="s">
        <v>3524</v>
      </c>
      <c r="G3286" s="75"/>
      <c r="H3286" s="75"/>
      <c r="I3286" s="208"/>
      <c r="J3286" s="75"/>
      <c r="K3286" s="75"/>
      <c r="L3286" s="73"/>
      <c r="M3286" s="254"/>
      <c r="N3286" s="48"/>
      <c r="O3286" s="48"/>
      <c r="P3286" s="48"/>
      <c r="Q3286" s="48"/>
      <c r="R3286" s="48"/>
      <c r="S3286" s="48"/>
      <c r="T3286" s="96"/>
      <c r="AT3286" s="25" t="s">
        <v>425</v>
      </c>
      <c r="AU3286" s="25" t="s">
        <v>86</v>
      </c>
    </row>
    <row r="3287" s="1" customFormat="1" ht="38.25" customHeight="1">
      <c r="B3287" s="47"/>
      <c r="C3287" s="240" t="s">
        <v>3525</v>
      </c>
      <c r="D3287" s="240" t="s">
        <v>418</v>
      </c>
      <c r="E3287" s="241" t="s">
        <v>3526</v>
      </c>
      <c r="F3287" s="242" t="s">
        <v>3527</v>
      </c>
      <c r="G3287" s="243" t="s">
        <v>1911</v>
      </c>
      <c r="H3287" s="308"/>
      <c r="I3287" s="245"/>
      <c r="J3287" s="246">
        <f>ROUND(I3287*H3287,2)</f>
        <v>0</v>
      </c>
      <c r="K3287" s="242" t="s">
        <v>421</v>
      </c>
      <c r="L3287" s="73"/>
      <c r="M3287" s="247" t="s">
        <v>21</v>
      </c>
      <c r="N3287" s="248" t="s">
        <v>47</v>
      </c>
      <c r="O3287" s="48"/>
      <c r="P3287" s="249">
        <f>O3287*H3287</f>
        <v>0</v>
      </c>
      <c r="Q3287" s="249">
        <v>0</v>
      </c>
      <c r="R3287" s="249">
        <f>Q3287*H3287</f>
        <v>0</v>
      </c>
      <c r="S3287" s="249">
        <v>0</v>
      </c>
      <c r="T3287" s="250">
        <f>S3287*H3287</f>
        <v>0</v>
      </c>
      <c r="AR3287" s="25" t="s">
        <v>690</v>
      </c>
      <c r="AT3287" s="25" t="s">
        <v>418</v>
      </c>
      <c r="AU3287" s="25" t="s">
        <v>86</v>
      </c>
      <c r="AY3287" s="25" t="s">
        <v>414</v>
      </c>
      <c r="BE3287" s="251">
        <f>IF(N3287="základní",J3287,0)</f>
        <v>0</v>
      </c>
      <c r="BF3287" s="251">
        <f>IF(N3287="snížená",J3287,0)</f>
        <v>0</v>
      </c>
      <c r="BG3287" s="251">
        <f>IF(N3287="zákl. přenesená",J3287,0)</f>
        <v>0</v>
      </c>
      <c r="BH3287" s="251">
        <f>IF(N3287="sníž. přenesená",J3287,0)</f>
        <v>0</v>
      </c>
      <c r="BI3287" s="251">
        <f>IF(N3287="nulová",J3287,0)</f>
        <v>0</v>
      </c>
      <c r="BJ3287" s="25" t="s">
        <v>83</v>
      </c>
      <c r="BK3287" s="251">
        <f>ROUND(I3287*H3287,2)</f>
        <v>0</v>
      </c>
      <c r="BL3287" s="25" t="s">
        <v>690</v>
      </c>
      <c r="BM3287" s="25" t="s">
        <v>3528</v>
      </c>
    </row>
    <row r="3288" s="1" customFormat="1">
      <c r="B3288" s="47"/>
      <c r="C3288" s="75"/>
      <c r="D3288" s="252" t="s">
        <v>425</v>
      </c>
      <c r="E3288" s="75"/>
      <c r="F3288" s="253" t="s">
        <v>3524</v>
      </c>
      <c r="G3288" s="75"/>
      <c r="H3288" s="75"/>
      <c r="I3288" s="208"/>
      <c r="J3288" s="75"/>
      <c r="K3288" s="75"/>
      <c r="L3288" s="73"/>
      <c r="M3288" s="254"/>
      <c r="N3288" s="48"/>
      <c r="O3288" s="48"/>
      <c r="P3288" s="48"/>
      <c r="Q3288" s="48"/>
      <c r="R3288" s="48"/>
      <c r="S3288" s="48"/>
      <c r="T3288" s="96"/>
      <c r="AT3288" s="25" t="s">
        <v>425</v>
      </c>
      <c r="AU3288" s="25" t="s">
        <v>86</v>
      </c>
    </row>
    <row r="3289" s="11" customFormat="1" ht="29.88" customHeight="1">
      <c r="B3289" s="224"/>
      <c r="C3289" s="225"/>
      <c r="D3289" s="226" t="s">
        <v>75</v>
      </c>
      <c r="E3289" s="238" t="s">
        <v>3529</v>
      </c>
      <c r="F3289" s="238" t="s">
        <v>3530</v>
      </c>
      <c r="G3289" s="225"/>
      <c r="H3289" s="225"/>
      <c r="I3289" s="228"/>
      <c r="J3289" s="239">
        <f>BK3289</f>
        <v>0</v>
      </c>
      <c r="K3289" s="225"/>
      <c r="L3289" s="230"/>
      <c r="M3289" s="231"/>
      <c r="N3289" s="232"/>
      <c r="O3289" s="232"/>
      <c r="P3289" s="233">
        <f>SUM(P3290:P3392)</f>
        <v>0</v>
      </c>
      <c r="Q3289" s="232"/>
      <c r="R3289" s="233">
        <f>SUM(R3290:R3392)</f>
        <v>60.089763499999997</v>
      </c>
      <c r="S3289" s="232"/>
      <c r="T3289" s="234">
        <f>SUM(T3290:T3392)</f>
        <v>371.42833050000002</v>
      </c>
      <c r="AR3289" s="235" t="s">
        <v>86</v>
      </c>
      <c r="AT3289" s="236" t="s">
        <v>75</v>
      </c>
      <c r="AU3289" s="236" t="s">
        <v>83</v>
      </c>
      <c r="AY3289" s="235" t="s">
        <v>414</v>
      </c>
      <c r="BK3289" s="237">
        <f>SUM(BK3290:BK3392)</f>
        <v>0</v>
      </c>
    </row>
    <row r="3290" s="1" customFormat="1" ht="16.5" customHeight="1">
      <c r="B3290" s="47"/>
      <c r="C3290" s="240" t="s">
        <v>3531</v>
      </c>
      <c r="D3290" s="240" t="s">
        <v>418</v>
      </c>
      <c r="E3290" s="241" t="s">
        <v>3532</v>
      </c>
      <c r="F3290" s="242" t="s">
        <v>3533</v>
      </c>
      <c r="G3290" s="243" t="s">
        <v>192</v>
      </c>
      <c r="H3290" s="244">
        <v>627.04999999999995</v>
      </c>
      <c r="I3290" s="245"/>
      <c r="J3290" s="246">
        <f>ROUND(I3290*H3290,2)</f>
        <v>0</v>
      </c>
      <c r="K3290" s="242" t="s">
        <v>421</v>
      </c>
      <c r="L3290" s="73"/>
      <c r="M3290" s="247" t="s">
        <v>21</v>
      </c>
      <c r="N3290" s="248" t="s">
        <v>47</v>
      </c>
      <c r="O3290" s="48"/>
      <c r="P3290" s="249">
        <f>O3290*H3290</f>
        <v>0</v>
      </c>
      <c r="Q3290" s="249">
        <v>0</v>
      </c>
      <c r="R3290" s="249">
        <f>Q3290*H3290</f>
        <v>0</v>
      </c>
      <c r="S3290" s="249">
        <v>0.13950000000000001</v>
      </c>
      <c r="T3290" s="250">
        <f>S3290*H3290</f>
        <v>87.473475000000008</v>
      </c>
      <c r="AR3290" s="25" t="s">
        <v>690</v>
      </c>
      <c r="AT3290" s="25" t="s">
        <v>418</v>
      </c>
      <c r="AU3290" s="25" t="s">
        <v>86</v>
      </c>
      <c r="AY3290" s="25" t="s">
        <v>414</v>
      </c>
      <c r="BE3290" s="251">
        <f>IF(N3290="základní",J3290,0)</f>
        <v>0</v>
      </c>
      <c r="BF3290" s="251">
        <f>IF(N3290="snížená",J3290,0)</f>
        <v>0</v>
      </c>
      <c r="BG3290" s="251">
        <f>IF(N3290="zákl. přenesená",J3290,0)</f>
        <v>0</v>
      </c>
      <c r="BH3290" s="251">
        <f>IF(N3290="sníž. přenesená",J3290,0)</f>
        <v>0</v>
      </c>
      <c r="BI3290" s="251">
        <f>IF(N3290="nulová",J3290,0)</f>
        <v>0</v>
      </c>
      <c r="BJ3290" s="25" t="s">
        <v>83</v>
      </c>
      <c r="BK3290" s="251">
        <f>ROUND(I3290*H3290,2)</f>
        <v>0</v>
      </c>
      <c r="BL3290" s="25" t="s">
        <v>690</v>
      </c>
      <c r="BM3290" s="25" t="s">
        <v>3534</v>
      </c>
    </row>
    <row r="3291" s="12" customFormat="1">
      <c r="B3291" s="255"/>
      <c r="C3291" s="256"/>
      <c r="D3291" s="252" t="s">
        <v>428</v>
      </c>
      <c r="E3291" s="257" t="s">
        <v>21</v>
      </c>
      <c r="F3291" s="258" t="s">
        <v>1130</v>
      </c>
      <c r="G3291" s="256"/>
      <c r="H3291" s="257" t="s">
        <v>21</v>
      </c>
      <c r="I3291" s="259"/>
      <c r="J3291" s="256"/>
      <c r="K3291" s="256"/>
      <c r="L3291" s="260"/>
      <c r="M3291" s="261"/>
      <c r="N3291" s="262"/>
      <c r="O3291" s="262"/>
      <c r="P3291" s="262"/>
      <c r="Q3291" s="262"/>
      <c r="R3291" s="262"/>
      <c r="S3291" s="262"/>
      <c r="T3291" s="263"/>
      <c r="AT3291" s="264" t="s">
        <v>428</v>
      </c>
      <c r="AU3291" s="264" t="s">
        <v>86</v>
      </c>
      <c r="AV3291" s="12" t="s">
        <v>83</v>
      </c>
      <c r="AW3291" s="12" t="s">
        <v>39</v>
      </c>
      <c r="AX3291" s="12" t="s">
        <v>76</v>
      </c>
      <c r="AY3291" s="264" t="s">
        <v>414</v>
      </c>
    </row>
    <row r="3292" s="13" customFormat="1">
      <c r="B3292" s="265"/>
      <c r="C3292" s="266"/>
      <c r="D3292" s="252" t="s">
        <v>428</v>
      </c>
      <c r="E3292" s="267" t="s">
        <v>21</v>
      </c>
      <c r="F3292" s="268" t="s">
        <v>3535</v>
      </c>
      <c r="G3292" s="266"/>
      <c r="H3292" s="269">
        <v>8.5</v>
      </c>
      <c r="I3292" s="270"/>
      <c r="J3292" s="266"/>
      <c r="K3292" s="266"/>
      <c r="L3292" s="271"/>
      <c r="M3292" s="272"/>
      <c r="N3292" s="273"/>
      <c r="O3292" s="273"/>
      <c r="P3292" s="273"/>
      <c r="Q3292" s="273"/>
      <c r="R3292" s="273"/>
      <c r="S3292" s="273"/>
      <c r="T3292" s="274"/>
      <c r="AT3292" s="275" t="s">
        <v>428</v>
      </c>
      <c r="AU3292" s="275" t="s">
        <v>86</v>
      </c>
      <c r="AV3292" s="13" t="s">
        <v>86</v>
      </c>
      <c r="AW3292" s="13" t="s">
        <v>39</v>
      </c>
      <c r="AX3292" s="13" t="s">
        <v>76</v>
      </c>
      <c r="AY3292" s="275" t="s">
        <v>414</v>
      </c>
    </row>
    <row r="3293" s="12" customFormat="1">
      <c r="B3293" s="255"/>
      <c r="C3293" s="256"/>
      <c r="D3293" s="252" t="s">
        <v>428</v>
      </c>
      <c r="E3293" s="257" t="s">
        <v>21</v>
      </c>
      <c r="F3293" s="258" t="s">
        <v>1433</v>
      </c>
      <c r="G3293" s="256"/>
      <c r="H3293" s="257" t="s">
        <v>21</v>
      </c>
      <c r="I3293" s="259"/>
      <c r="J3293" s="256"/>
      <c r="K3293" s="256"/>
      <c r="L3293" s="260"/>
      <c r="M3293" s="261"/>
      <c r="N3293" s="262"/>
      <c r="O3293" s="262"/>
      <c r="P3293" s="262"/>
      <c r="Q3293" s="262"/>
      <c r="R3293" s="262"/>
      <c r="S3293" s="262"/>
      <c r="T3293" s="263"/>
      <c r="AT3293" s="264" t="s">
        <v>428</v>
      </c>
      <c r="AU3293" s="264" t="s">
        <v>86</v>
      </c>
      <c r="AV3293" s="12" t="s">
        <v>83</v>
      </c>
      <c r="AW3293" s="12" t="s">
        <v>39</v>
      </c>
      <c r="AX3293" s="12" t="s">
        <v>76</v>
      </c>
      <c r="AY3293" s="264" t="s">
        <v>414</v>
      </c>
    </row>
    <row r="3294" s="13" customFormat="1">
      <c r="B3294" s="265"/>
      <c r="C3294" s="266"/>
      <c r="D3294" s="252" t="s">
        <v>428</v>
      </c>
      <c r="E3294" s="267" t="s">
        <v>21</v>
      </c>
      <c r="F3294" s="268" t="s">
        <v>3536</v>
      </c>
      <c r="G3294" s="266"/>
      <c r="H3294" s="269">
        <v>14.1</v>
      </c>
      <c r="I3294" s="270"/>
      <c r="J3294" s="266"/>
      <c r="K3294" s="266"/>
      <c r="L3294" s="271"/>
      <c r="M3294" s="272"/>
      <c r="N3294" s="273"/>
      <c r="O3294" s="273"/>
      <c r="P3294" s="273"/>
      <c r="Q3294" s="273"/>
      <c r="R3294" s="273"/>
      <c r="S3294" s="273"/>
      <c r="T3294" s="274"/>
      <c r="AT3294" s="275" t="s">
        <v>428</v>
      </c>
      <c r="AU3294" s="275" t="s">
        <v>86</v>
      </c>
      <c r="AV3294" s="13" t="s">
        <v>86</v>
      </c>
      <c r="AW3294" s="13" t="s">
        <v>39</v>
      </c>
      <c r="AX3294" s="13" t="s">
        <v>76</v>
      </c>
      <c r="AY3294" s="275" t="s">
        <v>414</v>
      </c>
    </row>
    <row r="3295" s="12" customFormat="1">
      <c r="B3295" s="255"/>
      <c r="C3295" s="256"/>
      <c r="D3295" s="252" t="s">
        <v>428</v>
      </c>
      <c r="E3295" s="257" t="s">
        <v>21</v>
      </c>
      <c r="F3295" s="258" t="s">
        <v>567</v>
      </c>
      <c r="G3295" s="256"/>
      <c r="H3295" s="257" t="s">
        <v>21</v>
      </c>
      <c r="I3295" s="259"/>
      <c r="J3295" s="256"/>
      <c r="K3295" s="256"/>
      <c r="L3295" s="260"/>
      <c r="M3295" s="261"/>
      <c r="N3295" s="262"/>
      <c r="O3295" s="262"/>
      <c r="P3295" s="262"/>
      <c r="Q3295" s="262"/>
      <c r="R3295" s="262"/>
      <c r="S3295" s="262"/>
      <c r="T3295" s="263"/>
      <c r="AT3295" s="264" t="s">
        <v>428</v>
      </c>
      <c r="AU3295" s="264" t="s">
        <v>86</v>
      </c>
      <c r="AV3295" s="12" t="s">
        <v>83</v>
      </c>
      <c r="AW3295" s="12" t="s">
        <v>39</v>
      </c>
      <c r="AX3295" s="12" t="s">
        <v>76</v>
      </c>
      <c r="AY3295" s="264" t="s">
        <v>414</v>
      </c>
    </row>
    <row r="3296" s="13" customFormat="1">
      <c r="B3296" s="265"/>
      <c r="C3296" s="266"/>
      <c r="D3296" s="252" t="s">
        <v>428</v>
      </c>
      <c r="E3296" s="267" t="s">
        <v>21</v>
      </c>
      <c r="F3296" s="268" t="s">
        <v>3537</v>
      </c>
      <c r="G3296" s="266"/>
      <c r="H3296" s="269">
        <v>69.450000000000003</v>
      </c>
      <c r="I3296" s="270"/>
      <c r="J3296" s="266"/>
      <c r="K3296" s="266"/>
      <c r="L3296" s="271"/>
      <c r="M3296" s="272"/>
      <c r="N3296" s="273"/>
      <c r="O3296" s="273"/>
      <c r="P3296" s="273"/>
      <c r="Q3296" s="273"/>
      <c r="R3296" s="273"/>
      <c r="S3296" s="273"/>
      <c r="T3296" s="274"/>
      <c r="AT3296" s="275" t="s">
        <v>428</v>
      </c>
      <c r="AU3296" s="275" t="s">
        <v>86</v>
      </c>
      <c r="AV3296" s="13" t="s">
        <v>86</v>
      </c>
      <c r="AW3296" s="13" t="s">
        <v>39</v>
      </c>
      <c r="AX3296" s="13" t="s">
        <v>76</v>
      </c>
      <c r="AY3296" s="275" t="s">
        <v>414</v>
      </c>
    </row>
    <row r="3297" s="14" customFormat="1">
      <c r="B3297" s="276"/>
      <c r="C3297" s="277"/>
      <c r="D3297" s="252" t="s">
        <v>428</v>
      </c>
      <c r="E3297" s="278" t="s">
        <v>21</v>
      </c>
      <c r="F3297" s="279" t="s">
        <v>259</v>
      </c>
      <c r="G3297" s="277"/>
      <c r="H3297" s="280">
        <v>92.049999999999997</v>
      </c>
      <c r="I3297" s="281"/>
      <c r="J3297" s="277"/>
      <c r="K3297" s="277"/>
      <c r="L3297" s="282"/>
      <c r="M3297" s="283"/>
      <c r="N3297" s="284"/>
      <c r="O3297" s="284"/>
      <c r="P3297" s="284"/>
      <c r="Q3297" s="284"/>
      <c r="R3297" s="284"/>
      <c r="S3297" s="284"/>
      <c r="T3297" s="285"/>
      <c r="AT3297" s="286" t="s">
        <v>428</v>
      </c>
      <c r="AU3297" s="286" t="s">
        <v>86</v>
      </c>
      <c r="AV3297" s="14" t="s">
        <v>394</v>
      </c>
      <c r="AW3297" s="14" t="s">
        <v>39</v>
      </c>
      <c r="AX3297" s="14" t="s">
        <v>76</v>
      </c>
      <c r="AY3297" s="286" t="s">
        <v>414</v>
      </c>
    </row>
    <row r="3298" s="12" customFormat="1">
      <c r="B3298" s="255"/>
      <c r="C3298" s="256"/>
      <c r="D3298" s="252" t="s">
        <v>428</v>
      </c>
      <c r="E3298" s="257" t="s">
        <v>21</v>
      </c>
      <c r="F3298" s="258" t="s">
        <v>1438</v>
      </c>
      <c r="G3298" s="256"/>
      <c r="H3298" s="257" t="s">
        <v>21</v>
      </c>
      <c r="I3298" s="259"/>
      <c r="J3298" s="256"/>
      <c r="K3298" s="256"/>
      <c r="L3298" s="260"/>
      <c r="M3298" s="261"/>
      <c r="N3298" s="262"/>
      <c r="O3298" s="262"/>
      <c r="P3298" s="262"/>
      <c r="Q3298" s="262"/>
      <c r="R3298" s="262"/>
      <c r="S3298" s="262"/>
      <c r="T3298" s="263"/>
      <c r="AT3298" s="264" t="s">
        <v>428</v>
      </c>
      <c r="AU3298" s="264" t="s">
        <v>86</v>
      </c>
      <c r="AV3298" s="12" t="s">
        <v>83</v>
      </c>
      <c r="AW3298" s="12" t="s">
        <v>39</v>
      </c>
      <c r="AX3298" s="12" t="s">
        <v>76</v>
      </c>
      <c r="AY3298" s="264" t="s">
        <v>414</v>
      </c>
    </row>
    <row r="3299" s="13" customFormat="1">
      <c r="B3299" s="265"/>
      <c r="C3299" s="266"/>
      <c r="D3299" s="252" t="s">
        <v>428</v>
      </c>
      <c r="E3299" s="267" t="s">
        <v>21</v>
      </c>
      <c r="F3299" s="268" t="s">
        <v>3538</v>
      </c>
      <c r="G3299" s="266"/>
      <c r="H3299" s="269">
        <v>33.450000000000003</v>
      </c>
      <c r="I3299" s="270"/>
      <c r="J3299" s="266"/>
      <c r="K3299" s="266"/>
      <c r="L3299" s="271"/>
      <c r="M3299" s="272"/>
      <c r="N3299" s="273"/>
      <c r="O3299" s="273"/>
      <c r="P3299" s="273"/>
      <c r="Q3299" s="273"/>
      <c r="R3299" s="273"/>
      <c r="S3299" s="273"/>
      <c r="T3299" s="274"/>
      <c r="AT3299" s="275" t="s">
        <v>428</v>
      </c>
      <c r="AU3299" s="275" t="s">
        <v>86</v>
      </c>
      <c r="AV3299" s="13" t="s">
        <v>86</v>
      </c>
      <c r="AW3299" s="13" t="s">
        <v>39</v>
      </c>
      <c r="AX3299" s="13" t="s">
        <v>76</v>
      </c>
      <c r="AY3299" s="275" t="s">
        <v>414</v>
      </c>
    </row>
    <row r="3300" s="14" customFormat="1">
      <c r="B3300" s="276"/>
      <c r="C3300" s="277"/>
      <c r="D3300" s="252" t="s">
        <v>428</v>
      </c>
      <c r="E3300" s="278" t="s">
        <v>581</v>
      </c>
      <c r="F3300" s="279" t="s">
        <v>259</v>
      </c>
      <c r="G3300" s="277"/>
      <c r="H3300" s="280">
        <v>33.450000000000003</v>
      </c>
      <c r="I3300" s="281"/>
      <c r="J3300" s="277"/>
      <c r="K3300" s="277"/>
      <c r="L3300" s="282"/>
      <c r="M3300" s="283"/>
      <c r="N3300" s="284"/>
      <c r="O3300" s="284"/>
      <c r="P3300" s="284"/>
      <c r="Q3300" s="284"/>
      <c r="R3300" s="284"/>
      <c r="S3300" s="284"/>
      <c r="T3300" s="285"/>
      <c r="AT3300" s="286" t="s">
        <v>428</v>
      </c>
      <c r="AU3300" s="286" t="s">
        <v>86</v>
      </c>
      <c r="AV3300" s="14" t="s">
        <v>394</v>
      </c>
      <c r="AW3300" s="14" t="s">
        <v>39</v>
      </c>
      <c r="AX3300" s="14" t="s">
        <v>76</v>
      </c>
      <c r="AY3300" s="286" t="s">
        <v>414</v>
      </c>
    </row>
    <row r="3301" s="12" customFormat="1">
      <c r="B3301" s="255"/>
      <c r="C3301" s="256"/>
      <c r="D3301" s="252" t="s">
        <v>428</v>
      </c>
      <c r="E3301" s="257" t="s">
        <v>21</v>
      </c>
      <c r="F3301" s="258" t="s">
        <v>1442</v>
      </c>
      <c r="G3301" s="256"/>
      <c r="H3301" s="257" t="s">
        <v>21</v>
      </c>
      <c r="I3301" s="259"/>
      <c r="J3301" s="256"/>
      <c r="K3301" s="256"/>
      <c r="L3301" s="260"/>
      <c r="M3301" s="261"/>
      <c r="N3301" s="262"/>
      <c r="O3301" s="262"/>
      <c r="P3301" s="262"/>
      <c r="Q3301" s="262"/>
      <c r="R3301" s="262"/>
      <c r="S3301" s="262"/>
      <c r="T3301" s="263"/>
      <c r="AT3301" s="264" t="s">
        <v>428</v>
      </c>
      <c r="AU3301" s="264" t="s">
        <v>86</v>
      </c>
      <c r="AV3301" s="12" t="s">
        <v>83</v>
      </c>
      <c r="AW3301" s="12" t="s">
        <v>39</v>
      </c>
      <c r="AX3301" s="12" t="s">
        <v>76</v>
      </c>
      <c r="AY3301" s="264" t="s">
        <v>414</v>
      </c>
    </row>
    <row r="3302" s="13" customFormat="1">
      <c r="B3302" s="265"/>
      <c r="C3302" s="266"/>
      <c r="D3302" s="252" t="s">
        <v>428</v>
      </c>
      <c r="E3302" s="267" t="s">
        <v>21</v>
      </c>
      <c r="F3302" s="268" t="s">
        <v>3539</v>
      </c>
      <c r="G3302" s="266"/>
      <c r="H3302" s="269">
        <v>401.39999999999998</v>
      </c>
      <c r="I3302" s="270"/>
      <c r="J3302" s="266"/>
      <c r="K3302" s="266"/>
      <c r="L3302" s="271"/>
      <c r="M3302" s="272"/>
      <c r="N3302" s="273"/>
      <c r="O3302" s="273"/>
      <c r="P3302" s="273"/>
      <c r="Q3302" s="273"/>
      <c r="R3302" s="273"/>
      <c r="S3302" s="273"/>
      <c r="T3302" s="274"/>
      <c r="AT3302" s="275" t="s">
        <v>428</v>
      </c>
      <c r="AU3302" s="275" t="s">
        <v>86</v>
      </c>
      <c r="AV3302" s="13" t="s">
        <v>86</v>
      </c>
      <c r="AW3302" s="13" t="s">
        <v>39</v>
      </c>
      <c r="AX3302" s="13" t="s">
        <v>76</v>
      </c>
      <c r="AY3302" s="275" t="s">
        <v>414</v>
      </c>
    </row>
    <row r="3303" s="12" customFormat="1">
      <c r="B3303" s="255"/>
      <c r="C3303" s="256"/>
      <c r="D3303" s="252" t="s">
        <v>428</v>
      </c>
      <c r="E3303" s="257" t="s">
        <v>21</v>
      </c>
      <c r="F3303" s="258" t="s">
        <v>3540</v>
      </c>
      <c r="G3303" s="256"/>
      <c r="H3303" s="257" t="s">
        <v>21</v>
      </c>
      <c r="I3303" s="259"/>
      <c r="J3303" s="256"/>
      <c r="K3303" s="256"/>
      <c r="L3303" s="260"/>
      <c r="M3303" s="261"/>
      <c r="N3303" s="262"/>
      <c r="O3303" s="262"/>
      <c r="P3303" s="262"/>
      <c r="Q3303" s="262"/>
      <c r="R3303" s="262"/>
      <c r="S3303" s="262"/>
      <c r="T3303" s="263"/>
      <c r="AT3303" s="264" t="s">
        <v>428</v>
      </c>
      <c r="AU3303" s="264" t="s">
        <v>86</v>
      </c>
      <c r="AV3303" s="12" t="s">
        <v>83</v>
      </c>
      <c r="AW3303" s="12" t="s">
        <v>39</v>
      </c>
      <c r="AX3303" s="12" t="s">
        <v>76</v>
      </c>
      <c r="AY3303" s="264" t="s">
        <v>414</v>
      </c>
    </row>
    <row r="3304" s="13" customFormat="1">
      <c r="B3304" s="265"/>
      <c r="C3304" s="266"/>
      <c r="D3304" s="252" t="s">
        <v>428</v>
      </c>
      <c r="E3304" s="267" t="s">
        <v>21</v>
      </c>
      <c r="F3304" s="268" t="s">
        <v>1356</v>
      </c>
      <c r="G3304" s="266"/>
      <c r="H3304" s="269">
        <v>100.15000000000001</v>
      </c>
      <c r="I3304" s="270"/>
      <c r="J3304" s="266"/>
      <c r="K3304" s="266"/>
      <c r="L3304" s="271"/>
      <c r="M3304" s="272"/>
      <c r="N3304" s="273"/>
      <c r="O3304" s="273"/>
      <c r="P3304" s="273"/>
      <c r="Q3304" s="273"/>
      <c r="R3304" s="273"/>
      <c r="S3304" s="273"/>
      <c r="T3304" s="274"/>
      <c r="AT3304" s="275" t="s">
        <v>428</v>
      </c>
      <c r="AU3304" s="275" t="s">
        <v>86</v>
      </c>
      <c r="AV3304" s="13" t="s">
        <v>86</v>
      </c>
      <c r="AW3304" s="13" t="s">
        <v>39</v>
      </c>
      <c r="AX3304" s="13" t="s">
        <v>76</v>
      </c>
      <c r="AY3304" s="275" t="s">
        <v>414</v>
      </c>
    </row>
    <row r="3305" s="15" customFormat="1">
      <c r="B3305" s="287"/>
      <c r="C3305" s="288"/>
      <c r="D3305" s="252" t="s">
        <v>428</v>
      </c>
      <c r="E3305" s="289" t="s">
        <v>21</v>
      </c>
      <c r="F3305" s="290" t="s">
        <v>235</v>
      </c>
      <c r="G3305" s="288"/>
      <c r="H3305" s="291">
        <v>627.04999999999995</v>
      </c>
      <c r="I3305" s="292"/>
      <c r="J3305" s="288"/>
      <c r="K3305" s="288"/>
      <c r="L3305" s="293"/>
      <c r="M3305" s="294"/>
      <c r="N3305" s="295"/>
      <c r="O3305" s="295"/>
      <c r="P3305" s="295"/>
      <c r="Q3305" s="295"/>
      <c r="R3305" s="295"/>
      <c r="S3305" s="295"/>
      <c r="T3305" s="296"/>
      <c r="AT3305" s="297" t="s">
        <v>428</v>
      </c>
      <c r="AU3305" s="297" t="s">
        <v>86</v>
      </c>
      <c r="AV3305" s="15" t="s">
        <v>422</v>
      </c>
      <c r="AW3305" s="15" t="s">
        <v>39</v>
      </c>
      <c r="AX3305" s="15" t="s">
        <v>83</v>
      </c>
      <c r="AY3305" s="297" t="s">
        <v>414</v>
      </c>
    </row>
    <row r="3306" s="1" customFormat="1" ht="16.5" customHeight="1">
      <c r="B3306" s="47"/>
      <c r="C3306" s="240" t="s">
        <v>3541</v>
      </c>
      <c r="D3306" s="240" t="s">
        <v>418</v>
      </c>
      <c r="E3306" s="241" t="s">
        <v>3542</v>
      </c>
      <c r="F3306" s="242" t="s">
        <v>3543</v>
      </c>
      <c r="G3306" s="243" t="s">
        <v>192</v>
      </c>
      <c r="H3306" s="244">
        <v>3414.1500000000001</v>
      </c>
      <c r="I3306" s="245"/>
      <c r="J3306" s="246">
        <f>ROUND(I3306*H3306,2)</f>
        <v>0</v>
      </c>
      <c r="K3306" s="242" t="s">
        <v>421</v>
      </c>
      <c r="L3306" s="73"/>
      <c r="M3306" s="247" t="s">
        <v>21</v>
      </c>
      <c r="N3306" s="248" t="s">
        <v>47</v>
      </c>
      <c r="O3306" s="48"/>
      <c r="P3306" s="249">
        <f>O3306*H3306</f>
        <v>0</v>
      </c>
      <c r="Q3306" s="249">
        <v>0</v>
      </c>
      <c r="R3306" s="249">
        <f>Q3306*H3306</f>
        <v>0</v>
      </c>
      <c r="S3306" s="249">
        <v>0.083169999999999994</v>
      </c>
      <c r="T3306" s="250">
        <f>S3306*H3306</f>
        <v>283.95485550000001</v>
      </c>
      <c r="AR3306" s="25" t="s">
        <v>690</v>
      </c>
      <c r="AT3306" s="25" t="s">
        <v>418</v>
      </c>
      <c r="AU3306" s="25" t="s">
        <v>86</v>
      </c>
      <c r="AY3306" s="25" t="s">
        <v>414</v>
      </c>
      <c r="BE3306" s="251">
        <f>IF(N3306="základní",J3306,0)</f>
        <v>0</v>
      </c>
      <c r="BF3306" s="251">
        <f>IF(N3306="snížená",J3306,0)</f>
        <v>0</v>
      </c>
      <c r="BG3306" s="251">
        <f>IF(N3306="zákl. přenesená",J3306,0)</f>
        <v>0</v>
      </c>
      <c r="BH3306" s="251">
        <f>IF(N3306="sníž. přenesená",J3306,0)</f>
        <v>0</v>
      </c>
      <c r="BI3306" s="251">
        <f>IF(N3306="nulová",J3306,0)</f>
        <v>0</v>
      </c>
      <c r="BJ3306" s="25" t="s">
        <v>83</v>
      </c>
      <c r="BK3306" s="251">
        <f>ROUND(I3306*H3306,2)</f>
        <v>0</v>
      </c>
      <c r="BL3306" s="25" t="s">
        <v>690</v>
      </c>
      <c r="BM3306" s="25" t="s">
        <v>3544</v>
      </c>
    </row>
    <row r="3307" s="12" customFormat="1">
      <c r="B3307" s="255"/>
      <c r="C3307" s="256"/>
      <c r="D3307" s="252" t="s">
        <v>428</v>
      </c>
      <c r="E3307" s="257" t="s">
        <v>21</v>
      </c>
      <c r="F3307" s="258" t="s">
        <v>1130</v>
      </c>
      <c r="G3307" s="256"/>
      <c r="H3307" s="257" t="s">
        <v>21</v>
      </c>
      <c r="I3307" s="259"/>
      <c r="J3307" s="256"/>
      <c r="K3307" s="256"/>
      <c r="L3307" s="260"/>
      <c r="M3307" s="261"/>
      <c r="N3307" s="262"/>
      <c r="O3307" s="262"/>
      <c r="P3307" s="262"/>
      <c r="Q3307" s="262"/>
      <c r="R3307" s="262"/>
      <c r="S3307" s="262"/>
      <c r="T3307" s="263"/>
      <c r="AT3307" s="264" t="s">
        <v>428</v>
      </c>
      <c r="AU3307" s="264" t="s">
        <v>86</v>
      </c>
      <c r="AV3307" s="12" t="s">
        <v>83</v>
      </c>
      <c r="AW3307" s="12" t="s">
        <v>39</v>
      </c>
      <c r="AX3307" s="12" t="s">
        <v>76</v>
      </c>
      <c r="AY3307" s="264" t="s">
        <v>414</v>
      </c>
    </row>
    <row r="3308" s="13" customFormat="1">
      <c r="B3308" s="265"/>
      <c r="C3308" s="266"/>
      <c r="D3308" s="252" t="s">
        <v>428</v>
      </c>
      <c r="E3308" s="267" t="s">
        <v>21</v>
      </c>
      <c r="F3308" s="268" t="s">
        <v>3545</v>
      </c>
      <c r="G3308" s="266"/>
      <c r="H3308" s="269">
        <v>156.75</v>
      </c>
      <c r="I3308" s="270"/>
      <c r="J3308" s="266"/>
      <c r="K3308" s="266"/>
      <c r="L3308" s="271"/>
      <c r="M3308" s="272"/>
      <c r="N3308" s="273"/>
      <c r="O3308" s="273"/>
      <c r="P3308" s="273"/>
      <c r="Q3308" s="273"/>
      <c r="R3308" s="273"/>
      <c r="S3308" s="273"/>
      <c r="T3308" s="274"/>
      <c r="AT3308" s="275" t="s">
        <v>428</v>
      </c>
      <c r="AU3308" s="275" t="s">
        <v>86</v>
      </c>
      <c r="AV3308" s="13" t="s">
        <v>86</v>
      </c>
      <c r="AW3308" s="13" t="s">
        <v>39</v>
      </c>
      <c r="AX3308" s="13" t="s">
        <v>76</v>
      </c>
      <c r="AY3308" s="275" t="s">
        <v>414</v>
      </c>
    </row>
    <row r="3309" s="13" customFormat="1">
      <c r="B3309" s="265"/>
      <c r="C3309" s="266"/>
      <c r="D3309" s="252" t="s">
        <v>428</v>
      </c>
      <c r="E3309" s="267" t="s">
        <v>21</v>
      </c>
      <c r="F3309" s="268" t="s">
        <v>3546</v>
      </c>
      <c r="G3309" s="266"/>
      <c r="H3309" s="269">
        <v>272.25</v>
      </c>
      <c r="I3309" s="270"/>
      <c r="J3309" s="266"/>
      <c r="K3309" s="266"/>
      <c r="L3309" s="271"/>
      <c r="M3309" s="272"/>
      <c r="N3309" s="273"/>
      <c r="O3309" s="273"/>
      <c r="P3309" s="273"/>
      <c r="Q3309" s="273"/>
      <c r="R3309" s="273"/>
      <c r="S3309" s="273"/>
      <c r="T3309" s="274"/>
      <c r="AT3309" s="275" t="s">
        <v>428</v>
      </c>
      <c r="AU3309" s="275" t="s">
        <v>86</v>
      </c>
      <c r="AV3309" s="13" t="s">
        <v>86</v>
      </c>
      <c r="AW3309" s="13" t="s">
        <v>39</v>
      </c>
      <c r="AX3309" s="13" t="s">
        <v>76</v>
      </c>
      <c r="AY3309" s="275" t="s">
        <v>414</v>
      </c>
    </row>
    <row r="3310" s="13" customFormat="1">
      <c r="B3310" s="265"/>
      <c r="C3310" s="266"/>
      <c r="D3310" s="252" t="s">
        <v>428</v>
      </c>
      <c r="E3310" s="267" t="s">
        <v>21</v>
      </c>
      <c r="F3310" s="268" t="s">
        <v>3547</v>
      </c>
      <c r="G3310" s="266"/>
      <c r="H3310" s="269">
        <v>559.14999999999998</v>
      </c>
      <c r="I3310" s="270"/>
      <c r="J3310" s="266"/>
      <c r="K3310" s="266"/>
      <c r="L3310" s="271"/>
      <c r="M3310" s="272"/>
      <c r="N3310" s="273"/>
      <c r="O3310" s="273"/>
      <c r="P3310" s="273"/>
      <c r="Q3310" s="273"/>
      <c r="R3310" s="273"/>
      <c r="S3310" s="273"/>
      <c r="T3310" s="274"/>
      <c r="AT3310" s="275" t="s">
        <v>428</v>
      </c>
      <c r="AU3310" s="275" t="s">
        <v>86</v>
      </c>
      <c r="AV3310" s="13" t="s">
        <v>86</v>
      </c>
      <c r="AW3310" s="13" t="s">
        <v>39</v>
      </c>
      <c r="AX3310" s="13" t="s">
        <v>76</v>
      </c>
      <c r="AY3310" s="275" t="s">
        <v>414</v>
      </c>
    </row>
    <row r="3311" s="13" customFormat="1">
      <c r="B3311" s="265"/>
      <c r="C3311" s="266"/>
      <c r="D3311" s="252" t="s">
        <v>428</v>
      </c>
      <c r="E3311" s="267" t="s">
        <v>21</v>
      </c>
      <c r="F3311" s="268" t="s">
        <v>3548</v>
      </c>
      <c r="G3311" s="266"/>
      <c r="H3311" s="269">
        <v>83</v>
      </c>
      <c r="I3311" s="270"/>
      <c r="J3311" s="266"/>
      <c r="K3311" s="266"/>
      <c r="L3311" s="271"/>
      <c r="M3311" s="272"/>
      <c r="N3311" s="273"/>
      <c r="O3311" s="273"/>
      <c r="P3311" s="273"/>
      <c r="Q3311" s="273"/>
      <c r="R3311" s="273"/>
      <c r="S3311" s="273"/>
      <c r="T3311" s="274"/>
      <c r="AT3311" s="275" t="s">
        <v>428</v>
      </c>
      <c r="AU3311" s="275" t="s">
        <v>86</v>
      </c>
      <c r="AV3311" s="13" t="s">
        <v>86</v>
      </c>
      <c r="AW3311" s="13" t="s">
        <v>39</v>
      </c>
      <c r="AX3311" s="13" t="s">
        <v>76</v>
      </c>
      <c r="AY3311" s="275" t="s">
        <v>414</v>
      </c>
    </row>
    <row r="3312" s="12" customFormat="1">
      <c r="B3312" s="255"/>
      <c r="C3312" s="256"/>
      <c r="D3312" s="252" t="s">
        <v>428</v>
      </c>
      <c r="E3312" s="257" t="s">
        <v>21</v>
      </c>
      <c r="F3312" s="258" t="s">
        <v>1435</v>
      </c>
      <c r="G3312" s="256"/>
      <c r="H3312" s="257" t="s">
        <v>21</v>
      </c>
      <c r="I3312" s="259"/>
      <c r="J3312" s="256"/>
      <c r="K3312" s="256"/>
      <c r="L3312" s="260"/>
      <c r="M3312" s="261"/>
      <c r="N3312" s="262"/>
      <c r="O3312" s="262"/>
      <c r="P3312" s="262"/>
      <c r="Q3312" s="262"/>
      <c r="R3312" s="262"/>
      <c r="S3312" s="262"/>
      <c r="T3312" s="263"/>
      <c r="AT3312" s="264" t="s">
        <v>428</v>
      </c>
      <c r="AU3312" s="264" t="s">
        <v>86</v>
      </c>
      <c r="AV3312" s="12" t="s">
        <v>83</v>
      </c>
      <c r="AW3312" s="12" t="s">
        <v>39</v>
      </c>
      <c r="AX3312" s="12" t="s">
        <v>76</v>
      </c>
      <c r="AY3312" s="264" t="s">
        <v>414</v>
      </c>
    </row>
    <row r="3313" s="13" customFormat="1">
      <c r="B3313" s="265"/>
      <c r="C3313" s="266"/>
      <c r="D3313" s="252" t="s">
        <v>428</v>
      </c>
      <c r="E3313" s="267" t="s">
        <v>21</v>
      </c>
      <c r="F3313" s="268" t="s">
        <v>3549</v>
      </c>
      <c r="G3313" s="266"/>
      <c r="H3313" s="269">
        <v>116.34999999999999</v>
      </c>
      <c r="I3313" s="270"/>
      <c r="J3313" s="266"/>
      <c r="K3313" s="266"/>
      <c r="L3313" s="271"/>
      <c r="M3313" s="272"/>
      <c r="N3313" s="273"/>
      <c r="O3313" s="273"/>
      <c r="P3313" s="273"/>
      <c r="Q3313" s="273"/>
      <c r="R3313" s="273"/>
      <c r="S3313" s="273"/>
      <c r="T3313" s="274"/>
      <c r="AT3313" s="275" t="s">
        <v>428</v>
      </c>
      <c r="AU3313" s="275" t="s">
        <v>86</v>
      </c>
      <c r="AV3313" s="13" t="s">
        <v>86</v>
      </c>
      <c r="AW3313" s="13" t="s">
        <v>39</v>
      </c>
      <c r="AX3313" s="13" t="s">
        <v>76</v>
      </c>
      <c r="AY3313" s="275" t="s">
        <v>414</v>
      </c>
    </row>
    <row r="3314" s="13" customFormat="1">
      <c r="B3314" s="265"/>
      <c r="C3314" s="266"/>
      <c r="D3314" s="252" t="s">
        <v>428</v>
      </c>
      <c r="E3314" s="267" t="s">
        <v>21</v>
      </c>
      <c r="F3314" s="268" t="s">
        <v>3550</v>
      </c>
      <c r="G3314" s="266"/>
      <c r="H3314" s="269">
        <v>94</v>
      </c>
      <c r="I3314" s="270"/>
      <c r="J3314" s="266"/>
      <c r="K3314" s="266"/>
      <c r="L3314" s="271"/>
      <c r="M3314" s="272"/>
      <c r="N3314" s="273"/>
      <c r="O3314" s="273"/>
      <c r="P3314" s="273"/>
      <c r="Q3314" s="273"/>
      <c r="R3314" s="273"/>
      <c r="S3314" s="273"/>
      <c r="T3314" s="274"/>
      <c r="AT3314" s="275" t="s">
        <v>428</v>
      </c>
      <c r="AU3314" s="275" t="s">
        <v>86</v>
      </c>
      <c r="AV3314" s="13" t="s">
        <v>86</v>
      </c>
      <c r="AW3314" s="13" t="s">
        <v>39</v>
      </c>
      <c r="AX3314" s="13" t="s">
        <v>76</v>
      </c>
      <c r="AY3314" s="275" t="s">
        <v>414</v>
      </c>
    </row>
    <row r="3315" s="14" customFormat="1">
      <c r="B3315" s="276"/>
      <c r="C3315" s="277"/>
      <c r="D3315" s="252" t="s">
        <v>428</v>
      </c>
      <c r="E3315" s="278" t="s">
        <v>21</v>
      </c>
      <c r="F3315" s="279" t="s">
        <v>259</v>
      </c>
      <c r="G3315" s="277"/>
      <c r="H3315" s="280">
        <v>1281.5</v>
      </c>
      <c r="I3315" s="281"/>
      <c r="J3315" s="277"/>
      <c r="K3315" s="277"/>
      <c r="L3315" s="282"/>
      <c r="M3315" s="283"/>
      <c r="N3315" s="284"/>
      <c r="O3315" s="284"/>
      <c r="P3315" s="284"/>
      <c r="Q3315" s="284"/>
      <c r="R3315" s="284"/>
      <c r="S3315" s="284"/>
      <c r="T3315" s="285"/>
      <c r="AT3315" s="286" t="s">
        <v>428</v>
      </c>
      <c r="AU3315" s="286" t="s">
        <v>86</v>
      </c>
      <c r="AV3315" s="14" t="s">
        <v>394</v>
      </c>
      <c r="AW3315" s="14" t="s">
        <v>39</v>
      </c>
      <c r="AX3315" s="14" t="s">
        <v>76</v>
      </c>
      <c r="AY3315" s="286" t="s">
        <v>414</v>
      </c>
    </row>
    <row r="3316" s="12" customFormat="1">
      <c r="B3316" s="255"/>
      <c r="C3316" s="256"/>
      <c r="D3316" s="252" t="s">
        <v>428</v>
      </c>
      <c r="E3316" s="257" t="s">
        <v>21</v>
      </c>
      <c r="F3316" s="258" t="s">
        <v>1438</v>
      </c>
      <c r="G3316" s="256"/>
      <c r="H3316" s="257" t="s">
        <v>21</v>
      </c>
      <c r="I3316" s="259"/>
      <c r="J3316" s="256"/>
      <c r="K3316" s="256"/>
      <c r="L3316" s="260"/>
      <c r="M3316" s="261"/>
      <c r="N3316" s="262"/>
      <c r="O3316" s="262"/>
      <c r="P3316" s="262"/>
      <c r="Q3316" s="262"/>
      <c r="R3316" s="262"/>
      <c r="S3316" s="262"/>
      <c r="T3316" s="263"/>
      <c r="AT3316" s="264" t="s">
        <v>428</v>
      </c>
      <c r="AU3316" s="264" t="s">
        <v>86</v>
      </c>
      <c r="AV3316" s="12" t="s">
        <v>83</v>
      </c>
      <c r="AW3316" s="12" t="s">
        <v>39</v>
      </c>
      <c r="AX3316" s="12" t="s">
        <v>76</v>
      </c>
      <c r="AY3316" s="264" t="s">
        <v>414</v>
      </c>
    </row>
    <row r="3317" s="13" customFormat="1">
      <c r="B3317" s="265"/>
      <c r="C3317" s="266"/>
      <c r="D3317" s="252" t="s">
        <v>428</v>
      </c>
      <c r="E3317" s="267" t="s">
        <v>21</v>
      </c>
      <c r="F3317" s="268" t="s">
        <v>3551</v>
      </c>
      <c r="G3317" s="266"/>
      <c r="H3317" s="269">
        <v>144.40000000000001</v>
      </c>
      <c r="I3317" s="270"/>
      <c r="J3317" s="266"/>
      <c r="K3317" s="266"/>
      <c r="L3317" s="271"/>
      <c r="M3317" s="272"/>
      <c r="N3317" s="273"/>
      <c r="O3317" s="273"/>
      <c r="P3317" s="273"/>
      <c r="Q3317" s="273"/>
      <c r="R3317" s="273"/>
      <c r="S3317" s="273"/>
      <c r="T3317" s="274"/>
      <c r="AT3317" s="275" t="s">
        <v>428</v>
      </c>
      <c r="AU3317" s="275" t="s">
        <v>86</v>
      </c>
      <c r="AV3317" s="13" t="s">
        <v>86</v>
      </c>
      <c r="AW3317" s="13" t="s">
        <v>39</v>
      </c>
      <c r="AX3317" s="13" t="s">
        <v>76</v>
      </c>
      <c r="AY3317" s="275" t="s">
        <v>414</v>
      </c>
    </row>
    <row r="3318" s="13" customFormat="1">
      <c r="B3318" s="265"/>
      <c r="C3318" s="266"/>
      <c r="D3318" s="252" t="s">
        <v>428</v>
      </c>
      <c r="E3318" s="267" t="s">
        <v>21</v>
      </c>
      <c r="F3318" s="268" t="s">
        <v>3552</v>
      </c>
      <c r="G3318" s="266"/>
      <c r="H3318" s="269">
        <v>19.649999999999999</v>
      </c>
      <c r="I3318" s="270"/>
      <c r="J3318" s="266"/>
      <c r="K3318" s="266"/>
      <c r="L3318" s="271"/>
      <c r="M3318" s="272"/>
      <c r="N3318" s="273"/>
      <c r="O3318" s="273"/>
      <c r="P3318" s="273"/>
      <c r="Q3318" s="273"/>
      <c r="R3318" s="273"/>
      <c r="S3318" s="273"/>
      <c r="T3318" s="274"/>
      <c r="AT3318" s="275" t="s">
        <v>428</v>
      </c>
      <c r="AU3318" s="275" t="s">
        <v>86</v>
      </c>
      <c r="AV3318" s="13" t="s">
        <v>86</v>
      </c>
      <c r="AW3318" s="13" t="s">
        <v>39</v>
      </c>
      <c r="AX3318" s="13" t="s">
        <v>76</v>
      </c>
      <c r="AY3318" s="275" t="s">
        <v>414</v>
      </c>
    </row>
    <row r="3319" s="14" customFormat="1">
      <c r="B3319" s="276"/>
      <c r="C3319" s="277"/>
      <c r="D3319" s="252" t="s">
        <v>428</v>
      </c>
      <c r="E3319" s="278" t="s">
        <v>232</v>
      </c>
      <c r="F3319" s="279" t="s">
        <v>259</v>
      </c>
      <c r="G3319" s="277"/>
      <c r="H3319" s="280">
        <v>164.05000000000001</v>
      </c>
      <c r="I3319" s="281"/>
      <c r="J3319" s="277"/>
      <c r="K3319" s="277"/>
      <c r="L3319" s="282"/>
      <c r="M3319" s="283"/>
      <c r="N3319" s="284"/>
      <c r="O3319" s="284"/>
      <c r="P3319" s="284"/>
      <c r="Q3319" s="284"/>
      <c r="R3319" s="284"/>
      <c r="S3319" s="284"/>
      <c r="T3319" s="285"/>
      <c r="AT3319" s="286" t="s">
        <v>428</v>
      </c>
      <c r="AU3319" s="286" t="s">
        <v>86</v>
      </c>
      <c r="AV3319" s="14" t="s">
        <v>394</v>
      </c>
      <c r="AW3319" s="14" t="s">
        <v>39</v>
      </c>
      <c r="AX3319" s="14" t="s">
        <v>76</v>
      </c>
      <c r="AY3319" s="286" t="s">
        <v>414</v>
      </c>
    </row>
    <row r="3320" s="12" customFormat="1">
      <c r="B3320" s="255"/>
      <c r="C3320" s="256"/>
      <c r="D3320" s="252" t="s">
        <v>428</v>
      </c>
      <c r="E3320" s="257" t="s">
        <v>21</v>
      </c>
      <c r="F3320" s="258" t="s">
        <v>1442</v>
      </c>
      <c r="G3320" s="256"/>
      <c r="H3320" s="257" t="s">
        <v>21</v>
      </c>
      <c r="I3320" s="259"/>
      <c r="J3320" s="256"/>
      <c r="K3320" s="256"/>
      <c r="L3320" s="260"/>
      <c r="M3320" s="261"/>
      <c r="N3320" s="262"/>
      <c r="O3320" s="262"/>
      <c r="P3320" s="262"/>
      <c r="Q3320" s="262"/>
      <c r="R3320" s="262"/>
      <c r="S3320" s="262"/>
      <c r="T3320" s="263"/>
      <c r="AT3320" s="264" t="s">
        <v>428</v>
      </c>
      <c r="AU3320" s="264" t="s">
        <v>86</v>
      </c>
      <c r="AV3320" s="12" t="s">
        <v>83</v>
      </c>
      <c r="AW3320" s="12" t="s">
        <v>39</v>
      </c>
      <c r="AX3320" s="12" t="s">
        <v>76</v>
      </c>
      <c r="AY3320" s="264" t="s">
        <v>414</v>
      </c>
    </row>
    <row r="3321" s="13" customFormat="1">
      <c r="B3321" s="265"/>
      <c r="C3321" s="266"/>
      <c r="D3321" s="252" t="s">
        <v>428</v>
      </c>
      <c r="E3321" s="267" t="s">
        <v>21</v>
      </c>
      <c r="F3321" s="268" t="s">
        <v>3553</v>
      </c>
      <c r="G3321" s="266"/>
      <c r="H3321" s="269">
        <v>1968.5999999999999</v>
      </c>
      <c r="I3321" s="270"/>
      <c r="J3321" s="266"/>
      <c r="K3321" s="266"/>
      <c r="L3321" s="271"/>
      <c r="M3321" s="272"/>
      <c r="N3321" s="273"/>
      <c r="O3321" s="273"/>
      <c r="P3321" s="273"/>
      <c r="Q3321" s="273"/>
      <c r="R3321" s="273"/>
      <c r="S3321" s="273"/>
      <c r="T3321" s="274"/>
      <c r="AT3321" s="275" t="s">
        <v>428</v>
      </c>
      <c r="AU3321" s="275" t="s">
        <v>86</v>
      </c>
      <c r="AV3321" s="13" t="s">
        <v>86</v>
      </c>
      <c r="AW3321" s="13" t="s">
        <v>39</v>
      </c>
      <c r="AX3321" s="13" t="s">
        <v>76</v>
      </c>
      <c r="AY3321" s="275" t="s">
        <v>414</v>
      </c>
    </row>
    <row r="3322" s="15" customFormat="1">
      <c r="B3322" s="287"/>
      <c r="C3322" s="288"/>
      <c r="D3322" s="252" t="s">
        <v>428</v>
      </c>
      <c r="E3322" s="289" t="s">
        <v>21</v>
      </c>
      <c r="F3322" s="290" t="s">
        <v>235</v>
      </c>
      <c r="G3322" s="288"/>
      <c r="H3322" s="291">
        <v>3414.1500000000001</v>
      </c>
      <c r="I3322" s="292"/>
      <c r="J3322" s="288"/>
      <c r="K3322" s="288"/>
      <c r="L3322" s="293"/>
      <c r="M3322" s="294"/>
      <c r="N3322" s="295"/>
      <c r="O3322" s="295"/>
      <c r="P3322" s="295"/>
      <c r="Q3322" s="295"/>
      <c r="R3322" s="295"/>
      <c r="S3322" s="295"/>
      <c r="T3322" s="296"/>
      <c r="AT3322" s="297" t="s">
        <v>428</v>
      </c>
      <c r="AU3322" s="297" t="s">
        <v>86</v>
      </c>
      <c r="AV3322" s="15" t="s">
        <v>422</v>
      </c>
      <c r="AW3322" s="15" t="s">
        <v>39</v>
      </c>
      <c r="AX3322" s="15" t="s">
        <v>83</v>
      </c>
      <c r="AY3322" s="297" t="s">
        <v>414</v>
      </c>
    </row>
    <row r="3323" s="1" customFormat="1" ht="25.5" customHeight="1">
      <c r="B3323" s="47"/>
      <c r="C3323" s="240" t="s">
        <v>3554</v>
      </c>
      <c r="D3323" s="240" t="s">
        <v>418</v>
      </c>
      <c r="E3323" s="241" t="s">
        <v>3555</v>
      </c>
      <c r="F3323" s="242" t="s">
        <v>3556</v>
      </c>
      <c r="G3323" s="243" t="s">
        <v>192</v>
      </c>
      <c r="H3323" s="244">
        <v>767.45000000000005</v>
      </c>
      <c r="I3323" s="245"/>
      <c r="J3323" s="246">
        <f>ROUND(I3323*H3323,2)</f>
        <v>0</v>
      </c>
      <c r="K3323" s="242" t="s">
        <v>421</v>
      </c>
      <c r="L3323" s="73"/>
      <c r="M3323" s="247" t="s">
        <v>21</v>
      </c>
      <c r="N3323" s="248" t="s">
        <v>47</v>
      </c>
      <c r="O3323" s="48"/>
      <c r="P3323" s="249">
        <f>O3323*H3323</f>
        <v>0</v>
      </c>
      <c r="Q3323" s="249">
        <v>0.0036700000000000001</v>
      </c>
      <c r="R3323" s="249">
        <f>Q3323*H3323</f>
        <v>2.8165415</v>
      </c>
      <c r="S3323" s="249">
        <v>0</v>
      </c>
      <c r="T3323" s="250">
        <f>S3323*H3323</f>
        <v>0</v>
      </c>
      <c r="AR3323" s="25" t="s">
        <v>690</v>
      </c>
      <c r="AT3323" s="25" t="s">
        <v>418</v>
      </c>
      <c r="AU3323" s="25" t="s">
        <v>86</v>
      </c>
      <c r="AY3323" s="25" t="s">
        <v>414</v>
      </c>
      <c r="BE3323" s="251">
        <f>IF(N3323="základní",J3323,0)</f>
        <v>0</v>
      </c>
      <c r="BF3323" s="251">
        <f>IF(N3323="snížená",J3323,0)</f>
        <v>0</v>
      </c>
      <c r="BG3323" s="251">
        <f>IF(N3323="zákl. přenesená",J3323,0)</f>
        <v>0</v>
      </c>
      <c r="BH3323" s="251">
        <f>IF(N3323="sníž. přenesená",J3323,0)</f>
        <v>0</v>
      </c>
      <c r="BI3323" s="251">
        <f>IF(N3323="nulová",J3323,0)</f>
        <v>0</v>
      </c>
      <c r="BJ3323" s="25" t="s">
        <v>83</v>
      </c>
      <c r="BK3323" s="251">
        <f>ROUND(I3323*H3323,2)</f>
        <v>0</v>
      </c>
      <c r="BL3323" s="25" t="s">
        <v>690</v>
      </c>
      <c r="BM3323" s="25" t="s">
        <v>3557</v>
      </c>
    </row>
    <row r="3324" s="12" customFormat="1">
      <c r="B3324" s="255"/>
      <c r="C3324" s="256"/>
      <c r="D3324" s="252" t="s">
        <v>428</v>
      </c>
      <c r="E3324" s="257" t="s">
        <v>21</v>
      </c>
      <c r="F3324" s="258" t="s">
        <v>1499</v>
      </c>
      <c r="G3324" s="256"/>
      <c r="H3324" s="257" t="s">
        <v>21</v>
      </c>
      <c r="I3324" s="259"/>
      <c r="J3324" s="256"/>
      <c r="K3324" s="256"/>
      <c r="L3324" s="260"/>
      <c r="M3324" s="261"/>
      <c r="N3324" s="262"/>
      <c r="O3324" s="262"/>
      <c r="P3324" s="262"/>
      <c r="Q3324" s="262"/>
      <c r="R3324" s="262"/>
      <c r="S3324" s="262"/>
      <c r="T3324" s="263"/>
      <c r="AT3324" s="264" t="s">
        <v>428</v>
      </c>
      <c r="AU3324" s="264" t="s">
        <v>86</v>
      </c>
      <c r="AV3324" s="12" t="s">
        <v>83</v>
      </c>
      <c r="AW3324" s="12" t="s">
        <v>39</v>
      </c>
      <c r="AX3324" s="12" t="s">
        <v>76</v>
      </c>
      <c r="AY3324" s="264" t="s">
        <v>414</v>
      </c>
    </row>
    <row r="3325" s="12" customFormat="1">
      <c r="B3325" s="255"/>
      <c r="C3325" s="256"/>
      <c r="D3325" s="252" t="s">
        <v>428</v>
      </c>
      <c r="E3325" s="257" t="s">
        <v>21</v>
      </c>
      <c r="F3325" s="258" t="s">
        <v>3558</v>
      </c>
      <c r="G3325" s="256"/>
      <c r="H3325" s="257" t="s">
        <v>21</v>
      </c>
      <c r="I3325" s="259"/>
      <c r="J3325" s="256"/>
      <c r="K3325" s="256"/>
      <c r="L3325" s="260"/>
      <c r="M3325" s="261"/>
      <c r="N3325" s="262"/>
      <c r="O3325" s="262"/>
      <c r="P3325" s="262"/>
      <c r="Q3325" s="262"/>
      <c r="R3325" s="262"/>
      <c r="S3325" s="262"/>
      <c r="T3325" s="263"/>
      <c r="AT3325" s="264" t="s">
        <v>428</v>
      </c>
      <c r="AU3325" s="264" t="s">
        <v>86</v>
      </c>
      <c r="AV3325" s="12" t="s">
        <v>83</v>
      </c>
      <c r="AW3325" s="12" t="s">
        <v>39</v>
      </c>
      <c r="AX3325" s="12" t="s">
        <v>76</v>
      </c>
      <c r="AY3325" s="264" t="s">
        <v>414</v>
      </c>
    </row>
    <row r="3326" s="13" customFormat="1">
      <c r="B3326" s="265"/>
      <c r="C3326" s="266"/>
      <c r="D3326" s="252" t="s">
        <v>428</v>
      </c>
      <c r="E3326" s="267" t="s">
        <v>21</v>
      </c>
      <c r="F3326" s="268" t="s">
        <v>321</v>
      </c>
      <c r="G3326" s="266"/>
      <c r="H3326" s="269">
        <v>35.75</v>
      </c>
      <c r="I3326" s="270"/>
      <c r="J3326" s="266"/>
      <c r="K3326" s="266"/>
      <c r="L3326" s="271"/>
      <c r="M3326" s="272"/>
      <c r="N3326" s="273"/>
      <c r="O3326" s="273"/>
      <c r="P3326" s="273"/>
      <c r="Q3326" s="273"/>
      <c r="R3326" s="273"/>
      <c r="S3326" s="273"/>
      <c r="T3326" s="274"/>
      <c r="AT3326" s="275" t="s">
        <v>428</v>
      </c>
      <c r="AU3326" s="275" t="s">
        <v>86</v>
      </c>
      <c r="AV3326" s="13" t="s">
        <v>86</v>
      </c>
      <c r="AW3326" s="13" t="s">
        <v>39</v>
      </c>
      <c r="AX3326" s="13" t="s">
        <v>76</v>
      </c>
      <c r="AY3326" s="275" t="s">
        <v>414</v>
      </c>
    </row>
    <row r="3327" s="13" customFormat="1">
      <c r="B3327" s="265"/>
      <c r="C3327" s="266"/>
      <c r="D3327" s="252" t="s">
        <v>428</v>
      </c>
      <c r="E3327" s="267" t="s">
        <v>21</v>
      </c>
      <c r="F3327" s="268" t="s">
        <v>324</v>
      </c>
      <c r="G3327" s="266"/>
      <c r="H3327" s="269">
        <v>50.100000000000001</v>
      </c>
      <c r="I3327" s="270"/>
      <c r="J3327" s="266"/>
      <c r="K3327" s="266"/>
      <c r="L3327" s="271"/>
      <c r="M3327" s="272"/>
      <c r="N3327" s="273"/>
      <c r="O3327" s="273"/>
      <c r="P3327" s="273"/>
      <c r="Q3327" s="273"/>
      <c r="R3327" s="273"/>
      <c r="S3327" s="273"/>
      <c r="T3327" s="274"/>
      <c r="AT3327" s="275" t="s">
        <v>428</v>
      </c>
      <c r="AU3327" s="275" t="s">
        <v>86</v>
      </c>
      <c r="AV3327" s="13" t="s">
        <v>86</v>
      </c>
      <c r="AW3327" s="13" t="s">
        <v>39</v>
      </c>
      <c r="AX3327" s="13" t="s">
        <v>76</v>
      </c>
      <c r="AY3327" s="275" t="s">
        <v>414</v>
      </c>
    </row>
    <row r="3328" s="13" customFormat="1">
      <c r="B3328" s="265"/>
      <c r="C3328" s="266"/>
      <c r="D3328" s="252" t="s">
        <v>428</v>
      </c>
      <c r="E3328" s="267" t="s">
        <v>21</v>
      </c>
      <c r="F3328" s="268" t="s">
        <v>327</v>
      </c>
      <c r="G3328" s="266"/>
      <c r="H3328" s="269">
        <v>45.299999999999997</v>
      </c>
      <c r="I3328" s="270"/>
      <c r="J3328" s="266"/>
      <c r="K3328" s="266"/>
      <c r="L3328" s="271"/>
      <c r="M3328" s="272"/>
      <c r="N3328" s="273"/>
      <c r="O3328" s="273"/>
      <c r="P3328" s="273"/>
      <c r="Q3328" s="273"/>
      <c r="R3328" s="273"/>
      <c r="S3328" s="273"/>
      <c r="T3328" s="274"/>
      <c r="AT3328" s="275" t="s">
        <v>428</v>
      </c>
      <c r="AU3328" s="275" t="s">
        <v>86</v>
      </c>
      <c r="AV3328" s="13" t="s">
        <v>86</v>
      </c>
      <c r="AW3328" s="13" t="s">
        <v>39</v>
      </c>
      <c r="AX3328" s="13" t="s">
        <v>76</v>
      </c>
      <c r="AY3328" s="275" t="s">
        <v>414</v>
      </c>
    </row>
    <row r="3329" s="13" customFormat="1">
      <c r="B3329" s="265"/>
      <c r="C3329" s="266"/>
      <c r="D3329" s="252" t="s">
        <v>428</v>
      </c>
      <c r="E3329" s="267" t="s">
        <v>21</v>
      </c>
      <c r="F3329" s="268" t="s">
        <v>3559</v>
      </c>
      <c r="G3329" s="266"/>
      <c r="H3329" s="269">
        <v>79.299999999999997</v>
      </c>
      <c r="I3329" s="270"/>
      <c r="J3329" s="266"/>
      <c r="K3329" s="266"/>
      <c r="L3329" s="271"/>
      <c r="M3329" s="272"/>
      <c r="N3329" s="273"/>
      <c r="O3329" s="273"/>
      <c r="P3329" s="273"/>
      <c r="Q3329" s="273"/>
      <c r="R3329" s="273"/>
      <c r="S3329" s="273"/>
      <c r="T3329" s="274"/>
      <c r="AT3329" s="275" t="s">
        <v>428</v>
      </c>
      <c r="AU3329" s="275" t="s">
        <v>86</v>
      </c>
      <c r="AV3329" s="13" t="s">
        <v>86</v>
      </c>
      <c r="AW3329" s="13" t="s">
        <v>39</v>
      </c>
      <c r="AX3329" s="13" t="s">
        <v>76</v>
      </c>
      <c r="AY3329" s="275" t="s">
        <v>414</v>
      </c>
    </row>
    <row r="3330" s="13" customFormat="1">
      <c r="B3330" s="265"/>
      <c r="C3330" s="266"/>
      <c r="D3330" s="252" t="s">
        <v>428</v>
      </c>
      <c r="E3330" s="267" t="s">
        <v>21</v>
      </c>
      <c r="F3330" s="268" t="s">
        <v>3560</v>
      </c>
      <c r="G3330" s="266"/>
      <c r="H3330" s="269">
        <v>90.599999999999994</v>
      </c>
      <c r="I3330" s="270"/>
      <c r="J3330" s="266"/>
      <c r="K3330" s="266"/>
      <c r="L3330" s="271"/>
      <c r="M3330" s="272"/>
      <c r="N3330" s="273"/>
      <c r="O3330" s="273"/>
      <c r="P3330" s="273"/>
      <c r="Q3330" s="273"/>
      <c r="R3330" s="273"/>
      <c r="S3330" s="273"/>
      <c r="T3330" s="274"/>
      <c r="AT3330" s="275" t="s">
        <v>428</v>
      </c>
      <c r="AU3330" s="275" t="s">
        <v>86</v>
      </c>
      <c r="AV3330" s="13" t="s">
        <v>86</v>
      </c>
      <c r="AW3330" s="13" t="s">
        <v>39</v>
      </c>
      <c r="AX3330" s="13" t="s">
        <v>76</v>
      </c>
      <c r="AY3330" s="275" t="s">
        <v>414</v>
      </c>
    </row>
    <row r="3331" s="13" customFormat="1">
      <c r="B3331" s="265"/>
      <c r="C3331" s="266"/>
      <c r="D3331" s="252" t="s">
        <v>428</v>
      </c>
      <c r="E3331" s="267" t="s">
        <v>21</v>
      </c>
      <c r="F3331" s="268" t="s">
        <v>3561</v>
      </c>
      <c r="G3331" s="266"/>
      <c r="H3331" s="269">
        <v>406</v>
      </c>
      <c r="I3331" s="270"/>
      <c r="J3331" s="266"/>
      <c r="K3331" s="266"/>
      <c r="L3331" s="271"/>
      <c r="M3331" s="272"/>
      <c r="N3331" s="273"/>
      <c r="O3331" s="273"/>
      <c r="P3331" s="273"/>
      <c r="Q3331" s="273"/>
      <c r="R3331" s="273"/>
      <c r="S3331" s="273"/>
      <c r="T3331" s="274"/>
      <c r="AT3331" s="275" t="s">
        <v>428</v>
      </c>
      <c r="AU3331" s="275" t="s">
        <v>86</v>
      </c>
      <c r="AV3331" s="13" t="s">
        <v>86</v>
      </c>
      <c r="AW3331" s="13" t="s">
        <v>39</v>
      </c>
      <c r="AX3331" s="13" t="s">
        <v>76</v>
      </c>
      <c r="AY3331" s="275" t="s">
        <v>414</v>
      </c>
    </row>
    <row r="3332" s="13" customFormat="1">
      <c r="B3332" s="265"/>
      <c r="C3332" s="266"/>
      <c r="D3332" s="252" t="s">
        <v>428</v>
      </c>
      <c r="E3332" s="267" t="s">
        <v>21</v>
      </c>
      <c r="F3332" s="268" t="s">
        <v>354</v>
      </c>
      <c r="G3332" s="266"/>
      <c r="H3332" s="269">
        <v>60.399999999999999</v>
      </c>
      <c r="I3332" s="270"/>
      <c r="J3332" s="266"/>
      <c r="K3332" s="266"/>
      <c r="L3332" s="271"/>
      <c r="M3332" s="272"/>
      <c r="N3332" s="273"/>
      <c r="O3332" s="273"/>
      <c r="P3332" s="273"/>
      <c r="Q3332" s="273"/>
      <c r="R3332" s="273"/>
      <c r="S3332" s="273"/>
      <c r="T3332" s="274"/>
      <c r="AT3332" s="275" t="s">
        <v>428</v>
      </c>
      <c r="AU3332" s="275" t="s">
        <v>86</v>
      </c>
      <c r="AV3332" s="13" t="s">
        <v>86</v>
      </c>
      <c r="AW3332" s="13" t="s">
        <v>39</v>
      </c>
      <c r="AX3332" s="13" t="s">
        <v>76</v>
      </c>
      <c r="AY3332" s="275" t="s">
        <v>414</v>
      </c>
    </row>
    <row r="3333" s="12" customFormat="1">
      <c r="B3333" s="255"/>
      <c r="C3333" s="256"/>
      <c r="D3333" s="252" t="s">
        <v>428</v>
      </c>
      <c r="E3333" s="257" t="s">
        <v>21</v>
      </c>
      <c r="F3333" s="258" t="s">
        <v>3562</v>
      </c>
      <c r="G3333" s="256"/>
      <c r="H3333" s="257" t="s">
        <v>21</v>
      </c>
      <c r="I3333" s="259"/>
      <c r="J3333" s="256"/>
      <c r="K3333" s="256"/>
      <c r="L3333" s="260"/>
      <c r="M3333" s="261"/>
      <c r="N3333" s="262"/>
      <c r="O3333" s="262"/>
      <c r="P3333" s="262"/>
      <c r="Q3333" s="262"/>
      <c r="R3333" s="262"/>
      <c r="S3333" s="262"/>
      <c r="T3333" s="263"/>
      <c r="AT3333" s="264" t="s">
        <v>428</v>
      </c>
      <c r="AU3333" s="264" t="s">
        <v>86</v>
      </c>
      <c r="AV3333" s="12" t="s">
        <v>83</v>
      </c>
      <c r="AW3333" s="12" t="s">
        <v>39</v>
      </c>
      <c r="AX3333" s="12" t="s">
        <v>76</v>
      </c>
      <c r="AY3333" s="264" t="s">
        <v>414</v>
      </c>
    </row>
    <row r="3334" s="13" customFormat="1">
      <c r="B3334" s="265"/>
      <c r="C3334" s="266"/>
      <c r="D3334" s="252" t="s">
        <v>428</v>
      </c>
      <c r="E3334" s="267" t="s">
        <v>21</v>
      </c>
      <c r="F3334" s="268" t="s">
        <v>3563</v>
      </c>
      <c r="G3334" s="266"/>
      <c r="H3334" s="269">
        <v>-75.799999999999997</v>
      </c>
      <c r="I3334" s="270"/>
      <c r="J3334" s="266"/>
      <c r="K3334" s="266"/>
      <c r="L3334" s="271"/>
      <c r="M3334" s="272"/>
      <c r="N3334" s="273"/>
      <c r="O3334" s="273"/>
      <c r="P3334" s="273"/>
      <c r="Q3334" s="273"/>
      <c r="R3334" s="273"/>
      <c r="S3334" s="273"/>
      <c r="T3334" s="274"/>
      <c r="AT3334" s="275" t="s">
        <v>428</v>
      </c>
      <c r="AU3334" s="275" t="s">
        <v>86</v>
      </c>
      <c r="AV3334" s="13" t="s">
        <v>86</v>
      </c>
      <c r="AW3334" s="13" t="s">
        <v>39</v>
      </c>
      <c r="AX3334" s="13" t="s">
        <v>76</v>
      </c>
      <c r="AY3334" s="275" t="s">
        <v>414</v>
      </c>
    </row>
    <row r="3335" s="14" customFormat="1">
      <c r="B3335" s="276"/>
      <c r="C3335" s="277"/>
      <c r="D3335" s="252" t="s">
        <v>428</v>
      </c>
      <c r="E3335" s="278" t="s">
        <v>224</v>
      </c>
      <c r="F3335" s="279" t="s">
        <v>259</v>
      </c>
      <c r="G3335" s="277"/>
      <c r="H3335" s="280">
        <v>691.64999999999998</v>
      </c>
      <c r="I3335" s="281"/>
      <c r="J3335" s="277"/>
      <c r="K3335" s="277"/>
      <c r="L3335" s="282"/>
      <c r="M3335" s="283"/>
      <c r="N3335" s="284"/>
      <c r="O3335" s="284"/>
      <c r="P3335" s="284"/>
      <c r="Q3335" s="284"/>
      <c r="R3335" s="284"/>
      <c r="S3335" s="284"/>
      <c r="T3335" s="285"/>
      <c r="AT3335" s="286" t="s">
        <v>428</v>
      </c>
      <c r="AU3335" s="286" t="s">
        <v>86</v>
      </c>
      <c r="AV3335" s="14" t="s">
        <v>394</v>
      </c>
      <c r="AW3335" s="14" t="s">
        <v>39</v>
      </c>
      <c r="AX3335" s="14" t="s">
        <v>76</v>
      </c>
      <c r="AY3335" s="286" t="s">
        <v>414</v>
      </c>
    </row>
    <row r="3336" s="12" customFormat="1">
      <c r="B3336" s="255"/>
      <c r="C3336" s="256"/>
      <c r="D3336" s="252" t="s">
        <v>428</v>
      </c>
      <c r="E3336" s="257" t="s">
        <v>21</v>
      </c>
      <c r="F3336" s="258" t="s">
        <v>3564</v>
      </c>
      <c r="G3336" s="256"/>
      <c r="H3336" s="257" t="s">
        <v>21</v>
      </c>
      <c r="I3336" s="259"/>
      <c r="J3336" s="256"/>
      <c r="K3336" s="256"/>
      <c r="L3336" s="260"/>
      <c r="M3336" s="261"/>
      <c r="N3336" s="262"/>
      <c r="O3336" s="262"/>
      <c r="P3336" s="262"/>
      <c r="Q3336" s="262"/>
      <c r="R3336" s="262"/>
      <c r="S3336" s="262"/>
      <c r="T3336" s="263"/>
      <c r="AT3336" s="264" t="s">
        <v>428</v>
      </c>
      <c r="AU3336" s="264" t="s">
        <v>86</v>
      </c>
      <c r="AV3336" s="12" t="s">
        <v>83</v>
      </c>
      <c r="AW3336" s="12" t="s">
        <v>39</v>
      </c>
      <c r="AX3336" s="12" t="s">
        <v>76</v>
      </c>
      <c r="AY3336" s="264" t="s">
        <v>414</v>
      </c>
    </row>
    <row r="3337" s="13" customFormat="1">
      <c r="B3337" s="265"/>
      <c r="C3337" s="266"/>
      <c r="D3337" s="252" t="s">
        <v>428</v>
      </c>
      <c r="E3337" s="267" t="s">
        <v>21</v>
      </c>
      <c r="F3337" s="268" t="s">
        <v>3565</v>
      </c>
      <c r="G3337" s="266"/>
      <c r="H3337" s="269">
        <v>5.6500000000000004</v>
      </c>
      <c r="I3337" s="270"/>
      <c r="J3337" s="266"/>
      <c r="K3337" s="266"/>
      <c r="L3337" s="271"/>
      <c r="M3337" s="272"/>
      <c r="N3337" s="273"/>
      <c r="O3337" s="273"/>
      <c r="P3337" s="273"/>
      <c r="Q3337" s="273"/>
      <c r="R3337" s="273"/>
      <c r="S3337" s="273"/>
      <c r="T3337" s="274"/>
      <c r="AT3337" s="275" t="s">
        <v>428</v>
      </c>
      <c r="AU3337" s="275" t="s">
        <v>86</v>
      </c>
      <c r="AV3337" s="13" t="s">
        <v>86</v>
      </c>
      <c r="AW3337" s="13" t="s">
        <v>39</v>
      </c>
      <c r="AX3337" s="13" t="s">
        <v>76</v>
      </c>
      <c r="AY3337" s="275" t="s">
        <v>414</v>
      </c>
    </row>
    <row r="3338" s="13" customFormat="1">
      <c r="B3338" s="265"/>
      <c r="C3338" s="266"/>
      <c r="D3338" s="252" t="s">
        <v>428</v>
      </c>
      <c r="E3338" s="267" t="s">
        <v>21</v>
      </c>
      <c r="F3338" s="268" t="s">
        <v>3566</v>
      </c>
      <c r="G3338" s="266"/>
      <c r="H3338" s="269">
        <v>3.6499999999999999</v>
      </c>
      <c r="I3338" s="270"/>
      <c r="J3338" s="266"/>
      <c r="K3338" s="266"/>
      <c r="L3338" s="271"/>
      <c r="M3338" s="272"/>
      <c r="N3338" s="273"/>
      <c r="O3338" s="273"/>
      <c r="P3338" s="273"/>
      <c r="Q3338" s="273"/>
      <c r="R3338" s="273"/>
      <c r="S3338" s="273"/>
      <c r="T3338" s="274"/>
      <c r="AT3338" s="275" t="s">
        <v>428</v>
      </c>
      <c r="AU3338" s="275" t="s">
        <v>86</v>
      </c>
      <c r="AV3338" s="13" t="s">
        <v>86</v>
      </c>
      <c r="AW3338" s="13" t="s">
        <v>39</v>
      </c>
      <c r="AX3338" s="13" t="s">
        <v>76</v>
      </c>
      <c r="AY3338" s="275" t="s">
        <v>414</v>
      </c>
    </row>
    <row r="3339" s="13" customFormat="1">
      <c r="B3339" s="265"/>
      <c r="C3339" s="266"/>
      <c r="D3339" s="252" t="s">
        <v>428</v>
      </c>
      <c r="E3339" s="267" t="s">
        <v>21</v>
      </c>
      <c r="F3339" s="268" t="s">
        <v>3567</v>
      </c>
      <c r="G3339" s="266"/>
      <c r="H3339" s="269">
        <v>3.6499999999999999</v>
      </c>
      <c r="I3339" s="270"/>
      <c r="J3339" s="266"/>
      <c r="K3339" s="266"/>
      <c r="L3339" s="271"/>
      <c r="M3339" s="272"/>
      <c r="N3339" s="273"/>
      <c r="O3339" s="273"/>
      <c r="P3339" s="273"/>
      <c r="Q3339" s="273"/>
      <c r="R3339" s="273"/>
      <c r="S3339" s="273"/>
      <c r="T3339" s="274"/>
      <c r="AT3339" s="275" t="s">
        <v>428</v>
      </c>
      <c r="AU3339" s="275" t="s">
        <v>86</v>
      </c>
      <c r="AV3339" s="13" t="s">
        <v>86</v>
      </c>
      <c r="AW3339" s="13" t="s">
        <v>39</v>
      </c>
      <c r="AX3339" s="13" t="s">
        <v>76</v>
      </c>
      <c r="AY3339" s="275" t="s">
        <v>414</v>
      </c>
    </row>
    <row r="3340" s="13" customFormat="1">
      <c r="B3340" s="265"/>
      <c r="C3340" s="266"/>
      <c r="D3340" s="252" t="s">
        <v>428</v>
      </c>
      <c r="E3340" s="267" t="s">
        <v>21</v>
      </c>
      <c r="F3340" s="268" t="s">
        <v>3568</v>
      </c>
      <c r="G3340" s="266"/>
      <c r="H3340" s="269">
        <v>62.850000000000001</v>
      </c>
      <c r="I3340" s="270"/>
      <c r="J3340" s="266"/>
      <c r="K3340" s="266"/>
      <c r="L3340" s="271"/>
      <c r="M3340" s="272"/>
      <c r="N3340" s="273"/>
      <c r="O3340" s="273"/>
      <c r="P3340" s="273"/>
      <c r="Q3340" s="273"/>
      <c r="R3340" s="273"/>
      <c r="S3340" s="273"/>
      <c r="T3340" s="274"/>
      <c r="AT3340" s="275" t="s">
        <v>428</v>
      </c>
      <c r="AU3340" s="275" t="s">
        <v>86</v>
      </c>
      <c r="AV3340" s="13" t="s">
        <v>86</v>
      </c>
      <c r="AW3340" s="13" t="s">
        <v>39</v>
      </c>
      <c r="AX3340" s="13" t="s">
        <v>76</v>
      </c>
      <c r="AY3340" s="275" t="s">
        <v>414</v>
      </c>
    </row>
    <row r="3341" s="14" customFormat="1">
      <c r="B3341" s="276"/>
      <c r="C3341" s="277"/>
      <c r="D3341" s="252" t="s">
        <v>428</v>
      </c>
      <c r="E3341" s="278" t="s">
        <v>230</v>
      </c>
      <c r="F3341" s="279" t="s">
        <v>259</v>
      </c>
      <c r="G3341" s="277"/>
      <c r="H3341" s="280">
        <v>75.799999999999997</v>
      </c>
      <c r="I3341" s="281"/>
      <c r="J3341" s="277"/>
      <c r="K3341" s="277"/>
      <c r="L3341" s="282"/>
      <c r="M3341" s="283"/>
      <c r="N3341" s="284"/>
      <c r="O3341" s="284"/>
      <c r="P3341" s="284"/>
      <c r="Q3341" s="284"/>
      <c r="R3341" s="284"/>
      <c r="S3341" s="284"/>
      <c r="T3341" s="285"/>
      <c r="AT3341" s="286" t="s">
        <v>428</v>
      </c>
      <c r="AU3341" s="286" t="s">
        <v>86</v>
      </c>
      <c r="AV3341" s="14" t="s">
        <v>394</v>
      </c>
      <c r="AW3341" s="14" t="s">
        <v>39</v>
      </c>
      <c r="AX3341" s="14" t="s">
        <v>76</v>
      </c>
      <c r="AY3341" s="286" t="s">
        <v>414</v>
      </c>
    </row>
    <row r="3342" s="15" customFormat="1">
      <c r="B3342" s="287"/>
      <c r="C3342" s="288"/>
      <c r="D3342" s="252" t="s">
        <v>428</v>
      </c>
      <c r="E3342" s="289" t="s">
        <v>21</v>
      </c>
      <c r="F3342" s="290" t="s">
        <v>235</v>
      </c>
      <c r="G3342" s="288"/>
      <c r="H3342" s="291">
        <v>767.45000000000005</v>
      </c>
      <c r="I3342" s="292"/>
      <c r="J3342" s="288"/>
      <c r="K3342" s="288"/>
      <c r="L3342" s="293"/>
      <c r="M3342" s="294"/>
      <c r="N3342" s="295"/>
      <c r="O3342" s="295"/>
      <c r="P3342" s="295"/>
      <c r="Q3342" s="295"/>
      <c r="R3342" s="295"/>
      <c r="S3342" s="295"/>
      <c r="T3342" s="296"/>
      <c r="AT3342" s="297" t="s">
        <v>428</v>
      </c>
      <c r="AU3342" s="297" t="s">
        <v>86</v>
      </c>
      <c r="AV3342" s="15" t="s">
        <v>422</v>
      </c>
      <c r="AW3342" s="15" t="s">
        <v>39</v>
      </c>
      <c r="AX3342" s="15" t="s">
        <v>83</v>
      </c>
      <c r="AY3342" s="297" t="s">
        <v>414</v>
      </c>
    </row>
    <row r="3343" s="1" customFormat="1" ht="16.5" customHeight="1">
      <c r="B3343" s="47"/>
      <c r="C3343" s="298" t="s">
        <v>3569</v>
      </c>
      <c r="D3343" s="298" t="s">
        <v>841</v>
      </c>
      <c r="E3343" s="299" t="s">
        <v>3570</v>
      </c>
      <c r="F3343" s="300" t="s">
        <v>3571</v>
      </c>
      <c r="G3343" s="301" t="s">
        <v>192</v>
      </c>
      <c r="H3343" s="302">
        <v>760.81500000000005</v>
      </c>
      <c r="I3343" s="303"/>
      <c r="J3343" s="304">
        <f>ROUND(I3343*H3343,2)</f>
        <v>0</v>
      </c>
      <c r="K3343" s="300" t="s">
        <v>421</v>
      </c>
      <c r="L3343" s="305"/>
      <c r="M3343" s="306" t="s">
        <v>21</v>
      </c>
      <c r="N3343" s="307" t="s">
        <v>47</v>
      </c>
      <c r="O3343" s="48"/>
      <c r="P3343" s="249">
        <f>O3343*H3343</f>
        <v>0</v>
      </c>
      <c r="Q3343" s="249">
        <v>0.019199999999999998</v>
      </c>
      <c r="R3343" s="249">
        <f>Q3343*H3343</f>
        <v>14.607647999999999</v>
      </c>
      <c r="S3343" s="249">
        <v>0</v>
      </c>
      <c r="T3343" s="250">
        <f>S3343*H3343</f>
        <v>0</v>
      </c>
      <c r="AR3343" s="25" t="s">
        <v>818</v>
      </c>
      <c r="AT3343" s="25" t="s">
        <v>841</v>
      </c>
      <c r="AU3343" s="25" t="s">
        <v>86</v>
      </c>
      <c r="AY3343" s="25" t="s">
        <v>414</v>
      </c>
      <c r="BE3343" s="251">
        <f>IF(N3343="základní",J3343,0)</f>
        <v>0</v>
      </c>
      <c r="BF3343" s="251">
        <f>IF(N3343="snížená",J3343,0)</f>
        <v>0</v>
      </c>
      <c r="BG3343" s="251">
        <f>IF(N3343="zákl. přenesená",J3343,0)</f>
        <v>0</v>
      </c>
      <c r="BH3343" s="251">
        <f>IF(N3343="sníž. přenesená",J3343,0)</f>
        <v>0</v>
      </c>
      <c r="BI3343" s="251">
        <f>IF(N3343="nulová",J3343,0)</f>
        <v>0</v>
      </c>
      <c r="BJ3343" s="25" t="s">
        <v>83</v>
      </c>
      <c r="BK3343" s="251">
        <f>ROUND(I3343*H3343,2)</f>
        <v>0</v>
      </c>
      <c r="BL3343" s="25" t="s">
        <v>690</v>
      </c>
      <c r="BM3343" s="25" t="s">
        <v>3572</v>
      </c>
    </row>
    <row r="3344" s="13" customFormat="1">
      <c r="B3344" s="265"/>
      <c r="C3344" s="266"/>
      <c r="D3344" s="252" t="s">
        <v>428</v>
      </c>
      <c r="E3344" s="267" t="s">
        <v>21</v>
      </c>
      <c r="F3344" s="268" t="s">
        <v>224</v>
      </c>
      <c r="G3344" s="266"/>
      <c r="H3344" s="269">
        <v>691.64999999999998</v>
      </c>
      <c r="I3344" s="270"/>
      <c r="J3344" s="266"/>
      <c r="K3344" s="266"/>
      <c r="L3344" s="271"/>
      <c r="M3344" s="272"/>
      <c r="N3344" s="273"/>
      <c r="O3344" s="273"/>
      <c r="P3344" s="273"/>
      <c r="Q3344" s="273"/>
      <c r="R3344" s="273"/>
      <c r="S3344" s="273"/>
      <c r="T3344" s="274"/>
      <c r="AT3344" s="275" t="s">
        <v>428</v>
      </c>
      <c r="AU3344" s="275" t="s">
        <v>86</v>
      </c>
      <c r="AV3344" s="13" t="s">
        <v>86</v>
      </c>
      <c r="AW3344" s="13" t="s">
        <v>39</v>
      </c>
      <c r="AX3344" s="13" t="s">
        <v>76</v>
      </c>
      <c r="AY3344" s="275" t="s">
        <v>414</v>
      </c>
    </row>
    <row r="3345" s="15" customFormat="1">
      <c r="B3345" s="287"/>
      <c r="C3345" s="288"/>
      <c r="D3345" s="252" t="s">
        <v>428</v>
      </c>
      <c r="E3345" s="289" t="s">
        <v>21</v>
      </c>
      <c r="F3345" s="290" t="s">
        <v>235</v>
      </c>
      <c r="G3345" s="288"/>
      <c r="H3345" s="291">
        <v>691.64999999999998</v>
      </c>
      <c r="I3345" s="292"/>
      <c r="J3345" s="288"/>
      <c r="K3345" s="288"/>
      <c r="L3345" s="293"/>
      <c r="M3345" s="294"/>
      <c r="N3345" s="295"/>
      <c r="O3345" s="295"/>
      <c r="P3345" s="295"/>
      <c r="Q3345" s="295"/>
      <c r="R3345" s="295"/>
      <c r="S3345" s="295"/>
      <c r="T3345" s="296"/>
      <c r="AT3345" s="297" t="s">
        <v>428</v>
      </c>
      <c r="AU3345" s="297" t="s">
        <v>86</v>
      </c>
      <c r="AV3345" s="15" t="s">
        <v>422</v>
      </c>
      <c r="AW3345" s="15" t="s">
        <v>39</v>
      </c>
      <c r="AX3345" s="15" t="s">
        <v>83</v>
      </c>
      <c r="AY3345" s="297" t="s">
        <v>414</v>
      </c>
    </row>
    <row r="3346" s="13" customFormat="1">
      <c r="B3346" s="265"/>
      <c r="C3346" s="266"/>
      <c r="D3346" s="252" t="s">
        <v>428</v>
      </c>
      <c r="E3346" s="266"/>
      <c r="F3346" s="268" t="s">
        <v>3573</v>
      </c>
      <c r="G3346" s="266"/>
      <c r="H3346" s="269">
        <v>760.81500000000005</v>
      </c>
      <c r="I3346" s="270"/>
      <c r="J3346" s="266"/>
      <c r="K3346" s="266"/>
      <c r="L3346" s="271"/>
      <c r="M3346" s="272"/>
      <c r="N3346" s="273"/>
      <c r="O3346" s="273"/>
      <c r="P3346" s="273"/>
      <c r="Q3346" s="273"/>
      <c r="R3346" s="273"/>
      <c r="S3346" s="273"/>
      <c r="T3346" s="274"/>
      <c r="AT3346" s="275" t="s">
        <v>428</v>
      </c>
      <c r="AU3346" s="275" t="s">
        <v>86</v>
      </c>
      <c r="AV3346" s="13" t="s">
        <v>86</v>
      </c>
      <c r="AW3346" s="13" t="s">
        <v>6</v>
      </c>
      <c r="AX3346" s="13" t="s">
        <v>83</v>
      </c>
      <c r="AY3346" s="275" t="s">
        <v>414</v>
      </c>
    </row>
    <row r="3347" s="1" customFormat="1" ht="16.5" customHeight="1">
      <c r="B3347" s="47"/>
      <c r="C3347" s="298" t="s">
        <v>3574</v>
      </c>
      <c r="D3347" s="298" t="s">
        <v>841</v>
      </c>
      <c r="E3347" s="299" t="s">
        <v>3575</v>
      </c>
      <c r="F3347" s="300" t="s">
        <v>3576</v>
      </c>
      <c r="G3347" s="301" t="s">
        <v>192</v>
      </c>
      <c r="H3347" s="302">
        <v>83.379999999999995</v>
      </c>
      <c r="I3347" s="303"/>
      <c r="J3347" s="304">
        <f>ROUND(I3347*H3347,2)</f>
        <v>0</v>
      </c>
      <c r="K3347" s="300" t="s">
        <v>21</v>
      </c>
      <c r="L3347" s="305"/>
      <c r="M3347" s="306" t="s">
        <v>21</v>
      </c>
      <c r="N3347" s="307" t="s">
        <v>47</v>
      </c>
      <c r="O3347" s="48"/>
      <c r="P3347" s="249">
        <f>O3347*H3347</f>
        <v>0</v>
      </c>
      <c r="Q3347" s="249">
        <v>0.022700000000000001</v>
      </c>
      <c r="R3347" s="249">
        <f>Q3347*H3347</f>
        <v>1.8927259999999999</v>
      </c>
      <c r="S3347" s="249">
        <v>0</v>
      </c>
      <c r="T3347" s="250">
        <f>S3347*H3347</f>
        <v>0</v>
      </c>
      <c r="AR3347" s="25" t="s">
        <v>818</v>
      </c>
      <c r="AT3347" s="25" t="s">
        <v>841</v>
      </c>
      <c r="AU3347" s="25" t="s">
        <v>86</v>
      </c>
      <c r="AY3347" s="25" t="s">
        <v>414</v>
      </c>
      <c r="BE3347" s="251">
        <f>IF(N3347="základní",J3347,0)</f>
        <v>0</v>
      </c>
      <c r="BF3347" s="251">
        <f>IF(N3347="snížená",J3347,0)</f>
        <v>0</v>
      </c>
      <c r="BG3347" s="251">
        <f>IF(N3347="zákl. přenesená",J3347,0)</f>
        <v>0</v>
      </c>
      <c r="BH3347" s="251">
        <f>IF(N3347="sníž. přenesená",J3347,0)</f>
        <v>0</v>
      </c>
      <c r="BI3347" s="251">
        <f>IF(N3347="nulová",J3347,0)</f>
        <v>0</v>
      </c>
      <c r="BJ3347" s="25" t="s">
        <v>83</v>
      </c>
      <c r="BK3347" s="251">
        <f>ROUND(I3347*H3347,2)</f>
        <v>0</v>
      </c>
      <c r="BL3347" s="25" t="s">
        <v>690</v>
      </c>
      <c r="BM3347" s="25" t="s">
        <v>3577</v>
      </c>
    </row>
    <row r="3348" s="13" customFormat="1">
      <c r="B3348" s="265"/>
      <c r="C3348" s="266"/>
      <c r="D3348" s="252" t="s">
        <v>428</v>
      </c>
      <c r="E3348" s="267" t="s">
        <v>21</v>
      </c>
      <c r="F3348" s="268" t="s">
        <v>230</v>
      </c>
      <c r="G3348" s="266"/>
      <c r="H3348" s="269">
        <v>75.799999999999997</v>
      </c>
      <c r="I3348" s="270"/>
      <c r="J3348" s="266"/>
      <c r="K3348" s="266"/>
      <c r="L3348" s="271"/>
      <c r="M3348" s="272"/>
      <c r="N3348" s="273"/>
      <c r="O3348" s="273"/>
      <c r="P3348" s="273"/>
      <c r="Q3348" s="273"/>
      <c r="R3348" s="273"/>
      <c r="S3348" s="273"/>
      <c r="T3348" s="274"/>
      <c r="AT3348" s="275" t="s">
        <v>428</v>
      </c>
      <c r="AU3348" s="275" t="s">
        <v>86</v>
      </c>
      <c r="AV3348" s="13" t="s">
        <v>86</v>
      </c>
      <c r="AW3348" s="13" t="s">
        <v>39</v>
      </c>
      <c r="AX3348" s="13" t="s">
        <v>76</v>
      </c>
      <c r="AY3348" s="275" t="s">
        <v>414</v>
      </c>
    </row>
    <row r="3349" s="15" customFormat="1">
      <c r="B3349" s="287"/>
      <c r="C3349" s="288"/>
      <c r="D3349" s="252" t="s">
        <v>428</v>
      </c>
      <c r="E3349" s="289" t="s">
        <v>21</v>
      </c>
      <c r="F3349" s="290" t="s">
        <v>235</v>
      </c>
      <c r="G3349" s="288"/>
      <c r="H3349" s="291">
        <v>75.799999999999997</v>
      </c>
      <c r="I3349" s="292"/>
      <c r="J3349" s="288"/>
      <c r="K3349" s="288"/>
      <c r="L3349" s="293"/>
      <c r="M3349" s="294"/>
      <c r="N3349" s="295"/>
      <c r="O3349" s="295"/>
      <c r="P3349" s="295"/>
      <c r="Q3349" s="295"/>
      <c r="R3349" s="295"/>
      <c r="S3349" s="295"/>
      <c r="T3349" s="296"/>
      <c r="AT3349" s="297" t="s">
        <v>428</v>
      </c>
      <c r="AU3349" s="297" t="s">
        <v>86</v>
      </c>
      <c r="AV3349" s="15" t="s">
        <v>422</v>
      </c>
      <c r="AW3349" s="15" t="s">
        <v>39</v>
      </c>
      <c r="AX3349" s="15" t="s">
        <v>83</v>
      </c>
      <c r="AY3349" s="297" t="s">
        <v>414</v>
      </c>
    </row>
    <row r="3350" s="13" customFormat="1">
      <c r="B3350" s="265"/>
      <c r="C3350" s="266"/>
      <c r="D3350" s="252" t="s">
        <v>428</v>
      </c>
      <c r="E3350" s="266"/>
      <c r="F3350" s="268" t="s">
        <v>3578</v>
      </c>
      <c r="G3350" s="266"/>
      <c r="H3350" s="269">
        <v>83.379999999999995</v>
      </c>
      <c r="I3350" s="270"/>
      <c r="J3350" s="266"/>
      <c r="K3350" s="266"/>
      <c r="L3350" s="271"/>
      <c r="M3350" s="272"/>
      <c r="N3350" s="273"/>
      <c r="O3350" s="273"/>
      <c r="P3350" s="273"/>
      <c r="Q3350" s="273"/>
      <c r="R3350" s="273"/>
      <c r="S3350" s="273"/>
      <c r="T3350" s="274"/>
      <c r="AT3350" s="275" t="s">
        <v>428</v>
      </c>
      <c r="AU3350" s="275" t="s">
        <v>86</v>
      </c>
      <c r="AV3350" s="13" t="s">
        <v>86</v>
      </c>
      <c r="AW3350" s="13" t="s">
        <v>6</v>
      </c>
      <c r="AX3350" s="13" t="s">
        <v>83</v>
      </c>
      <c r="AY3350" s="275" t="s">
        <v>414</v>
      </c>
    </row>
    <row r="3351" s="1" customFormat="1" ht="16.5" customHeight="1">
      <c r="B3351" s="47"/>
      <c r="C3351" s="298" t="s">
        <v>3579</v>
      </c>
      <c r="D3351" s="298" t="s">
        <v>841</v>
      </c>
      <c r="E3351" s="299" t="s">
        <v>3580</v>
      </c>
      <c r="F3351" s="300" t="s">
        <v>3581</v>
      </c>
      <c r="G3351" s="301" t="s">
        <v>192</v>
      </c>
      <c r="H3351" s="302">
        <v>767.45000000000005</v>
      </c>
      <c r="I3351" s="303"/>
      <c r="J3351" s="304">
        <f>ROUND(I3351*H3351,2)</f>
        <v>0</v>
      </c>
      <c r="K3351" s="300" t="s">
        <v>21</v>
      </c>
      <c r="L3351" s="305"/>
      <c r="M3351" s="306" t="s">
        <v>21</v>
      </c>
      <c r="N3351" s="307" t="s">
        <v>47</v>
      </c>
      <c r="O3351" s="48"/>
      <c r="P3351" s="249">
        <f>O3351*H3351</f>
        <v>0</v>
      </c>
      <c r="Q3351" s="249">
        <v>0</v>
      </c>
      <c r="R3351" s="249">
        <f>Q3351*H3351</f>
        <v>0</v>
      </c>
      <c r="S3351" s="249">
        <v>0</v>
      </c>
      <c r="T3351" s="250">
        <f>S3351*H3351</f>
        <v>0</v>
      </c>
      <c r="AR3351" s="25" t="s">
        <v>818</v>
      </c>
      <c r="AT3351" s="25" t="s">
        <v>841</v>
      </c>
      <c r="AU3351" s="25" t="s">
        <v>86</v>
      </c>
      <c r="AY3351" s="25" t="s">
        <v>414</v>
      </c>
      <c r="BE3351" s="251">
        <f>IF(N3351="základní",J3351,0)</f>
        <v>0</v>
      </c>
      <c r="BF3351" s="251">
        <f>IF(N3351="snížená",J3351,0)</f>
        <v>0</v>
      </c>
      <c r="BG3351" s="251">
        <f>IF(N3351="zákl. přenesená",J3351,0)</f>
        <v>0</v>
      </c>
      <c r="BH3351" s="251">
        <f>IF(N3351="sníž. přenesená",J3351,0)</f>
        <v>0</v>
      </c>
      <c r="BI3351" s="251">
        <f>IF(N3351="nulová",J3351,0)</f>
        <v>0</v>
      </c>
      <c r="BJ3351" s="25" t="s">
        <v>83</v>
      </c>
      <c r="BK3351" s="251">
        <f>ROUND(I3351*H3351,2)</f>
        <v>0</v>
      </c>
      <c r="BL3351" s="25" t="s">
        <v>690</v>
      </c>
      <c r="BM3351" s="25" t="s">
        <v>3582</v>
      </c>
    </row>
    <row r="3352" s="13" customFormat="1">
      <c r="B3352" s="265"/>
      <c r="C3352" s="266"/>
      <c r="D3352" s="252" t="s">
        <v>428</v>
      </c>
      <c r="E3352" s="267" t="s">
        <v>21</v>
      </c>
      <c r="F3352" s="268" t="s">
        <v>224</v>
      </c>
      <c r="G3352" s="266"/>
      <c r="H3352" s="269">
        <v>691.64999999999998</v>
      </c>
      <c r="I3352" s="270"/>
      <c r="J3352" s="266"/>
      <c r="K3352" s="266"/>
      <c r="L3352" s="271"/>
      <c r="M3352" s="272"/>
      <c r="N3352" s="273"/>
      <c r="O3352" s="273"/>
      <c r="P3352" s="273"/>
      <c r="Q3352" s="273"/>
      <c r="R3352" s="273"/>
      <c r="S3352" s="273"/>
      <c r="T3352" s="274"/>
      <c r="AT3352" s="275" t="s">
        <v>428</v>
      </c>
      <c r="AU3352" s="275" t="s">
        <v>86</v>
      </c>
      <c r="AV3352" s="13" t="s">
        <v>86</v>
      </c>
      <c r="AW3352" s="13" t="s">
        <v>39</v>
      </c>
      <c r="AX3352" s="13" t="s">
        <v>76</v>
      </c>
      <c r="AY3352" s="275" t="s">
        <v>414</v>
      </c>
    </row>
    <row r="3353" s="13" customFormat="1">
      <c r="B3353" s="265"/>
      <c r="C3353" s="266"/>
      <c r="D3353" s="252" t="s">
        <v>428</v>
      </c>
      <c r="E3353" s="267" t="s">
        <v>21</v>
      </c>
      <c r="F3353" s="268" t="s">
        <v>230</v>
      </c>
      <c r="G3353" s="266"/>
      <c r="H3353" s="269">
        <v>75.799999999999997</v>
      </c>
      <c r="I3353" s="270"/>
      <c r="J3353" s="266"/>
      <c r="K3353" s="266"/>
      <c r="L3353" s="271"/>
      <c r="M3353" s="272"/>
      <c r="N3353" s="273"/>
      <c r="O3353" s="273"/>
      <c r="P3353" s="273"/>
      <c r="Q3353" s="273"/>
      <c r="R3353" s="273"/>
      <c r="S3353" s="273"/>
      <c r="T3353" s="274"/>
      <c r="AT3353" s="275" t="s">
        <v>428</v>
      </c>
      <c r="AU3353" s="275" t="s">
        <v>86</v>
      </c>
      <c r="AV3353" s="13" t="s">
        <v>86</v>
      </c>
      <c r="AW3353" s="13" t="s">
        <v>39</v>
      </c>
      <c r="AX3353" s="13" t="s">
        <v>76</v>
      </c>
      <c r="AY3353" s="275" t="s">
        <v>414</v>
      </c>
    </row>
    <row r="3354" s="15" customFormat="1">
      <c r="B3354" s="287"/>
      <c r="C3354" s="288"/>
      <c r="D3354" s="252" t="s">
        <v>428</v>
      </c>
      <c r="E3354" s="289" t="s">
        <v>21</v>
      </c>
      <c r="F3354" s="290" t="s">
        <v>235</v>
      </c>
      <c r="G3354" s="288"/>
      <c r="H3354" s="291">
        <v>767.45000000000005</v>
      </c>
      <c r="I3354" s="292"/>
      <c r="J3354" s="288"/>
      <c r="K3354" s="288"/>
      <c r="L3354" s="293"/>
      <c r="M3354" s="294"/>
      <c r="N3354" s="295"/>
      <c r="O3354" s="295"/>
      <c r="P3354" s="295"/>
      <c r="Q3354" s="295"/>
      <c r="R3354" s="295"/>
      <c r="S3354" s="295"/>
      <c r="T3354" s="296"/>
      <c r="AT3354" s="297" t="s">
        <v>428</v>
      </c>
      <c r="AU3354" s="297" t="s">
        <v>86</v>
      </c>
      <c r="AV3354" s="15" t="s">
        <v>422</v>
      </c>
      <c r="AW3354" s="15" t="s">
        <v>39</v>
      </c>
      <c r="AX3354" s="15" t="s">
        <v>83</v>
      </c>
      <c r="AY3354" s="297" t="s">
        <v>414</v>
      </c>
    </row>
    <row r="3355" s="1" customFormat="1" ht="25.5" customHeight="1">
      <c r="B3355" s="47"/>
      <c r="C3355" s="240" t="s">
        <v>3583</v>
      </c>
      <c r="D3355" s="240" t="s">
        <v>418</v>
      </c>
      <c r="E3355" s="241" t="s">
        <v>3584</v>
      </c>
      <c r="F3355" s="242" t="s">
        <v>3585</v>
      </c>
      <c r="G3355" s="243" t="s">
        <v>192</v>
      </c>
      <c r="H3355" s="244">
        <v>1050</v>
      </c>
      <c r="I3355" s="245"/>
      <c r="J3355" s="246">
        <f>ROUND(I3355*H3355,2)</f>
        <v>0</v>
      </c>
      <c r="K3355" s="242" t="s">
        <v>421</v>
      </c>
      <c r="L3355" s="73"/>
      <c r="M3355" s="247" t="s">
        <v>21</v>
      </c>
      <c r="N3355" s="248" t="s">
        <v>47</v>
      </c>
      <c r="O3355" s="48"/>
      <c r="P3355" s="249">
        <f>O3355*H3355</f>
        <v>0</v>
      </c>
      <c r="Q3355" s="249">
        <v>0.0036700000000000001</v>
      </c>
      <c r="R3355" s="249">
        <f>Q3355*H3355</f>
        <v>3.8534999999999999</v>
      </c>
      <c r="S3355" s="249">
        <v>0</v>
      </c>
      <c r="T3355" s="250">
        <f>S3355*H3355</f>
        <v>0</v>
      </c>
      <c r="AR3355" s="25" t="s">
        <v>690</v>
      </c>
      <c r="AT3355" s="25" t="s">
        <v>418</v>
      </c>
      <c r="AU3355" s="25" t="s">
        <v>86</v>
      </c>
      <c r="AY3355" s="25" t="s">
        <v>414</v>
      </c>
      <c r="BE3355" s="251">
        <f>IF(N3355="základní",J3355,0)</f>
        <v>0</v>
      </c>
      <c r="BF3355" s="251">
        <f>IF(N3355="snížená",J3355,0)</f>
        <v>0</v>
      </c>
      <c r="BG3355" s="251">
        <f>IF(N3355="zákl. přenesená",J3355,0)</f>
        <v>0</v>
      </c>
      <c r="BH3355" s="251">
        <f>IF(N3355="sníž. přenesená",J3355,0)</f>
        <v>0</v>
      </c>
      <c r="BI3355" s="251">
        <f>IF(N3355="nulová",J3355,0)</f>
        <v>0</v>
      </c>
      <c r="BJ3355" s="25" t="s">
        <v>83</v>
      </c>
      <c r="BK3355" s="251">
        <f>ROUND(I3355*H3355,2)</f>
        <v>0</v>
      </c>
      <c r="BL3355" s="25" t="s">
        <v>690</v>
      </c>
      <c r="BM3355" s="25" t="s">
        <v>3586</v>
      </c>
    </row>
    <row r="3356" s="12" customFormat="1">
      <c r="B3356" s="255"/>
      <c r="C3356" s="256"/>
      <c r="D3356" s="252" t="s">
        <v>428</v>
      </c>
      <c r="E3356" s="257" t="s">
        <v>21</v>
      </c>
      <c r="F3356" s="258" t="s">
        <v>3587</v>
      </c>
      <c r="G3356" s="256"/>
      <c r="H3356" s="257" t="s">
        <v>21</v>
      </c>
      <c r="I3356" s="259"/>
      <c r="J3356" s="256"/>
      <c r="K3356" s="256"/>
      <c r="L3356" s="260"/>
      <c r="M3356" s="261"/>
      <c r="N3356" s="262"/>
      <c r="O3356" s="262"/>
      <c r="P3356" s="262"/>
      <c r="Q3356" s="262"/>
      <c r="R3356" s="262"/>
      <c r="S3356" s="262"/>
      <c r="T3356" s="263"/>
      <c r="AT3356" s="264" t="s">
        <v>428</v>
      </c>
      <c r="AU3356" s="264" t="s">
        <v>86</v>
      </c>
      <c r="AV3356" s="12" t="s">
        <v>83</v>
      </c>
      <c r="AW3356" s="12" t="s">
        <v>39</v>
      </c>
      <c r="AX3356" s="12" t="s">
        <v>76</v>
      </c>
      <c r="AY3356" s="264" t="s">
        <v>414</v>
      </c>
    </row>
    <row r="3357" s="13" customFormat="1">
      <c r="B3357" s="265"/>
      <c r="C3357" s="266"/>
      <c r="D3357" s="252" t="s">
        <v>428</v>
      </c>
      <c r="E3357" s="267" t="s">
        <v>21</v>
      </c>
      <c r="F3357" s="268" t="s">
        <v>3588</v>
      </c>
      <c r="G3357" s="266"/>
      <c r="H3357" s="269">
        <v>1050</v>
      </c>
      <c r="I3357" s="270"/>
      <c r="J3357" s="266"/>
      <c r="K3357" s="266"/>
      <c r="L3357" s="271"/>
      <c r="M3357" s="272"/>
      <c r="N3357" s="273"/>
      <c r="O3357" s="273"/>
      <c r="P3357" s="273"/>
      <c r="Q3357" s="273"/>
      <c r="R3357" s="273"/>
      <c r="S3357" s="273"/>
      <c r="T3357" s="274"/>
      <c r="AT3357" s="275" t="s">
        <v>428</v>
      </c>
      <c r="AU3357" s="275" t="s">
        <v>86</v>
      </c>
      <c r="AV3357" s="13" t="s">
        <v>86</v>
      </c>
      <c r="AW3357" s="13" t="s">
        <v>39</v>
      </c>
      <c r="AX3357" s="13" t="s">
        <v>76</v>
      </c>
      <c r="AY3357" s="275" t="s">
        <v>414</v>
      </c>
    </row>
    <row r="3358" s="14" customFormat="1">
      <c r="B3358" s="276"/>
      <c r="C3358" s="277"/>
      <c r="D3358" s="252" t="s">
        <v>428</v>
      </c>
      <c r="E3358" s="278" t="s">
        <v>226</v>
      </c>
      <c r="F3358" s="279" t="s">
        <v>259</v>
      </c>
      <c r="G3358" s="277"/>
      <c r="H3358" s="280">
        <v>1050</v>
      </c>
      <c r="I3358" s="281"/>
      <c r="J3358" s="277"/>
      <c r="K3358" s="277"/>
      <c r="L3358" s="282"/>
      <c r="M3358" s="283"/>
      <c r="N3358" s="284"/>
      <c r="O3358" s="284"/>
      <c r="P3358" s="284"/>
      <c r="Q3358" s="284"/>
      <c r="R3358" s="284"/>
      <c r="S3358" s="284"/>
      <c r="T3358" s="285"/>
      <c r="AT3358" s="286" t="s">
        <v>428</v>
      </c>
      <c r="AU3358" s="286" t="s">
        <v>86</v>
      </c>
      <c r="AV3358" s="14" t="s">
        <v>394</v>
      </c>
      <c r="AW3358" s="14" t="s">
        <v>39</v>
      </c>
      <c r="AX3358" s="14" t="s">
        <v>76</v>
      </c>
      <c r="AY3358" s="286" t="s">
        <v>414</v>
      </c>
    </row>
    <row r="3359" s="15" customFormat="1">
      <c r="B3359" s="287"/>
      <c r="C3359" s="288"/>
      <c r="D3359" s="252" t="s">
        <v>428</v>
      </c>
      <c r="E3359" s="289" t="s">
        <v>21</v>
      </c>
      <c r="F3359" s="290" t="s">
        <v>235</v>
      </c>
      <c r="G3359" s="288"/>
      <c r="H3359" s="291">
        <v>1050</v>
      </c>
      <c r="I3359" s="292"/>
      <c r="J3359" s="288"/>
      <c r="K3359" s="288"/>
      <c r="L3359" s="293"/>
      <c r="M3359" s="294"/>
      <c r="N3359" s="295"/>
      <c r="O3359" s="295"/>
      <c r="P3359" s="295"/>
      <c r="Q3359" s="295"/>
      <c r="R3359" s="295"/>
      <c r="S3359" s="295"/>
      <c r="T3359" s="296"/>
      <c r="AT3359" s="297" t="s">
        <v>428</v>
      </c>
      <c r="AU3359" s="297" t="s">
        <v>86</v>
      </c>
      <c r="AV3359" s="15" t="s">
        <v>422</v>
      </c>
      <c r="AW3359" s="15" t="s">
        <v>39</v>
      </c>
      <c r="AX3359" s="15" t="s">
        <v>83</v>
      </c>
      <c r="AY3359" s="297" t="s">
        <v>414</v>
      </c>
    </row>
    <row r="3360" s="1" customFormat="1" ht="25.5" customHeight="1">
      <c r="B3360" s="47"/>
      <c r="C3360" s="240" t="s">
        <v>3589</v>
      </c>
      <c r="D3360" s="240" t="s">
        <v>418</v>
      </c>
      <c r="E3360" s="241" t="s">
        <v>3590</v>
      </c>
      <c r="F3360" s="242" t="s">
        <v>3591</v>
      </c>
      <c r="G3360" s="243" t="s">
        <v>145</v>
      </c>
      <c r="H3360" s="244">
        <v>977.75999999999999</v>
      </c>
      <c r="I3360" s="245"/>
      <c r="J3360" s="246">
        <f>ROUND(I3360*H3360,2)</f>
        <v>0</v>
      </c>
      <c r="K3360" s="242" t="s">
        <v>421</v>
      </c>
      <c r="L3360" s="73"/>
      <c r="M3360" s="247" t="s">
        <v>21</v>
      </c>
      <c r="N3360" s="248" t="s">
        <v>47</v>
      </c>
      <c r="O3360" s="48"/>
      <c r="P3360" s="249">
        <f>O3360*H3360</f>
        <v>0</v>
      </c>
      <c r="Q3360" s="249">
        <v>0.00062</v>
      </c>
      <c r="R3360" s="249">
        <f>Q3360*H3360</f>
        <v>0.60621119999999995</v>
      </c>
      <c r="S3360" s="249">
        <v>0</v>
      </c>
      <c r="T3360" s="250">
        <f>S3360*H3360</f>
        <v>0</v>
      </c>
      <c r="AR3360" s="25" t="s">
        <v>690</v>
      </c>
      <c r="AT3360" s="25" t="s">
        <v>418</v>
      </c>
      <c r="AU3360" s="25" t="s">
        <v>86</v>
      </c>
      <c r="AY3360" s="25" t="s">
        <v>414</v>
      </c>
      <c r="BE3360" s="251">
        <f>IF(N3360="základní",J3360,0)</f>
        <v>0</v>
      </c>
      <c r="BF3360" s="251">
        <f>IF(N3360="snížená",J3360,0)</f>
        <v>0</v>
      </c>
      <c r="BG3360" s="251">
        <f>IF(N3360="zákl. přenesená",J3360,0)</f>
        <v>0</v>
      </c>
      <c r="BH3360" s="251">
        <f>IF(N3360="sníž. přenesená",J3360,0)</f>
        <v>0</v>
      </c>
      <c r="BI3360" s="251">
        <f>IF(N3360="nulová",J3360,0)</f>
        <v>0</v>
      </c>
      <c r="BJ3360" s="25" t="s">
        <v>83</v>
      </c>
      <c r="BK3360" s="251">
        <f>ROUND(I3360*H3360,2)</f>
        <v>0</v>
      </c>
      <c r="BL3360" s="25" t="s">
        <v>690</v>
      </c>
      <c r="BM3360" s="25" t="s">
        <v>3592</v>
      </c>
    </row>
    <row r="3361" s="12" customFormat="1">
      <c r="B3361" s="255"/>
      <c r="C3361" s="256"/>
      <c r="D3361" s="252" t="s">
        <v>428</v>
      </c>
      <c r="E3361" s="257" t="s">
        <v>21</v>
      </c>
      <c r="F3361" s="258" t="s">
        <v>3587</v>
      </c>
      <c r="G3361" s="256"/>
      <c r="H3361" s="257" t="s">
        <v>21</v>
      </c>
      <c r="I3361" s="259"/>
      <c r="J3361" s="256"/>
      <c r="K3361" s="256"/>
      <c r="L3361" s="260"/>
      <c r="M3361" s="261"/>
      <c r="N3361" s="262"/>
      <c r="O3361" s="262"/>
      <c r="P3361" s="262"/>
      <c r="Q3361" s="262"/>
      <c r="R3361" s="262"/>
      <c r="S3361" s="262"/>
      <c r="T3361" s="263"/>
      <c r="AT3361" s="264" t="s">
        <v>428</v>
      </c>
      <c r="AU3361" s="264" t="s">
        <v>86</v>
      </c>
      <c r="AV3361" s="12" t="s">
        <v>83</v>
      </c>
      <c r="AW3361" s="12" t="s">
        <v>39</v>
      </c>
      <c r="AX3361" s="12" t="s">
        <v>76</v>
      </c>
      <c r="AY3361" s="264" t="s">
        <v>414</v>
      </c>
    </row>
    <row r="3362" s="13" customFormat="1">
      <c r="B3362" s="265"/>
      <c r="C3362" s="266"/>
      <c r="D3362" s="252" t="s">
        <v>428</v>
      </c>
      <c r="E3362" s="267" t="s">
        <v>21</v>
      </c>
      <c r="F3362" s="268" t="s">
        <v>3593</v>
      </c>
      <c r="G3362" s="266"/>
      <c r="H3362" s="269">
        <v>977.75999999999999</v>
      </c>
      <c r="I3362" s="270"/>
      <c r="J3362" s="266"/>
      <c r="K3362" s="266"/>
      <c r="L3362" s="271"/>
      <c r="M3362" s="272"/>
      <c r="N3362" s="273"/>
      <c r="O3362" s="273"/>
      <c r="P3362" s="273"/>
      <c r="Q3362" s="273"/>
      <c r="R3362" s="273"/>
      <c r="S3362" s="273"/>
      <c r="T3362" s="274"/>
      <c r="AT3362" s="275" t="s">
        <v>428</v>
      </c>
      <c r="AU3362" s="275" t="s">
        <v>86</v>
      </c>
      <c r="AV3362" s="13" t="s">
        <v>86</v>
      </c>
      <c r="AW3362" s="13" t="s">
        <v>39</v>
      </c>
      <c r="AX3362" s="13" t="s">
        <v>76</v>
      </c>
      <c r="AY3362" s="275" t="s">
        <v>414</v>
      </c>
    </row>
    <row r="3363" s="14" customFormat="1">
      <c r="B3363" s="276"/>
      <c r="C3363" s="277"/>
      <c r="D3363" s="252" t="s">
        <v>428</v>
      </c>
      <c r="E3363" s="278" t="s">
        <v>228</v>
      </c>
      <c r="F3363" s="279" t="s">
        <v>259</v>
      </c>
      <c r="G3363" s="277"/>
      <c r="H3363" s="280">
        <v>977.75999999999999</v>
      </c>
      <c r="I3363" s="281"/>
      <c r="J3363" s="277"/>
      <c r="K3363" s="277"/>
      <c r="L3363" s="282"/>
      <c r="M3363" s="283"/>
      <c r="N3363" s="284"/>
      <c r="O3363" s="284"/>
      <c r="P3363" s="284"/>
      <c r="Q3363" s="284"/>
      <c r="R3363" s="284"/>
      <c r="S3363" s="284"/>
      <c r="T3363" s="285"/>
      <c r="AT3363" s="286" t="s">
        <v>428</v>
      </c>
      <c r="AU3363" s="286" t="s">
        <v>86</v>
      </c>
      <c r="AV3363" s="14" t="s">
        <v>394</v>
      </c>
      <c r="AW3363" s="14" t="s">
        <v>39</v>
      </c>
      <c r="AX3363" s="14" t="s">
        <v>76</v>
      </c>
      <c r="AY3363" s="286" t="s">
        <v>414</v>
      </c>
    </row>
    <row r="3364" s="15" customFormat="1">
      <c r="B3364" s="287"/>
      <c r="C3364" s="288"/>
      <c r="D3364" s="252" t="s">
        <v>428</v>
      </c>
      <c r="E3364" s="289" t="s">
        <v>21</v>
      </c>
      <c r="F3364" s="290" t="s">
        <v>235</v>
      </c>
      <c r="G3364" s="288"/>
      <c r="H3364" s="291">
        <v>977.75999999999999</v>
      </c>
      <c r="I3364" s="292"/>
      <c r="J3364" s="288"/>
      <c r="K3364" s="288"/>
      <c r="L3364" s="293"/>
      <c r="M3364" s="294"/>
      <c r="N3364" s="295"/>
      <c r="O3364" s="295"/>
      <c r="P3364" s="295"/>
      <c r="Q3364" s="295"/>
      <c r="R3364" s="295"/>
      <c r="S3364" s="295"/>
      <c r="T3364" s="296"/>
      <c r="AT3364" s="297" t="s">
        <v>428</v>
      </c>
      <c r="AU3364" s="297" t="s">
        <v>86</v>
      </c>
      <c r="AV3364" s="15" t="s">
        <v>422</v>
      </c>
      <c r="AW3364" s="15" t="s">
        <v>39</v>
      </c>
      <c r="AX3364" s="15" t="s">
        <v>83</v>
      </c>
      <c r="AY3364" s="297" t="s">
        <v>414</v>
      </c>
    </row>
    <row r="3365" s="1" customFormat="1" ht="25.5" customHeight="1">
      <c r="B3365" s="47"/>
      <c r="C3365" s="298" t="s">
        <v>3594</v>
      </c>
      <c r="D3365" s="298" t="s">
        <v>841</v>
      </c>
      <c r="E3365" s="299" t="s">
        <v>3595</v>
      </c>
      <c r="F3365" s="300" t="s">
        <v>3596</v>
      </c>
      <c r="G3365" s="301" t="s">
        <v>192</v>
      </c>
      <c r="H3365" s="302">
        <v>1262.5540000000001</v>
      </c>
      <c r="I3365" s="303"/>
      <c r="J3365" s="304">
        <f>ROUND(I3365*H3365,2)</f>
        <v>0</v>
      </c>
      <c r="K3365" s="300" t="s">
        <v>421</v>
      </c>
      <c r="L3365" s="305"/>
      <c r="M3365" s="306" t="s">
        <v>21</v>
      </c>
      <c r="N3365" s="307" t="s">
        <v>47</v>
      </c>
      <c r="O3365" s="48"/>
      <c r="P3365" s="249">
        <f>O3365*H3365</f>
        <v>0</v>
      </c>
      <c r="Q3365" s="249">
        <v>0.019199999999999998</v>
      </c>
      <c r="R3365" s="249">
        <f>Q3365*H3365</f>
        <v>24.2410368</v>
      </c>
      <c r="S3365" s="249">
        <v>0</v>
      </c>
      <c r="T3365" s="250">
        <f>S3365*H3365</f>
        <v>0</v>
      </c>
      <c r="AR3365" s="25" t="s">
        <v>818</v>
      </c>
      <c r="AT3365" s="25" t="s">
        <v>841</v>
      </c>
      <c r="AU3365" s="25" t="s">
        <v>86</v>
      </c>
      <c r="AY3365" s="25" t="s">
        <v>414</v>
      </c>
      <c r="BE3365" s="251">
        <f>IF(N3365="základní",J3365,0)</f>
        <v>0</v>
      </c>
      <c r="BF3365" s="251">
        <f>IF(N3365="snížená",J3365,0)</f>
        <v>0</v>
      </c>
      <c r="BG3365" s="251">
        <f>IF(N3365="zákl. přenesená",J3365,0)</f>
        <v>0</v>
      </c>
      <c r="BH3365" s="251">
        <f>IF(N3365="sníž. přenesená",J3365,0)</f>
        <v>0</v>
      </c>
      <c r="BI3365" s="251">
        <f>IF(N3365="nulová",J3365,0)</f>
        <v>0</v>
      </c>
      <c r="BJ3365" s="25" t="s">
        <v>83</v>
      </c>
      <c r="BK3365" s="251">
        <f>ROUND(I3365*H3365,2)</f>
        <v>0</v>
      </c>
      <c r="BL3365" s="25" t="s">
        <v>690</v>
      </c>
      <c r="BM3365" s="25" t="s">
        <v>3597</v>
      </c>
    </row>
    <row r="3366" s="13" customFormat="1">
      <c r="B3366" s="265"/>
      <c r="C3366" s="266"/>
      <c r="D3366" s="252" t="s">
        <v>428</v>
      </c>
      <c r="E3366" s="267" t="s">
        <v>21</v>
      </c>
      <c r="F3366" s="268" t="s">
        <v>226</v>
      </c>
      <c r="G3366" s="266"/>
      <c r="H3366" s="269">
        <v>1050</v>
      </c>
      <c r="I3366" s="270"/>
      <c r="J3366" s="266"/>
      <c r="K3366" s="266"/>
      <c r="L3366" s="271"/>
      <c r="M3366" s="272"/>
      <c r="N3366" s="273"/>
      <c r="O3366" s="273"/>
      <c r="P3366" s="273"/>
      <c r="Q3366" s="273"/>
      <c r="R3366" s="273"/>
      <c r="S3366" s="273"/>
      <c r="T3366" s="274"/>
      <c r="AT3366" s="275" t="s">
        <v>428</v>
      </c>
      <c r="AU3366" s="275" t="s">
        <v>86</v>
      </c>
      <c r="AV3366" s="13" t="s">
        <v>86</v>
      </c>
      <c r="AW3366" s="13" t="s">
        <v>39</v>
      </c>
      <c r="AX3366" s="13" t="s">
        <v>76</v>
      </c>
      <c r="AY3366" s="275" t="s">
        <v>414</v>
      </c>
    </row>
    <row r="3367" s="13" customFormat="1">
      <c r="B3367" s="265"/>
      <c r="C3367" s="266"/>
      <c r="D3367" s="252" t="s">
        <v>428</v>
      </c>
      <c r="E3367" s="267" t="s">
        <v>21</v>
      </c>
      <c r="F3367" s="268" t="s">
        <v>3598</v>
      </c>
      <c r="G3367" s="266"/>
      <c r="H3367" s="269">
        <v>97.775999999999996</v>
      </c>
      <c r="I3367" s="270"/>
      <c r="J3367" s="266"/>
      <c r="K3367" s="266"/>
      <c r="L3367" s="271"/>
      <c r="M3367" s="272"/>
      <c r="N3367" s="273"/>
      <c r="O3367" s="273"/>
      <c r="P3367" s="273"/>
      <c r="Q3367" s="273"/>
      <c r="R3367" s="273"/>
      <c r="S3367" s="273"/>
      <c r="T3367" s="274"/>
      <c r="AT3367" s="275" t="s">
        <v>428</v>
      </c>
      <c r="AU3367" s="275" t="s">
        <v>86</v>
      </c>
      <c r="AV3367" s="13" t="s">
        <v>86</v>
      </c>
      <c r="AW3367" s="13" t="s">
        <v>39</v>
      </c>
      <c r="AX3367" s="13" t="s">
        <v>76</v>
      </c>
      <c r="AY3367" s="275" t="s">
        <v>414</v>
      </c>
    </row>
    <row r="3368" s="15" customFormat="1">
      <c r="B3368" s="287"/>
      <c r="C3368" s="288"/>
      <c r="D3368" s="252" t="s">
        <v>428</v>
      </c>
      <c r="E3368" s="289" t="s">
        <v>21</v>
      </c>
      <c r="F3368" s="290" t="s">
        <v>235</v>
      </c>
      <c r="G3368" s="288"/>
      <c r="H3368" s="291">
        <v>1147.7760000000001</v>
      </c>
      <c r="I3368" s="292"/>
      <c r="J3368" s="288"/>
      <c r="K3368" s="288"/>
      <c r="L3368" s="293"/>
      <c r="M3368" s="294"/>
      <c r="N3368" s="295"/>
      <c r="O3368" s="295"/>
      <c r="P3368" s="295"/>
      <c r="Q3368" s="295"/>
      <c r="R3368" s="295"/>
      <c r="S3368" s="295"/>
      <c r="T3368" s="296"/>
      <c r="AT3368" s="297" t="s">
        <v>428</v>
      </c>
      <c r="AU3368" s="297" t="s">
        <v>86</v>
      </c>
      <c r="AV3368" s="15" t="s">
        <v>422</v>
      </c>
      <c r="AW3368" s="15" t="s">
        <v>39</v>
      </c>
      <c r="AX3368" s="15" t="s">
        <v>83</v>
      </c>
      <c r="AY3368" s="297" t="s">
        <v>414</v>
      </c>
    </row>
    <row r="3369" s="13" customFormat="1">
      <c r="B3369" s="265"/>
      <c r="C3369" s="266"/>
      <c r="D3369" s="252" t="s">
        <v>428</v>
      </c>
      <c r="E3369" s="266"/>
      <c r="F3369" s="268" t="s">
        <v>3599</v>
      </c>
      <c r="G3369" s="266"/>
      <c r="H3369" s="269">
        <v>1262.5540000000001</v>
      </c>
      <c r="I3369" s="270"/>
      <c r="J3369" s="266"/>
      <c r="K3369" s="266"/>
      <c r="L3369" s="271"/>
      <c r="M3369" s="272"/>
      <c r="N3369" s="273"/>
      <c r="O3369" s="273"/>
      <c r="P3369" s="273"/>
      <c r="Q3369" s="273"/>
      <c r="R3369" s="273"/>
      <c r="S3369" s="273"/>
      <c r="T3369" s="274"/>
      <c r="AT3369" s="275" t="s">
        <v>428</v>
      </c>
      <c r="AU3369" s="275" t="s">
        <v>86</v>
      </c>
      <c r="AV3369" s="13" t="s">
        <v>86</v>
      </c>
      <c r="AW3369" s="13" t="s">
        <v>6</v>
      </c>
      <c r="AX3369" s="13" t="s">
        <v>83</v>
      </c>
      <c r="AY3369" s="275" t="s">
        <v>414</v>
      </c>
    </row>
    <row r="3370" s="1" customFormat="1" ht="16.5" customHeight="1">
      <c r="B3370" s="47"/>
      <c r="C3370" s="298" t="s">
        <v>3600</v>
      </c>
      <c r="D3370" s="298" t="s">
        <v>841</v>
      </c>
      <c r="E3370" s="299" t="s">
        <v>3601</v>
      </c>
      <c r="F3370" s="300" t="s">
        <v>3602</v>
      </c>
      <c r="G3370" s="301" t="s">
        <v>192</v>
      </c>
      <c r="H3370" s="302">
        <v>1147.7760000000001</v>
      </c>
      <c r="I3370" s="303"/>
      <c r="J3370" s="304">
        <f>ROUND(I3370*H3370,2)</f>
        <v>0</v>
      </c>
      <c r="K3370" s="300" t="s">
        <v>21</v>
      </c>
      <c r="L3370" s="305"/>
      <c r="M3370" s="306" t="s">
        <v>21</v>
      </c>
      <c r="N3370" s="307" t="s">
        <v>47</v>
      </c>
      <c r="O3370" s="48"/>
      <c r="P3370" s="249">
        <f>O3370*H3370</f>
        <v>0</v>
      </c>
      <c r="Q3370" s="249">
        <v>0</v>
      </c>
      <c r="R3370" s="249">
        <f>Q3370*H3370</f>
        <v>0</v>
      </c>
      <c r="S3370" s="249">
        <v>0</v>
      </c>
      <c r="T3370" s="250">
        <f>S3370*H3370</f>
        <v>0</v>
      </c>
      <c r="AR3370" s="25" t="s">
        <v>818</v>
      </c>
      <c r="AT3370" s="25" t="s">
        <v>841</v>
      </c>
      <c r="AU3370" s="25" t="s">
        <v>86</v>
      </c>
      <c r="AY3370" s="25" t="s">
        <v>414</v>
      </c>
      <c r="BE3370" s="251">
        <f>IF(N3370="základní",J3370,0)</f>
        <v>0</v>
      </c>
      <c r="BF3370" s="251">
        <f>IF(N3370="snížená",J3370,0)</f>
        <v>0</v>
      </c>
      <c r="BG3370" s="251">
        <f>IF(N3370="zákl. přenesená",J3370,0)</f>
        <v>0</v>
      </c>
      <c r="BH3370" s="251">
        <f>IF(N3370="sníž. přenesená",J3370,0)</f>
        <v>0</v>
      </c>
      <c r="BI3370" s="251">
        <f>IF(N3370="nulová",J3370,0)</f>
        <v>0</v>
      </c>
      <c r="BJ3370" s="25" t="s">
        <v>83</v>
      </c>
      <c r="BK3370" s="251">
        <f>ROUND(I3370*H3370,2)</f>
        <v>0</v>
      </c>
      <c r="BL3370" s="25" t="s">
        <v>690</v>
      </c>
      <c r="BM3370" s="25" t="s">
        <v>3603</v>
      </c>
    </row>
    <row r="3371" s="13" customFormat="1">
      <c r="B3371" s="265"/>
      <c r="C3371" s="266"/>
      <c r="D3371" s="252" t="s">
        <v>428</v>
      </c>
      <c r="E3371" s="267" t="s">
        <v>21</v>
      </c>
      <c r="F3371" s="268" t="s">
        <v>226</v>
      </c>
      <c r="G3371" s="266"/>
      <c r="H3371" s="269">
        <v>1050</v>
      </c>
      <c r="I3371" s="270"/>
      <c r="J3371" s="266"/>
      <c r="K3371" s="266"/>
      <c r="L3371" s="271"/>
      <c r="M3371" s="272"/>
      <c r="N3371" s="273"/>
      <c r="O3371" s="273"/>
      <c r="P3371" s="273"/>
      <c r="Q3371" s="273"/>
      <c r="R3371" s="273"/>
      <c r="S3371" s="273"/>
      <c r="T3371" s="274"/>
      <c r="AT3371" s="275" t="s">
        <v>428</v>
      </c>
      <c r="AU3371" s="275" t="s">
        <v>86</v>
      </c>
      <c r="AV3371" s="13" t="s">
        <v>86</v>
      </c>
      <c r="AW3371" s="13" t="s">
        <v>39</v>
      </c>
      <c r="AX3371" s="13" t="s">
        <v>76</v>
      </c>
      <c r="AY3371" s="275" t="s">
        <v>414</v>
      </c>
    </row>
    <row r="3372" s="13" customFormat="1">
      <c r="B3372" s="265"/>
      <c r="C3372" s="266"/>
      <c r="D3372" s="252" t="s">
        <v>428</v>
      </c>
      <c r="E3372" s="267" t="s">
        <v>21</v>
      </c>
      <c r="F3372" s="268" t="s">
        <v>3598</v>
      </c>
      <c r="G3372" s="266"/>
      <c r="H3372" s="269">
        <v>97.775999999999996</v>
      </c>
      <c r="I3372" s="270"/>
      <c r="J3372" s="266"/>
      <c r="K3372" s="266"/>
      <c r="L3372" s="271"/>
      <c r="M3372" s="272"/>
      <c r="N3372" s="273"/>
      <c r="O3372" s="273"/>
      <c r="P3372" s="273"/>
      <c r="Q3372" s="273"/>
      <c r="R3372" s="273"/>
      <c r="S3372" s="273"/>
      <c r="T3372" s="274"/>
      <c r="AT3372" s="275" t="s">
        <v>428</v>
      </c>
      <c r="AU3372" s="275" t="s">
        <v>86</v>
      </c>
      <c r="AV3372" s="13" t="s">
        <v>86</v>
      </c>
      <c r="AW3372" s="13" t="s">
        <v>39</v>
      </c>
      <c r="AX3372" s="13" t="s">
        <v>76</v>
      </c>
      <c r="AY3372" s="275" t="s">
        <v>414</v>
      </c>
    </row>
    <row r="3373" s="15" customFormat="1">
      <c r="B3373" s="287"/>
      <c r="C3373" s="288"/>
      <c r="D3373" s="252" t="s">
        <v>428</v>
      </c>
      <c r="E3373" s="289" t="s">
        <v>21</v>
      </c>
      <c r="F3373" s="290" t="s">
        <v>235</v>
      </c>
      <c r="G3373" s="288"/>
      <c r="H3373" s="291">
        <v>1147.7760000000001</v>
      </c>
      <c r="I3373" s="292"/>
      <c r="J3373" s="288"/>
      <c r="K3373" s="288"/>
      <c r="L3373" s="293"/>
      <c r="M3373" s="294"/>
      <c r="N3373" s="295"/>
      <c r="O3373" s="295"/>
      <c r="P3373" s="295"/>
      <c r="Q3373" s="295"/>
      <c r="R3373" s="295"/>
      <c r="S3373" s="295"/>
      <c r="T3373" s="296"/>
      <c r="AT3373" s="297" t="s">
        <v>428</v>
      </c>
      <c r="AU3373" s="297" t="s">
        <v>86</v>
      </c>
      <c r="AV3373" s="15" t="s">
        <v>422</v>
      </c>
      <c r="AW3373" s="15" t="s">
        <v>39</v>
      </c>
      <c r="AX3373" s="15" t="s">
        <v>83</v>
      </c>
      <c r="AY3373" s="297" t="s">
        <v>414</v>
      </c>
    </row>
    <row r="3374" s="1" customFormat="1" ht="16.5" customHeight="1">
      <c r="B3374" s="47"/>
      <c r="C3374" s="240" t="s">
        <v>3604</v>
      </c>
      <c r="D3374" s="240" t="s">
        <v>418</v>
      </c>
      <c r="E3374" s="241" t="s">
        <v>3605</v>
      </c>
      <c r="F3374" s="242" t="s">
        <v>3606</v>
      </c>
      <c r="G3374" s="243" t="s">
        <v>192</v>
      </c>
      <c r="H3374" s="244">
        <v>1817.4500000000001</v>
      </c>
      <c r="I3374" s="245"/>
      <c r="J3374" s="246">
        <f>ROUND(I3374*H3374,2)</f>
        <v>0</v>
      </c>
      <c r="K3374" s="242" t="s">
        <v>421</v>
      </c>
      <c r="L3374" s="73"/>
      <c r="M3374" s="247" t="s">
        <v>21</v>
      </c>
      <c r="N3374" s="248" t="s">
        <v>47</v>
      </c>
      <c r="O3374" s="48"/>
      <c r="P3374" s="249">
        <f>O3374*H3374</f>
        <v>0</v>
      </c>
      <c r="Q3374" s="249">
        <v>0.00029999999999999997</v>
      </c>
      <c r="R3374" s="249">
        <f>Q3374*H3374</f>
        <v>0.54523499999999991</v>
      </c>
      <c r="S3374" s="249">
        <v>0</v>
      </c>
      <c r="T3374" s="250">
        <f>S3374*H3374</f>
        <v>0</v>
      </c>
      <c r="AR3374" s="25" t="s">
        <v>690</v>
      </c>
      <c r="AT3374" s="25" t="s">
        <v>418</v>
      </c>
      <c r="AU3374" s="25" t="s">
        <v>86</v>
      </c>
      <c r="AY3374" s="25" t="s">
        <v>414</v>
      </c>
      <c r="BE3374" s="251">
        <f>IF(N3374="základní",J3374,0)</f>
        <v>0</v>
      </c>
      <c r="BF3374" s="251">
        <f>IF(N3374="snížená",J3374,0)</f>
        <v>0</v>
      </c>
      <c r="BG3374" s="251">
        <f>IF(N3374="zákl. přenesená",J3374,0)</f>
        <v>0</v>
      </c>
      <c r="BH3374" s="251">
        <f>IF(N3374="sníž. přenesená",J3374,0)</f>
        <v>0</v>
      </c>
      <c r="BI3374" s="251">
        <f>IF(N3374="nulová",J3374,0)</f>
        <v>0</v>
      </c>
      <c r="BJ3374" s="25" t="s">
        <v>83</v>
      </c>
      <c r="BK3374" s="251">
        <f>ROUND(I3374*H3374,2)</f>
        <v>0</v>
      </c>
      <c r="BL3374" s="25" t="s">
        <v>690</v>
      </c>
      <c r="BM3374" s="25" t="s">
        <v>3607</v>
      </c>
    </row>
    <row r="3375" s="1" customFormat="1">
      <c r="B3375" s="47"/>
      <c r="C3375" s="75"/>
      <c r="D3375" s="252" t="s">
        <v>425</v>
      </c>
      <c r="E3375" s="75"/>
      <c r="F3375" s="253" t="s">
        <v>3608</v>
      </c>
      <c r="G3375" s="75"/>
      <c r="H3375" s="75"/>
      <c r="I3375" s="208"/>
      <c r="J3375" s="75"/>
      <c r="K3375" s="75"/>
      <c r="L3375" s="73"/>
      <c r="M3375" s="254"/>
      <c r="N3375" s="48"/>
      <c r="O3375" s="48"/>
      <c r="P3375" s="48"/>
      <c r="Q3375" s="48"/>
      <c r="R3375" s="48"/>
      <c r="S3375" s="48"/>
      <c r="T3375" s="96"/>
      <c r="AT3375" s="25" t="s">
        <v>425</v>
      </c>
      <c r="AU3375" s="25" t="s">
        <v>86</v>
      </c>
    </row>
    <row r="3376" s="13" customFormat="1">
      <c r="B3376" s="265"/>
      <c r="C3376" s="266"/>
      <c r="D3376" s="252" t="s">
        <v>428</v>
      </c>
      <c r="E3376" s="267" t="s">
        <v>21</v>
      </c>
      <c r="F3376" s="268" t="s">
        <v>224</v>
      </c>
      <c r="G3376" s="266"/>
      <c r="H3376" s="269">
        <v>691.64999999999998</v>
      </c>
      <c r="I3376" s="270"/>
      <c r="J3376" s="266"/>
      <c r="K3376" s="266"/>
      <c r="L3376" s="271"/>
      <c r="M3376" s="272"/>
      <c r="N3376" s="273"/>
      <c r="O3376" s="273"/>
      <c r="P3376" s="273"/>
      <c r="Q3376" s="273"/>
      <c r="R3376" s="273"/>
      <c r="S3376" s="273"/>
      <c r="T3376" s="274"/>
      <c r="AT3376" s="275" t="s">
        <v>428</v>
      </c>
      <c r="AU3376" s="275" t="s">
        <v>86</v>
      </c>
      <c r="AV3376" s="13" t="s">
        <v>86</v>
      </c>
      <c r="AW3376" s="13" t="s">
        <v>39</v>
      </c>
      <c r="AX3376" s="13" t="s">
        <v>76</v>
      </c>
      <c r="AY3376" s="275" t="s">
        <v>414</v>
      </c>
    </row>
    <row r="3377" s="13" customFormat="1">
      <c r="B3377" s="265"/>
      <c r="C3377" s="266"/>
      <c r="D3377" s="252" t="s">
        <v>428</v>
      </c>
      <c r="E3377" s="267" t="s">
        <v>21</v>
      </c>
      <c r="F3377" s="268" t="s">
        <v>226</v>
      </c>
      <c r="G3377" s="266"/>
      <c r="H3377" s="269">
        <v>1050</v>
      </c>
      <c r="I3377" s="270"/>
      <c r="J3377" s="266"/>
      <c r="K3377" s="266"/>
      <c r="L3377" s="271"/>
      <c r="M3377" s="272"/>
      <c r="N3377" s="273"/>
      <c r="O3377" s="273"/>
      <c r="P3377" s="273"/>
      <c r="Q3377" s="273"/>
      <c r="R3377" s="273"/>
      <c r="S3377" s="273"/>
      <c r="T3377" s="274"/>
      <c r="AT3377" s="275" t="s">
        <v>428</v>
      </c>
      <c r="AU3377" s="275" t="s">
        <v>86</v>
      </c>
      <c r="AV3377" s="13" t="s">
        <v>86</v>
      </c>
      <c r="AW3377" s="13" t="s">
        <v>39</v>
      </c>
      <c r="AX3377" s="13" t="s">
        <v>76</v>
      </c>
      <c r="AY3377" s="275" t="s">
        <v>414</v>
      </c>
    </row>
    <row r="3378" s="13" customFormat="1">
      <c r="B3378" s="265"/>
      <c r="C3378" s="266"/>
      <c r="D3378" s="252" t="s">
        <v>428</v>
      </c>
      <c r="E3378" s="267" t="s">
        <v>21</v>
      </c>
      <c r="F3378" s="268" t="s">
        <v>230</v>
      </c>
      <c r="G3378" s="266"/>
      <c r="H3378" s="269">
        <v>75.799999999999997</v>
      </c>
      <c r="I3378" s="270"/>
      <c r="J3378" s="266"/>
      <c r="K3378" s="266"/>
      <c r="L3378" s="271"/>
      <c r="M3378" s="272"/>
      <c r="N3378" s="273"/>
      <c r="O3378" s="273"/>
      <c r="P3378" s="273"/>
      <c r="Q3378" s="273"/>
      <c r="R3378" s="273"/>
      <c r="S3378" s="273"/>
      <c r="T3378" s="274"/>
      <c r="AT3378" s="275" t="s">
        <v>428</v>
      </c>
      <c r="AU3378" s="275" t="s">
        <v>86</v>
      </c>
      <c r="AV3378" s="13" t="s">
        <v>86</v>
      </c>
      <c r="AW3378" s="13" t="s">
        <v>39</v>
      </c>
      <c r="AX3378" s="13" t="s">
        <v>76</v>
      </c>
      <c r="AY3378" s="275" t="s">
        <v>414</v>
      </c>
    </row>
    <row r="3379" s="15" customFormat="1">
      <c r="B3379" s="287"/>
      <c r="C3379" s="288"/>
      <c r="D3379" s="252" t="s">
        <v>428</v>
      </c>
      <c r="E3379" s="289" t="s">
        <v>21</v>
      </c>
      <c r="F3379" s="290" t="s">
        <v>235</v>
      </c>
      <c r="G3379" s="288"/>
      <c r="H3379" s="291">
        <v>1817.4500000000001</v>
      </c>
      <c r="I3379" s="292"/>
      <c r="J3379" s="288"/>
      <c r="K3379" s="288"/>
      <c r="L3379" s="293"/>
      <c r="M3379" s="294"/>
      <c r="N3379" s="295"/>
      <c r="O3379" s="295"/>
      <c r="P3379" s="295"/>
      <c r="Q3379" s="295"/>
      <c r="R3379" s="295"/>
      <c r="S3379" s="295"/>
      <c r="T3379" s="296"/>
      <c r="AT3379" s="297" t="s">
        <v>428</v>
      </c>
      <c r="AU3379" s="297" t="s">
        <v>86</v>
      </c>
      <c r="AV3379" s="15" t="s">
        <v>422</v>
      </c>
      <c r="AW3379" s="15" t="s">
        <v>39</v>
      </c>
      <c r="AX3379" s="15" t="s">
        <v>83</v>
      </c>
      <c r="AY3379" s="297" t="s">
        <v>414</v>
      </c>
    </row>
    <row r="3380" s="1" customFormat="1" ht="38.25" customHeight="1">
      <c r="B3380" s="47"/>
      <c r="C3380" s="240" t="s">
        <v>3609</v>
      </c>
      <c r="D3380" s="240" t="s">
        <v>418</v>
      </c>
      <c r="E3380" s="241" t="s">
        <v>3610</v>
      </c>
      <c r="F3380" s="242" t="s">
        <v>3611</v>
      </c>
      <c r="G3380" s="243" t="s">
        <v>192</v>
      </c>
      <c r="H3380" s="244">
        <v>1050</v>
      </c>
      <c r="I3380" s="245"/>
      <c r="J3380" s="246">
        <f>ROUND(I3380*H3380,2)</f>
        <v>0</v>
      </c>
      <c r="K3380" s="242" t="s">
        <v>21</v>
      </c>
      <c r="L3380" s="73"/>
      <c r="M3380" s="247" t="s">
        <v>21</v>
      </c>
      <c r="N3380" s="248" t="s">
        <v>47</v>
      </c>
      <c r="O3380" s="48"/>
      <c r="P3380" s="249">
        <f>O3380*H3380</f>
        <v>0</v>
      </c>
      <c r="Q3380" s="249">
        <v>0.0053499999999999997</v>
      </c>
      <c r="R3380" s="249">
        <f>Q3380*H3380</f>
        <v>5.6174999999999997</v>
      </c>
      <c r="S3380" s="249">
        <v>0</v>
      </c>
      <c r="T3380" s="250">
        <f>S3380*H3380</f>
        <v>0</v>
      </c>
      <c r="AR3380" s="25" t="s">
        <v>690</v>
      </c>
      <c r="AT3380" s="25" t="s">
        <v>418</v>
      </c>
      <c r="AU3380" s="25" t="s">
        <v>86</v>
      </c>
      <c r="AY3380" s="25" t="s">
        <v>414</v>
      </c>
      <c r="BE3380" s="251">
        <f>IF(N3380="základní",J3380,0)</f>
        <v>0</v>
      </c>
      <c r="BF3380" s="251">
        <f>IF(N3380="snížená",J3380,0)</f>
        <v>0</v>
      </c>
      <c r="BG3380" s="251">
        <f>IF(N3380="zákl. přenesená",J3380,0)</f>
        <v>0</v>
      </c>
      <c r="BH3380" s="251">
        <f>IF(N3380="sníž. přenesená",J3380,0)</f>
        <v>0</v>
      </c>
      <c r="BI3380" s="251">
        <f>IF(N3380="nulová",J3380,0)</f>
        <v>0</v>
      </c>
      <c r="BJ3380" s="25" t="s">
        <v>83</v>
      </c>
      <c r="BK3380" s="251">
        <f>ROUND(I3380*H3380,2)</f>
        <v>0</v>
      </c>
      <c r="BL3380" s="25" t="s">
        <v>690</v>
      </c>
      <c r="BM3380" s="25" t="s">
        <v>3612</v>
      </c>
    </row>
    <row r="3381" s="13" customFormat="1">
      <c r="B3381" s="265"/>
      <c r="C3381" s="266"/>
      <c r="D3381" s="252" t="s">
        <v>428</v>
      </c>
      <c r="E3381" s="267" t="s">
        <v>21</v>
      </c>
      <c r="F3381" s="268" t="s">
        <v>226</v>
      </c>
      <c r="G3381" s="266"/>
      <c r="H3381" s="269">
        <v>1050</v>
      </c>
      <c r="I3381" s="270"/>
      <c r="J3381" s="266"/>
      <c r="K3381" s="266"/>
      <c r="L3381" s="271"/>
      <c r="M3381" s="272"/>
      <c r="N3381" s="273"/>
      <c r="O3381" s="273"/>
      <c r="P3381" s="273"/>
      <c r="Q3381" s="273"/>
      <c r="R3381" s="273"/>
      <c r="S3381" s="273"/>
      <c r="T3381" s="274"/>
      <c r="AT3381" s="275" t="s">
        <v>428</v>
      </c>
      <c r="AU3381" s="275" t="s">
        <v>86</v>
      </c>
      <c r="AV3381" s="13" t="s">
        <v>86</v>
      </c>
      <c r="AW3381" s="13" t="s">
        <v>39</v>
      </c>
      <c r="AX3381" s="13" t="s">
        <v>76</v>
      </c>
      <c r="AY3381" s="275" t="s">
        <v>414</v>
      </c>
    </row>
    <row r="3382" s="15" customFormat="1">
      <c r="B3382" s="287"/>
      <c r="C3382" s="288"/>
      <c r="D3382" s="252" t="s">
        <v>428</v>
      </c>
      <c r="E3382" s="289" t="s">
        <v>21</v>
      </c>
      <c r="F3382" s="290" t="s">
        <v>235</v>
      </c>
      <c r="G3382" s="288"/>
      <c r="H3382" s="291">
        <v>1050</v>
      </c>
      <c r="I3382" s="292"/>
      <c r="J3382" s="288"/>
      <c r="K3382" s="288"/>
      <c r="L3382" s="293"/>
      <c r="M3382" s="294"/>
      <c r="N3382" s="295"/>
      <c r="O3382" s="295"/>
      <c r="P3382" s="295"/>
      <c r="Q3382" s="295"/>
      <c r="R3382" s="295"/>
      <c r="S3382" s="295"/>
      <c r="T3382" s="296"/>
      <c r="AT3382" s="297" t="s">
        <v>428</v>
      </c>
      <c r="AU3382" s="297" t="s">
        <v>86</v>
      </c>
      <c r="AV3382" s="15" t="s">
        <v>422</v>
      </c>
      <c r="AW3382" s="15" t="s">
        <v>39</v>
      </c>
      <c r="AX3382" s="15" t="s">
        <v>83</v>
      </c>
      <c r="AY3382" s="297" t="s">
        <v>414</v>
      </c>
    </row>
    <row r="3383" s="1" customFormat="1" ht="25.5" customHeight="1">
      <c r="B3383" s="47"/>
      <c r="C3383" s="240" t="s">
        <v>3613</v>
      </c>
      <c r="D3383" s="240" t="s">
        <v>418</v>
      </c>
      <c r="E3383" s="241" t="s">
        <v>3614</v>
      </c>
      <c r="F3383" s="242" t="s">
        <v>3615</v>
      </c>
      <c r="G3383" s="243" t="s">
        <v>192</v>
      </c>
      <c r="H3383" s="244">
        <v>767.45000000000005</v>
      </c>
      <c r="I3383" s="245"/>
      <c r="J3383" s="246">
        <f>ROUND(I3383*H3383,2)</f>
        <v>0</v>
      </c>
      <c r="K3383" s="242" t="s">
        <v>421</v>
      </c>
      <c r="L3383" s="73"/>
      <c r="M3383" s="247" t="s">
        <v>21</v>
      </c>
      <c r="N3383" s="248" t="s">
        <v>47</v>
      </c>
      <c r="O3383" s="48"/>
      <c r="P3383" s="249">
        <f>O3383*H3383</f>
        <v>0</v>
      </c>
      <c r="Q3383" s="249">
        <v>0.0077000000000000002</v>
      </c>
      <c r="R3383" s="249">
        <f>Q3383*H3383</f>
        <v>5.9093650000000002</v>
      </c>
      <c r="S3383" s="249">
        <v>0</v>
      </c>
      <c r="T3383" s="250">
        <f>S3383*H3383</f>
        <v>0</v>
      </c>
      <c r="AR3383" s="25" t="s">
        <v>690</v>
      </c>
      <c r="AT3383" s="25" t="s">
        <v>418</v>
      </c>
      <c r="AU3383" s="25" t="s">
        <v>86</v>
      </c>
      <c r="AY3383" s="25" t="s">
        <v>414</v>
      </c>
      <c r="BE3383" s="251">
        <f>IF(N3383="základní",J3383,0)</f>
        <v>0</v>
      </c>
      <c r="BF3383" s="251">
        <f>IF(N3383="snížená",J3383,0)</f>
        <v>0</v>
      </c>
      <c r="BG3383" s="251">
        <f>IF(N3383="zákl. přenesená",J3383,0)</f>
        <v>0</v>
      </c>
      <c r="BH3383" s="251">
        <f>IF(N3383="sníž. přenesená",J3383,0)</f>
        <v>0</v>
      </c>
      <c r="BI3383" s="251">
        <f>IF(N3383="nulová",J3383,0)</f>
        <v>0</v>
      </c>
      <c r="BJ3383" s="25" t="s">
        <v>83</v>
      </c>
      <c r="BK3383" s="251">
        <f>ROUND(I3383*H3383,2)</f>
        <v>0</v>
      </c>
      <c r="BL3383" s="25" t="s">
        <v>690</v>
      </c>
      <c r="BM3383" s="25" t="s">
        <v>3616</v>
      </c>
    </row>
    <row r="3384" s="1" customFormat="1">
      <c r="B3384" s="47"/>
      <c r="C3384" s="75"/>
      <c r="D3384" s="252" t="s">
        <v>425</v>
      </c>
      <c r="E3384" s="75"/>
      <c r="F3384" s="253" t="s">
        <v>3617</v>
      </c>
      <c r="G3384" s="75"/>
      <c r="H3384" s="75"/>
      <c r="I3384" s="208"/>
      <c r="J3384" s="75"/>
      <c r="K3384" s="75"/>
      <c r="L3384" s="73"/>
      <c r="M3384" s="254"/>
      <c r="N3384" s="48"/>
      <c r="O3384" s="48"/>
      <c r="P3384" s="48"/>
      <c r="Q3384" s="48"/>
      <c r="R3384" s="48"/>
      <c r="S3384" s="48"/>
      <c r="T3384" s="96"/>
      <c r="AT3384" s="25" t="s">
        <v>425</v>
      </c>
      <c r="AU3384" s="25" t="s">
        <v>86</v>
      </c>
    </row>
    <row r="3385" s="12" customFormat="1">
      <c r="B3385" s="255"/>
      <c r="C3385" s="256"/>
      <c r="D3385" s="252" t="s">
        <v>428</v>
      </c>
      <c r="E3385" s="257" t="s">
        <v>21</v>
      </c>
      <c r="F3385" s="258" t="s">
        <v>1499</v>
      </c>
      <c r="G3385" s="256"/>
      <c r="H3385" s="257" t="s">
        <v>21</v>
      </c>
      <c r="I3385" s="259"/>
      <c r="J3385" s="256"/>
      <c r="K3385" s="256"/>
      <c r="L3385" s="260"/>
      <c r="M3385" s="261"/>
      <c r="N3385" s="262"/>
      <c r="O3385" s="262"/>
      <c r="P3385" s="262"/>
      <c r="Q3385" s="262"/>
      <c r="R3385" s="262"/>
      <c r="S3385" s="262"/>
      <c r="T3385" s="263"/>
      <c r="AT3385" s="264" t="s">
        <v>428</v>
      </c>
      <c r="AU3385" s="264" t="s">
        <v>86</v>
      </c>
      <c r="AV3385" s="12" t="s">
        <v>83</v>
      </c>
      <c r="AW3385" s="12" t="s">
        <v>39</v>
      </c>
      <c r="AX3385" s="12" t="s">
        <v>76</v>
      </c>
      <c r="AY3385" s="264" t="s">
        <v>414</v>
      </c>
    </row>
    <row r="3386" s="13" customFormat="1">
      <c r="B3386" s="265"/>
      <c r="C3386" s="266"/>
      <c r="D3386" s="252" t="s">
        <v>428</v>
      </c>
      <c r="E3386" s="267" t="s">
        <v>21</v>
      </c>
      <c r="F3386" s="268" t="s">
        <v>224</v>
      </c>
      <c r="G3386" s="266"/>
      <c r="H3386" s="269">
        <v>691.64999999999998</v>
      </c>
      <c r="I3386" s="270"/>
      <c r="J3386" s="266"/>
      <c r="K3386" s="266"/>
      <c r="L3386" s="271"/>
      <c r="M3386" s="272"/>
      <c r="N3386" s="273"/>
      <c r="O3386" s="273"/>
      <c r="P3386" s="273"/>
      <c r="Q3386" s="273"/>
      <c r="R3386" s="273"/>
      <c r="S3386" s="273"/>
      <c r="T3386" s="274"/>
      <c r="AT3386" s="275" t="s">
        <v>428</v>
      </c>
      <c r="AU3386" s="275" t="s">
        <v>86</v>
      </c>
      <c r="AV3386" s="13" t="s">
        <v>86</v>
      </c>
      <c r="AW3386" s="13" t="s">
        <v>39</v>
      </c>
      <c r="AX3386" s="13" t="s">
        <v>76</v>
      </c>
      <c r="AY3386" s="275" t="s">
        <v>414</v>
      </c>
    </row>
    <row r="3387" s="13" customFormat="1">
      <c r="B3387" s="265"/>
      <c r="C3387" s="266"/>
      <c r="D3387" s="252" t="s">
        <v>428</v>
      </c>
      <c r="E3387" s="267" t="s">
        <v>21</v>
      </c>
      <c r="F3387" s="268" t="s">
        <v>230</v>
      </c>
      <c r="G3387" s="266"/>
      <c r="H3387" s="269">
        <v>75.799999999999997</v>
      </c>
      <c r="I3387" s="270"/>
      <c r="J3387" s="266"/>
      <c r="K3387" s="266"/>
      <c r="L3387" s="271"/>
      <c r="M3387" s="272"/>
      <c r="N3387" s="273"/>
      <c r="O3387" s="273"/>
      <c r="P3387" s="273"/>
      <c r="Q3387" s="273"/>
      <c r="R3387" s="273"/>
      <c r="S3387" s="273"/>
      <c r="T3387" s="274"/>
      <c r="AT3387" s="275" t="s">
        <v>428</v>
      </c>
      <c r="AU3387" s="275" t="s">
        <v>86</v>
      </c>
      <c r="AV3387" s="13" t="s">
        <v>86</v>
      </c>
      <c r="AW3387" s="13" t="s">
        <v>39</v>
      </c>
      <c r="AX3387" s="13" t="s">
        <v>76</v>
      </c>
      <c r="AY3387" s="275" t="s">
        <v>414</v>
      </c>
    </row>
    <row r="3388" s="15" customFormat="1">
      <c r="B3388" s="287"/>
      <c r="C3388" s="288"/>
      <c r="D3388" s="252" t="s">
        <v>428</v>
      </c>
      <c r="E3388" s="289" t="s">
        <v>21</v>
      </c>
      <c r="F3388" s="290" t="s">
        <v>235</v>
      </c>
      <c r="G3388" s="288"/>
      <c r="H3388" s="291">
        <v>767.45000000000005</v>
      </c>
      <c r="I3388" s="292"/>
      <c r="J3388" s="288"/>
      <c r="K3388" s="288"/>
      <c r="L3388" s="293"/>
      <c r="M3388" s="294"/>
      <c r="N3388" s="295"/>
      <c r="O3388" s="295"/>
      <c r="P3388" s="295"/>
      <c r="Q3388" s="295"/>
      <c r="R3388" s="295"/>
      <c r="S3388" s="295"/>
      <c r="T3388" s="296"/>
      <c r="AT3388" s="297" t="s">
        <v>428</v>
      </c>
      <c r="AU3388" s="297" t="s">
        <v>86</v>
      </c>
      <c r="AV3388" s="15" t="s">
        <v>422</v>
      </c>
      <c r="AW3388" s="15" t="s">
        <v>39</v>
      </c>
      <c r="AX3388" s="15" t="s">
        <v>83</v>
      </c>
      <c r="AY3388" s="297" t="s">
        <v>414</v>
      </c>
    </row>
    <row r="3389" s="1" customFormat="1" ht="38.25" customHeight="1">
      <c r="B3389" s="47"/>
      <c r="C3389" s="240" t="s">
        <v>3618</v>
      </c>
      <c r="D3389" s="240" t="s">
        <v>418</v>
      </c>
      <c r="E3389" s="241" t="s">
        <v>3619</v>
      </c>
      <c r="F3389" s="242" t="s">
        <v>3620</v>
      </c>
      <c r="G3389" s="243" t="s">
        <v>1911</v>
      </c>
      <c r="H3389" s="308"/>
      <c r="I3389" s="245"/>
      <c r="J3389" s="246">
        <f>ROUND(I3389*H3389,2)</f>
        <v>0</v>
      </c>
      <c r="K3389" s="242" t="s">
        <v>421</v>
      </c>
      <c r="L3389" s="73"/>
      <c r="M3389" s="247" t="s">
        <v>21</v>
      </c>
      <c r="N3389" s="248" t="s">
        <v>47</v>
      </c>
      <c r="O3389" s="48"/>
      <c r="P3389" s="249">
        <f>O3389*H3389</f>
        <v>0</v>
      </c>
      <c r="Q3389" s="249">
        <v>0</v>
      </c>
      <c r="R3389" s="249">
        <f>Q3389*H3389</f>
        <v>0</v>
      </c>
      <c r="S3389" s="249">
        <v>0</v>
      </c>
      <c r="T3389" s="250">
        <f>S3389*H3389</f>
        <v>0</v>
      </c>
      <c r="AR3389" s="25" t="s">
        <v>690</v>
      </c>
      <c r="AT3389" s="25" t="s">
        <v>418</v>
      </c>
      <c r="AU3389" s="25" t="s">
        <v>86</v>
      </c>
      <c r="AY3389" s="25" t="s">
        <v>414</v>
      </c>
      <c r="BE3389" s="251">
        <f>IF(N3389="základní",J3389,0)</f>
        <v>0</v>
      </c>
      <c r="BF3389" s="251">
        <f>IF(N3389="snížená",J3389,0)</f>
        <v>0</v>
      </c>
      <c r="BG3389" s="251">
        <f>IF(N3389="zákl. přenesená",J3389,0)</f>
        <v>0</v>
      </c>
      <c r="BH3389" s="251">
        <f>IF(N3389="sníž. přenesená",J3389,0)</f>
        <v>0</v>
      </c>
      <c r="BI3389" s="251">
        <f>IF(N3389="nulová",J3389,0)</f>
        <v>0</v>
      </c>
      <c r="BJ3389" s="25" t="s">
        <v>83</v>
      </c>
      <c r="BK3389" s="251">
        <f>ROUND(I3389*H3389,2)</f>
        <v>0</v>
      </c>
      <c r="BL3389" s="25" t="s">
        <v>690</v>
      </c>
      <c r="BM3389" s="25" t="s">
        <v>3621</v>
      </c>
    </row>
    <row r="3390" s="1" customFormat="1">
      <c r="B3390" s="47"/>
      <c r="C3390" s="75"/>
      <c r="D3390" s="252" t="s">
        <v>425</v>
      </c>
      <c r="E3390" s="75"/>
      <c r="F3390" s="253" t="s">
        <v>1845</v>
      </c>
      <c r="G3390" s="75"/>
      <c r="H3390" s="75"/>
      <c r="I3390" s="208"/>
      <c r="J3390" s="75"/>
      <c r="K3390" s="75"/>
      <c r="L3390" s="73"/>
      <c r="M3390" s="254"/>
      <c r="N3390" s="48"/>
      <c r="O3390" s="48"/>
      <c r="P3390" s="48"/>
      <c r="Q3390" s="48"/>
      <c r="R3390" s="48"/>
      <c r="S3390" s="48"/>
      <c r="T3390" s="96"/>
      <c r="AT3390" s="25" t="s">
        <v>425</v>
      </c>
      <c r="AU3390" s="25" t="s">
        <v>86</v>
      </c>
    </row>
    <row r="3391" s="1" customFormat="1" ht="38.25" customHeight="1">
      <c r="B3391" s="47"/>
      <c r="C3391" s="240" t="s">
        <v>3622</v>
      </c>
      <c r="D3391" s="240" t="s">
        <v>418</v>
      </c>
      <c r="E3391" s="241" t="s">
        <v>3623</v>
      </c>
      <c r="F3391" s="242" t="s">
        <v>3624</v>
      </c>
      <c r="G3391" s="243" t="s">
        <v>1911</v>
      </c>
      <c r="H3391" s="308"/>
      <c r="I3391" s="245"/>
      <c r="J3391" s="246">
        <f>ROUND(I3391*H3391,2)</f>
        <v>0</v>
      </c>
      <c r="K3391" s="242" t="s">
        <v>421</v>
      </c>
      <c r="L3391" s="73"/>
      <c r="M3391" s="247" t="s">
        <v>21</v>
      </c>
      <c r="N3391" s="248" t="s">
        <v>47</v>
      </c>
      <c r="O3391" s="48"/>
      <c r="P3391" s="249">
        <f>O3391*H3391</f>
        <v>0</v>
      </c>
      <c r="Q3391" s="249">
        <v>0</v>
      </c>
      <c r="R3391" s="249">
        <f>Q3391*H3391</f>
        <v>0</v>
      </c>
      <c r="S3391" s="249">
        <v>0</v>
      </c>
      <c r="T3391" s="250">
        <f>S3391*H3391</f>
        <v>0</v>
      </c>
      <c r="AR3391" s="25" t="s">
        <v>690</v>
      </c>
      <c r="AT3391" s="25" t="s">
        <v>418</v>
      </c>
      <c r="AU3391" s="25" t="s">
        <v>86</v>
      </c>
      <c r="AY3391" s="25" t="s">
        <v>414</v>
      </c>
      <c r="BE3391" s="251">
        <f>IF(N3391="základní",J3391,0)</f>
        <v>0</v>
      </c>
      <c r="BF3391" s="251">
        <f>IF(N3391="snížená",J3391,0)</f>
        <v>0</v>
      </c>
      <c r="BG3391" s="251">
        <f>IF(N3391="zákl. přenesená",J3391,0)</f>
        <v>0</v>
      </c>
      <c r="BH3391" s="251">
        <f>IF(N3391="sníž. přenesená",J3391,0)</f>
        <v>0</v>
      </c>
      <c r="BI3391" s="251">
        <f>IF(N3391="nulová",J3391,0)</f>
        <v>0</v>
      </c>
      <c r="BJ3391" s="25" t="s">
        <v>83</v>
      </c>
      <c r="BK3391" s="251">
        <f>ROUND(I3391*H3391,2)</f>
        <v>0</v>
      </c>
      <c r="BL3391" s="25" t="s">
        <v>690</v>
      </c>
      <c r="BM3391" s="25" t="s">
        <v>3625</v>
      </c>
    </row>
    <row r="3392" s="1" customFormat="1">
      <c r="B3392" s="47"/>
      <c r="C3392" s="75"/>
      <c r="D3392" s="252" t="s">
        <v>425</v>
      </c>
      <c r="E3392" s="75"/>
      <c r="F3392" s="253" t="s">
        <v>1845</v>
      </c>
      <c r="G3392" s="75"/>
      <c r="H3392" s="75"/>
      <c r="I3392" s="208"/>
      <c r="J3392" s="75"/>
      <c r="K3392" s="75"/>
      <c r="L3392" s="73"/>
      <c r="M3392" s="254"/>
      <c r="N3392" s="48"/>
      <c r="O3392" s="48"/>
      <c r="P3392" s="48"/>
      <c r="Q3392" s="48"/>
      <c r="R3392" s="48"/>
      <c r="S3392" s="48"/>
      <c r="T3392" s="96"/>
      <c r="AT3392" s="25" t="s">
        <v>425</v>
      </c>
      <c r="AU3392" s="25" t="s">
        <v>86</v>
      </c>
    </row>
    <row r="3393" s="11" customFormat="1" ht="29.88" customHeight="1">
      <c r="B3393" s="224"/>
      <c r="C3393" s="225"/>
      <c r="D3393" s="226" t="s">
        <v>75</v>
      </c>
      <c r="E3393" s="238" t="s">
        <v>3626</v>
      </c>
      <c r="F3393" s="238" t="s">
        <v>3627</v>
      </c>
      <c r="G3393" s="225"/>
      <c r="H3393" s="225"/>
      <c r="I3393" s="228"/>
      <c r="J3393" s="239">
        <f>BK3393</f>
        <v>0</v>
      </c>
      <c r="K3393" s="225"/>
      <c r="L3393" s="230"/>
      <c r="M3393" s="231"/>
      <c r="N3393" s="232"/>
      <c r="O3393" s="232"/>
      <c r="P3393" s="233">
        <f>SUM(P3394:P3443)</f>
        <v>0</v>
      </c>
      <c r="Q3393" s="232"/>
      <c r="R3393" s="233">
        <f>SUM(R3394:R3443)</f>
        <v>5.6440975000000009</v>
      </c>
      <c r="S3393" s="232"/>
      <c r="T3393" s="234">
        <f>SUM(T3394:T3443)</f>
        <v>0</v>
      </c>
      <c r="AR3393" s="235" t="s">
        <v>86</v>
      </c>
      <c r="AT3393" s="236" t="s">
        <v>75</v>
      </c>
      <c r="AU3393" s="236" t="s">
        <v>83</v>
      </c>
      <c r="AY3393" s="235" t="s">
        <v>414</v>
      </c>
      <c r="BK3393" s="237">
        <f>SUM(BK3394:BK3443)</f>
        <v>0</v>
      </c>
    </row>
    <row r="3394" s="1" customFormat="1" ht="25.5" customHeight="1">
      <c r="B3394" s="47"/>
      <c r="C3394" s="240" t="s">
        <v>3628</v>
      </c>
      <c r="D3394" s="240" t="s">
        <v>418</v>
      </c>
      <c r="E3394" s="241" t="s">
        <v>3629</v>
      </c>
      <c r="F3394" s="242" t="s">
        <v>3630</v>
      </c>
      <c r="G3394" s="243" t="s">
        <v>145</v>
      </c>
      <c r="H3394" s="244">
        <v>67.219999999999999</v>
      </c>
      <c r="I3394" s="245"/>
      <c r="J3394" s="246">
        <f>ROUND(I3394*H3394,2)</f>
        <v>0</v>
      </c>
      <c r="K3394" s="242" t="s">
        <v>421</v>
      </c>
      <c r="L3394" s="73"/>
      <c r="M3394" s="247" t="s">
        <v>21</v>
      </c>
      <c r="N3394" s="248" t="s">
        <v>47</v>
      </c>
      <c r="O3394" s="48"/>
      <c r="P3394" s="249">
        <f>O3394*H3394</f>
        <v>0</v>
      </c>
      <c r="Q3394" s="249">
        <v>0.0019</v>
      </c>
      <c r="R3394" s="249">
        <f>Q3394*H3394</f>
        <v>0.127718</v>
      </c>
      <c r="S3394" s="249">
        <v>0</v>
      </c>
      <c r="T3394" s="250">
        <f>S3394*H3394</f>
        <v>0</v>
      </c>
      <c r="AR3394" s="25" t="s">
        <v>690</v>
      </c>
      <c r="AT3394" s="25" t="s">
        <v>418</v>
      </c>
      <c r="AU3394" s="25" t="s">
        <v>86</v>
      </c>
      <c r="AY3394" s="25" t="s">
        <v>414</v>
      </c>
      <c r="BE3394" s="251">
        <f>IF(N3394="základní",J3394,0)</f>
        <v>0</v>
      </c>
      <c r="BF3394" s="251">
        <f>IF(N3394="snížená",J3394,0)</f>
        <v>0</v>
      </c>
      <c r="BG3394" s="251">
        <f>IF(N3394="zákl. přenesená",J3394,0)</f>
        <v>0</v>
      </c>
      <c r="BH3394" s="251">
        <f>IF(N3394="sníž. přenesená",J3394,0)</f>
        <v>0</v>
      </c>
      <c r="BI3394" s="251">
        <f>IF(N3394="nulová",J3394,0)</f>
        <v>0</v>
      </c>
      <c r="BJ3394" s="25" t="s">
        <v>83</v>
      </c>
      <c r="BK3394" s="251">
        <f>ROUND(I3394*H3394,2)</f>
        <v>0</v>
      </c>
      <c r="BL3394" s="25" t="s">
        <v>690</v>
      </c>
      <c r="BM3394" s="25" t="s">
        <v>3631</v>
      </c>
    </row>
    <row r="3395" s="12" customFormat="1">
      <c r="B3395" s="255"/>
      <c r="C3395" s="256"/>
      <c r="D3395" s="252" t="s">
        <v>428</v>
      </c>
      <c r="E3395" s="257" t="s">
        <v>21</v>
      </c>
      <c r="F3395" s="258" t="s">
        <v>1282</v>
      </c>
      <c r="G3395" s="256"/>
      <c r="H3395" s="257" t="s">
        <v>21</v>
      </c>
      <c r="I3395" s="259"/>
      <c r="J3395" s="256"/>
      <c r="K3395" s="256"/>
      <c r="L3395" s="260"/>
      <c r="M3395" s="261"/>
      <c r="N3395" s="262"/>
      <c r="O3395" s="262"/>
      <c r="P3395" s="262"/>
      <c r="Q3395" s="262"/>
      <c r="R3395" s="262"/>
      <c r="S3395" s="262"/>
      <c r="T3395" s="263"/>
      <c r="AT3395" s="264" t="s">
        <v>428</v>
      </c>
      <c r="AU3395" s="264" t="s">
        <v>86</v>
      </c>
      <c r="AV3395" s="12" t="s">
        <v>83</v>
      </c>
      <c r="AW3395" s="12" t="s">
        <v>39</v>
      </c>
      <c r="AX3395" s="12" t="s">
        <v>76</v>
      </c>
      <c r="AY3395" s="264" t="s">
        <v>414</v>
      </c>
    </row>
    <row r="3396" s="13" customFormat="1">
      <c r="B3396" s="265"/>
      <c r="C3396" s="266"/>
      <c r="D3396" s="252" t="s">
        <v>428</v>
      </c>
      <c r="E3396" s="267" t="s">
        <v>21</v>
      </c>
      <c r="F3396" s="268" t="s">
        <v>3632</v>
      </c>
      <c r="G3396" s="266"/>
      <c r="H3396" s="269">
        <v>43.020000000000003</v>
      </c>
      <c r="I3396" s="270"/>
      <c r="J3396" s="266"/>
      <c r="K3396" s="266"/>
      <c r="L3396" s="271"/>
      <c r="M3396" s="272"/>
      <c r="N3396" s="273"/>
      <c r="O3396" s="273"/>
      <c r="P3396" s="273"/>
      <c r="Q3396" s="273"/>
      <c r="R3396" s="273"/>
      <c r="S3396" s="273"/>
      <c r="T3396" s="274"/>
      <c r="AT3396" s="275" t="s">
        <v>428</v>
      </c>
      <c r="AU3396" s="275" t="s">
        <v>86</v>
      </c>
      <c r="AV3396" s="13" t="s">
        <v>86</v>
      </c>
      <c r="AW3396" s="13" t="s">
        <v>39</v>
      </c>
      <c r="AX3396" s="13" t="s">
        <v>76</v>
      </c>
      <c r="AY3396" s="275" t="s">
        <v>414</v>
      </c>
    </row>
    <row r="3397" s="13" customFormat="1">
      <c r="B3397" s="265"/>
      <c r="C3397" s="266"/>
      <c r="D3397" s="252" t="s">
        <v>428</v>
      </c>
      <c r="E3397" s="267" t="s">
        <v>21</v>
      </c>
      <c r="F3397" s="268" t="s">
        <v>3633</v>
      </c>
      <c r="G3397" s="266"/>
      <c r="H3397" s="269">
        <v>24.199999999999999</v>
      </c>
      <c r="I3397" s="270"/>
      <c r="J3397" s="266"/>
      <c r="K3397" s="266"/>
      <c r="L3397" s="271"/>
      <c r="M3397" s="272"/>
      <c r="N3397" s="273"/>
      <c r="O3397" s="273"/>
      <c r="P3397" s="273"/>
      <c r="Q3397" s="273"/>
      <c r="R3397" s="273"/>
      <c r="S3397" s="273"/>
      <c r="T3397" s="274"/>
      <c r="AT3397" s="275" t="s">
        <v>428</v>
      </c>
      <c r="AU3397" s="275" t="s">
        <v>86</v>
      </c>
      <c r="AV3397" s="13" t="s">
        <v>86</v>
      </c>
      <c r="AW3397" s="13" t="s">
        <v>39</v>
      </c>
      <c r="AX3397" s="13" t="s">
        <v>76</v>
      </c>
      <c r="AY3397" s="275" t="s">
        <v>414</v>
      </c>
    </row>
    <row r="3398" s="14" customFormat="1">
      <c r="B3398" s="276"/>
      <c r="C3398" s="277"/>
      <c r="D3398" s="252" t="s">
        <v>428</v>
      </c>
      <c r="E3398" s="278" t="s">
        <v>171</v>
      </c>
      <c r="F3398" s="279" t="s">
        <v>259</v>
      </c>
      <c r="G3398" s="277"/>
      <c r="H3398" s="280">
        <v>67.219999999999999</v>
      </c>
      <c r="I3398" s="281"/>
      <c r="J3398" s="277"/>
      <c r="K3398" s="277"/>
      <c r="L3398" s="282"/>
      <c r="M3398" s="283"/>
      <c r="N3398" s="284"/>
      <c r="O3398" s="284"/>
      <c r="P3398" s="284"/>
      <c r="Q3398" s="284"/>
      <c r="R3398" s="284"/>
      <c r="S3398" s="284"/>
      <c r="T3398" s="285"/>
      <c r="AT3398" s="286" t="s">
        <v>428</v>
      </c>
      <c r="AU3398" s="286" t="s">
        <v>86</v>
      </c>
      <c r="AV3398" s="14" t="s">
        <v>394</v>
      </c>
      <c r="AW3398" s="14" t="s">
        <v>39</v>
      </c>
      <c r="AX3398" s="14" t="s">
        <v>76</v>
      </c>
      <c r="AY3398" s="286" t="s">
        <v>414</v>
      </c>
    </row>
    <row r="3399" s="15" customFormat="1">
      <c r="B3399" s="287"/>
      <c r="C3399" s="288"/>
      <c r="D3399" s="252" t="s">
        <v>428</v>
      </c>
      <c r="E3399" s="289" t="s">
        <v>21</v>
      </c>
      <c r="F3399" s="290" t="s">
        <v>235</v>
      </c>
      <c r="G3399" s="288"/>
      <c r="H3399" s="291">
        <v>67.219999999999999</v>
      </c>
      <c r="I3399" s="292"/>
      <c r="J3399" s="288"/>
      <c r="K3399" s="288"/>
      <c r="L3399" s="293"/>
      <c r="M3399" s="294"/>
      <c r="N3399" s="295"/>
      <c r="O3399" s="295"/>
      <c r="P3399" s="295"/>
      <c r="Q3399" s="295"/>
      <c r="R3399" s="295"/>
      <c r="S3399" s="295"/>
      <c r="T3399" s="296"/>
      <c r="AT3399" s="297" t="s">
        <v>428</v>
      </c>
      <c r="AU3399" s="297" t="s">
        <v>86</v>
      </c>
      <c r="AV3399" s="15" t="s">
        <v>422</v>
      </c>
      <c r="AW3399" s="15" t="s">
        <v>39</v>
      </c>
      <c r="AX3399" s="15" t="s">
        <v>83</v>
      </c>
      <c r="AY3399" s="297" t="s">
        <v>414</v>
      </c>
    </row>
    <row r="3400" s="1" customFormat="1" ht="38.25" customHeight="1">
      <c r="B3400" s="47"/>
      <c r="C3400" s="240" t="s">
        <v>3634</v>
      </c>
      <c r="D3400" s="240" t="s">
        <v>418</v>
      </c>
      <c r="E3400" s="241" t="s">
        <v>3635</v>
      </c>
      <c r="F3400" s="242" t="s">
        <v>3636</v>
      </c>
      <c r="G3400" s="243" t="s">
        <v>192</v>
      </c>
      <c r="H3400" s="244">
        <v>70.584999999999994</v>
      </c>
      <c r="I3400" s="245"/>
      <c r="J3400" s="246">
        <f>ROUND(I3400*H3400,2)</f>
        <v>0</v>
      </c>
      <c r="K3400" s="242" t="s">
        <v>421</v>
      </c>
      <c r="L3400" s="73"/>
      <c r="M3400" s="247" t="s">
        <v>21</v>
      </c>
      <c r="N3400" s="248" t="s">
        <v>47</v>
      </c>
      <c r="O3400" s="48"/>
      <c r="P3400" s="249">
        <f>O3400*H3400</f>
        <v>0</v>
      </c>
      <c r="Q3400" s="249">
        <v>0.0094999999999999998</v>
      </c>
      <c r="R3400" s="249">
        <f>Q3400*H3400</f>
        <v>0.67055749999999992</v>
      </c>
      <c r="S3400" s="249">
        <v>0</v>
      </c>
      <c r="T3400" s="250">
        <f>S3400*H3400</f>
        <v>0</v>
      </c>
      <c r="AR3400" s="25" t="s">
        <v>690</v>
      </c>
      <c r="AT3400" s="25" t="s">
        <v>418</v>
      </c>
      <c r="AU3400" s="25" t="s">
        <v>86</v>
      </c>
      <c r="AY3400" s="25" t="s">
        <v>414</v>
      </c>
      <c r="BE3400" s="251">
        <f>IF(N3400="základní",J3400,0)</f>
        <v>0</v>
      </c>
      <c r="BF3400" s="251">
        <f>IF(N3400="snížená",J3400,0)</f>
        <v>0</v>
      </c>
      <c r="BG3400" s="251">
        <f>IF(N3400="zákl. přenesená",J3400,0)</f>
        <v>0</v>
      </c>
      <c r="BH3400" s="251">
        <f>IF(N3400="sníž. přenesená",J3400,0)</f>
        <v>0</v>
      </c>
      <c r="BI3400" s="251">
        <f>IF(N3400="nulová",J3400,0)</f>
        <v>0</v>
      </c>
      <c r="BJ3400" s="25" t="s">
        <v>83</v>
      </c>
      <c r="BK3400" s="251">
        <f>ROUND(I3400*H3400,2)</f>
        <v>0</v>
      </c>
      <c r="BL3400" s="25" t="s">
        <v>690</v>
      </c>
      <c r="BM3400" s="25" t="s">
        <v>3637</v>
      </c>
    </row>
    <row r="3401" s="1" customFormat="1">
      <c r="B3401" s="47"/>
      <c r="C3401" s="75"/>
      <c r="D3401" s="252" t="s">
        <v>425</v>
      </c>
      <c r="E3401" s="75"/>
      <c r="F3401" s="253" t="s">
        <v>3638</v>
      </c>
      <c r="G3401" s="75"/>
      <c r="H3401" s="75"/>
      <c r="I3401" s="208"/>
      <c r="J3401" s="75"/>
      <c r="K3401" s="75"/>
      <c r="L3401" s="73"/>
      <c r="M3401" s="254"/>
      <c r="N3401" s="48"/>
      <c r="O3401" s="48"/>
      <c r="P3401" s="48"/>
      <c r="Q3401" s="48"/>
      <c r="R3401" s="48"/>
      <c r="S3401" s="48"/>
      <c r="T3401" s="96"/>
      <c r="AT3401" s="25" t="s">
        <v>425</v>
      </c>
      <c r="AU3401" s="25" t="s">
        <v>86</v>
      </c>
    </row>
    <row r="3402" s="12" customFormat="1">
      <c r="B3402" s="255"/>
      <c r="C3402" s="256"/>
      <c r="D3402" s="252" t="s">
        <v>428</v>
      </c>
      <c r="E3402" s="257" t="s">
        <v>21</v>
      </c>
      <c r="F3402" s="258" t="s">
        <v>1497</v>
      </c>
      <c r="G3402" s="256"/>
      <c r="H3402" s="257" t="s">
        <v>21</v>
      </c>
      <c r="I3402" s="259"/>
      <c r="J3402" s="256"/>
      <c r="K3402" s="256"/>
      <c r="L3402" s="260"/>
      <c r="M3402" s="261"/>
      <c r="N3402" s="262"/>
      <c r="O3402" s="262"/>
      <c r="P3402" s="262"/>
      <c r="Q3402" s="262"/>
      <c r="R3402" s="262"/>
      <c r="S3402" s="262"/>
      <c r="T3402" s="263"/>
      <c r="AT3402" s="264" t="s">
        <v>428</v>
      </c>
      <c r="AU3402" s="264" t="s">
        <v>86</v>
      </c>
      <c r="AV3402" s="12" t="s">
        <v>83</v>
      </c>
      <c r="AW3402" s="12" t="s">
        <v>39</v>
      </c>
      <c r="AX3402" s="12" t="s">
        <v>76</v>
      </c>
      <c r="AY3402" s="264" t="s">
        <v>414</v>
      </c>
    </row>
    <row r="3403" s="13" customFormat="1">
      <c r="B3403" s="265"/>
      <c r="C3403" s="266"/>
      <c r="D3403" s="252" t="s">
        <v>428</v>
      </c>
      <c r="E3403" s="267" t="s">
        <v>21</v>
      </c>
      <c r="F3403" s="268" t="s">
        <v>3639</v>
      </c>
      <c r="G3403" s="266"/>
      <c r="H3403" s="269">
        <v>27.085000000000001</v>
      </c>
      <c r="I3403" s="270"/>
      <c r="J3403" s="266"/>
      <c r="K3403" s="266"/>
      <c r="L3403" s="271"/>
      <c r="M3403" s="272"/>
      <c r="N3403" s="273"/>
      <c r="O3403" s="273"/>
      <c r="P3403" s="273"/>
      <c r="Q3403" s="273"/>
      <c r="R3403" s="273"/>
      <c r="S3403" s="273"/>
      <c r="T3403" s="274"/>
      <c r="AT3403" s="275" t="s">
        <v>428</v>
      </c>
      <c r="AU3403" s="275" t="s">
        <v>86</v>
      </c>
      <c r="AV3403" s="13" t="s">
        <v>86</v>
      </c>
      <c r="AW3403" s="13" t="s">
        <v>39</v>
      </c>
      <c r="AX3403" s="13" t="s">
        <v>76</v>
      </c>
      <c r="AY3403" s="275" t="s">
        <v>414</v>
      </c>
    </row>
    <row r="3404" s="12" customFormat="1">
      <c r="B3404" s="255"/>
      <c r="C3404" s="256"/>
      <c r="D3404" s="252" t="s">
        <v>428</v>
      </c>
      <c r="E3404" s="257" t="s">
        <v>21</v>
      </c>
      <c r="F3404" s="258" t="s">
        <v>1498</v>
      </c>
      <c r="G3404" s="256"/>
      <c r="H3404" s="257" t="s">
        <v>21</v>
      </c>
      <c r="I3404" s="259"/>
      <c r="J3404" s="256"/>
      <c r="K3404" s="256"/>
      <c r="L3404" s="260"/>
      <c r="M3404" s="261"/>
      <c r="N3404" s="262"/>
      <c r="O3404" s="262"/>
      <c r="P3404" s="262"/>
      <c r="Q3404" s="262"/>
      <c r="R3404" s="262"/>
      <c r="S3404" s="262"/>
      <c r="T3404" s="263"/>
      <c r="AT3404" s="264" t="s">
        <v>428</v>
      </c>
      <c r="AU3404" s="264" t="s">
        <v>86</v>
      </c>
      <c r="AV3404" s="12" t="s">
        <v>83</v>
      </c>
      <c r="AW3404" s="12" t="s">
        <v>39</v>
      </c>
      <c r="AX3404" s="12" t="s">
        <v>76</v>
      </c>
      <c r="AY3404" s="264" t="s">
        <v>414</v>
      </c>
    </row>
    <row r="3405" s="13" customFormat="1">
      <c r="B3405" s="265"/>
      <c r="C3405" s="266"/>
      <c r="D3405" s="252" t="s">
        <v>428</v>
      </c>
      <c r="E3405" s="267" t="s">
        <v>21</v>
      </c>
      <c r="F3405" s="268" t="s">
        <v>462</v>
      </c>
      <c r="G3405" s="266"/>
      <c r="H3405" s="269">
        <v>43.5</v>
      </c>
      <c r="I3405" s="270"/>
      <c r="J3405" s="266"/>
      <c r="K3405" s="266"/>
      <c r="L3405" s="271"/>
      <c r="M3405" s="272"/>
      <c r="N3405" s="273"/>
      <c r="O3405" s="273"/>
      <c r="P3405" s="273"/>
      <c r="Q3405" s="273"/>
      <c r="R3405" s="273"/>
      <c r="S3405" s="273"/>
      <c r="T3405" s="274"/>
      <c r="AT3405" s="275" t="s">
        <v>428</v>
      </c>
      <c r="AU3405" s="275" t="s">
        <v>86</v>
      </c>
      <c r="AV3405" s="13" t="s">
        <v>86</v>
      </c>
      <c r="AW3405" s="13" t="s">
        <v>39</v>
      </c>
      <c r="AX3405" s="13" t="s">
        <v>76</v>
      </c>
      <c r="AY3405" s="275" t="s">
        <v>414</v>
      </c>
    </row>
    <row r="3406" s="14" customFormat="1">
      <c r="B3406" s="276"/>
      <c r="C3406" s="277"/>
      <c r="D3406" s="252" t="s">
        <v>428</v>
      </c>
      <c r="E3406" s="278" t="s">
        <v>169</v>
      </c>
      <c r="F3406" s="279" t="s">
        <v>259</v>
      </c>
      <c r="G3406" s="277"/>
      <c r="H3406" s="280">
        <v>70.584999999999994</v>
      </c>
      <c r="I3406" s="281"/>
      <c r="J3406" s="277"/>
      <c r="K3406" s="277"/>
      <c r="L3406" s="282"/>
      <c r="M3406" s="283"/>
      <c r="N3406" s="284"/>
      <c r="O3406" s="284"/>
      <c r="P3406" s="284"/>
      <c r="Q3406" s="284"/>
      <c r="R3406" s="284"/>
      <c r="S3406" s="284"/>
      <c r="T3406" s="285"/>
      <c r="AT3406" s="286" t="s">
        <v>428</v>
      </c>
      <c r="AU3406" s="286" t="s">
        <v>86</v>
      </c>
      <c r="AV3406" s="14" t="s">
        <v>394</v>
      </c>
      <c r="AW3406" s="14" t="s">
        <v>39</v>
      </c>
      <c r="AX3406" s="14" t="s">
        <v>76</v>
      </c>
      <c r="AY3406" s="286" t="s">
        <v>414</v>
      </c>
    </row>
    <row r="3407" s="15" customFormat="1">
      <c r="B3407" s="287"/>
      <c r="C3407" s="288"/>
      <c r="D3407" s="252" t="s">
        <v>428</v>
      </c>
      <c r="E3407" s="289" t="s">
        <v>21</v>
      </c>
      <c r="F3407" s="290" t="s">
        <v>235</v>
      </c>
      <c r="G3407" s="288"/>
      <c r="H3407" s="291">
        <v>70.584999999999994</v>
      </c>
      <c r="I3407" s="292"/>
      <c r="J3407" s="288"/>
      <c r="K3407" s="288"/>
      <c r="L3407" s="293"/>
      <c r="M3407" s="294"/>
      <c r="N3407" s="295"/>
      <c r="O3407" s="295"/>
      <c r="P3407" s="295"/>
      <c r="Q3407" s="295"/>
      <c r="R3407" s="295"/>
      <c r="S3407" s="295"/>
      <c r="T3407" s="296"/>
      <c r="AT3407" s="297" t="s">
        <v>428</v>
      </c>
      <c r="AU3407" s="297" t="s">
        <v>86</v>
      </c>
      <c r="AV3407" s="15" t="s">
        <v>422</v>
      </c>
      <c r="AW3407" s="15" t="s">
        <v>39</v>
      </c>
      <c r="AX3407" s="15" t="s">
        <v>83</v>
      </c>
      <c r="AY3407" s="297" t="s">
        <v>414</v>
      </c>
    </row>
    <row r="3408" s="1" customFormat="1" ht="16.5" customHeight="1">
      <c r="B3408" s="47"/>
      <c r="C3408" s="298" t="s">
        <v>3640</v>
      </c>
      <c r="D3408" s="298" t="s">
        <v>841</v>
      </c>
      <c r="E3408" s="299" t="s">
        <v>3641</v>
      </c>
      <c r="F3408" s="300" t="s">
        <v>3642</v>
      </c>
      <c r="G3408" s="301" t="s">
        <v>192</v>
      </c>
      <c r="H3408" s="302">
        <v>78.349000000000004</v>
      </c>
      <c r="I3408" s="303"/>
      <c r="J3408" s="304">
        <f>ROUND(I3408*H3408,2)</f>
        <v>0</v>
      </c>
      <c r="K3408" s="300" t="s">
        <v>421</v>
      </c>
      <c r="L3408" s="305"/>
      <c r="M3408" s="306" t="s">
        <v>21</v>
      </c>
      <c r="N3408" s="307" t="s">
        <v>47</v>
      </c>
      <c r="O3408" s="48"/>
      <c r="P3408" s="249">
        <f>O3408*H3408</f>
        <v>0</v>
      </c>
      <c r="Q3408" s="249">
        <v>0.053999999999999999</v>
      </c>
      <c r="R3408" s="249">
        <f>Q3408*H3408</f>
        <v>4.2308460000000006</v>
      </c>
      <c r="S3408" s="249">
        <v>0</v>
      </c>
      <c r="T3408" s="250">
        <f>S3408*H3408</f>
        <v>0</v>
      </c>
      <c r="AR3408" s="25" t="s">
        <v>818</v>
      </c>
      <c r="AT3408" s="25" t="s">
        <v>841</v>
      </c>
      <c r="AU3408" s="25" t="s">
        <v>86</v>
      </c>
      <c r="AY3408" s="25" t="s">
        <v>414</v>
      </c>
      <c r="BE3408" s="251">
        <f>IF(N3408="základní",J3408,0)</f>
        <v>0</v>
      </c>
      <c r="BF3408" s="251">
        <f>IF(N3408="snížená",J3408,0)</f>
        <v>0</v>
      </c>
      <c r="BG3408" s="251">
        <f>IF(N3408="zákl. přenesená",J3408,0)</f>
        <v>0</v>
      </c>
      <c r="BH3408" s="251">
        <f>IF(N3408="sníž. přenesená",J3408,0)</f>
        <v>0</v>
      </c>
      <c r="BI3408" s="251">
        <f>IF(N3408="nulová",J3408,0)</f>
        <v>0</v>
      </c>
      <c r="BJ3408" s="25" t="s">
        <v>83</v>
      </c>
      <c r="BK3408" s="251">
        <f>ROUND(I3408*H3408,2)</f>
        <v>0</v>
      </c>
      <c r="BL3408" s="25" t="s">
        <v>690</v>
      </c>
      <c r="BM3408" s="25" t="s">
        <v>3643</v>
      </c>
    </row>
    <row r="3409" s="13" customFormat="1">
      <c r="B3409" s="265"/>
      <c r="C3409" s="266"/>
      <c r="D3409" s="252" t="s">
        <v>428</v>
      </c>
      <c r="E3409" s="267" t="s">
        <v>21</v>
      </c>
      <c r="F3409" s="268" t="s">
        <v>169</v>
      </c>
      <c r="G3409" s="266"/>
      <c r="H3409" s="269">
        <v>70.584999999999994</v>
      </c>
      <c r="I3409" s="270"/>
      <c r="J3409" s="266"/>
      <c r="K3409" s="266"/>
      <c r="L3409" s="271"/>
      <c r="M3409" s="272"/>
      <c r="N3409" s="273"/>
      <c r="O3409" s="273"/>
      <c r="P3409" s="273"/>
      <c r="Q3409" s="273"/>
      <c r="R3409" s="273"/>
      <c r="S3409" s="273"/>
      <c r="T3409" s="274"/>
      <c r="AT3409" s="275" t="s">
        <v>428</v>
      </c>
      <c r="AU3409" s="275" t="s">
        <v>86</v>
      </c>
      <c r="AV3409" s="13" t="s">
        <v>86</v>
      </c>
      <c r="AW3409" s="13" t="s">
        <v>39</v>
      </c>
      <c r="AX3409" s="13" t="s">
        <v>76</v>
      </c>
      <c r="AY3409" s="275" t="s">
        <v>414</v>
      </c>
    </row>
    <row r="3410" s="13" customFormat="1">
      <c r="B3410" s="265"/>
      <c r="C3410" s="266"/>
      <c r="D3410" s="252" t="s">
        <v>428</v>
      </c>
      <c r="E3410" s="267" t="s">
        <v>21</v>
      </c>
      <c r="F3410" s="268" t="s">
        <v>3644</v>
      </c>
      <c r="G3410" s="266"/>
      <c r="H3410" s="269">
        <v>4.0330000000000004</v>
      </c>
      <c r="I3410" s="270"/>
      <c r="J3410" s="266"/>
      <c r="K3410" s="266"/>
      <c r="L3410" s="271"/>
      <c r="M3410" s="272"/>
      <c r="N3410" s="273"/>
      <c r="O3410" s="273"/>
      <c r="P3410" s="273"/>
      <c r="Q3410" s="273"/>
      <c r="R3410" s="273"/>
      <c r="S3410" s="273"/>
      <c r="T3410" s="274"/>
      <c r="AT3410" s="275" t="s">
        <v>428</v>
      </c>
      <c r="AU3410" s="275" t="s">
        <v>86</v>
      </c>
      <c r="AV3410" s="13" t="s">
        <v>86</v>
      </c>
      <c r="AW3410" s="13" t="s">
        <v>39</v>
      </c>
      <c r="AX3410" s="13" t="s">
        <v>76</v>
      </c>
      <c r="AY3410" s="275" t="s">
        <v>414</v>
      </c>
    </row>
    <row r="3411" s="15" customFormat="1">
      <c r="B3411" s="287"/>
      <c r="C3411" s="288"/>
      <c r="D3411" s="252" t="s">
        <v>428</v>
      </c>
      <c r="E3411" s="289" t="s">
        <v>21</v>
      </c>
      <c r="F3411" s="290" t="s">
        <v>235</v>
      </c>
      <c r="G3411" s="288"/>
      <c r="H3411" s="291">
        <v>74.617999999999995</v>
      </c>
      <c r="I3411" s="292"/>
      <c r="J3411" s="288"/>
      <c r="K3411" s="288"/>
      <c r="L3411" s="293"/>
      <c r="M3411" s="294"/>
      <c r="N3411" s="295"/>
      <c r="O3411" s="295"/>
      <c r="P3411" s="295"/>
      <c r="Q3411" s="295"/>
      <c r="R3411" s="295"/>
      <c r="S3411" s="295"/>
      <c r="T3411" s="296"/>
      <c r="AT3411" s="297" t="s">
        <v>428</v>
      </c>
      <c r="AU3411" s="297" t="s">
        <v>86</v>
      </c>
      <c r="AV3411" s="15" t="s">
        <v>422</v>
      </c>
      <c r="AW3411" s="15" t="s">
        <v>39</v>
      </c>
      <c r="AX3411" s="15" t="s">
        <v>83</v>
      </c>
      <c r="AY3411" s="297" t="s">
        <v>414</v>
      </c>
    </row>
    <row r="3412" s="13" customFormat="1">
      <c r="B3412" s="265"/>
      <c r="C3412" s="266"/>
      <c r="D3412" s="252" t="s">
        <v>428</v>
      </c>
      <c r="E3412" s="266"/>
      <c r="F3412" s="268" t="s">
        <v>3645</v>
      </c>
      <c r="G3412" s="266"/>
      <c r="H3412" s="269">
        <v>78.349000000000004</v>
      </c>
      <c r="I3412" s="270"/>
      <c r="J3412" s="266"/>
      <c r="K3412" s="266"/>
      <c r="L3412" s="271"/>
      <c r="M3412" s="272"/>
      <c r="N3412" s="273"/>
      <c r="O3412" s="273"/>
      <c r="P3412" s="273"/>
      <c r="Q3412" s="273"/>
      <c r="R3412" s="273"/>
      <c r="S3412" s="273"/>
      <c r="T3412" s="274"/>
      <c r="AT3412" s="275" t="s">
        <v>428</v>
      </c>
      <c r="AU3412" s="275" t="s">
        <v>86</v>
      </c>
      <c r="AV3412" s="13" t="s">
        <v>86</v>
      </c>
      <c r="AW3412" s="13" t="s">
        <v>6</v>
      </c>
      <c r="AX3412" s="13" t="s">
        <v>83</v>
      </c>
      <c r="AY3412" s="275" t="s">
        <v>414</v>
      </c>
    </row>
    <row r="3413" s="1" customFormat="1" ht="16.5" customHeight="1">
      <c r="B3413" s="47"/>
      <c r="C3413" s="298" t="s">
        <v>3646</v>
      </c>
      <c r="D3413" s="298" t="s">
        <v>841</v>
      </c>
      <c r="E3413" s="299" t="s">
        <v>3647</v>
      </c>
      <c r="F3413" s="300" t="s">
        <v>3648</v>
      </c>
      <c r="G3413" s="301" t="s">
        <v>192</v>
      </c>
      <c r="H3413" s="302">
        <v>43.5</v>
      </c>
      <c r="I3413" s="303"/>
      <c r="J3413" s="304">
        <f>ROUND(I3413*H3413,2)</f>
        <v>0</v>
      </c>
      <c r="K3413" s="300" t="s">
        <v>21</v>
      </c>
      <c r="L3413" s="305"/>
      <c r="M3413" s="306" t="s">
        <v>21</v>
      </c>
      <c r="N3413" s="307" t="s">
        <v>47</v>
      </c>
      <c r="O3413" s="48"/>
      <c r="P3413" s="249">
        <f>O3413*H3413</f>
        <v>0</v>
      </c>
      <c r="Q3413" s="249">
        <v>0</v>
      </c>
      <c r="R3413" s="249">
        <f>Q3413*H3413</f>
        <v>0</v>
      </c>
      <c r="S3413" s="249">
        <v>0</v>
      </c>
      <c r="T3413" s="250">
        <f>S3413*H3413</f>
        <v>0</v>
      </c>
      <c r="AR3413" s="25" t="s">
        <v>818</v>
      </c>
      <c r="AT3413" s="25" t="s">
        <v>841</v>
      </c>
      <c r="AU3413" s="25" t="s">
        <v>86</v>
      </c>
      <c r="AY3413" s="25" t="s">
        <v>414</v>
      </c>
      <c r="BE3413" s="251">
        <f>IF(N3413="základní",J3413,0)</f>
        <v>0</v>
      </c>
      <c r="BF3413" s="251">
        <f>IF(N3413="snížená",J3413,0)</f>
        <v>0</v>
      </c>
      <c r="BG3413" s="251">
        <f>IF(N3413="zákl. přenesená",J3413,0)</f>
        <v>0</v>
      </c>
      <c r="BH3413" s="251">
        <f>IF(N3413="sníž. přenesená",J3413,0)</f>
        <v>0</v>
      </c>
      <c r="BI3413" s="251">
        <f>IF(N3413="nulová",J3413,0)</f>
        <v>0</v>
      </c>
      <c r="BJ3413" s="25" t="s">
        <v>83</v>
      </c>
      <c r="BK3413" s="251">
        <f>ROUND(I3413*H3413,2)</f>
        <v>0</v>
      </c>
      <c r="BL3413" s="25" t="s">
        <v>690</v>
      </c>
      <c r="BM3413" s="25" t="s">
        <v>3649</v>
      </c>
    </row>
    <row r="3414" s="12" customFormat="1">
      <c r="B3414" s="255"/>
      <c r="C3414" s="256"/>
      <c r="D3414" s="252" t="s">
        <v>428</v>
      </c>
      <c r="E3414" s="257" t="s">
        <v>21</v>
      </c>
      <c r="F3414" s="258" t="s">
        <v>1498</v>
      </c>
      <c r="G3414" s="256"/>
      <c r="H3414" s="257" t="s">
        <v>21</v>
      </c>
      <c r="I3414" s="259"/>
      <c r="J3414" s="256"/>
      <c r="K3414" s="256"/>
      <c r="L3414" s="260"/>
      <c r="M3414" s="261"/>
      <c r="N3414" s="262"/>
      <c r="O3414" s="262"/>
      <c r="P3414" s="262"/>
      <c r="Q3414" s="262"/>
      <c r="R3414" s="262"/>
      <c r="S3414" s="262"/>
      <c r="T3414" s="263"/>
      <c r="AT3414" s="264" t="s">
        <v>428</v>
      </c>
      <c r="AU3414" s="264" t="s">
        <v>86</v>
      </c>
      <c r="AV3414" s="12" t="s">
        <v>83</v>
      </c>
      <c r="AW3414" s="12" t="s">
        <v>39</v>
      </c>
      <c r="AX3414" s="12" t="s">
        <v>76</v>
      </c>
      <c r="AY3414" s="264" t="s">
        <v>414</v>
      </c>
    </row>
    <row r="3415" s="13" customFormat="1">
      <c r="B3415" s="265"/>
      <c r="C3415" s="266"/>
      <c r="D3415" s="252" t="s">
        <v>428</v>
      </c>
      <c r="E3415" s="267" t="s">
        <v>21</v>
      </c>
      <c r="F3415" s="268" t="s">
        <v>462</v>
      </c>
      <c r="G3415" s="266"/>
      <c r="H3415" s="269">
        <v>43.5</v>
      </c>
      <c r="I3415" s="270"/>
      <c r="J3415" s="266"/>
      <c r="K3415" s="266"/>
      <c r="L3415" s="271"/>
      <c r="M3415" s="272"/>
      <c r="N3415" s="273"/>
      <c r="O3415" s="273"/>
      <c r="P3415" s="273"/>
      <c r="Q3415" s="273"/>
      <c r="R3415" s="273"/>
      <c r="S3415" s="273"/>
      <c r="T3415" s="274"/>
      <c r="AT3415" s="275" t="s">
        <v>428</v>
      </c>
      <c r="AU3415" s="275" t="s">
        <v>86</v>
      </c>
      <c r="AV3415" s="13" t="s">
        <v>86</v>
      </c>
      <c r="AW3415" s="13" t="s">
        <v>39</v>
      </c>
      <c r="AX3415" s="13" t="s">
        <v>76</v>
      </c>
      <c r="AY3415" s="275" t="s">
        <v>414</v>
      </c>
    </row>
    <row r="3416" s="15" customFormat="1">
      <c r="B3416" s="287"/>
      <c r="C3416" s="288"/>
      <c r="D3416" s="252" t="s">
        <v>428</v>
      </c>
      <c r="E3416" s="289" t="s">
        <v>21</v>
      </c>
      <c r="F3416" s="290" t="s">
        <v>235</v>
      </c>
      <c r="G3416" s="288"/>
      <c r="H3416" s="291">
        <v>43.5</v>
      </c>
      <c r="I3416" s="292"/>
      <c r="J3416" s="288"/>
      <c r="K3416" s="288"/>
      <c r="L3416" s="293"/>
      <c r="M3416" s="294"/>
      <c r="N3416" s="295"/>
      <c r="O3416" s="295"/>
      <c r="P3416" s="295"/>
      <c r="Q3416" s="295"/>
      <c r="R3416" s="295"/>
      <c r="S3416" s="295"/>
      <c r="T3416" s="296"/>
      <c r="AT3416" s="297" t="s">
        <v>428</v>
      </c>
      <c r="AU3416" s="297" t="s">
        <v>86</v>
      </c>
      <c r="AV3416" s="15" t="s">
        <v>422</v>
      </c>
      <c r="AW3416" s="15" t="s">
        <v>39</v>
      </c>
      <c r="AX3416" s="15" t="s">
        <v>83</v>
      </c>
      <c r="AY3416" s="297" t="s">
        <v>414</v>
      </c>
    </row>
    <row r="3417" s="1" customFormat="1" ht="16.5" customHeight="1">
      <c r="B3417" s="47"/>
      <c r="C3417" s="240" t="s">
        <v>3650</v>
      </c>
      <c r="D3417" s="240" t="s">
        <v>418</v>
      </c>
      <c r="E3417" s="241" t="s">
        <v>3651</v>
      </c>
      <c r="F3417" s="242" t="s">
        <v>3652</v>
      </c>
      <c r="G3417" s="243" t="s">
        <v>192</v>
      </c>
      <c r="H3417" s="244">
        <v>70.584999999999994</v>
      </c>
      <c r="I3417" s="245"/>
      <c r="J3417" s="246">
        <f>ROUND(I3417*H3417,2)</f>
        <v>0</v>
      </c>
      <c r="K3417" s="242" t="s">
        <v>421</v>
      </c>
      <c r="L3417" s="73"/>
      <c r="M3417" s="247" t="s">
        <v>21</v>
      </c>
      <c r="N3417" s="248" t="s">
        <v>47</v>
      </c>
      <c r="O3417" s="48"/>
      <c r="P3417" s="249">
        <f>O3417*H3417</f>
        <v>0</v>
      </c>
      <c r="Q3417" s="249">
        <v>0.00029999999999999997</v>
      </c>
      <c r="R3417" s="249">
        <f>Q3417*H3417</f>
        <v>0.021175499999999996</v>
      </c>
      <c r="S3417" s="249">
        <v>0</v>
      </c>
      <c r="T3417" s="250">
        <f>S3417*H3417</f>
        <v>0</v>
      </c>
      <c r="AR3417" s="25" t="s">
        <v>690</v>
      </c>
      <c r="AT3417" s="25" t="s">
        <v>418</v>
      </c>
      <c r="AU3417" s="25" t="s">
        <v>86</v>
      </c>
      <c r="AY3417" s="25" t="s">
        <v>414</v>
      </c>
      <c r="BE3417" s="251">
        <f>IF(N3417="základní",J3417,0)</f>
        <v>0</v>
      </c>
      <c r="BF3417" s="251">
        <f>IF(N3417="snížená",J3417,0)</f>
        <v>0</v>
      </c>
      <c r="BG3417" s="251">
        <f>IF(N3417="zákl. přenesená",J3417,0)</f>
        <v>0</v>
      </c>
      <c r="BH3417" s="251">
        <f>IF(N3417="sníž. přenesená",J3417,0)</f>
        <v>0</v>
      </c>
      <c r="BI3417" s="251">
        <f>IF(N3417="nulová",J3417,0)</f>
        <v>0</v>
      </c>
      <c r="BJ3417" s="25" t="s">
        <v>83</v>
      </c>
      <c r="BK3417" s="251">
        <f>ROUND(I3417*H3417,2)</f>
        <v>0</v>
      </c>
      <c r="BL3417" s="25" t="s">
        <v>690</v>
      </c>
      <c r="BM3417" s="25" t="s">
        <v>3653</v>
      </c>
    </row>
    <row r="3418" s="1" customFormat="1">
      <c r="B3418" s="47"/>
      <c r="C3418" s="75"/>
      <c r="D3418" s="252" t="s">
        <v>425</v>
      </c>
      <c r="E3418" s="75"/>
      <c r="F3418" s="253" t="s">
        <v>3654</v>
      </c>
      <c r="G3418" s="75"/>
      <c r="H3418" s="75"/>
      <c r="I3418" s="208"/>
      <c r="J3418" s="75"/>
      <c r="K3418" s="75"/>
      <c r="L3418" s="73"/>
      <c r="M3418" s="254"/>
      <c r="N3418" s="48"/>
      <c r="O3418" s="48"/>
      <c r="P3418" s="48"/>
      <c r="Q3418" s="48"/>
      <c r="R3418" s="48"/>
      <c r="S3418" s="48"/>
      <c r="T3418" s="96"/>
      <c r="AT3418" s="25" t="s">
        <v>425</v>
      </c>
      <c r="AU3418" s="25" t="s">
        <v>86</v>
      </c>
    </row>
    <row r="3419" s="13" customFormat="1">
      <c r="B3419" s="265"/>
      <c r="C3419" s="266"/>
      <c r="D3419" s="252" t="s">
        <v>428</v>
      </c>
      <c r="E3419" s="267" t="s">
        <v>21</v>
      </c>
      <c r="F3419" s="268" t="s">
        <v>169</v>
      </c>
      <c r="G3419" s="266"/>
      <c r="H3419" s="269">
        <v>70.584999999999994</v>
      </c>
      <c r="I3419" s="270"/>
      <c r="J3419" s="266"/>
      <c r="K3419" s="266"/>
      <c r="L3419" s="271"/>
      <c r="M3419" s="272"/>
      <c r="N3419" s="273"/>
      <c r="O3419" s="273"/>
      <c r="P3419" s="273"/>
      <c r="Q3419" s="273"/>
      <c r="R3419" s="273"/>
      <c r="S3419" s="273"/>
      <c r="T3419" s="274"/>
      <c r="AT3419" s="275" t="s">
        <v>428</v>
      </c>
      <c r="AU3419" s="275" t="s">
        <v>86</v>
      </c>
      <c r="AV3419" s="13" t="s">
        <v>86</v>
      </c>
      <c r="AW3419" s="13" t="s">
        <v>39</v>
      </c>
      <c r="AX3419" s="13" t="s">
        <v>76</v>
      </c>
      <c r="AY3419" s="275" t="s">
        <v>414</v>
      </c>
    </row>
    <row r="3420" s="15" customFormat="1">
      <c r="B3420" s="287"/>
      <c r="C3420" s="288"/>
      <c r="D3420" s="252" t="s">
        <v>428</v>
      </c>
      <c r="E3420" s="289" t="s">
        <v>21</v>
      </c>
      <c r="F3420" s="290" t="s">
        <v>235</v>
      </c>
      <c r="G3420" s="288"/>
      <c r="H3420" s="291">
        <v>70.584999999999994</v>
      </c>
      <c r="I3420" s="292"/>
      <c r="J3420" s="288"/>
      <c r="K3420" s="288"/>
      <c r="L3420" s="293"/>
      <c r="M3420" s="294"/>
      <c r="N3420" s="295"/>
      <c r="O3420" s="295"/>
      <c r="P3420" s="295"/>
      <c r="Q3420" s="295"/>
      <c r="R3420" s="295"/>
      <c r="S3420" s="295"/>
      <c r="T3420" s="296"/>
      <c r="AT3420" s="297" t="s">
        <v>428</v>
      </c>
      <c r="AU3420" s="297" t="s">
        <v>86</v>
      </c>
      <c r="AV3420" s="15" t="s">
        <v>422</v>
      </c>
      <c r="AW3420" s="15" t="s">
        <v>39</v>
      </c>
      <c r="AX3420" s="15" t="s">
        <v>83</v>
      </c>
      <c r="AY3420" s="297" t="s">
        <v>414</v>
      </c>
    </row>
    <row r="3421" s="1" customFormat="1" ht="25.5" customHeight="1">
      <c r="B3421" s="47"/>
      <c r="C3421" s="240" t="s">
        <v>3655</v>
      </c>
      <c r="D3421" s="240" t="s">
        <v>418</v>
      </c>
      <c r="E3421" s="241" t="s">
        <v>3656</v>
      </c>
      <c r="F3421" s="242" t="s">
        <v>3657</v>
      </c>
      <c r="G3421" s="243" t="s">
        <v>192</v>
      </c>
      <c r="H3421" s="244">
        <v>314.35000000000002</v>
      </c>
      <c r="I3421" s="245"/>
      <c r="J3421" s="246">
        <f>ROUND(I3421*H3421,2)</f>
        <v>0</v>
      </c>
      <c r="K3421" s="242" t="s">
        <v>421</v>
      </c>
      <c r="L3421" s="73"/>
      <c r="M3421" s="247" t="s">
        <v>21</v>
      </c>
      <c r="N3421" s="248" t="s">
        <v>47</v>
      </c>
      <c r="O3421" s="48"/>
      <c r="P3421" s="249">
        <f>O3421*H3421</f>
        <v>0</v>
      </c>
      <c r="Q3421" s="249">
        <v>0.00016000000000000001</v>
      </c>
      <c r="R3421" s="249">
        <f>Q3421*H3421</f>
        <v>0.050296000000000007</v>
      </c>
      <c r="S3421" s="249">
        <v>0</v>
      </c>
      <c r="T3421" s="250">
        <f>S3421*H3421</f>
        <v>0</v>
      </c>
      <c r="AR3421" s="25" t="s">
        <v>690</v>
      </c>
      <c r="AT3421" s="25" t="s">
        <v>418</v>
      </c>
      <c r="AU3421" s="25" t="s">
        <v>86</v>
      </c>
      <c r="AY3421" s="25" t="s">
        <v>414</v>
      </c>
      <c r="BE3421" s="251">
        <f>IF(N3421="základní",J3421,0)</f>
        <v>0</v>
      </c>
      <c r="BF3421" s="251">
        <f>IF(N3421="snížená",J3421,0)</f>
        <v>0</v>
      </c>
      <c r="BG3421" s="251">
        <f>IF(N3421="zákl. přenesená",J3421,0)</f>
        <v>0</v>
      </c>
      <c r="BH3421" s="251">
        <f>IF(N3421="sníž. přenesená",J3421,0)</f>
        <v>0</v>
      </c>
      <c r="BI3421" s="251">
        <f>IF(N3421="nulová",J3421,0)</f>
        <v>0</v>
      </c>
      <c r="BJ3421" s="25" t="s">
        <v>83</v>
      </c>
      <c r="BK3421" s="251">
        <f>ROUND(I3421*H3421,2)</f>
        <v>0</v>
      </c>
      <c r="BL3421" s="25" t="s">
        <v>690</v>
      </c>
      <c r="BM3421" s="25" t="s">
        <v>3658</v>
      </c>
    </row>
    <row r="3422" s="1" customFormat="1">
      <c r="B3422" s="47"/>
      <c r="C3422" s="75"/>
      <c r="D3422" s="252" t="s">
        <v>425</v>
      </c>
      <c r="E3422" s="75"/>
      <c r="F3422" s="253" t="s">
        <v>3654</v>
      </c>
      <c r="G3422" s="75"/>
      <c r="H3422" s="75"/>
      <c r="I3422" s="208"/>
      <c r="J3422" s="75"/>
      <c r="K3422" s="75"/>
      <c r="L3422" s="73"/>
      <c r="M3422" s="254"/>
      <c r="N3422" s="48"/>
      <c r="O3422" s="48"/>
      <c r="P3422" s="48"/>
      <c r="Q3422" s="48"/>
      <c r="R3422" s="48"/>
      <c r="S3422" s="48"/>
      <c r="T3422" s="96"/>
      <c r="AT3422" s="25" t="s">
        <v>425</v>
      </c>
      <c r="AU3422" s="25" t="s">
        <v>86</v>
      </c>
    </row>
    <row r="3423" s="12" customFormat="1">
      <c r="B3423" s="255"/>
      <c r="C3423" s="256"/>
      <c r="D3423" s="252" t="s">
        <v>428</v>
      </c>
      <c r="E3423" s="257" t="s">
        <v>21</v>
      </c>
      <c r="F3423" s="258" t="s">
        <v>1497</v>
      </c>
      <c r="G3423" s="256"/>
      <c r="H3423" s="257" t="s">
        <v>21</v>
      </c>
      <c r="I3423" s="259"/>
      <c r="J3423" s="256"/>
      <c r="K3423" s="256"/>
      <c r="L3423" s="260"/>
      <c r="M3423" s="261"/>
      <c r="N3423" s="262"/>
      <c r="O3423" s="262"/>
      <c r="P3423" s="262"/>
      <c r="Q3423" s="262"/>
      <c r="R3423" s="262"/>
      <c r="S3423" s="262"/>
      <c r="T3423" s="263"/>
      <c r="AT3423" s="264" t="s">
        <v>428</v>
      </c>
      <c r="AU3423" s="264" t="s">
        <v>86</v>
      </c>
      <c r="AV3423" s="12" t="s">
        <v>83</v>
      </c>
      <c r="AW3423" s="12" t="s">
        <v>39</v>
      </c>
      <c r="AX3423" s="12" t="s">
        <v>76</v>
      </c>
      <c r="AY3423" s="264" t="s">
        <v>414</v>
      </c>
    </row>
    <row r="3424" s="13" customFormat="1">
      <c r="B3424" s="265"/>
      <c r="C3424" s="266"/>
      <c r="D3424" s="252" t="s">
        <v>428</v>
      </c>
      <c r="E3424" s="267" t="s">
        <v>21</v>
      </c>
      <c r="F3424" s="268" t="s">
        <v>318</v>
      </c>
      <c r="G3424" s="266"/>
      <c r="H3424" s="269">
        <v>270.85000000000002</v>
      </c>
      <c r="I3424" s="270"/>
      <c r="J3424" s="266"/>
      <c r="K3424" s="266"/>
      <c r="L3424" s="271"/>
      <c r="M3424" s="272"/>
      <c r="N3424" s="273"/>
      <c r="O3424" s="273"/>
      <c r="P3424" s="273"/>
      <c r="Q3424" s="273"/>
      <c r="R3424" s="273"/>
      <c r="S3424" s="273"/>
      <c r="T3424" s="274"/>
      <c r="AT3424" s="275" t="s">
        <v>428</v>
      </c>
      <c r="AU3424" s="275" t="s">
        <v>86</v>
      </c>
      <c r="AV3424" s="13" t="s">
        <v>86</v>
      </c>
      <c r="AW3424" s="13" t="s">
        <v>39</v>
      </c>
      <c r="AX3424" s="13" t="s">
        <v>76</v>
      </c>
      <c r="AY3424" s="275" t="s">
        <v>414</v>
      </c>
    </row>
    <row r="3425" s="12" customFormat="1">
      <c r="B3425" s="255"/>
      <c r="C3425" s="256"/>
      <c r="D3425" s="252" t="s">
        <v>428</v>
      </c>
      <c r="E3425" s="257" t="s">
        <v>21</v>
      </c>
      <c r="F3425" s="258" t="s">
        <v>1498</v>
      </c>
      <c r="G3425" s="256"/>
      <c r="H3425" s="257" t="s">
        <v>21</v>
      </c>
      <c r="I3425" s="259"/>
      <c r="J3425" s="256"/>
      <c r="K3425" s="256"/>
      <c r="L3425" s="260"/>
      <c r="M3425" s="261"/>
      <c r="N3425" s="262"/>
      <c r="O3425" s="262"/>
      <c r="P3425" s="262"/>
      <c r="Q3425" s="262"/>
      <c r="R3425" s="262"/>
      <c r="S3425" s="262"/>
      <c r="T3425" s="263"/>
      <c r="AT3425" s="264" t="s">
        <v>428</v>
      </c>
      <c r="AU3425" s="264" t="s">
        <v>86</v>
      </c>
      <c r="AV3425" s="12" t="s">
        <v>83</v>
      </c>
      <c r="AW3425" s="12" t="s">
        <v>39</v>
      </c>
      <c r="AX3425" s="12" t="s">
        <v>76</v>
      </c>
      <c r="AY3425" s="264" t="s">
        <v>414</v>
      </c>
    </row>
    <row r="3426" s="13" customFormat="1">
      <c r="B3426" s="265"/>
      <c r="C3426" s="266"/>
      <c r="D3426" s="252" t="s">
        <v>428</v>
      </c>
      <c r="E3426" s="267" t="s">
        <v>21</v>
      </c>
      <c r="F3426" s="268" t="s">
        <v>462</v>
      </c>
      <c r="G3426" s="266"/>
      <c r="H3426" s="269">
        <v>43.5</v>
      </c>
      <c r="I3426" s="270"/>
      <c r="J3426" s="266"/>
      <c r="K3426" s="266"/>
      <c r="L3426" s="271"/>
      <c r="M3426" s="272"/>
      <c r="N3426" s="273"/>
      <c r="O3426" s="273"/>
      <c r="P3426" s="273"/>
      <c r="Q3426" s="273"/>
      <c r="R3426" s="273"/>
      <c r="S3426" s="273"/>
      <c r="T3426" s="274"/>
      <c r="AT3426" s="275" t="s">
        <v>428</v>
      </c>
      <c r="AU3426" s="275" t="s">
        <v>86</v>
      </c>
      <c r="AV3426" s="13" t="s">
        <v>86</v>
      </c>
      <c r="AW3426" s="13" t="s">
        <v>39</v>
      </c>
      <c r="AX3426" s="13" t="s">
        <v>76</v>
      </c>
      <c r="AY3426" s="275" t="s">
        <v>414</v>
      </c>
    </row>
    <row r="3427" s="14" customFormat="1">
      <c r="B3427" s="276"/>
      <c r="C3427" s="277"/>
      <c r="D3427" s="252" t="s">
        <v>428</v>
      </c>
      <c r="E3427" s="278" t="s">
        <v>21</v>
      </c>
      <c r="F3427" s="279" t="s">
        <v>259</v>
      </c>
      <c r="G3427" s="277"/>
      <c r="H3427" s="280">
        <v>314.35000000000002</v>
      </c>
      <c r="I3427" s="281"/>
      <c r="J3427" s="277"/>
      <c r="K3427" s="277"/>
      <c r="L3427" s="282"/>
      <c r="M3427" s="283"/>
      <c r="N3427" s="284"/>
      <c r="O3427" s="284"/>
      <c r="P3427" s="284"/>
      <c r="Q3427" s="284"/>
      <c r="R3427" s="284"/>
      <c r="S3427" s="284"/>
      <c r="T3427" s="285"/>
      <c r="AT3427" s="286" t="s">
        <v>428</v>
      </c>
      <c r="AU3427" s="286" t="s">
        <v>86</v>
      </c>
      <c r="AV3427" s="14" t="s">
        <v>394</v>
      </c>
      <c r="AW3427" s="14" t="s">
        <v>39</v>
      </c>
      <c r="AX3427" s="14" t="s">
        <v>76</v>
      </c>
      <c r="AY3427" s="286" t="s">
        <v>414</v>
      </c>
    </row>
    <row r="3428" s="15" customFormat="1">
      <c r="B3428" s="287"/>
      <c r="C3428" s="288"/>
      <c r="D3428" s="252" t="s">
        <v>428</v>
      </c>
      <c r="E3428" s="289" t="s">
        <v>21</v>
      </c>
      <c r="F3428" s="290" t="s">
        <v>235</v>
      </c>
      <c r="G3428" s="288"/>
      <c r="H3428" s="291">
        <v>314.35000000000002</v>
      </c>
      <c r="I3428" s="292"/>
      <c r="J3428" s="288"/>
      <c r="K3428" s="288"/>
      <c r="L3428" s="293"/>
      <c r="M3428" s="294"/>
      <c r="N3428" s="295"/>
      <c r="O3428" s="295"/>
      <c r="P3428" s="295"/>
      <c r="Q3428" s="295"/>
      <c r="R3428" s="295"/>
      <c r="S3428" s="295"/>
      <c r="T3428" s="296"/>
      <c r="AT3428" s="297" t="s">
        <v>428</v>
      </c>
      <c r="AU3428" s="297" t="s">
        <v>86</v>
      </c>
      <c r="AV3428" s="15" t="s">
        <v>422</v>
      </c>
      <c r="AW3428" s="15" t="s">
        <v>39</v>
      </c>
      <c r="AX3428" s="15" t="s">
        <v>83</v>
      </c>
      <c r="AY3428" s="297" t="s">
        <v>414</v>
      </c>
    </row>
    <row r="3429" s="1" customFormat="1" ht="25.5" customHeight="1">
      <c r="B3429" s="47"/>
      <c r="C3429" s="240" t="s">
        <v>3659</v>
      </c>
      <c r="D3429" s="240" t="s">
        <v>418</v>
      </c>
      <c r="E3429" s="241" t="s">
        <v>3614</v>
      </c>
      <c r="F3429" s="242" t="s">
        <v>3615</v>
      </c>
      <c r="G3429" s="243" t="s">
        <v>192</v>
      </c>
      <c r="H3429" s="244">
        <v>70.584999999999994</v>
      </c>
      <c r="I3429" s="245"/>
      <c r="J3429" s="246">
        <f>ROUND(I3429*H3429,2)</f>
        <v>0</v>
      </c>
      <c r="K3429" s="242" t="s">
        <v>421</v>
      </c>
      <c r="L3429" s="73"/>
      <c r="M3429" s="247" t="s">
        <v>21</v>
      </c>
      <c r="N3429" s="248" t="s">
        <v>47</v>
      </c>
      <c r="O3429" s="48"/>
      <c r="P3429" s="249">
        <f>O3429*H3429</f>
        <v>0</v>
      </c>
      <c r="Q3429" s="249">
        <v>0.0077000000000000002</v>
      </c>
      <c r="R3429" s="249">
        <f>Q3429*H3429</f>
        <v>0.54350449999999995</v>
      </c>
      <c r="S3429" s="249">
        <v>0</v>
      </c>
      <c r="T3429" s="250">
        <f>S3429*H3429</f>
        <v>0</v>
      </c>
      <c r="AR3429" s="25" t="s">
        <v>690</v>
      </c>
      <c r="AT3429" s="25" t="s">
        <v>418</v>
      </c>
      <c r="AU3429" s="25" t="s">
        <v>86</v>
      </c>
      <c r="AY3429" s="25" t="s">
        <v>414</v>
      </c>
      <c r="BE3429" s="251">
        <f>IF(N3429="základní",J3429,0)</f>
        <v>0</v>
      </c>
      <c r="BF3429" s="251">
        <f>IF(N3429="snížená",J3429,0)</f>
        <v>0</v>
      </c>
      <c r="BG3429" s="251">
        <f>IF(N3429="zákl. přenesená",J3429,0)</f>
        <v>0</v>
      </c>
      <c r="BH3429" s="251">
        <f>IF(N3429="sníž. přenesená",J3429,0)</f>
        <v>0</v>
      </c>
      <c r="BI3429" s="251">
        <f>IF(N3429="nulová",J3429,0)</f>
        <v>0</v>
      </c>
      <c r="BJ3429" s="25" t="s">
        <v>83</v>
      </c>
      <c r="BK3429" s="251">
        <f>ROUND(I3429*H3429,2)</f>
        <v>0</v>
      </c>
      <c r="BL3429" s="25" t="s">
        <v>690</v>
      </c>
      <c r="BM3429" s="25" t="s">
        <v>3660</v>
      </c>
    </row>
    <row r="3430" s="1" customFormat="1">
      <c r="B3430" s="47"/>
      <c r="C3430" s="75"/>
      <c r="D3430" s="252" t="s">
        <v>425</v>
      </c>
      <c r="E3430" s="75"/>
      <c r="F3430" s="253" t="s">
        <v>3617</v>
      </c>
      <c r="G3430" s="75"/>
      <c r="H3430" s="75"/>
      <c r="I3430" s="208"/>
      <c r="J3430" s="75"/>
      <c r="K3430" s="75"/>
      <c r="L3430" s="73"/>
      <c r="M3430" s="254"/>
      <c r="N3430" s="48"/>
      <c r="O3430" s="48"/>
      <c r="P3430" s="48"/>
      <c r="Q3430" s="48"/>
      <c r="R3430" s="48"/>
      <c r="S3430" s="48"/>
      <c r="T3430" s="96"/>
      <c r="AT3430" s="25" t="s">
        <v>425</v>
      </c>
      <c r="AU3430" s="25" t="s">
        <v>86</v>
      </c>
    </row>
    <row r="3431" s="12" customFormat="1">
      <c r="B3431" s="255"/>
      <c r="C3431" s="256"/>
      <c r="D3431" s="252" t="s">
        <v>428</v>
      </c>
      <c r="E3431" s="257" t="s">
        <v>21</v>
      </c>
      <c r="F3431" s="258" t="s">
        <v>3661</v>
      </c>
      <c r="G3431" s="256"/>
      <c r="H3431" s="257" t="s">
        <v>21</v>
      </c>
      <c r="I3431" s="259"/>
      <c r="J3431" s="256"/>
      <c r="K3431" s="256"/>
      <c r="L3431" s="260"/>
      <c r="M3431" s="261"/>
      <c r="N3431" s="262"/>
      <c r="O3431" s="262"/>
      <c r="P3431" s="262"/>
      <c r="Q3431" s="262"/>
      <c r="R3431" s="262"/>
      <c r="S3431" s="262"/>
      <c r="T3431" s="263"/>
      <c r="AT3431" s="264" t="s">
        <v>428</v>
      </c>
      <c r="AU3431" s="264" t="s">
        <v>86</v>
      </c>
      <c r="AV3431" s="12" t="s">
        <v>83</v>
      </c>
      <c r="AW3431" s="12" t="s">
        <v>39</v>
      </c>
      <c r="AX3431" s="12" t="s">
        <v>76</v>
      </c>
      <c r="AY3431" s="264" t="s">
        <v>414</v>
      </c>
    </row>
    <row r="3432" s="12" customFormat="1">
      <c r="B3432" s="255"/>
      <c r="C3432" s="256"/>
      <c r="D3432" s="252" t="s">
        <v>428</v>
      </c>
      <c r="E3432" s="257" t="s">
        <v>21</v>
      </c>
      <c r="F3432" s="258" t="s">
        <v>3662</v>
      </c>
      <c r="G3432" s="256"/>
      <c r="H3432" s="257" t="s">
        <v>21</v>
      </c>
      <c r="I3432" s="259"/>
      <c r="J3432" s="256"/>
      <c r="K3432" s="256"/>
      <c r="L3432" s="260"/>
      <c r="M3432" s="261"/>
      <c r="N3432" s="262"/>
      <c r="O3432" s="262"/>
      <c r="P3432" s="262"/>
      <c r="Q3432" s="262"/>
      <c r="R3432" s="262"/>
      <c r="S3432" s="262"/>
      <c r="T3432" s="263"/>
      <c r="AT3432" s="264" t="s">
        <v>428</v>
      </c>
      <c r="AU3432" s="264" t="s">
        <v>86</v>
      </c>
      <c r="AV3432" s="12" t="s">
        <v>83</v>
      </c>
      <c r="AW3432" s="12" t="s">
        <v>39</v>
      </c>
      <c r="AX3432" s="12" t="s">
        <v>76</v>
      </c>
      <c r="AY3432" s="264" t="s">
        <v>414</v>
      </c>
    </row>
    <row r="3433" s="13" customFormat="1">
      <c r="B3433" s="265"/>
      <c r="C3433" s="266"/>
      <c r="D3433" s="252" t="s">
        <v>428</v>
      </c>
      <c r="E3433" s="267" t="s">
        <v>21</v>
      </c>
      <c r="F3433" s="268" t="s">
        <v>169</v>
      </c>
      <c r="G3433" s="266"/>
      <c r="H3433" s="269">
        <v>70.584999999999994</v>
      </c>
      <c r="I3433" s="270"/>
      <c r="J3433" s="266"/>
      <c r="K3433" s="266"/>
      <c r="L3433" s="271"/>
      <c r="M3433" s="272"/>
      <c r="N3433" s="273"/>
      <c r="O3433" s="273"/>
      <c r="P3433" s="273"/>
      <c r="Q3433" s="273"/>
      <c r="R3433" s="273"/>
      <c r="S3433" s="273"/>
      <c r="T3433" s="274"/>
      <c r="AT3433" s="275" t="s">
        <v>428</v>
      </c>
      <c r="AU3433" s="275" t="s">
        <v>86</v>
      </c>
      <c r="AV3433" s="13" t="s">
        <v>86</v>
      </c>
      <c r="AW3433" s="13" t="s">
        <v>39</v>
      </c>
      <c r="AX3433" s="13" t="s">
        <v>76</v>
      </c>
      <c r="AY3433" s="275" t="s">
        <v>414</v>
      </c>
    </row>
    <row r="3434" s="15" customFormat="1">
      <c r="B3434" s="287"/>
      <c r="C3434" s="288"/>
      <c r="D3434" s="252" t="s">
        <v>428</v>
      </c>
      <c r="E3434" s="289" t="s">
        <v>21</v>
      </c>
      <c r="F3434" s="290" t="s">
        <v>235</v>
      </c>
      <c r="G3434" s="288"/>
      <c r="H3434" s="291">
        <v>70.584999999999994</v>
      </c>
      <c r="I3434" s="292"/>
      <c r="J3434" s="288"/>
      <c r="K3434" s="288"/>
      <c r="L3434" s="293"/>
      <c r="M3434" s="294"/>
      <c r="N3434" s="295"/>
      <c r="O3434" s="295"/>
      <c r="P3434" s="295"/>
      <c r="Q3434" s="295"/>
      <c r="R3434" s="295"/>
      <c r="S3434" s="295"/>
      <c r="T3434" s="296"/>
      <c r="AT3434" s="297" t="s">
        <v>428</v>
      </c>
      <c r="AU3434" s="297" t="s">
        <v>86</v>
      </c>
      <c r="AV3434" s="15" t="s">
        <v>422</v>
      </c>
      <c r="AW3434" s="15" t="s">
        <v>39</v>
      </c>
      <c r="AX3434" s="15" t="s">
        <v>83</v>
      </c>
      <c r="AY3434" s="297" t="s">
        <v>414</v>
      </c>
    </row>
    <row r="3435" s="1" customFormat="1" ht="16.5" customHeight="1">
      <c r="B3435" s="47"/>
      <c r="C3435" s="240" t="s">
        <v>3663</v>
      </c>
      <c r="D3435" s="240" t="s">
        <v>418</v>
      </c>
      <c r="E3435" s="241" t="s">
        <v>3664</v>
      </c>
      <c r="F3435" s="242" t="s">
        <v>3665</v>
      </c>
      <c r="G3435" s="243" t="s">
        <v>192</v>
      </c>
      <c r="H3435" s="244">
        <v>243.76499999999999</v>
      </c>
      <c r="I3435" s="245"/>
      <c r="J3435" s="246">
        <f>ROUND(I3435*H3435,2)</f>
        <v>0</v>
      </c>
      <c r="K3435" s="242" t="s">
        <v>21</v>
      </c>
      <c r="L3435" s="73"/>
      <c r="M3435" s="247" t="s">
        <v>21</v>
      </c>
      <c r="N3435" s="248" t="s">
        <v>47</v>
      </c>
      <c r="O3435" s="48"/>
      <c r="P3435" s="249">
        <f>O3435*H3435</f>
        <v>0</v>
      </c>
      <c r="Q3435" s="249">
        <v>0</v>
      </c>
      <c r="R3435" s="249">
        <f>Q3435*H3435</f>
        <v>0</v>
      </c>
      <c r="S3435" s="249">
        <v>0</v>
      </c>
      <c r="T3435" s="250">
        <f>S3435*H3435</f>
        <v>0</v>
      </c>
      <c r="AR3435" s="25" t="s">
        <v>690</v>
      </c>
      <c r="AT3435" s="25" t="s">
        <v>418</v>
      </c>
      <c r="AU3435" s="25" t="s">
        <v>86</v>
      </c>
      <c r="AY3435" s="25" t="s">
        <v>414</v>
      </c>
      <c r="BE3435" s="251">
        <f>IF(N3435="základní",J3435,0)</f>
        <v>0</v>
      </c>
      <c r="BF3435" s="251">
        <f>IF(N3435="snížená",J3435,0)</f>
        <v>0</v>
      </c>
      <c r="BG3435" s="251">
        <f>IF(N3435="zákl. přenesená",J3435,0)</f>
        <v>0</v>
      </c>
      <c r="BH3435" s="251">
        <f>IF(N3435="sníž. přenesená",J3435,0)</f>
        <v>0</v>
      </c>
      <c r="BI3435" s="251">
        <f>IF(N3435="nulová",J3435,0)</f>
        <v>0</v>
      </c>
      <c r="BJ3435" s="25" t="s">
        <v>83</v>
      </c>
      <c r="BK3435" s="251">
        <f>ROUND(I3435*H3435,2)</f>
        <v>0</v>
      </c>
      <c r="BL3435" s="25" t="s">
        <v>690</v>
      </c>
      <c r="BM3435" s="25" t="s">
        <v>3666</v>
      </c>
    </row>
    <row r="3436" s="12" customFormat="1">
      <c r="B3436" s="255"/>
      <c r="C3436" s="256"/>
      <c r="D3436" s="252" t="s">
        <v>428</v>
      </c>
      <c r="E3436" s="257" t="s">
        <v>21</v>
      </c>
      <c r="F3436" s="258" t="s">
        <v>1497</v>
      </c>
      <c r="G3436" s="256"/>
      <c r="H3436" s="257" t="s">
        <v>21</v>
      </c>
      <c r="I3436" s="259"/>
      <c r="J3436" s="256"/>
      <c r="K3436" s="256"/>
      <c r="L3436" s="260"/>
      <c r="M3436" s="261"/>
      <c r="N3436" s="262"/>
      <c r="O3436" s="262"/>
      <c r="P3436" s="262"/>
      <c r="Q3436" s="262"/>
      <c r="R3436" s="262"/>
      <c r="S3436" s="262"/>
      <c r="T3436" s="263"/>
      <c r="AT3436" s="264" t="s">
        <v>428</v>
      </c>
      <c r="AU3436" s="264" t="s">
        <v>86</v>
      </c>
      <c r="AV3436" s="12" t="s">
        <v>83</v>
      </c>
      <c r="AW3436" s="12" t="s">
        <v>39</v>
      </c>
      <c r="AX3436" s="12" t="s">
        <v>76</v>
      </c>
      <c r="AY3436" s="264" t="s">
        <v>414</v>
      </c>
    </row>
    <row r="3437" s="13" customFormat="1">
      <c r="B3437" s="265"/>
      <c r="C3437" s="266"/>
      <c r="D3437" s="252" t="s">
        <v>428</v>
      </c>
      <c r="E3437" s="267" t="s">
        <v>21</v>
      </c>
      <c r="F3437" s="268" t="s">
        <v>3667</v>
      </c>
      <c r="G3437" s="266"/>
      <c r="H3437" s="269">
        <v>243.76499999999999</v>
      </c>
      <c r="I3437" s="270"/>
      <c r="J3437" s="266"/>
      <c r="K3437" s="266"/>
      <c r="L3437" s="271"/>
      <c r="M3437" s="272"/>
      <c r="N3437" s="273"/>
      <c r="O3437" s="273"/>
      <c r="P3437" s="273"/>
      <c r="Q3437" s="273"/>
      <c r="R3437" s="273"/>
      <c r="S3437" s="273"/>
      <c r="T3437" s="274"/>
      <c r="AT3437" s="275" t="s">
        <v>428</v>
      </c>
      <c r="AU3437" s="275" t="s">
        <v>86</v>
      </c>
      <c r="AV3437" s="13" t="s">
        <v>86</v>
      </c>
      <c r="AW3437" s="13" t="s">
        <v>39</v>
      </c>
      <c r="AX3437" s="13" t="s">
        <v>76</v>
      </c>
      <c r="AY3437" s="275" t="s">
        <v>414</v>
      </c>
    </row>
    <row r="3438" s="14" customFormat="1">
      <c r="B3438" s="276"/>
      <c r="C3438" s="277"/>
      <c r="D3438" s="252" t="s">
        <v>428</v>
      </c>
      <c r="E3438" s="278" t="s">
        <v>21</v>
      </c>
      <c r="F3438" s="279" t="s">
        <v>259</v>
      </c>
      <c r="G3438" s="277"/>
      <c r="H3438" s="280">
        <v>243.76499999999999</v>
      </c>
      <c r="I3438" s="281"/>
      <c r="J3438" s="277"/>
      <c r="K3438" s="277"/>
      <c r="L3438" s="282"/>
      <c r="M3438" s="283"/>
      <c r="N3438" s="284"/>
      <c r="O3438" s="284"/>
      <c r="P3438" s="284"/>
      <c r="Q3438" s="284"/>
      <c r="R3438" s="284"/>
      <c r="S3438" s="284"/>
      <c r="T3438" s="285"/>
      <c r="AT3438" s="286" t="s">
        <v>428</v>
      </c>
      <c r="AU3438" s="286" t="s">
        <v>86</v>
      </c>
      <c r="AV3438" s="14" t="s">
        <v>394</v>
      </c>
      <c r="AW3438" s="14" t="s">
        <v>39</v>
      </c>
      <c r="AX3438" s="14" t="s">
        <v>76</v>
      </c>
      <c r="AY3438" s="286" t="s">
        <v>414</v>
      </c>
    </row>
    <row r="3439" s="15" customFormat="1">
      <c r="B3439" s="287"/>
      <c r="C3439" s="288"/>
      <c r="D3439" s="252" t="s">
        <v>428</v>
      </c>
      <c r="E3439" s="289" t="s">
        <v>21</v>
      </c>
      <c r="F3439" s="290" t="s">
        <v>235</v>
      </c>
      <c r="G3439" s="288"/>
      <c r="H3439" s="291">
        <v>243.76499999999999</v>
      </c>
      <c r="I3439" s="292"/>
      <c r="J3439" s="288"/>
      <c r="K3439" s="288"/>
      <c r="L3439" s="293"/>
      <c r="M3439" s="294"/>
      <c r="N3439" s="295"/>
      <c r="O3439" s="295"/>
      <c r="P3439" s="295"/>
      <c r="Q3439" s="295"/>
      <c r="R3439" s="295"/>
      <c r="S3439" s="295"/>
      <c r="T3439" s="296"/>
      <c r="AT3439" s="297" t="s">
        <v>428</v>
      </c>
      <c r="AU3439" s="297" t="s">
        <v>86</v>
      </c>
      <c r="AV3439" s="15" t="s">
        <v>422</v>
      </c>
      <c r="AW3439" s="15" t="s">
        <v>39</v>
      </c>
      <c r="AX3439" s="15" t="s">
        <v>83</v>
      </c>
      <c r="AY3439" s="297" t="s">
        <v>414</v>
      </c>
    </row>
    <row r="3440" s="1" customFormat="1" ht="38.25" customHeight="1">
      <c r="B3440" s="47"/>
      <c r="C3440" s="240" t="s">
        <v>3668</v>
      </c>
      <c r="D3440" s="240" t="s">
        <v>418</v>
      </c>
      <c r="E3440" s="241" t="s">
        <v>3669</v>
      </c>
      <c r="F3440" s="242" t="s">
        <v>3670</v>
      </c>
      <c r="G3440" s="243" t="s">
        <v>1911</v>
      </c>
      <c r="H3440" s="308"/>
      <c r="I3440" s="245"/>
      <c r="J3440" s="246">
        <f>ROUND(I3440*H3440,2)</f>
        <v>0</v>
      </c>
      <c r="K3440" s="242" t="s">
        <v>421</v>
      </c>
      <c r="L3440" s="73"/>
      <c r="M3440" s="247" t="s">
        <v>21</v>
      </c>
      <c r="N3440" s="248" t="s">
        <v>47</v>
      </c>
      <c r="O3440" s="48"/>
      <c r="P3440" s="249">
        <f>O3440*H3440</f>
        <v>0</v>
      </c>
      <c r="Q3440" s="249">
        <v>0</v>
      </c>
      <c r="R3440" s="249">
        <f>Q3440*H3440</f>
        <v>0</v>
      </c>
      <c r="S3440" s="249">
        <v>0</v>
      </c>
      <c r="T3440" s="250">
        <f>S3440*H3440</f>
        <v>0</v>
      </c>
      <c r="AR3440" s="25" t="s">
        <v>690</v>
      </c>
      <c r="AT3440" s="25" t="s">
        <v>418</v>
      </c>
      <c r="AU3440" s="25" t="s">
        <v>86</v>
      </c>
      <c r="AY3440" s="25" t="s">
        <v>414</v>
      </c>
      <c r="BE3440" s="251">
        <f>IF(N3440="základní",J3440,0)</f>
        <v>0</v>
      </c>
      <c r="BF3440" s="251">
        <f>IF(N3440="snížená",J3440,0)</f>
        <v>0</v>
      </c>
      <c r="BG3440" s="251">
        <f>IF(N3440="zákl. přenesená",J3440,0)</f>
        <v>0</v>
      </c>
      <c r="BH3440" s="251">
        <f>IF(N3440="sníž. přenesená",J3440,0)</f>
        <v>0</v>
      </c>
      <c r="BI3440" s="251">
        <f>IF(N3440="nulová",J3440,0)</f>
        <v>0</v>
      </c>
      <c r="BJ3440" s="25" t="s">
        <v>83</v>
      </c>
      <c r="BK3440" s="251">
        <f>ROUND(I3440*H3440,2)</f>
        <v>0</v>
      </c>
      <c r="BL3440" s="25" t="s">
        <v>690</v>
      </c>
      <c r="BM3440" s="25" t="s">
        <v>3671</v>
      </c>
    </row>
    <row r="3441" s="1" customFormat="1">
      <c r="B3441" s="47"/>
      <c r="C3441" s="75"/>
      <c r="D3441" s="252" t="s">
        <v>425</v>
      </c>
      <c r="E3441" s="75"/>
      <c r="F3441" s="253" t="s">
        <v>1913</v>
      </c>
      <c r="G3441" s="75"/>
      <c r="H3441" s="75"/>
      <c r="I3441" s="208"/>
      <c r="J3441" s="75"/>
      <c r="K3441" s="75"/>
      <c r="L3441" s="73"/>
      <c r="M3441" s="254"/>
      <c r="N3441" s="48"/>
      <c r="O3441" s="48"/>
      <c r="P3441" s="48"/>
      <c r="Q3441" s="48"/>
      <c r="R3441" s="48"/>
      <c r="S3441" s="48"/>
      <c r="T3441" s="96"/>
      <c r="AT3441" s="25" t="s">
        <v>425</v>
      </c>
      <c r="AU3441" s="25" t="s">
        <v>86</v>
      </c>
    </row>
    <row r="3442" s="1" customFormat="1" ht="38.25" customHeight="1">
      <c r="B3442" s="47"/>
      <c r="C3442" s="240" t="s">
        <v>3672</v>
      </c>
      <c r="D3442" s="240" t="s">
        <v>418</v>
      </c>
      <c r="E3442" s="241" t="s">
        <v>3673</v>
      </c>
      <c r="F3442" s="242" t="s">
        <v>3674</v>
      </c>
      <c r="G3442" s="243" t="s">
        <v>1911</v>
      </c>
      <c r="H3442" s="308"/>
      <c r="I3442" s="245"/>
      <c r="J3442" s="246">
        <f>ROUND(I3442*H3442,2)</f>
        <v>0</v>
      </c>
      <c r="K3442" s="242" t="s">
        <v>421</v>
      </c>
      <c r="L3442" s="73"/>
      <c r="M3442" s="247" t="s">
        <v>21</v>
      </c>
      <c r="N3442" s="248" t="s">
        <v>47</v>
      </c>
      <c r="O3442" s="48"/>
      <c r="P3442" s="249">
        <f>O3442*H3442</f>
        <v>0</v>
      </c>
      <c r="Q3442" s="249">
        <v>0</v>
      </c>
      <c r="R3442" s="249">
        <f>Q3442*H3442</f>
        <v>0</v>
      </c>
      <c r="S3442" s="249">
        <v>0</v>
      </c>
      <c r="T3442" s="250">
        <f>S3442*H3442</f>
        <v>0</v>
      </c>
      <c r="AR3442" s="25" t="s">
        <v>690</v>
      </c>
      <c r="AT3442" s="25" t="s">
        <v>418</v>
      </c>
      <c r="AU3442" s="25" t="s">
        <v>86</v>
      </c>
      <c r="AY3442" s="25" t="s">
        <v>414</v>
      </c>
      <c r="BE3442" s="251">
        <f>IF(N3442="základní",J3442,0)</f>
        <v>0</v>
      </c>
      <c r="BF3442" s="251">
        <f>IF(N3442="snížená",J3442,0)</f>
        <v>0</v>
      </c>
      <c r="BG3442" s="251">
        <f>IF(N3442="zákl. přenesená",J3442,0)</f>
        <v>0</v>
      </c>
      <c r="BH3442" s="251">
        <f>IF(N3442="sníž. přenesená",J3442,0)</f>
        <v>0</v>
      </c>
      <c r="BI3442" s="251">
        <f>IF(N3442="nulová",J3442,0)</f>
        <v>0</v>
      </c>
      <c r="BJ3442" s="25" t="s">
        <v>83</v>
      </c>
      <c r="BK3442" s="251">
        <f>ROUND(I3442*H3442,2)</f>
        <v>0</v>
      </c>
      <c r="BL3442" s="25" t="s">
        <v>690</v>
      </c>
      <c r="BM3442" s="25" t="s">
        <v>3675</v>
      </c>
    </row>
    <row r="3443" s="1" customFormat="1">
      <c r="B3443" s="47"/>
      <c r="C3443" s="75"/>
      <c r="D3443" s="252" t="s">
        <v>425</v>
      </c>
      <c r="E3443" s="75"/>
      <c r="F3443" s="253" t="s">
        <v>1913</v>
      </c>
      <c r="G3443" s="75"/>
      <c r="H3443" s="75"/>
      <c r="I3443" s="208"/>
      <c r="J3443" s="75"/>
      <c r="K3443" s="75"/>
      <c r="L3443" s="73"/>
      <c r="M3443" s="254"/>
      <c r="N3443" s="48"/>
      <c r="O3443" s="48"/>
      <c r="P3443" s="48"/>
      <c r="Q3443" s="48"/>
      <c r="R3443" s="48"/>
      <c r="S3443" s="48"/>
      <c r="T3443" s="96"/>
      <c r="AT3443" s="25" t="s">
        <v>425</v>
      </c>
      <c r="AU3443" s="25" t="s">
        <v>86</v>
      </c>
    </row>
    <row r="3444" s="11" customFormat="1" ht="29.88" customHeight="1">
      <c r="B3444" s="224"/>
      <c r="C3444" s="225"/>
      <c r="D3444" s="226" t="s">
        <v>75</v>
      </c>
      <c r="E3444" s="238" t="s">
        <v>3676</v>
      </c>
      <c r="F3444" s="238" t="s">
        <v>3677</v>
      </c>
      <c r="G3444" s="225"/>
      <c r="H3444" s="225"/>
      <c r="I3444" s="228"/>
      <c r="J3444" s="239">
        <f>BK3444</f>
        <v>0</v>
      </c>
      <c r="K3444" s="225"/>
      <c r="L3444" s="230"/>
      <c r="M3444" s="231"/>
      <c r="N3444" s="232"/>
      <c r="O3444" s="232"/>
      <c r="P3444" s="233">
        <f>SUM(P3445:P3448)</f>
        <v>0</v>
      </c>
      <c r="Q3444" s="232"/>
      <c r="R3444" s="233">
        <f>SUM(R3445:R3448)</f>
        <v>0</v>
      </c>
      <c r="S3444" s="232"/>
      <c r="T3444" s="234">
        <f>SUM(T3445:T3448)</f>
        <v>0</v>
      </c>
      <c r="AR3444" s="235" t="s">
        <v>86</v>
      </c>
      <c r="AT3444" s="236" t="s">
        <v>75</v>
      </c>
      <c r="AU3444" s="236" t="s">
        <v>83</v>
      </c>
      <c r="AY3444" s="235" t="s">
        <v>414</v>
      </c>
      <c r="BK3444" s="237">
        <f>SUM(BK3445:BK3448)</f>
        <v>0</v>
      </c>
    </row>
    <row r="3445" s="1" customFormat="1" ht="16.5" customHeight="1">
      <c r="B3445" s="47"/>
      <c r="C3445" s="240" t="s">
        <v>3678</v>
      </c>
      <c r="D3445" s="240" t="s">
        <v>418</v>
      </c>
      <c r="E3445" s="241" t="s">
        <v>3679</v>
      </c>
      <c r="F3445" s="242" t="s">
        <v>3680</v>
      </c>
      <c r="G3445" s="243" t="s">
        <v>192</v>
      </c>
      <c r="H3445" s="244">
        <v>470</v>
      </c>
      <c r="I3445" s="245"/>
      <c r="J3445" s="246">
        <f>ROUND(I3445*H3445,2)</f>
        <v>0</v>
      </c>
      <c r="K3445" s="242" t="s">
        <v>21</v>
      </c>
      <c r="L3445" s="73"/>
      <c r="M3445" s="247" t="s">
        <v>21</v>
      </c>
      <c r="N3445" s="248" t="s">
        <v>47</v>
      </c>
      <c r="O3445" s="48"/>
      <c r="P3445" s="249">
        <f>O3445*H3445</f>
        <v>0</v>
      </c>
      <c r="Q3445" s="249">
        <v>0</v>
      </c>
      <c r="R3445" s="249">
        <f>Q3445*H3445</f>
        <v>0</v>
      </c>
      <c r="S3445" s="249">
        <v>0</v>
      </c>
      <c r="T3445" s="250">
        <f>S3445*H3445</f>
        <v>0</v>
      </c>
      <c r="AR3445" s="25" t="s">
        <v>690</v>
      </c>
      <c r="AT3445" s="25" t="s">
        <v>418</v>
      </c>
      <c r="AU3445" s="25" t="s">
        <v>86</v>
      </c>
      <c r="AY3445" s="25" t="s">
        <v>414</v>
      </c>
      <c r="BE3445" s="251">
        <f>IF(N3445="základní",J3445,0)</f>
        <v>0</v>
      </c>
      <c r="BF3445" s="251">
        <f>IF(N3445="snížená",J3445,0)</f>
        <v>0</v>
      </c>
      <c r="BG3445" s="251">
        <f>IF(N3445="zákl. přenesená",J3445,0)</f>
        <v>0</v>
      </c>
      <c r="BH3445" s="251">
        <f>IF(N3445="sníž. přenesená",J3445,0)</f>
        <v>0</v>
      </c>
      <c r="BI3445" s="251">
        <f>IF(N3445="nulová",J3445,0)</f>
        <v>0</v>
      </c>
      <c r="BJ3445" s="25" t="s">
        <v>83</v>
      </c>
      <c r="BK3445" s="251">
        <f>ROUND(I3445*H3445,2)</f>
        <v>0</v>
      </c>
      <c r="BL3445" s="25" t="s">
        <v>690</v>
      </c>
      <c r="BM3445" s="25" t="s">
        <v>3681</v>
      </c>
    </row>
    <row r="3446" s="12" customFormat="1">
      <c r="B3446" s="255"/>
      <c r="C3446" s="256"/>
      <c r="D3446" s="252" t="s">
        <v>428</v>
      </c>
      <c r="E3446" s="257" t="s">
        <v>21</v>
      </c>
      <c r="F3446" s="258" t="s">
        <v>1163</v>
      </c>
      <c r="G3446" s="256"/>
      <c r="H3446" s="257" t="s">
        <v>21</v>
      </c>
      <c r="I3446" s="259"/>
      <c r="J3446" s="256"/>
      <c r="K3446" s="256"/>
      <c r="L3446" s="260"/>
      <c r="M3446" s="261"/>
      <c r="N3446" s="262"/>
      <c r="O3446" s="262"/>
      <c r="P3446" s="262"/>
      <c r="Q3446" s="262"/>
      <c r="R3446" s="262"/>
      <c r="S3446" s="262"/>
      <c r="T3446" s="263"/>
      <c r="AT3446" s="264" t="s">
        <v>428</v>
      </c>
      <c r="AU3446" s="264" t="s">
        <v>86</v>
      </c>
      <c r="AV3446" s="12" t="s">
        <v>83</v>
      </c>
      <c r="AW3446" s="12" t="s">
        <v>39</v>
      </c>
      <c r="AX3446" s="12" t="s">
        <v>76</v>
      </c>
      <c r="AY3446" s="264" t="s">
        <v>414</v>
      </c>
    </row>
    <row r="3447" s="13" customFormat="1">
      <c r="B3447" s="265"/>
      <c r="C3447" s="266"/>
      <c r="D3447" s="252" t="s">
        <v>428</v>
      </c>
      <c r="E3447" s="267" t="s">
        <v>21</v>
      </c>
      <c r="F3447" s="268" t="s">
        <v>3682</v>
      </c>
      <c r="G3447" s="266"/>
      <c r="H3447" s="269">
        <v>470</v>
      </c>
      <c r="I3447" s="270"/>
      <c r="J3447" s="266"/>
      <c r="K3447" s="266"/>
      <c r="L3447" s="271"/>
      <c r="M3447" s="272"/>
      <c r="N3447" s="273"/>
      <c r="O3447" s="273"/>
      <c r="P3447" s="273"/>
      <c r="Q3447" s="273"/>
      <c r="R3447" s="273"/>
      <c r="S3447" s="273"/>
      <c r="T3447" s="274"/>
      <c r="AT3447" s="275" t="s">
        <v>428</v>
      </c>
      <c r="AU3447" s="275" t="s">
        <v>86</v>
      </c>
      <c r="AV3447" s="13" t="s">
        <v>86</v>
      </c>
      <c r="AW3447" s="13" t="s">
        <v>39</v>
      </c>
      <c r="AX3447" s="13" t="s">
        <v>76</v>
      </c>
      <c r="AY3447" s="275" t="s">
        <v>414</v>
      </c>
    </row>
    <row r="3448" s="15" customFormat="1">
      <c r="B3448" s="287"/>
      <c r="C3448" s="288"/>
      <c r="D3448" s="252" t="s">
        <v>428</v>
      </c>
      <c r="E3448" s="289" t="s">
        <v>21</v>
      </c>
      <c r="F3448" s="290" t="s">
        <v>235</v>
      </c>
      <c r="G3448" s="288"/>
      <c r="H3448" s="291">
        <v>470</v>
      </c>
      <c r="I3448" s="292"/>
      <c r="J3448" s="288"/>
      <c r="K3448" s="288"/>
      <c r="L3448" s="293"/>
      <c r="M3448" s="294"/>
      <c r="N3448" s="295"/>
      <c r="O3448" s="295"/>
      <c r="P3448" s="295"/>
      <c r="Q3448" s="295"/>
      <c r="R3448" s="295"/>
      <c r="S3448" s="295"/>
      <c r="T3448" s="296"/>
      <c r="AT3448" s="297" t="s">
        <v>428</v>
      </c>
      <c r="AU3448" s="297" t="s">
        <v>86</v>
      </c>
      <c r="AV3448" s="15" t="s">
        <v>422</v>
      </c>
      <c r="AW3448" s="15" t="s">
        <v>39</v>
      </c>
      <c r="AX3448" s="15" t="s">
        <v>83</v>
      </c>
      <c r="AY3448" s="297" t="s">
        <v>414</v>
      </c>
    </row>
    <row r="3449" s="11" customFormat="1" ht="29.88" customHeight="1">
      <c r="B3449" s="224"/>
      <c r="C3449" s="225"/>
      <c r="D3449" s="226" t="s">
        <v>75</v>
      </c>
      <c r="E3449" s="238" t="s">
        <v>3683</v>
      </c>
      <c r="F3449" s="238" t="s">
        <v>3684</v>
      </c>
      <c r="G3449" s="225"/>
      <c r="H3449" s="225"/>
      <c r="I3449" s="228"/>
      <c r="J3449" s="239">
        <f>BK3449</f>
        <v>0</v>
      </c>
      <c r="K3449" s="225"/>
      <c r="L3449" s="230"/>
      <c r="M3449" s="231"/>
      <c r="N3449" s="232"/>
      <c r="O3449" s="232"/>
      <c r="P3449" s="233">
        <f>SUM(P3450:P3460)</f>
        <v>0</v>
      </c>
      <c r="Q3449" s="232"/>
      <c r="R3449" s="233">
        <f>SUM(R3450:R3460)</f>
        <v>2.2360000000000002</v>
      </c>
      <c r="S3449" s="232"/>
      <c r="T3449" s="234">
        <f>SUM(T3450:T3460)</f>
        <v>0</v>
      </c>
      <c r="AR3449" s="235" t="s">
        <v>86</v>
      </c>
      <c r="AT3449" s="236" t="s">
        <v>75</v>
      </c>
      <c r="AU3449" s="236" t="s">
        <v>83</v>
      </c>
      <c r="AY3449" s="235" t="s">
        <v>414</v>
      </c>
      <c r="BK3449" s="237">
        <f>SUM(BK3450:BK3460)</f>
        <v>0</v>
      </c>
    </row>
    <row r="3450" s="1" customFormat="1" ht="38.25" customHeight="1">
      <c r="B3450" s="47"/>
      <c r="C3450" s="240" t="s">
        <v>3685</v>
      </c>
      <c r="D3450" s="240" t="s">
        <v>418</v>
      </c>
      <c r="E3450" s="241" t="s">
        <v>3686</v>
      </c>
      <c r="F3450" s="242" t="s">
        <v>3687</v>
      </c>
      <c r="G3450" s="243" t="s">
        <v>145</v>
      </c>
      <c r="H3450" s="244">
        <v>8600</v>
      </c>
      <c r="I3450" s="245"/>
      <c r="J3450" s="246">
        <f>ROUND(I3450*H3450,2)</f>
        <v>0</v>
      </c>
      <c r="K3450" s="242" t="s">
        <v>421</v>
      </c>
      <c r="L3450" s="73"/>
      <c r="M3450" s="247" t="s">
        <v>21</v>
      </c>
      <c r="N3450" s="248" t="s">
        <v>47</v>
      </c>
      <c r="O3450" s="48"/>
      <c r="P3450" s="249">
        <f>O3450*H3450</f>
        <v>0</v>
      </c>
      <c r="Q3450" s="249">
        <v>5.0000000000000002E-05</v>
      </c>
      <c r="R3450" s="249">
        <f>Q3450*H3450</f>
        <v>0.42999999999999999</v>
      </c>
      <c r="S3450" s="249">
        <v>0</v>
      </c>
      <c r="T3450" s="250">
        <f>S3450*H3450</f>
        <v>0</v>
      </c>
      <c r="AR3450" s="25" t="s">
        <v>690</v>
      </c>
      <c r="AT3450" s="25" t="s">
        <v>418</v>
      </c>
      <c r="AU3450" s="25" t="s">
        <v>86</v>
      </c>
      <c r="AY3450" s="25" t="s">
        <v>414</v>
      </c>
      <c r="BE3450" s="251">
        <f>IF(N3450="základní",J3450,0)</f>
        <v>0</v>
      </c>
      <c r="BF3450" s="251">
        <f>IF(N3450="snížená",J3450,0)</f>
        <v>0</v>
      </c>
      <c r="BG3450" s="251">
        <f>IF(N3450="zákl. přenesená",J3450,0)</f>
        <v>0</v>
      </c>
      <c r="BH3450" s="251">
        <f>IF(N3450="sníž. přenesená",J3450,0)</f>
        <v>0</v>
      </c>
      <c r="BI3450" s="251">
        <f>IF(N3450="nulová",J3450,0)</f>
        <v>0</v>
      </c>
      <c r="BJ3450" s="25" t="s">
        <v>83</v>
      </c>
      <c r="BK3450" s="251">
        <f>ROUND(I3450*H3450,2)</f>
        <v>0</v>
      </c>
      <c r="BL3450" s="25" t="s">
        <v>690</v>
      </c>
      <c r="BM3450" s="25" t="s">
        <v>3688</v>
      </c>
    </row>
    <row r="3451" s="1" customFormat="1">
      <c r="B3451" s="47"/>
      <c r="C3451" s="75"/>
      <c r="D3451" s="252" t="s">
        <v>425</v>
      </c>
      <c r="E3451" s="75"/>
      <c r="F3451" s="253" t="s">
        <v>3689</v>
      </c>
      <c r="G3451" s="75"/>
      <c r="H3451" s="75"/>
      <c r="I3451" s="208"/>
      <c r="J3451" s="75"/>
      <c r="K3451" s="75"/>
      <c r="L3451" s="73"/>
      <c r="M3451" s="254"/>
      <c r="N3451" s="48"/>
      <c r="O3451" s="48"/>
      <c r="P3451" s="48"/>
      <c r="Q3451" s="48"/>
      <c r="R3451" s="48"/>
      <c r="S3451" s="48"/>
      <c r="T3451" s="96"/>
      <c r="AT3451" s="25" t="s">
        <v>425</v>
      </c>
      <c r="AU3451" s="25" t="s">
        <v>86</v>
      </c>
    </row>
    <row r="3452" s="12" customFormat="1">
      <c r="B3452" s="255"/>
      <c r="C3452" s="256"/>
      <c r="D3452" s="252" t="s">
        <v>428</v>
      </c>
      <c r="E3452" s="257" t="s">
        <v>21</v>
      </c>
      <c r="F3452" s="258" t="s">
        <v>1163</v>
      </c>
      <c r="G3452" s="256"/>
      <c r="H3452" s="257" t="s">
        <v>21</v>
      </c>
      <c r="I3452" s="259"/>
      <c r="J3452" s="256"/>
      <c r="K3452" s="256"/>
      <c r="L3452" s="260"/>
      <c r="M3452" s="261"/>
      <c r="N3452" s="262"/>
      <c r="O3452" s="262"/>
      <c r="P3452" s="262"/>
      <c r="Q3452" s="262"/>
      <c r="R3452" s="262"/>
      <c r="S3452" s="262"/>
      <c r="T3452" s="263"/>
      <c r="AT3452" s="264" t="s">
        <v>428</v>
      </c>
      <c r="AU3452" s="264" t="s">
        <v>86</v>
      </c>
      <c r="AV3452" s="12" t="s">
        <v>83</v>
      </c>
      <c r="AW3452" s="12" t="s">
        <v>39</v>
      </c>
      <c r="AX3452" s="12" t="s">
        <v>76</v>
      </c>
      <c r="AY3452" s="264" t="s">
        <v>414</v>
      </c>
    </row>
    <row r="3453" s="13" customFormat="1">
      <c r="B3453" s="265"/>
      <c r="C3453" s="266"/>
      <c r="D3453" s="252" t="s">
        <v>428</v>
      </c>
      <c r="E3453" s="267" t="s">
        <v>21</v>
      </c>
      <c r="F3453" s="268" t="s">
        <v>3690</v>
      </c>
      <c r="G3453" s="266"/>
      <c r="H3453" s="269">
        <v>8600</v>
      </c>
      <c r="I3453" s="270"/>
      <c r="J3453" s="266"/>
      <c r="K3453" s="266"/>
      <c r="L3453" s="271"/>
      <c r="M3453" s="272"/>
      <c r="N3453" s="273"/>
      <c r="O3453" s="273"/>
      <c r="P3453" s="273"/>
      <c r="Q3453" s="273"/>
      <c r="R3453" s="273"/>
      <c r="S3453" s="273"/>
      <c r="T3453" s="274"/>
      <c r="AT3453" s="275" t="s">
        <v>428</v>
      </c>
      <c r="AU3453" s="275" t="s">
        <v>86</v>
      </c>
      <c r="AV3453" s="13" t="s">
        <v>86</v>
      </c>
      <c r="AW3453" s="13" t="s">
        <v>39</v>
      </c>
      <c r="AX3453" s="13" t="s">
        <v>76</v>
      </c>
      <c r="AY3453" s="275" t="s">
        <v>414</v>
      </c>
    </row>
    <row r="3454" s="15" customFormat="1">
      <c r="B3454" s="287"/>
      <c r="C3454" s="288"/>
      <c r="D3454" s="252" t="s">
        <v>428</v>
      </c>
      <c r="E3454" s="289" t="s">
        <v>21</v>
      </c>
      <c r="F3454" s="290" t="s">
        <v>235</v>
      </c>
      <c r="G3454" s="288"/>
      <c r="H3454" s="291">
        <v>8600</v>
      </c>
      <c r="I3454" s="292"/>
      <c r="J3454" s="288"/>
      <c r="K3454" s="288"/>
      <c r="L3454" s="293"/>
      <c r="M3454" s="294"/>
      <c r="N3454" s="295"/>
      <c r="O3454" s="295"/>
      <c r="P3454" s="295"/>
      <c r="Q3454" s="295"/>
      <c r="R3454" s="295"/>
      <c r="S3454" s="295"/>
      <c r="T3454" s="296"/>
      <c r="AT3454" s="297" t="s">
        <v>428</v>
      </c>
      <c r="AU3454" s="297" t="s">
        <v>86</v>
      </c>
      <c r="AV3454" s="15" t="s">
        <v>422</v>
      </c>
      <c r="AW3454" s="15" t="s">
        <v>39</v>
      </c>
      <c r="AX3454" s="15" t="s">
        <v>83</v>
      </c>
      <c r="AY3454" s="297" t="s">
        <v>414</v>
      </c>
    </row>
    <row r="3455" s="1" customFormat="1" ht="16.5" customHeight="1">
      <c r="B3455" s="47"/>
      <c r="C3455" s="298" t="s">
        <v>3691</v>
      </c>
      <c r="D3455" s="298" t="s">
        <v>841</v>
      </c>
      <c r="E3455" s="299" t="s">
        <v>3692</v>
      </c>
      <c r="F3455" s="300" t="s">
        <v>3693</v>
      </c>
      <c r="G3455" s="301" t="s">
        <v>145</v>
      </c>
      <c r="H3455" s="302">
        <v>9030</v>
      </c>
      <c r="I3455" s="303"/>
      <c r="J3455" s="304">
        <f>ROUND(I3455*H3455,2)</f>
        <v>0</v>
      </c>
      <c r="K3455" s="300" t="s">
        <v>21</v>
      </c>
      <c r="L3455" s="305"/>
      <c r="M3455" s="306" t="s">
        <v>21</v>
      </c>
      <c r="N3455" s="307" t="s">
        <v>47</v>
      </c>
      <c r="O3455" s="48"/>
      <c r="P3455" s="249">
        <f>O3455*H3455</f>
        <v>0</v>
      </c>
      <c r="Q3455" s="249">
        <v>0.00020000000000000001</v>
      </c>
      <c r="R3455" s="249">
        <f>Q3455*H3455</f>
        <v>1.8060000000000001</v>
      </c>
      <c r="S3455" s="249">
        <v>0</v>
      </c>
      <c r="T3455" s="250">
        <f>S3455*H3455</f>
        <v>0</v>
      </c>
      <c r="AR3455" s="25" t="s">
        <v>818</v>
      </c>
      <c r="AT3455" s="25" t="s">
        <v>841</v>
      </c>
      <c r="AU3455" s="25" t="s">
        <v>86</v>
      </c>
      <c r="AY3455" s="25" t="s">
        <v>414</v>
      </c>
      <c r="BE3455" s="251">
        <f>IF(N3455="základní",J3455,0)</f>
        <v>0</v>
      </c>
      <c r="BF3455" s="251">
        <f>IF(N3455="snížená",J3455,0)</f>
        <v>0</v>
      </c>
      <c r="BG3455" s="251">
        <f>IF(N3455="zákl. přenesená",J3455,0)</f>
        <v>0</v>
      </c>
      <c r="BH3455" s="251">
        <f>IF(N3455="sníž. přenesená",J3455,0)</f>
        <v>0</v>
      </c>
      <c r="BI3455" s="251">
        <f>IF(N3455="nulová",J3455,0)</f>
        <v>0</v>
      </c>
      <c r="BJ3455" s="25" t="s">
        <v>83</v>
      </c>
      <c r="BK3455" s="251">
        <f>ROUND(I3455*H3455,2)</f>
        <v>0</v>
      </c>
      <c r="BL3455" s="25" t="s">
        <v>690</v>
      </c>
      <c r="BM3455" s="25" t="s">
        <v>3694</v>
      </c>
    </row>
    <row r="3456" s="13" customFormat="1">
      <c r="B3456" s="265"/>
      <c r="C3456" s="266"/>
      <c r="D3456" s="252" t="s">
        <v>428</v>
      </c>
      <c r="E3456" s="266"/>
      <c r="F3456" s="268" t="s">
        <v>3695</v>
      </c>
      <c r="G3456" s="266"/>
      <c r="H3456" s="269">
        <v>9030</v>
      </c>
      <c r="I3456" s="270"/>
      <c r="J3456" s="266"/>
      <c r="K3456" s="266"/>
      <c r="L3456" s="271"/>
      <c r="M3456" s="272"/>
      <c r="N3456" s="273"/>
      <c r="O3456" s="273"/>
      <c r="P3456" s="273"/>
      <c r="Q3456" s="273"/>
      <c r="R3456" s="273"/>
      <c r="S3456" s="273"/>
      <c r="T3456" s="274"/>
      <c r="AT3456" s="275" t="s">
        <v>428</v>
      </c>
      <c r="AU3456" s="275" t="s">
        <v>86</v>
      </c>
      <c r="AV3456" s="13" t="s">
        <v>86</v>
      </c>
      <c r="AW3456" s="13" t="s">
        <v>6</v>
      </c>
      <c r="AX3456" s="13" t="s">
        <v>83</v>
      </c>
      <c r="AY3456" s="275" t="s">
        <v>414</v>
      </c>
    </row>
    <row r="3457" s="1" customFormat="1" ht="38.25" customHeight="1">
      <c r="B3457" s="47"/>
      <c r="C3457" s="240" t="s">
        <v>3696</v>
      </c>
      <c r="D3457" s="240" t="s">
        <v>418</v>
      </c>
      <c r="E3457" s="241" t="s">
        <v>3697</v>
      </c>
      <c r="F3457" s="242" t="s">
        <v>3698</v>
      </c>
      <c r="G3457" s="243" t="s">
        <v>704</v>
      </c>
      <c r="H3457" s="244">
        <v>2.2360000000000002</v>
      </c>
      <c r="I3457" s="245"/>
      <c r="J3457" s="246">
        <f>ROUND(I3457*H3457,2)</f>
        <v>0</v>
      </c>
      <c r="K3457" s="242" t="s">
        <v>421</v>
      </c>
      <c r="L3457" s="73"/>
      <c r="M3457" s="247" t="s">
        <v>21</v>
      </c>
      <c r="N3457" s="248" t="s">
        <v>47</v>
      </c>
      <c r="O3457" s="48"/>
      <c r="P3457" s="249">
        <f>O3457*H3457</f>
        <v>0</v>
      </c>
      <c r="Q3457" s="249">
        <v>0</v>
      </c>
      <c r="R3457" s="249">
        <f>Q3457*H3457</f>
        <v>0</v>
      </c>
      <c r="S3457" s="249">
        <v>0</v>
      </c>
      <c r="T3457" s="250">
        <f>S3457*H3457</f>
        <v>0</v>
      </c>
      <c r="AR3457" s="25" t="s">
        <v>690</v>
      </c>
      <c r="AT3457" s="25" t="s">
        <v>418</v>
      </c>
      <c r="AU3457" s="25" t="s">
        <v>86</v>
      </c>
      <c r="AY3457" s="25" t="s">
        <v>414</v>
      </c>
      <c r="BE3457" s="251">
        <f>IF(N3457="základní",J3457,0)</f>
        <v>0</v>
      </c>
      <c r="BF3457" s="251">
        <f>IF(N3457="snížená",J3457,0)</f>
        <v>0</v>
      </c>
      <c r="BG3457" s="251">
        <f>IF(N3457="zákl. přenesená",J3457,0)</f>
        <v>0</v>
      </c>
      <c r="BH3457" s="251">
        <f>IF(N3457="sníž. přenesená",J3457,0)</f>
        <v>0</v>
      </c>
      <c r="BI3457" s="251">
        <f>IF(N3457="nulová",J3457,0)</f>
        <v>0</v>
      </c>
      <c r="BJ3457" s="25" t="s">
        <v>83</v>
      </c>
      <c r="BK3457" s="251">
        <f>ROUND(I3457*H3457,2)</f>
        <v>0</v>
      </c>
      <c r="BL3457" s="25" t="s">
        <v>690</v>
      </c>
      <c r="BM3457" s="25" t="s">
        <v>3699</v>
      </c>
    </row>
    <row r="3458" s="1" customFormat="1">
      <c r="B3458" s="47"/>
      <c r="C3458" s="75"/>
      <c r="D3458" s="252" t="s">
        <v>425</v>
      </c>
      <c r="E3458" s="75"/>
      <c r="F3458" s="253" t="s">
        <v>3700</v>
      </c>
      <c r="G3458" s="75"/>
      <c r="H3458" s="75"/>
      <c r="I3458" s="208"/>
      <c r="J3458" s="75"/>
      <c r="K3458" s="75"/>
      <c r="L3458" s="73"/>
      <c r="M3458" s="254"/>
      <c r="N3458" s="48"/>
      <c r="O3458" s="48"/>
      <c r="P3458" s="48"/>
      <c r="Q3458" s="48"/>
      <c r="R3458" s="48"/>
      <c r="S3458" s="48"/>
      <c r="T3458" s="96"/>
      <c r="AT3458" s="25" t="s">
        <v>425</v>
      </c>
      <c r="AU3458" s="25" t="s">
        <v>86</v>
      </c>
    </row>
    <row r="3459" s="1" customFormat="1" ht="38.25" customHeight="1">
      <c r="B3459" s="47"/>
      <c r="C3459" s="240" t="s">
        <v>3701</v>
      </c>
      <c r="D3459" s="240" t="s">
        <v>418</v>
      </c>
      <c r="E3459" s="241" t="s">
        <v>3702</v>
      </c>
      <c r="F3459" s="242" t="s">
        <v>3703</v>
      </c>
      <c r="G3459" s="243" t="s">
        <v>704</v>
      </c>
      <c r="H3459" s="244">
        <v>2.2360000000000002</v>
      </c>
      <c r="I3459" s="245"/>
      <c r="J3459" s="246">
        <f>ROUND(I3459*H3459,2)</f>
        <v>0</v>
      </c>
      <c r="K3459" s="242" t="s">
        <v>421</v>
      </c>
      <c r="L3459" s="73"/>
      <c r="M3459" s="247" t="s">
        <v>21</v>
      </c>
      <c r="N3459" s="248" t="s">
        <v>47</v>
      </c>
      <c r="O3459" s="48"/>
      <c r="P3459" s="249">
        <f>O3459*H3459</f>
        <v>0</v>
      </c>
      <c r="Q3459" s="249">
        <v>0</v>
      </c>
      <c r="R3459" s="249">
        <f>Q3459*H3459</f>
        <v>0</v>
      </c>
      <c r="S3459" s="249">
        <v>0</v>
      </c>
      <c r="T3459" s="250">
        <f>S3459*H3459</f>
        <v>0</v>
      </c>
      <c r="AR3459" s="25" t="s">
        <v>690</v>
      </c>
      <c r="AT3459" s="25" t="s">
        <v>418</v>
      </c>
      <c r="AU3459" s="25" t="s">
        <v>86</v>
      </c>
      <c r="AY3459" s="25" t="s">
        <v>414</v>
      </c>
      <c r="BE3459" s="251">
        <f>IF(N3459="základní",J3459,0)</f>
        <v>0</v>
      </c>
      <c r="BF3459" s="251">
        <f>IF(N3459="snížená",J3459,0)</f>
        <v>0</v>
      </c>
      <c r="BG3459" s="251">
        <f>IF(N3459="zákl. přenesená",J3459,0)</f>
        <v>0</v>
      </c>
      <c r="BH3459" s="251">
        <f>IF(N3459="sníž. přenesená",J3459,0)</f>
        <v>0</v>
      </c>
      <c r="BI3459" s="251">
        <f>IF(N3459="nulová",J3459,0)</f>
        <v>0</v>
      </c>
      <c r="BJ3459" s="25" t="s">
        <v>83</v>
      </c>
      <c r="BK3459" s="251">
        <f>ROUND(I3459*H3459,2)</f>
        <v>0</v>
      </c>
      <c r="BL3459" s="25" t="s">
        <v>690</v>
      </c>
      <c r="BM3459" s="25" t="s">
        <v>3704</v>
      </c>
    </row>
    <row r="3460" s="1" customFormat="1">
      <c r="B3460" s="47"/>
      <c r="C3460" s="75"/>
      <c r="D3460" s="252" t="s">
        <v>425</v>
      </c>
      <c r="E3460" s="75"/>
      <c r="F3460" s="253" t="s">
        <v>3700</v>
      </c>
      <c r="G3460" s="75"/>
      <c r="H3460" s="75"/>
      <c r="I3460" s="208"/>
      <c r="J3460" s="75"/>
      <c r="K3460" s="75"/>
      <c r="L3460" s="73"/>
      <c r="M3460" s="254"/>
      <c r="N3460" s="48"/>
      <c r="O3460" s="48"/>
      <c r="P3460" s="48"/>
      <c r="Q3460" s="48"/>
      <c r="R3460" s="48"/>
      <c r="S3460" s="48"/>
      <c r="T3460" s="96"/>
      <c r="AT3460" s="25" t="s">
        <v>425</v>
      </c>
      <c r="AU3460" s="25" t="s">
        <v>86</v>
      </c>
    </row>
    <row r="3461" s="11" customFormat="1" ht="29.88" customHeight="1">
      <c r="B3461" s="224"/>
      <c r="C3461" s="225"/>
      <c r="D3461" s="226" t="s">
        <v>75</v>
      </c>
      <c r="E3461" s="238" t="s">
        <v>3705</v>
      </c>
      <c r="F3461" s="238" t="s">
        <v>3706</v>
      </c>
      <c r="G3461" s="225"/>
      <c r="H3461" s="225"/>
      <c r="I3461" s="228"/>
      <c r="J3461" s="239">
        <f>BK3461</f>
        <v>0</v>
      </c>
      <c r="K3461" s="225"/>
      <c r="L3461" s="230"/>
      <c r="M3461" s="231"/>
      <c r="N3461" s="232"/>
      <c r="O3461" s="232"/>
      <c r="P3461" s="233">
        <f>SUM(P3462:P3556)</f>
        <v>0</v>
      </c>
      <c r="Q3461" s="232"/>
      <c r="R3461" s="233">
        <f>SUM(R3462:R3556)</f>
        <v>118.13942417999999</v>
      </c>
      <c r="S3461" s="232"/>
      <c r="T3461" s="234">
        <f>SUM(T3462:T3556)</f>
        <v>15.241975</v>
      </c>
      <c r="AR3461" s="235" t="s">
        <v>86</v>
      </c>
      <c r="AT3461" s="236" t="s">
        <v>75</v>
      </c>
      <c r="AU3461" s="236" t="s">
        <v>83</v>
      </c>
      <c r="AY3461" s="235" t="s">
        <v>414</v>
      </c>
      <c r="BK3461" s="237">
        <f>SUM(BK3462:BK3556)</f>
        <v>0</v>
      </c>
    </row>
    <row r="3462" s="1" customFormat="1" ht="16.5" customHeight="1">
      <c r="B3462" s="47"/>
      <c r="C3462" s="240" t="s">
        <v>3707</v>
      </c>
      <c r="D3462" s="240" t="s">
        <v>418</v>
      </c>
      <c r="E3462" s="241" t="s">
        <v>3708</v>
      </c>
      <c r="F3462" s="242" t="s">
        <v>3709</v>
      </c>
      <c r="G3462" s="243" t="s">
        <v>192</v>
      </c>
      <c r="H3462" s="244">
        <v>5810.0500000000002</v>
      </c>
      <c r="I3462" s="245"/>
      <c r="J3462" s="246">
        <f>ROUND(I3462*H3462,2)</f>
        <v>0</v>
      </c>
      <c r="K3462" s="242" t="s">
        <v>421</v>
      </c>
      <c r="L3462" s="73"/>
      <c r="M3462" s="247" t="s">
        <v>21</v>
      </c>
      <c r="N3462" s="248" t="s">
        <v>47</v>
      </c>
      <c r="O3462" s="48"/>
      <c r="P3462" s="249">
        <f>O3462*H3462</f>
        <v>0</v>
      </c>
      <c r="Q3462" s="249">
        <v>0</v>
      </c>
      <c r="R3462" s="249">
        <f>Q3462*H3462</f>
        <v>0</v>
      </c>
      <c r="S3462" s="249">
        <v>0.0025000000000000001</v>
      </c>
      <c r="T3462" s="250">
        <f>S3462*H3462</f>
        <v>14.525125000000001</v>
      </c>
      <c r="AR3462" s="25" t="s">
        <v>690</v>
      </c>
      <c r="AT3462" s="25" t="s">
        <v>418</v>
      </c>
      <c r="AU3462" s="25" t="s">
        <v>86</v>
      </c>
      <c r="AY3462" s="25" t="s">
        <v>414</v>
      </c>
      <c r="BE3462" s="251">
        <f>IF(N3462="základní",J3462,0)</f>
        <v>0</v>
      </c>
      <c r="BF3462" s="251">
        <f>IF(N3462="snížená",J3462,0)</f>
        <v>0</v>
      </c>
      <c r="BG3462" s="251">
        <f>IF(N3462="zákl. přenesená",J3462,0)</f>
        <v>0</v>
      </c>
      <c r="BH3462" s="251">
        <f>IF(N3462="sníž. přenesená",J3462,0)</f>
        <v>0</v>
      </c>
      <c r="BI3462" s="251">
        <f>IF(N3462="nulová",J3462,0)</f>
        <v>0</v>
      </c>
      <c r="BJ3462" s="25" t="s">
        <v>83</v>
      </c>
      <c r="BK3462" s="251">
        <f>ROUND(I3462*H3462,2)</f>
        <v>0</v>
      </c>
      <c r="BL3462" s="25" t="s">
        <v>690</v>
      </c>
      <c r="BM3462" s="25" t="s">
        <v>3710</v>
      </c>
    </row>
    <row r="3463" s="12" customFormat="1">
      <c r="B3463" s="255"/>
      <c r="C3463" s="256"/>
      <c r="D3463" s="252" t="s">
        <v>428</v>
      </c>
      <c r="E3463" s="257" t="s">
        <v>21</v>
      </c>
      <c r="F3463" s="258" t="s">
        <v>1130</v>
      </c>
      <c r="G3463" s="256"/>
      <c r="H3463" s="257" t="s">
        <v>21</v>
      </c>
      <c r="I3463" s="259"/>
      <c r="J3463" s="256"/>
      <c r="K3463" s="256"/>
      <c r="L3463" s="260"/>
      <c r="M3463" s="261"/>
      <c r="N3463" s="262"/>
      <c r="O3463" s="262"/>
      <c r="P3463" s="262"/>
      <c r="Q3463" s="262"/>
      <c r="R3463" s="262"/>
      <c r="S3463" s="262"/>
      <c r="T3463" s="263"/>
      <c r="AT3463" s="264" t="s">
        <v>428</v>
      </c>
      <c r="AU3463" s="264" t="s">
        <v>86</v>
      </c>
      <c r="AV3463" s="12" t="s">
        <v>83</v>
      </c>
      <c r="AW3463" s="12" t="s">
        <v>39</v>
      </c>
      <c r="AX3463" s="12" t="s">
        <v>76</v>
      </c>
      <c r="AY3463" s="264" t="s">
        <v>414</v>
      </c>
    </row>
    <row r="3464" s="13" customFormat="1">
      <c r="B3464" s="265"/>
      <c r="C3464" s="266"/>
      <c r="D3464" s="252" t="s">
        <v>428</v>
      </c>
      <c r="E3464" s="267" t="s">
        <v>21</v>
      </c>
      <c r="F3464" s="268" t="s">
        <v>3711</v>
      </c>
      <c r="G3464" s="266"/>
      <c r="H3464" s="269">
        <v>40.350000000000001</v>
      </c>
      <c r="I3464" s="270"/>
      <c r="J3464" s="266"/>
      <c r="K3464" s="266"/>
      <c r="L3464" s="271"/>
      <c r="M3464" s="272"/>
      <c r="N3464" s="273"/>
      <c r="O3464" s="273"/>
      <c r="P3464" s="273"/>
      <c r="Q3464" s="273"/>
      <c r="R3464" s="273"/>
      <c r="S3464" s="273"/>
      <c r="T3464" s="274"/>
      <c r="AT3464" s="275" t="s">
        <v>428</v>
      </c>
      <c r="AU3464" s="275" t="s">
        <v>86</v>
      </c>
      <c r="AV3464" s="13" t="s">
        <v>86</v>
      </c>
      <c r="AW3464" s="13" t="s">
        <v>39</v>
      </c>
      <c r="AX3464" s="13" t="s">
        <v>76</v>
      </c>
      <c r="AY3464" s="275" t="s">
        <v>414</v>
      </c>
    </row>
    <row r="3465" s="12" customFormat="1">
      <c r="B3465" s="255"/>
      <c r="C3465" s="256"/>
      <c r="D3465" s="252" t="s">
        <v>428</v>
      </c>
      <c r="E3465" s="257" t="s">
        <v>21</v>
      </c>
      <c r="F3465" s="258" t="s">
        <v>1435</v>
      </c>
      <c r="G3465" s="256"/>
      <c r="H3465" s="257" t="s">
        <v>21</v>
      </c>
      <c r="I3465" s="259"/>
      <c r="J3465" s="256"/>
      <c r="K3465" s="256"/>
      <c r="L3465" s="260"/>
      <c r="M3465" s="261"/>
      <c r="N3465" s="262"/>
      <c r="O3465" s="262"/>
      <c r="P3465" s="262"/>
      <c r="Q3465" s="262"/>
      <c r="R3465" s="262"/>
      <c r="S3465" s="262"/>
      <c r="T3465" s="263"/>
      <c r="AT3465" s="264" t="s">
        <v>428</v>
      </c>
      <c r="AU3465" s="264" t="s">
        <v>86</v>
      </c>
      <c r="AV3465" s="12" t="s">
        <v>83</v>
      </c>
      <c r="AW3465" s="12" t="s">
        <v>39</v>
      </c>
      <c r="AX3465" s="12" t="s">
        <v>76</v>
      </c>
      <c r="AY3465" s="264" t="s">
        <v>414</v>
      </c>
    </row>
    <row r="3466" s="13" customFormat="1">
      <c r="B3466" s="265"/>
      <c r="C3466" s="266"/>
      <c r="D3466" s="252" t="s">
        <v>428</v>
      </c>
      <c r="E3466" s="267" t="s">
        <v>21</v>
      </c>
      <c r="F3466" s="268" t="s">
        <v>3712</v>
      </c>
      <c r="G3466" s="266"/>
      <c r="H3466" s="269">
        <v>86.099999999999994</v>
      </c>
      <c r="I3466" s="270"/>
      <c r="J3466" s="266"/>
      <c r="K3466" s="266"/>
      <c r="L3466" s="271"/>
      <c r="M3466" s="272"/>
      <c r="N3466" s="273"/>
      <c r="O3466" s="273"/>
      <c r="P3466" s="273"/>
      <c r="Q3466" s="273"/>
      <c r="R3466" s="273"/>
      <c r="S3466" s="273"/>
      <c r="T3466" s="274"/>
      <c r="AT3466" s="275" t="s">
        <v>428</v>
      </c>
      <c r="AU3466" s="275" t="s">
        <v>86</v>
      </c>
      <c r="AV3466" s="13" t="s">
        <v>86</v>
      </c>
      <c r="AW3466" s="13" t="s">
        <v>39</v>
      </c>
      <c r="AX3466" s="13" t="s">
        <v>76</v>
      </c>
      <c r="AY3466" s="275" t="s">
        <v>414</v>
      </c>
    </row>
    <row r="3467" s="14" customFormat="1">
      <c r="B3467" s="276"/>
      <c r="C3467" s="277"/>
      <c r="D3467" s="252" t="s">
        <v>428</v>
      </c>
      <c r="E3467" s="278" t="s">
        <v>21</v>
      </c>
      <c r="F3467" s="279" t="s">
        <v>259</v>
      </c>
      <c r="G3467" s="277"/>
      <c r="H3467" s="280">
        <v>126.45</v>
      </c>
      <c r="I3467" s="281"/>
      <c r="J3467" s="277"/>
      <c r="K3467" s="277"/>
      <c r="L3467" s="282"/>
      <c r="M3467" s="283"/>
      <c r="N3467" s="284"/>
      <c r="O3467" s="284"/>
      <c r="P3467" s="284"/>
      <c r="Q3467" s="284"/>
      <c r="R3467" s="284"/>
      <c r="S3467" s="284"/>
      <c r="T3467" s="285"/>
      <c r="AT3467" s="286" t="s">
        <v>428</v>
      </c>
      <c r="AU3467" s="286" t="s">
        <v>86</v>
      </c>
      <c r="AV3467" s="14" t="s">
        <v>394</v>
      </c>
      <c r="AW3467" s="14" t="s">
        <v>39</v>
      </c>
      <c r="AX3467" s="14" t="s">
        <v>76</v>
      </c>
      <c r="AY3467" s="286" t="s">
        <v>414</v>
      </c>
    </row>
    <row r="3468" s="12" customFormat="1">
      <c r="B3468" s="255"/>
      <c r="C3468" s="256"/>
      <c r="D3468" s="252" t="s">
        <v>428</v>
      </c>
      <c r="E3468" s="257" t="s">
        <v>21</v>
      </c>
      <c r="F3468" s="258" t="s">
        <v>1438</v>
      </c>
      <c r="G3468" s="256"/>
      <c r="H3468" s="257" t="s">
        <v>21</v>
      </c>
      <c r="I3468" s="259"/>
      <c r="J3468" s="256"/>
      <c r="K3468" s="256"/>
      <c r="L3468" s="260"/>
      <c r="M3468" s="261"/>
      <c r="N3468" s="262"/>
      <c r="O3468" s="262"/>
      <c r="P3468" s="262"/>
      <c r="Q3468" s="262"/>
      <c r="R3468" s="262"/>
      <c r="S3468" s="262"/>
      <c r="T3468" s="263"/>
      <c r="AT3468" s="264" t="s">
        <v>428</v>
      </c>
      <c r="AU3468" s="264" t="s">
        <v>86</v>
      </c>
      <c r="AV3468" s="12" t="s">
        <v>83</v>
      </c>
      <c r="AW3468" s="12" t="s">
        <v>39</v>
      </c>
      <c r="AX3468" s="12" t="s">
        <v>76</v>
      </c>
      <c r="AY3468" s="264" t="s">
        <v>414</v>
      </c>
    </row>
    <row r="3469" s="13" customFormat="1">
      <c r="B3469" s="265"/>
      <c r="C3469" s="266"/>
      <c r="D3469" s="252" t="s">
        <v>428</v>
      </c>
      <c r="E3469" s="267" t="s">
        <v>21</v>
      </c>
      <c r="F3469" s="268" t="s">
        <v>3713</v>
      </c>
      <c r="G3469" s="266"/>
      <c r="H3469" s="269">
        <v>119.7</v>
      </c>
      <c r="I3469" s="270"/>
      <c r="J3469" s="266"/>
      <c r="K3469" s="266"/>
      <c r="L3469" s="271"/>
      <c r="M3469" s="272"/>
      <c r="N3469" s="273"/>
      <c r="O3469" s="273"/>
      <c r="P3469" s="273"/>
      <c r="Q3469" s="273"/>
      <c r="R3469" s="273"/>
      <c r="S3469" s="273"/>
      <c r="T3469" s="274"/>
      <c r="AT3469" s="275" t="s">
        <v>428</v>
      </c>
      <c r="AU3469" s="275" t="s">
        <v>86</v>
      </c>
      <c r="AV3469" s="13" t="s">
        <v>86</v>
      </c>
      <c r="AW3469" s="13" t="s">
        <v>39</v>
      </c>
      <c r="AX3469" s="13" t="s">
        <v>76</v>
      </c>
      <c r="AY3469" s="275" t="s">
        <v>414</v>
      </c>
    </row>
    <row r="3470" s="13" customFormat="1">
      <c r="B3470" s="265"/>
      <c r="C3470" s="266"/>
      <c r="D3470" s="252" t="s">
        <v>428</v>
      </c>
      <c r="E3470" s="267" t="s">
        <v>21</v>
      </c>
      <c r="F3470" s="268" t="s">
        <v>3714</v>
      </c>
      <c r="G3470" s="266"/>
      <c r="H3470" s="269">
        <v>142.30000000000001</v>
      </c>
      <c r="I3470" s="270"/>
      <c r="J3470" s="266"/>
      <c r="K3470" s="266"/>
      <c r="L3470" s="271"/>
      <c r="M3470" s="272"/>
      <c r="N3470" s="273"/>
      <c r="O3470" s="273"/>
      <c r="P3470" s="273"/>
      <c r="Q3470" s="273"/>
      <c r="R3470" s="273"/>
      <c r="S3470" s="273"/>
      <c r="T3470" s="274"/>
      <c r="AT3470" s="275" t="s">
        <v>428</v>
      </c>
      <c r="AU3470" s="275" t="s">
        <v>86</v>
      </c>
      <c r="AV3470" s="13" t="s">
        <v>86</v>
      </c>
      <c r="AW3470" s="13" t="s">
        <v>39</v>
      </c>
      <c r="AX3470" s="13" t="s">
        <v>76</v>
      </c>
      <c r="AY3470" s="275" t="s">
        <v>414</v>
      </c>
    </row>
    <row r="3471" s="13" customFormat="1">
      <c r="B3471" s="265"/>
      <c r="C3471" s="266"/>
      <c r="D3471" s="252" t="s">
        <v>428</v>
      </c>
      <c r="E3471" s="267" t="s">
        <v>21</v>
      </c>
      <c r="F3471" s="268" t="s">
        <v>3715</v>
      </c>
      <c r="G3471" s="266"/>
      <c r="H3471" s="269">
        <v>133.65000000000001</v>
      </c>
      <c r="I3471" s="270"/>
      <c r="J3471" s="266"/>
      <c r="K3471" s="266"/>
      <c r="L3471" s="271"/>
      <c r="M3471" s="272"/>
      <c r="N3471" s="273"/>
      <c r="O3471" s="273"/>
      <c r="P3471" s="273"/>
      <c r="Q3471" s="273"/>
      <c r="R3471" s="273"/>
      <c r="S3471" s="273"/>
      <c r="T3471" s="274"/>
      <c r="AT3471" s="275" t="s">
        <v>428</v>
      </c>
      <c r="AU3471" s="275" t="s">
        <v>86</v>
      </c>
      <c r="AV3471" s="13" t="s">
        <v>86</v>
      </c>
      <c r="AW3471" s="13" t="s">
        <v>39</v>
      </c>
      <c r="AX3471" s="13" t="s">
        <v>76</v>
      </c>
      <c r="AY3471" s="275" t="s">
        <v>414</v>
      </c>
    </row>
    <row r="3472" s="13" customFormat="1">
      <c r="B3472" s="265"/>
      <c r="C3472" s="266"/>
      <c r="D3472" s="252" t="s">
        <v>428</v>
      </c>
      <c r="E3472" s="267" t="s">
        <v>21</v>
      </c>
      <c r="F3472" s="268" t="s">
        <v>3716</v>
      </c>
      <c r="G3472" s="266"/>
      <c r="H3472" s="269">
        <v>41.549999999999997</v>
      </c>
      <c r="I3472" s="270"/>
      <c r="J3472" s="266"/>
      <c r="K3472" s="266"/>
      <c r="L3472" s="271"/>
      <c r="M3472" s="272"/>
      <c r="N3472" s="273"/>
      <c r="O3472" s="273"/>
      <c r="P3472" s="273"/>
      <c r="Q3472" s="273"/>
      <c r="R3472" s="273"/>
      <c r="S3472" s="273"/>
      <c r="T3472" s="274"/>
      <c r="AT3472" s="275" t="s">
        <v>428</v>
      </c>
      <c r="AU3472" s="275" t="s">
        <v>86</v>
      </c>
      <c r="AV3472" s="13" t="s">
        <v>86</v>
      </c>
      <c r="AW3472" s="13" t="s">
        <v>39</v>
      </c>
      <c r="AX3472" s="13" t="s">
        <v>76</v>
      </c>
      <c r="AY3472" s="275" t="s">
        <v>414</v>
      </c>
    </row>
    <row r="3473" s="14" customFormat="1">
      <c r="B3473" s="276"/>
      <c r="C3473" s="277"/>
      <c r="D3473" s="252" t="s">
        <v>428</v>
      </c>
      <c r="E3473" s="278" t="s">
        <v>481</v>
      </c>
      <c r="F3473" s="279" t="s">
        <v>259</v>
      </c>
      <c r="G3473" s="277"/>
      <c r="H3473" s="280">
        <v>437.19999999999999</v>
      </c>
      <c r="I3473" s="281"/>
      <c r="J3473" s="277"/>
      <c r="K3473" s="277"/>
      <c r="L3473" s="282"/>
      <c r="M3473" s="283"/>
      <c r="N3473" s="284"/>
      <c r="O3473" s="284"/>
      <c r="P3473" s="284"/>
      <c r="Q3473" s="284"/>
      <c r="R3473" s="284"/>
      <c r="S3473" s="284"/>
      <c r="T3473" s="285"/>
      <c r="AT3473" s="286" t="s">
        <v>428</v>
      </c>
      <c r="AU3473" s="286" t="s">
        <v>86</v>
      </c>
      <c r="AV3473" s="14" t="s">
        <v>394</v>
      </c>
      <c r="AW3473" s="14" t="s">
        <v>39</v>
      </c>
      <c r="AX3473" s="14" t="s">
        <v>76</v>
      </c>
      <c r="AY3473" s="286" t="s">
        <v>414</v>
      </c>
    </row>
    <row r="3474" s="12" customFormat="1">
      <c r="B3474" s="255"/>
      <c r="C3474" s="256"/>
      <c r="D3474" s="252" t="s">
        <v>428</v>
      </c>
      <c r="E3474" s="257" t="s">
        <v>21</v>
      </c>
      <c r="F3474" s="258" t="s">
        <v>1442</v>
      </c>
      <c r="G3474" s="256"/>
      <c r="H3474" s="257" t="s">
        <v>21</v>
      </c>
      <c r="I3474" s="259"/>
      <c r="J3474" s="256"/>
      <c r="K3474" s="256"/>
      <c r="L3474" s="260"/>
      <c r="M3474" s="261"/>
      <c r="N3474" s="262"/>
      <c r="O3474" s="262"/>
      <c r="P3474" s="262"/>
      <c r="Q3474" s="262"/>
      <c r="R3474" s="262"/>
      <c r="S3474" s="262"/>
      <c r="T3474" s="263"/>
      <c r="AT3474" s="264" t="s">
        <v>428</v>
      </c>
      <c r="AU3474" s="264" t="s">
        <v>86</v>
      </c>
      <c r="AV3474" s="12" t="s">
        <v>83</v>
      </c>
      <c r="AW3474" s="12" t="s">
        <v>39</v>
      </c>
      <c r="AX3474" s="12" t="s">
        <v>76</v>
      </c>
      <c r="AY3474" s="264" t="s">
        <v>414</v>
      </c>
    </row>
    <row r="3475" s="13" customFormat="1">
      <c r="B3475" s="265"/>
      <c r="C3475" s="266"/>
      <c r="D3475" s="252" t="s">
        <v>428</v>
      </c>
      <c r="E3475" s="267" t="s">
        <v>21</v>
      </c>
      <c r="F3475" s="268" t="s">
        <v>3717</v>
      </c>
      <c r="G3475" s="266"/>
      <c r="H3475" s="269">
        <v>5246.3999999999996</v>
      </c>
      <c r="I3475" s="270"/>
      <c r="J3475" s="266"/>
      <c r="K3475" s="266"/>
      <c r="L3475" s="271"/>
      <c r="M3475" s="272"/>
      <c r="N3475" s="273"/>
      <c r="O3475" s="273"/>
      <c r="P3475" s="273"/>
      <c r="Q3475" s="273"/>
      <c r="R3475" s="273"/>
      <c r="S3475" s="273"/>
      <c r="T3475" s="274"/>
      <c r="AT3475" s="275" t="s">
        <v>428</v>
      </c>
      <c r="AU3475" s="275" t="s">
        <v>86</v>
      </c>
      <c r="AV3475" s="13" t="s">
        <v>86</v>
      </c>
      <c r="AW3475" s="13" t="s">
        <v>39</v>
      </c>
      <c r="AX3475" s="13" t="s">
        <v>76</v>
      </c>
      <c r="AY3475" s="275" t="s">
        <v>414</v>
      </c>
    </row>
    <row r="3476" s="15" customFormat="1">
      <c r="B3476" s="287"/>
      <c r="C3476" s="288"/>
      <c r="D3476" s="252" t="s">
        <v>428</v>
      </c>
      <c r="E3476" s="289" t="s">
        <v>21</v>
      </c>
      <c r="F3476" s="290" t="s">
        <v>235</v>
      </c>
      <c r="G3476" s="288"/>
      <c r="H3476" s="291">
        <v>5810.0500000000002</v>
      </c>
      <c r="I3476" s="292"/>
      <c r="J3476" s="288"/>
      <c r="K3476" s="288"/>
      <c r="L3476" s="293"/>
      <c r="M3476" s="294"/>
      <c r="N3476" s="295"/>
      <c r="O3476" s="295"/>
      <c r="P3476" s="295"/>
      <c r="Q3476" s="295"/>
      <c r="R3476" s="295"/>
      <c r="S3476" s="295"/>
      <c r="T3476" s="296"/>
      <c r="AT3476" s="297" t="s">
        <v>428</v>
      </c>
      <c r="AU3476" s="297" t="s">
        <v>86</v>
      </c>
      <c r="AV3476" s="15" t="s">
        <v>422</v>
      </c>
      <c r="AW3476" s="15" t="s">
        <v>39</v>
      </c>
      <c r="AX3476" s="15" t="s">
        <v>83</v>
      </c>
      <c r="AY3476" s="297" t="s">
        <v>414</v>
      </c>
    </row>
    <row r="3477" s="1" customFormat="1" ht="16.5" customHeight="1">
      <c r="B3477" s="47"/>
      <c r="C3477" s="240" t="s">
        <v>3718</v>
      </c>
      <c r="D3477" s="240" t="s">
        <v>418</v>
      </c>
      <c r="E3477" s="241" t="s">
        <v>3719</v>
      </c>
      <c r="F3477" s="242" t="s">
        <v>3720</v>
      </c>
      <c r="G3477" s="243" t="s">
        <v>192</v>
      </c>
      <c r="H3477" s="244">
        <v>238.94999999999999</v>
      </c>
      <c r="I3477" s="245"/>
      <c r="J3477" s="246">
        <f>ROUND(I3477*H3477,2)</f>
        <v>0</v>
      </c>
      <c r="K3477" s="242" t="s">
        <v>421</v>
      </c>
      <c r="L3477" s="73"/>
      <c r="M3477" s="247" t="s">
        <v>21</v>
      </c>
      <c r="N3477" s="248" t="s">
        <v>47</v>
      </c>
      <c r="O3477" s="48"/>
      <c r="P3477" s="249">
        <f>O3477*H3477</f>
        <v>0</v>
      </c>
      <c r="Q3477" s="249">
        <v>0</v>
      </c>
      <c r="R3477" s="249">
        <f>Q3477*H3477</f>
        <v>0</v>
      </c>
      <c r="S3477" s="249">
        <v>0.0030000000000000001</v>
      </c>
      <c r="T3477" s="250">
        <f>S3477*H3477</f>
        <v>0.71684999999999999</v>
      </c>
      <c r="AR3477" s="25" t="s">
        <v>690</v>
      </c>
      <c r="AT3477" s="25" t="s">
        <v>418</v>
      </c>
      <c r="AU3477" s="25" t="s">
        <v>86</v>
      </c>
      <c r="AY3477" s="25" t="s">
        <v>414</v>
      </c>
      <c r="BE3477" s="251">
        <f>IF(N3477="základní",J3477,0)</f>
        <v>0</v>
      </c>
      <c r="BF3477" s="251">
        <f>IF(N3477="snížená",J3477,0)</f>
        <v>0</v>
      </c>
      <c r="BG3477" s="251">
        <f>IF(N3477="zákl. přenesená",J3477,0)</f>
        <v>0</v>
      </c>
      <c r="BH3477" s="251">
        <f>IF(N3477="sníž. přenesená",J3477,0)</f>
        <v>0</v>
      </c>
      <c r="BI3477" s="251">
        <f>IF(N3477="nulová",J3477,0)</f>
        <v>0</v>
      </c>
      <c r="BJ3477" s="25" t="s">
        <v>83</v>
      </c>
      <c r="BK3477" s="251">
        <f>ROUND(I3477*H3477,2)</f>
        <v>0</v>
      </c>
      <c r="BL3477" s="25" t="s">
        <v>690</v>
      </c>
      <c r="BM3477" s="25" t="s">
        <v>3721</v>
      </c>
    </row>
    <row r="3478" s="12" customFormat="1">
      <c r="B3478" s="255"/>
      <c r="C3478" s="256"/>
      <c r="D3478" s="252" t="s">
        <v>428</v>
      </c>
      <c r="E3478" s="257" t="s">
        <v>21</v>
      </c>
      <c r="F3478" s="258" t="s">
        <v>2474</v>
      </c>
      <c r="G3478" s="256"/>
      <c r="H3478" s="257" t="s">
        <v>21</v>
      </c>
      <c r="I3478" s="259"/>
      <c r="J3478" s="256"/>
      <c r="K3478" s="256"/>
      <c r="L3478" s="260"/>
      <c r="M3478" s="261"/>
      <c r="N3478" s="262"/>
      <c r="O3478" s="262"/>
      <c r="P3478" s="262"/>
      <c r="Q3478" s="262"/>
      <c r="R3478" s="262"/>
      <c r="S3478" s="262"/>
      <c r="T3478" s="263"/>
      <c r="AT3478" s="264" t="s">
        <v>428</v>
      </c>
      <c r="AU3478" s="264" t="s">
        <v>86</v>
      </c>
      <c r="AV3478" s="12" t="s">
        <v>83</v>
      </c>
      <c r="AW3478" s="12" t="s">
        <v>39</v>
      </c>
      <c r="AX3478" s="12" t="s">
        <v>76</v>
      </c>
      <c r="AY3478" s="264" t="s">
        <v>414</v>
      </c>
    </row>
    <row r="3479" s="12" customFormat="1">
      <c r="B3479" s="255"/>
      <c r="C3479" s="256"/>
      <c r="D3479" s="252" t="s">
        <v>428</v>
      </c>
      <c r="E3479" s="257" t="s">
        <v>21</v>
      </c>
      <c r="F3479" s="258" t="s">
        <v>3722</v>
      </c>
      <c r="G3479" s="256"/>
      <c r="H3479" s="257" t="s">
        <v>21</v>
      </c>
      <c r="I3479" s="259"/>
      <c r="J3479" s="256"/>
      <c r="K3479" s="256"/>
      <c r="L3479" s="260"/>
      <c r="M3479" s="261"/>
      <c r="N3479" s="262"/>
      <c r="O3479" s="262"/>
      <c r="P3479" s="262"/>
      <c r="Q3479" s="262"/>
      <c r="R3479" s="262"/>
      <c r="S3479" s="262"/>
      <c r="T3479" s="263"/>
      <c r="AT3479" s="264" t="s">
        <v>428</v>
      </c>
      <c r="AU3479" s="264" t="s">
        <v>86</v>
      </c>
      <c r="AV3479" s="12" t="s">
        <v>83</v>
      </c>
      <c r="AW3479" s="12" t="s">
        <v>39</v>
      </c>
      <c r="AX3479" s="12" t="s">
        <v>76</v>
      </c>
      <c r="AY3479" s="264" t="s">
        <v>414</v>
      </c>
    </row>
    <row r="3480" s="12" customFormat="1">
      <c r="B3480" s="255"/>
      <c r="C3480" s="256"/>
      <c r="D3480" s="252" t="s">
        <v>428</v>
      </c>
      <c r="E3480" s="257" t="s">
        <v>21</v>
      </c>
      <c r="F3480" s="258" t="s">
        <v>1435</v>
      </c>
      <c r="G3480" s="256"/>
      <c r="H3480" s="257" t="s">
        <v>21</v>
      </c>
      <c r="I3480" s="259"/>
      <c r="J3480" s="256"/>
      <c r="K3480" s="256"/>
      <c r="L3480" s="260"/>
      <c r="M3480" s="261"/>
      <c r="N3480" s="262"/>
      <c r="O3480" s="262"/>
      <c r="P3480" s="262"/>
      <c r="Q3480" s="262"/>
      <c r="R3480" s="262"/>
      <c r="S3480" s="262"/>
      <c r="T3480" s="263"/>
      <c r="AT3480" s="264" t="s">
        <v>428</v>
      </c>
      <c r="AU3480" s="264" t="s">
        <v>86</v>
      </c>
      <c r="AV3480" s="12" t="s">
        <v>83</v>
      </c>
      <c r="AW3480" s="12" t="s">
        <v>39</v>
      </c>
      <c r="AX3480" s="12" t="s">
        <v>76</v>
      </c>
      <c r="AY3480" s="264" t="s">
        <v>414</v>
      </c>
    </row>
    <row r="3481" s="13" customFormat="1">
      <c r="B3481" s="265"/>
      <c r="C3481" s="266"/>
      <c r="D3481" s="252" t="s">
        <v>428</v>
      </c>
      <c r="E3481" s="267" t="s">
        <v>21</v>
      </c>
      <c r="F3481" s="268" t="s">
        <v>3723</v>
      </c>
      <c r="G3481" s="266"/>
      <c r="H3481" s="269">
        <v>221.19999999999999</v>
      </c>
      <c r="I3481" s="270"/>
      <c r="J3481" s="266"/>
      <c r="K3481" s="266"/>
      <c r="L3481" s="271"/>
      <c r="M3481" s="272"/>
      <c r="N3481" s="273"/>
      <c r="O3481" s="273"/>
      <c r="P3481" s="273"/>
      <c r="Q3481" s="273"/>
      <c r="R3481" s="273"/>
      <c r="S3481" s="273"/>
      <c r="T3481" s="274"/>
      <c r="AT3481" s="275" t="s">
        <v>428</v>
      </c>
      <c r="AU3481" s="275" t="s">
        <v>86</v>
      </c>
      <c r="AV3481" s="13" t="s">
        <v>86</v>
      </c>
      <c r="AW3481" s="13" t="s">
        <v>39</v>
      </c>
      <c r="AX3481" s="13" t="s">
        <v>76</v>
      </c>
      <c r="AY3481" s="275" t="s">
        <v>414</v>
      </c>
    </row>
    <row r="3482" s="13" customFormat="1">
      <c r="B3482" s="265"/>
      <c r="C3482" s="266"/>
      <c r="D3482" s="252" t="s">
        <v>428</v>
      </c>
      <c r="E3482" s="267" t="s">
        <v>21</v>
      </c>
      <c r="F3482" s="268" t="s">
        <v>3724</v>
      </c>
      <c r="G3482" s="266"/>
      <c r="H3482" s="269">
        <v>17.75</v>
      </c>
      <c r="I3482" s="270"/>
      <c r="J3482" s="266"/>
      <c r="K3482" s="266"/>
      <c r="L3482" s="271"/>
      <c r="M3482" s="272"/>
      <c r="N3482" s="273"/>
      <c r="O3482" s="273"/>
      <c r="P3482" s="273"/>
      <c r="Q3482" s="273"/>
      <c r="R3482" s="273"/>
      <c r="S3482" s="273"/>
      <c r="T3482" s="274"/>
      <c r="AT3482" s="275" t="s">
        <v>428</v>
      </c>
      <c r="AU3482" s="275" t="s">
        <v>86</v>
      </c>
      <c r="AV3482" s="13" t="s">
        <v>86</v>
      </c>
      <c r="AW3482" s="13" t="s">
        <v>39</v>
      </c>
      <c r="AX3482" s="13" t="s">
        <v>76</v>
      </c>
      <c r="AY3482" s="275" t="s">
        <v>414</v>
      </c>
    </row>
    <row r="3483" s="15" customFormat="1">
      <c r="B3483" s="287"/>
      <c r="C3483" s="288"/>
      <c r="D3483" s="252" t="s">
        <v>428</v>
      </c>
      <c r="E3483" s="289" t="s">
        <v>21</v>
      </c>
      <c r="F3483" s="290" t="s">
        <v>235</v>
      </c>
      <c r="G3483" s="288"/>
      <c r="H3483" s="291">
        <v>238.94999999999999</v>
      </c>
      <c r="I3483" s="292"/>
      <c r="J3483" s="288"/>
      <c r="K3483" s="288"/>
      <c r="L3483" s="293"/>
      <c r="M3483" s="294"/>
      <c r="N3483" s="295"/>
      <c r="O3483" s="295"/>
      <c r="P3483" s="295"/>
      <c r="Q3483" s="295"/>
      <c r="R3483" s="295"/>
      <c r="S3483" s="295"/>
      <c r="T3483" s="296"/>
      <c r="AT3483" s="297" t="s">
        <v>428</v>
      </c>
      <c r="AU3483" s="297" t="s">
        <v>86</v>
      </c>
      <c r="AV3483" s="15" t="s">
        <v>422</v>
      </c>
      <c r="AW3483" s="15" t="s">
        <v>39</v>
      </c>
      <c r="AX3483" s="15" t="s">
        <v>83</v>
      </c>
      <c r="AY3483" s="297" t="s">
        <v>414</v>
      </c>
    </row>
    <row r="3484" s="1" customFormat="1" ht="25.5" customHeight="1">
      <c r="B3484" s="47"/>
      <c r="C3484" s="240" t="s">
        <v>3725</v>
      </c>
      <c r="D3484" s="240" t="s">
        <v>418</v>
      </c>
      <c r="E3484" s="241" t="s">
        <v>3726</v>
      </c>
      <c r="F3484" s="242" t="s">
        <v>3727</v>
      </c>
      <c r="G3484" s="243" t="s">
        <v>192</v>
      </c>
      <c r="H3484" s="244">
        <v>9627.2000000000007</v>
      </c>
      <c r="I3484" s="245"/>
      <c r="J3484" s="246">
        <f>ROUND(I3484*H3484,2)</f>
        <v>0</v>
      </c>
      <c r="K3484" s="242" t="s">
        <v>421</v>
      </c>
      <c r="L3484" s="73"/>
      <c r="M3484" s="247" t="s">
        <v>21</v>
      </c>
      <c r="N3484" s="248" t="s">
        <v>47</v>
      </c>
      <c r="O3484" s="48"/>
      <c r="P3484" s="249">
        <f>O3484*H3484</f>
        <v>0</v>
      </c>
      <c r="Q3484" s="249">
        <v>0</v>
      </c>
      <c r="R3484" s="249">
        <f>Q3484*H3484</f>
        <v>0</v>
      </c>
      <c r="S3484" s="249">
        <v>0</v>
      </c>
      <c r="T3484" s="250">
        <f>S3484*H3484</f>
        <v>0</v>
      </c>
      <c r="AR3484" s="25" t="s">
        <v>690</v>
      </c>
      <c r="AT3484" s="25" t="s">
        <v>418</v>
      </c>
      <c r="AU3484" s="25" t="s">
        <v>86</v>
      </c>
      <c r="AY3484" s="25" t="s">
        <v>414</v>
      </c>
      <c r="BE3484" s="251">
        <f>IF(N3484="základní",J3484,0)</f>
        <v>0</v>
      </c>
      <c r="BF3484" s="251">
        <f>IF(N3484="snížená",J3484,0)</f>
        <v>0</v>
      </c>
      <c r="BG3484" s="251">
        <f>IF(N3484="zákl. přenesená",J3484,0)</f>
        <v>0</v>
      </c>
      <c r="BH3484" s="251">
        <f>IF(N3484="sníž. přenesená",J3484,0)</f>
        <v>0</v>
      </c>
      <c r="BI3484" s="251">
        <f>IF(N3484="nulová",J3484,0)</f>
        <v>0</v>
      </c>
      <c r="BJ3484" s="25" t="s">
        <v>83</v>
      </c>
      <c r="BK3484" s="251">
        <f>ROUND(I3484*H3484,2)</f>
        <v>0</v>
      </c>
      <c r="BL3484" s="25" t="s">
        <v>690</v>
      </c>
      <c r="BM3484" s="25" t="s">
        <v>3728</v>
      </c>
    </row>
    <row r="3485" s="1" customFormat="1">
      <c r="B3485" s="47"/>
      <c r="C3485" s="75"/>
      <c r="D3485" s="252" t="s">
        <v>425</v>
      </c>
      <c r="E3485" s="75"/>
      <c r="F3485" s="253" t="s">
        <v>3729</v>
      </c>
      <c r="G3485" s="75"/>
      <c r="H3485" s="75"/>
      <c r="I3485" s="208"/>
      <c r="J3485" s="75"/>
      <c r="K3485" s="75"/>
      <c r="L3485" s="73"/>
      <c r="M3485" s="254"/>
      <c r="N3485" s="48"/>
      <c r="O3485" s="48"/>
      <c r="P3485" s="48"/>
      <c r="Q3485" s="48"/>
      <c r="R3485" s="48"/>
      <c r="S3485" s="48"/>
      <c r="T3485" s="96"/>
      <c r="AT3485" s="25" t="s">
        <v>425</v>
      </c>
      <c r="AU3485" s="25" t="s">
        <v>86</v>
      </c>
    </row>
    <row r="3486" s="13" customFormat="1">
      <c r="B3486" s="265"/>
      <c r="C3486" s="266"/>
      <c r="D3486" s="252" t="s">
        <v>428</v>
      </c>
      <c r="E3486" s="267" t="s">
        <v>21</v>
      </c>
      <c r="F3486" s="268" t="s">
        <v>245</v>
      </c>
      <c r="G3486" s="266"/>
      <c r="H3486" s="269">
        <v>9518.7000000000007</v>
      </c>
      <c r="I3486" s="270"/>
      <c r="J3486" s="266"/>
      <c r="K3486" s="266"/>
      <c r="L3486" s="271"/>
      <c r="M3486" s="272"/>
      <c r="N3486" s="273"/>
      <c r="O3486" s="273"/>
      <c r="P3486" s="273"/>
      <c r="Q3486" s="273"/>
      <c r="R3486" s="273"/>
      <c r="S3486" s="273"/>
      <c r="T3486" s="274"/>
      <c r="AT3486" s="275" t="s">
        <v>428</v>
      </c>
      <c r="AU3486" s="275" t="s">
        <v>86</v>
      </c>
      <c r="AV3486" s="13" t="s">
        <v>86</v>
      </c>
      <c r="AW3486" s="13" t="s">
        <v>39</v>
      </c>
      <c r="AX3486" s="13" t="s">
        <v>76</v>
      </c>
      <c r="AY3486" s="275" t="s">
        <v>414</v>
      </c>
    </row>
    <row r="3487" s="13" customFormat="1">
      <c r="B3487" s="265"/>
      <c r="C3487" s="266"/>
      <c r="D3487" s="252" t="s">
        <v>428</v>
      </c>
      <c r="E3487" s="267" t="s">
        <v>21</v>
      </c>
      <c r="F3487" s="268" t="s">
        <v>249</v>
      </c>
      <c r="G3487" s="266"/>
      <c r="H3487" s="269">
        <v>108.5</v>
      </c>
      <c r="I3487" s="270"/>
      <c r="J3487" s="266"/>
      <c r="K3487" s="266"/>
      <c r="L3487" s="271"/>
      <c r="M3487" s="272"/>
      <c r="N3487" s="273"/>
      <c r="O3487" s="273"/>
      <c r="P3487" s="273"/>
      <c r="Q3487" s="273"/>
      <c r="R3487" s="273"/>
      <c r="S3487" s="273"/>
      <c r="T3487" s="274"/>
      <c r="AT3487" s="275" t="s">
        <v>428</v>
      </c>
      <c r="AU3487" s="275" t="s">
        <v>86</v>
      </c>
      <c r="AV3487" s="13" t="s">
        <v>86</v>
      </c>
      <c r="AW3487" s="13" t="s">
        <v>39</v>
      </c>
      <c r="AX3487" s="13" t="s">
        <v>76</v>
      </c>
      <c r="AY3487" s="275" t="s">
        <v>414</v>
      </c>
    </row>
    <row r="3488" s="15" customFormat="1">
      <c r="B3488" s="287"/>
      <c r="C3488" s="288"/>
      <c r="D3488" s="252" t="s">
        <v>428</v>
      </c>
      <c r="E3488" s="289" t="s">
        <v>21</v>
      </c>
      <c r="F3488" s="290" t="s">
        <v>235</v>
      </c>
      <c r="G3488" s="288"/>
      <c r="H3488" s="291">
        <v>9627.2000000000007</v>
      </c>
      <c r="I3488" s="292"/>
      <c r="J3488" s="288"/>
      <c r="K3488" s="288"/>
      <c r="L3488" s="293"/>
      <c r="M3488" s="294"/>
      <c r="N3488" s="295"/>
      <c r="O3488" s="295"/>
      <c r="P3488" s="295"/>
      <c r="Q3488" s="295"/>
      <c r="R3488" s="295"/>
      <c r="S3488" s="295"/>
      <c r="T3488" s="296"/>
      <c r="AT3488" s="297" t="s">
        <v>428</v>
      </c>
      <c r="AU3488" s="297" t="s">
        <v>86</v>
      </c>
      <c r="AV3488" s="15" t="s">
        <v>422</v>
      </c>
      <c r="AW3488" s="15" t="s">
        <v>39</v>
      </c>
      <c r="AX3488" s="15" t="s">
        <v>83</v>
      </c>
      <c r="AY3488" s="297" t="s">
        <v>414</v>
      </c>
    </row>
    <row r="3489" s="1" customFormat="1" ht="16.5" customHeight="1">
      <c r="B3489" s="47"/>
      <c r="C3489" s="240" t="s">
        <v>3730</v>
      </c>
      <c r="D3489" s="240" t="s">
        <v>418</v>
      </c>
      <c r="E3489" s="241" t="s">
        <v>3731</v>
      </c>
      <c r="F3489" s="242" t="s">
        <v>3732</v>
      </c>
      <c r="G3489" s="243" t="s">
        <v>192</v>
      </c>
      <c r="H3489" s="244">
        <v>9627.2000000000007</v>
      </c>
      <c r="I3489" s="245"/>
      <c r="J3489" s="246">
        <f>ROUND(I3489*H3489,2)</f>
        <v>0</v>
      </c>
      <c r="K3489" s="242" t="s">
        <v>421</v>
      </c>
      <c r="L3489" s="73"/>
      <c r="M3489" s="247" t="s">
        <v>21</v>
      </c>
      <c r="N3489" s="248" t="s">
        <v>47</v>
      </c>
      <c r="O3489" s="48"/>
      <c r="P3489" s="249">
        <f>O3489*H3489</f>
        <v>0</v>
      </c>
      <c r="Q3489" s="249">
        <v>0</v>
      </c>
      <c r="R3489" s="249">
        <f>Q3489*H3489</f>
        <v>0</v>
      </c>
      <c r="S3489" s="249">
        <v>0</v>
      </c>
      <c r="T3489" s="250">
        <f>S3489*H3489</f>
        <v>0</v>
      </c>
      <c r="AR3489" s="25" t="s">
        <v>690</v>
      </c>
      <c r="AT3489" s="25" t="s">
        <v>418</v>
      </c>
      <c r="AU3489" s="25" t="s">
        <v>86</v>
      </c>
      <c r="AY3489" s="25" t="s">
        <v>414</v>
      </c>
      <c r="BE3489" s="251">
        <f>IF(N3489="základní",J3489,0)</f>
        <v>0</v>
      </c>
      <c r="BF3489" s="251">
        <f>IF(N3489="snížená",J3489,0)</f>
        <v>0</v>
      </c>
      <c r="BG3489" s="251">
        <f>IF(N3489="zákl. přenesená",J3489,0)</f>
        <v>0</v>
      </c>
      <c r="BH3489" s="251">
        <f>IF(N3489="sníž. přenesená",J3489,0)</f>
        <v>0</v>
      </c>
      <c r="BI3489" s="251">
        <f>IF(N3489="nulová",J3489,0)</f>
        <v>0</v>
      </c>
      <c r="BJ3489" s="25" t="s">
        <v>83</v>
      </c>
      <c r="BK3489" s="251">
        <f>ROUND(I3489*H3489,2)</f>
        <v>0</v>
      </c>
      <c r="BL3489" s="25" t="s">
        <v>690</v>
      </c>
      <c r="BM3489" s="25" t="s">
        <v>3733</v>
      </c>
    </row>
    <row r="3490" s="1" customFormat="1">
      <c r="B3490" s="47"/>
      <c r="C3490" s="75"/>
      <c r="D3490" s="252" t="s">
        <v>425</v>
      </c>
      <c r="E3490" s="75"/>
      <c r="F3490" s="253" t="s">
        <v>3729</v>
      </c>
      <c r="G3490" s="75"/>
      <c r="H3490" s="75"/>
      <c r="I3490" s="208"/>
      <c r="J3490" s="75"/>
      <c r="K3490" s="75"/>
      <c r="L3490" s="73"/>
      <c r="M3490" s="254"/>
      <c r="N3490" s="48"/>
      <c r="O3490" s="48"/>
      <c r="P3490" s="48"/>
      <c r="Q3490" s="48"/>
      <c r="R3490" s="48"/>
      <c r="S3490" s="48"/>
      <c r="T3490" s="96"/>
      <c r="AT3490" s="25" t="s">
        <v>425</v>
      </c>
      <c r="AU3490" s="25" t="s">
        <v>86</v>
      </c>
    </row>
    <row r="3491" s="13" customFormat="1">
      <c r="B3491" s="265"/>
      <c r="C3491" s="266"/>
      <c r="D3491" s="252" t="s">
        <v>428</v>
      </c>
      <c r="E3491" s="267" t="s">
        <v>21</v>
      </c>
      <c r="F3491" s="268" t="s">
        <v>245</v>
      </c>
      <c r="G3491" s="266"/>
      <c r="H3491" s="269">
        <v>9518.7000000000007</v>
      </c>
      <c r="I3491" s="270"/>
      <c r="J3491" s="266"/>
      <c r="K3491" s="266"/>
      <c r="L3491" s="271"/>
      <c r="M3491" s="272"/>
      <c r="N3491" s="273"/>
      <c r="O3491" s="273"/>
      <c r="P3491" s="273"/>
      <c r="Q3491" s="273"/>
      <c r="R3491" s="273"/>
      <c r="S3491" s="273"/>
      <c r="T3491" s="274"/>
      <c r="AT3491" s="275" t="s">
        <v>428</v>
      </c>
      <c r="AU3491" s="275" t="s">
        <v>86</v>
      </c>
      <c r="AV3491" s="13" t="s">
        <v>86</v>
      </c>
      <c r="AW3491" s="13" t="s">
        <v>39</v>
      </c>
      <c r="AX3491" s="13" t="s">
        <v>76</v>
      </c>
      <c r="AY3491" s="275" t="s">
        <v>414</v>
      </c>
    </row>
    <row r="3492" s="13" customFormat="1">
      <c r="B3492" s="265"/>
      <c r="C3492" s="266"/>
      <c r="D3492" s="252" t="s">
        <v>428</v>
      </c>
      <c r="E3492" s="267" t="s">
        <v>21</v>
      </c>
      <c r="F3492" s="268" t="s">
        <v>249</v>
      </c>
      <c r="G3492" s="266"/>
      <c r="H3492" s="269">
        <v>108.5</v>
      </c>
      <c r="I3492" s="270"/>
      <c r="J3492" s="266"/>
      <c r="K3492" s="266"/>
      <c r="L3492" s="271"/>
      <c r="M3492" s="272"/>
      <c r="N3492" s="273"/>
      <c r="O3492" s="273"/>
      <c r="P3492" s="273"/>
      <c r="Q3492" s="273"/>
      <c r="R3492" s="273"/>
      <c r="S3492" s="273"/>
      <c r="T3492" s="274"/>
      <c r="AT3492" s="275" t="s">
        <v>428</v>
      </c>
      <c r="AU3492" s="275" t="s">
        <v>86</v>
      </c>
      <c r="AV3492" s="13" t="s">
        <v>86</v>
      </c>
      <c r="AW3492" s="13" t="s">
        <v>39</v>
      </c>
      <c r="AX3492" s="13" t="s">
        <v>76</v>
      </c>
      <c r="AY3492" s="275" t="s">
        <v>414</v>
      </c>
    </row>
    <row r="3493" s="15" customFormat="1">
      <c r="B3493" s="287"/>
      <c r="C3493" s="288"/>
      <c r="D3493" s="252" t="s">
        <v>428</v>
      </c>
      <c r="E3493" s="289" t="s">
        <v>21</v>
      </c>
      <c r="F3493" s="290" t="s">
        <v>235</v>
      </c>
      <c r="G3493" s="288"/>
      <c r="H3493" s="291">
        <v>9627.2000000000007</v>
      </c>
      <c r="I3493" s="292"/>
      <c r="J3493" s="288"/>
      <c r="K3493" s="288"/>
      <c r="L3493" s="293"/>
      <c r="M3493" s="294"/>
      <c r="N3493" s="295"/>
      <c r="O3493" s="295"/>
      <c r="P3493" s="295"/>
      <c r="Q3493" s="295"/>
      <c r="R3493" s="295"/>
      <c r="S3493" s="295"/>
      <c r="T3493" s="296"/>
      <c r="AT3493" s="297" t="s">
        <v>428</v>
      </c>
      <c r="AU3493" s="297" t="s">
        <v>86</v>
      </c>
      <c r="AV3493" s="15" t="s">
        <v>422</v>
      </c>
      <c r="AW3493" s="15" t="s">
        <v>39</v>
      </c>
      <c r="AX3493" s="15" t="s">
        <v>83</v>
      </c>
      <c r="AY3493" s="297" t="s">
        <v>414</v>
      </c>
    </row>
    <row r="3494" s="1" customFormat="1" ht="25.5" customHeight="1">
      <c r="B3494" s="47"/>
      <c r="C3494" s="240" t="s">
        <v>3734</v>
      </c>
      <c r="D3494" s="240" t="s">
        <v>418</v>
      </c>
      <c r="E3494" s="241" t="s">
        <v>3735</v>
      </c>
      <c r="F3494" s="242" t="s">
        <v>3736</v>
      </c>
      <c r="G3494" s="243" t="s">
        <v>192</v>
      </c>
      <c r="H3494" s="244">
        <v>9627.2000000000007</v>
      </c>
      <c r="I3494" s="245"/>
      <c r="J3494" s="246">
        <f>ROUND(I3494*H3494,2)</f>
        <v>0</v>
      </c>
      <c r="K3494" s="242" t="s">
        <v>421</v>
      </c>
      <c r="L3494" s="73"/>
      <c r="M3494" s="247" t="s">
        <v>21</v>
      </c>
      <c r="N3494" s="248" t="s">
        <v>47</v>
      </c>
      <c r="O3494" s="48"/>
      <c r="P3494" s="249">
        <f>O3494*H3494</f>
        <v>0</v>
      </c>
      <c r="Q3494" s="249">
        <v>3.0000000000000001E-05</v>
      </c>
      <c r="R3494" s="249">
        <f>Q3494*H3494</f>
        <v>0.28881600000000002</v>
      </c>
      <c r="S3494" s="249">
        <v>0</v>
      </c>
      <c r="T3494" s="250">
        <f>S3494*H3494</f>
        <v>0</v>
      </c>
      <c r="AR3494" s="25" t="s">
        <v>690</v>
      </c>
      <c r="AT3494" s="25" t="s">
        <v>418</v>
      </c>
      <c r="AU3494" s="25" t="s">
        <v>86</v>
      </c>
      <c r="AY3494" s="25" t="s">
        <v>414</v>
      </c>
      <c r="BE3494" s="251">
        <f>IF(N3494="základní",J3494,0)</f>
        <v>0</v>
      </c>
      <c r="BF3494" s="251">
        <f>IF(N3494="snížená",J3494,0)</f>
        <v>0</v>
      </c>
      <c r="BG3494" s="251">
        <f>IF(N3494="zákl. přenesená",J3494,0)</f>
        <v>0</v>
      </c>
      <c r="BH3494" s="251">
        <f>IF(N3494="sníž. přenesená",J3494,0)</f>
        <v>0</v>
      </c>
      <c r="BI3494" s="251">
        <f>IF(N3494="nulová",J3494,0)</f>
        <v>0</v>
      </c>
      <c r="BJ3494" s="25" t="s">
        <v>83</v>
      </c>
      <c r="BK3494" s="251">
        <f>ROUND(I3494*H3494,2)</f>
        <v>0</v>
      </c>
      <c r="BL3494" s="25" t="s">
        <v>690</v>
      </c>
      <c r="BM3494" s="25" t="s">
        <v>3737</v>
      </c>
    </row>
    <row r="3495" s="1" customFormat="1">
      <c r="B3495" s="47"/>
      <c r="C3495" s="75"/>
      <c r="D3495" s="252" t="s">
        <v>425</v>
      </c>
      <c r="E3495" s="75"/>
      <c r="F3495" s="253" t="s">
        <v>3729</v>
      </c>
      <c r="G3495" s="75"/>
      <c r="H3495" s="75"/>
      <c r="I3495" s="208"/>
      <c r="J3495" s="75"/>
      <c r="K3495" s="75"/>
      <c r="L3495" s="73"/>
      <c r="M3495" s="254"/>
      <c r="N3495" s="48"/>
      <c r="O3495" s="48"/>
      <c r="P3495" s="48"/>
      <c r="Q3495" s="48"/>
      <c r="R3495" s="48"/>
      <c r="S3495" s="48"/>
      <c r="T3495" s="96"/>
      <c r="AT3495" s="25" t="s">
        <v>425</v>
      </c>
      <c r="AU3495" s="25" t="s">
        <v>86</v>
      </c>
    </row>
    <row r="3496" s="13" customFormat="1">
      <c r="B3496" s="265"/>
      <c r="C3496" s="266"/>
      <c r="D3496" s="252" t="s">
        <v>428</v>
      </c>
      <c r="E3496" s="267" t="s">
        <v>21</v>
      </c>
      <c r="F3496" s="268" t="s">
        <v>245</v>
      </c>
      <c r="G3496" s="266"/>
      <c r="H3496" s="269">
        <v>9518.7000000000007</v>
      </c>
      <c r="I3496" s="270"/>
      <c r="J3496" s="266"/>
      <c r="K3496" s="266"/>
      <c r="L3496" s="271"/>
      <c r="M3496" s="272"/>
      <c r="N3496" s="273"/>
      <c r="O3496" s="273"/>
      <c r="P3496" s="273"/>
      <c r="Q3496" s="273"/>
      <c r="R3496" s="273"/>
      <c r="S3496" s="273"/>
      <c r="T3496" s="274"/>
      <c r="AT3496" s="275" t="s">
        <v>428</v>
      </c>
      <c r="AU3496" s="275" t="s">
        <v>86</v>
      </c>
      <c r="AV3496" s="13" t="s">
        <v>86</v>
      </c>
      <c r="AW3496" s="13" t="s">
        <v>39</v>
      </c>
      <c r="AX3496" s="13" t="s">
        <v>76</v>
      </c>
      <c r="AY3496" s="275" t="s">
        <v>414</v>
      </c>
    </row>
    <row r="3497" s="13" customFormat="1">
      <c r="B3497" s="265"/>
      <c r="C3497" s="266"/>
      <c r="D3497" s="252" t="s">
        <v>428</v>
      </c>
      <c r="E3497" s="267" t="s">
        <v>21</v>
      </c>
      <c r="F3497" s="268" t="s">
        <v>249</v>
      </c>
      <c r="G3497" s="266"/>
      <c r="H3497" s="269">
        <v>108.5</v>
      </c>
      <c r="I3497" s="270"/>
      <c r="J3497" s="266"/>
      <c r="K3497" s="266"/>
      <c r="L3497" s="271"/>
      <c r="M3497" s="272"/>
      <c r="N3497" s="273"/>
      <c r="O3497" s="273"/>
      <c r="P3497" s="273"/>
      <c r="Q3497" s="273"/>
      <c r="R3497" s="273"/>
      <c r="S3497" s="273"/>
      <c r="T3497" s="274"/>
      <c r="AT3497" s="275" t="s">
        <v>428</v>
      </c>
      <c r="AU3497" s="275" t="s">
        <v>86</v>
      </c>
      <c r="AV3497" s="13" t="s">
        <v>86</v>
      </c>
      <c r="AW3497" s="13" t="s">
        <v>39</v>
      </c>
      <c r="AX3497" s="13" t="s">
        <v>76</v>
      </c>
      <c r="AY3497" s="275" t="s">
        <v>414</v>
      </c>
    </row>
    <row r="3498" s="15" customFormat="1">
      <c r="B3498" s="287"/>
      <c r="C3498" s="288"/>
      <c r="D3498" s="252" t="s">
        <v>428</v>
      </c>
      <c r="E3498" s="289" t="s">
        <v>21</v>
      </c>
      <c r="F3498" s="290" t="s">
        <v>235</v>
      </c>
      <c r="G3498" s="288"/>
      <c r="H3498" s="291">
        <v>9627.2000000000007</v>
      </c>
      <c r="I3498" s="292"/>
      <c r="J3498" s="288"/>
      <c r="K3498" s="288"/>
      <c r="L3498" s="293"/>
      <c r="M3498" s="294"/>
      <c r="N3498" s="295"/>
      <c r="O3498" s="295"/>
      <c r="P3498" s="295"/>
      <c r="Q3498" s="295"/>
      <c r="R3498" s="295"/>
      <c r="S3498" s="295"/>
      <c r="T3498" s="296"/>
      <c r="AT3498" s="297" t="s">
        <v>428</v>
      </c>
      <c r="AU3498" s="297" t="s">
        <v>86</v>
      </c>
      <c r="AV3498" s="15" t="s">
        <v>422</v>
      </c>
      <c r="AW3498" s="15" t="s">
        <v>39</v>
      </c>
      <c r="AX3498" s="15" t="s">
        <v>83</v>
      </c>
      <c r="AY3498" s="297" t="s">
        <v>414</v>
      </c>
    </row>
    <row r="3499" s="1" customFormat="1" ht="25.5" customHeight="1">
      <c r="B3499" s="47"/>
      <c r="C3499" s="240" t="s">
        <v>3738</v>
      </c>
      <c r="D3499" s="240" t="s">
        <v>418</v>
      </c>
      <c r="E3499" s="241" t="s">
        <v>3739</v>
      </c>
      <c r="F3499" s="242" t="s">
        <v>3740</v>
      </c>
      <c r="G3499" s="243" t="s">
        <v>192</v>
      </c>
      <c r="H3499" s="244">
        <v>9627.2000000000007</v>
      </c>
      <c r="I3499" s="245"/>
      <c r="J3499" s="246">
        <f>ROUND(I3499*H3499,2)</f>
        <v>0</v>
      </c>
      <c r="K3499" s="242" t="s">
        <v>421</v>
      </c>
      <c r="L3499" s="73"/>
      <c r="M3499" s="247" t="s">
        <v>21</v>
      </c>
      <c r="N3499" s="248" t="s">
        <v>47</v>
      </c>
      <c r="O3499" s="48"/>
      <c r="P3499" s="249">
        <f>O3499*H3499</f>
        <v>0</v>
      </c>
      <c r="Q3499" s="249">
        <v>0.0074999999999999997</v>
      </c>
      <c r="R3499" s="249">
        <f>Q3499*H3499</f>
        <v>72.204000000000008</v>
      </c>
      <c r="S3499" s="249">
        <v>0</v>
      </c>
      <c r="T3499" s="250">
        <f>S3499*H3499</f>
        <v>0</v>
      </c>
      <c r="AR3499" s="25" t="s">
        <v>690</v>
      </c>
      <c r="AT3499" s="25" t="s">
        <v>418</v>
      </c>
      <c r="AU3499" s="25" t="s">
        <v>86</v>
      </c>
      <c r="AY3499" s="25" t="s">
        <v>414</v>
      </c>
      <c r="BE3499" s="251">
        <f>IF(N3499="základní",J3499,0)</f>
        <v>0</v>
      </c>
      <c r="BF3499" s="251">
        <f>IF(N3499="snížená",J3499,0)</f>
        <v>0</v>
      </c>
      <c r="BG3499" s="251">
        <f>IF(N3499="zákl. přenesená",J3499,0)</f>
        <v>0</v>
      </c>
      <c r="BH3499" s="251">
        <f>IF(N3499="sníž. přenesená",J3499,0)</f>
        <v>0</v>
      </c>
      <c r="BI3499" s="251">
        <f>IF(N3499="nulová",J3499,0)</f>
        <v>0</v>
      </c>
      <c r="BJ3499" s="25" t="s">
        <v>83</v>
      </c>
      <c r="BK3499" s="251">
        <f>ROUND(I3499*H3499,2)</f>
        <v>0</v>
      </c>
      <c r="BL3499" s="25" t="s">
        <v>690</v>
      </c>
      <c r="BM3499" s="25" t="s">
        <v>3741</v>
      </c>
    </row>
    <row r="3500" s="1" customFormat="1">
      <c r="B3500" s="47"/>
      <c r="C3500" s="75"/>
      <c r="D3500" s="252" t="s">
        <v>425</v>
      </c>
      <c r="E3500" s="75"/>
      <c r="F3500" s="253" t="s">
        <v>3729</v>
      </c>
      <c r="G3500" s="75"/>
      <c r="H3500" s="75"/>
      <c r="I3500" s="208"/>
      <c r="J3500" s="75"/>
      <c r="K3500" s="75"/>
      <c r="L3500" s="73"/>
      <c r="M3500" s="254"/>
      <c r="N3500" s="48"/>
      <c r="O3500" s="48"/>
      <c r="P3500" s="48"/>
      <c r="Q3500" s="48"/>
      <c r="R3500" s="48"/>
      <c r="S3500" s="48"/>
      <c r="T3500" s="96"/>
      <c r="AT3500" s="25" t="s">
        <v>425</v>
      </c>
      <c r="AU3500" s="25" t="s">
        <v>86</v>
      </c>
    </row>
    <row r="3501" s="13" customFormat="1">
      <c r="B3501" s="265"/>
      <c r="C3501" s="266"/>
      <c r="D3501" s="252" t="s">
        <v>428</v>
      </c>
      <c r="E3501" s="267" t="s">
        <v>21</v>
      </c>
      <c r="F3501" s="268" t="s">
        <v>245</v>
      </c>
      <c r="G3501" s="266"/>
      <c r="H3501" s="269">
        <v>9518.7000000000007</v>
      </c>
      <c r="I3501" s="270"/>
      <c r="J3501" s="266"/>
      <c r="K3501" s="266"/>
      <c r="L3501" s="271"/>
      <c r="M3501" s="272"/>
      <c r="N3501" s="273"/>
      <c r="O3501" s="273"/>
      <c r="P3501" s="273"/>
      <c r="Q3501" s="273"/>
      <c r="R3501" s="273"/>
      <c r="S3501" s="273"/>
      <c r="T3501" s="274"/>
      <c r="AT3501" s="275" t="s">
        <v>428</v>
      </c>
      <c r="AU3501" s="275" t="s">
        <v>86</v>
      </c>
      <c r="AV3501" s="13" t="s">
        <v>86</v>
      </c>
      <c r="AW3501" s="13" t="s">
        <v>39</v>
      </c>
      <c r="AX3501" s="13" t="s">
        <v>76</v>
      </c>
      <c r="AY3501" s="275" t="s">
        <v>414</v>
      </c>
    </row>
    <row r="3502" s="13" customFormat="1">
      <c r="B3502" s="265"/>
      <c r="C3502" s="266"/>
      <c r="D3502" s="252" t="s">
        <v>428</v>
      </c>
      <c r="E3502" s="267" t="s">
        <v>21</v>
      </c>
      <c r="F3502" s="268" t="s">
        <v>249</v>
      </c>
      <c r="G3502" s="266"/>
      <c r="H3502" s="269">
        <v>108.5</v>
      </c>
      <c r="I3502" s="270"/>
      <c r="J3502" s="266"/>
      <c r="K3502" s="266"/>
      <c r="L3502" s="271"/>
      <c r="M3502" s="272"/>
      <c r="N3502" s="273"/>
      <c r="O3502" s="273"/>
      <c r="P3502" s="273"/>
      <c r="Q3502" s="273"/>
      <c r="R3502" s="273"/>
      <c r="S3502" s="273"/>
      <c r="T3502" s="274"/>
      <c r="AT3502" s="275" t="s">
        <v>428</v>
      </c>
      <c r="AU3502" s="275" t="s">
        <v>86</v>
      </c>
      <c r="AV3502" s="13" t="s">
        <v>86</v>
      </c>
      <c r="AW3502" s="13" t="s">
        <v>39</v>
      </c>
      <c r="AX3502" s="13" t="s">
        <v>76</v>
      </c>
      <c r="AY3502" s="275" t="s">
        <v>414</v>
      </c>
    </row>
    <row r="3503" s="15" customFormat="1">
      <c r="B3503" s="287"/>
      <c r="C3503" s="288"/>
      <c r="D3503" s="252" t="s">
        <v>428</v>
      </c>
      <c r="E3503" s="289" t="s">
        <v>21</v>
      </c>
      <c r="F3503" s="290" t="s">
        <v>235</v>
      </c>
      <c r="G3503" s="288"/>
      <c r="H3503" s="291">
        <v>9627.2000000000007</v>
      </c>
      <c r="I3503" s="292"/>
      <c r="J3503" s="288"/>
      <c r="K3503" s="288"/>
      <c r="L3503" s="293"/>
      <c r="M3503" s="294"/>
      <c r="N3503" s="295"/>
      <c r="O3503" s="295"/>
      <c r="P3503" s="295"/>
      <c r="Q3503" s="295"/>
      <c r="R3503" s="295"/>
      <c r="S3503" s="295"/>
      <c r="T3503" s="296"/>
      <c r="AT3503" s="297" t="s">
        <v>428</v>
      </c>
      <c r="AU3503" s="297" t="s">
        <v>86</v>
      </c>
      <c r="AV3503" s="15" t="s">
        <v>422</v>
      </c>
      <c r="AW3503" s="15" t="s">
        <v>39</v>
      </c>
      <c r="AX3503" s="15" t="s">
        <v>83</v>
      </c>
      <c r="AY3503" s="297" t="s">
        <v>414</v>
      </c>
    </row>
    <row r="3504" s="1" customFormat="1" ht="25.5" customHeight="1">
      <c r="B3504" s="47"/>
      <c r="C3504" s="240" t="s">
        <v>3742</v>
      </c>
      <c r="D3504" s="240" t="s">
        <v>418</v>
      </c>
      <c r="E3504" s="241" t="s">
        <v>3743</v>
      </c>
      <c r="F3504" s="242" t="s">
        <v>3744</v>
      </c>
      <c r="G3504" s="243" t="s">
        <v>192</v>
      </c>
      <c r="H3504" s="244">
        <v>9518.7000000000007</v>
      </c>
      <c r="I3504" s="245"/>
      <c r="J3504" s="246">
        <f>ROUND(I3504*H3504,2)</f>
        <v>0</v>
      </c>
      <c r="K3504" s="242" t="s">
        <v>421</v>
      </c>
      <c r="L3504" s="73"/>
      <c r="M3504" s="247" t="s">
        <v>21</v>
      </c>
      <c r="N3504" s="248" t="s">
        <v>47</v>
      </c>
      <c r="O3504" s="48"/>
      <c r="P3504" s="249">
        <f>O3504*H3504</f>
        <v>0</v>
      </c>
      <c r="Q3504" s="249">
        <v>0.00040000000000000002</v>
      </c>
      <c r="R3504" s="249">
        <f>Q3504*H3504</f>
        <v>3.8074800000000004</v>
      </c>
      <c r="S3504" s="249">
        <v>0</v>
      </c>
      <c r="T3504" s="250">
        <f>S3504*H3504</f>
        <v>0</v>
      </c>
      <c r="AR3504" s="25" t="s">
        <v>690</v>
      </c>
      <c r="AT3504" s="25" t="s">
        <v>418</v>
      </c>
      <c r="AU3504" s="25" t="s">
        <v>86</v>
      </c>
      <c r="AY3504" s="25" t="s">
        <v>414</v>
      </c>
      <c r="BE3504" s="251">
        <f>IF(N3504="základní",J3504,0)</f>
        <v>0</v>
      </c>
      <c r="BF3504" s="251">
        <f>IF(N3504="snížená",J3504,0)</f>
        <v>0</v>
      </c>
      <c r="BG3504" s="251">
        <f>IF(N3504="zákl. přenesená",J3504,0)</f>
        <v>0</v>
      </c>
      <c r="BH3504" s="251">
        <f>IF(N3504="sníž. přenesená",J3504,0)</f>
        <v>0</v>
      </c>
      <c r="BI3504" s="251">
        <f>IF(N3504="nulová",J3504,0)</f>
        <v>0</v>
      </c>
      <c r="BJ3504" s="25" t="s">
        <v>83</v>
      </c>
      <c r="BK3504" s="251">
        <f>ROUND(I3504*H3504,2)</f>
        <v>0</v>
      </c>
      <c r="BL3504" s="25" t="s">
        <v>690</v>
      </c>
      <c r="BM3504" s="25" t="s">
        <v>3745</v>
      </c>
    </row>
    <row r="3505" s="12" customFormat="1">
      <c r="B3505" s="255"/>
      <c r="C3505" s="256"/>
      <c r="D3505" s="252" t="s">
        <v>428</v>
      </c>
      <c r="E3505" s="257" t="s">
        <v>21</v>
      </c>
      <c r="F3505" s="258" t="s">
        <v>3746</v>
      </c>
      <c r="G3505" s="256"/>
      <c r="H3505" s="257" t="s">
        <v>21</v>
      </c>
      <c r="I3505" s="259"/>
      <c r="J3505" s="256"/>
      <c r="K3505" s="256"/>
      <c r="L3505" s="260"/>
      <c r="M3505" s="261"/>
      <c r="N3505" s="262"/>
      <c r="O3505" s="262"/>
      <c r="P3505" s="262"/>
      <c r="Q3505" s="262"/>
      <c r="R3505" s="262"/>
      <c r="S3505" s="262"/>
      <c r="T3505" s="263"/>
      <c r="AT3505" s="264" t="s">
        <v>428</v>
      </c>
      <c r="AU3505" s="264" t="s">
        <v>86</v>
      </c>
      <c r="AV3505" s="12" t="s">
        <v>83</v>
      </c>
      <c r="AW3505" s="12" t="s">
        <v>39</v>
      </c>
      <c r="AX3505" s="12" t="s">
        <v>76</v>
      </c>
      <c r="AY3505" s="264" t="s">
        <v>414</v>
      </c>
    </row>
    <row r="3506" s="13" customFormat="1">
      <c r="B3506" s="265"/>
      <c r="C3506" s="266"/>
      <c r="D3506" s="252" t="s">
        <v>428</v>
      </c>
      <c r="E3506" s="267" t="s">
        <v>21</v>
      </c>
      <c r="F3506" s="268" t="s">
        <v>3747</v>
      </c>
      <c r="G3506" s="266"/>
      <c r="H3506" s="269">
        <v>5533.75</v>
      </c>
      <c r="I3506" s="270"/>
      <c r="J3506" s="266"/>
      <c r="K3506" s="266"/>
      <c r="L3506" s="271"/>
      <c r="M3506" s="272"/>
      <c r="N3506" s="273"/>
      <c r="O3506" s="273"/>
      <c r="P3506" s="273"/>
      <c r="Q3506" s="273"/>
      <c r="R3506" s="273"/>
      <c r="S3506" s="273"/>
      <c r="T3506" s="274"/>
      <c r="AT3506" s="275" t="s">
        <v>428</v>
      </c>
      <c r="AU3506" s="275" t="s">
        <v>86</v>
      </c>
      <c r="AV3506" s="13" t="s">
        <v>86</v>
      </c>
      <c r="AW3506" s="13" t="s">
        <v>39</v>
      </c>
      <c r="AX3506" s="13" t="s">
        <v>76</v>
      </c>
      <c r="AY3506" s="275" t="s">
        <v>414</v>
      </c>
    </row>
    <row r="3507" s="13" customFormat="1">
      <c r="B3507" s="265"/>
      <c r="C3507" s="266"/>
      <c r="D3507" s="252" t="s">
        <v>428</v>
      </c>
      <c r="E3507" s="267" t="s">
        <v>21</v>
      </c>
      <c r="F3507" s="268" t="s">
        <v>3748</v>
      </c>
      <c r="G3507" s="266"/>
      <c r="H3507" s="269">
        <v>3460.5</v>
      </c>
      <c r="I3507" s="270"/>
      <c r="J3507" s="266"/>
      <c r="K3507" s="266"/>
      <c r="L3507" s="271"/>
      <c r="M3507" s="272"/>
      <c r="N3507" s="273"/>
      <c r="O3507" s="273"/>
      <c r="P3507" s="273"/>
      <c r="Q3507" s="273"/>
      <c r="R3507" s="273"/>
      <c r="S3507" s="273"/>
      <c r="T3507" s="274"/>
      <c r="AT3507" s="275" t="s">
        <v>428</v>
      </c>
      <c r="AU3507" s="275" t="s">
        <v>86</v>
      </c>
      <c r="AV3507" s="13" t="s">
        <v>86</v>
      </c>
      <c r="AW3507" s="13" t="s">
        <v>39</v>
      </c>
      <c r="AX3507" s="13" t="s">
        <v>76</v>
      </c>
      <c r="AY3507" s="275" t="s">
        <v>414</v>
      </c>
    </row>
    <row r="3508" s="12" customFormat="1">
      <c r="B3508" s="255"/>
      <c r="C3508" s="256"/>
      <c r="D3508" s="252" t="s">
        <v>428</v>
      </c>
      <c r="E3508" s="257" t="s">
        <v>21</v>
      </c>
      <c r="F3508" s="258" t="s">
        <v>3749</v>
      </c>
      <c r="G3508" s="256"/>
      <c r="H3508" s="257" t="s">
        <v>21</v>
      </c>
      <c r="I3508" s="259"/>
      <c r="J3508" s="256"/>
      <c r="K3508" s="256"/>
      <c r="L3508" s="260"/>
      <c r="M3508" s="261"/>
      <c r="N3508" s="262"/>
      <c r="O3508" s="262"/>
      <c r="P3508" s="262"/>
      <c r="Q3508" s="262"/>
      <c r="R3508" s="262"/>
      <c r="S3508" s="262"/>
      <c r="T3508" s="263"/>
      <c r="AT3508" s="264" t="s">
        <v>428</v>
      </c>
      <c r="AU3508" s="264" t="s">
        <v>86</v>
      </c>
      <c r="AV3508" s="12" t="s">
        <v>83</v>
      </c>
      <c r="AW3508" s="12" t="s">
        <v>39</v>
      </c>
      <c r="AX3508" s="12" t="s">
        <v>76</v>
      </c>
      <c r="AY3508" s="264" t="s">
        <v>414</v>
      </c>
    </row>
    <row r="3509" s="13" customFormat="1">
      <c r="B3509" s="265"/>
      <c r="C3509" s="266"/>
      <c r="D3509" s="252" t="s">
        <v>428</v>
      </c>
      <c r="E3509" s="267" t="s">
        <v>21</v>
      </c>
      <c r="F3509" s="268" t="s">
        <v>3750</v>
      </c>
      <c r="G3509" s="266"/>
      <c r="H3509" s="269">
        <v>309.44999999999999</v>
      </c>
      <c r="I3509" s="270"/>
      <c r="J3509" s="266"/>
      <c r="K3509" s="266"/>
      <c r="L3509" s="271"/>
      <c r="M3509" s="272"/>
      <c r="N3509" s="273"/>
      <c r="O3509" s="273"/>
      <c r="P3509" s="273"/>
      <c r="Q3509" s="273"/>
      <c r="R3509" s="273"/>
      <c r="S3509" s="273"/>
      <c r="T3509" s="274"/>
      <c r="AT3509" s="275" t="s">
        <v>428</v>
      </c>
      <c r="AU3509" s="275" t="s">
        <v>86</v>
      </c>
      <c r="AV3509" s="13" t="s">
        <v>86</v>
      </c>
      <c r="AW3509" s="13" t="s">
        <v>39</v>
      </c>
      <c r="AX3509" s="13" t="s">
        <v>76</v>
      </c>
      <c r="AY3509" s="275" t="s">
        <v>414</v>
      </c>
    </row>
    <row r="3510" s="13" customFormat="1">
      <c r="B3510" s="265"/>
      <c r="C3510" s="266"/>
      <c r="D3510" s="252" t="s">
        <v>428</v>
      </c>
      <c r="E3510" s="267" t="s">
        <v>21</v>
      </c>
      <c r="F3510" s="268" t="s">
        <v>3751</v>
      </c>
      <c r="G3510" s="266"/>
      <c r="H3510" s="269">
        <v>215</v>
      </c>
      <c r="I3510" s="270"/>
      <c r="J3510" s="266"/>
      <c r="K3510" s="266"/>
      <c r="L3510" s="271"/>
      <c r="M3510" s="272"/>
      <c r="N3510" s="273"/>
      <c r="O3510" s="273"/>
      <c r="P3510" s="273"/>
      <c r="Q3510" s="273"/>
      <c r="R3510" s="273"/>
      <c r="S3510" s="273"/>
      <c r="T3510" s="274"/>
      <c r="AT3510" s="275" t="s">
        <v>428</v>
      </c>
      <c r="AU3510" s="275" t="s">
        <v>86</v>
      </c>
      <c r="AV3510" s="13" t="s">
        <v>86</v>
      </c>
      <c r="AW3510" s="13" t="s">
        <v>39</v>
      </c>
      <c r="AX3510" s="13" t="s">
        <v>76</v>
      </c>
      <c r="AY3510" s="275" t="s">
        <v>414</v>
      </c>
    </row>
    <row r="3511" s="14" customFormat="1">
      <c r="B3511" s="276"/>
      <c r="C3511" s="277"/>
      <c r="D3511" s="252" t="s">
        <v>428</v>
      </c>
      <c r="E3511" s="278" t="s">
        <v>245</v>
      </c>
      <c r="F3511" s="279" t="s">
        <v>259</v>
      </c>
      <c r="G3511" s="277"/>
      <c r="H3511" s="280">
        <v>9518.7000000000007</v>
      </c>
      <c r="I3511" s="281"/>
      <c r="J3511" s="277"/>
      <c r="K3511" s="277"/>
      <c r="L3511" s="282"/>
      <c r="M3511" s="283"/>
      <c r="N3511" s="284"/>
      <c r="O3511" s="284"/>
      <c r="P3511" s="284"/>
      <c r="Q3511" s="284"/>
      <c r="R3511" s="284"/>
      <c r="S3511" s="284"/>
      <c r="T3511" s="285"/>
      <c r="AT3511" s="286" t="s">
        <v>428</v>
      </c>
      <c r="AU3511" s="286" t="s">
        <v>86</v>
      </c>
      <c r="AV3511" s="14" t="s">
        <v>394</v>
      </c>
      <c r="AW3511" s="14" t="s">
        <v>39</v>
      </c>
      <c r="AX3511" s="14" t="s">
        <v>76</v>
      </c>
      <c r="AY3511" s="286" t="s">
        <v>414</v>
      </c>
    </row>
    <row r="3512" s="15" customFormat="1">
      <c r="B3512" s="287"/>
      <c r="C3512" s="288"/>
      <c r="D3512" s="252" t="s">
        <v>428</v>
      </c>
      <c r="E3512" s="289" t="s">
        <v>21</v>
      </c>
      <c r="F3512" s="290" t="s">
        <v>235</v>
      </c>
      <c r="G3512" s="288"/>
      <c r="H3512" s="291">
        <v>9518.7000000000007</v>
      </c>
      <c r="I3512" s="292"/>
      <c r="J3512" s="288"/>
      <c r="K3512" s="288"/>
      <c r="L3512" s="293"/>
      <c r="M3512" s="294"/>
      <c r="N3512" s="295"/>
      <c r="O3512" s="295"/>
      <c r="P3512" s="295"/>
      <c r="Q3512" s="295"/>
      <c r="R3512" s="295"/>
      <c r="S3512" s="295"/>
      <c r="T3512" s="296"/>
      <c r="AT3512" s="297" t="s">
        <v>428</v>
      </c>
      <c r="AU3512" s="297" t="s">
        <v>86</v>
      </c>
      <c r="AV3512" s="15" t="s">
        <v>422</v>
      </c>
      <c r="AW3512" s="15" t="s">
        <v>39</v>
      </c>
      <c r="AX3512" s="15" t="s">
        <v>83</v>
      </c>
      <c r="AY3512" s="297" t="s">
        <v>414</v>
      </c>
    </row>
    <row r="3513" s="1" customFormat="1" ht="229.5" customHeight="1">
      <c r="B3513" s="47"/>
      <c r="C3513" s="298" t="s">
        <v>3752</v>
      </c>
      <c r="D3513" s="298" t="s">
        <v>841</v>
      </c>
      <c r="E3513" s="299" t="s">
        <v>3753</v>
      </c>
      <c r="F3513" s="300" t="s">
        <v>3754</v>
      </c>
      <c r="G3513" s="301" t="s">
        <v>192</v>
      </c>
      <c r="H3513" s="302">
        <v>11224.450999999999</v>
      </c>
      <c r="I3513" s="303"/>
      <c r="J3513" s="304">
        <f>ROUND(I3513*H3513,2)</f>
        <v>0</v>
      </c>
      <c r="K3513" s="300" t="s">
        <v>21</v>
      </c>
      <c r="L3513" s="305"/>
      <c r="M3513" s="306" t="s">
        <v>21</v>
      </c>
      <c r="N3513" s="307" t="s">
        <v>47</v>
      </c>
      <c r="O3513" s="48"/>
      <c r="P3513" s="249">
        <f>O3513*H3513</f>
        <v>0</v>
      </c>
      <c r="Q3513" s="249">
        <v>0.0033999999999999998</v>
      </c>
      <c r="R3513" s="249">
        <f>Q3513*H3513</f>
        <v>38.163133399999992</v>
      </c>
      <c r="S3513" s="249">
        <v>0</v>
      </c>
      <c r="T3513" s="250">
        <f>S3513*H3513</f>
        <v>0</v>
      </c>
      <c r="AR3513" s="25" t="s">
        <v>818</v>
      </c>
      <c r="AT3513" s="25" t="s">
        <v>841</v>
      </c>
      <c r="AU3513" s="25" t="s">
        <v>86</v>
      </c>
      <c r="AY3513" s="25" t="s">
        <v>414</v>
      </c>
      <c r="BE3513" s="251">
        <f>IF(N3513="základní",J3513,0)</f>
        <v>0</v>
      </c>
      <c r="BF3513" s="251">
        <f>IF(N3513="snížená",J3513,0)</f>
        <v>0</v>
      </c>
      <c r="BG3513" s="251">
        <f>IF(N3513="zákl. přenesená",J3513,0)</f>
        <v>0</v>
      </c>
      <c r="BH3513" s="251">
        <f>IF(N3513="sníž. přenesená",J3513,0)</f>
        <v>0</v>
      </c>
      <c r="BI3513" s="251">
        <f>IF(N3513="nulová",J3513,0)</f>
        <v>0</v>
      </c>
      <c r="BJ3513" s="25" t="s">
        <v>83</v>
      </c>
      <c r="BK3513" s="251">
        <f>ROUND(I3513*H3513,2)</f>
        <v>0</v>
      </c>
      <c r="BL3513" s="25" t="s">
        <v>690</v>
      </c>
      <c r="BM3513" s="25" t="s">
        <v>3755</v>
      </c>
    </row>
    <row r="3514" s="13" customFormat="1">
      <c r="B3514" s="265"/>
      <c r="C3514" s="266"/>
      <c r="D3514" s="252" t="s">
        <v>428</v>
      </c>
      <c r="E3514" s="267" t="s">
        <v>21</v>
      </c>
      <c r="F3514" s="268" t="s">
        <v>245</v>
      </c>
      <c r="G3514" s="266"/>
      <c r="H3514" s="269">
        <v>9518.7000000000007</v>
      </c>
      <c r="I3514" s="270"/>
      <c r="J3514" s="266"/>
      <c r="K3514" s="266"/>
      <c r="L3514" s="271"/>
      <c r="M3514" s="272"/>
      <c r="N3514" s="273"/>
      <c r="O3514" s="273"/>
      <c r="P3514" s="273"/>
      <c r="Q3514" s="273"/>
      <c r="R3514" s="273"/>
      <c r="S3514" s="273"/>
      <c r="T3514" s="274"/>
      <c r="AT3514" s="275" t="s">
        <v>428</v>
      </c>
      <c r="AU3514" s="275" t="s">
        <v>86</v>
      </c>
      <c r="AV3514" s="13" t="s">
        <v>86</v>
      </c>
      <c r="AW3514" s="13" t="s">
        <v>39</v>
      </c>
      <c r="AX3514" s="13" t="s">
        <v>76</v>
      </c>
      <c r="AY3514" s="275" t="s">
        <v>414</v>
      </c>
    </row>
    <row r="3515" s="12" customFormat="1">
      <c r="B3515" s="255"/>
      <c r="C3515" s="256"/>
      <c r="D3515" s="252" t="s">
        <v>428</v>
      </c>
      <c r="E3515" s="257" t="s">
        <v>21</v>
      </c>
      <c r="F3515" s="258" t="s">
        <v>3756</v>
      </c>
      <c r="G3515" s="256"/>
      <c r="H3515" s="257" t="s">
        <v>21</v>
      </c>
      <c r="I3515" s="259"/>
      <c r="J3515" s="256"/>
      <c r="K3515" s="256"/>
      <c r="L3515" s="260"/>
      <c r="M3515" s="261"/>
      <c r="N3515" s="262"/>
      <c r="O3515" s="262"/>
      <c r="P3515" s="262"/>
      <c r="Q3515" s="262"/>
      <c r="R3515" s="262"/>
      <c r="S3515" s="262"/>
      <c r="T3515" s="263"/>
      <c r="AT3515" s="264" t="s">
        <v>428</v>
      </c>
      <c r="AU3515" s="264" t="s">
        <v>86</v>
      </c>
      <c r="AV3515" s="12" t="s">
        <v>83</v>
      </c>
      <c r="AW3515" s="12" t="s">
        <v>39</v>
      </c>
      <c r="AX3515" s="12" t="s">
        <v>76</v>
      </c>
      <c r="AY3515" s="264" t="s">
        <v>414</v>
      </c>
    </row>
    <row r="3516" s="13" customFormat="1">
      <c r="B3516" s="265"/>
      <c r="C3516" s="266"/>
      <c r="D3516" s="252" t="s">
        <v>428</v>
      </c>
      <c r="E3516" s="267" t="s">
        <v>21</v>
      </c>
      <c r="F3516" s="268" t="s">
        <v>3757</v>
      </c>
      <c r="G3516" s="266"/>
      <c r="H3516" s="269">
        <v>685.346</v>
      </c>
      <c r="I3516" s="270"/>
      <c r="J3516" s="266"/>
      <c r="K3516" s="266"/>
      <c r="L3516" s="271"/>
      <c r="M3516" s="272"/>
      <c r="N3516" s="273"/>
      <c r="O3516" s="273"/>
      <c r="P3516" s="273"/>
      <c r="Q3516" s="273"/>
      <c r="R3516" s="273"/>
      <c r="S3516" s="273"/>
      <c r="T3516" s="274"/>
      <c r="AT3516" s="275" t="s">
        <v>428</v>
      </c>
      <c r="AU3516" s="275" t="s">
        <v>86</v>
      </c>
      <c r="AV3516" s="13" t="s">
        <v>86</v>
      </c>
      <c r="AW3516" s="13" t="s">
        <v>39</v>
      </c>
      <c r="AX3516" s="13" t="s">
        <v>76</v>
      </c>
      <c r="AY3516" s="275" t="s">
        <v>414</v>
      </c>
    </row>
    <row r="3517" s="15" customFormat="1">
      <c r="B3517" s="287"/>
      <c r="C3517" s="288"/>
      <c r="D3517" s="252" t="s">
        <v>428</v>
      </c>
      <c r="E3517" s="289" t="s">
        <v>21</v>
      </c>
      <c r="F3517" s="290" t="s">
        <v>235</v>
      </c>
      <c r="G3517" s="288"/>
      <c r="H3517" s="291">
        <v>10204.046</v>
      </c>
      <c r="I3517" s="292"/>
      <c r="J3517" s="288"/>
      <c r="K3517" s="288"/>
      <c r="L3517" s="293"/>
      <c r="M3517" s="294"/>
      <c r="N3517" s="295"/>
      <c r="O3517" s="295"/>
      <c r="P3517" s="295"/>
      <c r="Q3517" s="295"/>
      <c r="R3517" s="295"/>
      <c r="S3517" s="295"/>
      <c r="T3517" s="296"/>
      <c r="AT3517" s="297" t="s">
        <v>428</v>
      </c>
      <c r="AU3517" s="297" t="s">
        <v>86</v>
      </c>
      <c r="AV3517" s="15" t="s">
        <v>422</v>
      </c>
      <c r="AW3517" s="15" t="s">
        <v>39</v>
      </c>
      <c r="AX3517" s="15" t="s">
        <v>83</v>
      </c>
      <c r="AY3517" s="297" t="s">
        <v>414</v>
      </c>
    </row>
    <row r="3518" s="13" customFormat="1">
      <c r="B3518" s="265"/>
      <c r="C3518" s="266"/>
      <c r="D3518" s="252" t="s">
        <v>428</v>
      </c>
      <c r="E3518" s="266"/>
      <c r="F3518" s="268" t="s">
        <v>3758</v>
      </c>
      <c r="G3518" s="266"/>
      <c r="H3518" s="269">
        <v>11224.450999999999</v>
      </c>
      <c r="I3518" s="270"/>
      <c r="J3518" s="266"/>
      <c r="K3518" s="266"/>
      <c r="L3518" s="271"/>
      <c r="M3518" s="272"/>
      <c r="N3518" s="273"/>
      <c r="O3518" s="273"/>
      <c r="P3518" s="273"/>
      <c r="Q3518" s="273"/>
      <c r="R3518" s="273"/>
      <c r="S3518" s="273"/>
      <c r="T3518" s="274"/>
      <c r="AT3518" s="275" t="s">
        <v>428</v>
      </c>
      <c r="AU3518" s="275" t="s">
        <v>86</v>
      </c>
      <c r="AV3518" s="13" t="s">
        <v>86</v>
      </c>
      <c r="AW3518" s="13" t="s">
        <v>6</v>
      </c>
      <c r="AX3518" s="13" t="s">
        <v>83</v>
      </c>
      <c r="AY3518" s="275" t="s">
        <v>414</v>
      </c>
    </row>
    <row r="3519" s="1" customFormat="1" ht="25.5" customHeight="1">
      <c r="B3519" s="47"/>
      <c r="C3519" s="240" t="s">
        <v>3759</v>
      </c>
      <c r="D3519" s="240" t="s">
        <v>418</v>
      </c>
      <c r="E3519" s="241" t="s">
        <v>3760</v>
      </c>
      <c r="F3519" s="242" t="s">
        <v>3761</v>
      </c>
      <c r="G3519" s="243" t="s">
        <v>192</v>
      </c>
      <c r="H3519" s="244">
        <v>108.5</v>
      </c>
      <c r="I3519" s="245"/>
      <c r="J3519" s="246">
        <f>ROUND(I3519*H3519,2)</f>
        <v>0</v>
      </c>
      <c r="K3519" s="242" t="s">
        <v>421</v>
      </c>
      <c r="L3519" s="73"/>
      <c r="M3519" s="247" t="s">
        <v>21</v>
      </c>
      <c r="N3519" s="248" t="s">
        <v>47</v>
      </c>
      <c r="O3519" s="48"/>
      <c r="P3519" s="249">
        <f>O3519*H3519</f>
        <v>0</v>
      </c>
      <c r="Q3519" s="249">
        <v>0.00040000000000000002</v>
      </c>
      <c r="R3519" s="249">
        <f>Q3519*H3519</f>
        <v>0.043400000000000001</v>
      </c>
      <c r="S3519" s="249">
        <v>0</v>
      </c>
      <c r="T3519" s="250">
        <f>S3519*H3519</f>
        <v>0</v>
      </c>
      <c r="AR3519" s="25" t="s">
        <v>690</v>
      </c>
      <c r="AT3519" s="25" t="s">
        <v>418</v>
      </c>
      <c r="AU3519" s="25" t="s">
        <v>86</v>
      </c>
      <c r="AY3519" s="25" t="s">
        <v>414</v>
      </c>
      <c r="BE3519" s="251">
        <f>IF(N3519="základní",J3519,0)</f>
        <v>0</v>
      </c>
      <c r="BF3519" s="251">
        <f>IF(N3519="snížená",J3519,0)</f>
        <v>0</v>
      </c>
      <c r="BG3519" s="251">
        <f>IF(N3519="zákl. přenesená",J3519,0)</f>
        <v>0</v>
      </c>
      <c r="BH3519" s="251">
        <f>IF(N3519="sníž. přenesená",J3519,0)</f>
        <v>0</v>
      </c>
      <c r="BI3519" s="251">
        <f>IF(N3519="nulová",J3519,0)</f>
        <v>0</v>
      </c>
      <c r="BJ3519" s="25" t="s">
        <v>83</v>
      </c>
      <c r="BK3519" s="251">
        <f>ROUND(I3519*H3519,2)</f>
        <v>0</v>
      </c>
      <c r="BL3519" s="25" t="s">
        <v>690</v>
      </c>
      <c r="BM3519" s="25" t="s">
        <v>3762</v>
      </c>
    </row>
    <row r="3520" s="12" customFormat="1">
      <c r="B3520" s="255"/>
      <c r="C3520" s="256"/>
      <c r="D3520" s="252" t="s">
        <v>428</v>
      </c>
      <c r="E3520" s="257" t="s">
        <v>21</v>
      </c>
      <c r="F3520" s="258" t="s">
        <v>1501</v>
      </c>
      <c r="G3520" s="256"/>
      <c r="H3520" s="257" t="s">
        <v>21</v>
      </c>
      <c r="I3520" s="259"/>
      <c r="J3520" s="256"/>
      <c r="K3520" s="256"/>
      <c r="L3520" s="260"/>
      <c r="M3520" s="261"/>
      <c r="N3520" s="262"/>
      <c r="O3520" s="262"/>
      <c r="P3520" s="262"/>
      <c r="Q3520" s="262"/>
      <c r="R3520" s="262"/>
      <c r="S3520" s="262"/>
      <c r="T3520" s="263"/>
      <c r="AT3520" s="264" t="s">
        <v>428</v>
      </c>
      <c r="AU3520" s="264" t="s">
        <v>86</v>
      </c>
      <c r="AV3520" s="12" t="s">
        <v>83</v>
      </c>
      <c r="AW3520" s="12" t="s">
        <v>39</v>
      </c>
      <c r="AX3520" s="12" t="s">
        <v>76</v>
      </c>
      <c r="AY3520" s="264" t="s">
        <v>414</v>
      </c>
    </row>
    <row r="3521" s="13" customFormat="1">
      <c r="B3521" s="265"/>
      <c r="C3521" s="266"/>
      <c r="D3521" s="252" t="s">
        <v>428</v>
      </c>
      <c r="E3521" s="267" t="s">
        <v>21</v>
      </c>
      <c r="F3521" s="268" t="s">
        <v>3763</v>
      </c>
      <c r="G3521" s="266"/>
      <c r="H3521" s="269">
        <v>100.40000000000001</v>
      </c>
      <c r="I3521" s="270"/>
      <c r="J3521" s="266"/>
      <c r="K3521" s="266"/>
      <c r="L3521" s="271"/>
      <c r="M3521" s="272"/>
      <c r="N3521" s="273"/>
      <c r="O3521" s="273"/>
      <c r="P3521" s="273"/>
      <c r="Q3521" s="273"/>
      <c r="R3521" s="273"/>
      <c r="S3521" s="273"/>
      <c r="T3521" s="274"/>
      <c r="AT3521" s="275" t="s">
        <v>428</v>
      </c>
      <c r="AU3521" s="275" t="s">
        <v>86</v>
      </c>
      <c r="AV3521" s="13" t="s">
        <v>86</v>
      </c>
      <c r="AW3521" s="13" t="s">
        <v>39</v>
      </c>
      <c r="AX3521" s="13" t="s">
        <v>76</v>
      </c>
      <c r="AY3521" s="275" t="s">
        <v>414</v>
      </c>
    </row>
    <row r="3522" s="13" customFormat="1">
      <c r="B3522" s="265"/>
      <c r="C3522" s="266"/>
      <c r="D3522" s="252" t="s">
        <v>428</v>
      </c>
      <c r="E3522" s="267" t="s">
        <v>21</v>
      </c>
      <c r="F3522" s="268" t="s">
        <v>3764</v>
      </c>
      <c r="G3522" s="266"/>
      <c r="H3522" s="269">
        <v>8.0999999999999996</v>
      </c>
      <c r="I3522" s="270"/>
      <c r="J3522" s="266"/>
      <c r="K3522" s="266"/>
      <c r="L3522" s="271"/>
      <c r="M3522" s="272"/>
      <c r="N3522" s="273"/>
      <c r="O3522" s="273"/>
      <c r="P3522" s="273"/>
      <c r="Q3522" s="273"/>
      <c r="R3522" s="273"/>
      <c r="S3522" s="273"/>
      <c r="T3522" s="274"/>
      <c r="AT3522" s="275" t="s">
        <v>428</v>
      </c>
      <c r="AU3522" s="275" t="s">
        <v>86</v>
      </c>
      <c r="AV3522" s="13" t="s">
        <v>86</v>
      </c>
      <c r="AW3522" s="13" t="s">
        <v>39</v>
      </c>
      <c r="AX3522" s="13" t="s">
        <v>76</v>
      </c>
      <c r="AY3522" s="275" t="s">
        <v>414</v>
      </c>
    </row>
    <row r="3523" s="14" customFormat="1">
      <c r="B3523" s="276"/>
      <c r="C3523" s="277"/>
      <c r="D3523" s="252" t="s">
        <v>428</v>
      </c>
      <c r="E3523" s="278" t="s">
        <v>249</v>
      </c>
      <c r="F3523" s="279" t="s">
        <v>259</v>
      </c>
      <c r="G3523" s="277"/>
      <c r="H3523" s="280">
        <v>108.5</v>
      </c>
      <c r="I3523" s="281"/>
      <c r="J3523" s="277"/>
      <c r="K3523" s="277"/>
      <c r="L3523" s="282"/>
      <c r="M3523" s="283"/>
      <c r="N3523" s="284"/>
      <c r="O3523" s="284"/>
      <c r="P3523" s="284"/>
      <c r="Q3523" s="284"/>
      <c r="R3523" s="284"/>
      <c r="S3523" s="284"/>
      <c r="T3523" s="285"/>
      <c r="AT3523" s="286" t="s">
        <v>428</v>
      </c>
      <c r="AU3523" s="286" t="s">
        <v>86</v>
      </c>
      <c r="AV3523" s="14" t="s">
        <v>394</v>
      </c>
      <c r="AW3523" s="14" t="s">
        <v>39</v>
      </c>
      <c r="AX3523" s="14" t="s">
        <v>76</v>
      </c>
      <c r="AY3523" s="286" t="s">
        <v>414</v>
      </c>
    </row>
    <row r="3524" s="15" customFormat="1">
      <c r="B3524" s="287"/>
      <c r="C3524" s="288"/>
      <c r="D3524" s="252" t="s">
        <v>428</v>
      </c>
      <c r="E3524" s="289" t="s">
        <v>21</v>
      </c>
      <c r="F3524" s="290" t="s">
        <v>235</v>
      </c>
      <c r="G3524" s="288"/>
      <c r="H3524" s="291">
        <v>108.5</v>
      </c>
      <c r="I3524" s="292"/>
      <c r="J3524" s="288"/>
      <c r="K3524" s="288"/>
      <c r="L3524" s="293"/>
      <c r="M3524" s="294"/>
      <c r="N3524" s="295"/>
      <c r="O3524" s="295"/>
      <c r="P3524" s="295"/>
      <c r="Q3524" s="295"/>
      <c r="R3524" s="295"/>
      <c r="S3524" s="295"/>
      <c r="T3524" s="296"/>
      <c r="AT3524" s="297" t="s">
        <v>428</v>
      </c>
      <c r="AU3524" s="297" t="s">
        <v>86</v>
      </c>
      <c r="AV3524" s="15" t="s">
        <v>422</v>
      </c>
      <c r="AW3524" s="15" t="s">
        <v>39</v>
      </c>
      <c r="AX3524" s="15" t="s">
        <v>83</v>
      </c>
      <c r="AY3524" s="297" t="s">
        <v>414</v>
      </c>
    </row>
    <row r="3525" s="1" customFormat="1" ht="242.25" customHeight="1">
      <c r="B3525" s="47"/>
      <c r="C3525" s="298" t="s">
        <v>3765</v>
      </c>
      <c r="D3525" s="298" t="s">
        <v>841</v>
      </c>
      <c r="E3525" s="299" t="s">
        <v>3766</v>
      </c>
      <c r="F3525" s="300" t="s">
        <v>3767</v>
      </c>
      <c r="G3525" s="301" t="s">
        <v>192</v>
      </c>
      <c r="H3525" s="302">
        <v>131.524</v>
      </c>
      <c r="I3525" s="303"/>
      <c r="J3525" s="304">
        <f>ROUND(I3525*H3525,2)</f>
        <v>0</v>
      </c>
      <c r="K3525" s="300" t="s">
        <v>21</v>
      </c>
      <c r="L3525" s="305"/>
      <c r="M3525" s="306" t="s">
        <v>21</v>
      </c>
      <c r="N3525" s="307" t="s">
        <v>47</v>
      </c>
      <c r="O3525" s="48"/>
      <c r="P3525" s="249">
        <f>O3525*H3525</f>
        <v>0</v>
      </c>
      <c r="Q3525" s="249">
        <v>0.0033999999999999998</v>
      </c>
      <c r="R3525" s="249">
        <f>Q3525*H3525</f>
        <v>0.44718159999999996</v>
      </c>
      <c r="S3525" s="249">
        <v>0</v>
      </c>
      <c r="T3525" s="250">
        <f>S3525*H3525</f>
        <v>0</v>
      </c>
      <c r="AR3525" s="25" t="s">
        <v>818</v>
      </c>
      <c r="AT3525" s="25" t="s">
        <v>841</v>
      </c>
      <c r="AU3525" s="25" t="s">
        <v>86</v>
      </c>
      <c r="AY3525" s="25" t="s">
        <v>414</v>
      </c>
      <c r="BE3525" s="251">
        <f>IF(N3525="základní",J3525,0)</f>
        <v>0</v>
      </c>
      <c r="BF3525" s="251">
        <f>IF(N3525="snížená",J3525,0)</f>
        <v>0</v>
      </c>
      <c r="BG3525" s="251">
        <f>IF(N3525="zákl. přenesená",J3525,0)</f>
        <v>0</v>
      </c>
      <c r="BH3525" s="251">
        <f>IF(N3525="sníž. přenesená",J3525,0)</f>
        <v>0</v>
      </c>
      <c r="BI3525" s="251">
        <f>IF(N3525="nulová",J3525,0)</f>
        <v>0</v>
      </c>
      <c r="BJ3525" s="25" t="s">
        <v>83</v>
      </c>
      <c r="BK3525" s="251">
        <f>ROUND(I3525*H3525,2)</f>
        <v>0</v>
      </c>
      <c r="BL3525" s="25" t="s">
        <v>690</v>
      </c>
      <c r="BM3525" s="25" t="s">
        <v>3768</v>
      </c>
    </row>
    <row r="3526" s="13" customFormat="1">
      <c r="B3526" s="265"/>
      <c r="C3526" s="266"/>
      <c r="D3526" s="252" t="s">
        <v>428</v>
      </c>
      <c r="E3526" s="267" t="s">
        <v>21</v>
      </c>
      <c r="F3526" s="268" t="s">
        <v>249</v>
      </c>
      <c r="G3526" s="266"/>
      <c r="H3526" s="269">
        <v>108.5</v>
      </c>
      <c r="I3526" s="270"/>
      <c r="J3526" s="266"/>
      <c r="K3526" s="266"/>
      <c r="L3526" s="271"/>
      <c r="M3526" s="272"/>
      <c r="N3526" s="273"/>
      <c r="O3526" s="273"/>
      <c r="P3526" s="273"/>
      <c r="Q3526" s="273"/>
      <c r="R3526" s="273"/>
      <c r="S3526" s="273"/>
      <c r="T3526" s="274"/>
      <c r="AT3526" s="275" t="s">
        <v>428</v>
      </c>
      <c r="AU3526" s="275" t="s">
        <v>86</v>
      </c>
      <c r="AV3526" s="13" t="s">
        <v>86</v>
      </c>
      <c r="AW3526" s="13" t="s">
        <v>39</v>
      </c>
      <c r="AX3526" s="13" t="s">
        <v>76</v>
      </c>
      <c r="AY3526" s="275" t="s">
        <v>414</v>
      </c>
    </row>
    <row r="3527" s="12" customFormat="1">
      <c r="B3527" s="255"/>
      <c r="C3527" s="256"/>
      <c r="D3527" s="252" t="s">
        <v>428</v>
      </c>
      <c r="E3527" s="257" t="s">
        <v>21</v>
      </c>
      <c r="F3527" s="258" t="s">
        <v>3756</v>
      </c>
      <c r="G3527" s="256"/>
      <c r="H3527" s="257" t="s">
        <v>21</v>
      </c>
      <c r="I3527" s="259"/>
      <c r="J3527" s="256"/>
      <c r="K3527" s="256"/>
      <c r="L3527" s="260"/>
      <c r="M3527" s="261"/>
      <c r="N3527" s="262"/>
      <c r="O3527" s="262"/>
      <c r="P3527" s="262"/>
      <c r="Q3527" s="262"/>
      <c r="R3527" s="262"/>
      <c r="S3527" s="262"/>
      <c r="T3527" s="263"/>
      <c r="AT3527" s="264" t="s">
        <v>428</v>
      </c>
      <c r="AU3527" s="264" t="s">
        <v>86</v>
      </c>
      <c r="AV3527" s="12" t="s">
        <v>83</v>
      </c>
      <c r="AW3527" s="12" t="s">
        <v>39</v>
      </c>
      <c r="AX3527" s="12" t="s">
        <v>76</v>
      </c>
      <c r="AY3527" s="264" t="s">
        <v>414</v>
      </c>
    </row>
    <row r="3528" s="13" customFormat="1">
      <c r="B3528" s="265"/>
      <c r="C3528" s="266"/>
      <c r="D3528" s="252" t="s">
        <v>428</v>
      </c>
      <c r="E3528" s="267" t="s">
        <v>21</v>
      </c>
      <c r="F3528" s="268" t="s">
        <v>3769</v>
      </c>
      <c r="G3528" s="266"/>
      <c r="H3528" s="269">
        <v>11.067</v>
      </c>
      <c r="I3528" s="270"/>
      <c r="J3528" s="266"/>
      <c r="K3528" s="266"/>
      <c r="L3528" s="271"/>
      <c r="M3528" s="272"/>
      <c r="N3528" s="273"/>
      <c r="O3528" s="273"/>
      <c r="P3528" s="273"/>
      <c r="Q3528" s="273"/>
      <c r="R3528" s="273"/>
      <c r="S3528" s="273"/>
      <c r="T3528" s="274"/>
      <c r="AT3528" s="275" t="s">
        <v>428</v>
      </c>
      <c r="AU3528" s="275" t="s">
        <v>86</v>
      </c>
      <c r="AV3528" s="13" t="s">
        <v>86</v>
      </c>
      <c r="AW3528" s="13" t="s">
        <v>39</v>
      </c>
      <c r="AX3528" s="13" t="s">
        <v>76</v>
      </c>
      <c r="AY3528" s="275" t="s">
        <v>414</v>
      </c>
    </row>
    <row r="3529" s="15" customFormat="1">
      <c r="B3529" s="287"/>
      <c r="C3529" s="288"/>
      <c r="D3529" s="252" t="s">
        <v>428</v>
      </c>
      <c r="E3529" s="289" t="s">
        <v>21</v>
      </c>
      <c r="F3529" s="290" t="s">
        <v>235</v>
      </c>
      <c r="G3529" s="288"/>
      <c r="H3529" s="291">
        <v>119.56699999999999</v>
      </c>
      <c r="I3529" s="292"/>
      <c r="J3529" s="288"/>
      <c r="K3529" s="288"/>
      <c r="L3529" s="293"/>
      <c r="M3529" s="294"/>
      <c r="N3529" s="295"/>
      <c r="O3529" s="295"/>
      <c r="P3529" s="295"/>
      <c r="Q3529" s="295"/>
      <c r="R3529" s="295"/>
      <c r="S3529" s="295"/>
      <c r="T3529" s="296"/>
      <c r="AT3529" s="297" t="s">
        <v>428</v>
      </c>
      <c r="AU3529" s="297" t="s">
        <v>86</v>
      </c>
      <c r="AV3529" s="15" t="s">
        <v>422</v>
      </c>
      <c r="AW3529" s="15" t="s">
        <v>39</v>
      </c>
      <c r="AX3529" s="15" t="s">
        <v>83</v>
      </c>
      <c r="AY3529" s="297" t="s">
        <v>414</v>
      </c>
    </row>
    <row r="3530" s="13" customFormat="1">
      <c r="B3530" s="265"/>
      <c r="C3530" s="266"/>
      <c r="D3530" s="252" t="s">
        <v>428</v>
      </c>
      <c r="E3530" s="266"/>
      <c r="F3530" s="268" t="s">
        <v>3770</v>
      </c>
      <c r="G3530" s="266"/>
      <c r="H3530" s="269">
        <v>131.524</v>
      </c>
      <c r="I3530" s="270"/>
      <c r="J3530" s="266"/>
      <c r="K3530" s="266"/>
      <c r="L3530" s="271"/>
      <c r="M3530" s="272"/>
      <c r="N3530" s="273"/>
      <c r="O3530" s="273"/>
      <c r="P3530" s="273"/>
      <c r="Q3530" s="273"/>
      <c r="R3530" s="273"/>
      <c r="S3530" s="273"/>
      <c r="T3530" s="274"/>
      <c r="AT3530" s="275" t="s">
        <v>428</v>
      </c>
      <c r="AU3530" s="275" t="s">
        <v>86</v>
      </c>
      <c r="AV3530" s="13" t="s">
        <v>86</v>
      </c>
      <c r="AW3530" s="13" t="s">
        <v>6</v>
      </c>
      <c r="AX3530" s="13" t="s">
        <v>83</v>
      </c>
      <c r="AY3530" s="275" t="s">
        <v>414</v>
      </c>
    </row>
    <row r="3531" s="1" customFormat="1" ht="25.5" customHeight="1">
      <c r="B3531" s="47"/>
      <c r="C3531" s="240" t="s">
        <v>3771</v>
      </c>
      <c r="D3531" s="240" t="s">
        <v>418</v>
      </c>
      <c r="E3531" s="241" t="s">
        <v>3772</v>
      </c>
      <c r="F3531" s="242" t="s">
        <v>3773</v>
      </c>
      <c r="G3531" s="243" t="s">
        <v>145</v>
      </c>
      <c r="H3531" s="244">
        <v>7220.3999999999996</v>
      </c>
      <c r="I3531" s="245"/>
      <c r="J3531" s="246">
        <f>ROUND(I3531*H3531,2)</f>
        <v>0</v>
      </c>
      <c r="K3531" s="242" t="s">
        <v>421</v>
      </c>
      <c r="L3531" s="73"/>
      <c r="M3531" s="247" t="s">
        <v>21</v>
      </c>
      <c r="N3531" s="248" t="s">
        <v>47</v>
      </c>
      <c r="O3531" s="48"/>
      <c r="P3531" s="249">
        <f>O3531*H3531</f>
        <v>0</v>
      </c>
      <c r="Q3531" s="249">
        <v>2.0000000000000002E-05</v>
      </c>
      <c r="R3531" s="249">
        <f>Q3531*H3531</f>
        <v>0.14440800000000001</v>
      </c>
      <c r="S3531" s="249">
        <v>0</v>
      </c>
      <c r="T3531" s="250">
        <f>S3531*H3531</f>
        <v>0</v>
      </c>
      <c r="AR3531" s="25" t="s">
        <v>690</v>
      </c>
      <c r="AT3531" s="25" t="s">
        <v>418</v>
      </c>
      <c r="AU3531" s="25" t="s">
        <v>86</v>
      </c>
      <c r="AY3531" s="25" t="s">
        <v>414</v>
      </c>
      <c r="BE3531" s="251">
        <f>IF(N3531="základní",J3531,0)</f>
        <v>0</v>
      </c>
      <c r="BF3531" s="251">
        <f>IF(N3531="snížená",J3531,0)</f>
        <v>0</v>
      </c>
      <c r="BG3531" s="251">
        <f>IF(N3531="zákl. přenesená",J3531,0)</f>
        <v>0</v>
      </c>
      <c r="BH3531" s="251">
        <f>IF(N3531="sníž. přenesená",J3531,0)</f>
        <v>0</v>
      </c>
      <c r="BI3531" s="251">
        <f>IF(N3531="nulová",J3531,0)</f>
        <v>0</v>
      </c>
      <c r="BJ3531" s="25" t="s">
        <v>83</v>
      </c>
      <c r="BK3531" s="251">
        <f>ROUND(I3531*H3531,2)</f>
        <v>0</v>
      </c>
      <c r="BL3531" s="25" t="s">
        <v>690</v>
      </c>
      <c r="BM3531" s="25" t="s">
        <v>3774</v>
      </c>
    </row>
    <row r="3532" s="12" customFormat="1">
      <c r="B3532" s="255"/>
      <c r="C3532" s="256"/>
      <c r="D3532" s="252" t="s">
        <v>428</v>
      </c>
      <c r="E3532" s="257" t="s">
        <v>21</v>
      </c>
      <c r="F3532" s="258" t="s">
        <v>3775</v>
      </c>
      <c r="G3532" s="256"/>
      <c r="H3532" s="257" t="s">
        <v>21</v>
      </c>
      <c r="I3532" s="259"/>
      <c r="J3532" s="256"/>
      <c r="K3532" s="256"/>
      <c r="L3532" s="260"/>
      <c r="M3532" s="261"/>
      <c r="N3532" s="262"/>
      <c r="O3532" s="262"/>
      <c r="P3532" s="262"/>
      <c r="Q3532" s="262"/>
      <c r="R3532" s="262"/>
      <c r="S3532" s="262"/>
      <c r="T3532" s="263"/>
      <c r="AT3532" s="264" t="s">
        <v>428</v>
      </c>
      <c r="AU3532" s="264" t="s">
        <v>86</v>
      </c>
      <c r="AV3532" s="12" t="s">
        <v>83</v>
      </c>
      <c r="AW3532" s="12" t="s">
        <v>39</v>
      </c>
      <c r="AX3532" s="12" t="s">
        <v>76</v>
      </c>
      <c r="AY3532" s="264" t="s">
        <v>414</v>
      </c>
    </row>
    <row r="3533" s="13" customFormat="1">
      <c r="B3533" s="265"/>
      <c r="C3533" s="266"/>
      <c r="D3533" s="252" t="s">
        <v>428</v>
      </c>
      <c r="E3533" s="267" t="s">
        <v>21</v>
      </c>
      <c r="F3533" s="268" t="s">
        <v>3776</v>
      </c>
      <c r="G3533" s="266"/>
      <c r="H3533" s="269">
        <v>7139.0249999999996</v>
      </c>
      <c r="I3533" s="270"/>
      <c r="J3533" s="266"/>
      <c r="K3533" s="266"/>
      <c r="L3533" s="271"/>
      <c r="M3533" s="272"/>
      <c r="N3533" s="273"/>
      <c r="O3533" s="273"/>
      <c r="P3533" s="273"/>
      <c r="Q3533" s="273"/>
      <c r="R3533" s="273"/>
      <c r="S3533" s="273"/>
      <c r="T3533" s="274"/>
      <c r="AT3533" s="275" t="s">
        <v>428</v>
      </c>
      <c r="AU3533" s="275" t="s">
        <v>86</v>
      </c>
      <c r="AV3533" s="13" t="s">
        <v>86</v>
      </c>
      <c r="AW3533" s="13" t="s">
        <v>39</v>
      </c>
      <c r="AX3533" s="13" t="s">
        <v>76</v>
      </c>
      <c r="AY3533" s="275" t="s">
        <v>414</v>
      </c>
    </row>
    <row r="3534" s="13" customFormat="1">
      <c r="B3534" s="265"/>
      <c r="C3534" s="266"/>
      <c r="D3534" s="252" t="s">
        <v>428</v>
      </c>
      <c r="E3534" s="267" t="s">
        <v>21</v>
      </c>
      <c r="F3534" s="268" t="s">
        <v>3777</v>
      </c>
      <c r="G3534" s="266"/>
      <c r="H3534" s="269">
        <v>81.375</v>
      </c>
      <c r="I3534" s="270"/>
      <c r="J3534" s="266"/>
      <c r="K3534" s="266"/>
      <c r="L3534" s="271"/>
      <c r="M3534" s="272"/>
      <c r="N3534" s="273"/>
      <c r="O3534" s="273"/>
      <c r="P3534" s="273"/>
      <c r="Q3534" s="273"/>
      <c r="R3534" s="273"/>
      <c r="S3534" s="273"/>
      <c r="T3534" s="274"/>
      <c r="AT3534" s="275" t="s">
        <v>428</v>
      </c>
      <c r="AU3534" s="275" t="s">
        <v>86</v>
      </c>
      <c r="AV3534" s="13" t="s">
        <v>86</v>
      </c>
      <c r="AW3534" s="13" t="s">
        <v>39</v>
      </c>
      <c r="AX3534" s="13" t="s">
        <v>76</v>
      </c>
      <c r="AY3534" s="275" t="s">
        <v>414</v>
      </c>
    </row>
    <row r="3535" s="15" customFormat="1">
      <c r="B3535" s="287"/>
      <c r="C3535" s="288"/>
      <c r="D3535" s="252" t="s">
        <v>428</v>
      </c>
      <c r="E3535" s="289" t="s">
        <v>21</v>
      </c>
      <c r="F3535" s="290" t="s">
        <v>235</v>
      </c>
      <c r="G3535" s="288"/>
      <c r="H3535" s="291">
        <v>7220.3999999999996</v>
      </c>
      <c r="I3535" s="292"/>
      <c r="J3535" s="288"/>
      <c r="K3535" s="288"/>
      <c r="L3535" s="293"/>
      <c r="M3535" s="294"/>
      <c r="N3535" s="295"/>
      <c r="O3535" s="295"/>
      <c r="P3535" s="295"/>
      <c r="Q3535" s="295"/>
      <c r="R3535" s="295"/>
      <c r="S3535" s="295"/>
      <c r="T3535" s="296"/>
      <c r="AT3535" s="297" t="s">
        <v>428</v>
      </c>
      <c r="AU3535" s="297" t="s">
        <v>86</v>
      </c>
      <c r="AV3535" s="15" t="s">
        <v>422</v>
      </c>
      <c r="AW3535" s="15" t="s">
        <v>39</v>
      </c>
      <c r="AX3535" s="15" t="s">
        <v>83</v>
      </c>
      <c r="AY3535" s="297" t="s">
        <v>414</v>
      </c>
    </row>
    <row r="3536" s="1" customFormat="1" ht="16.5" customHeight="1">
      <c r="B3536" s="47"/>
      <c r="C3536" s="240" t="s">
        <v>3778</v>
      </c>
      <c r="D3536" s="240" t="s">
        <v>418</v>
      </c>
      <c r="E3536" s="241" t="s">
        <v>3779</v>
      </c>
      <c r="F3536" s="242" t="s">
        <v>3780</v>
      </c>
      <c r="G3536" s="243" t="s">
        <v>145</v>
      </c>
      <c r="H3536" s="244">
        <v>11606.889999999999</v>
      </c>
      <c r="I3536" s="245"/>
      <c r="J3536" s="246">
        <f>ROUND(I3536*H3536,2)</f>
        <v>0</v>
      </c>
      <c r="K3536" s="242" t="s">
        <v>421</v>
      </c>
      <c r="L3536" s="73"/>
      <c r="M3536" s="247" t="s">
        <v>21</v>
      </c>
      <c r="N3536" s="248" t="s">
        <v>47</v>
      </c>
      <c r="O3536" s="48"/>
      <c r="P3536" s="249">
        <f>O3536*H3536</f>
        <v>0</v>
      </c>
      <c r="Q3536" s="249">
        <v>2.0000000000000002E-05</v>
      </c>
      <c r="R3536" s="249">
        <f>Q3536*H3536</f>
        <v>0.23213780000000001</v>
      </c>
      <c r="S3536" s="249">
        <v>0</v>
      </c>
      <c r="T3536" s="250">
        <f>S3536*H3536</f>
        <v>0</v>
      </c>
      <c r="AR3536" s="25" t="s">
        <v>690</v>
      </c>
      <c r="AT3536" s="25" t="s">
        <v>418</v>
      </c>
      <c r="AU3536" s="25" t="s">
        <v>86</v>
      </c>
      <c r="AY3536" s="25" t="s">
        <v>414</v>
      </c>
      <c r="BE3536" s="251">
        <f>IF(N3536="základní",J3536,0)</f>
        <v>0</v>
      </c>
      <c r="BF3536" s="251">
        <f>IF(N3536="snížená",J3536,0)</f>
        <v>0</v>
      </c>
      <c r="BG3536" s="251">
        <f>IF(N3536="zákl. přenesená",J3536,0)</f>
        <v>0</v>
      </c>
      <c r="BH3536" s="251">
        <f>IF(N3536="sníž. přenesená",J3536,0)</f>
        <v>0</v>
      </c>
      <c r="BI3536" s="251">
        <f>IF(N3536="nulová",J3536,0)</f>
        <v>0</v>
      </c>
      <c r="BJ3536" s="25" t="s">
        <v>83</v>
      </c>
      <c r="BK3536" s="251">
        <f>ROUND(I3536*H3536,2)</f>
        <v>0</v>
      </c>
      <c r="BL3536" s="25" t="s">
        <v>690</v>
      </c>
      <c r="BM3536" s="25" t="s">
        <v>3781</v>
      </c>
    </row>
    <row r="3537" s="12" customFormat="1">
      <c r="B3537" s="255"/>
      <c r="C3537" s="256"/>
      <c r="D3537" s="252" t="s">
        <v>428</v>
      </c>
      <c r="E3537" s="257" t="s">
        <v>21</v>
      </c>
      <c r="F3537" s="258" t="s">
        <v>3782</v>
      </c>
      <c r="G3537" s="256"/>
      <c r="H3537" s="257" t="s">
        <v>21</v>
      </c>
      <c r="I3537" s="259"/>
      <c r="J3537" s="256"/>
      <c r="K3537" s="256"/>
      <c r="L3537" s="260"/>
      <c r="M3537" s="261"/>
      <c r="N3537" s="262"/>
      <c r="O3537" s="262"/>
      <c r="P3537" s="262"/>
      <c r="Q3537" s="262"/>
      <c r="R3537" s="262"/>
      <c r="S3537" s="262"/>
      <c r="T3537" s="263"/>
      <c r="AT3537" s="264" t="s">
        <v>428</v>
      </c>
      <c r="AU3537" s="264" t="s">
        <v>86</v>
      </c>
      <c r="AV3537" s="12" t="s">
        <v>83</v>
      </c>
      <c r="AW3537" s="12" t="s">
        <v>39</v>
      </c>
      <c r="AX3537" s="12" t="s">
        <v>76</v>
      </c>
      <c r="AY3537" s="264" t="s">
        <v>414</v>
      </c>
    </row>
    <row r="3538" s="12" customFormat="1">
      <c r="B3538" s="255"/>
      <c r="C3538" s="256"/>
      <c r="D3538" s="252" t="s">
        <v>428</v>
      </c>
      <c r="E3538" s="257" t="s">
        <v>21</v>
      </c>
      <c r="F3538" s="258" t="s">
        <v>3783</v>
      </c>
      <c r="G3538" s="256"/>
      <c r="H3538" s="257" t="s">
        <v>21</v>
      </c>
      <c r="I3538" s="259"/>
      <c r="J3538" s="256"/>
      <c r="K3538" s="256"/>
      <c r="L3538" s="260"/>
      <c r="M3538" s="261"/>
      <c r="N3538" s="262"/>
      <c r="O3538" s="262"/>
      <c r="P3538" s="262"/>
      <c r="Q3538" s="262"/>
      <c r="R3538" s="262"/>
      <c r="S3538" s="262"/>
      <c r="T3538" s="263"/>
      <c r="AT3538" s="264" t="s">
        <v>428</v>
      </c>
      <c r="AU3538" s="264" t="s">
        <v>86</v>
      </c>
      <c r="AV3538" s="12" t="s">
        <v>83</v>
      </c>
      <c r="AW3538" s="12" t="s">
        <v>39</v>
      </c>
      <c r="AX3538" s="12" t="s">
        <v>76</v>
      </c>
      <c r="AY3538" s="264" t="s">
        <v>414</v>
      </c>
    </row>
    <row r="3539" s="12" customFormat="1">
      <c r="B3539" s="255"/>
      <c r="C3539" s="256"/>
      <c r="D3539" s="252" t="s">
        <v>428</v>
      </c>
      <c r="E3539" s="257" t="s">
        <v>21</v>
      </c>
      <c r="F3539" s="258" t="s">
        <v>3746</v>
      </c>
      <c r="G3539" s="256"/>
      <c r="H3539" s="257" t="s">
        <v>21</v>
      </c>
      <c r="I3539" s="259"/>
      <c r="J3539" s="256"/>
      <c r="K3539" s="256"/>
      <c r="L3539" s="260"/>
      <c r="M3539" s="261"/>
      <c r="N3539" s="262"/>
      <c r="O3539" s="262"/>
      <c r="P3539" s="262"/>
      <c r="Q3539" s="262"/>
      <c r="R3539" s="262"/>
      <c r="S3539" s="262"/>
      <c r="T3539" s="263"/>
      <c r="AT3539" s="264" t="s">
        <v>428</v>
      </c>
      <c r="AU3539" s="264" t="s">
        <v>86</v>
      </c>
      <c r="AV3539" s="12" t="s">
        <v>83</v>
      </c>
      <c r="AW3539" s="12" t="s">
        <v>39</v>
      </c>
      <c r="AX3539" s="12" t="s">
        <v>76</v>
      </c>
      <c r="AY3539" s="264" t="s">
        <v>414</v>
      </c>
    </row>
    <row r="3540" s="12" customFormat="1">
      <c r="B3540" s="255"/>
      <c r="C3540" s="256"/>
      <c r="D3540" s="252" t="s">
        <v>428</v>
      </c>
      <c r="E3540" s="257" t="s">
        <v>21</v>
      </c>
      <c r="F3540" s="258" t="s">
        <v>3749</v>
      </c>
      <c r="G3540" s="256"/>
      <c r="H3540" s="257" t="s">
        <v>21</v>
      </c>
      <c r="I3540" s="259"/>
      <c r="J3540" s="256"/>
      <c r="K3540" s="256"/>
      <c r="L3540" s="260"/>
      <c r="M3540" s="261"/>
      <c r="N3540" s="262"/>
      <c r="O3540" s="262"/>
      <c r="P3540" s="262"/>
      <c r="Q3540" s="262"/>
      <c r="R3540" s="262"/>
      <c r="S3540" s="262"/>
      <c r="T3540" s="263"/>
      <c r="AT3540" s="264" t="s">
        <v>428</v>
      </c>
      <c r="AU3540" s="264" t="s">
        <v>86</v>
      </c>
      <c r="AV3540" s="12" t="s">
        <v>83</v>
      </c>
      <c r="AW3540" s="12" t="s">
        <v>39</v>
      </c>
      <c r="AX3540" s="12" t="s">
        <v>76</v>
      </c>
      <c r="AY3540" s="264" t="s">
        <v>414</v>
      </c>
    </row>
    <row r="3541" s="13" customFormat="1">
      <c r="B3541" s="265"/>
      <c r="C3541" s="266"/>
      <c r="D3541" s="252" t="s">
        <v>428</v>
      </c>
      <c r="E3541" s="267" t="s">
        <v>21</v>
      </c>
      <c r="F3541" s="268" t="s">
        <v>3784</v>
      </c>
      <c r="G3541" s="266"/>
      <c r="H3541" s="269">
        <v>11422.440000000001</v>
      </c>
      <c r="I3541" s="270"/>
      <c r="J3541" s="266"/>
      <c r="K3541" s="266"/>
      <c r="L3541" s="271"/>
      <c r="M3541" s="272"/>
      <c r="N3541" s="273"/>
      <c r="O3541" s="273"/>
      <c r="P3541" s="273"/>
      <c r="Q3541" s="273"/>
      <c r="R3541" s="273"/>
      <c r="S3541" s="273"/>
      <c r="T3541" s="274"/>
      <c r="AT3541" s="275" t="s">
        <v>428</v>
      </c>
      <c r="AU3541" s="275" t="s">
        <v>86</v>
      </c>
      <c r="AV3541" s="13" t="s">
        <v>86</v>
      </c>
      <c r="AW3541" s="13" t="s">
        <v>39</v>
      </c>
      <c r="AX3541" s="13" t="s">
        <v>76</v>
      </c>
      <c r="AY3541" s="275" t="s">
        <v>414</v>
      </c>
    </row>
    <row r="3542" s="14" customFormat="1">
      <c r="B3542" s="276"/>
      <c r="C3542" s="277"/>
      <c r="D3542" s="252" t="s">
        <v>428</v>
      </c>
      <c r="E3542" s="278" t="s">
        <v>247</v>
      </c>
      <c r="F3542" s="279" t="s">
        <v>259</v>
      </c>
      <c r="G3542" s="277"/>
      <c r="H3542" s="280">
        <v>11422.440000000001</v>
      </c>
      <c r="I3542" s="281"/>
      <c r="J3542" s="277"/>
      <c r="K3542" s="277"/>
      <c r="L3542" s="282"/>
      <c r="M3542" s="283"/>
      <c r="N3542" s="284"/>
      <c r="O3542" s="284"/>
      <c r="P3542" s="284"/>
      <c r="Q3542" s="284"/>
      <c r="R3542" s="284"/>
      <c r="S3542" s="284"/>
      <c r="T3542" s="285"/>
      <c r="AT3542" s="286" t="s">
        <v>428</v>
      </c>
      <c r="AU3542" s="286" t="s">
        <v>86</v>
      </c>
      <c r="AV3542" s="14" t="s">
        <v>394</v>
      </c>
      <c r="AW3542" s="14" t="s">
        <v>39</v>
      </c>
      <c r="AX3542" s="14" t="s">
        <v>76</v>
      </c>
      <c r="AY3542" s="286" t="s">
        <v>414</v>
      </c>
    </row>
    <row r="3543" s="12" customFormat="1">
      <c r="B3543" s="255"/>
      <c r="C3543" s="256"/>
      <c r="D3543" s="252" t="s">
        <v>428</v>
      </c>
      <c r="E3543" s="257" t="s">
        <v>21</v>
      </c>
      <c r="F3543" s="258" t="s">
        <v>3785</v>
      </c>
      <c r="G3543" s="256"/>
      <c r="H3543" s="257" t="s">
        <v>21</v>
      </c>
      <c r="I3543" s="259"/>
      <c r="J3543" s="256"/>
      <c r="K3543" s="256"/>
      <c r="L3543" s="260"/>
      <c r="M3543" s="261"/>
      <c r="N3543" s="262"/>
      <c r="O3543" s="262"/>
      <c r="P3543" s="262"/>
      <c r="Q3543" s="262"/>
      <c r="R3543" s="262"/>
      <c r="S3543" s="262"/>
      <c r="T3543" s="263"/>
      <c r="AT3543" s="264" t="s">
        <v>428</v>
      </c>
      <c r="AU3543" s="264" t="s">
        <v>86</v>
      </c>
      <c r="AV3543" s="12" t="s">
        <v>83</v>
      </c>
      <c r="AW3543" s="12" t="s">
        <v>39</v>
      </c>
      <c r="AX3543" s="12" t="s">
        <v>76</v>
      </c>
      <c r="AY3543" s="264" t="s">
        <v>414</v>
      </c>
    </row>
    <row r="3544" s="12" customFormat="1">
      <c r="B3544" s="255"/>
      <c r="C3544" s="256"/>
      <c r="D3544" s="252" t="s">
        <v>428</v>
      </c>
      <c r="E3544" s="257" t="s">
        <v>21</v>
      </c>
      <c r="F3544" s="258" t="s">
        <v>1501</v>
      </c>
      <c r="G3544" s="256"/>
      <c r="H3544" s="257" t="s">
        <v>21</v>
      </c>
      <c r="I3544" s="259"/>
      <c r="J3544" s="256"/>
      <c r="K3544" s="256"/>
      <c r="L3544" s="260"/>
      <c r="M3544" s="261"/>
      <c r="N3544" s="262"/>
      <c r="O3544" s="262"/>
      <c r="P3544" s="262"/>
      <c r="Q3544" s="262"/>
      <c r="R3544" s="262"/>
      <c r="S3544" s="262"/>
      <c r="T3544" s="263"/>
      <c r="AT3544" s="264" t="s">
        <v>428</v>
      </c>
      <c r="AU3544" s="264" t="s">
        <v>86</v>
      </c>
      <c r="AV3544" s="12" t="s">
        <v>83</v>
      </c>
      <c r="AW3544" s="12" t="s">
        <v>39</v>
      </c>
      <c r="AX3544" s="12" t="s">
        <v>76</v>
      </c>
      <c r="AY3544" s="264" t="s">
        <v>414</v>
      </c>
    </row>
    <row r="3545" s="13" customFormat="1">
      <c r="B3545" s="265"/>
      <c r="C3545" s="266"/>
      <c r="D3545" s="252" t="s">
        <v>428</v>
      </c>
      <c r="E3545" s="267" t="s">
        <v>21</v>
      </c>
      <c r="F3545" s="268" t="s">
        <v>3786</v>
      </c>
      <c r="G3545" s="266"/>
      <c r="H3545" s="269">
        <v>184.44999999999999</v>
      </c>
      <c r="I3545" s="270"/>
      <c r="J3545" s="266"/>
      <c r="K3545" s="266"/>
      <c r="L3545" s="271"/>
      <c r="M3545" s="272"/>
      <c r="N3545" s="273"/>
      <c r="O3545" s="273"/>
      <c r="P3545" s="273"/>
      <c r="Q3545" s="273"/>
      <c r="R3545" s="273"/>
      <c r="S3545" s="273"/>
      <c r="T3545" s="274"/>
      <c r="AT3545" s="275" t="s">
        <v>428</v>
      </c>
      <c r="AU3545" s="275" t="s">
        <v>86</v>
      </c>
      <c r="AV3545" s="13" t="s">
        <v>86</v>
      </c>
      <c r="AW3545" s="13" t="s">
        <v>39</v>
      </c>
      <c r="AX3545" s="13" t="s">
        <v>76</v>
      </c>
      <c r="AY3545" s="275" t="s">
        <v>414</v>
      </c>
    </row>
    <row r="3546" s="14" customFormat="1">
      <c r="B3546" s="276"/>
      <c r="C3546" s="277"/>
      <c r="D3546" s="252" t="s">
        <v>428</v>
      </c>
      <c r="E3546" s="278" t="s">
        <v>251</v>
      </c>
      <c r="F3546" s="279" t="s">
        <v>259</v>
      </c>
      <c r="G3546" s="277"/>
      <c r="H3546" s="280">
        <v>184.44999999999999</v>
      </c>
      <c r="I3546" s="281"/>
      <c r="J3546" s="277"/>
      <c r="K3546" s="277"/>
      <c r="L3546" s="282"/>
      <c r="M3546" s="283"/>
      <c r="N3546" s="284"/>
      <c r="O3546" s="284"/>
      <c r="P3546" s="284"/>
      <c r="Q3546" s="284"/>
      <c r="R3546" s="284"/>
      <c r="S3546" s="284"/>
      <c r="T3546" s="285"/>
      <c r="AT3546" s="286" t="s">
        <v>428</v>
      </c>
      <c r="AU3546" s="286" t="s">
        <v>86</v>
      </c>
      <c r="AV3546" s="14" t="s">
        <v>394</v>
      </c>
      <c r="AW3546" s="14" t="s">
        <v>39</v>
      </c>
      <c r="AX3546" s="14" t="s">
        <v>76</v>
      </c>
      <c r="AY3546" s="286" t="s">
        <v>414</v>
      </c>
    </row>
    <row r="3547" s="15" customFormat="1">
      <c r="B3547" s="287"/>
      <c r="C3547" s="288"/>
      <c r="D3547" s="252" t="s">
        <v>428</v>
      </c>
      <c r="E3547" s="289" t="s">
        <v>21</v>
      </c>
      <c r="F3547" s="290" t="s">
        <v>235</v>
      </c>
      <c r="G3547" s="288"/>
      <c r="H3547" s="291">
        <v>11606.889999999999</v>
      </c>
      <c r="I3547" s="292"/>
      <c r="J3547" s="288"/>
      <c r="K3547" s="288"/>
      <c r="L3547" s="293"/>
      <c r="M3547" s="294"/>
      <c r="N3547" s="295"/>
      <c r="O3547" s="295"/>
      <c r="P3547" s="295"/>
      <c r="Q3547" s="295"/>
      <c r="R3547" s="295"/>
      <c r="S3547" s="295"/>
      <c r="T3547" s="296"/>
      <c r="AT3547" s="297" t="s">
        <v>428</v>
      </c>
      <c r="AU3547" s="297" t="s">
        <v>86</v>
      </c>
      <c r="AV3547" s="15" t="s">
        <v>422</v>
      </c>
      <c r="AW3547" s="15" t="s">
        <v>39</v>
      </c>
      <c r="AX3547" s="15" t="s">
        <v>83</v>
      </c>
      <c r="AY3547" s="297" t="s">
        <v>414</v>
      </c>
    </row>
    <row r="3548" s="1" customFormat="1" ht="16.5" customHeight="1">
      <c r="B3548" s="47"/>
      <c r="C3548" s="298" t="s">
        <v>3787</v>
      </c>
      <c r="D3548" s="298" t="s">
        <v>841</v>
      </c>
      <c r="E3548" s="299" t="s">
        <v>3788</v>
      </c>
      <c r="F3548" s="300" t="s">
        <v>3789</v>
      </c>
      <c r="G3548" s="301" t="s">
        <v>145</v>
      </c>
      <c r="H3548" s="302">
        <v>12767.579</v>
      </c>
      <c r="I3548" s="303"/>
      <c r="J3548" s="304">
        <f>ROUND(I3548*H3548,2)</f>
        <v>0</v>
      </c>
      <c r="K3548" s="300" t="s">
        <v>21</v>
      </c>
      <c r="L3548" s="305"/>
      <c r="M3548" s="306" t="s">
        <v>21</v>
      </c>
      <c r="N3548" s="307" t="s">
        <v>47</v>
      </c>
      <c r="O3548" s="48"/>
      <c r="P3548" s="249">
        <f>O3548*H3548</f>
        <v>0</v>
      </c>
      <c r="Q3548" s="249">
        <v>0.00022000000000000001</v>
      </c>
      <c r="R3548" s="249">
        <f>Q3548*H3548</f>
        <v>2.8088673800000001</v>
      </c>
      <c r="S3548" s="249">
        <v>0</v>
      </c>
      <c r="T3548" s="250">
        <f>S3548*H3548</f>
        <v>0</v>
      </c>
      <c r="AR3548" s="25" t="s">
        <v>818</v>
      </c>
      <c r="AT3548" s="25" t="s">
        <v>841</v>
      </c>
      <c r="AU3548" s="25" t="s">
        <v>86</v>
      </c>
      <c r="AY3548" s="25" t="s">
        <v>414</v>
      </c>
      <c r="BE3548" s="251">
        <f>IF(N3548="základní",J3548,0)</f>
        <v>0</v>
      </c>
      <c r="BF3548" s="251">
        <f>IF(N3548="snížená",J3548,0)</f>
        <v>0</v>
      </c>
      <c r="BG3548" s="251">
        <f>IF(N3548="zákl. přenesená",J3548,0)</f>
        <v>0</v>
      </c>
      <c r="BH3548" s="251">
        <f>IF(N3548="sníž. přenesená",J3548,0)</f>
        <v>0</v>
      </c>
      <c r="BI3548" s="251">
        <f>IF(N3548="nulová",J3548,0)</f>
        <v>0</v>
      </c>
      <c r="BJ3548" s="25" t="s">
        <v>83</v>
      </c>
      <c r="BK3548" s="251">
        <f>ROUND(I3548*H3548,2)</f>
        <v>0</v>
      </c>
      <c r="BL3548" s="25" t="s">
        <v>690</v>
      </c>
      <c r="BM3548" s="25" t="s">
        <v>3790</v>
      </c>
    </row>
    <row r="3549" s="13" customFormat="1">
      <c r="B3549" s="265"/>
      <c r="C3549" s="266"/>
      <c r="D3549" s="252" t="s">
        <v>428</v>
      </c>
      <c r="E3549" s="267" t="s">
        <v>21</v>
      </c>
      <c r="F3549" s="268" t="s">
        <v>247</v>
      </c>
      <c r="G3549" s="266"/>
      <c r="H3549" s="269">
        <v>11422.440000000001</v>
      </c>
      <c r="I3549" s="270"/>
      <c r="J3549" s="266"/>
      <c r="K3549" s="266"/>
      <c r="L3549" s="271"/>
      <c r="M3549" s="272"/>
      <c r="N3549" s="273"/>
      <c r="O3549" s="273"/>
      <c r="P3549" s="273"/>
      <c r="Q3549" s="273"/>
      <c r="R3549" s="273"/>
      <c r="S3549" s="273"/>
      <c r="T3549" s="274"/>
      <c r="AT3549" s="275" t="s">
        <v>428</v>
      </c>
      <c r="AU3549" s="275" t="s">
        <v>86</v>
      </c>
      <c r="AV3549" s="13" t="s">
        <v>86</v>
      </c>
      <c r="AW3549" s="13" t="s">
        <v>39</v>
      </c>
      <c r="AX3549" s="13" t="s">
        <v>76</v>
      </c>
      <c r="AY3549" s="275" t="s">
        <v>414</v>
      </c>
    </row>
    <row r="3550" s="13" customFormat="1">
      <c r="B3550" s="265"/>
      <c r="C3550" s="266"/>
      <c r="D3550" s="252" t="s">
        <v>428</v>
      </c>
      <c r="E3550" s="267" t="s">
        <v>21</v>
      </c>
      <c r="F3550" s="268" t="s">
        <v>251</v>
      </c>
      <c r="G3550" s="266"/>
      <c r="H3550" s="269">
        <v>184.44999999999999</v>
      </c>
      <c r="I3550" s="270"/>
      <c r="J3550" s="266"/>
      <c r="K3550" s="266"/>
      <c r="L3550" s="271"/>
      <c r="M3550" s="272"/>
      <c r="N3550" s="273"/>
      <c r="O3550" s="273"/>
      <c r="P3550" s="273"/>
      <c r="Q3550" s="273"/>
      <c r="R3550" s="273"/>
      <c r="S3550" s="273"/>
      <c r="T3550" s="274"/>
      <c r="AT3550" s="275" t="s">
        <v>428</v>
      </c>
      <c r="AU3550" s="275" t="s">
        <v>86</v>
      </c>
      <c r="AV3550" s="13" t="s">
        <v>86</v>
      </c>
      <c r="AW3550" s="13" t="s">
        <v>39</v>
      </c>
      <c r="AX3550" s="13" t="s">
        <v>76</v>
      </c>
      <c r="AY3550" s="275" t="s">
        <v>414</v>
      </c>
    </row>
    <row r="3551" s="15" customFormat="1">
      <c r="B3551" s="287"/>
      <c r="C3551" s="288"/>
      <c r="D3551" s="252" t="s">
        <v>428</v>
      </c>
      <c r="E3551" s="289" t="s">
        <v>21</v>
      </c>
      <c r="F3551" s="290" t="s">
        <v>235</v>
      </c>
      <c r="G3551" s="288"/>
      <c r="H3551" s="291">
        <v>11606.889999999999</v>
      </c>
      <c r="I3551" s="292"/>
      <c r="J3551" s="288"/>
      <c r="K3551" s="288"/>
      <c r="L3551" s="293"/>
      <c r="M3551" s="294"/>
      <c r="N3551" s="295"/>
      <c r="O3551" s="295"/>
      <c r="P3551" s="295"/>
      <c r="Q3551" s="295"/>
      <c r="R3551" s="295"/>
      <c r="S3551" s="295"/>
      <c r="T3551" s="296"/>
      <c r="AT3551" s="297" t="s">
        <v>428</v>
      </c>
      <c r="AU3551" s="297" t="s">
        <v>86</v>
      </c>
      <c r="AV3551" s="15" t="s">
        <v>422</v>
      </c>
      <c r="AW3551" s="15" t="s">
        <v>39</v>
      </c>
      <c r="AX3551" s="15" t="s">
        <v>83</v>
      </c>
      <c r="AY3551" s="297" t="s">
        <v>414</v>
      </c>
    </row>
    <row r="3552" s="13" customFormat="1">
      <c r="B3552" s="265"/>
      <c r="C3552" s="266"/>
      <c r="D3552" s="252" t="s">
        <v>428</v>
      </c>
      <c r="E3552" s="266"/>
      <c r="F3552" s="268" t="s">
        <v>3791</v>
      </c>
      <c r="G3552" s="266"/>
      <c r="H3552" s="269">
        <v>12767.579</v>
      </c>
      <c r="I3552" s="270"/>
      <c r="J3552" s="266"/>
      <c r="K3552" s="266"/>
      <c r="L3552" s="271"/>
      <c r="M3552" s="272"/>
      <c r="N3552" s="273"/>
      <c r="O3552" s="273"/>
      <c r="P3552" s="273"/>
      <c r="Q3552" s="273"/>
      <c r="R3552" s="273"/>
      <c r="S3552" s="273"/>
      <c r="T3552" s="274"/>
      <c r="AT3552" s="275" t="s">
        <v>428</v>
      </c>
      <c r="AU3552" s="275" t="s">
        <v>86</v>
      </c>
      <c r="AV3552" s="13" t="s">
        <v>86</v>
      </c>
      <c r="AW3552" s="13" t="s">
        <v>6</v>
      </c>
      <c r="AX3552" s="13" t="s">
        <v>83</v>
      </c>
      <c r="AY3552" s="275" t="s">
        <v>414</v>
      </c>
    </row>
    <row r="3553" s="1" customFormat="1" ht="38.25" customHeight="1">
      <c r="B3553" s="47"/>
      <c r="C3553" s="240" t="s">
        <v>3792</v>
      </c>
      <c r="D3553" s="240" t="s">
        <v>418</v>
      </c>
      <c r="E3553" s="241" t="s">
        <v>3793</v>
      </c>
      <c r="F3553" s="242" t="s">
        <v>3794</v>
      </c>
      <c r="G3553" s="243" t="s">
        <v>1911</v>
      </c>
      <c r="H3553" s="308"/>
      <c r="I3553" s="245"/>
      <c r="J3553" s="246">
        <f>ROUND(I3553*H3553,2)</f>
        <v>0</v>
      </c>
      <c r="K3553" s="242" t="s">
        <v>421</v>
      </c>
      <c r="L3553" s="73"/>
      <c r="M3553" s="247" t="s">
        <v>21</v>
      </c>
      <c r="N3553" s="248" t="s">
        <v>47</v>
      </c>
      <c r="O3553" s="48"/>
      <c r="P3553" s="249">
        <f>O3553*H3553</f>
        <v>0</v>
      </c>
      <c r="Q3553" s="249">
        <v>0</v>
      </c>
      <c r="R3553" s="249">
        <f>Q3553*H3553</f>
        <v>0</v>
      </c>
      <c r="S3553" s="249">
        <v>0</v>
      </c>
      <c r="T3553" s="250">
        <f>S3553*H3553</f>
        <v>0</v>
      </c>
      <c r="AR3553" s="25" t="s">
        <v>690</v>
      </c>
      <c r="AT3553" s="25" t="s">
        <v>418</v>
      </c>
      <c r="AU3553" s="25" t="s">
        <v>86</v>
      </c>
      <c r="AY3553" s="25" t="s">
        <v>414</v>
      </c>
      <c r="BE3553" s="251">
        <f>IF(N3553="základní",J3553,0)</f>
        <v>0</v>
      </c>
      <c r="BF3553" s="251">
        <f>IF(N3553="snížená",J3553,0)</f>
        <v>0</v>
      </c>
      <c r="BG3553" s="251">
        <f>IF(N3553="zákl. přenesená",J3553,0)</f>
        <v>0</v>
      </c>
      <c r="BH3553" s="251">
        <f>IF(N3553="sníž. přenesená",J3553,0)</f>
        <v>0</v>
      </c>
      <c r="BI3553" s="251">
        <f>IF(N3553="nulová",J3553,0)</f>
        <v>0</v>
      </c>
      <c r="BJ3553" s="25" t="s">
        <v>83</v>
      </c>
      <c r="BK3553" s="251">
        <f>ROUND(I3553*H3553,2)</f>
        <v>0</v>
      </c>
      <c r="BL3553" s="25" t="s">
        <v>690</v>
      </c>
      <c r="BM3553" s="25" t="s">
        <v>3795</v>
      </c>
    </row>
    <row r="3554" s="1" customFormat="1">
      <c r="B3554" s="47"/>
      <c r="C3554" s="75"/>
      <c r="D3554" s="252" t="s">
        <v>425</v>
      </c>
      <c r="E3554" s="75"/>
      <c r="F3554" s="253" t="s">
        <v>3170</v>
      </c>
      <c r="G3554" s="75"/>
      <c r="H3554" s="75"/>
      <c r="I3554" s="208"/>
      <c r="J3554" s="75"/>
      <c r="K3554" s="75"/>
      <c r="L3554" s="73"/>
      <c r="M3554" s="254"/>
      <c r="N3554" s="48"/>
      <c r="O3554" s="48"/>
      <c r="P3554" s="48"/>
      <c r="Q3554" s="48"/>
      <c r="R3554" s="48"/>
      <c r="S3554" s="48"/>
      <c r="T3554" s="96"/>
      <c r="AT3554" s="25" t="s">
        <v>425</v>
      </c>
      <c r="AU3554" s="25" t="s">
        <v>86</v>
      </c>
    </row>
    <row r="3555" s="1" customFormat="1" ht="38.25" customHeight="1">
      <c r="B3555" s="47"/>
      <c r="C3555" s="240" t="s">
        <v>3796</v>
      </c>
      <c r="D3555" s="240" t="s">
        <v>418</v>
      </c>
      <c r="E3555" s="241" t="s">
        <v>3797</v>
      </c>
      <c r="F3555" s="242" t="s">
        <v>3798</v>
      </c>
      <c r="G3555" s="243" t="s">
        <v>1911</v>
      </c>
      <c r="H3555" s="308"/>
      <c r="I3555" s="245"/>
      <c r="J3555" s="246">
        <f>ROUND(I3555*H3555,2)</f>
        <v>0</v>
      </c>
      <c r="K3555" s="242" t="s">
        <v>421</v>
      </c>
      <c r="L3555" s="73"/>
      <c r="M3555" s="247" t="s">
        <v>21</v>
      </c>
      <c r="N3555" s="248" t="s">
        <v>47</v>
      </c>
      <c r="O3555" s="48"/>
      <c r="P3555" s="249">
        <f>O3555*H3555</f>
        <v>0</v>
      </c>
      <c r="Q3555" s="249">
        <v>0</v>
      </c>
      <c r="R3555" s="249">
        <f>Q3555*H3555</f>
        <v>0</v>
      </c>
      <c r="S3555" s="249">
        <v>0</v>
      </c>
      <c r="T3555" s="250">
        <f>S3555*H3555</f>
        <v>0</v>
      </c>
      <c r="AR3555" s="25" t="s">
        <v>690</v>
      </c>
      <c r="AT3555" s="25" t="s">
        <v>418</v>
      </c>
      <c r="AU3555" s="25" t="s">
        <v>86</v>
      </c>
      <c r="AY3555" s="25" t="s">
        <v>414</v>
      </c>
      <c r="BE3555" s="251">
        <f>IF(N3555="základní",J3555,0)</f>
        <v>0</v>
      </c>
      <c r="BF3555" s="251">
        <f>IF(N3555="snížená",J3555,0)</f>
        <v>0</v>
      </c>
      <c r="BG3555" s="251">
        <f>IF(N3555="zákl. přenesená",J3555,0)</f>
        <v>0</v>
      </c>
      <c r="BH3555" s="251">
        <f>IF(N3555="sníž. přenesená",J3555,0)</f>
        <v>0</v>
      </c>
      <c r="BI3555" s="251">
        <f>IF(N3555="nulová",J3555,0)</f>
        <v>0</v>
      </c>
      <c r="BJ3555" s="25" t="s">
        <v>83</v>
      </c>
      <c r="BK3555" s="251">
        <f>ROUND(I3555*H3555,2)</f>
        <v>0</v>
      </c>
      <c r="BL3555" s="25" t="s">
        <v>690</v>
      </c>
      <c r="BM3555" s="25" t="s">
        <v>3799</v>
      </c>
    </row>
    <row r="3556" s="1" customFormat="1">
      <c r="B3556" s="47"/>
      <c r="C3556" s="75"/>
      <c r="D3556" s="252" t="s">
        <v>425</v>
      </c>
      <c r="E3556" s="75"/>
      <c r="F3556" s="253" t="s">
        <v>3170</v>
      </c>
      <c r="G3556" s="75"/>
      <c r="H3556" s="75"/>
      <c r="I3556" s="208"/>
      <c r="J3556" s="75"/>
      <c r="K3556" s="75"/>
      <c r="L3556" s="73"/>
      <c r="M3556" s="254"/>
      <c r="N3556" s="48"/>
      <c r="O3556" s="48"/>
      <c r="P3556" s="48"/>
      <c r="Q3556" s="48"/>
      <c r="R3556" s="48"/>
      <c r="S3556" s="48"/>
      <c r="T3556" s="96"/>
      <c r="AT3556" s="25" t="s">
        <v>425</v>
      </c>
      <c r="AU3556" s="25" t="s">
        <v>86</v>
      </c>
    </row>
    <row r="3557" s="11" customFormat="1" ht="29.88" customHeight="1">
      <c r="B3557" s="224"/>
      <c r="C3557" s="225"/>
      <c r="D3557" s="226" t="s">
        <v>75</v>
      </c>
      <c r="E3557" s="238" t="s">
        <v>3800</v>
      </c>
      <c r="F3557" s="238" t="s">
        <v>3801</v>
      </c>
      <c r="G3557" s="225"/>
      <c r="H3557" s="225"/>
      <c r="I3557" s="228"/>
      <c r="J3557" s="239">
        <f>BK3557</f>
        <v>0</v>
      </c>
      <c r="K3557" s="225"/>
      <c r="L3557" s="230"/>
      <c r="M3557" s="231"/>
      <c r="N3557" s="232"/>
      <c r="O3557" s="232"/>
      <c r="P3557" s="233">
        <f>SUM(P3558:P3702)</f>
        <v>0</v>
      </c>
      <c r="Q3557" s="232"/>
      <c r="R3557" s="233">
        <f>SUM(R3558:R3702)</f>
        <v>55.926712379999998</v>
      </c>
      <c r="S3557" s="232"/>
      <c r="T3557" s="234">
        <f>SUM(T3558:T3702)</f>
        <v>156.88375669999999</v>
      </c>
      <c r="AR3557" s="235" t="s">
        <v>86</v>
      </c>
      <c r="AT3557" s="236" t="s">
        <v>75</v>
      </c>
      <c r="AU3557" s="236" t="s">
        <v>83</v>
      </c>
      <c r="AY3557" s="235" t="s">
        <v>414</v>
      </c>
      <c r="BK3557" s="237">
        <f>SUM(BK3558:BK3702)</f>
        <v>0</v>
      </c>
    </row>
    <row r="3558" s="1" customFormat="1" ht="16.5" customHeight="1">
      <c r="B3558" s="47"/>
      <c r="C3558" s="240" t="s">
        <v>3802</v>
      </c>
      <c r="D3558" s="240" t="s">
        <v>418</v>
      </c>
      <c r="E3558" s="241" t="s">
        <v>3803</v>
      </c>
      <c r="F3558" s="242" t="s">
        <v>3804</v>
      </c>
      <c r="G3558" s="243" t="s">
        <v>192</v>
      </c>
      <c r="H3558" s="244">
        <v>1356.289</v>
      </c>
      <c r="I3558" s="245"/>
      <c r="J3558" s="246">
        <f>ROUND(I3558*H3558,2)</f>
        <v>0</v>
      </c>
      <c r="K3558" s="242" t="s">
        <v>3805</v>
      </c>
      <c r="L3558" s="73"/>
      <c r="M3558" s="247" t="s">
        <v>21</v>
      </c>
      <c r="N3558" s="248" t="s">
        <v>47</v>
      </c>
      <c r="O3558" s="48"/>
      <c r="P3558" s="249">
        <f>O3558*H3558</f>
        <v>0</v>
      </c>
      <c r="Q3558" s="249">
        <v>0</v>
      </c>
      <c r="R3558" s="249">
        <f>Q3558*H3558</f>
        <v>0</v>
      </c>
      <c r="S3558" s="249">
        <v>0.081500000000000003</v>
      </c>
      <c r="T3558" s="250">
        <f>S3558*H3558</f>
        <v>110.5375535</v>
      </c>
      <c r="AR3558" s="25" t="s">
        <v>690</v>
      </c>
      <c r="AT3558" s="25" t="s">
        <v>418</v>
      </c>
      <c r="AU3558" s="25" t="s">
        <v>86</v>
      </c>
      <c r="AY3558" s="25" t="s">
        <v>414</v>
      </c>
      <c r="BE3558" s="251">
        <f>IF(N3558="základní",J3558,0)</f>
        <v>0</v>
      </c>
      <c r="BF3558" s="251">
        <f>IF(N3558="snížená",J3558,0)</f>
        <v>0</v>
      </c>
      <c r="BG3558" s="251">
        <f>IF(N3558="zákl. přenesená",J3558,0)</f>
        <v>0</v>
      </c>
      <c r="BH3558" s="251">
        <f>IF(N3558="sníž. přenesená",J3558,0)</f>
        <v>0</v>
      </c>
      <c r="BI3558" s="251">
        <f>IF(N3558="nulová",J3558,0)</f>
        <v>0</v>
      </c>
      <c r="BJ3558" s="25" t="s">
        <v>83</v>
      </c>
      <c r="BK3558" s="251">
        <f>ROUND(I3558*H3558,2)</f>
        <v>0</v>
      </c>
      <c r="BL3558" s="25" t="s">
        <v>690</v>
      </c>
      <c r="BM3558" s="25" t="s">
        <v>3806</v>
      </c>
    </row>
    <row r="3559" s="12" customFormat="1">
      <c r="B3559" s="255"/>
      <c r="C3559" s="256"/>
      <c r="D3559" s="252" t="s">
        <v>428</v>
      </c>
      <c r="E3559" s="257" t="s">
        <v>21</v>
      </c>
      <c r="F3559" s="258" t="s">
        <v>3807</v>
      </c>
      <c r="G3559" s="256"/>
      <c r="H3559" s="257" t="s">
        <v>21</v>
      </c>
      <c r="I3559" s="259"/>
      <c r="J3559" s="256"/>
      <c r="K3559" s="256"/>
      <c r="L3559" s="260"/>
      <c r="M3559" s="261"/>
      <c r="N3559" s="262"/>
      <c r="O3559" s="262"/>
      <c r="P3559" s="262"/>
      <c r="Q3559" s="262"/>
      <c r="R3559" s="262"/>
      <c r="S3559" s="262"/>
      <c r="T3559" s="263"/>
      <c r="AT3559" s="264" t="s">
        <v>428</v>
      </c>
      <c r="AU3559" s="264" t="s">
        <v>86</v>
      </c>
      <c r="AV3559" s="12" t="s">
        <v>83</v>
      </c>
      <c r="AW3559" s="12" t="s">
        <v>39</v>
      </c>
      <c r="AX3559" s="12" t="s">
        <v>76</v>
      </c>
      <c r="AY3559" s="264" t="s">
        <v>414</v>
      </c>
    </row>
    <row r="3560" s="12" customFormat="1">
      <c r="B3560" s="255"/>
      <c r="C3560" s="256"/>
      <c r="D3560" s="252" t="s">
        <v>428</v>
      </c>
      <c r="E3560" s="257" t="s">
        <v>21</v>
      </c>
      <c r="F3560" s="258" t="s">
        <v>1524</v>
      </c>
      <c r="G3560" s="256"/>
      <c r="H3560" s="257" t="s">
        <v>21</v>
      </c>
      <c r="I3560" s="259"/>
      <c r="J3560" s="256"/>
      <c r="K3560" s="256"/>
      <c r="L3560" s="260"/>
      <c r="M3560" s="261"/>
      <c r="N3560" s="262"/>
      <c r="O3560" s="262"/>
      <c r="P3560" s="262"/>
      <c r="Q3560" s="262"/>
      <c r="R3560" s="262"/>
      <c r="S3560" s="262"/>
      <c r="T3560" s="263"/>
      <c r="AT3560" s="264" t="s">
        <v>428</v>
      </c>
      <c r="AU3560" s="264" t="s">
        <v>86</v>
      </c>
      <c r="AV3560" s="12" t="s">
        <v>83</v>
      </c>
      <c r="AW3560" s="12" t="s">
        <v>39</v>
      </c>
      <c r="AX3560" s="12" t="s">
        <v>76</v>
      </c>
      <c r="AY3560" s="264" t="s">
        <v>414</v>
      </c>
    </row>
    <row r="3561" s="13" customFormat="1">
      <c r="B3561" s="265"/>
      <c r="C3561" s="266"/>
      <c r="D3561" s="252" t="s">
        <v>428</v>
      </c>
      <c r="E3561" s="267" t="s">
        <v>21</v>
      </c>
      <c r="F3561" s="268" t="s">
        <v>3808</v>
      </c>
      <c r="G3561" s="266"/>
      <c r="H3561" s="269">
        <v>1326.4390000000001</v>
      </c>
      <c r="I3561" s="270"/>
      <c r="J3561" s="266"/>
      <c r="K3561" s="266"/>
      <c r="L3561" s="271"/>
      <c r="M3561" s="272"/>
      <c r="N3561" s="273"/>
      <c r="O3561" s="273"/>
      <c r="P3561" s="273"/>
      <c r="Q3561" s="273"/>
      <c r="R3561" s="273"/>
      <c r="S3561" s="273"/>
      <c r="T3561" s="274"/>
      <c r="AT3561" s="275" t="s">
        <v>428</v>
      </c>
      <c r="AU3561" s="275" t="s">
        <v>86</v>
      </c>
      <c r="AV3561" s="13" t="s">
        <v>86</v>
      </c>
      <c r="AW3561" s="13" t="s">
        <v>39</v>
      </c>
      <c r="AX3561" s="13" t="s">
        <v>76</v>
      </c>
      <c r="AY3561" s="275" t="s">
        <v>414</v>
      </c>
    </row>
    <row r="3562" s="13" customFormat="1">
      <c r="B3562" s="265"/>
      <c r="C3562" s="266"/>
      <c r="D3562" s="252" t="s">
        <v>428</v>
      </c>
      <c r="E3562" s="267" t="s">
        <v>21</v>
      </c>
      <c r="F3562" s="268" t="s">
        <v>3809</v>
      </c>
      <c r="G3562" s="266"/>
      <c r="H3562" s="269">
        <v>29.850000000000001</v>
      </c>
      <c r="I3562" s="270"/>
      <c r="J3562" s="266"/>
      <c r="K3562" s="266"/>
      <c r="L3562" s="271"/>
      <c r="M3562" s="272"/>
      <c r="N3562" s="273"/>
      <c r="O3562" s="273"/>
      <c r="P3562" s="273"/>
      <c r="Q3562" s="273"/>
      <c r="R3562" s="273"/>
      <c r="S3562" s="273"/>
      <c r="T3562" s="274"/>
      <c r="AT3562" s="275" t="s">
        <v>428</v>
      </c>
      <c r="AU3562" s="275" t="s">
        <v>86</v>
      </c>
      <c r="AV3562" s="13" t="s">
        <v>86</v>
      </c>
      <c r="AW3562" s="13" t="s">
        <v>39</v>
      </c>
      <c r="AX3562" s="13" t="s">
        <v>76</v>
      </c>
      <c r="AY3562" s="275" t="s">
        <v>414</v>
      </c>
    </row>
    <row r="3563" s="15" customFormat="1">
      <c r="B3563" s="287"/>
      <c r="C3563" s="288"/>
      <c r="D3563" s="252" t="s">
        <v>428</v>
      </c>
      <c r="E3563" s="289" t="s">
        <v>21</v>
      </c>
      <c r="F3563" s="290" t="s">
        <v>235</v>
      </c>
      <c r="G3563" s="288"/>
      <c r="H3563" s="291">
        <v>1356.289</v>
      </c>
      <c r="I3563" s="292"/>
      <c r="J3563" s="288"/>
      <c r="K3563" s="288"/>
      <c r="L3563" s="293"/>
      <c r="M3563" s="294"/>
      <c r="N3563" s="295"/>
      <c r="O3563" s="295"/>
      <c r="P3563" s="295"/>
      <c r="Q3563" s="295"/>
      <c r="R3563" s="295"/>
      <c r="S3563" s="295"/>
      <c r="T3563" s="296"/>
      <c r="AT3563" s="297" t="s">
        <v>428</v>
      </c>
      <c r="AU3563" s="297" t="s">
        <v>86</v>
      </c>
      <c r="AV3563" s="15" t="s">
        <v>422</v>
      </c>
      <c r="AW3563" s="15" t="s">
        <v>39</v>
      </c>
      <c r="AX3563" s="15" t="s">
        <v>83</v>
      </c>
      <c r="AY3563" s="297" t="s">
        <v>414</v>
      </c>
    </row>
    <row r="3564" s="1" customFormat="1" ht="25.5" customHeight="1">
      <c r="B3564" s="47"/>
      <c r="C3564" s="240" t="s">
        <v>3810</v>
      </c>
      <c r="D3564" s="240" t="s">
        <v>418</v>
      </c>
      <c r="E3564" s="241" t="s">
        <v>3811</v>
      </c>
      <c r="F3564" s="242" t="s">
        <v>3812</v>
      </c>
      <c r="G3564" s="243" t="s">
        <v>192</v>
      </c>
      <c r="H3564" s="244">
        <v>2652.8780000000002</v>
      </c>
      <c r="I3564" s="245"/>
      <c r="J3564" s="246">
        <f>ROUND(I3564*H3564,2)</f>
        <v>0</v>
      </c>
      <c r="K3564" s="242" t="s">
        <v>421</v>
      </c>
      <c r="L3564" s="73"/>
      <c r="M3564" s="247" t="s">
        <v>21</v>
      </c>
      <c r="N3564" s="248" t="s">
        <v>47</v>
      </c>
      <c r="O3564" s="48"/>
      <c r="P3564" s="249">
        <f>O3564*H3564</f>
        <v>0</v>
      </c>
      <c r="Q3564" s="249">
        <v>0.0030000000000000001</v>
      </c>
      <c r="R3564" s="249">
        <f>Q3564*H3564</f>
        <v>7.9586340000000009</v>
      </c>
      <c r="S3564" s="249">
        <v>0</v>
      </c>
      <c r="T3564" s="250">
        <f>S3564*H3564</f>
        <v>0</v>
      </c>
      <c r="AR3564" s="25" t="s">
        <v>690</v>
      </c>
      <c r="AT3564" s="25" t="s">
        <v>418</v>
      </c>
      <c r="AU3564" s="25" t="s">
        <v>86</v>
      </c>
      <c r="AY3564" s="25" t="s">
        <v>414</v>
      </c>
      <c r="BE3564" s="251">
        <f>IF(N3564="základní",J3564,0)</f>
        <v>0</v>
      </c>
      <c r="BF3564" s="251">
        <f>IF(N3564="snížená",J3564,0)</f>
        <v>0</v>
      </c>
      <c r="BG3564" s="251">
        <f>IF(N3564="zákl. přenesená",J3564,0)</f>
        <v>0</v>
      </c>
      <c r="BH3564" s="251">
        <f>IF(N3564="sníž. přenesená",J3564,0)</f>
        <v>0</v>
      </c>
      <c r="BI3564" s="251">
        <f>IF(N3564="nulová",J3564,0)</f>
        <v>0</v>
      </c>
      <c r="BJ3564" s="25" t="s">
        <v>83</v>
      </c>
      <c r="BK3564" s="251">
        <f>ROUND(I3564*H3564,2)</f>
        <v>0</v>
      </c>
      <c r="BL3564" s="25" t="s">
        <v>690</v>
      </c>
      <c r="BM3564" s="25" t="s">
        <v>3813</v>
      </c>
    </row>
    <row r="3565" s="12" customFormat="1">
      <c r="B3565" s="255"/>
      <c r="C3565" s="256"/>
      <c r="D3565" s="252" t="s">
        <v>428</v>
      </c>
      <c r="E3565" s="257" t="s">
        <v>21</v>
      </c>
      <c r="F3565" s="258" t="s">
        <v>2049</v>
      </c>
      <c r="G3565" s="256"/>
      <c r="H3565" s="257" t="s">
        <v>21</v>
      </c>
      <c r="I3565" s="259"/>
      <c r="J3565" s="256"/>
      <c r="K3565" s="256"/>
      <c r="L3565" s="260"/>
      <c r="M3565" s="261"/>
      <c r="N3565" s="262"/>
      <c r="O3565" s="262"/>
      <c r="P3565" s="262"/>
      <c r="Q3565" s="262"/>
      <c r="R3565" s="262"/>
      <c r="S3565" s="262"/>
      <c r="T3565" s="263"/>
      <c r="AT3565" s="264" t="s">
        <v>428</v>
      </c>
      <c r="AU3565" s="264" t="s">
        <v>86</v>
      </c>
      <c r="AV3565" s="12" t="s">
        <v>83</v>
      </c>
      <c r="AW3565" s="12" t="s">
        <v>39</v>
      </c>
      <c r="AX3565" s="12" t="s">
        <v>76</v>
      </c>
      <c r="AY3565" s="264" t="s">
        <v>414</v>
      </c>
    </row>
    <row r="3566" s="13" customFormat="1">
      <c r="B3566" s="265"/>
      <c r="C3566" s="266"/>
      <c r="D3566" s="252" t="s">
        <v>428</v>
      </c>
      <c r="E3566" s="267" t="s">
        <v>21</v>
      </c>
      <c r="F3566" s="268" t="s">
        <v>3814</v>
      </c>
      <c r="G3566" s="266"/>
      <c r="H3566" s="269">
        <v>1726.0799999999999</v>
      </c>
      <c r="I3566" s="270"/>
      <c r="J3566" s="266"/>
      <c r="K3566" s="266"/>
      <c r="L3566" s="271"/>
      <c r="M3566" s="272"/>
      <c r="N3566" s="273"/>
      <c r="O3566" s="273"/>
      <c r="P3566" s="273"/>
      <c r="Q3566" s="273"/>
      <c r="R3566" s="273"/>
      <c r="S3566" s="273"/>
      <c r="T3566" s="274"/>
      <c r="AT3566" s="275" t="s">
        <v>428</v>
      </c>
      <c r="AU3566" s="275" t="s">
        <v>86</v>
      </c>
      <c r="AV3566" s="13" t="s">
        <v>86</v>
      </c>
      <c r="AW3566" s="13" t="s">
        <v>39</v>
      </c>
      <c r="AX3566" s="13" t="s">
        <v>76</v>
      </c>
      <c r="AY3566" s="275" t="s">
        <v>414</v>
      </c>
    </row>
    <row r="3567" s="12" customFormat="1">
      <c r="B3567" s="255"/>
      <c r="C3567" s="256"/>
      <c r="D3567" s="252" t="s">
        <v>428</v>
      </c>
      <c r="E3567" s="257" t="s">
        <v>21</v>
      </c>
      <c r="F3567" s="258" t="s">
        <v>3815</v>
      </c>
      <c r="G3567" s="256"/>
      <c r="H3567" s="257" t="s">
        <v>21</v>
      </c>
      <c r="I3567" s="259"/>
      <c r="J3567" s="256"/>
      <c r="K3567" s="256"/>
      <c r="L3567" s="260"/>
      <c r="M3567" s="261"/>
      <c r="N3567" s="262"/>
      <c r="O3567" s="262"/>
      <c r="P3567" s="262"/>
      <c r="Q3567" s="262"/>
      <c r="R3567" s="262"/>
      <c r="S3567" s="262"/>
      <c r="T3567" s="263"/>
      <c r="AT3567" s="264" t="s">
        <v>428</v>
      </c>
      <c r="AU3567" s="264" t="s">
        <v>86</v>
      </c>
      <c r="AV3567" s="12" t="s">
        <v>83</v>
      </c>
      <c r="AW3567" s="12" t="s">
        <v>39</v>
      </c>
      <c r="AX3567" s="12" t="s">
        <v>76</v>
      </c>
      <c r="AY3567" s="264" t="s">
        <v>414</v>
      </c>
    </row>
    <row r="3568" s="13" customFormat="1">
      <c r="B3568" s="265"/>
      <c r="C3568" s="266"/>
      <c r="D3568" s="252" t="s">
        <v>428</v>
      </c>
      <c r="E3568" s="267" t="s">
        <v>21</v>
      </c>
      <c r="F3568" s="268" t="s">
        <v>3816</v>
      </c>
      <c r="G3568" s="266"/>
      <c r="H3568" s="269">
        <v>-403.19999999999999</v>
      </c>
      <c r="I3568" s="270"/>
      <c r="J3568" s="266"/>
      <c r="K3568" s="266"/>
      <c r="L3568" s="271"/>
      <c r="M3568" s="272"/>
      <c r="N3568" s="273"/>
      <c r="O3568" s="273"/>
      <c r="P3568" s="273"/>
      <c r="Q3568" s="273"/>
      <c r="R3568" s="273"/>
      <c r="S3568" s="273"/>
      <c r="T3568" s="274"/>
      <c r="AT3568" s="275" t="s">
        <v>428</v>
      </c>
      <c r="AU3568" s="275" t="s">
        <v>86</v>
      </c>
      <c r="AV3568" s="13" t="s">
        <v>86</v>
      </c>
      <c r="AW3568" s="13" t="s">
        <v>39</v>
      </c>
      <c r="AX3568" s="13" t="s">
        <v>76</v>
      </c>
      <c r="AY3568" s="275" t="s">
        <v>414</v>
      </c>
    </row>
    <row r="3569" s="12" customFormat="1">
      <c r="B3569" s="255"/>
      <c r="C3569" s="256"/>
      <c r="D3569" s="252" t="s">
        <v>428</v>
      </c>
      <c r="E3569" s="257" t="s">
        <v>21</v>
      </c>
      <c r="F3569" s="258" t="s">
        <v>431</v>
      </c>
      <c r="G3569" s="256"/>
      <c r="H3569" s="257" t="s">
        <v>21</v>
      </c>
      <c r="I3569" s="259"/>
      <c r="J3569" s="256"/>
      <c r="K3569" s="256"/>
      <c r="L3569" s="260"/>
      <c r="M3569" s="261"/>
      <c r="N3569" s="262"/>
      <c r="O3569" s="262"/>
      <c r="P3569" s="262"/>
      <c r="Q3569" s="262"/>
      <c r="R3569" s="262"/>
      <c r="S3569" s="262"/>
      <c r="T3569" s="263"/>
      <c r="AT3569" s="264" t="s">
        <v>428</v>
      </c>
      <c r="AU3569" s="264" t="s">
        <v>86</v>
      </c>
      <c r="AV3569" s="12" t="s">
        <v>83</v>
      </c>
      <c r="AW3569" s="12" t="s">
        <v>39</v>
      </c>
      <c r="AX3569" s="12" t="s">
        <v>76</v>
      </c>
      <c r="AY3569" s="264" t="s">
        <v>414</v>
      </c>
    </row>
    <row r="3570" s="12" customFormat="1">
      <c r="B3570" s="255"/>
      <c r="C3570" s="256"/>
      <c r="D3570" s="252" t="s">
        <v>428</v>
      </c>
      <c r="E3570" s="257" t="s">
        <v>21</v>
      </c>
      <c r="F3570" s="258" t="s">
        <v>437</v>
      </c>
      <c r="G3570" s="256"/>
      <c r="H3570" s="257" t="s">
        <v>21</v>
      </c>
      <c r="I3570" s="259"/>
      <c r="J3570" s="256"/>
      <c r="K3570" s="256"/>
      <c r="L3570" s="260"/>
      <c r="M3570" s="261"/>
      <c r="N3570" s="262"/>
      <c r="O3570" s="262"/>
      <c r="P3570" s="262"/>
      <c r="Q3570" s="262"/>
      <c r="R3570" s="262"/>
      <c r="S3570" s="262"/>
      <c r="T3570" s="263"/>
      <c r="AT3570" s="264" t="s">
        <v>428</v>
      </c>
      <c r="AU3570" s="264" t="s">
        <v>86</v>
      </c>
      <c r="AV3570" s="12" t="s">
        <v>83</v>
      </c>
      <c r="AW3570" s="12" t="s">
        <v>39</v>
      </c>
      <c r="AX3570" s="12" t="s">
        <v>76</v>
      </c>
      <c r="AY3570" s="264" t="s">
        <v>414</v>
      </c>
    </row>
    <row r="3571" s="13" customFormat="1">
      <c r="B3571" s="265"/>
      <c r="C3571" s="266"/>
      <c r="D3571" s="252" t="s">
        <v>428</v>
      </c>
      <c r="E3571" s="267" t="s">
        <v>21</v>
      </c>
      <c r="F3571" s="268" t="s">
        <v>3817</v>
      </c>
      <c r="G3571" s="266"/>
      <c r="H3571" s="269">
        <v>15.76</v>
      </c>
      <c r="I3571" s="270"/>
      <c r="J3571" s="266"/>
      <c r="K3571" s="266"/>
      <c r="L3571" s="271"/>
      <c r="M3571" s="272"/>
      <c r="N3571" s="273"/>
      <c r="O3571" s="273"/>
      <c r="P3571" s="273"/>
      <c r="Q3571" s="273"/>
      <c r="R3571" s="273"/>
      <c r="S3571" s="273"/>
      <c r="T3571" s="274"/>
      <c r="AT3571" s="275" t="s">
        <v>428</v>
      </c>
      <c r="AU3571" s="275" t="s">
        <v>86</v>
      </c>
      <c r="AV3571" s="13" t="s">
        <v>86</v>
      </c>
      <c r="AW3571" s="13" t="s">
        <v>39</v>
      </c>
      <c r="AX3571" s="13" t="s">
        <v>76</v>
      </c>
      <c r="AY3571" s="275" t="s">
        <v>414</v>
      </c>
    </row>
    <row r="3572" s="13" customFormat="1">
      <c r="B3572" s="265"/>
      <c r="C3572" s="266"/>
      <c r="D3572" s="252" t="s">
        <v>428</v>
      </c>
      <c r="E3572" s="267" t="s">
        <v>21</v>
      </c>
      <c r="F3572" s="268" t="s">
        <v>3818</v>
      </c>
      <c r="G3572" s="266"/>
      <c r="H3572" s="269">
        <v>29.399999999999999</v>
      </c>
      <c r="I3572" s="270"/>
      <c r="J3572" s="266"/>
      <c r="K3572" s="266"/>
      <c r="L3572" s="271"/>
      <c r="M3572" s="272"/>
      <c r="N3572" s="273"/>
      <c r="O3572" s="273"/>
      <c r="P3572" s="273"/>
      <c r="Q3572" s="273"/>
      <c r="R3572" s="273"/>
      <c r="S3572" s="273"/>
      <c r="T3572" s="274"/>
      <c r="AT3572" s="275" t="s">
        <v>428</v>
      </c>
      <c r="AU3572" s="275" t="s">
        <v>86</v>
      </c>
      <c r="AV3572" s="13" t="s">
        <v>86</v>
      </c>
      <c r="AW3572" s="13" t="s">
        <v>39</v>
      </c>
      <c r="AX3572" s="13" t="s">
        <v>76</v>
      </c>
      <c r="AY3572" s="275" t="s">
        <v>414</v>
      </c>
    </row>
    <row r="3573" s="13" customFormat="1">
      <c r="B3573" s="265"/>
      <c r="C3573" s="266"/>
      <c r="D3573" s="252" t="s">
        <v>428</v>
      </c>
      <c r="E3573" s="267" t="s">
        <v>21</v>
      </c>
      <c r="F3573" s="268" t="s">
        <v>3819</v>
      </c>
      <c r="G3573" s="266"/>
      <c r="H3573" s="269">
        <v>13.6</v>
      </c>
      <c r="I3573" s="270"/>
      <c r="J3573" s="266"/>
      <c r="K3573" s="266"/>
      <c r="L3573" s="271"/>
      <c r="M3573" s="272"/>
      <c r="N3573" s="273"/>
      <c r="O3573" s="273"/>
      <c r="P3573" s="273"/>
      <c r="Q3573" s="273"/>
      <c r="R3573" s="273"/>
      <c r="S3573" s="273"/>
      <c r="T3573" s="274"/>
      <c r="AT3573" s="275" t="s">
        <v>428</v>
      </c>
      <c r="AU3573" s="275" t="s">
        <v>86</v>
      </c>
      <c r="AV3573" s="13" t="s">
        <v>86</v>
      </c>
      <c r="AW3573" s="13" t="s">
        <v>39</v>
      </c>
      <c r="AX3573" s="13" t="s">
        <v>76</v>
      </c>
      <c r="AY3573" s="275" t="s">
        <v>414</v>
      </c>
    </row>
    <row r="3574" s="13" customFormat="1">
      <c r="B3574" s="265"/>
      <c r="C3574" s="266"/>
      <c r="D3574" s="252" t="s">
        <v>428</v>
      </c>
      <c r="E3574" s="267" t="s">
        <v>21</v>
      </c>
      <c r="F3574" s="268" t="s">
        <v>3820</v>
      </c>
      <c r="G3574" s="266"/>
      <c r="H3574" s="269">
        <v>16.800000000000001</v>
      </c>
      <c r="I3574" s="270"/>
      <c r="J3574" s="266"/>
      <c r="K3574" s="266"/>
      <c r="L3574" s="271"/>
      <c r="M3574" s="272"/>
      <c r="N3574" s="273"/>
      <c r="O3574" s="273"/>
      <c r="P3574" s="273"/>
      <c r="Q3574" s="273"/>
      <c r="R3574" s="273"/>
      <c r="S3574" s="273"/>
      <c r="T3574" s="274"/>
      <c r="AT3574" s="275" t="s">
        <v>428</v>
      </c>
      <c r="AU3574" s="275" t="s">
        <v>86</v>
      </c>
      <c r="AV3574" s="13" t="s">
        <v>86</v>
      </c>
      <c r="AW3574" s="13" t="s">
        <v>39</v>
      </c>
      <c r="AX3574" s="13" t="s">
        <v>76</v>
      </c>
      <c r="AY3574" s="275" t="s">
        <v>414</v>
      </c>
    </row>
    <row r="3575" s="13" customFormat="1">
      <c r="B3575" s="265"/>
      <c r="C3575" s="266"/>
      <c r="D3575" s="252" t="s">
        <v>428</v>
      </c>
      <c r="E3575" s="267" t="s">
        <v>21</v>
      </c>
      <c r="F3575" s="268" t="s">
        <v>3821</v>
      </c>
      <c r="G3575" s="266"/>
      <c r="H3575" s="269">
        <v>4.7400000000000002</v>
      </c>
      <c r="I3575" s="270"/>
      <c r="J3575" s="266"/>
      <c r="K3575" s="266"/>
      <c r="L3575" s="271"/>
      <c r="M3575" s="272"/>
      <c r="N3575" s="273"/>
      <c r="O3575" s="273"/>
      <c r="P3575" s="273"/>
      <c r="Q3575" s="273"/>
      <c r="R3575" s="273"/>
      <c r="S3575" s="273"/>
      <c r="T3575" s="274"/>
      <c r="AT3575" s="275" t="s">
        <v>428</v>
      </c>
      <c r="AU3575" s="275" t="s">
        <v>86</v>
      </c>
      <c r="AV3575" s="13" t="s">
        <v>86</v>
      </c>
      <c r="AW3575" s="13" t="s">
        <v>39</v>
      </c>
      <c r="AX3575" s="13" t="s">
        <v>76</v>
      </c>
      <c r="AY3575" s="275" t="s">
        <v>414</v>
      </c>
    </row>
    <row r="3576" s="13" customFormat="1">
      <c r="B3576" s="265"/>
      <c r="C3576" s="266"/>
      <c r="D3576" s="252" t="s">
        <v>428</v>
      </c>
      <c r="E3576" s="267" t="s">
        <v>21</v>
      </c>
      <c r="F3576" s="268" t="s">
        <v>3822</v>
      </c>
      <c r="G3576" s="266"/>
      <c r="H3576" s="269">
        <v>29.800000000000001</v>
      </c>
      <c r="I3576" s="270"/>
      <c r="J3576" s="266"/>
      <c r="K3576" s="266"/>
      <c r="L3576" s="271"/>
      <c r="M3576" s="272"/>
      <c r="N3576" s="273"/>
      <c r="O3576" s="273"/>
      <c r="P3576" s="273"/>
      <c r="Q3576" s="273"/>
      <c r="R3576" s="273"/>
      <c r="S3576" s="273"/>
      <c r="T3576" s="274"/>
      <c r="AT3576" s="275" t="s">
        <v>428</v>
      </c>
      <c r="AU3576" s="275" t="s">
        <v>86</v>
      </c>
      <c r="AV3576" s="13" t="s">
        <v>86</v>
      </c>
      <c r="AW3576" s="13" t="s">
        <v>39</v>
      </c>
      <c r="AX3576" s="13" t="s">
        <v>76</v>
      </c>
      <c r="AY3576" s="275" t="s">
        <v>414</v>
      </c>
    </row>
    <row r="3577" s="13" customFormat="1">
      <c r="B3577" s="265"/>
      <c r="C3577" s="266"/>
      <c r="D3577" s="252" t="s">
        <v>428</v>
      </c>
      <c r="E3577" s="267" t="s">
        <v>21</v>
      </c>
      <c r="F3577" s="268" t="s">
        <v>3823</v>
      </c>
      <c r="G3577" s="266"/>
      <c r="H3577" s="269">
        <v>10</v>
      </c>
      <c r="I3577" s="270"/>
      <c r="J3577" s="266"/>
      <c r="K3577" s="266"/>
      <c r="L3577" s="271"/>
      <c r="M3577" s="272"/>
      <c r="N3577" s="273"/>
      <c r="O3577" s="273"/>
      <c r="P3577" s="273"/>
      <c r="Q3577" s="273"/>
      <c r="R3577" s="273"/>
      <c r="S3577" s="273"/>
      <c r="T3577" s="274"/>
      <c r="AT3577" s="275" t="s">
        <v>428</v>
      </c>
      <c r="AU3577" s="275" t="s">
        <v>86</v>
      </c>
      <c r="AV3577" s="13" t="s">
        <v>86</v>
      </c>
      <c r="AW3577" s="13" t="s">
        <v>39</v>
      </c>
      <c r="AX3577" s="13" t="s">
        <v>76</v>
      </c>
      <c r="AY3577" s="275" t="s">
        <v>414</v>
      </c>
    </row>
    <row r="3578" s="12" customFormat="1">
      <c r="B3578" s="255"/>
      <c r="C3578" s="256"/>
      <c r="D3578" s="252" t="s">
        <v>428</v>
      </c>
      <c r="E3578" s="257" t="s">
        <v>21</v>
      </c>
      <c r="F3578" s="258" t="s">
        <v>769</v>
      </c>
      <c r="G3578" s="256"/>
      <c r="H3578" s="257" t="s">
        <v>21</v>
      </c>
      <c r="I3578" s="259"/>
      <c r="J3578" s="256"/>
      <c r="K3578" s="256"/>
      <c r="L3578" s="260"/>
      <c r="M3578" s="261"/>
      <c r="N3578" s="262"/>
      <c r="O3578" s="262"/>
      <c r="P3578" s="262"/>
      <c r="Q3578" s="262"/>
      <c r="R3578" s="262"/>
      <c r="S3578" s="262"/>
      <c r="T3578" s="263"/>
      <c r="AT3578" s="264" t="s">
        <v>428</v>
      </c>
      <c r="AU3578" s="264" t="s">
        <v>86</v>
      </c>
      <c r="AV3578" s="12" t="s">
        <v>83</v>
      </c>
      <c r="AW3578" s="12" t="s">
        <v>39</v>
      </c>
      <c r="AX3578" s="12" t="s">
        <v>76</v>
      </c>
      <c r="AY3578" s="264" t="s">
        <v>414</v>
      </c>
    </row>
    <row r="3579" s="13" customFormat="1">
      <c r="B3579" s="265"/>
      <c r="C3579" s="266"/>
      <c r="D3579" s="252" t="s">
        <v>428</v>
      </c>
      <c r="E3579" s="267" t="s">
        <v>21</v>
      </c>
      <c r="F3579" s="268" t="s">
        <v>3824</v>
      </c>
      <c r="G3579" s="266"/>
      <c r="H3579" s="269">
        <v>23.920000000000002</v>
      </c>
      <c r="I3579" s="270"/>
      <c r="J3579" s="266"/>
      <c r="K3579" s="266"/>
      <c r="L3579" s="271"/>
      <c r="M3579" s="272"/>
      <c r="N3579" s="273"/>
      <c r="O3579" s="273"/>
      <c r="P3579" s="273"/>
      <c r="Q3579" s="273"/>
      <c r="R3579" s="273"/>
      <c r="S3579" s="273"/>
      <c r="T3579" s="274"/>
      <c r="AT3579" s="275" t="s">
        <v>428</v>
      </c>
      <c r="AU3579" s="275" t="s">
        <v>86</v>
      </c>
      <c r="AV3579" s="13" t="s">
        <v>86</v>
      </c>
      <c r="AW3579" s="13" t="s">
        <v>39</v>
      </c>
      <c r="AX3579" s="13" t="s">
        <v>76</v>
      </c>
      <c r="AY3579" s="275" t="s">
        <v>414</v>
      </c>
    </row>
    <row r="3580" s="12" customFormat="1">
      <c r="B3580" s="255"/>
      <c r="C3580" s="256"/>
      <c r="D3580" s="252" t="s">
        <v>428</v>
      </c>
      <c r="E3580" s="257" t="s">
        <v>21</v>
      </c>
      <c r="F3580" s="258" t="s">
        <v>567</v>
      </c>
      <c r="G3580" s="256"/>
      <c r="H3580" s="257" t="s">
        <v>21</v>
      </c>
      <c r="I3580" s="259"/>
      <c r="J3580" s="256"/>
      <c r="K3580" s="256"/>
      <c r="L3580" s="260"/>
      <c r="M3580" s="261"/>
      <c r="N3580" s="262"/>
      <c r="O3580" s="262"/>
      <c r="P3580" s="262"/>
      <c r="Q3580" s="262"/>
      <c r="R3580" s="262"/>
      <c r="S3580" s="262"/>
      <c r="T3580" s="263"/>
      <c r="AT3580" s="264" t="s">
        <v>428</v>
      </c>
      <c r="AU3580" s="264" t="s">
        <v>86</v>
      </c>
      <c r="AV3580" s="12" t="s">
        <v>83</v>
      </c>
      <c r="AW3580" s="12" t="s">
        <v>39</v>
      </c>
      <c r="AX3580" s="12" t="s">
        <v>76</v>
      </c>
      <c r="AY3580" s="264" t="s">
        <v>414</v>
      </c>
    </row>
    <row r="3581" s="13" customFormat="1">
      <c r="B3581" s="265"/>
      <c r="C3581" s="266"/>
      <c r="D3581" s="252" t="s">
        <v>428</v>
      </c>
      <c r="E3581" s="267" t="s">
        <v>21</v>
      </c>
      <c r="F3581" s="268" t="s">
        <v>3825</v>
      </c>
      <c r="G3581" s="266"/>
      <c r="H3581" s="269">
        <v>7.9880000000000004</v>
      </c>
      <c r="I3581" s="270"/>
      <c r="J3581" s="266"/>
      <c r="K3581" s="266"/>
      <c r="L3581" s="271"/>
      <c r="M3581" s="272"/>
      <c r="N3581" s="273"/>
      <c r="O3581" s="273"/>
      <c r="P3581" s="273"/>
      <c r="Q3581" s="273"/>
      <c r="R3581" s="273"/>
      <c r="S3581" s="273"/>
      <c r="T3581" s="274"/>
      <c r="AT3581" s="275" t="s">
        <v>428</v>
      </c>
      <c r="AU3581" s="275" t="s">
        <v>86</v>
      </c>
      <c r="AV3581" s="13" t="s">
        <v>86</v>
      </c>
      <c r="AW3581" s="13" t="s">
        <v>39</v>
      </c>
      <c r="AX3581" s="13" t="s">
        <v>76</v>
      </c>
      <c r="AY3581" s="275" t="s">
        <v>414</v>
      </c>
    </row>
    <row r="3582" s="13" customFormat="1">
      <c r="B3582" s="265"/>
      <c r="C3582" s="266"/>
      <c r="D3582" s="252" t="s">
        <v>428</v>
      </c>
      <c r="E3582" s="267" t="s">
        <v>21</v>
      </c>
      <c r="F3582" s="268" t="s">
        <v>3826</v>
      </c>
      <c r="G3582" s="266"/>
      <c r="H3582" s="269">
        <v>0.63900000000000001</v>
      </c>
      <c r="I3582" s="270"/>
      <c r="J3582" s="266"/>
      <c r="K3582" s="266"/>
      <c r="L3582" s="271"/>
      <c r="M3582" s="272"/>
      <c r="N3582" s="273"/>
      <c r="O3582" s="273"/>
      <c r="P3582" s="273"/>
      <c r="Q3582" s="273"/>
      <c r="R3582" s="273"/>
      <c r="S3582" s="273"/>
      <c r="T3582" s="274"/>
      <c r="AT3582" s="275" t="s">
        <v>428</v>
      </c>
      <c r="AU3582" s="275" t="s">
        <v>86</v>
      </c>
      <c r="AV3582" s="13" t="s">
        <v>86</v>
      </c>
      <c r="AW3582" s="13" t="s">
        <v>39</v>
      </c>
      <c r="AX3582" s="13" t="s">
        <v>76</v>
      </c>
      <c r="AY3582" s="275" t="s">
        <v>414</v>
      </c>
    </row>
    <row r="3583" s="13" customFormat="1">
      <c r="B3583" s="265"/>
      <c r="C3583" s="266"/>
      <c r="D3583" s="252" t="s">
        <v>428</v>
      </c>
      <c r="E3583" s="267" t="s">
        <v>21</v>
      </c>
      <c r="F3583" s="268" t="s">
        <v>3827</v>
      </c>
      <c r="G3583" s="266"/>
      <c r="H3583" s="269">
        <v>25.600000000000001</v>
      </c>
      <c r="I3583" s="270"/>
      <c r="J3583" s="266"/>
      <c r="K3583" s="266"/>
      <c r="L3583" s="271"/>
      <c r="M3583" s="272"/>
      <c r="N3583" s="273"/>
      <c r="O3583" s="273"/>
      <c r="P3583" s="273"/>
      <c r="Q3583" s="273"/>
      <c r="R3583" s="273"/>
      <c r="S3583" s="273"/>
      <c r="T3583" s="274"/>
      <c r="AT3583" s="275" t="s">
        <v>428</v>
      </c>
      <c r="AU3583" s="275" t="s">
        <v>86</v>
      </c>
      <c r="AV3583" s="13" t="s">
        <v>86</v>
      </c>
      <c r="AW3583" s="13" t="s">
        <v>39</v>
      </c>
      <c r="AX3583" s="13" t="s">
        <v>76</v>
      </c>
      <c r="AY3583" s="275" t="s">
        <v>414</v>
      </c>
    </row>
    <row r="3584" s="13" customFormat="1">
      <c r="B3584" s="265"/>
      <c r="C3584" s="266"/>
      <c r="D3584" s="252" t="s">
        <v>428</v>
      </c>
      <c r="E3584" s="267" t="s">
        <v>21</v>
      </c>
      <c r="F3584" s="268" t="s">
        <v>3828</v>
      </c>
      <c r="G3584" s="266"/>
      <c r="H3584" s="269">
        <v>2.9249999999999998</v>
      </c>
      <c r="I3584" s="270"/>
      <c r="J3584" s="266"/>
      <c r="K3584" s="266"/>
      <c r="L3584" s="271"/>
      <c r="M3584" s="272"/>
      <c r="N3584" s="273"/>
      <c r="O3584" s="273"/>
      <c r="P3584" s="273"/>
      <c r="Q3584" s="273"/>
      <c r="R3584" s="273"/>
      <c r="S3584" s="273"/>
      <c r="T3584" s="274"/>
      <c r="AT3584" s="275" t="s">
        <v>428</v>
      </c>
      <c r="AU3584" s="275" t="s">
        <v>86</v>
      </c>
      <c r="AV3584" s="13" t="s">
        <v>86</v>
      </c>
      <c r="AW3584" s="13" t="s">
        <v>39</v>
      </c>
      <c r="AX3584" s="13" t="s">
        <v>76</v>
      </c>
      <c r="AY3584" s="275" t="s">
        <v>414</v>
      </c>
    </row>
    <row r="3585" s="13" customFormat="1">
      <c r="B3585" s="265"/>
      <c r="C3585" s="266"/>
      <c r="D3585" s="252" t="s">
        <v>428</v>
      </c>
      <c r="E3585" s="267" t="s">
        <v>21</v>
      </c>
      <c r="F3585" s="268" t="s">
        <v>3829</v>
      </c>
      <c r="G3585" s="266"/>
      <c r="H3585" s="269">
        <v>18.399999999999999</v>
      </c>
      <c r="I3585" s="270"/>
      <c r="J3585" s="266"/>
      <c r="K3585" s="266"/>
      <c r="L3585" s="271"/>
      <c r="M3585" s="272"/>
      <c r="N3585" s="273"/>
      <c r="O3585" s="273"/>
      <c r="P3585" s="273"/>
      <c r="Q3585" s="273"/>
      <c r="R3585" s="273"/>
      <c r="S3585" s="273"/>
      <c r="T3585" s="274"/>
      <c r="AT3585" s="275" t="s">
        <v>428</v>
      </c>
      <c r="AU3585" s="275" t="s">
        <v>86</v>
      </c>
      <c r="AV3585" s="13" t="s">
        <v>86</v>
      </c>
      <c r="AW3585" s="13" t="s">
        <v>39</v>
      </c>
      <c r="AX3585" s="13" t="s">
        <v>76</v>
      </c>
      <c r="AY3585" s="275" t="s">
        <v>414</v>
      </c>
    </row>
    <row r="3586" s="13" customFormat="1">
      <c r="B3586" s="265"/>
      <c r="C3586" s="266"/>
      <c r="D3586" s="252" t="s">
        <v>428</v>
      </c>
      <c r="E3586" s="267" t="s">
        <v>21</v>
      </c>
      <c r="F3586" s="268" t="s">
        <v>3830</v>
      </c>
      <c r="G3586" s="266"/>
      <c r="H3586" s="269">
        <v>37.200000000000003</v>
      </c>
      <c r="I3586" s="270"/>
      <c r="J3586" s="266"/>
      <c r="K3586" s="266"/>
      <c r="L3586" s="271"/>
      <c r="M3586" s="272"/>
      <c r="N3586" s="273"/>
      <c r="O3586" s="273"/>
      <c r="P3586" s="273"/>
      <c r="Q3586" s="273"/>
      <c r="R3586" s="273"/>
      <c r="S3586" s="273"/>
      <c r="T3586" s="274"/>
      <c r="AT3586" s="275" t="s">
        <v>428</v>
      </c>
      <c r="AU3586" s="275" t="s">
        <v>86</v>
      </c>
      <c r="AV3586" s="13" t="s">
        <v>86</v>
      </c>
      <c r="AW3586" s="13" t="s">
        <v>39</v>
      </c>
      <c r="AX3586" s="13" t="s">
        <v>76</v>
      </c>
      <c r="AY3586" s="275" t="s">
        <v>414</v>
      </c>
    </row>
    <row r="3587" s="13" customFormat="1">
      <c r="B3587" s="265"/>
      <c r="C3587" s="266"/>
      <c r="D3587" s="252" t="s">
        <v>428</v>
      </c>
      <c r="E3587" s="267" t="s">
        <v>21</v>
      </c>
      <c r="F3587" s="268" t="s">
        <v>3831</v>
      </c>
      <c r="G3587" s="266"/>
      <c r="H3587" s="269">
        <v>22.300000000000001</v>
      </c>
      <c r="I3587" s="270"/>
      <c r="J3587" s="266"/>
      <c r="K3587" s="266"/>
      <c r="L3587" s="271"/>
      <c r="M3587" s="272"/>
      <c r="N3587" s="273"/>
      <c r="O3587" s="273"/>
      <c r="P3587" s="273"/>
      <c r="Q3587" s="273"/>
      <c r="R3587" s="273"/>
      <c r="S3587" s="273"/>
      <c r="T3587" s="274"/>
      <c r="AT3587" s="275" t="s">
        <v>428</v>
      </c>
      <c r="AU3587" s="275" t="s">
        <v>86</v>
      </c>
      <c r="AV3587" s="13" t="s">
        <v>86</v>
      </c>
      <c r="AW3587" s="13" t="s">
        <v>39</v>
      </c>
      <c r="AX3587" s="13" t="s">
        <v>76</v>
      </c>
      <c r="AY3587" s="275" t="s">
        <v>414</v>
      </c>
    </row>
    <row r="3588" s="13" customFormat="1">
      <c r="B3588" s="265"/>
      <c r="C3588" s="266"/>
      <c r="D3588" s="252" t="s">
        <v>428</v>
      </c>
      <c r="E3588" s="267" t="s">
        <v>21</v>
      </c>
      <c r="F3588" s="268" t="s">
        <v>3832</v>
      </c>
      <c r="G3588" s="266"/>
      <c r="H3588" s="269">
        <v>4.6879999999999997</v>
      </c>
      <c r="I3588" s="270"/>
      <c r="J3588" s="266"/>
      <c r="K3588" s="266"/>
      <c r="L3588" s="271"/>
      <c r="M3588" s="272"/>
      <c r="N3588" s="273"/>
      <c r="O3588" s="273"/>
      <c r="P3588" s="273"/>
      <c r="Q3588" s="273"/>
      <c r="R3588" s="273"/>
      <c r="S3588" s="273"/>
      <c r="T3588" s="274"/>
      <c r="AT3588" s="275" t="s">
        <v>428</v>
      </c>
      <c r="AU3588" s="275" t="s">
        <v>86</v>
      </c>
      <c r="AV3588" s="13" t="s">
        <v>86</v>
      </c>
      <c r="AW3588" s="13" t="s">
        <v>39</v>
      </c>
      <c r="AX3588" s="13" t="s">
        <v>76</v>
      </c>
      <c r="AY3588" s="275" t="s">
        <v>414</v>
      </c>
    </row>
    <row r="3589" s="13" customFormat="1">
      <c r="B3589" s="265"/>
      <c r="C3589" s="266"/>
      <c r="D3589" s="252" t="s">
        <v>428</v>
      </c>
      <c r="E3589" s="267" t="s">
        <v>21</v>
      </c>
      <c r="F3589" s="268" t="s">
        <v>3833</v>
      </c>
      <c r="G3589" s="266"/>
      <c r="H3589" s="269">
        <v>70.799999999999997</v>
      </c>
      <c r="I3589" s="270"/>
      <c r="J3589" s="266"/>
      <c r="K3589" s="266"/>
      <c r="L3589" s="271"/>
      <c r="M3589" s="272"/>
      <c r="N3589" s="273"/>
      <c r="O3589" s="273"/>
      <c r="P3589" s="273"/>
      <c r="Q3589" s="273"/>
      <c r="R3589" s="273"/>
      <c r="S3589" s="273"/>
      <c r="T3589" s="274"/>
      <c r="AT3589" s="275" t="s">
        <v>428</v>
      </c>
      <c r="AU3589" s="275" t="s">
        <v>86</v>
      </c>
      <c r="AV3589" s="13" t="s">
        <v>86</v>
      </c>
      <c r="AW3589" s="13" t="s">
        <v>39</v>
      </c>
      <c r="AX3589" s="13" t="s">
        <v>76</v>
      </c>
      <c r="AY3589" s="275" t="s">
        <v>414</v>
      </c>
    </row>
    <row r="3590" s="13" customFormat="1">
      <c r="B3590" s="265"/>
      <c r="C3590" s="266"/>
      <c r="D3590" s="252" t="s">
        <v>428</v>
      </c>
      <c r="E3590" s="267" t="s">
        <v>21</v>
      </c>
      <c r="F3590" s="268" t="s">
        <v>3834</v>
      </c>
      <c r="G3590" s="266"/>
      <c r="H3590" s="269">
        <v>2.5430000000000001</v>
      </c>
      <c r="I3590" s="270"/>
      <c r="J3590" s="266"/>
      <c r="K3590" s="266"/>
      <c r="L3590" s="271"/>
      <c r="M3590" s="272"/>
      <c r="N3590" s="273"/>
      <c r="O3590" s="273"/>
      <c r="P3590" s="273"/>
      <c r="Q3590" s="273"/>
      <c r="R3590" s="273"/>
      <c r="S3590" s="273"/>
      <c r="T3590" s="274"/>
      <c r="AT3590" s="275" t="s">
        <v>428</v>
      </c>
      <c r="AU3590" s="275" t="s">
        <v>86</v>
      </c>
      <c r="AV3590" s="13" t="s">
        <v>86</v>
      </c>
      <c r="AW3590" s="13" t="s">
        <v>39</v>
      </c>
      <c r="AX3590" s="13" t="s">
        <v>76</v>
      </c>
      <c r="AY3590" s="275" t="s">
        <v>414</v>
      </c>
    </row>
    <row r="3591" s="13" customFormat="1">
      <c r="B3591" s="265"/>
      <c r="C3591" s="266"/>
      <c r="D3591" s="252" t="s">
        <v>428</v>
      </c>
      <c r="E3591" s="267" t="s">
        <v>21</v>
      </c>
      <c r="F3591" s="268" t="s">
        <v>3835</v>
      </c>
      <c r="G3591" s="266"/>
      <c r="H3591" s="269">
        <v>50.399999999999999</v>
      </c>
      <c r="I3591" s="270"/>
      <c r="J3591" s="266"/>
      <c r="K3591" s="266"/>
      <c r="L3591" s="271"/>
      <c r="M3591" s="272"/>
      <c r="N3591" s="273"/>
      <c r="O3591" s="273"/>
      <c r="P3591" s="273"/>
      <c r="Q3591" s="273"/>
      <c r="R3591" s="273"/>
      <c r="S3591" s="273"/>
      <c r="T3591" s="274"/>
      <c r="AT3591" s="275" t="s">
        <v>428</v>
      </c>
      <c r="AU3591" s="275" t="s">
        <v>86</v>
      </c>
      <c r="AV3591" s="13" t="s">
        <v>86</v>
      </c>
      <c r="AW3591" s="13" t="s">
        <v>39</v>
      </c>
      <c r="AX3591" s="13" t="s">
        <v>76</v>
      </c>
      <c r="AY3591" s="275" t="s">
        <v>414</v>
      </c>
    </row>
    <row r="3592" s="13" customFormat="1">
      <c r="B3592" s="265"/>
      <c r="C3592" s="266"/>
      <c r="D3592" s="252" t="s">
        <v>428</v>
      </c>
      <c r="E3592" s="267" t="s">
        <v>21</v>
      </c>
      <c r="F3592" s="268" t="s">
        <v>3836</v>
      </c>
      <c r="G3592" s="266"/>
      <c r="H3592" s="269">
        <v>3.75</v>
      </c>
      <c r="I3592" s="270"/>
      <c r="J3592" s="266"/>
      <c r="K3592" s="266"/>
      <c r="L3592" s="271"/>
      <c r="M3592" s="272"/>
      <c r="N3592" s="273"/>
      <c r="O3592" s="273"/>
      <c r="P3592" s="273"/>
      <c r="Q3592" s="273"/>
      <c r="R3592" s="273"/>
      <c r="S3592" s="273"/>
      <c r="T3592" s="274"/>
      <c r="AT3592" s="275" t="s">
        <v>428</v>
      </c>
      <c r="AU3592" s="275" t="s">
        <v>86</v>
      </c>
      <c r="AV3592" s="13" t="s">
        <v>86</v>
      </c>
      <c r="AW3592" s="13" t="s">
        <v>39</v>
      </c>
      <c r="AX3592" s="13" t="s">
        <v>76</v>
      </c>
      <c r="AY3592" s="275" t="s">
        <v>414</v>
      </c>
    </row>
    <row r="3593" s="12" customFormat="1">
      <c r="B3593" s="255"/>
      <c r="C3593" s="256"/>
      <c r="D3593" s="252" t="s">
        <v>428</v>
      </c>
      <c r="E3593" s="257" t="s">
        <v>21</v>
      </c>
      <c r="F3593" s="258" t="s">
        <v>578</v>
      </c>
      <c r="G3593" s="256"/>
      <c r="H3593" s="257" t="s">
        <v>21</v>
      </c>
      <c r="I3593" s="259"/>
      <c r="J3593" s="256"/>
      <c r="K3593" s="256"/>
      <c r="L3593" s="260"/>
      <c r="M3593" s="261"/>
      <c r="N3593" s="262"/>
      <c r="O3593" s="262"/>
      <c r="P3593" s="262"/>
      <c r="Q3593" s="262"/>
      <c r="R3593" s="262"/>
      <c r="S3593" s="262"/>
      <c r="T3593" s="263"/>
      <c r="AT3593" s="264" t="s">
        <v>428</v>
      </c>
      <c r="AU3593" s="264" t="s">
        <v>86</v>
      </c>
      <c r="AV3593" s="12" t="s">
        <v>83</v>
      </c>
      <c r="AW3593" s="12" t="s">
        <v>39</v>
      </c>
      <c r="AX3593" s="12" t="s">
        <v>76</v>
      </c>
      <c r="AY3593" s="264" t="s">
        <v>414</v>
      </c>
    </row>
    <row r="3594" s="12" customFormat="1">
      <c r="B3594" s="255"/>
      <c r="C3594" s="256"/>
      <c r="D3594" s="252" t="s">
        <v>428</v>
      </c>
      <c r="E3594" s="257" t="s">
        <v>21</v>
      </c>
      <c r="F3594" s="258" t="s">
        <v>592</v>
      </c>
      <c r="G3594" s="256"/>
      <c r="H3594" s="257" t="s">
        <v>21</v>
      </c>
      <c r="I3594" s="259"/>
      <c r="J3594" s="256"/>
      <c r="K3594" s="256"/>
      <c r="L3594" s="260"/>
      <c r="M3594" s="261"/>
      <c r="N3594" s="262"/>
      <c r="O3594" s="262"/>
      <c r="P3594" s="262"/>
      <c r="Q3594" s="262"/>
      <c r="R3594" s="262"/>
      <c r="S3594" s="262"/>
      <c r="T3594" s="263"/>
      <c r="AT3594" s="264" t="s">
        <v>428</v>
      </c>
      <c r="AU3594" s="264" t="s">
        <v>86</v>
      </c>
      <c r="AV3594" s="12" t="s">
        <v>83</v>
      </c>
      <c r="AW3594" s="12" t="s">
        <v>39</v>
      </c>
      <c r="AX3594" s="12" t="s">
        <v>76</v>
      </c>
      <c r="AY3594" s="264" t="s">
        <v>414</v>
      </c>
    </row>
    <row r="3595" s="12" customFormat="1">
      <c r="B3595" s="255"/>
      <c r="C3595" s="256"/>
      <c r="D3595" s="252" t="s">
        <v>428</v>
      </c>
      <c r="E3595" s="257" t="s">
        <v>21</v>
      </c>
      <c r="F3595" s="258" t="s">
        <v>597</v>
      </c>
      <c r="G3595" s="256"/>
      <c r="H3595" s="257" t="s">
        <v>21</v>
      </c>
      <c r="I3595" s="259"/>
      <c r="J3595" s="256"/>
      <c r="K3595" s="256"/>
      <c r="L3595" s="260"/>
      <c r="M3595" s="261"/>
      <c r="N3595" s="262"/>
      <c r="O3595" s="262"/>
      <c r="P3595" s="262"/>
      <c r="Q3595" s="262"/>
      <c r="R3595" s="262"/>
      <c r="S3595" s="262"/>
      <c r="T3595" s="263"/>
      <c r="AT3595" s="264" t="s">
        <v>428</v>
      </c>
      <c r="AU3595" s="264" t="s">
        <v>86</v>
      </c>
      <c r="AV3595" s="12" t="s">
        <v>83</v>
      </c>
      <c r="AW3595" s="12" t="s">
        <v>39</v>
      </c>
      <c r="AX3595" s="12" t="s">
        <v>76</v>
      </c>
      <c r="AY3595" s="264" t="s">
        <v>414</v>
      </c>
    </row>
    <row r="3596" s="13" customFormat="1">
      <c r="B3596" s="265"/>
      <c r="C3596" s="266"/>
      <c r="D3596" s="252" t="s">
        <v>428</v>
      </c>
      <c r="E3596" s="267" t="s">
        <v>21</v>
      </c>
      <c r="F3596" s="268" t="s">
        <v>3837</v>
      </c>
      <c r="G3596" s="266"/>
      <c r="H3596" s="269">
        <v>8.7750000000000004</v>
      </c>
      <c r="I3596" s="270"/>
      <c r="J3596" s="266"/>
      <c r="K3596" s="266"/>
      <c r="L3596" s="271"/>
      <c r="M3596" s="272"/>
      <c r="N3596" s="273"/>
      <c r="O3596" s="273"/>
      <c r="P3596" s="273"/>
      <c r="Q3596" s="273"/>
      <c r="R3596" s="273"/>
      <c r="S3596" s="273"/>
      <c r="T3596" s="274"/>
      <c r="AT3596" s="275" t="s">
        <v>428</v>
      </c>
      <c r="AU3596" s="275" t="s">
        <v>86</v>
      </c>
      <c r="AV3596" s="13" t="s">
        <v>86</v>
      </c>
      <c r="AW3596" s="13" t="s">
        <v>39</v>
      </c>
      <c r="AX3596" s="13" t="s">
        <v>76</v>
      </c>
      <c r="AY3596" s="275" t="s">
        <v>414</v>
      </c>
    </row>
    <row r="3597" s="13" customFormat="1">
      <c r="B3597" s="265"/>
      <c r="C3597" s="266"/>
      <c r="D3597" s="252" t="s">
        <v>428</v>
      </c>
      <c r="E3597" s="267" t="s">
        <v>21</v>
      </c>
      <c r="F3597" s="268" t="s">
        <v>3838</v>
      </c>
      <c r="G3597" s="266"/>
      <c r="H3597" s="269">
        <v>55.200000000000003</v>
      </c>
      <c r="I3597" s="270"/>
      <c r="J3597" s="266"/>
      <c r="K3597" s="266"/>
      <c r="L3597" s="271"/>
      <c r="M3597" s="272"/>
      <c r="N3597" s="273"/>
      <c r="O3597" s="273"/>
      <c r="P3597" s="273"/>
      <c r="Q3597" s="273"/>
      <c r="R3597" s="273"/>
      <c r="S3597" s="273"/>
      <c r="T3597" s="274"/>
      <c r="AT3597" s="275" t="s">
        <v>428</v>
      </c>
      <c r="AU3597" s="275" t="s">
        <v>86</v>
      </c>
      <c r="AV3597" s="13" t="s">
        <v>86</v>
      </c>
      <c r="AW3597" s="13" t="s">
        <v>39</v>
      </c>
      <c r="AX3597" s="13" t="s">
        <v>76</v>
      </c>
      <c r="AY3597" s="275" t="s">
        <v>414</v>
      </c>
    </row>
    <row r="3598" s="13" customFormat="1">
      <c r="B3598" s="265"/>
      <c r="C3598" s="266"/>
      <c r="D3598" s="252" t="s">
        <v>428</v>
      </c>
      <c r="E3598" s="267" t="s">
        <v>21</v>
      </c>
      <c r="F3598" s="268" t="s">
        <v>3839</v>
      </c>
      <c r="G3598" s="266"/>
      <c r="H3598" s="269">
        <v>228.37200000000001</v>
      </c>
      <c r="I3598" s="270"/>
      <c r="J3598" s="266"/>
      <c r="K3598" s="266"/>
      <c r="L3598" s="271"/>
      <c r="M3598" s="272"/>
      <c r="N3598" s="273"/>
      <c r="O3598" s="273"/>
      <c r="P3598" s="273"/>
      <c r="Q3598" s="273"/>
      <c r="R3598" s="273"/>
      <c r="S3598" s="273"/>
      <c r="T3598" s="274"/>
      <c r="AT3598" s="275" t="s">
        <v>428</v>
      </c>
      <c r="AU3598" s="275" t="s">
        <v>86</v>
      </c>
      <c r="AV3598" s="13" t="s">
        <v>86</v>
      </c>
      <c r="AW3598" s="13" t="s">
        <v>39</v>
      </c>
      <c r="AX3598" s="13" t="s">
        <v>76</v>
      </c>
      <c r="AY3598" s="275" t="s">
        <v>414</v>
      </c>
    </row>
    <row r="3599" s="13" customFormat="1">
      <c r="B3599" s="265"/>
      <c r="C3599" s="266"/>
      <c r="D3599" s="252" t="s">
        <v>428</v>
      </c>
      <c r="E3599" s="267" t="s">
        <v>21</v>
      </c>
      <c r="F3599" s="268" t="s">
        <v>3840</v>
      </c>
      <c r="G3599" s="266"/>
      <c r="H3599" s="269">
        <v>75.599999999999994</v>
      </c>
      <c r="I3599" s="270"/>
      <c r="J3599" s="266"/>
      <c r="K3599" s="266"/>
      <c r="L3599" s="271"/>
      <c r="M3599" s="272"/>
      <c r="N3599" s="273"/>
      <c r="O3599" s="273"/>
      <c r="P3599" s="273"/>
      <c r="Q3599" s="273"/>
      <c r="R3599" s="273"/>
      <c r="S3599" s="273"/>
      <c r="T3599" s="274"/>
      <c r="AT3599" s="275" t="s">
        <v>428</v>
      </c>
      <c r="AU3599" s="275" t="s">
        <v>86</v>
      </c>
      <c r="AV3599" s="13" t="s">
        <v>86</v>
      </c>
      <c r="AW3599" s="13" t="s">
        <v>39</v>
      </c>
      <c r="AX3599" s="13" t="s">
        <v>76</v>
      </c>
      <c r="AY3599" s="275" t="s">
        <v>414</v>
      </c>
    </row>
    <row r="3600" s="12" customFormat="1">
      <c r="B3600" s="255"/>
      <c r="C3600" s="256"/>
      <c r="D3600" s="252" t="s">
        <v>428</v>
      </c>
      <c r="E3600" s="257" t="s">
        <v>21</v>
      </c>
      <c r="F3600" s="258" t="s">
        <v>584</v>
      </c>
      <c r="G3600" s="256"/>
      <c r="H3600" s="257" t="s">
        <v>21</v>
      </c>
      <c r="I3600" s="259"/>
      <c r="J3600" s="256"/>
      <c r="K3600" s="256"/>
      <c r="L3600" s="260"/>
      <c r="M3600" s="261"/>
      <c r="N3600" s="262"/>
      <c r="O3600" s="262"/>
      <c r="P3600" s="262"/>
      <c r="Q3600" s="262"/>
      <c r="R3600" s="262"/>
      <c r="S3600" s="262"/>
      <c r="T3600" s="263"/>
      <c r="AT3600" s="264" t="s">
        <v>428</v>
      </c>
      <c r="AU3600" s="264" t="s">
        <v>86</v>
      </c>
      <c r="AV3600" s="12" t="s">
        <v>83</v>
      </c>
      <c r="AW3600" s="12" t="s">
        <v>39</v>
      </c>
      <c r="AX3600" s="12" t="s">
        <v>76</v>
      </c>
      <c r="AY3600" s="264" t="s">
        <v>414</v>
      </c>
    </row>
    <row r="3601" s="13" customFormat="1">
      <c r="B3601" s="265"/>
      <c r="C3601" s="266"/>
      <c r="D3601" s="252" t="s">
        <v>428</v>
      </c>
      <c r="E3601" s="267" t="s">
        <v>21</v>
      </c>
      <c r="F3601" s="268" t="s">
        <v>3841</v>
      </c>
      <c r="G3601" s="266"/>
      <c r="H3601" s="269">
        <v>5.8499999999999996</v>
      </c>
      <c r="I3601" s="270"/>
      <c r="J3601" s="266"/>
      <c r="K3601" s="266"/>
      <c r="L3601" s="271"/>
      <c r="M3601" s="272"/>
      <c r="N3601" s="273"/>
      <c r="O3601" s="273"/>
      <c r="P3601" s="273"/>
      <c r="Q3601" s="273"/>
      <c r="R3601" s="273"/>
      <c r="S3601" s="273"/>
      <c r="T3601" s="274"/>
      <c r="AT3601" s="275" t="s">
        <v>428</v>
      </c>
      <c r="AU3601" s="275" t="s">
        <v>86</v>
      </c>
      <c r="AV3601" s="13" t="s">
        <v>86</v>
      </c>
      <c r="AW3601" s="13" t="s">
        <v>39</v>
      </c>
      <c r="AX3601" s="13" t="s">
        <v>76</v>
      </c>
      <c r="AY3601" s="275" t="s">
        <v>414</v>
      </c>
    </row>
    <row r="3602" s="13" customFormat="1">
      <c r="B3602" s="265"/>
      <c r="C3602" s="266"/>
      <c r="D3602" s="252" t="s">
        <v>428</v>
      </c>
      <c r="E3602" s="267" t="s">
        <v>21</v>
      </c>
      <c r="F3602" s="268" t="s">
        <v>3842</v>
      </c>
      <c r="G3602" s="266"/>
      <c r="H3602" s="269">
        <v>36.799999999999997</v>
      </c>
      <c r="I3602" s="270"/>
      <c r="J3602" s="266"/>
      <c r="K3602" s="266"/>
      <c r="L3602" s="271"/>
      <c r="M3602" s="272"/>
      <c r="N3602" s="273"/>
      <c r="O3602" s="273"/>
      <c r="P3602" s="273"/>
      <c r="Q3602" s="273"/>
      <c r="R3602" s="273"/>
      <c r="S3602" s="273"/>
      <c r="T3602" s="274"/>
      <c r="AT3602" s="275" t="s">
        <v>428</v>
      </c>
      <c r="AU3602" s="275" t="s">
        <v>86</v>
      </c>
      <c r="AV3602" s="13" t="s">
        <v>86</v>
      </c>
      <c r="AW3602" s="13" t="s">
        <v>39</v>
      </c>
      <c r="AX3602" s="13" t="s">
        <v>76</v>
      </c>
      <c r="AY3602" s="275" t="s">
        <v>414</v>
      </c>
    </row>
    <row r="3603" s="13" customFormat="1">
      <c r="B3603" s="265"/>
      <c r="C3603" s="266"/>
      <c r="D3603" s="252" t="s">
        <v>428</v>
      </c>
      <c r="E3603" s="267" t="s">
        <v>21</v>
      </c>
      <c r="F3603" s="268" t="s">
        <v>3843</v>
      </c>
      <c r="G3603" s="266"/>
      <c r="H3603" s="269">
        <v>152.24799999999999</v>
      </c>
      <c r="I3603" s="270"/>
      <c r="J3603" s="266"/>
      <c r="K3603" s="266"/>
      <c r="L3603" s="271"/>
      <c r="M3603" s="272"/>
      <c r="N3603" s="273"/>
      <c r="O3603" s="273"/>
      <c r="P3603" s="273"/>
      <c r="Q3603" s="273"/>
      <c r="R3603" s="273"/>
      <c r="S3603" s="273"/>
      <c r="T3603" s="274"/>
      <c r="AT3603" s="275" t="s">
        <v>428</v>
      </c>
      <c r="AU3603" s="275" t="s">
        <v>86</v>
      </c>
      <c r="AV3603" s="13" t="s">
        <v>86</v>
      </c>
      <c r="AW3603" s="13" t="s">
        <v>39</v>
      </c>
      <c r="AX3603" s="13" t="s">
        <v>76</v>
      </c>
      <c r="AY3603" s="275" t="s">
        <v>414</v>
      </c>
    </row>
    <row r="3604" s="13" customFormat="1">
      <c r="B3604" s="265"/>
      <c r="C3604" s="266"/>
      <c r="D3604" s="252" t="s">
        <v>428</v>
      </c>
      <c r="E3604" s="267" t="s">
        <v>21</v>
      </c>
      <c r="F3604" s="268" t="s">
        <v>3844</v>
      </c>
      <c r="G3604" s="266"/>
      <c r="H3604" s="269">
        <v>10.800000000000001</v>
      </c>
      <c r="I3604" s="270"/>
      <c r="J3604" s="266"/>
      <c r="K3604" s="266"/>
      <c r="L3604" s="271"/>
      <c r="M3604" s="272"/>
      <c r="N3604" s="273"/>
      <c r="O3604" s="273"/>
      <c r="P3604" s="273"/>
      <c r="Q3604" s="273"/>
      <c r="R3604" s="273"/>
      <c r="S3604" s="273"/>
      <c r="T3604" s="274"/>
      <c r="AT3604" s="275" t="s">
        <v>428</v>
      </c>
      <c r="AU3604" s="275" t="s">
        <v>86</v>
      </c>
      <c r="AV3604" s="13" t="s">
        <v>86</v>
      </c>
      <c r="AW3604" s="13" t="s">
        <v>39</v>
      </c>
      <c r="AX3604" s="13" t="s">
        <v>76</v>
      </c>
      <c r="AY3604" s="275" t="s">
        <v>414</v>
      </c>
    </row>
    <row r="3605" s="12" customFormat="1">
      <c r="B3605" s="255"/>
      <c r="C3605" s="256"/>
      <c r="D3605" s="252" t="s">
        <v>428</v>
      </c>
      <c r="E3605" s="257" t="s">
        <v>21</v>
      </c>
      <c r="F3605" s="258" t="s">
        <v>600</v>
      </c>
      <c r="G3605" s="256"/>
      <c r="H3605" s="257" t="s">
        <v>21</v>
      </c>
      <c r="I3605" s="259"/>
      <c r="J3605" s="256"/>
      <c r="K3605" s="256"/>
      <c r="L3605" s="260"/>
      <c r="M3605" s="261"/>
      <c r="N3605" s="262"/>
      <c r="O3605" s="262"/>
      <c r="P3605" s="262"/>
      <c r="Q3605" s="262"/>
      <c r="R3605" s="262"/>
      <c r="S3605" s="262"/>
      <c r="T3605" s="263"/>
      <c r="AT3605" s="264" t="s">
        <v>428</v>
      </c>
      <c r="AU3605" s="264" t="s">
        <v>86</v>
      </c>
      <c r="AV3605" s="12" t="s">
        <v>83</v>
      </c>
      <c r="AW3605" s="12" t="s">
        <v>39</v>
      </c>
      <c r="AX3605" s="12" t="s">
        <v>76</v>
      </c>
      <c r="AY3605" s="264" t="s">
        <v>414</v>
      </c>
    </row>
    <row r="3606" s="13" customFormat="1">
      <c r="B3606" s="265"/>
      <c r="C3606" s="266"/>
      <c r="D3606" s="252" t="s">
        <v>428</v>
      </c>
      <c r="E3606" s="267" t="s">
        <v>21</v>
      </c>
      <c r="F3606" s="268" t="s">
        <v>3845</v>
      </c>
      <c r="G3606" s="266"/>
      <c r="H3606" s="269">
        <v>44.100000000000001</v>
      </c>
      <c r="I3606" s="270"/>
      <c r="J3606" s="266"/>
      <c r="K3606" s="266"/>
      <c r="L3606" s="271"/>
      <c r="M3606" s="272"/>
      <c r="N3606" s="273"/>
      <c r="O3606" s="273"/>
      <c r="P3606" s="273"/>
      <c r="Q3606" s="273"/>
      <c r="R3606" s="273"/>
      <c r="S3606" s="273"/>
      <c r="T3606" s="274"/>
      <c r="AT3606" s="275" t="s">
        <v>428</v>
      </c>
      <c r="AU3606" s="275" t="s">
        <v>86</v>
      </c>
      <c r="AV3606" s="13" t="s">
        <v>86</v>
      </c>
      <c r="AW3606" s="13" t="s">
        <v>39</v>
      </c>
      <c r="AX3606" s="13" t="s">
        <v>76</v>
      </c>
      <c r="AY3606" s="275" t="s">
        <v>414</v>
      </c>
    </row>
    <row r="3607" s="13" customFormat="1">
      <c r="B3607" s="265"/>
      <c r="C3607" s="266"/>
      <c r="D3607" s="252" t="s">
        <v>428</v>
      </c>
      <c r="E3607" s="267" t="s">
        <v>21</v>
      </c>
      <c r="F3607" s="268" t="s">
        <v>3846</v>
      </c>
      <c r="G3607" s="266"/>
      <c r="H3607" s="269">
        <v>20.475000000000001</v>
      </c>
      <c r="I3607" s="270"/>
      <c r="J3607" s="266"/>
      <c r="K3607" s="266"/>
      <c r="L3607" s="271"/>
      <c r="M3607" s="272"/>
      <c r="N3607" s="273"/>
      <c r="O3607" s="273"/>
      <c r="P3607" s="273"/>
      <c r="Q3607" s="273"/>
      <c r="R3607" s="273"/>
      <c r="S3607" s="273"/>
      <c r="T3607" s="274"/>
      <c r="AT3607" s="275" t="s">
        <v>428</v>
      </c>
      <c r="AU3607" s="275" t="s">
        <v>86</v>
      </c>
      <c r="AV3607" s="13" t="s">
        <v>86</v>
      </c>
      <c r="AW3607" s="13" t="s">
        <v>39</v>
      </c>
      <c r="AX3607" s="13" t="s">
        <v>76</v>
      </c>
      <c r="AY3607" s="275" t="s">
        <v>414</v>
      </c>
    </row>
    <row r="3608" s="13" customFormat="1">
      <c r="B3608" s="265"/>
      <c r="C3608" s="266"/>
      <c r="D3608" s="252" t="s">
        <v>428</v>
      </c>
      <c r="E3608" s="267" t="s">
        <v>21</v>
      </c>
      <c r="F3608" s="268" t="s">
        <v>3847</v>
      </c>
      <c r="G3608" s="266"/>
      <c r="H3608" s="269">
        <v>128.80000000000001</v>
      </c>
      <c r="I3608" s="270"/>
      <c r="J3608" s="266"/>
      <c r="K3608" s="266"/>
      <c r="L3608" s="271"/>
      <c r="M3608" s="272"/>
      <c r="N3608" s="273"/>
      <c r="O3608" s="273"/>
      <c r="P3608" s="273"/>
      <c r="Q3608" s="273"/>
      <c r="R3608" s="273"/>
      <c r="S3608" s="273"/>
      <c r="T3608" s="274"/>
      <c r="AT3608" s="275" t="s">
        <v>428</v>
      </c>
      <c r="AU3608" s="275" t="s">
        <v>86</v>
      </c>
      <c r="AV3608" s="13" t="s">
        <v>86</v>
      </c>
      <c r="AW3608" s="13" t="s">
        <v>39</v>
      </c>
      <c r="AX3608" s="13" t="s">
        <v>76</v>
      </c>
      <c r="AY3608" s="275" t="s">
        <v>414</v>
      </c>
    </row>
    <row r="3609" s="13" customFormat="1">
      <c r="B3609" s="265"/>
      <c r="C3609" s="266"/>
      <c r="D3609" s="252" t="s">
        <v>428</v>
      </c>
      <c r="E3609" s="267" t="s">
        <v>21</v>
      </c>
      <c r="F3609" s="268" t="s">
        <v>3848</v>
      </c>
      <c r="G3609" s="266"/>
      <c r="H3609" s="269">
        <v>177.80000000000001</v>
      </c>
      <c r="I3609" s="270"/>
      <c r="J3609" s="266"/>
      <c r="K3609" s="266"/>
      <c r="L3609" s="271"/>
      <c r="M3609" s="272"/>
      <c r="N3609" s="273"/>
      <c r="O3609" s="273"/>
      <c r="P3609" s="273"/>
      <c r="Q3609" s="273"/>
      <c r="R3609" s="273"/>
      <c r="S3609" s="273"/>
      <c r="T3609" s="274"/>
      <c r="AT3609" s="275" t="s">
        <v>428</v>
      </c>
      <c r="AU3609" s="275" t="s">
        <v>86</v>
      </c>
      <c r="AV3609" s="13" t="s">
        <v>86</v>
      </c>
      <c r="AW3609" s="13" t="s">
        <v>39</v>
      </c>
      <c r="AX3609" s="13" t="s">
        <v>76</v>
      </c>
      <c r="AY3609" s="275" t="s">
        <v>414</v>
      </c>
    </row>
    <row r="3610" s="12" customFormat="1">
      <c r="B3610" s="255"/>
      <c r="C3610" s="256"/>
      <c r="D3610" s="252" t="s">
        <v>428</v>
      </c>
      <c r="E3610" s="257" t="s">
        <v>21</v>
      </c>
      <c r="F3610" s="258" t="s">
        <v>603</v>
      </c>
      <c r="G3610" s="256"/>
      <c r="H3610" s="257" t="s">
        <v>21</v>
      </c>
      <c r="I3610" s="259"/>
      <c r="J3610" s="256"/>
      <c r="K3610" s="256"/>
      <c r="L3610" s="260"/>
      <c r="M3610" s="261"/>
      <c r="N3610" s="262"/>
      <c r="O3610" s="262"/>
      <c r="P3610" s="262"/>
      <c r="Q3610" s="262"/>
      <c r="R3610" s="262"/>
      <c r="S3610" s="262"/>
      <c r="T3610" s="263"/>
      <c r="AT3610" s="264" t="s">
        <v>428</v>
      </c>
      <c r="AU3610" s="264" t="s">
        <v>86</v>
      </c>
      <c r="AV3610" s="12" t="s">
        <v>83</v>
      </c>
      <c r="AW3610" s="12" t="s">
        <v>39</v>
      </c>
      <c r="AX3610" s="12" t="s">
        <v>76</v>
      </c>
      <c r="AY3610" s="264" t="s">
        <v>414</v>
      </c>
    </row>
    <row r="3611" s="13" customFormat="1">
      <c r="B3611" s="265"/>
      <c r="C3611" s="266"/>
      <c r="D3611" s="252" t="s">
        <v>428</v>
      </c>
      <c r="E3611" s="267" t="s">
        <v>21</v>
      </c>
      <c r="F3611" s="268" t="s">
        <v>3828</v>
      </c>
      <c r="G3611" s="266"/>
      <c r="H3611" s="269">
        <v>2.9249999999999998</v>
      </c>
      <c r="I3611" s="270"/>
      <c r="J3611" s="266"/>
      <c r="K3611" s="266"/>
      <c r="L3611" s="271"/>
      <c r="M3611" s="272"/>
      <c r="N3611" s="273"/>
      <c r="O3611" s="273"/>
      <c r="P3611" s="273"/>
      <c r="Q3611" s="273"/>
      <c r="R3611" s="273"/>
      <c r="S3611" s="273"/>
      <c r="T3611" s="274"/>
      <c r="AT3611" s="275" t="s">
        <v>428</v>
      </c>
      <c r="AU3611" s="275" t="s">
        <v>86</v>
      </c>
      <c r="AV3611" s="13" t="s">
        <v>86</v>
      </c>
      <c r="AW3611" s="13" t="s">
        <v>39</v>
      </c>
      <c r="AX3611" s="13" t="s">
        <v>76</v>
      </c>
      <c r="AY3611" s="275" t="s">
        <v>414</v>
      </c>
    </row>
    <row r="3612" s="13" customFormat="1">
      <c r="B3612" s="265"/>
      <c r="C3612" s="266"/>
      <c r="D3612" s="252" t="s">
        <v>428</v>
      </c>
      <c r="E3612" s="267" t="s">
        <v>21</v>
      </c>
      <c r="F3612" s="268" t="s">
        <v>3829</v>
      </c>
      <c r="G3612" s="266"/>
      <c r="H3612" s="269">
        <v>18.399999999999999</v>
      </c>
      <c r="I3612" s="270"/>
      <c r="J3612" s="266"/>
      <c r="K3612" s="266"/>
      <c r="L3612" s="271"/>
      <c r="M3612" s="272"/>
      <c r="N3612" s="273"/>
      <c r="O3612" s="273"/>
      <c r="P3612" s="273"/>
      <c r="Q3612" s="273"/>
      <c r="R3612" s="273"/>
      <c r="S3612" s="273"/>
      <c r="T3612" s="274"/>
      <c r="AT3612" s="275" t="s">
        <v>428</v>
      </c>
      <c r="AU3612" s="275" t="s">
        <v>86</v>
      </c>
      <c r="AV3612" s="13" t="s">
        <v>86</v>
      </c>
      <c r="AW3612" s="13" t="s">
        <v>39</v>
      </c>
      <c r="AX3612" s="13" t="s">
        <v>76</v>
      </c>
      <c r="AY3612" s="275" t="s">
        <v>414</v>
      </c>
    </row>
    <row r="3613" s="13" customFormat="1">
      <c r="B3613" s="265"/>
      <c r="C3613" s="266"/>
      <c r="D3613" s="252" t="s">
        <v>428</v>
      </c>
      <c r="E3613" s="267" t="s">
        <v>21</v>
      </c>
      <c r="F3613" s="268" t="s">
        <v>3849</v>
      </c>
      <c r="G3613" s="266"/>
      <c r="H3613" s="269">
        <v>25.399999999999999</v>
      </c>
      <c r="I3613" s="270"/>
      <c r="J3613" s="266"/>
      <c r="K3613" s="266"/>
      <c r="L3613" s="271"/>
      <c r="M3613" s="272"/>
      <c r="N3613" s="273"/>
      <c r="O3613" s="273"/>
      <c r="P3613" s="273"/>
      <c r="Q3613" s="273"/>
      <c r="R3613" s="273"/>
      <c r="S3613" s="273"/>
      <c r="T3613" s="274"/>
      <c r="AT3613" s="275" t="s">
        <v>428</v>
      </c>
      <c r="AU3613" s="275" t="s">
        <v>86</v>
      </c>
      <c r="AV3613" s="13" t="s">
        <v>86</v>
      </c>
      <c r="AW3613" s="13" t="s">
        <v>39</v>
      </c>
      <c r="AX3613" s="13" t="s">
        <v>76</v>
      </c>
      <c r="AY3613" s="275" t="s">
        <v>414</v>
      </c>
    </row>
    <row r="3614" s="13" customFormat="1">
      <c r="B3614" s="265"/>
      <c r="C3614" s="266"/>
      <c r="D3614" s="252" t="s">
        <v>428</v>
      </c>
      <c r="E3614" s="267" t="s">
        <v>21</v>
      </c>
      <c r="F3614" s="268" t="s">
        <v>3850</v>
      </c>
      <c r="G3614" s="266"/>
      <c r="H3614" s="269">
        <v>6.9000000000000004</v>
      </c>
      <c r="I3614" s="270"/>
      <c r="J3614" s="266"/>
      <c r="K3614" s="266"/>
      <c r="L3614" s="271"/>
      <c r="M3614" s="272"/>
      <c r="N3614" s="273"/>
      <c r="O3614" s="273"/>
      <c r="P3614" s="273"/>
      <c r="Q3614" s="273"/>
      <c r="R3614" s="273"/>
      <c r="S3614" s="273"/>
      <c r="T3614" s="274"/>
      <c r="AT3614" s="275" t="s">
        <v>428</v>
      </c>
      <c r="AU3614" s="275" t="s">
        <v>86</v>
      </c>
      <c r="AV3614" s="13" t="s">
        <v>86</v>
      </c>
      <c r="AW3614" s="13" t="s">
        <v>39</v>
      </c>
      <c r="AX3614" s="13" t="s">
        <v>76</v>
      </c>
      <c r="AY3614" s="275" t="s">
        <v>414</v>
      </c>
    </row>
    <row r="3615" s="12" customFormat="1">
      <c r="B3615" s="255"/>
      <c r="C3615" s="256"/>
      <c r="D3615" s="252" t="s">
        <v>428</v>
      </c>
      <c r="E3615" s="257" t="s">
        <v>21</v>
      </c>
      <c r="F3615" s="258" t="s">
        <v>3851</v>
      </c>
      <c r="G3615" s="256"/>
      <c r="H3615" s="257" t="s">
        <v>21</v>
      </c>
      <c r="I3615" s="259"/>
      <c r="J3615" s="256"/>
      <c r="K3615" s="256"/>
      <c r="L3615" s="260"/>
      <c r="M3615" s="261"/>
      <c r="N3615" s="262"/>
      <c r="O3615" s="262"/>
      <c r="P3615" s="262"/>
      <c r="Q3615" s="262"/>
      <c r="R3615" s="262"/>
      <c r="S3615" s="262"/>
      <c r="T3615" s="263"/>
      <c r="AT3615" s="264" t="s">
        <v>428</v>
      </c>
      <c r="AU3615" s="264" t="s">
        <v>86</v>
      </c>
      <c r="AV3615" s="12" t="s">
        <v>83</v>
      </c>
      <c r="AW3615" s="12" t="s">
        <v>39</v>
      </c>
      <c r="AX3615" s="12" t="s">
        <v>76</v>
      </c>
      <c r="AY3615" s="264" t="s">
        <v>414</v>
      </c>
    </row>
    <row r="3616" s="13" customFormat="1">
      <c r="B3616" s="265"/>
      <c r="C3616" s="266"/>
      <c r="D3616" s="252" t="s">
        <v>428</v>
      </c>
      <c r="E3616" s="267" t="s">
        <v>21</v>
      </c>
      <c r="F3616" s="268" t="s">
        <v>3852</v>
      </c>
      <c r="G3616" s="266"/>
      <c r="H3616" s="269">
        <v>-59.700000000000003</v>
      </c>
      <c r="I3616" s="270"/>
      <c r="J3616" s="266"/>
      <c r="K3616" s="266"/>
      <c r="L3616" s="271"/>
      <c r="M3616" s="272"/>
      <c r="N3616" s="273"/>
      <c r="O3616" s="273"/>
      <c r="P3616" s="273"/>
      <c r="Q3616" s="273"/>
      <c r="R3616" s="273"/>
      <c r="S3616" s="273"/>
      <c r="T3616" s="274"/>
      <c r="AT3616" s="275" t="s">
        <v>428</v>
      </c>
      <c r="AU3616" s="275" t="s">
        <v>86</v>
      </c>
      <c r="AV3616" s="13" t="s">
        <v>86</v>
      </c>
      <c r="AW3616" s="13" t="s">
        <v>39</v>
      </c>
      <c r="AX3616" s="13" t="s">
        <v>76</v>
      </c>
      <c r="AY3616" s="275" t="s">
        <v>414</v>
      </c>
    </row>
    <row r="3617" s="15" customFormat="1">
      <c r="B3617" s="287"/>
      <c r="C3617" s="288"/>
      <c r="D3617" s="252" t="s">
        <v>428</v>
      </c>
      <c r="E3617" s="289" t="s">
        <v>290</v>
      </c>
      <c r="F3617" s="290" t="s">
        <v>235</v>
      </c>
      <c r="G3617" s="288"/>
      <c r="H3617" s="291">
        <v>2652.8780000000002</v>
      </c>
      <c r="I3617" s="292"/>
      <c r="J3617" s="288"/>
      <c r="K3617" s="288"/>
      <c r="L3617" s="293"/>
      <c r="M3617" s="294"/>
      <c r="N3617" s="295"/>
      <c r="O3617" s="295"/>
      <c r="P3617" s="295"/>
      <c r="Q3617" s="295"/>
      <c r="R3617" s="295"/>
      <c r="S3617" s="295"/>
      <c r="T3617" s="296"/>
      <c r="AT3617" s="297" t="s">
        <v>428</v>
      </c>
      <c r="AU3617" s="297" t="s">
        <v>86</v>
      </c>
      <c r="AV3617" s="15" t="s">
        <v>422</v>
      </c>
      <c r="AW3617" s="15" t="s">
        <v>39</v>
      </c>
      <c r="AX3617" s="15" t="s">
        <v>83</v>
      </c>
      <c r="AY3617" s="297" t="s">
        <v>414</v>
      </c>
    </row>
    <row r="3618" s="1" customFormat="1" ht="16.5" customHeight="1">
      <c r="B3618" s="47"/>
      <c r="C3618" s="298" t="s">
        <v>3853</v>
      </c>
      <c r="D3618" s="298" t="s">
        <v>841</v>
      </c>
      <c r="E3618" s="299" t="s">
        <v>3854</v>
      </c>
      <c r="F3618" s="300" t="s">
        <v>3855</v>
      </c>
      <c r="G3618" s="301" t="s">
        <v>192</v>
      </c>
      <c r="H3618" s="302">
        <v>2918.1660000000002</v>
      </c>
      <c r="I3618" s="303"/>
      <c r="J3618" s="304">
        <f>ROUND(I3618*H3618,2)</f>
        <v>0</v>
      </c>
      <c r="K3618" s="300" t="s">
        <v>421</v>
      </c>
      <c r="L3618" s="305"/>
      <c r="M3618" s="306" t="s">
        <v>21</v>
      </c>
      <c r="N3618" s="307" t="s">
        <v>47</v>
      </c>
      <c r="O3618" s="48"/>
      <c r="P3618" s="249">
        <f>O3618*H3618</f>
        <v>0</v>
      </c>
      <c r="Q3618" s="249">
        <v>0.0126</v>
      </c>
      <c r="R3618" s="249">
        <f>Q3618*H3618</f>
        <v>36.768891600000003</v>
      </c>
      <c r="S3618" s="249">
        <v>0</v>
      </c>
      <c r="T3618" s="250">
        <f>S3618*H3618</f>
        <v>0</v>
      </c>
      <c r="AR3618" s="25" t="s">
        <v>818</v>
      </c>
      <c r="AT3618" s="25" t="s">
        <v>841</v>
      </c>
      <c r="AU3618" s="25" t="s">
        <v>86</v>
      </c>
      <c r="AY3618" s="25" t="s">
        <v>414</v>
      </c>
      <c r="BE3618" s="251">
        <f>IF(N3618="základní",J3618,0)</f>
        <v>0</v>
      </c>
      <c r="BF3618" s="251">
        <f>IF(N3618="snížená",J3618,0)</f>
        <v>0</v>
      </c>
      <c r="BG3618" s="251">
        <f>IF(N3618="zákl. přenesená",J3618,0)</f>
        <v>0</v>
      </c>
      <c r="BH3618" s="251">
        <f>IF(N3618="sníž. přenesená",J3618,0)</f>
        <v>0</v>
      </c>
      <c r="BI3618" s="251">
        <f>IF(N3618="nulová",J3618,0)</f>
        <v>0</v>
      </c>
      <c r="BJ3618" s="25" t="s">
        <v>83</v>
      </c>
      <c r="BK3618" s="251">
        <f>ROUND(I3618*H3618,2)</f>
        <v>0</v>
      </c>
      <c r="BL3618" s="25" t="s">
        <v>690</v>
      </c>
      <c r="BM3618" s="25" t="s">
        <v>3856</v>
      </c>
    </row>
    <row r="3619" s="13" customFormat="1">
      <c r="B3619" s="265"/>
      <c r="C3619" s="266"/>
      <c r="D3619" s="252" t="s">
        <v>428</v>
      </c>
      <c r="E3619" s="267" t="s">
        <v>21</v>
      </c>
      <c r="F3619" s="268" t="s">
        <v>290</v>
      </c>
      <c r="G3619" s="266"/>
      <c r="H3619" s="269">
        <v>2652.8780000000002</v>
      </c>
      <c r="I3619" s="270"/>
      <c r="J3619" s="266"/>
      <c r="K3619" s="266"/>
      <c r="L3619" s="271"/>
      <c r="M3619" s="272"/>
      <c r="N3619" s="273"/>
      <c r="O3619" s="273"/>
      <c r="P3619" s="273"/>
      <c r="Q3619" s="273"/>
      <c r="R3619" s="273"/>
      <c r="S3619" s="273"/>
      <c r="T3619" s="274"/>
      <c r="AT3619" s="275" t="s">
        <v>428</v>
      </c>
      <c r="AU3619" s="275" t="s">
        <v>86</v>
      </c>
      <c r="AV3619" s="13" t="s">
        <v>86</v>
      </c>
      <c r="AW3619" s="13" t="s">
        <v>39</v>
      </c>
      <c r="AX3619" s="13" t="s">
        <v>76</v>
      </c>
      <c r="AY3619" s="275" t="s">
        <v>414</v>
      </c>
    </row>
    <row r="3620" s="15" customFormat="1">
      <c r="B3620" s="287"/>
      <c r="C3620" s="288"/>
      <c r="D3620" s="252" t="s">
        <v>428</v>
      </c>
      <c r="E3620" s="289" t="s">
        <v>21</v>
      </c>
      <c r="F3620" s="290" t="s">
        <v>235</v>
      </c>
      <c r="G3620" s="288"/>
      <c r="H3620" s="291">
        <v>2652.8780000000002</v>
      </c>
      <c r="I3620" s="292"/>
      <c r="J3620" s="288"/>
      <c r="K3620" s="288"/>
      <c r="L3620" s="293"/>
      <c r="M3620" s="294"/>
      <c r="N3620" s="295"/>
      <c r="O3620" s="295"/>
      <c r="P3620" s="295"/>
      <c r="Q3620" s="295"/>
      <c r="R3620" s="295"/>
      <c r="S3620" s="295"/>
      <c r="T3620" s="296"/>
      <c r="AT3620" s="297" t="s">
        <v>428</v>
      </c>
      <c r="AU3620" s="297" t="s">
        <v>86</v>
      </c>
      <c r="AV3620" s="15" t="s">
        <v>422</v>
      </c>
      <c r="AW3620" s="15" t="s">
        <v>39</v>
      </c>
      <c r="AX3620" s="15" t="s">
        <v>83</v>
      </c>
      <c r="AY3620" s="297" t="s">
        <v>414</v>
      </c>
    </row>
    <row r="3621" s="13" customFormat="1">
      <c r="B3621" s="265"/>
      <c r="C3621" s="266"/>
      <c r="D3621" s="252" t="s">
        <v>428</v>
      </c>
      <c r="E3621" s="266"/>
      <c r="F3621" s="268" t="s">
        <v>3857</v>
      </c>
      <c r="G3621" s="266"/>
      <c r="H3621" s="269">
        <v>2918.1660000000002</v>
      </c>
      <c r="I3621" s="270"/>
      <c r="J3621" s="266"/>
      <c r="K3621" s="266"/>
      <c r="L3621" s="271"/>
      <c r="M3621" s="272"/>
      <c r="N3621" s="273"/>
      <c r="O3621" s="273"/>
      <c r="P3621" s="273"/>
      <c r="Q3621" s="273"/>
      <c r="R3621" s="273"/>
      <c r="S3621" s="273"/>
      <c r="T3621" s="274"/>
      <c r="AT3621" s="275" t="s">
        <v>428</v>
      </c>
      <c r="AU3621" s="275" t="s">
        <v>86</v>
      </c>
      <c r="AV3621" s="13" t="s">
        <v>86</v>
      </c>
      <c r="AW3621" s="13" t="s">
        <v>6</v>
      </c>
      <c r="AX3621" s="13" t="s">
        <v>83</v>
      </c>
      <c r="AY3621" s="275" t="s">
        <v>414</v>
      </c>
    </row>
    <row r="3622" s="1" customFormat="1" ht="16.5" customHeight="1">
      <c r="B3622" s="47"/>
      <c r="C3622" s="298" t="s">
        <v>3858</v>
      </c>
      <c r="D3622" s="298" t="s">
        <v>841</v>
      </c>
      <c r="E3622" s="299" t="s">
        <v>3859</v>
      </c>
      <c r="F3622" s="300" t="s">
        <v>3581</v>
      </c>
      <c r="G3622" s="301" t="s">
        <v>192</v>
      </c>
      <c r="H3622" s="302">
        <v>2652.8780000000002</v>
      </c>
      <c r="I3622" s="303"/>
      <c r="J3622" s="304">
        <f>ROUND(I3622*H3622,2)</f>
        <v>0</v>
      </c>
      <c r="K3622" s="300" t="s">
        <v>21</v>
      </c>
      <c r="L3622" s="305"/>
      <c r="M3622" s="306" t="s">
        <v>21</v>
      </c>
      <c r="N3622" s="307" t="s">
        <v>47</v>
      </c>
      <c r="O3622" s="48"/>
      <c r="P3622" s="249">
        <f>O3622*H3622</f>
        <v>0</v>
      </c>
      <c r="Q3622" s="249">
        <v>0</v>
      </c>
      <c r="R3622" s="249">
        <f>Q3622*H3622</f>
        <v>0</v>
      </c>
      <c r="S3622" s="249">
        <v>0</v>
      </c>
      <c r="T3622" s="250">
        <f>S3622*H3622</f>
        <v>0</v>
      </c>
      <c r="AR3622" s="25" t="s">
        <v>818</v>
      </c>
      <c r="AT3622" s="25" t="s">
        <v>841</v>
      </c>
      <c r="AU3622" s="25" t="s">
        <v>86</v>
      </c>
      <c r="AY3622" s="25" t="s">
        <v>414</v>
      </c>
      <c r="BE3622" s="251">
        <f>IF(N3622="základní",J3622,0)</f>
        <v>0</v>
      </c>
      <c r="BF3622" s="251">
        <f>IF(N3622="snížená",J3622,0)</f>
        <v>0</v>
      </c>
      <c r="BG3622" s="251">
        <f>IF(N3622="zákl. přenesená",J3622,0)</f>
        <v>0</v>
      </c>
      <c r="BH3622" s="251">
        <f>IF(N3622="sníž. přenesená",J3622,0)</f>
        <v>0</v>
      </c>
      <c r="BI3622" s="251">
        <f>IF(N3622="nulová",J3622,0)</f>
        <v>0</v>
      </c>
      <c r="BJ3622" s="25" t="s">
        <v>83</v>
      </c>
      <c r="BK3622" s="251">
        <f>ROUND(I3622*H3622,2)</f>
        <v>0</v>
      </c>
      <c r="BL3622" s="25" t="s">
        <v>690</v>
      </c>
      <c r="BM3622" s="25" t="s">
        <v>3860</v>
      </c>
    </row>
    <row r="3623" s="13" customFormat="1">
      <c r="B3623" s="265"/>
      <c r="C3623" s="266"/>
      <c r="D3623" s="252" t="s">
        <v>428</v>
      </c>
      <c r="E3623" s="267" t="s">
        <v>21</v>
      </c>
      <c r="F3623" s="268" t="s">
        <v>290</v>
      </c>
      <c r="G3623" s="266"/>
      <c r="H3623" s="269">
        <v>2652.8780000000002</v>
      </c>
      <c r="I3623" s="270"/>
      <c r="J3623" s="266"/>
      <c r="K3623" s="266"/>
      <c r="L3623" s="271"/>
      <c r="M3623" s="272"/>
      <c r="N3623" s="273"/>
      <c r="O3623" s="273"/>
      <c r="P3623" s="273"/>
      <c r="Q3623" s="273"/>
      <c r="R3623" s="273"/>
      <c r="S3623" s="273"/>
      <c r="T3623" s="274"/>
      <c r="AT3623" s="275" t="s">
        <v>428</v>
      </c>
      <c r="AU3623" s="275" t="s">
        <v>86</v>
      </c>
      <c r="AV3623" s="13" t="s">
        <v>86</v>
      </c>
      <c r="AW3623" s="13" t="s">
        <v>39</v>
      </c>
      <c r="AX3623" s="13" t="s">
        <v>76</v>
      </c>
      <c r="AY3623" s="275" t="s">
        <v>414</v>
      </c>
    </row>
    <row r="3624" s="15" customFormat="1">
      <c r="B3624" s="287"/>
      <c r="C3624" s="288"/>
      <c r="D3624" s="252" t="s">
        <v>428</v>
      </c>
      <c r="E3624" s="289" t="s">
        <v>21</v>
      </c>
      <c r="F3624" s="290" t="s">
        <v>235</v>
      </c>
      <c r="G3624" s="288"/>
      <c r="H3624" s="291">
        <v>2652.8780000000002</v>
      </c>
      <c r="I3624" s="292"/>
      <c r="J3624" s="288"/>
      <c r="K3624" s="288"/>
      <c r="L3624" s="293"/>
      <c r="M3624" s="294"/>
      <c r="N3624" s="295"/>
      <c r="O3624" s="295"/>
      <c r="P3624" s="295"/>
      <c r="Q3624" s="295"/>
      <c r="R3624" s="295"/>
      <c r="S3624" s="295"/>
      <c r="T3624" s="296"/>
      <c r="AT3624" s="297" t="s">
        <v>428</v>
      </c>
      <c r="AU3624" s="297" t="s">
        <v>86</v>
      </c>
      <c r="AV3624" s="15" t="s">
        <v>422</v>
      </c>
      <c r="AW3624" s="15" t="s">
        <v>39</v>
      </c>
      <c r="AX3624" s="15" t="s">
        <v>83</v>
      </c>
      <c r="AY3624" s="297" t="s">
        <v>414</v>
      </c>
    </row>
    <row r="3625" s="1" customFormat="1" ht="25.5" customHeight="1">
      <c r="B3625" s="47"/>
      <c r="C3625" s="240" t="s">
        <v>3861</v>
      </c>
      <c r="D3625" s="240" t="s">
        <v>418</v>
      </c>
      <c r="E3625" s="241" t="s">
        <v>3862</v>
      </c>
      <c r="F3625" s="242" t="s">
        <v>3863</v>
      </c>
      <c r="G3625" s="243" t="s">
        <v>192</v>
      </c>
      <c r="H3625" s="244">
        <v>59.700000000000003</v>
      </c>
      <c r="I3625" s="245"/>
      <c r="J3625" s="246">
        <f>ROUND(I3625*H3625,2)</f>
        <v>0</v>
      </c>
      <c r="K3625" s="242" t="s">
        <v>421</v>
      </c>
      <c r="L3625" s="73"/>
      <c r="M3625" s="247" t="s">
        <v>21</v>
      </c>
      <c r="N3625" s="248" t="s">
        <v>47</v>
      </c>
      <c r="O3625" s="48"/>
      <c r="P3625" s="249">
        <f>O3625*H3625</f>
        <v>0</v>
      </c>
      <c r="Q3625" s="249">
        <v>0.0035999999999999999</v>
      </c>
      <c r="R3625" s="249">
        <f>Q3625*H3625</f>
        <v>0.21492</v>
      </c>
      <c r="S3625" s="249">
        <v>0</v>
      </c>
      <c r="T3625" s="250">
        <f>S3625*H3625</f>
        <v>0</v>
      </c>
      <c r="AR3625" s="25" t="s">
        <v>690</v>
      </c>
      <c r="AT3625" s="25" t="s">
        <v>418</v>
      </c>
      <c r="AU3625" s="25" t="s">
        <v>86</v>
      </c>
      <c r="AY3625" s="25" t="s">
        <v>414</v>
      </c>
      <c r="BE3625" s="251">
        <f>IF(N3625="základní",J3625,0)</f>
        <v>0</v>
      </c>
      <c r="BF3625" s="251">
        <f>IF(N3625="snížená",J3625,0)</f>
        <v>0</v>
      </c>
      <c r="BG3625" s="251">
        <f>IF(N3625="zákl. přenesená",J3625,0)</f>
        <v>0</v>
      </c>
      <c r="BH3625" s="251">
        <f>IF(N3625="sníž. přenesená",J3625,0)</f>
        <v>0</v>
      </c>
      <c r="BI3625" s="251">
        <f>IF(N3625="nulová",J3625,0)</f>
        <v>0</v>
      </c>
      <c r="BJ3625" s="25" t="s">
        <v>83</v>
      </c>
      <c r="BK3625" s="251">
        <f>ROUND(I3625*H3625,2)</f>
        <v>0</v>
      </c>
      <c r="BL3625" s="25" t="s">
        <v>690</v>
      </c>
      <c r="BM3625" s="25" t="s">
        <v>3864</v>
      </c>
    </row>
    <row r="3626" s="12" customFormat="1">
      <c r="B3626" s="255"/>
      <c r="C3626" s="256"/>
      <c r="D3626" s="252" t="s">
        <v>428</v>
      </c>
      <c r="E3626" s="257" t="s">
        <v>21</v>
      </c>
      <c r="F3626" s="258" t="s">
        <v>431</v>
      </c>
      <c r="G3626" s="256"/>
      <c r="H3626" s="257" t="s">
        <v>21</v>
      </c>
      <c r="I3626" s="259"/>
      <c r="J3626" s="256"/>
      <c r="K3626" s="256"/>
      <c r="L3626" s="260"/>
      <c r="M3626" s="261"/>
      <c r="N3626" s="262"/>
      <c r="O3626" s="262"/>
      <c r="P3626" s="262"/>
      <c r="Q3626" s="262"/>
      <c r="R3626" s="262"/>
      <c r="S3626" s="262"/>
      <c r="T3626" s="263"/>
      <c r="AT3626" s="264" t="s">
        <v>428</v>
      </c>
      <c r="AU3626" s="264" t="s">
        <v>86</v>
      </c>
      <c r="AV3626" s="12" t="s">
        <v>83</v>
      </c>
      <c r="AW3626" s="12" t="s">
        <v>39</v>
      </c>
      <c r="AX3626" s="12" t="s">
        <v>76</v>
      </c>
      <c r="AY3626" s="264" t="s">
        <v>414</v>
      </c>
    </row>
    <row r="3627" s="12" customFormat="1">
      <c r="B3627" s="255"/>
      <c r="C3627" s="256"/>
      <c r="D3627" s="252" t="s">
        <v>428</v>
      </c>
      <c r="E3627" s="257" t="s">
        <v>21</v>
      </c>
      <c r="F3627" s="258" t="s">
        <v>3865</v>
      </c>
      <c r="G3627" s="256"/>
      <c r="H3627" s="257" t="s">
        <v>21</v>
      </c>
      <c r="I3627" s="259"/>
      <c r="J3627" s="256"/>
      <c r="K3627" s="256"/>
      <c r="L3627" s="260"/>
      <c r="M3627" s="261"/>
      <c r="N3627" s="262"/>
      <c r="O3627" s="262"/>
      <c r="P3627" s="262"/>
      <c r="Q3627" s="262"/>
      <c r="R3627" s="262"/>
      <c r="S3627" s="262"/>
      <c r="T3627" s="263"/>
      <c r="AT3627" s="264" t="s">
        <v>428</v>
      </c>
      <c r="AU3627" s="264" t="s">
        <v>86</v>
      </c>
      <c r="AV3627" s="12" t="s">
        <v>83</v>
      </c>
      <c r="AW3627" s="12" t="s">
        <v>39</v>
      </c>
      <c r="AX3627" s="12" t="s">
        <v>76</v>
      </c>
      <c r="AY3627" s="264" t="s">
        <v>414</v>
      </c>
    </row>
    <row r="3628" s="13" customFormat="1">
      <c r="B3628" s="265"/>
      <c r="C3628" s="266"/>
      <c r="D3628" s="252" t="s">
        <v>428</v>
      </c>
      <c r="E3628" s="267" t="s">
        <v>21</v>
      </c>
      <c r="F3628" s="268" t="s">
        <v>3866</v>
      </c>
      <c r="G3628" s="266"/>
      <c r="H3628" s="269">
        <v>17.359999999999999</v>
      </c>
      <c r="I3628" s="270"/>
      <c r="J3628" s="266"/>
      <c r="K3628" s="266"/>
      <c r="L3628" s="271"/>
      <c r="M3628" s="272"/>
      <c r="N3628" s="273"/>
      <c r="O3628" s="273"/>
      <c r="P3628" s="273"/>
      <c r="Q3628" s="273"/>
      <c r="R3628" s="273"/>
      <c r="S3628" s="273"/>
      <c r="T3628" s="274"/>
      <c r="AT3628" s="275" t="s">
        <v>428</v>
      </c>
      <c r="AU3628" s="275" t="s">
        <v>86</v>
      </c>
      <c r="AV3628" s="13" t="s">
        <v>86</v>
      </c>
      <c r="AW3628" s="13" t="s">
        <v>39</v>
      </c>
      <c r="AX3628" s="13" t="s">
        <v>76</v>
      </c>
      <c r="AY3628" s="275" t="s">
        <v>414</v>
      </c>
    </row>
    <row r="3629" s="13" customFormat="1">
      <c r="B3629" s="265"/>
      <c r="C3629" s="266"/>
      <c r="D3629" s="252" t="s">
        <v>428</v>
      </c>
      <c r="E3629" s="267" t="s">
        <v>21</v>
      </c>
      <c r="F3629" s="268" t="s">
        <v>3867</v>
      </c>
      <c r="G3629" s="266"/>
      <c r="H3629" s="269">
        <v>13.6</v>
      </c>
      <c r="I3629" s="270"/>
      <c r="J3629" s="266"/>
      <c r="K3629" s="266"/>
      <c r="L3629" s="271"/>
      <c r="M3629" s="272"/>
      <c r="N3629" s="273"/>
      <c r="O3629" s="273"/>
      <c r="P3629" s="273"/>
      <c r="Q3629" s="273"/>
      <c r="R3629" s="273"/>
      <c r="S3629" s="273"/>
      <c r="T3629" s="274"/>
      <c r="AT3629" s="275" t="s">
        <v>428</v>
      </c>
      <c r="AU3629" s="275" t="s">
        <v>86</v>
      </c>
      <c r="AV3629" s="13" t="s">
        <v>86</v>
      </c>
      <c r="AW3629" s="13" t="s">
        <v>39</v>
      </c>
      <c r="AX3629" s="13" t="s">
        <v>76</v>
      </c>
      <c r="AY3629" s="275" t="s">
        <v>414</v>
      </c>
    </row>
    <row r="3630" s="13" customFormat="1">
      <c r="B3630" s="265"/>
      <c r="C3630" s="266"/>
      <c r="D3630" s="252" t="s">
        <v>428</v>
      </c>
      <c r="E3630" s="267" t="s">
        <v>21</v>
      </c>
      <c r="F3630" s="268" t="s">
        <v>3868</v>
      </c>
      <c r="G3630" s="266"/>
      <c r="H3630" s="269">
        <v>24</v>
      </c>
      <c r="I3630" s="270"/>
      <c r="J3630" s="266"/>
      <c r="K3630" s="266"/>
      <c r="L3630" s="271"/>
      <c r="M3630" s="272"/>
      <c r="N3630" s="273"/>
      <c r="O3630" s="273"/>
      <c r="P3630" s="273"/>
      <c r="Q3630" s="273"/>
      <c r="R3630" s="273"/>
      <c r="S3630" s="273"/>
      <c r="T3630" s="274"/>
      <c r="AT3630" s="275" t="s">
        <v>428</v>
      </c>
      <c r="AU3630" s="275" t="s">
        <v>86</v>
      </c>
      <c r="AV3630" s="13" t="s">
        <v>86</v>
      </c>
      <c r="AW3630" s="13" t="s">
        <v>39</v>
      </c>
      <c r="AX3630" s="13" t="s">
        <v>76</v>
      </c>
      <c r="AY3630" s="275" t="s">
        <v>414</v>
      </c>
    </row>
    <row r="3631" s="13" customFormat="1">
      <c r="B3631" s="265"/>
      <c r="C3631" s="266"/>
      <c r="D3631" s="252" t="s">
        <v>428</v>
      </c>
      <c r="E3631" s="267" t="s">
        <v>21</v>
      </c>
      <c r="F3631" s="268" t="s">
        <v>3869</v>
      </c>
      <c r="G3631" s="266"/>
      <c r="H3631" s="269">
        <v>4.7400000000000002</v>
      </c>
      <c r="I3631" s="270"/>
      <c r="J3631" s="266"/>
      <c r="K3631" s="266"/>
      <c r="L3631" s="271"/>
      <c r="M3631" s="272"/>
      <c r="N3631" s="273"/>
      <c r="O3631" s="273"/>
      <c r="P3631" s="273"/>
      <c r="Q3631" s="273"/>
      <c r="R3631" s="273"/>
      <c r="S3631" s="273"/>
      <c r="T3631" s="274"/>
      <c r="AT3631" s="275" t="s">
        <v>428</v>
      </c>
      <c r="AU3631" s="275" t="s">
        <v>86</v>
      </c>
      <c r="AV3631" s="13" t="s">
        <v>86</v>
      </c>
      <c r="AW3631" s="13" t="s">
        <v>39</v>
      </c>
      <c r="AX3631" s="13" t="s">
        <v>76</v>
      </c>
      <c r="AY3631" s="275" t="s">
        <v>414</v>
      </c>
    </row>
    <row r="3632" s="15" customFormat="1">
      <c r="B3632" s="287"/>
      <c r="C3632" s="288"/>
      <c r="D3632" s="252" t="s">
        <v>428</v>
      </c>
      <c r="E3632" s="289" t="s">
        <v>294</v>
      </c>
      <c r="F3632" s="290" t="s">
        <v>235</v>
      </c>
      <c r="G3632" s="288"/>
      <c r="H3632" s="291">
        <v>59.700000000000003</v>
      </c>
      <c r="I3632" s="292"/>
      <c r="J3632" s="288"/>
      <c r="K3632" s="288"/>
      <c r="L3632" s="293"/>
      <c r="M3632" s="294"/>
      <c r="N3632" s="295"/>
      <c r="O3632" s="295"/>
      <c r="P3632" s="295"/>
      <c r="Q3632" s="295"/>
      <c r="R3632" s="295"/>
      <c r="S3632" s="295"/>
      <c r="T3632" s="296"/>
      <c r="AT3632" s="297" t="s">
        <v>428</v>
      </c>
      <c r="AU3632" s="297" t="s">
        <v>86</v>
      </c>
      <c r="AV3632" s="15" t="s">
        <v>422</v>
      </c>
      <c r="AW3632" s="15" t="s">
        <v>39</v>
      </c>
      <c r="AX3632" s="15" t="s">
        <v>83</v>
      </c>
      <c r="AY3632" s="297" t="s">
        <v>414</v>
      </c>
    </row>
    <row r="3633" s="1" customFormat="1" ht="16.5" customHeight="1">
      <c r="B3633" s="47"/>
      <c r="C3633" s="298" t="s">
        <v>3870</v>
      </c>
      <c r="D3633" s="298" t="s">
        <v>841</v>
      </c>
      <c r="E3633" s="299" t="s">
        <v>3871</v>
      </c>
      <c r="F3633" s="300" t="s">
        <v>3872</v>
      </c>
      <c r="G3633" s="301" t="s">
        <v>192</v>
      </c>
      <c r="H3633" s="302">
        <v>68.655000000000001</v>
      </c>
      <c r="I3633" s="303"/>
      <c r="J3633" s="304">
        <f>ROUND(I3633*H3633,2)</f>
        <v>0</v>
      </c>
      <c r="K3633" s="300" t="s">
        <v>21</v>
      </c>
      <c r="L3633" s="305"/>
      <c r="M3633" s="306" t="s">
        <v>21</v>
      </c>
      <c r="N3633" s="307" t="s">
        <v>47</v>
      </c>
      <c r="O3633" s="48"/>
      <c r="P3633" s="249">
        <f>O3633*H3633</f>
        <v>0</v>
      </c>
      <c r="Q3633" s="249">
        <v>0.022499999999999999</v>
      </c>
      <c r="R3633" s="249">
        <f>Q3633*H3633</f>
        <v>1.5447374999999999</v>
      </c>
      <c r="S3633" s="249">
        <v>0</v>
      </c>
      <c r="T3633" s="250">
        <f>S3633*H3633</f>
        <v>0</v>
      </c>
      <c r="AR3633" s="25" t="s">
        <v>818</v>
      </c>
      <c r="AT3633" s="25" t="s">
        <v>841</v>
      </c>
      <c r="AU3633" s="25" t="s">
        <v>86</v>
      </c>
      <c r="AY3633" s="25" t="s">
        <v>414</v>
      </c>
      <c r="BE3633" s="251">
        <f>IF(N3633="základní",J3633,0)</f>
        <v>0</v>
      </c>
      <c r="BF3633" s="251">
        <f>IF(N3633="snížená",J3633,0)</f>
        <v>0</v>
      </c>
      <c r="BG3633" s="251">
        <f>IF(N3633="zákl. přenesená",J3633,0)</f>
        <v>0</v>
      </c>
      <c r="BH3633" s="251">
        <f>IF(N3633="sníž. přenesená",J3633,0)</f>
        <v>0</v>
      </c>
      <c r="BI3633" s="251">
        <f>IF(N3633="nulová",J3633,0)</f>
        <v>0</v>
      </c>
      <c r="BJ3633" s="25" t="s">
        <v>83</v>
      </c>
      <c r="BK3633" s="251">
        <f>ROUND(I3633*H3633,2)</f>
        <v>0</v>
      </c>
      <c r="BL3633" s="25" t="s">
        <v>690</v>
      </c>
      <c r="BM3633" s="25" t="s">
        <v>3873</v>
      </c>
    </row>
    <row r="3634" s="13" customFormat="1">
      <c r="B3634" s="265"/>
      <c r="C3634" s="266"/>
      <c r="D3634" s="252" t="s">
        <v>428</v>
      </c>
      <c r="E3634" s="267" t="s">
        <v>21</v>
      </c>
      <c r="F3634" s="268" t="s">
        <v>294</v>
      </c>
      <c r="G3634" s="266"/>
      <c r="H3634" s="269">
        <v>59.700000000000003</v>
      </c>
      <c r="I3634" s="270"/>
      <c r="J3634" s="266"/>
      <c r="K3634" s="266"/>
      <c r="L3634" s="271"/>
      <c r="M3634" s="272"/>
      <c r="N3634" s="273"/>
      <c r="O3634" s="273"/>
      <c r="P3634" s="273"/>
      <c r="Q3634" s="273"/>
      <c r="R3634" s="273"/>
      <c r="S3634" s="273"/>
      <c r="T3634" s="274"/>
      <c r="AT3634" s="275" t="s">
        <v>428</v>
      </c>
      <c r="AU3634" s="275" t="s">
        <v>86</v>
      </c>
      <c r="AV3634" s="13" t="s">
        <v>86</v>
      </c>
      <c r="AW3634" s="13" t="s">
        <v>39</v>
      </c>
      <c r="AX3634" s="13" t="s">
        <v>76</v>
      </c>
      <c r="AY3634" s="275" t="s">
        <v>414</v>
      </c>
    </row>
    <row r="3635" s="15" customFormat="1">
      <c r="B3635" s="287"/>
      <c r="C3635" s="288"/>
      <c r="D3635" s="252" t="s">
        <v>428</v>
      </c>
      <c r="E3635" s="289" t="s">
        <v>21</v>
      </c>
      <c r="F3635" s="290" t="s">
        <v>235</v>
      </c>
      <c r="G3635" s="288"/>
      <c r="H3635" s="291">
        <v>59.700000000000003</v>
      </c>
      <c r="I3635" s="292"/>
      <c r="J3635" s="288"/>
      <c r="K3635" s="288"/>
      <c r="L3635" s="293"/>
      <c r="M3635" s="294"/>
      <c r="N3635" s="295"/>
      <c r="O3635" s="295"/>
      <c r="P3635" s="295"/>
      <c r="Q3635" s="295"/>
      <c r="R3635" s="295"/>
      <c r="S3635" s="295"/>
      <c r="T3635" s="296"/>
      <c r="AT3635" s="297" t="s">
        <v>428</v>
      </c>
      <c r="AU3635" s="297" t="s">
        <v>86</v>
      </c>
      <c r="AV3635" s="15" t="s">
        <v>422</v>
      </c>
      <c r="AW3635" s="15" t="s">
        <v>39</v>
      </c>
      <c r="AX3635" s="15" t="s">
        <v>83</v>
      </c>
      <c r="AY3635" s="297" t="s">
        <v>414</v>
      </c>
    </row>
    <row r="3636" s="13" customFormat="1">
      <c r="B3636" s="265"/>
      <c r="C3636" s="266"/>
      <c r="D3636" s="252" t="s">
        <v>428</v>
      </c>
      <c r="E3636" s="266"/>
      <c r="F3636" s="268" t="s">
        <v>3874</v>
      </c>
      <c r="G3636" s="266"/>
      <c r="H3636" s="269">
        <v>68.655000000000001</v>
      </c>
      <c r="I3636" s="270"/>
      <c r="J3636" s="266"/>
      <c r="K3636" s="266"/>
      <c r="L3636" s="271"/>
      <c r="M3636" s="272"/>
      <c r="N3636" s="273"/>
      <c r="O3636" s="273"/>
      <c r="P3636" s="273"/>
      <c r="Q3636" s="273"/>
      <c r="R3636" s="273"/>
      <c r="S3636" s="273"/>
      <c r="T3636" s="274"/>
      <c r="AT3636" s="275" t="s">
        <v>428</v>
      </c>
      <c r="AU3636" s="275" t="s">
        <v>86</v>
      </c>
      <c r="AV3636" s="13" t="s">
        <v>86</v>
      </c>
      <c r="AW3636" s="13" t="s">
        <v>6</v>
      </c>
      <c r="AX3636" s="13" t="s">
        <v>83</v>
      </c>
      <c r="AY3636" s="275" t="s">
        <v>414</v>
      </c>
    </row>
    <row r="3637" s="1" customFormat="1" ht="16.5" customHeight="1">
      <c r="B3637" s="47"/>
      <c r="C3637" s="298" t="s">
        <v>3875</v>
      </c>
      <c r="D3637" s="298" t="s">
        <v>841</v>
      </c>
      <c r="E3637" s="299" t="s">
        <v>3859</v>
      </c>
      <c r="F3637" s="300" t="s">
        <v>3581</v>
      </c>
      <c r="G3637" s="301" t="s">
        <v>192</v>
      </c>
      <c r="H3637" s="302">
        <v>59.700000000000003</v>
      </c>
      <c r="I3637" s="303"/>
      <c r="J3637" s="304">
        <f>ROUND(I3637*H3637,2)</f>
        <v>0</v>
      </c>
      <c r="K3637" s="300" t="s">
        <v>21</v>
      </c>
      <c r="L3637" s="305"/>
      <c r="M3637" s="306" t="s">
        <v>21</v>
      </c>
      <c r="N3637" s="307" t="s">
        <v>47</v>
      </c>
      <c r="O3637" s="48"/>
      <c r="P3637" s="249">
        <f>O3637*H3637</f>
        <v>0</v>
      </c>
      <c r="Q3637" s="249">
        <v>0</v>
      </c>
      <c r="R3637" s="249">
        <f>Q3637*H3637</f>
        <v>0</v>
      </c>
      <c r="S3637" s="249">
        <v>0</v>
      </c>
      <c r="T3637" s="250">
        <f>S3637*H3637</f>
        <v>0</v>
      </c>
      <c r="AR3637" s="25" t="s">
        <v>818</v>
      </c>
      <c r="AT3637" s="25" t="s">
        <v>841</v>
      </c>
      <c r="AU3637" s="25" t="s">
        <v>86</v>
      </c>
      <c r="AY3637" s="25" t="s">
        <v>414</v>
      </c>
      <c r="BE3637" s="251">
        <f>IF(N3637="základní",J3637,0)</f>
        <v>0</v>
      </c>
      <c r="BF3637" s="251">
        <f>IF(N3637="snížená",J3637,0)</f>
        <v>0</v>
      </c>
      <c r="BG3637" s="251">
        <f>IF(N3637="zákl. přenesená",J3637,0)</f>
        <v>0</v>
      </c>
      <c r="BH3637" s="251">
        <f>IF(N3637="sníž. přenesená",J3637,0)</f>
        <v>0</v>
      </c>
      <c r="BI3637" s="251">
        <f>IF(N3637="nulová",J3637,0)</f>
        <v>0</v>
      </c>
      <c r="BJ3637" s="25" t="s">
        <v>83</v>
      </c>
      <c r="BK3637" s="251">
        <f>ROUND(I3637*H3637,2)</f>
        <v>0</v>
      </c>
      <c r="BL3637" s="25" t="s">
        <v>690</v>
      </c>
      <c r="BM3637" s="25" t="s">
        <v>3876</v>
      </c>
    </row>
    <row r="3638" s="13" customFormat="1">
      <c r="B3638" s="265"/>
      <c r="C3638" s="266"/>
      <c r="D3638" s="252" t="s">
        <v>428</v>
      </c>
      <c r="E3638" s="267" t="s">
        <v>21</v>
      </c>
      <c r="F3638" s="268" t="s">
        <v>294</v>
      </c>
      <c r="G3638" s="266"/>
      <c r="H3638" s="269">
        <v>59.700000000000003</v>
      </c>
      <c r="I3638" s="270"/>
      <c r="J3638" s="266"/>
      <c r="K3638" s="266"/>
      <c r="L3638" s="271"/>
      <c r="M3638" s="272"/>
      <c r="N3638" s="273"/>
      <c r="O3638" s="273"/>
      <c r="P3638" s="273"/>
      <c r="Q3638" s="273"/>
      <c r="R3638" s="273"/>
      <c r="S3638" s="273"/>
      <c r="T3638" s="274"/>
      <c r="AT3638" s="275" t="s">
        <v>428</v>
      </c>
      <c r="AU3638" s="275" t="s">
        <v>86</v>
      </c>
      <c r="AV3638" s="13" t="s">
        <v>86</v>
      </c>
      <c r="AW3638" s="13" t="s">
        <v>39</v>
      </c>
      <c r="AX3638" s="13" t="s">
        <v>76</v>
      </c>
      <c r="AY3638" s="275" t="s">
        <v>414</v>
      </c>
    </row>
    <row r="3639" s="15" customFormat="1">
      <c r="B3639" s="287"/>
      <c r="C3639" s="288"/>
      <c r="D3639" s="252" t="s">
        <v>428</v>
      </c>
      <c r="E3639" s="289" t="s">
        <v>21</v>
      </c>
      <c r="F3639" s="290" t="s">
        <v>235</v>
      </c>
      <c r="G3639" s="288"/>
      <c r="H3639" s="291">
        <v>59.700000000000003</v>
      </c>
      <c r="I3639" s="292"/>
      <c r="J3639" s="288"/>
      <c r="K3639" s="288"/>
      <c r="L3639" s="293"/>
      <c r="M3639" s="294"/>
      <c r="N3639" s="295"/>
      <c r="O3639" s="295"/>
      <c r="P3639" s="295"/>
      <c r="Q3639" s="295"/>
      <c r="R3639" s="295"/>
      <c r="S3639" s="295"/>
      <c r="T3639" s="296"/>
      <c r="AT3639" s="297" t="s">
        <v>428</v>
      </c>
      <c r="AU3639" s="297" t="s">
        <v>86</v>
      </c>
      <c r="AV3639" s="15" t="s">
        <v>422</v>
      </c>
      <c r="AW3639" s="15" t="s">
        <v>39</v>
      </c>
      <c r="AX3639" s="15" t="s">
        <v>83</v>
      </c>
      <c r="AY3639" s="297" t="s">
        <v>414</v>
      </c>
    </row>
    <row r="3640" s="1" customFormat="1" ht="25.5" customHeight="1">
      <c r="B3640" s="47"/>
      <c r="C3640" s="240" t="s">
        <v>3877</v>
      </c>
      <c r="D3640" s="240" t="s">
        <v>418</v>
      </c>
      <c r="E3640" s="241" t="s">
        <v>3878</v>
      </c>
      <c r="F3640" s="242" t="s">
        <v>3879</v>
      </c>
      <c r="G3640" s="243" t="s">
        <v>145</v>
      </c>
      <c r="H3640" s="244">
        <v>35.380000000000003</v>
      </c>
      <c r="I3640" s="245"/>
      <c r="J3640" s="246">
        <f>ROUND(I3640*H3640,2)</f>
        <v>0</v>
      </c>
      <c r="K3640" s="242" t="s">
        <v>421</v>
      </c>
      <c r="L3640" s="73"/>
      <c r="M3640" s="247" t="s">
        <v>21</v>
      </c>
      <c r="N3640" s="248" t="s">
        <v>47</v>
      </c>
      <c r="O3640" s="48"/>
      <c r="P3640" s="249">
        <f>O3640*H3640</f>
        <v>0</v>
      </c>
      <c r="Q3640" s="249">
        <v>0.00029999999999999997</v>
      </c>
      <c r="R3640" s="249">
        <f>Q3640*H3640</f>
        <v>0.010614</v>
      </c>
      <c r="S3640" s="249">
        <v>0</v>
      </c>
      <c r="T3640" s="250">
        <f>S3640*H3640</f>
        <v>0</v>
      </c>
      <c r="AR3640" s="25" t="s">
        <v>690</v>
      </c>
      <c r="AT3640" s="25" t="s">
        <v>418</v>
      </c>
      <c r="AU3640" s="25" t="s">
        <v>86</v>
      </c>
      <c r="AY3640" s="25" t="s">
        <v>414</v>
      </c>
      <c r="BE3640" s="251">
        <f>IF(N3640="základní",J3640,0)</f>
        <v>0</v>
      </c>
      <c r="BF3640" s="251">
        <f>IF(N3640="snížená",J3640,0)</f>
        <v>0</v>
      </c>
      <c r="BG3640" s="251">
        <f>IF(N3640="zákl. přenesená",J3640,0)</f>
        <v>0</v>
      </c>
      <c r="BH3640" s="251">
        <f>IF(N3640="sníž. přenesená",J3640,0)</f>
        <v>0</v>
      </c>
      <c r="BI3640" s="251">
        <f>IF(N3640="nulová",J3640,0)</f>
        <v>0</v>
      </c>
      <c r="BJ3640" s="25" t="s">
        <v>83</v>
      </c>
      <c r="BK3640" s="251">
        <f>ROUND(I3640*H3640,2)</f>
        <v>0</v>
      </c>
      <c r="BL3640" s="25" t="s">
        <v>690</v>
      </c>
      <c r="BM3640" s="25" t="s">
        <v>3880</v>
      </c>
    </row>
    <row r="3641" s="12" customFormat="1">
      <c r="B3641" s="255"/>
      <c r="C3641" s="256"/>
      <c r="D3641" s="252" t="s">
        <v>428</v>
      </c>
      <c r="E3641" s="257" t="s">
        <v>21</v>
      </c>
      <c r="F3641" s="258" t="s">
        <v>431</v>
      </c>
      <c r="G3641" s="256"/>
      <c r="H3641" s="257" t="s">
        <v>21</v>
      </c>
      <c r="I3641" s="259"/>
      <c r="J3641" s="256"/>
      <c r="K3641" s="256"/>
      <c r="L3641" s="260"/>
      <c r="M3641" s="261"/>
      <c r="N3641" s="262"/>
      <c r="O3641" s="262"/>
      <c r="P3641" s="262"/>
      <c r="Q3641" s="262"/>
      <c r="R3641" s="262"/>
      <c r="S3641" s="262"/>
      <c r="T3641" s="263"/>
      <c r="AT3641" s="264" t="s">
        <v>428</v>
      </c>
      <c r="AU3641" s="264" t="s">
        <v>86</v>
      </c>
      <c r="AV3641" s="12" t="s">
        <v>83</v>
      </c>
      <c r="AW3641" s="12" t="s">
        <v>39</v>
      </c>
      <c r="AX3641" s="12" t="s">
        <v>76</v>
      </c>
      <c r="AY3641" s="264" t="s">
        <v>414</v>
      </c>
    </row>
    <row r="3642" s="12" customFormat="1">
      <c r="B3642" s="255"/>
      <c r="C3642" s="256"/>
      <c r="D3642" s="252" t="s">
        <v>428</v>
      </c>
      <c r="E3642" s="257" t="s">
        <v>21</v>
      </c>
      <c r="F3642" s="258" t="s">
        <v>3881</v>
      </c>
      <c r="G3642" s="256"/>
      <c r="H3642" s="257" t="s">
        <v>21</v>
      </c>
      <c r="I3642" s="259"/>
      <c r="J3642" s="256"/>
      <c r="K3642" s="256"/>
      <c r="L3642" s="260"/>
      <c r="M3642" s="261"/>
      <c r="N3642" s="262"/>
      <c r="O3642" s="262"/>
      <c r="P3642" s="262"/>
      <c r="Q3642" s="262"/>
      <c r="R3642" s="262"/>
      <c r="S3642" s="262"/>
      <c r="T3642" s="263"/>
      <c r="AT3642" s="264" t="s">
        <v>428</v>
      </c>
      <c r="AU3642" s="264" t="s">
        <v>86</v>
      </c>
      <c r="AV3642" s="12" t="s">
        <v>83</v>
      </c>
      <c r="AW3642" s="12" t="s">
        <v>39</v>
      </c>
      <c r="AX3642" s="12" t="s">
        <v>76</v>
      </c>
      <c r="AY3642" s="264" t="s">
        <v>414</v>
      </c>
    </row>
    <row r="3643" s="13" customFormat="1">
      <c r="B3643" s="265"/>
      <c r="C3643" s="266"/>
      <c r="D3643" s="252" t="s">
        <v>428</v>
      </c>
      <c r="E3643" s="267" t="s">
        <v>21</v>
      </c>
      <c r="F3643" s="268" t="s">
        <v>3882</v>
      </c>
      <c r="G3643" s="266"/>
      <c r="H3643" s="269">
        <v>8.6799999999999997</v>
      </c>
      <c r="I3643" s="270"/>
      <c r="J3643" s="266"/>
      <c r="K3643" s="266"/>
      <c r="L3643" s="271"/>
      <c r="M3643" s="272"/>
      <c r="N3643" s="273"/>
      <c r="O3643" s="273"/>
      <c r="P3643" s="273"/>
      <c r="Q3643" s="273"/>
      <c r="R3643" s="273"/>
      <c r="S3643" s="273"/>
      <c r="T3643" s="274"/>
      <c r="AT3643" s="275" t="s">
        <v>428</v>
      </c>
      <c r="AU3643" s="275" t="s">
        <v>86</v>
      </c>
      <c r="AV3643" s="13" t="s">
        <v>86</v>
      </c>
      <c r="AW3643" s="13" t="s">
        <v>39</v>
      </c>
      <c r="AX3643" s="13" t="s">
        <v>76</v>
      </c>
      <c r="AY3643" s="275" t="s">
        <v>414</v>
      </c>
    </row>
    <row r="3644" s="13" customFormat="1">
      <c r="B3644" s="265"/>
      <c r="C3644" s="266"/>
      <c r="D3644" s="252" t="s">
        <v>428</v>
      </c>
      <c r="E3644" s="267" t="s">
        <v>21</v>
      </c>
      <c r="F3644" s="268" t="s">
        <v>3883</v>
      </c>
      <c r="G3644" s="266"/>
      <c r="H3644" s="269">
        <v>6.7999999999999998</v>
      </c>
      <c r="I3644" s="270"/>
      <c r="J3644" s="266"/>
      <c r="K3644" s="266"/>
      <c r="L3644" s="271"/>
      <c r="M3644" s="272"/>
      <c r="N3644" s="273"/>
      <c r="O3644" s="273"/>
      <c r="P3644" s="273"/>
      <c r="Q3644" s="273"/>
      <c r="R3644" s="273"/>
      <c r="S3644" s="273"/>
      <c r="T3644" s="274"/>
      <c r="AT3644" s="275" t="s">
        <v>428</v>
      </c>
      <c r="AU3644" s="275" t="s">
        <v>86</v>
      </c>
      <c r="AV3644" s="13" t="s">
        <v>86</v>
      </c>
      <c r="AW3644" s="13" t="s">
        <v>39</v>
      </c>
      <c r="AX3644" s="13" t="s">
        <v>76</v>
      </c>
      <c r="AY3644" s="275" t="s">
        <v>414</v>
      </c>
    </row>
    <row r="3645" s="13" customFormat="1">
      <c r="B3645" s="265"/>
      <c r="C3645" s="266"/>
      <c r="D3645" s="252" t="s">
        <v>428</v>
      </c>
      <c r="E3645" s="267" t="s">
        <v>21</v>
      </c>
      <c r="F3645" s="268" t="s">
        <v>3884</v>
      </c>
      <c r="G3645" s="266"/>
      <c r="H3645" s="269">
        <v>12</v>
      </c>
      <c r="I3645" s="270"/>
      <c r="J3645" s="266"/>
      <c r="K3645" s="266"/>
      <c r="L3645" s="271"/>
      <c r="M3645" s="272"/>
      <c r="N3645" s="273"/>
      <c r="O3645" s="273"/>
      <c r="P3645" s="273"/>
      <c r="Q3645" s="273"/>
      <c r="R3645" s="273"/>
      <c r="S3645" s="273"/>
      <c r="T3645" s="274"/>
      <c r="AT3645" s="275" t="s">
        <v>428</v>
      </c>
      <c r="AU3645" s="275" t="s">
        <v>86</v>
      </c>
      <c r="AV3645" s="13" t="s">
        <v>86</v>
      </c>
      <c r="AW3645" s="13" t="s">
        <v>39</v>
      </c>
      <c r="AX3645" s="13" t="s">
        <v>76</v>
      </c>
      <c r="AY3645" s="275" t="s">
        <v>414</v>
      </c>
    </row>
    <row r="3646" s="13" customFormat="1">
      <c r="B3646" s="265"/>
      <c r="C3646" s="266"/>
      <c r="D3646" s="252" t="s">
        <v>428</v>
      </c>
      <c r="E3646" s="267" t="s">
        <v>21</v>
      </c>
      <c r="F3646" s="268" t="s">
        <v>3885</v>
      </c>
      <c r="G3646" s="266"/>
      <c r="H3646" s="269">
        <v>7.9000000000000004</v>
      </c>
      <c r="I3646" s="270"/>
      <c r="J3646" s="266"/>
      <c r="K3646" s="266"/>
      <c r="L3646" s="271"/>
      <c r="M3646" s="272"/>
      <c r="N3646" s="273"/>
      <c r="O3646" s="273"/>
      <c r="P3646" s="273"/>
      <c r="Q3646" s="273"/>
      <c r="R3646" s="273"/>
      <c r="S3646" s="273"/>
      <c r="T3646" s="274"/>
      <c r="AT3646" s="275" t="s">
        <v>428</v>
      </c>
      <c r="AU3646" s="275" t="s">
        <v>86</v>
      </c>
      <c r="AV3646" s="13" t="s">
        <v>86</v>
      </c>
      <c r="AW3646" s="13" t="s">
        <v>39</v>
      </c>
      <c r="AX3646" s="13" t="s">
        <v>76</v>
      </c>
      <c r="AY3646" s="275" t="s">
        <v>414</v>
      </c>
    </row>
    <row r="3647" s="15" customFormat="1">
      <c r="B3647" s="287"/>
      <c r="C3647" s="288"/>
      <c r="D3647" s="252" t="s">
        <v>428</v>
      </c>
      <c r="E3647" s="289" t="s">
        <v>297</v>
      </c>
      <c r="F3647" s="290" t="s">
        <v>235</v>
      </c>
      <c r="G3647" s="288"/>
      <c r="H3647" s="291">
        <v>35.380000000000003</v>
      </c>
      <c r="I3647" s="292"/>
      <c r="J3647" s="288"/>
      <c r="K3647" s="288"/>
      <c r="L3647" s="293"/>
      <c r="M3647" s="294"/>
      <c r="N3647" s="295"/>
      <c r="O3647" s="295"/>
      <c r="P3647" s="295"/>
      <c r="Q3647" s="295"/>
      <c r="R3647" s="295"/>
      <c r="S3647" s="295"/>
      <c r="T3647" s="296"/>
      <c r="AT3647" s="297" t="s">
        <v>428</v>
      </c>
      <c r="AU3647" s="297" t="s">
        <v>86</v>
      </c>
      <c r="AV3647" s="15" t="s">
        <v>422</v>
      </c>
      <c r="AW3647" s="15" t="s">
        <v>39</v>
      </c>
      <c r="AX3647" s="15" t="s">
        <v>83</v>
      </c>
      <c r="AY3647" s="297" t="s">
        <v>414</v>
      </c>
    </row>
    <row r="3648" s="1" customFormat="1" ht="16.5" customHeight="1">
      <c r="B3648" s="47"/>
      <c r="C3648" s="298" t="s">
        <v>3886</v>
      </c>
      <c r="D3648" s="298" t="s">
        <v>841</v>
      </c>
      <c r="E3648" s="299" t="s">
        <v>3887</v>
      </c>
      <c r="F3648" s="300" t="s">
        <v>3888</v>
      </c>
      <c r="G3648" s="301" t="s">
        <v>678</v>
      </c>
      <c r="H3648" s="302">
        <v>67.811999999999998</v>
      </c>
      <c r="I3648" s="303"/>
      <c r="J3648" s="304">
        <f>ROUND(I3648*H3648,2)</f>
        <v>0</v>
      </c>
      <c r="K3648" s="300" t="s">
        <v>21</v>
      </c>
      <c r="L3648" s="305"/>
      <c r="M3648" s="306" t="s">
        <v>21</v>
      </c>
      <c r="N3648" s="307" t="s">
        <v>47</v>
      </c>
      <c r="O3648" s="48"/>
      <c r="P3648" s="249">
        <f>O3648*H3648</f>
        <v>0</v>
      </c>
      <c r="Q3648" s="249">
        <v>9.0000000000000006E-05</v>
      </c>
      <c r="R3648" s="249">
        <f>Q3648*H3648</f>
        <v>0.0061030800000000003</v>
      </c>
      <c r="S3648" s="249">
        <v>0</v>
      </c>
      <c r="T3648" s="250">
        <f>S3648*H3648</f>
        <v>0</v>
      </c>
      <c r="AR3648" s="25" t="s">
        <v>818</v>
      </c>
      <c r="AT3648" s="25" t="s">
        <v>841</v>
      </c>
      <c r="AU3648" s="25" t="s">
        <v>86</v>
      </c>
      <c r="AY3648" s="25" t="s">
        <v>414</v>
      </c>
      <c r="BE3648" s="251">
        <f>IF(N3648="základní",J3648,0)</f>
        <v>0</v>
      </c>
      <c r="BF3648" s="251">
        <f>IF(N3648="snížená",J3648,0)</f>
        <v>0</v>
      </c>
      <c r="BG3648" s="251">
        <f>IF(N3648="zákl. přenesená",J3648,0)</f>
        <v>0</v>
      </c>
      <c r="BH3648" s="251">
        <f>IF(N3648="sníž. přenesená",J3648,0)</f>
        <v>0</v>
      </c>
      <c r="BI3648" s="251">
        <f>IF(N3648="nulová",J3648,0)</f>
        <v>0</v>
      </c>
      <c r="BJ3648" s="25" t="s">
        <v>83</v>
      </c>
      <c r="BK3648" s="251">
        <f>ROUND(I3648*H3648,2)</f>
        <v>0</v>
      </c>
      <c r="BL3648" s="25" t="s">
        <v>690</v>
      </c>
      <c r="BM3648" s="25" t="s">
        <v>3889</v>
      </c>
    </row>
    <row r="3649" s="13" customFormat="1">
      <c r="B3649" s="265"/>
      <c r="C3649" s="266"/>
      <c r="D3649" s="252" t="s">
        <v>428</v>
      </c>
      <c r="E3649" s="267" t="s">
        <v>21</v>
      </c>
      <c r="F3649" s="268" t="s">
        <v>3890</v>
      </c>
      <c r="G3649" s="266"/>
      <c r="H3649" s="269">
        <v>58.966999999999999</v>
      </c>
      <c r="I3649" s="270"/>
      <c r="J3649" s="266"/>
      <c r="K3649" s="266"/>
      <c r="L3649" s="271"/>
      <c r="M3649" s="272"/>
      <c r="N3649" s="273"/>
      <c r="O3649" s="273"/>
      <c r="P3649" s="273"/>
      <c r="Q3649" s="273"/>
      <c r="R3649" s="273"/>
      <c r="S3649" s="273"/>
      <c r="T3649" s="274"/>
      <c r="AT3649" s="275" t="s">
        <v>428</v>
      </c>
      <c r="AU3649" s="275" t="s">
        <v>86</v>
      </c>
      <c r="AV3649" s="13" t="s">
        <v>86</v>
      </c>
      <c r="AW3649" s="13" t="s">
        <v>39</v>
      </c>
      <c r="AX3649" s="13" t="s">
        <v>76</v>
      </c>
      <c r="AY3649" s="275" t="s">
        <v>414</v>
      </c>
    </row>
    <row r="3650" s="15" customFormat="1">
      <c r="B3650" s="287"/>
      <c r="C3650" s="288"/>
      <c r="D3650" s="252" t="s">
        <v>428</v>
      </c>
      <c r="E3650" s="289" t="s">
        <v>21</v>
      </c>
      <c r="F3650" s="290" t="s">
        <v>235</v>
      </c>
      <c r="G3650" s="288"/>
      <c r="H3650" s="291">
        <v>58.966999999999999</v>
      </c>
      <c r="I3650" s="292"/>
      <c r="J3650" s="288"/>
      <c r="K3650" s="288"/>
      <c r="L3650" s="293"/>
      <c r="M3650" s="294"/>
      <c r="N3650" s="295"/>
      <c r="O3650" s="295"/>
      <c r="P3650" s="295"/>
      <c r="Q3650" s="295"/>
      <c r="R3650" s="295"/>
      <c r="S3650" s="295"/>
      <c r="T3650" s="296"/>
      <c r="AT3650" s="297" t="s">
        <v>428</v>
      </c>
      <c r="AU3650" s="297" t="s">
        <v>86</v>
      </c>
      <c r="AV3650" s="15" t="s">
        <v>422</v>
      </c>
      <c r="AW3650" s="15" t="s">
        <v>39</v>
      </c>
      <c r="AX3650" s="15" t="s">
        <v>83</v>
      </c>
      <c r="AY3650" s="297" t="s">
        <v>414</v>
      </c>
    </row>
    <row r="3651" s="13" customFormat="1">
      <c r="B3651" s="265"/>
      <c r="C3651" s="266"/>
      <c r="D3651" s="252" t="s">
        <v>428</v>
      </c>
      <c r="E3651" s="266"/>
      <c r="F3651" s="268" t="s">
        <v>3891</v>
      </c>
      <c r="G3651" s="266"/>
      <c r="H3651" s="269">
        <v>67.811999999999998</v>
      </c>
      <c r="I3651" s="270"/>
      <c r="J3651" s="266"/>
      <c r="K3651" s="266"/>
      <c r="L3651" s="271"/>
      <c r="M3651" s="272"/>
      <c r="N3651" s="273"/>
      <c r="O3651" s="273"/>
      <c r="P3651" s="273"/>
      <c r="Q3651" s="273"/>
      <c r="R3651" s="273"/>
      <c r="S3651" s="273"/>
      <c r="T3651" s="274"/>
      <c r="AT3651" s="275" t="s">
        <v>428</v>
      </c>
      <c r="AU3651" s="275" t="s">
        <v>86</v>
      </c>
      <c r="AV3651" s="13" t="s">
        <v>86</v>
      </c>
      <c r="AW3651" s="13" t="s">
        <v>6</v>
      </c>
      <c r="AX3651" s="13" t="s">
        <v>83</v>
      </c>
      <c r="AY3651" s="275" t="s">
        <v>414</v>
      </c>
    </row>
    <row r="3652" s="1" customFormat="1" ht="25.5" customHeight="1">
      <c r="B3652" s="47"/>
      <c r="C3652" s="240" t="s">
        <v>3892</v>
      </c>
      <c r="D3652" s="240" t="s">
        <v>418</v>
      </c>
      <c r="E3652" s="241" t="s">
        <v>3893</v>
      </c>
      <c r="F3652" s="242" t="s">
        <v>3894</v>
      </c>
      <c r="G3652" s="243" t="s">
        <v>192</v>
      </c>
      <c r="H3652" s="244">
        <v>6.5999999999999996</v>
      </c>
      <c r="I3652" s="245"/>
      <c r="J3652" s="246">
        <f>ROUND(I3652*H3652,2)</f>
        <v>0</v>
      </c>
      <c r="K3652" s="242" t="s">
        <v>421</v>
      </c>
      <c r="L3652" s="73"/>
      <c r="M3652" s="247" t="s">
        <v>21</v>
      </c>
      <c r="N3652" s="248" t="s">
        <v>47</v>
      </c>
      <c r="O3652" s="48"/>
      <c r="P3652" s="249">
        <f>O3652*H3652</f>
        <v>0</v>
      </c>
      <c r="Q3652" s="249">
        <v>0.00058</v>
      </c>
      <c r="R3652" s="249">
        <f>Q3652*H3652</f>
        <v>0.0038279999999999998</v>
      </c>
      <c r="S3652" s="249">
        <v>0</v>
      </c>
      <c r="T3652" s="250">
        <f>S3652*H3652</f>
        <v>0</v>
      </c>
      <c r="AR3652" s="25" t="s">
        <v>690</v>
      </c>
      <c r="AT3652" s="25" t="s">
        <v>418</v>
      </c>
      <c r="AU3652" s="25" t="s">
        <v>86</v>
      </c>
      <c r="AY3652" s="25" t="s">
        <v>414</v>
      </c>
      <c r="BE3652" s="251">
        <f>IF(N3652="základní",J3652,0)</f>
        <v>0</v>
      </c>
      <c r="BF3652" s="251">
        <f>IF(N3652="snížená",J3652,0)</f>
        <v>0</v>
      </c>
      <c r="BG3652" s="251">
        <f>IF(N3652="zákl. přenesená",J3652,0)</f>
        <v>0</v>
      </c>
      <c r="BH3652" s="251">
        <f>IF(N3652="sníž. přenesená",J3652,0)</f>
        <v>0</v>
      </c>
      <c r="BI3652" s="251">
        <f>IF(N3652="nulová",J3652,0)</f>
        <v>0</v>
      </c>
      <c r="BJ3652" s="25" t="s">
        <v>83</v>
      </c>
      <c r="BK3652" s="251">
        <f>ROUND(I3652*H3652,2)</f>
        <v>0</v>
      </c>
      <c r="BL3652" s="25" t="s">
        <v>690</v>
      </c>
      <c r="BM3652" s="25" t="s">
        <v>3895</v>
      </c>
    </row>
    <row r="3653" s="12" customFormat="1">
      <c r="B3653" s="255"/>
      <c r="C3653" s="256"/>
      <c r="D3653" s="252" t="s">
        <v>428</v>
      </c>
      <c r="E3653" s="257" t="s">
        <v>21</v>
      </c>
      <c r="F3653" s="258" t="s">
        <v>1163</v>
      </c>
      <c r="G3653" s="256"/>
      <c r="H3653" s="257" t="s">
        <v>21</v>
      </c>
      <c r="I3653" s="259"/>
      <c r="J3653" s="256"/>
      <c r="K3653" s="256"/>
      <c r="L3653" s="260"/>
      <c r="M3653" s="261"/>
      <c r="N3653" s="262"/>
      <c r="O3653" s="262"/>
      <c r="P3653" s="262"/>
      <c r="Q3653" s="262"/>
      <c r="R3653" s="262"/>
      <c r="S3653" s="262"/>
      <c r="T3653" s="263"/>
      <c r="AT3653" s="264" t="s">
        <v>428</v>
      </c>
      <c r="AU3653" s="264" t="s">
        <v>86</v>
      </c>
      <c r="AV3653" s="12" t="s">
        <v>83</v>
      </c>
      <c r="AW3653" s="12" t="s">
        <v>39</v>
      </c>
      <c r="AX3653" s="12" t="s">
        <v>76</v>
      </c>
      <c r="AY3653" s="264" t="s">
        <v>414</v>
      </c>
    </row>
    <row r="3654" s="13" customFormat="1">
      <c r="B3654" s="265"/>
      <c r="C3654" s="266"/>
      <c r="D3654" s="252" t="s">
        <v>428</v>
      </c>
      <c r="E3654" s="267" t="s">
        <v>21</v>
      </c>
      <c r="F3654" s="268" t="s">
        <v>3896</v>
      </c>
      <c r="G3654" s="266"/>
      <c r="H3654" s="269">
        <v>6.5999999999999996</v>
      </c>
      <c r="I3654" s="270"/>
      <c r="J3654" s="266"/>
      <c r="K3654" s="266"/>
      <c r="L3654" s="271"/>
      <c r="M3654" s="272"/>
      <c r="N3654" s="273"/>
      <c r="O3654" s="273"/>
      <c r="P3654" s="273"/>
      <c r="Q3654" s="273"/>
      <c r="R3654" s="273"/>
      <c r="S3654" s="273"/>
      <c r="T3654" s="274"/>
      <c r="AT3654" s="275" t="s">
        <v>428</v>
      </c>
      <c r="AU3654" s="275" t="s">
        <v>86</v>
      </c>
      <c r="AV3654" s="13" t="s">
        <v>86</v>
      </c>
      <c r="AW3654" s="13" t="s">
        <v>39</v>
      </c>
      <c r="AX3654" s="13" t="s">
        <v>76</v>
      </c>
      <c r="AY3654" s="275" t="s">
        <v>414</v>
      </c>
    </row>
    <row r="3655" s="15" customFormat="1">
      <c r="B3655" s="287"/>
      <c r="C3655" s="288"/>
      <c r="D3655" s="252" t="s">
        <v>428</v>
      </c>
      <c r="E3655" s="289" t="s">
        <v>21</v>
      </c>
      <c r="F3655" s="290" t="s">
        <v>235</v>
      </c>
      <c r="G3655" s="288"/>
      <c r="H3655" s="291">
        <v>6.5999999999999996</v>
      </c>
      <c r="I3655" s="292"/>
      <c r="J3655" s="288"/>
      <c r="K3655" s="288"/>
      <c r="L3655" s="293"/>
      <c r="M3655" s="294"/>
      <c r="N3655" s="295"/>
      <c r="O3655" s="295"/>
      <c r="P3655" s="295"/>
      <c r="Q3655" s="295"/>
      <c r="R3655" s="295"/>
      <c r="S3655" s="295"/>
      <c r="T3655" s="296"/>
      <c r="AT3655" s="297" t="s">
        <v>428</v>
      </c>
      <c r="AU3655" s="297" t="s">
        <v>86</v>
      </c>
      <c r="AV3655" s="15" t="s">
        <v>422</v>
      </c>
      <c r="AW3655" s="15" t="s">
        <v>39</v>
      </c>
      <c r="AX3655" s="15" t="s">
        <v>83</v>
      </c>
      <c r="AY3655" s="297" t="s">
        <v>414</v>
      </c>
    </row>
    <row r="3656" s="1" customFormat="1" ht="16.5" customHeight="1">
      <c r="B3656" s="47"/>
      <c r="C3656" s="298" t="s">
        <v>3897</v>
      </c>
      <c r="D3656" s="298" t="s">
        <v>841</v>
      </c>
      <c r="E3656" s="299" t="s">
        <v>3898</v>
      </c>
      <c r="F3656" s="300" t="s">
        <v>3899</v>
      </c>
      <c r="G3656" s="301" t="s">
        <v>192</v>
      </c>
      <c r="H3656" s="302">
        <v>7.5899999999999999</v>
      </c>
      <c r="I3656" s="303"/>
      <c r="J3656" s="304">
        <f>ROUND(I3656*H3656,2)</f>
        <v>0</v>
      </c>
      <c r="K3656" s="300" t="s">
        <v>421</v>
      </c>
      <c r="L3656" s="305"/>
      <c r="M3656" s="306" t="s">
        <v>21</v>
      </c>
      <c r="N3656" s="307" t="s">
        <v>47</v>
      </c>
      <c r="O3656" s="48"/>
      <c r="P3656" s="249">
        <f>O3656*H3656</f>
        <v>0</v>
      </c>
      <c r="Q3656" s="249">
        <v>0.012</v>
      </c>
      <c r="R3656" s="249">
        <f>Q3656*H3656</f>
        <v>0.091079999999999994</v>
      </c>
      <c r="S3656" s="249">
        <v>0</v>
      </c>
      <c r="T3656" s="250">
        <f>S3656*H3656</f>
        <v>0</v>
      </c>
      <c r="AR3656" s="25" t="s">
        <v>818</v>
      </c>
      <c r="AT3656" s="25" t="s">
        <v>841</v>
      </c>
      <c r="AU3656" s="25" t="s">
        <v>86</v>
      </c>
      <c r="AY3656" s="25" t="s">
        <v>414</v>
      </c>
      <c r="BE3656" s="251">
        <f>IF(N3656="základní",J3656,0)</f>
        <v>0</v>
      </c>
      <c r="BF3656" s="251">
        <f>IF(N3656="snížená",J3656,0)</f>
        <v>0</v>
      </c>
      <c r="BG3656" s="251">
        <f>IF(N3656="zákl. přenesená",J3656,0)</f>
        <v>0</v>
      </c>
      <c r="BH3656" s="251">
        <f>IF(N3656="sníž. přenesená",J3656,0)</f>
        <v>0</v>
      </c>
      <c r="BI3656" s="251">
        <f>IF(N3656="nulová",J3656,0)</f>
        <v>0</v>
      </c>
      <c r="BJ3656" s="25" t="s">
        <v>83</v>
      </c>
      <c r="BK3656" s="251">
        <f>ROUND(I3656*H3656,2)</f>
        <v>0</v>
      </c>
      <c r="BL3656" s="25" t="s">
        <v>690</v>
      </c>
      <c r="BM3656" s="25" t="s">
        <v>3900</v>
      </c>
    </row>
    <row r="3657" s="12" customFormat="1">
      <c r="B3657" s="255"/>
      <c r="C3657" s="256"/>
      <c r="D3657" s="252" t="s">
        <v>428</v>
      </c>
      <c r="E3657" s="257" t="s">
        <v>21</v>
      </c>
      <c r="F3657" s="258" t="s">
        <v>1163</v>
      </c>
      <c r="G3657" s="256"/>
      <c r="H3657" s="257" t="s">
        <v>21</v>
      </c>
      <c r="I3657" s="259"/>
      <c r="J3657" s="256"/>
      <c r="K3657" s="256"/>
      <c r="L3657" s="260"/>
      <c r="M3657" s="261"/>
      <c r="N3657" s="262"/>
      <c r="O3657" s="262"/>
      <c r="P3657" s="262"/>
      <c r="Q3657" s="262"/>
      <c r="R3657" s="262"/>
      <c r="S3657" s="262"/>
      <c r="T3657" s="263"/>
      <c r="AT3657" s="264" t="s">
        <v>428</v>
      </c>
      <c r="AU3657" s="264" t="s">
        <v>86</v>
      </c>
      <c r="AV3657" s="12" t="s">
        <v>83</v>
      </c>
      <c r="AW3657" s="12" t="s">
        <v>39</v>
      </c>
      <c r="AX3657" s="12" t="s">
        <v>76</v>
      </c>
      <c r="AY3657" s="264" t="s">
        <v>414</v>
      </c>
    </row>
    <row r="3658" s="13" customFormat="1">
      <c r="B3658" s="265"/>
      <c r="C3658" s="266"/>
      <c r="D3658" s="252" t="s">
        <v>428</v>
      </c>
      <c r="E3658" s="267" t="s">
        <v>21</v>
      </c>
      <c r="F3658" s="268" t="s">
        <v>3896</v>
      </c>
      <c r="G3658" s="266"/>
      <c r="H3658" s="269">
        <v>6.5999999999999996</v>
      </c>
      <c r="I3658" s="270"/>
      <c r="J3658" s="266"/>
      <c r="K3658" s="266"/>
      <c r="L3658" s="271"/>
      <c r="M3658" s="272"/>
      <c r="N3658" s="273"/>
      <c r="O3658" s="273"/>
      <c r="P3658" s="273"/>
      <c r="Q3658" s="273"/>
      <c r="R3658" s="273"/>
      <c r="S3658" s="273"/>
      <c r="T3658" s="274"/>
      <c r="AT3658" s="275" t="s">
        <v>428</v>
      </c>
      <c r="AU3658" s="275" t="s">
        <v>86</v>
      </c>
      <c r="AV3658" s="13" t="s">
        <v>86</v>
      </c>
      <c r="AW3658" s="13" t="s">
        <v>39</v>
      </c>
      <c r="AX3658" s="13" t="s">
        <v>76</v>
      </c>
      <c r="AY3658" s="275" t="s">
        <v>414</v>
      </c>
    </row>
    <row r="3659" s="15" customFormat="1">
      <c r="B3659" s="287"/>
      <c r="C3659" s="288"/>
      <c r="D3659" s="252" t="s">
        <v>428</v>
      </c>
      <c r="E3659" s="289" t="s">
        <v>21</v>
      </c>
      <c r="F3659" s="290" t="s">
        <v>235</v>
      </c>
      <c r="G3659" s="288"/>
      <c r="H3659" s="291">
        <v>6.5999999999999996</v>
      </c>
      <c r="I3659" s="292"/>
      <c r="J3659" s="288"/>
      <c r="K3659" s="288"/>
      <c r="L3659" s="293"/>
      <c r="M3659" s="294"/>
      <c r="N3659" s="295"/>
      <c r="O3659" s="295"/>
      <c r="P3659" s="295"/>
      <c r="Q3659" s="295"/>
      <c r="R3659" s="295"/>
      <c r="S3659" s="295"/>
      <c r="T3659" s="296"/>
      <c r="AT3659" s="297" t="s">
        <v>428</v>
      </c>
      <c r="AU3659" s="297" t="s">
        <v>86</v>
      </c>
      <c r="AV3659" s="15" t="s">
        <v>422</v>
      </c>
      <c r="AW3659" s="15" t="s">
        <v>39</v>
      </c>
      <c r="AX3659" s="15" t="s">
        <v>83</v>
      </c>
      <c r="AY3659" s="297" t="s">
        <v>414</v>
      </c>
    </row>
    <row r="3660" s="13" customFormat="1">
      <c r="B3660" s="265"/>
      <c r="C3660" s="266"/>
      <c r="D3660" s="252" t="s">
        <v>428</v>
      </c>
      <c r="E3660" s="266"/>
      <c r="F3660" s="268" t="s">
        <v>3901</v>
      </c>
      <c r="G3660" s="266"/>
      <c r="H3660" s="269">
        <v>7.5899999999999999</v>
      </c>
      <c r="I3660" s="270"/>
      <c r="J3660" s="266"/>
      <c r="K3660" s="266"/>
      <c r="L3660" s="271"/>
      <c r="M3660" s="272"/>
      <c r="N3660" s="273"/>
      <c r="O3660" s="273"/>
      <c r="P3660" s="273"/>
      <c r="Q3660" s="273"/>
      <c r="R3660" s="273"/>
      <c r="S3660" s="273"/>
      <c r="T3660" s="274"/>
      <c r="AT3660" s="275" t="s">
        <v>428</v>
      </c>
      <c r="AU3660" s="275" t="s">
        <v>86</v>
      </c>
      <c r="AV3660" s="13" t="s">
        <v>86</v>
      </c>
      <c r="AW3660" s="13" t="s">
        <v>6</v>
      </c>
      <c r="AX3660" s="13" t="s">
        <v>83</v>
      </c>
      <c r="AY3660" s="275" t="s">
        <v>414</v>
      </c>
    </row>
    <row r="3661" s="1" customFormat="1" ht="25.5" customHeight="1">
      <c r="B3661" s="47"/>
      <c r="C3661" s="240" t="s">
        <v>3902</v>
      </c>
      <c r="D3661" s="240" t="s">
        <v>418</v>
      </c>
      <c r="E3661" s="241" t="s">
        <v>3903</v>
      </c>
      <c r="F3661" s="242" t="s">
        <v>3904</v>
      </c>
      <c r="G3661" s="243" t="s">
        <v>678</v>
      </c>
      <c r="H3661" s="244">
        <v>56</v>
      </c>
      <c r="I3661" s="245"/>
      <c r="J3661" s="246">
        <f>ROUND(I3661*H3661,2)</f>
        <v>0</v>
      </c>
      <c r="K3661" s="242" t="s">
        <v>21</v>
      </c>
      <c r="L3661" s="73"/>
      <c r="M3661" s="247" t="s">
        <v>21</v>
      </c>
      <c r="N3661" s="248" t="s">
        <v>47</v>
      </c>
      <c r="O3661" s="48"/>
      <c r="P3661" s="249">
        <f>O3661*H3661</f>
        <v>0</v>
      </c>
      <c r="Q3661" s="249">
        <v>0</v>
      </c>
      <c r="R3661" s="249">
        <f>Q3661*H3661</f>
        <v>0</v>
      </c>
      <c r="S3661" s="249">
        <v>0</v>
      </c>
      <c r="T3661" s="250">
        <f>S3661*H3661</f>
        <v>0</v>
      </c>
      <c r="AR3661" s="25" t="s">
        <v>690</v>
      </c>
      <c r="AT3661" s="25" t="s">
        <v>418</v>
      </c>
      <c r="AU3661" s="25" t="s">
        <v>86</v>
      </c>
      <c r="AY3661" s="25" t="s">
        <v>414</v>
      </c>
      <c r="BE3661" s="251">
        <f>IF(N3661="základní",J3661,0)</f>
        <v>0</v>
      </c>
      <c r="BF3661" s="251">
        <f>IF(N3661="snížená",J3661,0)</f>
        <v>0</v>
      </c>
      <c r="BG3661" s="251">
        <f>IF(N3661="zákl. přenesená",J3661,0)</f>
        <v>0</v>
      </c>
      <c r="BH3661" s="251">
        <f>IF(N3661="sníž. přenesená",J3661,0)</f>
        <v>0</v>
      </c>
      <c r="BI3661" s="251">
        <f>IF(N3661="nulová",J3661,0)</f>
        <v>0</v>
      </c>
      <c r="BJ3661" s="25" t="s">
        <v>83</v>
      </c>
      <c r="BK3661" s="251">
        <f>ROUND(I3661*H3661,2)</f>
        <v>0</v>
      </c>
      <c r="BL3661" s="25" t="s">
        <v>690</v>
      </c>
      <c r="BM3661" s="25" t="s">
        <v>3905</v>
      </c>
    </row>
    <row r="3662" s="12" customFormat="1">
      <c r="B3662" s="255"/>
      <c r="C3662" s="256"/>
      <c r="D3662" s="252" t="s">
        <v>428</v>
      </c>
      <c r="E3662" s="257" t="s">
        <v>21</v>
      </c>
      <c r="F3662" s="258" t="s">
        <v>1163</v>
      </c>
      <c r="G3662" s="256"/>
      <c r="H3662" s="257" t="s">
        <v>21</v>
      </c>
      <c r="I3662" s="259"/>
      <c r="J3662" s="256"/>
      <c r="K3662" s="256"/>
      <c r="L3662" s="260"/>
      <c r="M3662" s="261"/>
      <c r="N3662" s="262"/>
      <c r="O3662" s="262"/>
      <c r="P3662" s="262"/>
      <c r="Q3662" s="262"/>
      <c r="R3662" s="262"/>
      <c r="S3662" s="262"/>
      <c r="T3662" s="263"/>
      <c r="AT3662" s="264" t="s">
        <v>428</v>
      </c>
      <c r="AU3662" s="264" t="s">
        <v>86</v>
      </c>
      <c r="AV3662" s="12" t="s">
        <v>83</v>
      </c>
      <c r="AW3662" s="12" t="s">
        <v>39</v>
      </c>
      <c r="AX3662" s="12" t="s">
        <v>76</v>
      </c>
      <c r="AY3662" s="264" t="s">
        <v>414</v>
      </c>
    </row>
    <row r="3663" s="13" customFormat="1">
      <c r="B3663" s="265"/>
      <c r="C3663" s="266"/>
      <c r="D3663" s="252" t="s">
        <v>428</v>
      </c>
      <c r="E3663" s="267" t="s">
        <v>21</v>
      </c>
      <c r="F3663" s="268" t="s">
        <v>3906</v>
      </c>
      <c r="G3663" s="266"/>
      <c r="H3663" s="269">
        <v>56</v>
      </c>
      <c r="I3663" s="270"/>
      <c r="J3663" s="266"/>
      <c r="K3663" s="266"/>
      <c r="L3663" s="271"/>
      <c r="M3663" s="272"/>
      <c r="N3663" s="273"/>
      <c r="O3663" s="273"/>
      <c r="P3663" s="273"/>
      <c r="Q3663" s="273"/>
      <c r="R3663" s="273"/>
      <c r="S3663" s="273"/>
      <c r="T3663" s="274"/>
      <c r="AT3663" s="275" t="s">
        <v>428</v>
      </c>
      <c r="AU3663" s="275" t="s">
        <v>86</v>
      </c>
      <c r="AV3663" s="13" t="s">
        <v>86</v>
      </c>
      <c r="AW3663" s="13" t="s">
        <v>39</v>
      </c>
      <c r="AX3663" s="13" t="s">
        <v>76</v>
      </c>
      <c r="AY3663" s="275" t="s">
        <v>414</v>
      </c>
    </row>
    <row r="3664" s="15" customFormat="1">
      <c r="B3664" s="287"/>
      <c r="C3664" s="288"/>
      <c r="D3664" s="252" t="s">
        <v>428</v>
      </c>
      <c r="E3664" s="289" t="s">
        <v>21</v>
      </c>
      <c r="F3664" s="290" t="s">
        <v>235</v>
      </c>
      <c r="G3664" s="288"/>
      <c r="H3664" s="291">
        <v>56</v>
      </c>
      <c r="I3664" s="292"/>
      <c r="J3664" s="288"/>
      <c r="K3664" s="288"/>
      <c r="L3664" s="293"/>
      <c r="M3664" s="294"/>
      <c r="N3664" s="295"/>
      <c r="O3664" s="295"/>
      <c r="P3664" s="295"/>
      <c r="Q3664" s="295"/>
      <c r="R3664" s="295"/>
      <c r="S3664" s="295"/>
      <c r="T3664" s="296"/>
      <c r="AT3664" s="297" t="s">
        <v>428</v>
      </c>
      <c r="AU3664" s="297" t="s">
        <v>86</v>
      </c>
      <c r="AV3664" s="15" t="s">
        <v>422</v>
      </c>
      <c r="AW3664" s="15" t="s">
        <v>39</v>
      </c>
      <c r="AX3664" s="15" t="s">
        <v>83</v>
      </c>
      <c r="AY3664" s="297" t="s">
        <v>414</v>
      </c>
    </row>
    <row r="3665" s="1" customFormat="1" ht="16.5" customHeight="1">
      <c r="B3665" s="47"/>
      <c r="C3665" s="240" t="s">
        <v>3907</v>
      </c>
      <c r="D3665" s="240" t="s">
        <v>418</v>
      </c>
      <c r="E3665" s="241" t="s">
        <v>3908</v>
      </c>
      <c r="F3665" s="242" t="s">
        <v>3909</v>
      </c>
      <c r="G3665" s="243" t="s">
        <v>192</v>
      </c>
      <c r="H3665" s="244">
        <v>533.32799999999997</v>
      </c>
      <c r="I3665" s="245"/>
      <c r="J3665" s="246">
        <f>ROUND(I3665*H3665,2)</f>
        <v>0</v>
      </c>
      <c r="K3665" s="242" t="s">
        <v>421</v>
      </c>
      <c r="L3665" s="73"/>
      <c r="M3665" s="247" t="s">
        <v>21</v>
      </c>
      <c r="N3665" s="248" t="s">
        <v>47</v>
      </c>
      <c r="O3665" s="48"/>
      <c r="P3665" s="249">
        <f>O3665*H3665</f>
        <v>0</v>
      </c>
      <c r="Q3665" s="249">
        <v>0</v>
      </c>
      <c r="R3665" s="249">
        <f>Q3665*H3665</f>
        <v>0</v>
      </c>
      <c r="S3665" s="249">
        <v>0.086900000000000005</v>
      </c>
      <c r="T3665" s="250">
        <f>S3665*H3665</f>
        <v>46.346203199999998</v>
      </c>
      <c r="AR3665" s="25" t="s">
        <v>690</v>
      </c>
      <c r="AT3665" s="25" t="s">
        <v>418</v>
      </c>
      <c r="AU3665" s="25" t="s">
        <v>86</v>
      </c>
      <c r="AY3665" s="25" t="s">
        <v>414</v>
      </c>
      <c r="BE3665" s="251">
        <f>IF(N3665="základní",J3665,0)</f>
        <v>0</v>
      </c>
      <c r="BF3665" s="251">
        <f>IF(N3665="snížená",J3665,0)</f>
        <v>0</v>
      </c>
      <c r="BG3665" s="251">
        <f>IF(N3665="zákl. přenesená",J3665,0)</f>
        <v>0</v>
      </c>
      <c r="BH3665" s="251">
        <f>IF(N3665="sníž. přenesená",J3665,0)</f>
        <v>0</v>
      </c>
      <c r="BI3665" s="251">
        <f>IF(N3665="nulová",J3665,0)</f>
        <v>0</v>
      </c>
      <c r="BJ3665" s="25" t="s">
        <v>83</v>
      </c>
      <c r="BK3665" s="251">
        <f>ROUND(I3665*H3665,2)</f>
        <v>0</v>
      </c>
      <c r="BL3665" s="25" t="s">
        <v>690</v>
      </c>
      <c r="BM3665" s="25" t="s">
        <v>3910</v>
      </c>
    </row>
    <row r="3666" s="12" customFormat="1">
      <c r="B3666" s="255"/>
      <c r="C3666" s="256"/>
      <c r="D3666" s="252" t="s">
        <v>428</v>
      </c>
      <c r="E3666" s="257" t="s">
        <v>21</v>
      </c>
      <c r="F3666" s="258" t="s">
        <v>3911</v>
      </c>
      <c r="G3666" s="256"/>
      <c r="H3666" s="257" t="s">
        <v>21</v>
      </c>
      <c r="I3666" s="259"/>
      <c r="J3666" s="256"/>
      <c r="K3666" s="256"/>
      <c r="L3666" s="260"/>
      <c r="M3666" s="261"/>
      <c r="N3666" s="262"/>
      <c r="O3666" s="262"/>
      <c r="P3666" s="262"/>
      <c r="Q3666" s="262"/>
      <c r="R3666" s="262"/>
      <c r="S3666" s="262"/>
      <c r="T3666" s="263"/>
      <c r="AT3666" s="264" t="s">
        <v>428</v>
      </c>
      <c r="AU3666" s="264" t="s">
        <v>86</v>
      </c>
      <c r="AV3666" s="12" t="s">
        <v>83</v>
      </c>
      <c r="AW3666" s="12" t="s">
        <v>39</v>
      </c>
      <c r="AX3666" s="12" t="s">
        <v>76</v>
      </c>
      <c r="AY3666" s="264" t="s">
        <v>414</v>
      </c>
    </row>
    <row r="3667" s="12" customFormat="1">
      <c r="B3667" s="255"/>
      <c r="C3667" s="256"/>
      <c r="D3667" s="252" t="s">
        <v>428</v>
      </c>
      <c r="E3667" s="257" t="s">
        <v>21</v>
      </c>
      <c r="F3667" s="258" t="s">
        <v>3912</v>
      </c>
      <c r="G3667" s="256"/>
      <c r="H3667" s="257" t="s">
        <v>21</v>
      </c>
      <c r="I3667" s="259"/>
      <c r="J3667" s="256"/>
      <c r="K3667" s="256"/>
      <c r="L3667" s="260"/>
      <c r="M3667" s="261"/>
      <c r="N3667" s="262"/>
      <c r="O3667" s="262"/>
      <c r="P3667" s="262"/>
      <c r="Q3667" s="262"/>
      <c r="R3667" s="262"/>
      <c r="S3667" s="262"/>
      <c r="T3667" s="263"/>
      <c r="AT3667" s="264" t="s">
        <v>428</v>
      </c>
      <c r="AU3667" s="264" t="s">
        <v>86</v>
      </c>
      <c r="AV3667" s="12" t="s">
        <v>83</v>
      </c>
      <c r="AW3667" s="12" t="s">
        <v>39</v>
      </c>
      <c r="AX3667" s="12" t="s">
        <v>76</v>
      </c>
      <c r="AY3667" s="264" t="s">
        <v>414</v>
      </c>
    </row>
    <row r="3668" s="12" customFormat="1">
      <c r="B3668" s="255"/>
      <c r="C3668" s="256"/>
      <c r="D3668" s="252" t="s">
        <v>428</v>
      </c>
      <c r="E3668" s="257" t="s">
        <v>21</v>
      </c>
      <c r="F3668" s="258" t="s">
        <v>3913</v>
      </c>
      <c r="G3668" s="256"/>
      <c r="H3668" s="257" t="s">
        <v>21</v>
      </c>
      <c r="I3668" s="259"/>
      <c r="J3668" s="256"/>
      <c r="K3668" s="256"/>
      <c r="L3668" s="260"/>
      <c r="M3668" s="261"/>
      <c r="N3668" s="262"/>
      <c r="O3668" s="262"/>
      <c r="P3668" s="262"/>
      <c r="Q3668" s="262"/>
      <c r="R3668" s="262"/>
      <c r="S3668" s="262"/>
      <c r="T3668" s="263"/>
      <c r="AT3668" s="264" t="s">
        <v>428</v>
      </c>
      <c r="AU3668" s="264" t="s">
        <v>86</v>
      </c>
      <c r="AV3668" s="12" t="s">
        <v>83</v>
      </c>
      <c r="AW3668" s="12" t="s">
        <v>39</v>
      </c>
      <c r="AX3668" s="12" t="s">
        <v>76</v>
      </c>
      <c r="AY3668" s="264" t="s">
        <v>414</v>
      </c>
    </row>
    <row r="3669" s="12" customFormat="1">
      <c r="B3669" s="255"/>
      <c r="C3669" s="256"/>
      <c r="D3669" s="252" t="s">
        <v>428</v>
      </c>
      <c r="E3669" s="257" t="s">
        <v>21</v>
      </c>
      <c r="F3669" s="258" t="s">
        <v>3914</v>
      </c>
      <c r="G3669" s="256"/>
      <c r="H3669" s="257" t="s">
        <v>21</v>
      </c>
      <c r="I3669" s="259"/>
      <c r="J3669" s="256"/>
      <c r="K3669" s="256"/>
      <c r="L3669" s="260"/>
      <c r="M3669" s="261"/>
      <c r="N3669" s="262"/>
      <c r="O3669" s="262"/>
      <c r="P3669" s="262"/>
      <c r="Q3669" s="262"/>
      <c r="R3669" s="262"/>
      <c r="S3669" s="262"/>
      <c r="T3669" s="263"/>
      <c r="AT3669" s="264" t="s">
        <v>428</v>
      </c>
      <c r="AU3669" s="264" t="s">
        <v>86</v>
      </c>
      <c r="AV3669" s="12" t="s">
        <v>83</v>
      </c>
      <c r="AW3669" s="12" t="s">
        <v>39</v>
      </c>
      <c r="AX3669" s="12" t="s">
        <v>76</v>
      </c>
      <c r="AY3669" s="264" t="s">
        <v>414</v>
      </c>
    </row>
    <row r="3670" s="13" customFormat="1">
      <c r="B3670" s="265"/>
      <c r="C3670" s="266"/>
      <c r="D3670" s="252" t="s">
        <v>428</v>
      </c>
      <c r="E3670" s="267" t="s">
        <v>21</v>
      </c>
      <c r="F3670" s="268" t="s">
        <v>199</v>
      </c>
      <c r="G3670" s="266"/>
      <c r="H3670" s="269">
        <v>533.32799999999997</v>
      </c>
      <c r="I3670" s="270"/>
      <c r="J3670" s="266"/>
      <c r="K3670" s="266"/>
      <c r="L3670" s="271"/>
      <c r="M3670" s="272"/>
      <c r="N3670" s="273"/>
      <c r="O3670" s="273"/>
      <c r="P3670" s="273"/>
      <c r="Q3670" s="273"/>
      <c r="R3670" s="273"/>
      <c r="S3670" s="273"/>
      <c r="T3670" s="274"/>
      <c r="AT3670" s="275" t="s">
        <v>428</v>
      </c>
      <c r="AU3670" s="275" t="s">
        <v>86</v>
      </c>
      <c r="AV3670" s="13" t="s">
        <v>86</v>
      </c>
      <c r="AW3670" s="13" t="s">
        <v>39</v>
      </c>
      <c r="AX3670" s="13" t="s">
        <v>76</v>
      </c>
      <c r="AY3670" s="275" t="s">
        <v>414</v>
      </c>
    </row>
    <row r="3671" s="15" customFormat="1">
      <c r="B3671" s="287"/>
      <c r="C3671" s="288"/>
      <c r="D3671" s="252" t="s">
        <v>428</v>
      </c>
      <c r="E3671" s="289" t="s">
        <v>21</v>
      </c>
      <c r="F3671" s="290" t="s">
        <v>235</v>
      </c>
      <c r="G3671" s="288"/>
      <c r="H3671" s="291">
        <v>533.32799999999997</v>
      </c>
      <c r="I3671" s="292"/>
      <c r="J3671" s="288"/>
      <c r="K3671" s="288"/>
      <c r="L3671" s="293"/>
      <c r="M3671" s="294"/>
      <c r="N3671" s="295"/>
      <c r="O3671" s="295"/>
      <c r="P3671" s="295"/>
      <c r="Q3671" s="295"/>
      <c r="R3671" s="295"/>
      <c r="S3671" s="295"/>
      <c r="T3671" s="296"/>
      <c r="AT3671" s="297" t="s">
        <v>428</v>
      </c>
      <c r="AU3671" s="297" t="s">
        <v>86</v>
      </c>
      <c r="AV3671" s="15" t="s">
        <v>422</v>
      </c>
      <c r="AW3671" s="15" t="s">
        <v>39</v>
      </c>
      <c r="AX3671" s="15" t="s">
        <v>83</v>
      </c>
      <c r="AY3671" s="297" t="s">
        <v>414</v>
      </c>
    </row>
    <row r="3672" s="1" customFormat="1" ht="25.5" customHeight="1">
      <c r="B3672" s="47"/>
      <c r="C3672" s="240" t="s">
        <v>3915</v>
      </c>
      <c r="D3672" s="240" t="s">
        <v>418</v>
      </c>
      <c r="E3672" s="241" t="s">
        <v>3916</v>
      </c>
      <c r="F3672" s="242" t="s">
        <v>3917</v>
      </c>
      <c r="G3672" s="243" t="s">
        <v>192</v>
      </c>
      <c r="H3672" s="244">
        <v>533.32799999999997</v>
      </c>
      <c r="I3672" s="245"/>
      <c r="J3672" s="246">
        <f>ROUND(I3672*H3672,2)</f>
        <v>0</v>
      </c>
      <c r="K3672" s="242" t="s">
        <v>421</v>
      </c>
      <c r="L3672" s="73"/>
      <c r="M3672" s="247" t="s">
        <v>21</v>
      </c>
      <c r="N3672" s="248" t="s">
        <v>47</v>
      </c>
      <c r="O3672" s="48"/>
      <c r="P3672" s="249">
        <f>O3672*H3672</f>
        <v>0</v>
      </c>
      <c r="Q3672" s="249">
        <v>0.0030000000000000001</v>
      </c>
      <c r="R3672" s="249">
        <f>Q3672*H3672</f>
        <v>1.5999839999999999</v>
      </c>
      <c r="S3672" s="249">
        <v>0</v>
      </c>
      <c r="T3672" s="250">
        <f>S3672*H3672</f>
        <v>0</v>
      </c>
      <c r="AR3672" s="25" t="s">
        <v>690</v>
      </c>
      <c r="AT3672" s="25" t="s">
        <v>418</v>
      </c>
      <c r="AU3672" s="25" t="s">
        <v>86</v>
      </c>
      <c r="AY3672" s="25" t="s">
        <v>414</v>
      </c>
      <c r="BE3672" s="251">
        <f>IF(N3672="základní",J3672,0)</f>
        <v>0</v>
      </c>
      <c r="BF3672" s="251">
        <f>IF(N3672="snížená",J3672,0)</f>
        <v>0</v>
      </c>
      <c r="BG3672" s="251">
        <f>IF(N3672="zákl. přenesená",J3672,0)</f>
        <v>0</v>
      </c>
      <c r="BH3672" s="251">
        <f>IF(N3672="sníž. přenesená",J3672,0)</f>
        <v>0</v>
      </c>
      <c r="BI3672" s="251">
        <f>IF(N3672="nulová",J3672,0)</f>
        <v>0</v>
      </c>
      <c r="BJ3672" s="25" t="s">
        <v>83</v>
      </c>
      <c r="BK3672" s="251">
        <f>ROUND(I3672*H3672,2)</f>
        <v>0</v>
      </c>
      <c r="BL3672" s="25" t="s">
        <v>690</v>
      </c>
      <c r="BM3672" s="25" t="s">
        <v>3918</v>
      </c>
    </row>
    <row r="3673" s="1" customFormat="1">
      <c r="B3673" s="47"/>
      <c r="C3673" s="75"/>
      <c r="D3673" s="252" t="s">
        <v>425</v>
      </c>
      <c r="E3673" s="75"/>
      <c r="F3673" s="253" t="s">
        <v>3919</v>
      </c>
      <c r="G3673" s="75"/>
      <c r="H3673" s="75"/>
      <c r="I3673" s="208"/>
      <c r="J3673" s="75"/>
      <c r="K3673" s="75"/>
      <c r="L3673" s="73"/>
      <c r="M3673" s="254"/>
      <c r="N3673" s="48"/>
      <c r="O3673" s="48"/>
      <c r="P3673" s="48"/>
      <c r="Q3673" s="48"/>
      <c r="R3673" s="48"/>
      <c r="S3673" s="48"/>
      <c r="T3673" s="96"/>
      <c r="AT3673" s="25" t="s">
        <v>425</v>
      </c>
      <c r="AU3673" s="25" t="s">
        <v>86</v>
      </c>
    </row>
    <row r="3674" s="12" customFormat="1">
      <c r="B3674" s="255"/>
      <c r="C3674" s="256"/>
      <c r="D3674" s="252" t="s">
        <v>428</v>
      </c>
      <c r="E3674" s="257" t="s">
        <v>21</v>
      </c>
      <c r="F3674" s="258" t="s">
        <v>1071</v>
      </c>
      <c r="G3674" s="256"/>
      <c r="H3674" s="257" t="s">
        <v>21</v>
      </c>
      <c r="I3674" s="259"/>
      <c r="J3674" s="256"/>
      <c r="K3674" s="256"/>
      <c r="L3674" s="260"/>
      <c r="M3674" s="261"/>
      <c r="N3674" s="262"/>
      <c r="O3674" s="262"/>
      <c r="P3674" s="262"/>
      <c r="Q3674" s="262"/>
      <c r="R3674" s="262"/>
      <c r="S3674" s="262"/>
      <c r="T3674" s="263"/>
      <c r="AT3674" s="264" t="s">
        <v>428</v>
      </c>
      <c r="AU3674" s="264" t="s">
        <v>86</v>
      </c>
      <c r="AV3674" s="12" t="s">
        <v>83</v>
      </c>
      <c r="AW3674" s="12" t="s">
        <v>39</v>
      </c>
      <c r="AX3674" s="12" t="s">
        <v>76</v>
      </c>
      <c r="AY3674" s="264" t="s">
        <v>414</v>
      </c>
    </row>
    <row r="3675" s="12" customFormat="1">
      <c r="B3675" s="255"/>
      <c r="C3675" s="256"/>
      <c r="D3675" s="252" t="s">
        <v>428</v>
      </c>
      <c r="E3675" s="257" t="s">
        <v>21</v>
      </c>
      <c r="F3675" s="258" t="s">
        <v>1072</v>
      </c>
      <c r="G3675" s="256"/>
      <c r="H3675" s="257" t="s">
        <v>21</v>
      </c>
      <c r="I3675" s="259"/>
      <c r="J3675" s="256"/>
      <c r="K3675" s="256"/>
      <c r="L3675" s="260"/>
      <c r="M3675" s="261"/>
      <c r="N3675" s="262"/>
      <c r="O3675" s="262"/>
      <c r="P3675" s="262"/>
      <c r="Q3675" s="262"/>
      <c r="R3675" s="262"/>
      <c r="S3675" s="262"/>
      <c r="T3675" s="263"/>
      <c r="AT3675" s="264" t="s">
        <v>428</v>
      </c>
      <c r="AU3675" s="264" t="s">
        <v>86</v>
      </c>
      <c r="AV3675" s="12" t="s">
        <v>83</v>
      </c>
      <c r="AW3675" s="12" t="s">
        <v>39</v>
      </c>
      <c r="AX3675" s="12" t="s">
        <v>76</v>
      </c>
      <c r="AY3675" s="264" t="s">
        <v>414</v>
      </c>
    </row>
    <row r="3676" s="12" customFormat="1">
      <c r="B3676" s="255"/>
      <c r="C3676" s="256"/>
      <c r="D3676" s="252" t="s">
        <v>428</v>
      </c>
      <c r="E3676" s="257" t="s">
        <v>21</v>
      </c>
      <c r="F3676" s="258" t="s">
        <v>1073</v>
      </c>
      <c r="G3676" s="256"/>
      <c r="H3676" s="257" t="s">
        <v>21</v>
      </c>
      <c r="I3676" s="259"/>
      <c r="J3676" s="256"/>
      <c r="K3676" s="256"/>
      <c r="L3676" s="260"/>
      <c r="M3676" s="261"/>
      <c r="N3676" s="262"/>
      <c r="O3676" s="262"/>
      <c r="P3676" s="262"/>
      <c r="Q3676" s="262"/>
      <c r="R3676" s="262"/>
      <c r="S3676" s="262"/>
      <c r="T3676" s="263"/>
      <c r="AT3676" s="264" t="s">
        <v>428</v>
      </c>
      <c r="AU3676" s="264" t="s">
        <v>86</v>
      </c>
      <c r="AV3676" s="12" t="s">
        <v>83</v>
      </c>
      <c r="AW3676" s="12" t="s">
        <v>39</v>
      </c>
      <c r="AX3676" s="12" t="s">
        <v>76</v>
      </c>
      <c r="AY3676" s="264" t="s">
        <v>414</v>
      </c>
    </row>
    <row r="3677" s="12" customFormat="1">
      <c r="B3677" s="255"/>
      <c r="C3677" s="256"/>
      <c r="D3677" s="252" t="s">
        <v>428</v>
      </c>
      <c r="E3677" s="257" t="s">
        <v>21</v>
      </c>
      <c r="F3677" s="258" t="s">
        <v>1074</v>
      </c>
      <c r="G3677" s="256"/>
      <c r="H3677" s="257" t="s">
        <v>21</v>
      </c>
      <c r="I3677" s="259"/>
      <c r="J3677" s="256"/>
      <c r="K3677" s="256"/>
      <c r="L3677" s="260"/>
      <c r="M3677" s="261"/>
      <c r="N3677" s="262"/>
      <c r="O3677" s="262"/>
      <c r="P3677" s="262"/>
      <c r="Q3677" s="262"/>
      <c r="R3677" s="262"/>
      <c r="S3677" s="262"/>
      <c r="T3677" s="263"/>
      <c r="AT3677" s="264" t="s">
        <v>428</v>
      </c>
      <c r="AU3677" s="264" t="s">
        <v>86</v>
      </c>
      <c r="AV3677" s="12" t="s">
        <v>83</v>
      </c>
      <c r="AW3677" s="12" t="s">
        <v>39</v>
      </c>
      <c r="AX3677" s="12" t="s">
        <v>76</v>
      </c>
      <c r="AY3677" s="264" t="s">
        <v>414</v>
      </c>
    </row>
    <row r="3678" s="12" customFormat="1">
      <c r="B3678" s="255"/>
      <c r="C3678" s="256"/>
      <c r="D3678" s="252" t="s">
        <v>428</v>
      </c>
      <c r="E3678" s="257" t="s">
        <v>21</v>
      </c>
      <c r="F3678" s="258" t="s">
        <v>3920</v>
      </c>
      <c r="G3678" s="256"/>
      <c r="H3678" s="257" t="s">
        <v>21</v>
      </c>
      <c r="I3678" s="259"/>
      <c r="J3678" s="256"/>
      <c r="K3678" s="256"/>
      <c r="L3678" s="260"/>
      <c r="M3678" s="261"/>
      <c r="N3678" s="262"/>
      <c r="O3678" s="262"/>
      <c r="P3678" s="262"/>
      <c r="Q3678" s="262"/>
      <c r="R3678" s="262"/>
      <c r="S3678" s="262"/>
      <c r="T3678" s="263"/>
      <c r="AT3678" s="264" t="s">
        <v>428</v>
      </c>
      <c r="AU3678" s="264" t="s">
        <v>86</v>
      </c>
      <c r="AV3678" s="12" t="s">
        <v>83</v>
      </c>
      <c r="AW3678" s="12" t="s">
        <v>39</v>
      </c>
      <c r="AX3678" s="12" t="s">
        <v>76</v>
      </c>
      <c r="AY3678" s="264" t="s">
        <v>414</v>
      </c>
    </row>
    <row r="3679" s="12" customFormat="1">
      <c r="B3679" s="255"/>
      <c r="C3679" s="256"/>
      <c r="D3679" s="252" t="s">
        <v>428</v>
      </c>
      <c r="E3679" s="257" t="s">
        <v>21</v>
      </c>
      <c r="F3679" s="258" t="s">
        <v>835</v>
      </c>
      <c r="G3679" s="256"/>
      <c r="H3679" s="257" t="s">
        <v>21</v>
      </c>
      <c r="I3679" s="259"/>
      <c r="J3679" s="256"/>
      <c r="K3679" s="256"/>
      <c r="L3679" s="260"/>
      <c r="M3679" s="261"/>
      <c r="N3679" s="262"/>
      <c r="O3679" s="262"/>
      <c r="P3679" s="262"/>
      <c r="Q3679" s="262"/>
      <c r="R3679" s="262"/>
      <c r="S3679" s="262"/>
      <c r="T3679" s="263"/>
      <c r="AT3679" s="264" t="s">
        <v>428</v>
      </c>
      <c r="AU3679" s="264" t="s">
        <v>86</v>
      </c>
      <c r="AV3679" s="12" t="s">
        <v>83</v>
      </c>
      <c r="AW3679" s="12" t="s">
        <v>39</v>
      </c>
      <c r="AX3679" s="12" t="s">
        <v>76</v>
      </c>
      <c r="AY3679" s="264" t="s">
        <v>414</v>
      </c>
    </row>
    <row r="3680" s="13" customFormat="1">
      <c r="B3680" s="265"/>
      <c r="C3680" s="266"/>
      <c r="D3680" s="252" t="s">
        <v>428</v>
      </c>
      <c r="E3680" s="267" t="s">
        <v>21</v>
      </c>
      <c r="F3680" s="268" t="s">
        <v>3921</v>
      </c>
      <c r="G3680" s="266"/>
      <c r="H3680" s="269">
        <v>121.988</v>
      </c>
      <c r="I3680" s="270"/>
      <c r="J3680" s="266"/>
      <c r="K3680" s="266"/>
      <c r="L3680" s="271"/>
      <c r="M3680" s="272"/>
      <c r="N3680" s="273"/>
      <c r="O3680" s="273"/>
      <c r="P3680" s="273"/>
      <c r="Q3680" s="273"/>
      <c r="R3680" s="273"/>
      <c r="S3680" s="273"/>
      <c r="T3680" s="274"/>
      <c r="AT3680" s="275" t="s">
        <v>428</v>
      </c>
      <c r="AU3680" s="275" t="s">
        <v>86</v>
      </c>
      <c r="AV3680" s="13" t="s">
        <v>86</v>
      </c>
      <c r="AW3680" s="13" t="s">
        <v>39</v>
      </c>
      <c r="AX3680" s="13" t="s">
        <v>76</v>
      </c>
      <c r="AY3680" s="275" t="s">
        <v>414</v>
      </c>
    </row>
    <row r="3681" s="13" customFormat="1">
      <c r="B3681" s="265"/>
      <c r="C3681" s="266"/>
      <c r="D3681" s="252" t="s">
        <v>428</v>
      </c>
      <c r="E3681" s="267" t="s">
        <v>21</v>
      </c>
      <c r="F3681" s="268" t="s">
        <v>3922</v>
      </c>
      <c r="G3681" s="266"/>
      <c r="H3681" s="269">
        <v>233.50800000000001</v>
      </c>
      <c r="I3681" s="270"/>
      <c r="J3681" s="266"/>
      <c r="K3681" s="266"/>
      <c r="L3681" s="271"/>
      <c r="M3681" s="272"/>
      <c r="N3681" s="273"/>
      <c r="O3681" s="273"/>
      <c r="P3681" s="273"/>
      <c r="Q3681" s="273"/>
      <c r="R3681" s="273"/>
      <c r="S3681" s="273"/>
      <c r="T3681" s="274"/>
      <c r="AT3681" s="275" t="s">
        <v>428</v>
      </c>
      <c r="AU3681" s="275" t="s">
        <v>86</v>
      </c>
      <c r="AV3681" s="13" t="s">
        <v>86</v>
      </c>
      <c r="AW3681" s="13" t="s">
        <v>39</v>
      </c>
      <c r="AX3681" s="13" t="s">
        <v>76</v>
      </c>
      <c r="AY3681" s="275" t="s">
        <v>414</v>
      </c>
    </row>
    <row r="3682" s="12" customFormat="1">
      <c r="B3682" s="255"/>
      <c r="C3682" s="256"/>
      <c r="D3682" s="252" t="s">
        <v>428</v>
      </c>
      <c r="E3682" s="257" t="s">
        <v>21</v>
      </c>
      <c r="F3682" s="258" t="s">
        <v>633</v>
      </c>
      <c r="G3682" s="256"/>
      <c r="H3682" s="257" t="s">
        <v>21</v>
      </c>
      <c r="I3682" s="259"/>
      <c r="J3682" s="256"/>
      <c r="K3682" s="256"/>
      <c r="L3682" s="260"/>
      <c r="M3682" s="261"/>
      <c r="N3682" s="262"/>
      <c r="O3682" s="262"/>
      <c r="P3682" s="262"/>
      <c r="Q3682" s="262"/>
      <c r="R3682" s="262"/>
      <c r="S3682" s="262"/>
      <c r="T3682" s="263"/>
      <c r="AT3682" s="264" t="s">
        <v>428</v>
      </c>
      <c r="AU3682" s="264" t="s">
        <v>86</v>
      </c>
      <c r="AV3682" s="12" t="s">
        <v>83</v>
      </c>
      <c r="AW3682" s="12" t="s">
        <v>39</v>
      </c>
      <c r="AX3682" s="12" t="s">
        <v>76</v>
      </c>
      <c r="AY3682" s="264" t="s">
        <v>414</v>
      </c>
    </row>
    <row r="3683" s="13" customFormat="1">
      <c r="B3683" s="265"/>
      <c r="C3683" s="266"/>
      <c r="D3683" s="252" t="s">
        <v>428</v>
      </c>
      <c r="E3683" s="267" t="s">
        <v>21</v>
      </c>
      <c r="F3683" s="268" t="s">
        <v>3923</v>
      </c>
      <c r="G3683" s="266"/>
      <c r="H3683" s="269">
        <v>75.213999999999999</v>
      </c>
      <c r="I3683" s="270"/>
      <c r="J3683" s="266"/>
      <c r="K3683" s="266"/>
      <c r="L3683" s="271"/>
      <c r="M3683" s="272"/>
      <c r="N3683" s="273"/>
      <c r="O3683" s="273"/>
      <c r="P3683" s="273"/>
      <c r="Q3683" s="273"/>
      <c r="R3683" s="273"/>
      <c r="S3683" s="273"/>
      <c r="T3683" s="274"/>
      <c r="AT3683" s="275" t="s">
        <v>428</v>
      </c>
      <c r="AU3683" s="275" t="s">
        <v>86</v>
      </c>
      <c r="AV3683" s="13" t="s">
        <v>86</v>
      </c>
      <c r="AW3683" s="13" t="s">
        <v>39</v>
      </c>
      <c r="AX3683" s="13" t="s">
        <v>76</v>
      </c>
      <c r="AY3683" s="275" t="s">
        <v>414</v>
      </c>
    </row>
    <row r="3684" s="13" customFormat="1">
      <c r="B3684" s="265"/>
      <c r="C3684" s="266"/>
      <c r="D3684" s="252" t="s">
        <v>428</v>
      </c>
      <c r="E3684" s="267" t="s">
        <v>21</v>
      </c>
      <c r="F3684" s="268" t="s">
        <v>3924</v>
      </c>
      <c r="G3684" s="266"/>
      <c r="H3684" s="269">
        <v>30.492000000000001</v>
      </c>
      <c r="I3684" s="270"/>
      <c r="J3684" s="266"/>
      <c r="K3684" s="266"/>
      <c r="L3684" s="271"/>
      <c r="M3684" s="272"/>
      <c r="N3684" s="273"/>
      <c r="O3684" s="273"/>
      <c r="P3684" s="273"/>
      <c r="Q3684" s="273"/>
      <c r="R3684" s="273"/>
      <c r="S3684" s="273"/>
      <c r="T3684" s="274"/>
      <c r="AT3684" s="275" t="s">
        <v>428</v>
      </c>
      <c r="AU3684" s="275" t="s">
        <v>86</v>
      </c>
      <c r="AV3684" s="13" t="s">
        <v>86</v>
      </c>
      <c r="AW3684" s="13" t="s">
        <v>39</v>
      </c>
      <c r="AX3684" s="13" t="s">
        <v>76</v>
      </c>
      <c r="AY3684" s="275" t="s">
        <v>414</v>
      </c>
    </row>
    <row r="3685" s="13" customFormat="1">
      <c r="B3685" s="265"/>
      <c r="C3685" s="266"/>
      <c r="D3685" s="252" t="s">
        <v>428</v>
      </c>
      <c r="E3685" s="267" t="s">
        <v>21</v>
      </c>
      <c r="F3685" s="268" t="s">
        <v>3925</v>
      </c>
      <c r="G3685" s="266"/>
      <c r="H3685" s="269">
        <v>30.492000000000001</v>
      </c>
      <c r="I3685" s="270"/>
      <c r="J3685" s="266"/>
      <c r="K3685" s="266"/>
      <c r="L3685" s="271"/>
      <c r="M3685" s="272"/>
      <c r="N3685" s="273"/>
      <c r="O3685" s="273"/>
      <c r="P3685" s="273"/>
      <c r="Q3685" s="273"/>
      <c r="R3685" s="273"/>
      <c r="S3685" s="273"/>
      <c r="T3685" s="274"/>
      <c r="AT3685" s="275" t="s">
        <v>428</v>
      </c>
      <c r="AU3685" s="275" t="s">
        <v>86</v>
      </c>
      <c r="AV3685" s="13" t="s">
        <v>86</v>
      </c>
      <c r="AW3685" s="13" t="s">
        <v>39</v>
      </c>
      <c r="AX3685" s="13" t="s">
        <v>76</v>
      </c>
      <c r="AY3685" s="275" t="s">
        <v>414</v>
      </c>
    </row>
    <row r="3686" s="13" customFormat="1">
      <c r="B3686" s="265"/>
      <c r="C3686" s="266"/>
      <c r="D3686" s="252" t="s">
        <v>428</v>
      </c>
      <c r="E3686" s="267" t="s">
        <v>21</v>
      </c>
      <c r="F3686" s="268" t="s">
        <v>3926</v>
      </c>
      <c r="G3686" s="266"/>
      <c r="H3686" s="269">
        <v>6.867</v>
      </c>
      <c r="I3686" s="270"/>
      <c r="J3686" s="266"/>
      <c r="K3686" s="266"/>
      <c r="L3686" s="271"/>
      <c r="M3686" s="272"/>
      <c r="N3686" s="273"/>
      <c r="O3686" s="273"/>
      <c r="P3686" s="273"/>
      <c r="Q3686" s="273"/>
      <c r="R3686" s="273"/>
      <c r="S3686" s="273"/>
      <c r="T3686" s="274"/>
      <c r="AT3686" s="275" t="s">
        <v>428</v>
      </c>
      <c r="AU3686" s="275" t="s">
        <v>86</v>
      </c>
      <c r="AV3686" s="13" t="s">
        <v>86</v>
      </c>
      <c r="AW3686" s="13" t="s">
        <v>39</v>
      </c>
      <c r="AX3686" s="13" t="s">
        <v>76</v>
      </c>
      <c r="AY3686" s="275" t="s">
        <v>414</v>
      </c>
    </row>
    <row r="3687" s="13" customFormat="1">
      <c r="B3687" s="265"/>
      <c r="C3687" s="266"/>
      <c r="D3687" s="252" t="s">
        <v>428</v>
      </c>
      <c r="E3687" s="267" t="s">
        <v>21</v>
      </c>
      <c r="F3687" s="268" t="s">
        <v>3927</v>
      </c>
      <c r="G3687" s="266"/>
      <c r="H3687" s="269">
        <v>6.867</v>
      </c>
      <c r="I3687" s="270"/>
      <c r="J3687" s="266"/>
      <c r="K3687" s="266"/>
      <c r="L3687" s="271"/>
      <c r="M3687" s="272"/>
      <c r="N3687" s="273"/>
      <c r="O3687" s="273"/>
      <c r="P3687" s="273"/>
      <c r="Q3687" s="273"/>
      <c r="R3687" s="273"/>
      <c r="S3687" s="273"/>
      <c r="T3687" s="274"/>
      <c r="AT3687" s="275" t="s">
        <v>428</v>
      </c>
      <c r="AU3687" s="275" t="s">
        <v>86</v>
      </c>
      <c r="AV3687" s="13" t="s">
        <v>86</v>
      </c>
      <c r="AW3687" s="13" t="s">
        <v>39</v>
      </c>
      <c r="AX3687" s="13" t="s">
        <v>76</v>
      </c>
      <c r="AY3687" s="275" t="s">
        <v>414</v>
      </c>
    </row>
    <row r="3688" s="12" customFormat="1">
      <c r="B3688" s="255"/>
      <c r="C3688" s="256"/>
      <c r="D3688" s="252" t="s">
        <v>428</v>
      </c>
      <c r="E3688" s="257" t="s">
        <v>21</v>
      </c>
      <c r="F3688" s="258" t="s">
        <v>945</v>
      </c>
      <c r="G3688" s="256"/>
      <c r="H3688" s="257" t="s">
        <v>21</v>
      </c>
      <c r="I3688" s="259"/>
      <c r="J3688" s="256"/>
      <c r="K3688" s="256"/>
      <c r="L3688" s="260"/>
      <c r="M3688" s="261"/>
      <c r="N3688" s="262"/>
      <c r="O3688" s="262"/>
      <c r="P3688" s="262"/>
      <c r="Q3688" s="262"/>
      <c r="R3688" s="262"/>
      <c r="S3688" s="262"/>
      <c r="T3688" s="263"/>
      <c r="AT3688" s="264" t="s">
        <v>428</v>
      </c>
      <c r="AU3688" s="264" t="s">
        <v>86</v>
      </c>
      <c r="AV3688" s="12" t="s">
        <v>83</v>
      </c>
      <c r="AW3688" s="12" t="s">
        <v>39</v>
      </c>
      <c r="AX3688" s="12" t="s">
        <v>76</v>
      </c>
      <c r="AY3688" s="264" t="s">
        <v>414</v>
      </c>
    </row>
    <row r="3689" s="13" customFormat="1">
      <c r="B3689" s="265"/>
      <c r="C3689" s="266"/>
      <c r="D3689" s="252" t="s">
        <v>428</v>
      </c>
      <c r="E3689" s="267" t="s">
        <v>21</v>
      </c>
      <c r="F3689" s="268" t="s">
        <v>946</v>
      </c>
      <c r="G3689" s="266"/>
      <c r="H3689" s="269">
        <v>27.899999999999999</v>
      </c>
      <c r="I3689" s="270"/>
      <c r="J3689" s="266"/>
      <c r="K3689" s="266"/>
      <c r="L3689" s="271"/>
      <c r="M3689" s="272"/>
      <c r="N3689" s="273"/>
      <c r="O3689" s="273"/>
      <c r="P3689" s="273"/>
      <c r="Q3689" s="273"/>
      <c r="R3689" s="273"/>
      <c r="S3689" s="273"/>
      <c r="T3689" s="274"/>
      <c r="AT3689" s="275" t="s">
        <v>428</v>
      </c>
      <c r="AU3689" s="275" t="s">
        <v>86</v>
      </c>
      <c r="AV3689" s="13" t="s">
        <v>86</v>
      </c>
      <c r="AW3689" s="13" t="s">
        <v>39</v>
      </c>
      <c r="AX3689" s="13" t="s">
        <v>76</v>
      </c>
      <c r="AY3689" s="275" t="s">
        <v>414</v>
      </c>
    </row>
    <row r="3690" s="14" customFormat="1">
      <c r="B3690" s="276"/>
      <c r="C3690" s="277"/>
      <c r="D3690" s="252" t="s">
        <v>428</v>
      </c>
      <c r="E3690" s="278" t="s">
        <v>199</v>
      </c>
      <c r="F3690" s="279" t="s">
        <v>259</v>
      </c>
      <c r="G3690" s="277"/>
      <c r="H3690" s="280">
        <v>533.32799999999997</v>
      </c>
      <c r="I3690" s="281"/>
      <c r="J3690" s="277"/>
      <c r="K3690" s="277"/>
      <c r="L3690" s="282"/>
      <c r="M3690" s="283"/>
      <c r="N3690" s="284"/>
      <c r="O3690" s="284"/>
      <c r="P3690" s="284"/>
      <c r="Q3690" s="284"/>
      <c r="R3690" s="284"/>
      <c r="S3690" s="284"/>
      <c r="T3690" s="285"/>
      <c r="AT3690" s="286" t="s">
        <v>428</v>
      </c>
      <c r="AU3690" s="286" t="s">
        <v>86</v>
      </c>
      <c r="AV3690" s="14" t="s">
        <v>394</v>
      </c>
      <c r="AW3690" s="14" t="s">
        <v>39</v>
      </c>
      <c r="AX3690" s="14" t="s">
        <v>76</v>
      </c>
      <c r="AY3690" s="286" t="s">
        <v>414</v>
      </c>
    </row>
    <row r="3691" s="15" customFormat="1">
      <c r="B3691" s="287"/>
      <c r="C3691" s="288"/>
      <c r="D3691" s="252" t="s">
        <v>428</v>
      </c>
      <c r="E3691" s="289" t="s">
        <v>21</v>
      </c>
      <c r="F3691" s="290" t="s">
        <v>235</v>
      </c>
      <c r="G3691" s="288"/>
      <c r="H3691" s="291">
        <v>533.32799999999997</v>
      </c>
      <c r="I3691" s="292"/>
      <c r="J3691" s="288"/>
      <c r="K3691" s="288"/>
      <c r="L3691" s="293"/>
      <c r="M3691" s="294"/>
      <c r="N3691" s="295"/>
      <c r="O3691" s="295"/>
      <c r="P3691" s="295"/>
      <c r="Q3691" s="295"/>
      <c r="R3691" s="295"/>
      <c r="S3691" s="295"/>
      <c r="T3691" s="296"/>
      <c r="AT3691" s="297" t="s">
        <v>428</v>
      </c>
      <c r="AU3691" s="297" t="s">
        <v>86</v>
      </c>
      <c r="AV3691" s="15" t="s">
        <v>422</v>
      </c>
      <c r="AW3691" s="15" t="s">
        <v>39</v>
      </c>
      <c r="AX3691" s="15" t="s">
        <v>83</v>
      </c>
      <c r="AY3691" s="297" t="s">
        <v>414</v>
      </c>
    </row>
    <row r="3692" s="1" customFormat="1" ht="25.5" customHeight="1">
      <c r="B3692" s="47"/>
      <c r="C3692" s="298" t="s">
        <v>3928</v>
      </c>
      <c r="D3692" s="298" t="s">
        <v>841</v>
      </c>
      <c r="E3692" s="299" t="s">
        <v>3929</v>
      </c>
      <c r="F3692" s="300" t="s">
        <v>3930</v>
      </c>
      <c r="G3692" s="301" t="s">
        <v>192</v>
      </c>
      <c r="H3692" s="302">
        <v>613.327</v>
      </c>
      <c r="I3692" s="303"/>
      <c r="J3692" s="304">
        <f>ROUND(I3692*H3692,2)</f>
        <v>0</v>
      </c>
      <c r="K3692" s="300" t="s">
        <v>21</v>
      </c>
      <c r="L3692" s="305"/>
      <c r="M3692" s="306" t="s">
        <v>21</v>
      </c>
      <c r="N3692" s="307" t="s">
        <v>47</v>
      </c>
      <c r="O3692" s="48"/>
      <c r="P3692" s="249">
        <f>O3692*H3692</f>
        <v>0</v>
      </c>
      <c r="Q3692" s="249">
        <v>0.0126</v>
      </c>
      <c r="R3692" s="249">
        <f>Q3692*H3692</f>
        <v>7.7279201999999998</v>
      </c>
      <c r="S3692" s="249">
        <v>0</v>
      </c>
      <c r="T3692" s="250">
        <f>S3692*H3692</f>
        <v>0</v>
      </c>
      <c r="AR3692" s="25" t="s">
        <v>818</v>
      </c>
      <c r="AT3692" s="25" t="s">
        <v>841</v>
      </c>
      <c r="AU3692" s="25" t="s">
        <v>86</v>
      </c>
      <c r="AY3692" s="25" t="s">
        <v>414</v>
      </c>
      <c r="BE3692" s="251">
        <f>IF(N3692="základní",J3692,0)</f>
        <v>0</v>
      </c>
      <c r="BF3692" s="251">
        <f>IF(N3692="snížená",J3692,0)</f>
        <v>0</v>
      </c>
      <c r="BG3692" s="251">
        <f>IF(N3692="zákl. přenesená",J3692,0)</f>
        <v>0</v>
      </c>
      <c r="BH3692" s="251">
        <f>IF(N3692="sníž. přenesená",J3692,0)</f>
        <v>0</v>
      </c>
      <c r="BI3692" s="251">
        <f>IF(N3692="nulová",J3692,0)</f>
        <v>0</v>
      </c>
      <c r="BJ3692" s="25" t="s">
        <v>83</v>
      </c>
      <c r="BK3692" s="251">
        <f>ROUND(I3692*H3692,2)</f>
        <v>0</v>
      </c>
      <c r="BL3692" s="25" t="s">
        <v>690</v>
      </c>
      <c r="BM3692" s="25" t="s">
        <v>3931</v>
      </c>
    </row>
    <row r="3693" s="13" customFormat="1">
      <c r="B3693" s="265"/>
      <c r="C3693" s="266"/>
      <c r="D3693" s="252" t="s">
        <v>428</v>
      </c>
      <c r="E3693" s="267" t="s">
        <v>21</v>
      </c>
      <c r="F3693" s="268" t="s">
        <v>199</v>
      </c>
      <c r="G3693" s="266"/>
      <c r="H3693" s="269">
        <v>533.32799999999997</v>
      </c>
      <c r="I3693" s="270"/>
      <c r="J3693" s="266"/>
      <c r="K3693" s="266"/>
      <c r="L3693" s="271"/>
      <c r="M3693" s="272"/>
      <c r="N3693" s="273"/>
      <c r="O3693" s="273"/>
      <c r="P3693" s="273"/>
      <c r="Q3693" s="273"/>
      <c r="R3693" s="273"/>
      <c r="S3693" s="273"/>
      <c r="T3693" s="274"/>
      <c r="AT3693" s="275" t="s">
        <v>428</v>
      </c>
      <c r="AU3693" s="275" t="s">
        <v>86</v>
      </c>
      <c r="AV3693" s="13" t="s">
        <v>86</v>
      </c>
      <c r="AW3693" s="13" t="s">
        <v>39</v>
      </c>
      <c r="AX3693" s="13" t="s">
        <v>76</v>
      </c>
      <c r="AY3693" s="275" t="s">
        <v>414</v>
      </c>
    </row>
    <row r="3694" s="15" customFormat="1">
      <c r="B3694" s="287"/>
      <c r="C3694" s="288"/>
      <c r="D3694" s="252" t="s">
        <v>428</v>
      </c>
      <c r="E3694" s="289" t="s">
        <v>21</v>
      </c>
      <c r="F3694" s="290" t="s">
        <v>235</v>
      </c>
      <c r="G3694" s="288"/>
      <c r="H3694" s="291">
        <v>533.32799999999997</v>
      </c>
      <c r="I3694" s="292"/>
      <c r="J3694" s="288"/>
      <c r="K3694" s="288"/>
      <c r="L3694" s="293"/>
      <c r="M3694" s="294"/>
      <c r="N3694" s="295"/>
      <c r="O3694" s="295"/>
      <c r="P3694" s="295"/>
      <c r="Q3694" s="295"/>
      <c r="R3694" s="295"/>
      <c r="S3694" s="295"/>
      <c r="T3694" s="296"/>
      <c r="AT3694" s="297" t="s">
        <v>428</v>
      </c>
      <c r="AU3694" s="297" t="s">
        <v>86</v>
      </c>
      <c r="AV3694" s="15" t="s">
        <v>422</v>
      </c>
      <c r="AW3694" s="15" t="s">
        <v>39</v>
      </c>
      <c r="AX3694" s="15" t="s">
        <v>83</v>
      </c>
      <c r="AY3694" s="297" t="s">
        <v>414</v>
      </c>
    </row>
    <row r="3695" s="13" customFormat="1">
      <c r="B3695" s="265"/>
      <c r="C3695" s="266"/>
      <c r="D3695" s="252" t="s">
        <v>428</v>
      </c>
      <c r="E3695" s="266"/>
      <c r="F3695" s="268" t="s">
        <v>3932</v>
      </c>
      <c r="G3695" s="266"/>
      <c r="H3695" s="269">
        <v>613.327</v>
      </c>
      <c r="I3695" s="270"/>
      <c r="J3695" s="266"/>
      <c r="K3695" s="266"/>
      <c r="L3695" s="271"/>
      <c r="M3695" s="272"/>
      <c r="N3695" s="273"/>
      <c r="O3695" s="273"/>
      <c r="P3695" s="273"/>
      <c r="Q3695" s="273"/>
      <c r="R3695" s="273"/>
      <c r="S3695" s="273"/>
      <c r="T3695" s="274"/>
      <c r="AT3695" s="275" t="s">
        <v>428</v>
      </c>
      <c r="AU3695" s="275" t="s">
        <v>86</v>
      </c>
      <c r="AV3695" s="13" t="s">
        <v>86</v>
      </c>
      <c r="AW3695" s="13" t="s">
        <v>6</v>
      </c>
      <c r="AX3695" s="13" t="s">
        <v>83</v>
      </c>
      <c r="AY3695" s="275" t="s">
        <v>414</v>
      </c>
    </row>
    <row r="3696" s="1" customFormat="1" ht="16.5" customHeight="1">
      <c r="B3696" s="47"/>
      <c r="C3696" s="298" t="s">
        <v>3933</v>
      </c>
      <c r="D3696" s="298" t="s">
        <v>841</v>
      </c>
      <c r="E3696" s="299" t="s">
        <v>3934</v>
      </c>
      <c r="F3696" s="300" t="s">
        <v>3602</v>
      </c>
      <c r="G3696" s="301" t="s">
        <v>192</v>
      </c>
      <c r="H3696" s="302">
        <v>533.32799999999997</v>
      </c>
      <c r="I3696" s="303"/>
      <c r="J3696" s="304">
        <f>ROUND(I3696*H3696,2)</f>
        <v>0</v>
      </c>
      <c r="K3696" s="300" t="s">
        <v>21</v>
      </c>
      <c r="L3696" s="305"/>
      <c r="M3696" s="306" t="s">
        <v>21</v>
      </c>
      <c r="N3696" s="307" t="s">
        <v>47</v>
      </c>
      <c r="O3696" s="48"/>
      <c r="P3696" s="249">
        <f>O3696*H3696</f>
        <v>0</v>
      </c>
      <c r="Q3696" s="249">
        <v>0</v>
      </c>
      <c r="R3696" s="249">
        <f>Q3696*H3696</f>
        <v>0</v>
      </c>
      <c r="S3696" s="249">
        <v>0</v>
      </c>
      <c r="T3696" s="250">
        <f>S3696*H3696</f>
        <v>0</v>
      </c>
      <c r="AR3696" s="25" t="s">
        <v>818</v>
      </c>
      <c r="AT3696" s="25" t="s">
        <v>841</v>
      </c>
      <c r="AU3696" s="25" t="s">
        <v>86</v>
      </c>
      <c r="AY3696" s="25" t="s">
        <v>414</v>
      </c>
      <c r="BE3696" s="251">
        <f>IF(N3696="základní",J3696,0)</f>
        <v>0</v>
      </c>
      <c r="BF3696" s="251">
        <f>IF(N3696="snížená",J3696,0)</f>
        <v>0</v>
      </c>
      <c r="BG3696" s="251">
        <f>IF(N3696="zákl. přenesená",J3696,0)</f>
        <v>0</v>
      </c>
      <c r="BH3696" s="251">
        <f>IF(N3696="sníž. přenesená",J3696,0)</f>
        <v>0</v>
      </c>
      <c r="BI3696" s="251">
        <f>IF(N3696="nulová",J3696,0)</f>
        <v>0</v>
      </c>
      <c r="BJ3696" s="25" t="s">
        <v>83</v>
      </c>
      <c r="BK3696" s="251">
        <f>ROUND(I3696*H3696,2)</f>
        <v>0</v>
      </c>
      <c r="BL3696" s="25" t="s">
        <v>690</v>
      </c>
      <c r="BM3696" s="25" t="s">
        <v>3935</v>
      </c>
    </row>
    <row r="3697" s="13" customFormat="1">
      <c r="B3697" s="265"/>
      <c r="C3697" s="266"/>
      <c r="D3697" s="252" t="s">
        <v>428</v>
      </c>
      <c r="E3697" s="267" t="s">
        <v>21</v>
      </c>
      <c r="F3697" s="268" t="s">
        <v>199</v>
      </c>
      <c r="G3697" s="266"/>
      <c r="H3697" s="269">
        <v>533.32799999999997</v>
      </c>
      <c r="I3697" s="270"/>
      <c r="J3697" s="266"/>
      <c r="K3697" s="266"/>
      <c r="L3697" s="271"/>
      <c r="M3697" s="272"/>
      <c r="N3697" s="273"/>
      <c r="O3697" s="273"/>
      <c r="P3697" s="273"/>
      <c r="Q3697" s="273"/>
      <c r="R3697" s="273"/>
      <c r="S3697" s="273"/>
      <c r="T3697" s="274"/>
      <c r="AT3697" s="275" t="s">
        <v>428</v>
      </c>
      <c r="AU3697" s="275" t="s">
        <v>86</v>
      </c>
      <c r="AV3697" s="13" t="s">
        <v>86</v>
      </c>
      <c r="AW3697" s="13" t="s">
        <v>39</v>
      </c>
      <c r="AX3697" s="13" t="s">
        <v>76</v>
      </c>
      <c r="AY3697" s="275" t="s">
        <v>414</v>
      </c>
    </row>
    <row r="3698" s="15" customFormat="1">
      <c r="B3698" s="287"/>
      <c r="C3698" s="288"/>
      <c r="D3698" s="252" t="s">
        <v>428</v>
      </c>
      <c r="E3698" s="289" t="s">
        <v>21</v>
      </c>
      <c r="F3698" s="290" t="s">
        <v>235</v>
      </c>
      <c r="G3698" s="288"/>
      <c r="H3698" s="291">
        <v>533.32799999999997</v>
      </c>
      <c r="I3698" s="292"/>
      <c r="J3698" s="288"/>
      <c r="K3698" s="288"/>
      <c r="L3698" s="293"/>
      <c r="M3698" s="294"/>
      <c r="N3698" s="295"/>
      <c r="O3698" s="295"/>
      <c r="P3698" s="295"/>
      <c r="Q3698" s="295"/>
      <c r="R3698" s="295"/>
      <c r="S3698" s="295"/>
      <c r="T3698" s="296"/>
      <c r="AT3698" s="297" t="s">
        <v>428</v>
      </c>
      <c r="AU3698" s="297" t="s">
        <v>86</v>
      </c>
      <c r="AV3698" s="15" t="s">
        <v>422</v>
      </c>
      <c r="AW3698" s="15" t="s">
        <v>39</v>
      </c>
      <c r="AX3698" s="15" t="s">
        <v>83</v>
      </c>
      <c r="AY3698" s="297" t="s">
        <v>414</v>
      </c>
    </row>
    <row r="3699" s="1" customFormat="1" ht="38.25" customHeight="1">
      <c r="B3699" s="47"/>
      <c r="C3699" s="240" t="s">
        <v>3936</v>
      </c>
      <c r="D3699" s="240" t="s">
        <v>418</v>
      </c>
      <c r="E3699" s="241" t="s">
        <v>3937</v>
      </c>
      <c r="F3699" s="242" t="s">
        <v>3938</v>
      </c>
      <c r="G3699" s="243" t="s">
        <v>1911</v>
      </c>
      <c r="H3699" s="308"/>
      <c r="I3699" s="245"/>
      <c r="J3699" s="246">
        <f>ROUND(I3699*H3699,2)</f>
        <v>0</v>
      </c>
      <c r="K3699" s="242" t="s">
        <v>421</v>
      </c>
      <c r="L3699" s="73"/>
      <c r="M3699" s="247" t="s">
        <v>21</v>
      </c>
      <c r="N3699" s="248" t="s">
        <v>47</v>
      </c>
      <c r="O3699" s="48"/>
      <c r="P3699" s="249">
        <f>O3699*H3699</f>
        <v>0</v>
      </c>
      <c r="Q3699" s="249">
        <v>0</v>
      </c>
      <c r="R3699" s="249">
        <f>Q3699*H3699</f>
        <v>0</v>
      </c>
      <c r="S3699" s="249">
        <v>0</v>
      </c>
      <c r="T3699" s="250">
        <f>S3699*H3699</f>
        <v>0</v>
      </c>
      <c r="AR3699" s="25" t="s">
        <v>690</v>
      </c>
      <c r="AT3699" s="25" t="s">
        <v>418</v>
      </c>
      <c r="AU3699" s="25" t="s">
        <v>86</v>
      </c>
      <c r="AY3699" s="25" t="s">
        <v>414</v>
      </c>
      <c r="BE3699" s="251">
        <f>IF(N3699="základní",J3699,0)</f>
        <v>0</v>
      </c>
      <c r="BF3699" s="251">
        <f>IF(N3699="snížená",J3699,0)</f>
        <v>0</v>
      </c>
      <c r="BG3699" s="251">
        <f>IF(N3699="zákl. přenesená",J3699,0)</f>
        <v>0</v>
      </c>
      <c r="BH3699" s="251">
        <f>IF(N3699="sníž. přenesená",J3699,0)</f>
        <v>0</v>
      </c>
      <c r="BI3699" s="251">
        <f>IF(N3699="nulová",J3699,0)</f>
        <v>0</v>
      </c>
      <c r="BJ3699" s="25" t="s">
        <v>83</v>
      </c>
      <c r="BK3699" s="251">
        <f>ROUND(I3699*H3699,2)</f>
        <v>0</v>
      </c>
      <c r="BL3699" s="25" t="s">
        <v>690</v>
      </c>
      <c r="BM3699" s="25" t="s">
        <v>3939</v>
      </c>
    </row>
    <row r="3700" s="1" customFormat="1">
      <c r="B3700" s="47"/>
      <c r="C3700" s="75"/>
      <c r="D3700" s="252" t="s">
        <v>425</v>
      </c>
      <c r="E3700" s="75"/>
      <c r="F3700" s="253" t="s">
        <v>1845</v>
      </c>
      <c r="G3700" s="75"/>
      <c r="H3700" s="75"/>
      <c r="I3700" s="208"/>
      <c r="J3700" s="75"/>
      <c r="K3700" s="75"/>
      <c r="L3700" s="73"/>
      <c r="M3700" s="254"/>
      <c r="N3700" s="48"/>
      <c r="O3700" s="48"/>
      <c r="P3700" s="48"/>
      <c r="Q3700" s="48"/>
      <c r="R3700" s="48"/>
      <c r="S3700" s="48"/>
      <c r="T3700" s="96"/>
      <c r="AT3700" s="25" t="s">
        <v>425</v>
      </c>
      <c r="AU3700" s="25" t="s">
        <v>86</v>
      </c>
    </row>
    <row r="3701" s="1" customFormat="1" ht="38.25" customHeight="1">
      <c r="B3701" s="47"/>
      <c r="C3701" s="240" t="s">
        <v>3940</v>
      </c>
      <c r="D3701" s="240" t="s">
        <v>418</v>
      </c>
      <c r="E3701" s="241" t="s">
        <v>3941</v>
      </c>
      <c r="F3701" s="242" t="s">
        <v>3942</v>
      </c>
      <c r="G3701" s="243" t="s">
        <v>1911</v>
      </c>
      <c r="H3701" s="308"/>
      <c r="I3701" s="245"/>
      <c r="J3701" s="246">
        <f>ROUND(I3701*H3701,2)</f>
        <v>0</v>
      </c>
      <c r="K3701" s="242" t="s">
        <v>421</v>
      </c>
      <c r="L3701" s="73"/>
      <c r="M3701" s="247" t="s">
        <v>21</v>
      </c>
      <c r="N3701" s="248" t="s">
        <v>47</v>
      </c>
      <c r="O3701" s="48"/>
      <c r="P3701" s="249">
        <f>O3701*H3701</f>
        <v>0</v>
      </c>
      <c r="Q3701" s="249">
        <v>0</v>
      </c>
      <c r="R3701" s="249">
        <f>Q3701*H3701</f>
        <v>0</v>
      </c>
      <c r="S3701" s="249">
        <v>0</v>
      </c>
      <c r="T3701" s="250">
        <f>S3701*H3701</f>
        <v>0</v>
      </c>
      <c r="AR3701" s="25" t="s">
        <v>690</v>
      </c>
      <c r="AT3701" s="25" t="s">
        <v>418</v>
      </c>
      <c r="AU3701" s="25" t="s">
        <v>86</v>
      </c>
      <c r="AY3701" s="25" t="s">
        <v>414</v>
      </c>
      <c r="BE3701" s="251">
        <f>IF(N3701="základní",J3701,0)</f>
        <v>0</v>
      </c>
      <c r="BF3701" s="251">
        <f>IF(N3701="snížená",J3701,0)</f>
        <v>0</v>
      </c>
      <c r="BG3701" s="251">
        <f>IF(N3701="zákl. přenesená",J3701,0)</f>
        <v>0</v>
      </c>
      <c r="BH3701" s="251">
        <f>IF(N3701="sníž. přenesená",J3701,0)</f>
        <v>0</v>
      </c>
      <c r="BI3701" s="251">
        <f>IF(N3701="nulová",J3701,0)</f>
        <v>0</v>
      </c>
      <c r="BJ3701" s="25" t="s">
        <v>83</v>
      </c>
      <c r="BK3701" s="251">
        <f>ROUND(I3701*H3701,2)</f>
        <v>0</v>
      </c>
      <c r="BL3701" s="25" t="s">
        <v>690</v>
      </c>
      <c r="BM3701" s="25" t="s">
        <v>3943</v>
      </c>
    </row>
    <row r="3702" s="1" customFormat="1">
      <c r="B3702" s="47"/>
      <c r="C3702" s="75"/>
      <c r="D3702" s="252" t="s">
        <v>425</v>
      </c>
      <c r="E3702" s="75"/>
      <c r="F3702" s="253" t="s">
        <v>1845</v>
      </c>
      <c r="G3702" s="75"/>
      <c r="H3702" s="75"/>
      <c r="I3702" s="208"/>
      <c r="J3702" s="75"/>
      <c r="K3702" s="75"/>
      <c r="L3702" s="73"/>
      <c r="M3702" s="254"/>
      <c r="N3702" s="48"/>
      <c r="O3702" s="48"/>
      <c r="P3702" s="48"/>
      <c r="Q3702" s="48"/>
      <c r="R3702" s="48"/>
      <c r="S3702" s="48"/>
      <c r="T3702" s="96"/>
      <c r="AT3702" s="25" t="s">
        <v>425</v>
      </c>
      <c r="AU3702" s="25" t="s">
        <v>86</v>
      </c>
    </row>
    <row r="3703" s="11" customFormat="1" ht="29.88" customHeight="1">
      <c r="B3703" s="224"/>
      <c r="C3703" s="225"/>
      <c r="D3703" s="226" t="s">
        <v>75</v>
      </c>
      <c r="E3703" s="238" t="s">
        <v>3944</v>
      </c>
      <c r="F3703" s="238" t="s">
        <v>3945</v>
      </c>
      <c r="G3703" s="225"/>
      <c r="H3703" s="225"/>
      <c r="I3703" s="228"/>
      <c r="J3703" s="239">
        <f>BK3703</f>
        <v>0</v>
      </c>
      <c r="K3703" s="225"/>
      <c r="L3703" s="230"/>
      <c r="M3703" s="231"/>
      <c r="N3703" s="232"/>
      <c r="O3703" s="232"/>
      <c r="P3703" s="233">
        <f>SUM(P3704:P3733)</f>
        <v>0</v>
      </c>
      <c r="Q3703" s="232"/>
      <c r="R3703" s="233">
        <f>SUM(R3704:R3733)</f>
        <v>5.1213587</v>
      </c>
      <c r="S3703" s="232"/>
      <c r="T3703" s="234">
        <f>SUM(T3704:T3733)</f>
        <v>0</v>
      </c>
      <c r="AR3703" s="235" t="s">
        <v>86</v>
      </c>
      <c r="AT3703" s="236" t="s">
        <v>75</v>
      </c>
      <c r="AU3703" s="236" t="s">
        <v>83</v>
      </c>
      <c r="AY3703" s="235" t="s">
        <v>414</v>
      </c>
      <c r="BK3703" s="237">
        <f>SUM(BK3704:BK3733)</f>
        <v>0</v>
      </c>
    </row>
    <row r="3704" s="1" customFormat="1" ht="25.5" customHeight="1">
      <c r="B3704" s="47"/>
      <c r="C3704" s="240" t="s">
        <v>3946</v>
      </c>
      <c r="D3704" s="240" t="s">
        <v>418</v>
      </c>
      <c r="E3704" s="241" t="s">
        <v>3947</v>
      </c>
      <c r="F3704" s="242" t="s">
        <v>3948</v>
      </c>
      <c r="G3704" s="243" t="s">
        <v>192</v>
      </c>
      <c r="H3704" s="244">
        <v>8395.6700000000001</v>
      </c>
      <c r="I3704" s="245"/>
      <c r="J3704" s="246">
        <f>ROUND(I3704*H3704,2)</f>
        <v>0</v>
      </c>
      <c r="K3704" s="242" t="s">
        <v>421</v>
      </c>
      <c r="L3704" s="73"/>
      <c r="M3704" s="247" t="s">
        <v>21</v>
      </c>
      <c r="N3704" s="248" t="s">
        <v>47</v>
      </c>
      <c r="O3704" s="48"/>
      <c r="P3704" s="249">
        <f>O3704*H3704</f>
        <v>0</v>
      </c>
      <c r="Q3704" s="249">
        <v>0.00020000000000000001</v>
      </c>
      <c r="R3704" s="249">
        <f>Q3704*H3704</f>
        <v>1.6791340000000001</v>
      </c>
      <c r="S3704" s="249">
        <v>0</v>
      </c>
      <c r="T3704" s="250">
        <f>S3704*H3704</f>
        <v>0</v>
      </c>
      <c r="AR3704" s="25" t="s">
        <v>690</v>
      </c>
      <c r="AT3704" s="25" t="s">
        <v>418</v>
      </c>
      <c r="AU3704" s="25" t="s">
        <v>86</v>
      </c>
      <c r="AY3704" s="25" t="s">
        <v>414</v>
      </c>
      <c r="BE3704" s="251">
        <f>IF(N3704="základní",J3704,0)</f>
        <v>0</v>
      </c>
      <c r="BF3704" s="251">
        <f>IF(N3704="snížená",J3704,0)</f>
        <v>0</v>
      </c>
      <c r="BG3704" s="251">
        <f>IF(N3704="zákl. přenesená",J3704,0)</f>
        <v>0</v>
      </c>
      <c r="BH3704" s="251">
        <f>IF(N3704="sníž. přenesená",J3704,0)</f>
        <v>0</v>
      </c>
      <c r="BI3704" s="251">
        <f>IF(N3704="nulová",J3704,0)</f>
        <v>0</v>
      </c>
      <c r="BJ3704" s="25" t="s">
        <v>83</v>
      </c>
      <c r="BK3704" s="251">
        <f>ROUND(I3704*H3704,2)</f>
        <v>0</v>
      </c>
      <c r="BL3704" s="25" t="s">
        <v>690</v>
      </c>
      <c r="BM3704" s="25" t="s">
        <v>3949</v>
      </c>
    </row>
    <row r="3705" s="13" customFormat="1">
      <c r="B3705" s="265"/>
      <c r="C3705" s="266"/>
      <c r="D3705" s="252" t="s">
        <v>428</v>
      </c>
      <c r="E3705" s="267" t="s">
        <v>21</v>
      </c>
      <c r="F3705" s="268" t="s">
        <v>262</v>
      </c>
      <c r="G3705" s="266"/>
      <c r="H3705" s="269">
        <v>8395.6700000000001</v>
      </c>
      <c r="I3705" s="270"/>
      <c r="J3705" s="266"/>
      <c r="K3705" s="266"/>
      <c r="L3705" s="271"/>
      <c r="M3705" s="272"/>
      <c r="N3705" s="273"/>
      <c r="O3705" s="273"/>
      <c r="P3705" s="273"/>
      <c r="Q3705" s="273"/>
      <c r="R3705" s="273"/>
      <c r="S3705" s="273"/>
      <c r="T3705" s="274"/>
      <c r="AT3705" s="275" t="s">
        <v>428</v>
      </c>
      <c r="AU3705" s="275" t="s">
        <v>86</v>
      </c>
      <c r="AV3705" s="13" t="s">
        <v>86</v>
      </c>
      <c r="AW3705" s="13" t="s">
        <v>39</v>
      </c>
      <c r="AX3705" s="13" t="s">
        <v>76</v>
      </c>
      <c r="AY3705" s="275" t="s">
        <v>414</v>
      </c>
    </row>
    <row r="3706" s="15" customFormat="1">
      <c r="B3706" s="287"/>
      <c r="C3706" s="288"/>
      <c r="D3706" s="252" t="s">
        <v>428</v>
      </c>
      <c r="E3706" s="289" t="s">
        <v>21</v>
      </c>
      <c r="F3706" s="290" t="s">
        <v>235</v>
      </c>
      <c r="G3706" s="288"/>
      <c r="H3706" s="291">
        <v>8395.6700000000001</v>
      </c>
      <c r="I3706" s="292"/>
      <c r="J3706" s="288"/>
      <c r="K3706" s="288"/>
      <c r="L3706" s="293"/>
      <c r="M3706" s="294"/>
      <c r="N3706" s="295"/>
      <c r="O3706" s="295"/>
      <c r="P3706" s="295"/>
      <c r="Q3706" s="295"/>
      <c r="R3706" s="295"/>
      <c r="S3706" s="295"/>
      <c r="T3706" s="296"/>
      <c r="AT3706" s="297" t="s">
        <v>428</v>
      </c>
      <c r="AU3706" s="297" t="s">
        <v>86</v>
      </c>
      <c r="AV3706" s="15" t="s">
        <v>422</v>
      </c>
      <c r="AW3706" s="15" t="s">
        <v>39</v>
      </c>
      <c r="AX3706" s="15" t="s">
        <v>83</v>
      </c>
      <c r="AY3706" s="297" t="s">
        <v>414</v>
      </c>
    </row>
    <row r="3707" s="1" customFormat="1" ht="25.5" customHeight="1">
      <c r="B3707" s="47"/>
      <c r="C3707" s="240" t="s">
        <v>3950</v>
      </c>
      <c r="D3707" s="240" t="s">
        <v>418</v>
      </c>
      <c r="E3707" s="241" t="s">
        <v>3951</v>
      </c>
      <c r="F3707" s="242" t="s">
        <v>3952</v>
      </c>
      <c r="G3707" s="243" t="s">
        <v>192</v>
      </c>
      <c r="H3707" s="244">
        <v>8395.6700000000001</v>
      </c>
      <c r="I3707" s="245"/>
      <c r="J3707" s="246">
        <f>ROUND(I3707*H3707,2)</f>
        <v>0</v>
      </c>
      <c r="K3707" s="242" t="s">
        <v>421</v>
      </c>
      <c r="L3707" s="73"/>
      <c r="M3707" s="247" t="s">
        <v>21</v>
      </c>
      <c r="N3707" s="248" t="s">
        <v>47</v>
      </c>
      <c r="O3707" s="48"/>
      <c r="P3707" s="249">
        <f>O3707*H3707</f>
        <v>0</v>
      </c>
      <c r="Q3707" s="249">
        <v>0.00040999999999999999</v>
      </c>
      <c r="R3707" s="249">
        <f>Q3707*H3707</f>
        <v>3.4422247000000001</v>
      </c>
      <c r="S3707" s="249">
        <v>0</v>
      </c>
      <c r="T3707" s="250">
        <f>S3707*H3707</f>
        <v>0</v>
      </c>
      <c r="AR3707" s="25" t="s">
        <v>690</v>
      </c>
      <c r="AT3707" s="25" t="s">
        <v>418</v>
      </c>
      <c r="AU3707" s="25" t="s">
        <v>86</v>
      </c>
      <c r="AY3707" s="25" t="s">
        <v>414</v>
      </c>
      <c r="BE3707" s="251">
        <f>IF(N3707="základní",J3707,0)</f>
        <v>0</v>
      </c>
      <c r="BF3707" s="251">
        <f>IF(N3707="snížená",J3707,0)</f>
        <v>0</v>
      </c>
      <c r="BG3707" s="251">
        <f>IF(N3707="zákl. přenesená",J3707,0)</f>
        <v>0</v>
      </c>
      <c r="BH3707" s="251">
        <f>IF(N3707="sníž. přenesená",J3707,0)</f>
        <v>0</v>
      </c>
      <c r="BI3707" s="251">
        <f>IF(N3707="nulová",J3707,0)</f>
        <v>0</v>
      </c>
      <c r="BJ3707" s="25" t="s">
        <v>83</v>
      </c>
      <c r="BK3707" s="251">
        <f>ROUND(I3707*H3707,2)</f>
        <v>0</v>
      </c>
      <c r="BL3707" s="25" t="s">
        <v>690</v>
      </c>
      <c r="BM3707" s="25" t="s">
        <v>3953</v>
      </c>
    </row>
    <row r="3708" s="12" customFormat="1">
      <c r="B3708" s="255"/>
      <c r="C3708" s="256"/>
      <c r="D3708" s="252" t="s">
        <v>428</v>
      </c>
      <c r="E3708" s="257" t="s">
        <v>21</v>
      </c>
      <c r="F3708" s="258" t="s">
        <v>431</v>
      </c>
      <c r="G3708" s="256"/>
      <c r="H3708" s="257" t="s">
        <v>21</v>
      </c>
      <c r="I3708" s="259"/>
      <c r="J3708" s="256"/>
      <c r="K3708" s="256"/>
      <c r="L3708" s="260"/>
      <c r="M3708" s="261"/>
      <c r="N3708" s="262"/>
      <c r="O3708" s="262"/>
      <c r="P3708" s="262"/>
      <c r="Q3708" s="262"/>
      <c r="R3708" s="262"/>
      <c r="S3708" s="262"/>
      <c r="T3708" s="263"/>
      <c r="AT3708" s="264" t="s">
        <v>428</v>
      </c>
      <c r="AU3708" s="264" t="s">
        <v>86</v>
      </c>
      <c r="AV3708" s="12" t="s">
        <v>83</v>
      </c>
      <c r="AW3708" s="12" t="s">
        <v>39</v>
      </c>
      <c r="AX3708" s="12" t="s">
        <v>76</v>
      </c>
      <c r="AY3708" s="264" t="s">
        <v>414</v>
      </c>
    </row>
    <row r="3709" s="12" customFormat="1">
      <c r="B3709" s="255"/>
      <c r="C3709" s="256"/>
      <c r="D3709" s="252" t="s">
        <v>428</v>
      </c>
      <c r="E3709" s="257" t="s">
        <v>21</v>
      </c>
      <c r="F3709" s="258" t="s">
        <v>437</v>
      </c>
      <c r="G3709" s="256"/>
      <c r="H3709" s="257" t="s">
        <v>21</v>
      </c>
      <c r="I3709" s="259"/>
      <c r="J3709" s="256"/>
      <c r="K3709" s="256"/>
      <c r="L3709" s="260"/>
      <c r="M3709" s="261"/>
      <c r="N3709" s="262"/>
      <c r="O3709" s="262"/>
      <c r="P3709" s="262"/>
      <c r="Q3709" s="262"/>
      <c r="R3709" s="262"/>
      <c r="S3709" s="262"/>
      <c r="T3709" s="263"/>
      <c r="AT3709" s="264" t="s">
        <v>428</v>
      </c>
      <c r="AU3709" s="264" t="s">
        <v>86</v>
      </c>
      <c r="AV3709" s="12" t="s">
        <v>83</v>
      </c>
      <c r="AW3709" s="12" t="s">
        <v>39</v>
      </c>
      <c r="AX3709" s="12" t="s">
        <v>76</v>
      </c>
      <c r="AY3709" s="264" t="s">
        <v>414</v>
      </c>
    </row>
    <row r="3710" s="13" customFormat="1">
      <c r="B3710" s="265"/>
      <c r="C3710" s="266"/>
      <c r="D3710" s="252" t="s">
        <v>428</v>
      </c>
      <c r="E3710" s="267" t="s">
        <v>21</v>
      </c>
      <c r="F3710" s="268" t="s">
        <v>3954</v>
      </c>
      <c r="G3710" s="266"/>
      <c r="H3710" s="269">
        <v>693.41999999999996</v>
      </c>
      <c r="I3710" s="270"/>
      <c r="J3710" s="266"/>
      <c r="K3710" s="266"/>
      <c r="L3710" s="271"/>
      <c r="M3710" s="272"/>
      <c r="N3710" s="273"/>
      <c r="O3710" s="273"/>
      <c r="P3710" s="273"/>
      <c r="Q3710" s="273"/>
      <c r="R3710" s="273"/>
      <c r="S3710" s="273"/>
      <c r="T3710" s="274"/>
      <c r="AT3710" s="275" t="s">
        <v>428</v>
      </c>
      <c r="AU3710" s="275" t="s">
        <v>86</v>
      </c>
      <c r="AV3710" s="13" t="s">
        <v>86</v>
      </c>
      <c r="AW3710" s="13" t="s">
        <v>39</v>
      </c>
      <c r="AX3710" s="13" t="s">
        <v>76</v>
      </c>
      <c r="AY3710" s="275" t="s">
        <v>414</v>
      </c>
    </row>
    <row r="3711" s="13" customFormat="1">
      <c r="B3711" s="265"/>
      <c r="C3711" s="266"/>
      <c r="D3711" s="252" t="s">
        <v>428</v>
      </c>
      <c r="E3711" s="267" t="s">
        <v>21</v>
      </c>
      <c r="F3711" s="268" t="s">
        <v>3955</v>
      </c>
      <c r="G3711" s="266"/>
      <c r="H3711" s="269">
        <v>385.39999999999998</v>
      </c>
      <c r="I3711" s="270"/>
      <c r="J3711" s="266"/>
      <c r="K3711" s="266"/>
      <c r="L3711" s="271"/>
      <c r="M3711" s="272"/>
      <c r="N3711" s="273"/>
      <c r="O3711" s="273"/>
      <c r="P3711" s="273"/>
      <c r="Q3711" s="273"/>
      <c r="R3711" s="273"/>
      <c r="S3711" s="273"/>
      <c r="T3711" s="274"/>
      <c r="AT3711" s="275" t="s">
        <v>428</v>
      </c>
      <c r="AU3711" s="275" t="s">
        <v>86</v>
      </c>
      <c r="AV3711" s="13" t="s">
        <v>86</v>
      </c>
      <c r="AW3711" s="13" t="s">
        <v>39</v>
      </c>
      <c r="AX3711" s="13" t="s">
        <v>76</v>
      </c>
      <c r="AY3711" s="275" t="s">
        <v>414</v>
      </c>
    </row>
    <row r="3712" s="12" customFormat="1">
      <c r="B3712" s="255"/>
      <c r="C3712" s="256"/>
      <c r="D3712" s="252" t="s">
        <v>428</v>
      </c>
      <c r="E3712" s="257" t="s">
        <v>21</v>
      </c>
      <c r="F3712" s="258" t="s">
        <v>769</v>
      </c>
      <c r="G3712" s="256"/>
      <c r="H3712" s="257" t="s">
        <v>21</v>
      </c>
      <c r="I3712" s="259"/>
      <c r="J3712" s="256"/>
      <c r="K3712" s="256"/>
      <c r="L3712" s="260"/>
      <c r="M3712" s="261"/>
      <c r="N3712" s="262"/>
      <c r="O3712" s="262"/>
      <c r="P3712" s="262"/>
      <c r="Q3712" s="262"/>
      <c r="R3712" s="262"/>
      <c r="S3712" s="262"/>
      <c r="T3712" s="263"/>
      <c r="AT3712" s="264" t="s">
        <v>428</v>
      </c>
      <c r="AU3712" s="264" t="s">
        <v>86</v>
      </c>
      <c r="AV3712" s="12" t="s">
        <v>83</v>
      </c>
      <c r="AW3712" s="12" t="s">
        <v>39</v>
      </c>
      <c r="AX3712" s="12" t="s">
        <v>76</v>
      </c>
      <c r="AY3712" s="264" t="s">
        <v>414</v>
      </c>
    </row>
    <row r="3713" s="13" customFormat="1">
      <c r="B3713" s="265"/>
      <c r="C3713" s="266"/>
      <c r="D3713" s="252" t="s">
        <v>428</v>
      </c>
      <c r="E3713" s="267" t="s">
        <v>21</v>
      </c>
      <c r="F3713" s="268" t="s">
        <v>3956</v>
      </c>
      <c r="G3713" s="266"/>
      <c r="H3713" s="269">
        <v>258.83999999999997</v>
      </c>
      <c r="I3713" s="270"/>
      <c r="J3713" s="266"/>
      <c r="K3713" s="266"/>
      <c r="L3713" s="271"/>
      <c r="M3713" s="272"/>
      <c r="N3713" s="273"/>
      <c r="O3713" s="273"/>
      <c r="P3713" s="273"/>
      <c r="Q3713" s="273"/>
      <c r="R3713" s="273"/>
      <c r="S3713" s="273"/>
      <c r="T3713" s="274"/>
      <c r="AT3713" s="275" t="s">
        <v>428</v>
      </c>
      <c r="AU3713" s="275" t="s">
        <v>86</v>
      </c>
      <c r="AV3713" s="13" t="s">
        <v>86</v>
      </c>
      <c r="AW3713" s="13" t="s">
        <v>39</v>
      </c>
      <c r="AX3713" s="13" t="s">
        <v>76</v>
      </c>
      <c r="AY3713" s="275" t="s">
        <v>414</v>
      </c>
    </row>
    <row r="3714" s="12" customFormat="1">
      <c r="B3714" s="255"/>
      <c r="C3714" s="256"/>
      <c r="D3714" s="252" t="s">
        <v>428</v>
      </c>
      <c r="E3714" s="257" t="s">
        <v>21</v>
      </c>
      <c r="F3714" s="258" t="s">
        <v>771</v>
      </c>
      <c r="G3714" s="256"/>
      <c r="H3714" s="257" t="s">
        <v>21</v>
      </c>
      <c r="I3714" s="259"/>
      <c r="J3714" s="256"/>
      <c r="K3714" s="256"/>
      <c r="L3714" s="260"/>
      <c r="M3714" s="261"/>
      <c r="N3714" s="262"/>
      <c r="O3714" s="262"/>
      <c r="P3714" s="262"/>
      <c r="Q3714" s="262"/>
      <c r="R3714" s="262"/>
      <c r="S3714" s="262"/>
      <c r="T3714" s="263"/>
      <c r="AT3714" s="264" t="s">
        <v>428</v>
      </c>
      <c r="AU3714" s="264" t="s">
        <v>86</v>
      </c>
      <c r="AV3714" s="12" t="s">
        <v>83</v>
      </c>
      <c r="AW3714" s="12" t="s">
        <v>39</v>
      </c>
      <c r="AX3714" s="12" t="s">
        <v>76</v>
      </c>
      <c r="AY3714" s="264" t="s">
        <v>414</v>
      </c>
    </row>
    <row r="3715" s="13" customFormat="1">
      <c r="B3715" s="265"/>
      <c r="C3715" s="266"/>
      <c r="D3715" s="252" t="s">
        <v>428</v>
      </c>
      <c r="E3715" s="267" t="s">
        <v>21</v>
      </c>
      <c r="F3715" s="268" t="s">
        <v>3957</v>
      </c>
      <c r="G3715" s="266"/>
      <c r="H3715" s="269">
        <v>89.700000000000003</v>
      </c>
      <c r="I3715" s="270"/>
      <c r="J3715" s="266"/>
      <c r="K3715" s="266"/>
      <c r="L3715" s="271"/>
      <c r="M3715" s="272"/>
      <c r="N3715" s="273"/>
      <c r="O3715" s="273"/>
      <c r="P3715" s="273"/>
      <c r="Q3715" s="273"/>
      <c r="R3715" s="273"/>
      <c r="S3715" s="273"/>
      <c r="T3715" s="274"/>
      <c r="AT3715" s="275" t="s">
        <v>428</v>
      </c>
      <c r="AU3715" s="275" t="s">
        <v>86</v>
      </c>
      <c r="AV3715" s="13" t="s">
        <v>86</v>
      </c>
      <c r="AW3715" s="13" t="s">
        <v>39</v>
      </c>
      <c r="AX3715" s="13" t="s">
        <v>76</v>
      </c>
      <c r="AY3715" s="275" t="s">
        <v>414</v>
      </c>
    </row>
    <row r="3716" s="12" customFormat="1">
      <c r="B3716" s="255"/>
      <c r="C3716" s="256"/>
      <c r="D3716" s="252" t="s">
        <v>428</v>
      </c>
      <c r="E3716" s="257" t="s">
        <v>21</v>
      </c>
      <c r="F3716" s="258" t="s">
        <v>567</v>
      </c>
      <c r="G3716" s="256"/>
      <c r="H3716" s="257" t="s">
        <v>21</v>
      </c>
      <c r="I3716" s="259"/>
      <c r="J3716" s="256"/>
      <c r="K3716" s="256"/>
      <c r="L3716" s="260"/>
      <c r="M3716" s="261"/>
      <c r="N3716" s="262"/>
      <c r="O3716" s="262"/>
      <c r="P3716" s="262"/>
      <c r="Q3716" s="262"/>
      <c r="R3716" s="262"/>
      <c r="S3716" s="262"/>
      <c r="T3716" s="263"/>
      <c r="AT3716" s="264" t="s">
        <v>428</v>
      </c>
      <c r="AU3716" s="264" t="s">
        <v>86</v>
      </c>
      <c r="AV3716" s="12" t="s">
        <v>83</v>
      </c>
      <c r="AW3716" s="12" t="s">
        <v>39</v>
      </c>
      <c r="AX3716" s="12" t="s">
        <v>76</v>
      </c>
      <c r="AY3716" s="264" t="s">
        <v>414</v>
      </c>
    </row>
    <row r="3717" s="13" customFormat="1">
      <c r="B3717" s="265"/>
      <c r="C3717" s="266"/>
      <c r="D3717" s="252" t="s">
        <v>428</v>
      </c>
      <c r="E3717" s="267" t="s">
        <v>21</v>
      </c>
      <c r="F3717" s="268" t="s">
        <v>3958</v>
      </c>
      <c r="G3717" s="266"/>
      <c r="H3717" s="269">
        <v>478.62</v>
      </c>
      <c r="I3717" s="270"/>
      <c r="J3717" s="266"/>
      <c r="K3717" s="266"/>
      <c r="L3717" s="271"/>
      <c r="M3717" s="272"/>
      <c r="N3717" s="273"/>
      <c r="O3717" s="273"/>
      <c r="P3717" s="273"/>
      <c r="Q3717" s="273"/>
      <c r="R3717" s="273"/>
      <c r="S3717" s="273"/>
      <c r="T3717" s="274"/>
      <c r="AT3717" s="275" t="s">
        <v>428</v>
      </c>
      <c r="AU3717" s="275" t="s">
        <v>86</v>
      </c>
      <c r="AV3717" s="13" t="s">
        <v>86</v>
      </c>
      <c r="AW3717" s="13" t="s">
        <v>39</v>
      </c>
      <c r="AX3717" s="13" t="s">
        <v>76</v>
      </c>
      <c r="AY3717" s="275" t="s">
        <v>414</v>
      </c>
    </row>
    <row r="3718" s="13" customFormat="1">
      <c r="B3718" s="265"/>
      <c r="C3718" s="266"/>
      <c r="D3718" s="252" t="s">
        <v>428</v>
      </c>
      <c r="E3718" s="267" t="s">
        <v>21</v>
      </c>
      <c r="F3718" s="268" t="s">
        <v>3959</v>
      </c>
      <c r="G3718" s="266"/>
      <c r="H3718" s="269">
        <v>252.12000000000001</v>
      </c>
      <c r="I3718" s="270"/>
      <c r="J3718" s="266"/>
      <c r="K3718" s="266"/>
      <c r="L3718" s="271"/>
      <c r="M3718" s="272"/>
      <c r="N3718" s="273"/>
      <c r="O3718" s="273"/>
      <c r="P3718" s="273"/>
      <c r="Q3718" s="273"/>
      <c r="R3718" s="273"/>
      <c r="S3718" s="273"/>
      <c r="T3718" s="274"/>
      <c r="AT3718" s="275" t="s">
        <v>428</v>
      </c>
      <c r="AU3718" s="275" t="s">
        <v>86</v>
      </c>
      <c r="AV3718" s="13" t="s">
        <v>86</v>
      </c>
      <c r="AW3718" s="13" t="s">
        <v>39</v>
      </c>
      <c r="AX3718" s="13" t="s">
        <v>76</v>
      </c>
      <c r="AY3718" s="275" t="s">
        <v>414</v>
      </c>
    </row>
    <row r="3719" s="12" customFormat="1">
      <c r="B3719" s="255"/>
      <c r="C3719" s="256"/>
      <c r="D3719" s="252" t="s">
        <v>428</v>
      </c>
      <c r="E3719" s="257" t="s">
        <v>21</v>
      </c>
      <c r="F3719" s="258" t="s">
        <v>578</v>
      </c>
      <c r="G3719" s="256"/>
      <c r="H3719" s="257" t="s">
        <v>21</v>
      </c>
      <c r="I3719" s="259"/>
      <c r="J3719" s="256"/>
      <c r="K3719" s="256"/>
      <c r="L3719" s="260"/>
      <c r="M3719" s="261"/>
      <c r="N3719" s="262"/>
      <c r="O3719" s="262"/>
      <c r="P3719" s="262"/>
      <c r="Q3719" s="262"/>
      <c r="R3719" s="262"/>
      <c r="S3719" s="262"/>
      <c r="T3719" s="263"/>
      <c r="AT3719" s="264" t="s">
        <v>428</v>
      </c>
      <c r="AU3719" s="264" t="s">
        <v>86</v>
      </c>
      <c r="AV3719" s="12" t="s">
        <v>83</v>
      </c>
      <c r="AW3719" s="12" t="s">
        <v>39</v>
      </c>
      <c r="AX3719" s="12" t="s">
        <v>76</v>
      </c>
      <c r="AY3719" s="264" t="s">
        <v>414</v>
      </c>
    </row>
    <row r="3720" s="13" customFormat="1">
      <c r="B3720" s="265"/>
      <c r="C3720" s="266"/>
      <c r="D3720" s="252" t="s">
        <v>428</v>
      </c>
      <c r="E3720" s="267" t="s">
        <v>21</v>
      </c>
      <c r="F3720" s="268" t="s">
        <v>3960</v>
      </c>
      <c r="G3720" s="266"/>
      <c r="H3720" s="269">
        <v>376.80000000000001</v>
      </c>
      <c r="I3720" s="270"/>
      <c r="J3720" s="266"/>
      <c r="K3720" s="266"/>
      <c r="L3720" s="271"/>
      <c r="M3720" s="272"/>
      <c r="N3720" s="273"/>
      <c r="O3720" s="273"/>
      <c r="P3720" s="273"/>
      <c r="Q3720" s="273"/>
      <c r="R3720" s="273"/>
      <c r="S3720" s="273"/>
      <c r="T3720" s="274"/>
      <c r="AT3720" s="275" t="s">
        <v>428</v>
      </c>
      <c r="AU3720" s="275" t="s">
        <v>86</v>
      </c>
      <c r="AV3720" s="13" t="s">
        <v>86</v>
      </c>
      <c r="AW3720" s="13" t="s">
        <v>39</v>
      </c>
      <c r="AX3720" s="13" t="s">
        <v>76</v>
      </c>
      <c r="AY3720" s="275" t="s">
        <v>414</v>
      </c>
    </row>
    <row r="3721" s="12" customFormat="1">
      <c r="B3721" s="255"/>
      <c r="C3721" s="256"/>
      <c r="D3721" s="252" t="s">
        <v>428</v>
      </c>
      <c r="E3721" s="257" t="s">
        <v>21</v>
      </c>
      <c r="F3721" s="258" t="s">
        <v>584</v>
      </c>
      <c r="G3721" s="256"/>
      <c r="H3721" s="257" t="s">
        <v>21</v>
      </c>
      <c r="I3721" s="259"/>
      <c r="J3721" s="256"/>
      <c r="K3721" s="256"/>
      <c r="L3721" s="260"/>
      <c r="M3721" s="261"/>
      <c r="N3721" s="262"/>
      <c r="O3721" s="262"/>
      <c r="P3721" s="262"/>
      <c r="Q3721" s="262"/>
      <c r="R3721" s="262"/>
      <c r="S3721" s="262"/>
      <c r="T3721" s="263"/>
      <c r="AT3721" s="264" t="s">
        <v>428</v>
      </c>
      <c r="AU3721" s="264" t="s">
        <v>86</v>
      </c>
      <c r="AV3721" s="12" t="s">
        <v>83</v>
      </c>
      <c r="AW3721" s="12" t="s">
        <v>39</v>
      </c>
      <c r="AX3721" s="12" t="s">
        <v>76</v>
      </c>
      <c r="AY3721" s="264" t="s">
        <v>414</v>
      </c>
    </row>
    <row r="3722" s="13" customFormat="1">
      <c r="B3722" s="265"/>
      <c r="C3722" s="266"/>
      <c r="D3722" s="252" t="s">
        <v>428</v>
      </c>
      <c r="E3722" s="267" t="s">
        <v>21</v>
      </c>
      <c r="F3722" s="268" t="s">
        <v>3961</v>
      </c>
      <c r="G3722" s="266"/>
      <c r="H3722" s="269">
        <v>614.10000000000002</v>
      </c>
      <c r="I3722" s="270"/>
      <c r="J3722" s="266"/>
      <c r="K3722" s="266"/>
      <c r="L3722" s="271"/>
      <c r="M3722" s="272"/>
      <c r="N3722" s="273"/>
      <c r="O3722" s="273"/>
      <c r="P3722" s="273"/>
      <c r="Q3722" s="273"/>
      <c r="R3722" s="273"/>
      <c r="S3722" s="273"/>
      <c r="T3722" s="274"/>
      <c r="AT3722" s="275" t="s">
        <v>428</v>
      </c>
      <c r="AU3722" s="275" t="s">
        <v>86</v>
      </c>
      <c r="AV3722" s="13" t="s">
        <v>86</v>
      </c>
      <c r="AW3722" s="13" t="s">
        <v>39</v>
      </c>
      <c r="AX3722" s="13" t="s">
        <v>76</v>
      </c>
      <c r="AY3722" s="275" t="s">
        <v>414</v>
      </c>
    </row>
    <row r="3723" s="12" customFormat="1">
      <c r="B3723" s="255"/>
      <c r="C3723" s="256"/>
      <c r="D3723" s="252" t="s">
        <v>428</v>
      </c>
      <c r="E3723" s="257" t="s">
        <v>21</v>
      </c>
      <c r="F3723" s="258" t="s">
        <v>592</v>
      </c>
      <c r="G3723" s="256"/>
      <c r="H3723" s="257" t="s">
        <v>21</v>
      </c>
      <c r="I3723" s="259"/>
      <c r="J3723" s="256"/>
      <c r="K3723" s="256"/>
      <c r="L3723" s="260"/>
      <c r="M3723" s="261"/>
      <c r="N3723" s="262"/>
      <c r="O3723" s="262"/>
      <c r="P3723" s="262"/>
      <c r="Q3723" s="262"/>
      <c r="R3723" s="262"/>
      <c r="S3723" s="262"/>
      <c r="T3723" s="263"/>
      <c r="AT3723" s="264" t="s">
        <v>428</v>
      </c>
      <c r="AU3723" s="264" t="s">
        <v>86</v>
      </c>
      <c r="AV3723" s="12" t="s">
        <v>83</v>
      </c>
      <c r="AW3723" s="12" t="s">
        <v>39</v>
      </c>
      <c r="AX3723" s="12" t="s">
        <v>76</v>
      </c>
      <c r="AY3723" s="264" t="s">
        <v>414</v>
      </c>
    </row>
    <row r="3724" s="13" customFormat="1">
      <c r="B3724" s="265"/>
      <c r="C3724" s="266"/>
      <c r="D3724" s="252" t="s">
        <v>428</v>
      </c>
      <c r="E3724" s="267" t="s">
        <v>21</v>
      </c>
      <c r="F3724" s="268" t="s">
        <v>3962</v>
      </c>
      <c r="G3724" s="266"/>
      <c r="H3724" s="269">
        <v>421.31999999999999</v>
      </c>
      <c r="I3724" s="270"/>
      <c r="J3724" s="266"/>
      <c r="K3724" s="266"/>
      <c r="L3724" s="271"/>
      <c r="M3724" s="272"/>
      <c r="N3724" s="273"/>
      <c r="O3724" s="273"/>
      <c r="P3724" s="273"/>
      <c r="Q3724" s="273"/>
      <c r="R3724" s="273"/>
      <c r="S3724" s="273"/>
      <c r="T3724" s="274"/>
      <c r="AT3724" s="275" t="s">
        <v>428</v>
      </c>
      <c r="AU3724" s="275" t="s">
        <v>86</v>
      </c>
      <c r="AV3724" s="13" t="s">
        <v>86</v>
      </c>
      <c r="AW3724" s="13" t="s">
        <v>39</v>
      </c>
      <c r="AX3724" s="13" t="s">
        <v>76</v>
      </c>
      <c r="AY3724" s="275" t="s">
        <v>414</v>
      </c>
    </row>
    <row r="3725" s="12" customFormat="1">
      <c r="B3725" s="255"/>
      <c r="C3725" s="256"/>
      <c r="D3725" s="252" t="s">
        <v>428</v>
      </c>
      <c r="E3725" s="257" t="s">
        <v>21</v>
      </c>
      <c r="F3725" s="258" t="s">
        <v>597</v>
      </c>
      <c r="G3725" s="256"/>
      <c r="H3725" s="257" t="s">
        <v>21</v>
      </c>
      <c r="I3725" s="259"/>
      <c r="J3725" s="256"/>
      <c r="K3725" s="256"/>
      <c r="L3725" s="260"/>
      <c r="M3725" s="261"/>
      <c r="N3725" s="262"/>
      <c r="O3725" s="262"/>
      <c r="P3725" s="262"/>
      <c r="Q3725" s="262"/>
      <c r="R3725" s="262"/>
      <c r="S3725" s="262"/>
      <c r="T3725" s="263"/>
      <c r="AT3725" s="264" t="s">
        <v>428</v>
      </c>
      <c r="AU3725" s="264" t="s">
        <v>86</v>
      </c>
      <c r="AV3725" s="12" t="s">
        <v>83</v>
      </c>
      <c r="AW3725" s="12" t="s">
        <v>39</v>
      </c>
      <c r="AX3725" s="12" t="s">
        <v>76</v>
      </c>
      <c r="AY3725" s="264" t="s">
        <v>414</v>
      </c>
    </row>
    <row r="3726" s="13" customFormat="1">
      <c r="B3726" s="265"/>
      <c r="C3726" s="266"/>
      <c r="D3726" s="252" t="s">
        <v>428</v>
      </c>
      <c r="E3726" s="267" t="s">
        <v>21</v>
      </c>
      <c r="F3726" s="268" t="s">
        <v>3963</v>
      </c>
      <c r="G3726" s="266"/>
      <c r="H3726" s="269">
        <v>541.08000000000004</v>
      </c>
      <c r="I3726" s="270"/>
      <c r="J3726" s="266"/>
      <c r="K3726" s="266"/>
      <c r="L3726" s="271"/>
      <c r="M3726" s="272"/>
      <c r="N3726" s="273"/>
      <c r="O3726" s="273"/>
      <c r="P3726" s="273"/>
      <c r="Q3726" s="273"/>
      <c r="R3726" s="273"/>
      <c r="S3726" s="273"/>
      <c r="T3726" s="274"/>
      <c r="AT3726" s="275" t="s">
        <v>428</v>
      </c>
      <c r="AU3726" s="275" t="s">
        <v>86</v>
      </c>
      <c r="AV3726" s="13" t="s">
        <v>86</v>
      </c>
      <c r="AW3726" s="13" t="s">
        <v>39</v>
      </c>
      <c r="AX3726" s="13" t="s">
        <v>76</v>
      </c>
      <c r="AY3726" s="275" t="s">
        <v>414</v>
      </c>
    </row>
    <row r="3727" s="12" customFormat="1">
      <c r="B3727" s="255"/>
      <c r="C3727" s="256"/>
      <c r="D3727" s="252" t="s">
        <v>428</v>
      </c>
      <c r="E3727" s="257" t="s">
        <v>21</v>
      </c>
      <c r="F3727" s="258" t="s">
        <v>600</v>
      </c>
      <c r="G3727" s="256"/>
      <c r="H3727" s="257" t="s">
        <v>21</v>
      </c>
      <c r="I3727" s="259"/>
      <c r="J3727" s="256"/>
      <c r="K3727" s="256"/>
      <c r="L3727" s="260"/>
      <c r="M3727" s="261"/>
      <c r="N3727" s="262"/>
      <c r="O3727" s="262"/>
      <c r="P3727" s="262"/>
      <c r="Q3727" s="262"/>
      <c r="R3727" s="262"/>
      <c r="S3727" s="262"/>
      <c r="T3727" s="263"/>
      <c r="AT3727" s="264" t="s">
        <v>428</v>
      </c>
      <c r="AU3727" s="264" t="s">
        <v>86</v>
      </c>
      <c r="AV3727" s="12" t="s">
        <v>83</v>
      </c>
      <c r="AW3727" s="12" t="s">
        <v>39</v>
      </c>
      <c r="AX3727" s="12" t="s">
        <v>76</v>
      </c>
      <c r="AY3727" s="264" t="s">
        <v>414</v>
      </c>
    </row>
    <row r="3728" s="13" customFormat="1">
      <c r="B3728" s="265"/>
      <c r="C3728" s="266"/>
      <c r="D3728" s="252" t="s">
        <v>428</v>
      </c>
      <c r="E3728" s="267" t="s">
        <v>21</v>
      </c>
      <c r="F3728" s="268" t="s">
        <v>3964</v>
      </c>
      <c r="G3728" s="266"/>
      <c r="H3728" s="269">
        <v>3465</v>
      </c>
      <c r="I3728" s="270"/>
      <c r="J3728" s="266"/>
      <c r="K3728" s="266"/>
      <c r="L3728" s="271"/>
      <c r="M3728" s="272"/>
      <c r="N3728" s="273"/>
      <c r="O3728" s="273"/>
      <c r="P3728" s="273"/>
      <c r="Q3728" s="273"/>
      <c r="R3728" s="273"/>
      <c r="S3728" s="273"/>
      <c r="T3728" s="274"/>
      <c r="AT3728" s="275" t="s">
        <v>428</v>
      </c>
      <c r="AU3728" s="275" t="s">
        <v>86</v>
      </c>
      <c r="AV3728" s="13" t="s">
        <v>86</v>
      </c>
      <c r="AW3728" s="13" t="s">
        <v>39</v>
      </c>
      <c r="AX3728" s="13" t="s">
        <v>76</v>
      </c>
      <c r="AY3728" s="275" t="s">
        <v>414</v>
      </c>
    </row>
    <row r="3729" s="12" customFormat="1">
      <c r="B3729" s="255"/>
      <c r="C3729" s="256"/>
      <c r="D3729" s="252" t="s">
        <v>428</v>
      </c>
      <c r="E3729" s="257" t="s">
        <v>21</v>
      </c>
      <c r="F3729" s="258" t="s">
        <v>603</v>
      </c>
      <c r="G3729" s="256"/>
      <c r="H3729" s="257" t="s">
        <v>21</v>
      </c>
      <c r="I3729" s="259"/>
      <c r="J3729" s="256"/>
      <c r="K3729" s="256"/>
      <c r="L3729" s="260"/>
      <c r="M3729" s="261"/>
      <c r="N3729" s="262"/>
      <c r="O3729" s="262"/>
      <c r="P3729" s="262"/>
      <c r="Q3729" s="262"/>
      <c r="R3729" s="262"/>
      <c r="S3729" s="262"/>
      <c r="T3729" s="263"/>
      <c r="AT3729" s="264" t="s">
        <v>428</v>
      </c>
      <c r="AU3729" s="264" t="s">
        <v>86</v>
      </c>
      <c r="AV3729" s="12" t="s">
        <v>83</v>
      </c>
      <c r="AW3729" s="12" t="s">
        <v>39</v>
      </c>
      <c r="AX3729" s="12" t="s">
        <v>76</v>
      </c>
      <c r="AY3729" s="264" t="s">
        <v>414</v>
      </c>
    </row>
    <row r="3730" s="13" customFormat="1">
      <c r="B3730" s="265"/>
      <c r="C3730" s="266"/>
      <c r="D3730" s="252" t="s">
        <v>428</v>
      </c>
      <c r="E3730" s="267" t="s">
        <v>21</v>
      </c>
      <c r="F3730" s="268" t="s">
        <v>3965</v>
      </c>
      <c r="G3730" s="266"/>
      <c r="H3730" s="269">
        <v>461.37</v>
      </c>
      <c r="I3730" s="270"/>
      <c r="J3730" s="266"/>
      <c r="K3730" s="266"/>
      <c r="L3730" s="271"/>
      <c r="M3730" s="272"/>
      <c r="N3730" s="273"/>
      <c r="O3730" s="273"/>
      <c r="P3730" s="273"/>
      <c r="Q3730" s="273"/>
      <c r="R3730" s="273"/>
      <c r="S3730" s="273"/>
      <c r="T3730" s="274"/>
      <c r="AT3730" s="275" t="s">
        <v>428</v>
      </c>
      <c r="AU3730" s="275" t="s">
        <v>86</v>
      </c>
      <c r="AV3730" s="13" t="s">
        <v>86</v>
      </c>
      <c r="AW3730" s="13" t="s">
        <v>39</v>
      </c>
      <c r="AX3730" s="13" t="s">
        <v>76</v>
      </c>
      <c r="AY3730" s="275" t="s">
        <v>414</v>
      </c>
    </row>
    <row r="3731" s="12" customFormat="1">
      <c r="B3731" s="255"/>
      <c r="C3731" s="256"/>
      <c r="D3731" s="252" t="s">
        <v>428</v>
      </c>
      <c r="E3731" s="257" t="s">
        <v>21</v>
      </c>
      <c r="F3731" s="258" t="s">
        <v>605</v>
      </c>
      <c r="G3731" s="256"/>
      <c r="H3731" s="257" t="s">
        <v>21</v>
      </c>
      <c r="I3731" s="259"/>
      <c r="J3731" s="256"/>
      <c r="K3731" s="256"/>
      <c r="L3731" s="260"/>
      <c r="M3731" s="261"/>
      <c r="N3731" s="262"/>
      <c r="O3731" s="262"/>
      <c r="P3731" s="262"/>
      <c r="Q3731" s="262"/>
      <c r="R3731" s="262"/>
      <c r="S3731" s="262"/>
      <c r="T3731" s="263"/>
      <c r="AT3731" s="264" t="s">
        <v>428</v>
      </c>
      <c r="AU3731" s="264" t="s">
        <v>86</v>
      </c>
      <c r="AV3731" s="12" t="s">
        <v>83</v>
      </c>
      <c r="AW3731" s="12" t="s">
        <v>39</v>
      </c>
      <c r="AX3731" s="12" t="s">
        <v>76</v>
      </c>
      <c r="AY3731" s="264" t="s">
        <v>414</v>
      </c>
    </row>
    <row r="3732" s="13" customFormat="1">
      <c r="B3732" s="265"/>
      <c r="C3732" s="266"/>
      <c r="D3732" s="252" t="s">
        <v>428</v>
      </c>
      <c r="E3732" s="267" t="s">
        <v>21</v>
      </c>
      <c r="F3732" s="268" t="s">
        <v>3966</v>
      </c>
      <c r="G3732" s="266"/>
      <c r="H3732" s="269">
        <v>357.89999999999998</v>
      </c>
      <c r="I3732" s="270"/>
      <c r="J3732" s="266"/>
      <c r="K3732" s="266"/>
      <c r="L3732" s="271"/>
      <c r="M3732" s="272"/>
      <c r="N3732" s="273"/>
      <c r="O3732" s="273"/>
      <c r="P3732" s="273"/>
      <c r="Q3732" s="273"/>
      <c r="R3732" s="273"/>
      <c r="S3732" s="273"/>
      <c r="T3732" s="274"/>
      <c r="AT3732" s="275" t="s">
        <v>428</v>
      </c>
      <c r="AU3732" s="275" t="s">
        <v>86</v>
      </c>
      <c r="AV3732" s="13" t="s">
        <v>86</v>
      </c>
      <c r="AW3732" s="13" t="s">
        <v>39</v>
      </c>
      <c r="AX3732" s="13" t="s">
        <v>76</v>
      </c>
      <c r="AY3732" s="275" t="s">
        <v>414</v>
      </c>
    </row>
    <row r="3733" s="15" customFormat="1">
      <c r="B3733" s="287"/>
      <c r="C3733" s="288"/>
      <c r="D3733" s="252" t="s">
        <v>428</v>
      </c>
      <c r="E3733" s="289" t="s">
        <v>262</v>
      </c>
      <c r="F3733" s="290" t="s">
        <v>235</v>
      </c>
      <c r="G3733" s="288"/>
      <c r="H3733" s="291">
        <v>8395.6700000000001</v>
      </c>
      <c r="I3733" s="292"/>
      <c r="J3733" s="288"/>
      <c r="K3733" s="288"/>
      <c r="L3733" s="293"/>
      <c r="M3733" s="294"/>
      <c r="N3733" s="295"/>
      <c r="O3733" s="295"/>
      <c r="P3733" s="295"/>
      <c r="Q3733" s="295"/>
      <c r="R3733" s="295"/>
      <c r="S3733" s="295"/>
      <c r="T3733" s="296"/>
      <c r="AT3733" s="297" t="s">
        <v>428</v>
      </c>
      <c r="AU3733" s="297" t="s">
        <v>86</v>
      </c>
      <c r="AV3733" s="15" t="s">
        <v>422</v>
      </c>
      <c r="AW3733" s="15" t="s">
        <v>39</v>
      </c>
      <c r="AX3733" s="15" t="s">
        <v>83</v>
      </c>
      <c r="AY3733" s="297" t="s">
        <v>414</v>
      </c>
    </row>
    <row r="3734" s="11" customFormat="1" ht="29.88" customHeight="1">
      <c r="B3734" s="224"/>
      <c r="C3734" s="225"/>
      <c r="D3734" s="226" t="s">
        <v>75</v>
      </c>
      <c r="E3734" s="238" t="s">
        <v>3967</v>
      </c>
      <c r="F3734" s="238" t="s">
        <v>3968</v>
      </c>
      <c r="G3734" s="225"/>
      <c r="H3734" s="225"/>
      <c r="I3734" s="228"/>
      <c r="J3734" s="239">
        <f>BK3734</f>
        <v>0</v>
      </c>
      <c r="K3734" s="225"/>
      <c r="L3734" s="230"/>
      <c r="M3734" s="231"/>
      <c r="N3734" s="232"/>
      <c r="O3734" s="232"/>
      <c r="P3734" s="233">
        <f>SUM(P3735:P3781)</f>
        <v>0</v>
      </c>
      <c r="Q3734" s="232"/>
      <c r="R3734" s="233">
        <f>SUM(R3735:R3781)</f>
        <v>16.29165235</v>
      </c>
      <c r="S3734" s="232"/>
      <c r="T3734" s="234">
        <f>SUM(T3735:T3781)</f>
        <v>0</v>
      </c>
      <c r="AR3734" s="235" t="s">
        <v>86</v>
      </c>
      <c r="AT3734" s="236" t="s">
        <v>75</v>
      </c>
      <c r="AU3734" s="236" t="s">
        <v>83</v>
      </c>
      <c r="AY3734" s="235" t="s">
        <v>414</v>
      </c>
      <c r="BK3734" s="237">
        <f>SUM(BK3735:BK3781)</f>
        <v>0</v>
      </c>
    </row>
    <row r="3735" s="1" customFormat="1" ht="38.25" customHeight="1">
      <c r="B3735" s="47"/>
      <c r="C3735" s="240" t="s">
        <v>3969</v>
      </c>
      <c r="D3735" s="240" t="s">
        <v>418</v>
      </c>
      <c r="E3735" s="241" t="s">
        <v>3970</v>
      </c>
      <c r="F3735" s="242" t="s">
        <v>3971</v>
      </c>
      <c r="G3735" s="243" t="s">
        <v>192</v>
      </c>
      <c r="H3735" s="244">
        <v>19229.816999999999</v>
      </c>
      <c r="I3735" s="245"/>
      <c r="J3735" s="246">
        <f>ROUND(I3735*H3735,2)</f>
        <v>0</v>
      </c>
      <c r="K3735" s="242" t="s">
        <v>421</v>
      </c>
      <c r="L3735" s="73"/>
      <c r="M3735" s="247" t="s">
        <v>21</v>
      </c>
      <c r="N3735" s="248" t="s">
        <v>47</v>
      </c>
      <c r="O3735" s="48"/>
      <c r="P3735" s="249">
        <f>O3735*H3735</f>
        <v>0</v>
      </c>
      <c r="Q3735" s="249">
        <v>0</v>
      </c>
      <c r="R3735" s="249">
        <f>Q3735*H3735</f>
        <v>0</v>
      </c>
      <c r="S3735" s="249">
        <v>0</v>
      </c>
      <c r="T3735" s="250">
        <f>S3735*H3735</f>
        <v>0</v>
      </c>
      <c r="AR3735" s="25" t="s">
        <v>690</v>
      </c>
      <c r="AT3735" s="25" t="s">
        <v>418</v>
      </c>
      <c r="AU3735" s="25" t="s">
        <v>86</v>
      </c>
      <c r="AY3735" s="25" t="s">
        <v>414</v>
      </c>
      <c r="BE3735" s="251">
        <f>IF(N3735="základní",J3735,0)</f>
        <v>0</v>
      </c>
      <c r="BF3735" s="251">
        <f>IF(N3735="snížená",J3735,0)</f>
        <v>0</v>
      </c>
      <c r="BG3735" s="251">
        <f>IF(N3735="zákl. přenesená",J3735,0)</f>
        <v>0</v>
      </c>
      <c r="BH3735" s="251">
        <f>IF(N3735="sníž. přenesená",J3735,0)</f>
        <v>0</v>
      </c>
      <c r="BI3735" s="251">
        <f>IF(N3735="nulová",J3735,0)</f>
        <v>0</v>
      </c>
      <c r="BJ3735" s="25" t="s">
        <v>83</v>
      </c>
      <c r="BK3735" s="251">
        <f>ROUND(I3735*H3735,2)</f>
        <v>0</v>
      </c>
      <c r="BL3735" s="25" t="s">
        <v>690</v>
      </c>
      <c r="BM3735" s="25" t="s">
        <v>3972</v>
      </c>
    </row>
    <row r="3736" s="1" customFormat="1">
      <c r="B3736" s="47"/>
      <c r="C3736" s="75"/>
      <c r="D3736" s="252" t="s">
        <v>425</v>
      </c>
      <c r="E3736" s="75"/>
      <c r="F3736" s="253" t="s">
        <v>3973</v>
      </c>
      <c r="G3736" s="75"/>
      <c r="H3736" s="75"/>
      <c r="I3736" s="208"/>
      <c r="J3736" s="75"/>
      <c r="K3736" s="75"/>
      <c r="L3736" s="73"/>
      <c r="M3736" s="254"/>
      <c r="N3736" s="48"/>
      <c r="O3736" s="48"/>
      <c r="P3736" s="48"/>
      <c r="Q3736" s="48"/>
      <c r="R3736" s="48"/>
      <c r="S3736" s="48"/>
      <c r="T3736" s="96"/>
      <c r="AT3736" s="25" t="s">
        <v>425</v>
      </c>
      <c r="AU3736" s="25" t="s">
        <v>86</v>
      </c>
    </row>
    <row r="3737" s="12" customFormat="1">
      <c r="B3737" s="255"/>
      <c r="C3737" s="256"/>
      <c r="D3737" s="252" t="s">
        <v>428</v>
      </c>
      <c r="E3737" s="257" t="s">
        <v>21</v>
      </c>
      <c r="F3737" s="258" t="s">
        <v>3974</v>
      </c>
      <c r="G3737" s="256"/>
      <c r="H3737" s="257" t="s">
        <v>21</v>
      </c>
      <c r="I3737" s="259"/>
      <c r="J3737" s="256"/>
      <c r="K3737" s="256"/>
      <c r="L3737" s="260"/>
      <c r="M3737" s="261"/>
      <c r="N3737" s="262"/>
      <c r="O3737" s="262"/>
      <c r="P3737" s="262"/>
      <c r="Q3737" s="262"/>
      <c r="R3737" s="262"/>
      <c r="S3737" s="262"/>
      <c r="T3737" s="263"/>
      <c r="AT3737" s="264" t="s">
        <v>428</v>
      </c>
      <c r="AU3737" s="264" t="s">
        <v>86</v>
      </c>
      <c r="AV3737" s="12" t="s">
        <v>83</v>
      </c>
      <c r="AW3737" s="12" t="s">
        <v>39</v>
      </c>
      <c r="AX3737" s="12" t="s">
        <v>76</v>
      </c>
      <c r="AY3737" s="264" t="s">
        <v>414</v>
      </c>
    </row>
    <row r="3738" s="12" customFormat="1">
      <c r="B3738" s="255"/>
      <c r="C3738" s="256"/>
      <c r="D3738" s="252" t="s">
        <v>428</v>
      </c>
      <c r="E3738" s="257" t="s">
        <v>21</v>
      </c>
      <c r="F3738" s="258" t="s">
        <v>1373</v>
      </c>
      <c r="G3738" s="256"/>
      <c r="H3738" s="257" t="s">
        <v>21</v>
      </c>
      <c r="I3738" s="259"/>
      <c r="J3738" s="256"/>
      <c r="K3738" s="256"/>
      <c r="L3738" s="260"/>
      <c r="M3738" s="261"/>
      <c r="N3738" s="262"/>
      <c r="O3738" s="262"/>
      <c r="P3738" s="262"/>
      <c r="Q3738" s="262"/>
      <c r="R3738" s="262"/>
      <c r="S3738" s="262"/>
      <c r="T3738" s="263"/>
      <c r="AT3738" s="264" t="s">
        <v>428</v>
      </c>
      <c r="AU3738" s="264" t="s">
        <v>86</v>
      </c>
      <c r="AV3738" s="12" t="s">
        <v>83</v>
      </c>
      <c r="AW3738" s="12" t="s">
        <v>39</v>
      </c>
      <c r="AX3738" s="12" t="s">
        <v>76</v>
      </c>
      <c r="AY3738" s="264" t="s">
        <v>414</v>
      </c>
    </row>
    <row r="3739" s="13" customFormat="1">
      <c r="B3739" s="265"/>
      <c r="C3739" s="266"/>
      <c r="D3739" s="252" t="s">
        <v>428</v>
      </c>
      <c r="E3739" s="267" t="s">
        <v>21</v>
      </c>
      <c r="F3739" s="268" t="s">
        <v>3975</v>
      </c>
      <c r="G3739" s="266"/>
      <c r="H3739" s="269">
        <v>19229.816999999999</v>
      </c>
      <c r="I3739" s="270"/>
      <c r="J3739" s="266"/>
      <c r="K3739" s="266"/>
      <c r="L3739" s="271"/>
      <c r="M3739" s="272"/>
      <c r="N3739" s="273"/>
      <c r="O3739" s="273"/>
      <c r="P3739" s="273"/>
      <c r="Q3739" s="273"/>
      <c r="R3739" s="273"/>
      <c r="S3739" s="273"/>
      <c r="T3739" s="274"/>
      <c r="AT3739" s="275" t="s">
        <v>428</v>
      </c>
      <c r="AU3739" s="275" t="s">
        <v>86</v>
      </c>
      <c r="AV3739" s="13" t="s">
        <v>86</v>
      </c>
      <c r="AW3739" s="13" t="s">
        <v>39</v>
      </c>
      <c r="AX3739" s="13" t="s">
        <v>76</v>
      </c>
      <c r="AY3739" s="275" t="s">
        <v>414</v>
      </c>
    </row>
    <row r="3740" s="15" customFormat="1">
      <c r="B3740" s="287"/>
      <c r="C3740" s="288"/>
      <c r="D3740" s="252" t="s">
        <v>428</v>
      </c>
      <c r="E3740" s="289" t="s">
        <v>21</v>
      </c>
      <c r="F3740" s="290" t="s">
        <v>235</v>
      </c>
      <c r="G3740" s="288"/>
      <c r="H3740" s="291">
        <v>19229.816999999999</v>
      </c>
      <c r="I3740" s="292"/>
      <c r="J3740" s="288"/>
      <c r="K3740" s="288"/>
      <c r="L3740" s="293"/>
      <c r="M3740" s="294"/>
      <c r="N3740" s="295"/>
      <c r="O3740" s="295"/>
      <c r="P3740" s="295"/>
      <c r="Q3740" s="295"/>
      <c r="R3740" s="295"/>
      <c r="S3740" s="295"/>
      <c r="T3740" s="296"/>
      <c r="AT3740" s="297" t="s">
        <v>428</v>
      </c>
      <c r="AU3740" s="297" t="s">
        <v>86</v>
      </c>
      <c r="AV3740" s="15" t="s">
        <v>422</v>
      </c>
      <c r="AW3740" s="15" t="s">
        <v>39</v>
      </c>
      <c r="AX3740" s="15" t="s">
        <v>83</v>
      </c>
      <c r="AY3740" s="297" t="s">
        <v>414</v>
      </c>
    </row>
    <row r="3741" s="1" customFormat="1" ht="16.5" customHeight="1">
      <c r="B3741" s="47"/>
      <c r="C3741" s="298" t="s">
        <v>3976</v>
      </c>
      <c r="D3741" s="298" t="s">
        <v>841</v>
      </c>
      <c r="E3741" s="299" t="s">
        <v>3977</v>
      </c>
      <c r="F3741" s="300" t="s">
        <v>3978</v>
      </c>
      <c r="G3741" s="301" t="s">
        <v>192</v>
      </c>
      <c r="H3741" s="302">
        <v>20191.308000000001</v>
      </c>
      <c r="I3741" s="303"/>
      <c r="J3741" s="304">
        <f>ROUND(I3741*H3741,2)</f>
        <v>0</v>
      </c>
      <c r="K3741" s="300" t="s">
        <v>21</v>
      </c>
      <c r="L3741" s="305"/>
      <c r="M3741" s="306" t="s">
        <v>21</v>
      </c>
      <c r="N3741" s="307" t="s">
        <v>47</v>
      </c>
      <c r="O3741" s="48"/>
      <c r="P3741" s="249">
        <f>O3741*H3741</f>
        <v>0</v>
      </c>
      <c r="Q3741" s="249">
        <v>0</v>
      </c>
      <c r="R3741" s="249">
        <f>Q3741*H3741</f>
        <v>0</v>
      </c>
      <c r="S3741" s="249">
        <v>0</v>
      </c>
      <c r="T3741" s="250">
        <f>S3741*H3741</f>
        <v>0</v>
      </c>
      <c r="AR3741" s="25" t="s">
        <v>818</v>
      </c>
      <c r="AT3741" s="25" t="s">
        <v>841</v>
      </c>
      <c r="AU3741" s="25" t="s">
        <v>86</v>
      </c>
      <c r="AY3741" s="25" t="s">
        <v>414</v>
      </c>
      <c r="BE3741" s="251">
        <f>IF(N3741="základní",J3741,0)</f>
        <v>0</v>
      </c>
      <c r="BF3741" s="251">
        <f>IF(N3741="snížená",J3741,0)</f>
        <v>0</v>
      </c>
      <c r="BG3741" s="251">
        <f>IF(N3741="zákl. přenesená",J3741,0)</f>
        <v>0</v>
      </c>
      <c r="BH3741" s="251">
        <f>IF(N3741="sníž. přenesená",J3741,0)</f>
        <v>0</v>
      </c>
      <c r="BI3741" s="251">
        <f>IF(N3741="nulová",J3741,0)</f>
        <v>0</v>
      </c>
      <c r="BJ3741" s="25" t="s">
        <v>83</v>
      </c>
      <c r="BK3741" s="251">
        <f>ROUND(I3741*H3741,2)</f>
        <v>0</v>
      </c>
      <c r="BL3741" s="25" t="s">
        <v>690</v>
      </c>
      <c r="BM3741" s="25" t="s">
        <v>3979</v>
      </c>
    </row>
    <row r="3742" s="13" customFormat="1">
      <c r="B3742" s="265"/>
      <c r="C3742" s="266"/>
      <c r="D3742" s="252" t="s">
        <v>428</v>
      </c>
      <c r="E3742" s="267" t="s">
        <v>21</v>
      </c>
      <c r="F3742" s="268" t="s">
        <v>3975</v>
      </c>
      <c r="G3742" s="266"/>
      <c r="H3742" s="269">
        <v>19229.816999999999</v>
      </c>
      <c r="I3742" s="270"/>
      <c r="J3742" s="266"/>
      <c r="K3742" s="266"/>
      <c r="L3742" s="271"/>
      <c r="M3742" s="272"/>
      <c r="N3742" s="273"/>
      <c r="O3742" s="273"/>
      <c r="P3742" s="273"/>
      <c r="Q3742" s="273"/>
      <c r="R3742" s="273"/>
      <c r="S3742" s="273"/>
      <c r="T3742" s="274"/>
      <c r="AT3742" s="275" t="s">
        <v>428</v>
      </c>
      <c r="AU3742" s="275" t="s">
        <v>86</v>
      </c>
      <c r="AV3742" s="13" t="s">
        <v>86</v>
      </c>
      <c r="AW3742" s="13" t="s">
        <v>39</v>
      </c>
      <c r="AX3742" s="13" t="s">
        <v>76</v>
      </c>
      <c r="AY3742" s="275" t="s">
        <v>414</v>
      </c>
    </row>
    <row r="3743" s="15" customFormat="1">
      <c r="B3743" s="287"/>
      <c r="C3743" s="288"/>
      <c r="D3743" s="252" t="s">
        <v>428</v>
      </c>
      <c r="E3743" s="289" t="s">
        <v>21</v>
      </c>
      <c r="F3743" s="290" t="s">
        <v>235</v>
      </c>
      <c r="G3743" s="288"/>
      <c r="H3743" s="291">
        <v>19229.816999999999</v>
      </c>
      <c r="I3743" s="292"/>
      <c r="J3743" s="288"/>
      <c r="K3743" s="288"/>
      <c r="L3743" s="293"/>
      <c r="M3743" s="294"/>
      <c r="N3743" s="295"/>
      <c r="O3743" s="295"/>
      <c r="P3743" s="295"/>
      <c r="Q3743" s="295"/>
      <c r="R3743" s="295"/>
      <c r="S3743" s="295"/>
      <c r="T3743" s="296"/>
      <c r="AT3743" s="297" t="s">
        <v>428</v>
      </c>
      <c r="AU3743" s="297" t="s">
        <v>86</v>
      </c>
      <c r="AV3743" s="15" t="s">
        <v>422</v>
      </c>
      <c r="AW3743" s="15" t="s">
        <v>39</v>
      </c>
      <c r="AX3743" s="15" t="s">
        <v>83</v>
      </c>
      <c r="AY3743" s="297" t="s">
        <v>414</v>
      </c>
    </row>
    <row r="3744" s="13" customFormat="1">
      <c r="B3744" s="265"/>
      <c r="C3744" s="266"/>
      <c r="D3744" s="252" t="s">
        <v>428</v>
      </c>
      <c r="E3744" s="266"/>
      <c r="F3744" s="268" t="s">
        <v>3980</v>
      </c>
      <c r="G3744" s="266"/>
      <c r="H3744" s="269">
        <v>20191.308000000001</v>
      </c>
      <c r="I3744" s="270"/>
      <c r="J3744" s="266"/>
      <c r="K3744" s="266"/>
      <c r="L3744" s="271"/>
      <c r="M3744" s="272"/>
      <c r="N3744" s="273"/>
      <c r="O3744" s="273"/>
      <c r="P3744" s="273"/>
      <c r="Q3744" s="273"/>
      <c r="R3744" s="273"/>
      <c r="S3744" s="273"/>
      <c r="T3744" s="274"/>
      <c r="AT3744" s="275" t="s">
        <v>428</v>
      </c>
      <c r="AU3744" s="275" t="s">
        <v>86</v>
      </c>
      <c r="AV3744" s="13" t="s">
        <v>86</v>
      </c>
      <c r="AW3744" s="13" t="s">
        <v>6</v>
      </c>
      <c r="AX3744" s="13" t="s">
        <v>83</v>
      </c>
      <c r="AY3744" s="275" t="s">
        <v>414</v>
      </c>
    </row>
    <row r="3745" s="1" customFormat="1" ht="16.5" customHeight="1">
      <c r="B3745" s="47"/>
      <c r="C3745" s="298" t="s">
        <v>3981</v>
      </c>
      <c r="D3745" s="298" t="s">
        <v>841</v>
      </c>
      <c r="E3745" s="299" t="s">
        <v>3982</v>
      </c>
      <c r="F3745" s="300" t="s">
        <v>3983</v>
      </c>
      <c r="G3745" s="301" t="s">
        <v>145</v>
      </c>
      <c r="H3745" s="302">
        <v>10095.654000000001</v>
      </c>
      <c r="I3745" s="303"/>
      <c r="J3745" s="304">
        <f>ROUND(I3745*H3745,2)</f>
        <v>0</v>
      </c>
      <c r="K3745" s="300" t="s">
        <v>21</v>
      </c>
      <c r="L3745" s="305"/>
      <c r="M3745" s="306" t="s">
        <v>21</v>
      </c>
      <c r="N3745" s="307" t="s">
        <v>47</v>
      </c>
      <c r="O3745" s="48"/>
      <c r="P3745" s="249">
        <f>O3745*H3745</f>
        <v>0</v>
      </c>
      <c r="Q3745" s="249">
        <v>0</v>
      </c>
      <c r="R3745" s="249">
        <f>Q3745*H3745</f>
        <v>0</v>
      </c>
      <c r="S3745" s="249">
        <v>0</v>
      </c>
      <c r="T3745" s="250">
        <f>S3745*H3745</f>
        <v>0</v>
      </c>
      <c r="AR3745" s="25" t="s">
        <v>818</v>
      </c>
      <c r="AT3745" s="25" t="s">
        <v>841</v>
      </c>
      <c r="AU3745" s="25" t="s">
        <v>86</v>
      </c>
      <c r="AY3745" s="25" t="s">
        <v>414</v>
      </c>
      <c r="BE3745" s="251">
        <f>IF(N3745="základní",J3745,0)</f>
        <v>0</v>
      </c>
      <c r="BF3745" s="251">
        <f>IF(N3745="snížená",J3745,0)</f>
        <v>0</v>
      </c>
      <c r="BG3745" s="251">
        <f>IF(N3745="zákl. přenesená",J3745,0)</f>
        <v>0</v>
      </c>
      <c r="BH3745" s="251">
        <f>IF(N3745="sníž. přenesená",J3745,0)</f>
        <v>0</v>
      </c>
      <c r="BI3745" s="251">
        <f>IF(N3745="nulová",J3745,0)</f>
        <v>0</v>
      </c>
      <c r="BJ3745" s="25" t="s">
        <v>83</v>
      </c>
      <c r="BK3745" s="251">
        <f>ROUND(I3745*H3745,2)</f>
        <v>0</v>
      </c>
      <c r="BL3745" s="25" t="s">
        <v>690</v>
      </c>
      <c r="BM3745" s="25" t="s">
        <v>3984</v>
      </c>
    </row>
    <row r="3746" s="12" customFormat="1">
      <c r="B3746" s="255"/>
      <c r="C3746" s="256"/>
      <c r="D3746" s="252" t="s">
        <v>428</v>
      </c>
      <c r="E3746" s="257" t="s">
        <v>21</v>
      </c>
      <c r="F3746" s="258" t="s">
        <v>3985</v>
      </c>
      <c r="G3746" s="256"/>
      <c r="H3746" s="257" t="s">
        <v>21</v>
      </c>
      <c r="I3746" s="259"/>
      <c r="J3746" s="256"/>
      <c r="K3746" s="256"/>
      <c r="L3746" s="260"/>
      <c r="M3746" s="261"/>
      <c r="N3746" s="262"/>
      <c r="O3746" s="262"/>
      <c r="P3746" s="262"/>
      <c r="Q3746" s="262"/>
      <c r="R3746" s="262"/>
      <c r="S3746" s="262"/>
      <c r="T3746" s="263"/>
      <c r="AT3746" s="264" t="s">
        <v>428</v>
      </c>
      <c r="AU3746" s="264" t="s">
        <v>86</v>
      </c>
      <c r="AV3746" s="12" t="s">
        <v>83</v>
      </c>
      <c r="AW3746" s="12" t="s">
        <v>39</v>
      </c>
      <c r="AX3746" s="12" t="s">
        <v>76</v>
      </c>
      <c r="AY3746" s="264" t="s">
        <v>414</v>
      </c>
    </row>
    <row r="3747" s="13" customFormat="1">
      <c r="B3747" s="265"/>
      <c r="C3747" s="266"/>
      <c r="D3747" s="252" t="s">
        <v>428</v>
      </c>
      <c r="E3747" s="267" t="s">
        <v>21</v>
      </c>
      <c r="F3747" s="268" t="s">
        <v>3986</v>
      </c>
      <c r="G3747" s="266"/>
      <c r="H3747" s="269">
        <v>9614.9089999999997</v>
      </c>
      <c r="I3747" s="270"/>
      <c r="J3747" s="266"/>
      <c r="K3747" s="266"/>
      <c r="L3747" s="271"/>
      <c r="M3747" s="272"/>
      <c r="N3747" s="273"/>
      <c r="O3747" s="273"/>
      <c r="P3747" s="273"/>
      <c r="Q3747" s="273"/>
      <c r="R3747" s="273"/>
      <c r="S3747" s="273"/>
      <c r="T3747" s="274"/>
      <c r="AT3747" s="275" t="s">
        <v>428</v>
      </c>
      <c r="AU3747" s="275" t="s">
        <v>86</v>
      </c>
      <c r="AV3747" s="13" t="s">
        <v>86</v>
      </c>
      <c r="AW3747" s="13" t="s">
        <v>39</v>
      </c>
      <c r="AX3747" s="13" t="s">
        <v>76</v>
      </c>
      <c r="AY3747" s="275" t="s">
        <v>414</v>
      </c>
    </row>
    <row r="3748" s="15" customFormat="1">
      <c r="B3748" s="287"/>
      <c r="C3748" s="288"/>
      <c r="D3748" s="252" t="s">
        <v>428</v>
      </c>
      <c r="E3748" s="289" t="s">
        <v>21</v>
      </c>
      <c r="F3748" s="290" t="s">
        <v>235</v>
      </c>
      <c r="G3748" s="288"/>
      <c r="H3748" s="291">
        <v>9614.9089999999997</v>
      </c>
      <c r="I3748" s="292"/>
      <c r="J3748" s="288"/>
      <c r="K3748" s="288"/>
      <c r="L3748" s="293"/>
      <c r="M3748" s="294"/>
      <c r="N3748" s="295"/>
      <c r="O3748" s="295"/>
      <c r="P3748" s="295"/>
      <c r="Q3748" s="295"/>
      <c r="R3748" s="295"/>
      <c r="S3748" s="295"/>
      <c r="T3748" s="296"/>
      <c r="AT3748" s="297" t="s">
        <v>428</v>
      </c>
      <c r="AU3748" s="297" t="s">
        <v>86</v>
      </c>
      <c r="AV3748" s="15" t="s">
        <v>422</v>
      </c>
      <c r="AW3748" s="15" t="s">
        <v>39</v>
      </c>
      <c r="AX3748" s="15" t="s">
        <v>83</v>
      </c>
      <c r="AY3748" s="297" t="s">
        <v>414</v>
      </c>
    </row>
    <row r="3749" s="13" customFormat="1">
      <c r="B3749" s="265"/>
      <c r="C3749" s="266"/>
      <c r="D3749" s="252" t="s">
        <v>428</v>
      </c>
      <c r="E3749" s="266"/>
      <c r="F3749" s="268" t="s">
        <v>3987</v>
      </c>
      <c r="G3749" s="266"/>
      <c r="H3749" s="269">
        <v>10095.654000000001</v>
      </c>
      <c r="I3749" s="270"/>
      <c r="J3749" s="266"/>
      <c r="K3749" s="266"/>
      <c r="L3749" s="271"/>
      <c r="M3749" s="272"/>
      <c r="N3749" s="273"/>
      <c r="O3749" s="273"/>
      <c r="P3749" s="273"/>
      <c r="Q3749" s="273"/>
      <c r="R3749" s="273"/>
      <c r="S3749" s="273"/>
      <c r="T3749" s="274"/>
      <c r="AT3749" s="275" t="s">
        <v>428</v>
      </c>
      <c r="AU3749" s="275" t="s">
        <v>86</v>
      </c>
      <c r="AV3749" s="13" t="s">
        <v>86</v>
      </c>
      <c r="AW3749" s="13" t="s">
        <v>6</v>
      </c>
      <c r="AX3749" s="13" t="s">
        <v>83</v>
      </c>
      <c r="AY3749" s="275" t="s">
        <v>414</v>
      </c>
    </row>
    <row r="3750" s="1" customFormat="1" ht="25.5" customHeight="1">
      <c r="B3750" s="47"/>
      <c r="C3750" s="240" t="s">
        <v>3988</v>
      </c>
      <c r="D3750" s="240" t="s">
        <v>418</v>
      </c>
      <c r="E3750" s="241" t="s">
        <v>3989</v>
      </c>
      <c r="F3750" s="242" t="s">
        <v>3990</v>
      </c>
      <c r="G3750" s="243" t="s">
        <v>192</v>
      </c>
      <c r="H3750" s="244">
        <v>24410.677</v>
      </c>
      <c r="I3750" s="245"/>
      <c r="J3750" s="246">
        <f>ROUND(I3750*H3750,2)</f>
        <v>0</v>
      </c>
      <c r="K3750" s="242" t="s">
        <v>421</v>
      </c>
      <c r="L3750" s="73"/>
      <c r="M3750" s="247" t="s">
        <v>21</v>
      </c>
      <c r="N3750" s="248" t="s">
        <v>47</v>
      </c>
      <c r="O3750" s="48"/>
      <c r="P3750" s="249">
        <f>O3750*H3750</f>
        <v>0</v>
      </c>
      <c r="Q3750" s="249">
        <v>0.00020000000000000001</v>
      </c>
      <c r="R3750" s="249">
        <f>Q3750*H3750</f>
        <v>4.8821354000000001</v>
      </c>
      <c r="S3750" s="249">
        <v>0</v>
      </c>
      <c r="T3750" s="250">
        <f>S3750*H3750</f>
        <v>0</v>
      </c>
      <c r="AR3750" s="25" t="s">
        <v>690</v>
      </c>
      <c r="AT3750" s="25" t="s">
        <v>418</v>
      </c>
      <c r="AU3750" s="25" t="s">
        <v>86</v>
      </c>
      <c r="AY3750" s="25" t="s">
        <v>414</v>
      </c>
      <c r="BE3750" s="251">
        <f>IF(N3750="základní",J3750,0)</f>
        <v>0</v>
      </c>
      <c r="BF3750" s="251">
        <f>IF(N3750="snížená",J3750,0)</f>
        <v>0</v>
      </c>
      <c r="BG3750" s="251">
        <f>IF(N3750="zákl. přenesená",J3750,0)</f>
        <v>0</v>
      </c>
      <c r="BH3750" s="251">
        <f>IF(N3750="sníž. přenesená",J3750,0)</f>
        <v>0</v>
      </c>
      <c r="BI3750" s="251">
        <f>IF(N3750="nulová",J3750,0)</f>
        <v>0</v>
      </c>
      <c r="BJ3750" s="25" t="s">
        <v>83</v>
      </c>
      <c r="BK3750" s="251">
        <f>ROUND(I3750*H3750,2)</f>
        <v>0</v>
      </c>
      <c r="BL3750" s="25" t="s">
        <v>690</v>
      </c>
      <c r="BM3750" s="25" t="s">
        <v>3991</v>
      </c>
    </row>
    <row r="3751" s="12" customFormat="1">
      <c r="B3751" s="255"/>
      <c r="C3751" s="256"/>
      <c r="D3751" s="252" t="s">
        <v>428</v>
      </c>
      <c r="E3751" s="257" t="s">
        <v>21</v>
      </c>
      <c r="F3751" s="258" t="s">
        <v>3992</v>
      </c>
      <c r="G3751" s="256"/>
      <c r="H3751" s="257" t="s">
        <v>21</v>
      </c>
      <c r="I3751" s="259"/>
      <c r="J3751" s="256"/>
      <c r="K3751" s="256"/>
      <c r="L3751" s="260"/>
      <c r="M3751" s="261"/>
      <c r="N3751" s="262"/>
      <c r="O3751" s="262"/>
      <c r="P3751" s="262"/>
      <c r="Q3751" s="262"/>
      <c r="R3751" s="262"/>
      <c r="S3751" s="262"/>
      <c r="T3751" s="263"/>
      <c r="AT3751" s="264" t="s">
        <v>428</v>
      </c>
      <c r="AU3751" s="264" t="s">
        <v>86</v>
      </c>
      <c r="AV3751" s="12" t="s">
        <v>83</v>
      </c>
      <c r="AW3751" s="12" t="s">
        <v>39</v>
      </c>
      <c r="AX3751" s="12" t="s">
        <v>76</v>
      </c>
      <c r="AY3751" s="264" t="s">
        <v>414</v>
      </c>
    </row>
    <row r="3752" s="13" customFormat="1">
      <c r="B3752" s="265"/>
      <c r="C3752" s="266"/>
      <c r="D3752" s="252" t="s">
        <v>428</v>
      </c>
      <c r="E3752" s="267" t="s">
        <v>21</v>
      </c>
      <c r="F3752" s="268" t="s">
        <v>253</v>
      </c>
      <c r="G3752" s="266"/>
      <c r="H3752" s="269">
        <v>38459.633999999998</v>
      </c>
      <c r="I3752" s="270"/>
      <c r="J3752" s="266"/>
      <c r="K3752" s="266"/>
      <c r="L3752" s="271"/>
      <c r="M3752" s="272"/>
      <c r="N3752" s="273"/>
      <c r="O3752" s="273"/>
      <c r="P3752" s="273"/>
      <c r="Q3752" s="273"/>
      <c r="R3752" s="273"/>
      <c r="S3752" s="273"/>
      <c r="T3752" s="274"/>
      <c r="AT3752" s="275" t="s">
        <v>428</v>
      </c>
      <c r="AU3752" s="275" t="s">
        <v>86</v>
      </c>
      <c r="AV3752" s="13" t="s">
        <v>86</v>
      </c>
      <c r="AW3752" s="13" t="s">
        <v>39</v>
      </c>
      <c r="AX3752" s="13" t="s">
        <v>76</v>
      </c>
      <c r="AY3752" s="275" t="s">
        <v>414</v>
      </c>
    </row>
    <row r="3753" s="12" customFormat="1">
      <c r="B3753" s="255"/>
      <c r="C3753" s="256"/>
      <c r="D3753" s="252" t="s">
        <v>428</v>
      </c>
      <c r="E3753" s="257" t="s">
        <v>21</v>
      </c>
      <c r="F3753" s="258" t="s">
        <v>3993</v>
      </c>
      <c r="G3753" s="256"/>
      <c r="H3753" s="257" t="s">
        <v>21</v>
      </c>
      <c r="I3753" s="259"/>
      <c r="J3753" s="256"/>
      <c r="K3753" s="256"/>
      <c r="L3753" s="260"/>
      <c r="M3753" s="261"/>
      <c r="N3753" s="262"/>
      <c r="O3753" s="262"/>
      <c r="P3753" s="262"/>
      <c r="Q3753" s="262"/>
      <c r="R3753" s="262"/>
      <c r="S3753" s="262"/>
      <c r="T3753" s="263"/>
      <c r="AT3753" s="264" t="s">
        <v>428</v>
      </c>
      <c r="AU3753" s="264" t="s">
        <v>86</v>
      </c>
      <c r="AV3753" s="12" t="s">
        <v>83</v>
      </c>
      <c r="AW3753" s="12" t="s">
        <v>39</v>
      </c>
      <c r="AX3753" s="12" t="s">
        <v>76</v>
      </c>
      <c r="AY3753" s="264" t="s">
        <v>414</v>
      </c>
    </row>
    <row r="3754" s="12" customFormat="1">
      <c r="B3754" s="255"/>
      <c r="C3754" s="256"/>
      <c r="D3754" s="252" t="s">
        <v>428</v>
      </c>
      <c r="E3754" s="257" t="s">
        <v>21</v>
      </c>
      <c r="F3754" s="258" t="s">
        <v>3994</v>
      </c>
      <c r="G3754" s="256"/>
      <c r="H3754" s="257" t="s">
        <v>21</v>
      </c>
      <c r="I3754" s="259"/>
      <c r="J3754" s="256"/>
      <c r="K3754" s="256"/>
      <c r="L3754" s="260"/>
      <c r="M3754" s="261"/>
      <c r="N3754" s="262"/>
      <c r="O3754" s="262"/>
      <c r="P3754" s="262"/>
      <c r="Q3754" s="262"/>
      <c r="R3754" s="262"/>
      <c r="S3754" s="262"/>
      <c r="T3754" s="263"/>
      <c r="AT3754" s="264" t="s">
        <v>428</v>
      </c>
      <c r="AU3754" s="264" t="s">
        <v>86</v>
      </c>
      <c r="AV3754" s="12" t="s">
        <v>83</v>
      </c>
      <c r="AW3754" s="12" t="s">
        <v>39</v>
      </c>
      <c r="AX3754" s="12" t="s">
        <v>76</v>
      </c>
      <c r="AY3754" s="264" t="s">
        <v>414</v>
      </c>
    </row>
    <row r="3755" s="13" customFormat="1">
      <c r="B3755" s="265"/>
      <c r="C3755" s="266"/>
      <c r="D3755" s="252" t="s">
        <v>428</v>
      </c>
      <c r="E3755" s="267" t="s">
        <v>21</v>
      </c>
      <c r="F3755" s="268" t="s">
        <v>3995</v>
      </c>
      <c r="G3755" s="266"/>
      <c r="H3755" s="269">
        <v>-1443.875</v>
      </c>
      <c r="I3755" s="270"/>
      <c r="J3755" s="266"/>
      <c r="K3755" s="266"/>
      <c r="L3755" s="271"/>
      <c r="M3755" s="272"/>
      <c r="N3755" s="273"/>
      <c r="O3755" s="273"/>
      <c r="P3755" s="273"/>
      <c r="Q3755" s="273"/>
      <c r="R3755" s="273"/>
      <c r="S3755" s="273"/>
      <c r="T3755" s="274"/>
      <c r="AT3755" s="275" t="s">
        <v>428</v>
      </c>
      <c r="AU3755" s="275" t="s">
        <v>86</v>
      </c>
      <c r="AV3755" s="13" t="s">
        <v>86</v>
      </c>
      <c r="AW3755" s="13" t="s">
        <v>39</v>
      </c>
      <c r="AX3755" s="13" t="s">
        <v>76</v>
      </c>
      <c r="AY3755" s="275" t="s">
        <v>414</v>
      </c>
    </row>
    <row r="3756" s="12" customFormat="1">
      <c r="B3756" s="255"/>
      <c r="C3756" s="256"/>
      <c r="D3756" s="252" t="s">
        <v>428</v>
      </c>
      <c r="E3756" s="257" t="s">
        <v>21</v>
      </c>
      <c r="F3756" s="258" t="s">
        <v>3996</v>
      </c>
      <c r="G3756" s="256"/>
      <c r="H3756" s="257" t="s">
        <v>21</v>
      </c>
      <c r="I3756" s="259"/>
      <c r="J3756" s="256"/>
      <c r="K3756" s="256"/>
      <c r="L3756" s="260"/>
      <c r="M3756" s="261"/>
      <c r="N3756" s="262"/>
      <c r="O3756" s="262"/>
      <c r="P3756" s="262"/>
      <c r="Q3756" s="262"/>
      <c r="R3756" s="262"/>
      <c r="S3756" s="262"/>
      <c r="T3756" s="263"/>
      <c r="AT3756" s="264" t="s">
        <v>428</v>
      </c>
      <c r="AU3756" s="264" t="s">
        <v>86</v>
      </c>
      <c r="AV3756" s="12" t="s">
        <v>83</v>
      </c>
      <c r="AW3756" s="12" t="s">
        <v>39</v>
      </c>
      <c r="AX3756" s="12" t="s">
        <v>76</v>
      </c>
      <c r="AY3756" s="264" t="s">
        <v>414</v>
      </c>
    </row>
    <row r="3757" s="13" customFormat="1">
      <c r="B3757" s="265"/>
      <c r="C3757" s="266"/>
      <c r="D3757" s="252" t="s">
        <v>428</v>
      </c>
      <c r="E3757" s="267" t="s">
        <v>21</v>
      </c>
      <c r="F3757" s="268" t="s">
        <v>3997</v>
      </c>
      <c r="G3757" s="266"/>
      <c r="H3757" s="269">
        <v>-12605.082</v>
      </c>
      <c r="I3757" s="270"/>
      <c r="J3757" s="266"/>
      <c r="K3757" s="266"/>
      <c r="L3757" s="271"/>
      <c r="M3757" s="272"/>
      <c r="N3757" s="273"/>
      <c r="O3757" s="273"/>
      <c r="P3757" s="273"/>
      <c r="Q3757" s="273"/>
      <c r="R3757" s="273"/>
      <c r="S3757" s="273"/>
      <c r="T3757" s="274"/>
      <c r="AT3757" s="275" t="s">
        <v>428</v>
      </c>
      <c r="AU3757" s="275" t="s">
        <v>86</v>
      </c>
      <c r="AV3757" s="13" t="s">
        <v>86</v>
      </c>
      <c r="AW3757" s="13" t="s">
        <v>39</v>
      </c>
      <c r="AX3757" s="13" t="s">
        <v>76</v>
      </c>
      <c r="AY3757" s="275" t="s">
        <v>414</v>
      </c>
    </row>
    <row r="3758" s="15" customFormat="1">
      <c r="B3758" s="287"/>
      <c r="C3758" s="288"/>
      <c r="D3758" s="252" t="s">
        <v>428</v>
      </c>
      <c r="E3758" s="289" t="s">
        <v>21</v>
      </c>
      <c r="F3758" s="290" t="s">
        <v>235</v>
      </c>
      <c r="G3758" s="288"/>
      <c r="H3758" s="291">
        <v>24410.677</v>
      </c>
      <c r="I3758" s="292"/>
      <c r="J3758" s="288"/>
      <c r="K3758" s="288"/>
      <c r="L3758" s="293"/>
      <c r="M3758" s="294"/>
      <c r="N3758" s="295"/>
      <c r="O3758" s="295"/>
      <c r="P3758" s="295"/>
      <c r="Q3758" s="295"/>
      <c r="R3758" s="295"/>
      <c r="S3758" s="295"/>
      <c r="T3758" s="296"/>
      <c r="AT3758" s="297" t="s">
        <v>428</v>
      </c>
      <c r="AU3758" s="297" t="s">
        <v>86</v>
      </c>
      <c r="AV3758" s="15" t="s">
        <v>422</v>
      </c>
      <c r="AW3758" s="15" t="s">
        <v>39</v>
      </c>
      <c r="AX3758" s="15" t="s">
        <v>83</v>
      </c>
      <c r="AY3758" s="297" t="s">
        <v>414</v>
      </c>
    </row>
    <row r="3759" s="1" customFormat="1" ht="25.5" customHeight="1">
      <c r="B3759" s="47"/>
      <c r="C3759" s="240" t="s">
        <v>3998</v>
      </c>
      <c r="D3759" s="240" t="s">
        <v>418</v>
      </c>
      <c r="E3759" s="241" t="s">
        <v>3999</v>
      </c>
      <c r="F3759" s="242" t="s">
        <v>4000</v>
      </c>
      <c r="G3759" s="243" t="s">
        <v>192</v>
      </c>
      <c r="H3759" s="244">
        <v>38459.633999999998</v>
      </c>
      <c r="I3759" s="245"/>
      <c r="J3759" s="246">
        <f>ROUND(I3759*H3759,2)</f>
        <v>0</v>
      </c>
      <c r="K3759" s="242" t="s">
        <v>421</v>
      </c>
      <c r="L3759" s="73"/>
      <c r="M3759" s="247" t="s">
        <v>21</v>
      </c>
      <c r="N3759" s="248" t="s">
        <v>47</v>
      </c>
      <c r="O3759" s="48"/>
      <c r="P3759" s="249">
        <f>O3759*H3759</f>
        <v>0</v>
      </c>
      <c r="Q3759" s="249">
        <v>0.00029</v>
      </c>
      <c r="R3759" s="249">
        <f>Q3759*H3759</f>
        <v>11.15329386</v>
      </c>
      <c r="S3759" s="249">
        <v>0</v>
      </c>
      <c r="T3759" s="250">
        <f>S3759*H3759</f>
        <v>0</v>
      </c>
      <c r="AR3759" s="25" t="s">
        <v>690</v>
      </c>
      <c r="AT3759" s="25" t="s">
        <v>418</v>
      </c>
      <c r="AU3759" s="25" t="s">
        <v>86</v>
      </c>
      <c r="AY3759" s="25" t="s">
        <v>414</v>
      </c>
      <c r="BE3759" s="251">
        <f>IF(N3759="základní",J3759,0)</f>
        <v>0</v>
      </c>
      <c r="BF3759" s="251">
        <f>IF(N3759="snížená",J3759,0)</f>
        <v>0</v>
      </c>
      <c r="BG3759" s="251">
        <f>IF(N3759="zákl. přenesená",J3759,0)</f>
        <v>0</v>
      </c>
      <c r="BH3759" s="251">
        <f>IF(N3759="sníž. přenesená",J3759,0)</f>
        <v>0</v>
      </c>
      <c r="BI3759" s="251">
        <f>IF(N3759="nulová",J3759,0)</f>
        <v>0</v>
      </c>
      <c r="BJ3759" s="25" t="s">
        <v>83</v>
      </c>
      <c r="BK3759" s="251">
        <f>ROUND(I3759*H3759,2)</f>
        <v>0</v>
      </c>
      <c r="BL3759" s="25" t="s">
        <v>690</v>
      </c>
      <c r="BM3759" s="25" t="s">
        <v>4001</v>
      </c>
    </row>
    <row r="3760" s="12" customFormat="1">
      <c r="B3760" s="255"/>
      <c r="C3760" s="256"/>
      <c r="D3760" s="252" t="s">
        <v>428</v>
      </c>
      <c r="E3760" s="257" t="s">
        <v>21</v>
      </c>
      <c r="F3760" s="258" t="s">
        <v>822</v>
      </c>
      <c r="G3760" s="256"/>
      <c r="H3760" s="257" t="s">
        <v>21</v>
      </c>
      <c r="I3760" s="259"/>
      <c r="J3760" s="256"/>
      <c r="K3760" s="256"/>
      <c r="L3760" s="260"/>
      <c r="M3760" s="261"/>
      <c r="N3760" s="262"/>
      <c r="O3760" s="262"/>
      <c r="P3760" s="262"/>
      <c r="Q3760" s="262"/>
      <c r="R3760" s="262"/>
      <c r="S3760" s="262"/>
      <c r="T3760" s="263"/>
      <c r="AT3760" s="264" t="s">
        <v>428</v>
      </c>
      <c r="AU3760" s="264" t="s">
        <v>86</v>
      </c>
      <c r="AV3760" s="12" t="s">
        <v>83</v>
      </c>
      <c r="AW3760" s="12" t="s">
        <v>39</v>
      </c>
      <c r="AX3760" s="12" t="s">
        <v>76</v>
      </c>
      <c r="AY3760" s="264" t="s">
        <v>414</v>
      </c>
    </row>
    <row r="3761" s="12" customFormat="1">
      <c r="B3761" s="255"/>
      <c r="C3761" s="256"/>
      <c r="D3761" s="252" t="s">
        <v>428</v>
      </c>
      <c r="E3761" s="257" t="s">
        <v>21</v>
      </c>
      <c r="F3761" s="258" t="s">
        <v>3992</v>
      </c>
      <c r="G3761" s="256"/>
      <c r="H3761" s="257" t="s">
        <v>21</v>
      </c>
      <c r="I3761" s="259"/>
      <c r="J3761" s="256"/>
      <c r="K3761" s="256"/>
      <c r="L3761" s="260"/>
      <c r="M3761" s="261"/>
      <c r="N3761" s="262"/>
      <c r="O3761" s="262"/>
      <c r="P3761" s="262"/>
      <c r="Q3761" s="262"/>
      <c r="R3761" s="262"/>
      <c r="S3761" s="262"/>
      <c r="T3761" s="263"/>
      <c r="AT3761" s="264" t="s">
        <v>428</v>
      </c>
      <c r="AU3761" s="264" t="s">
        <v>86</v>
      </c>
      <c r="AV3761" s="12" t="s">
        <v>83</v>
      </c>
      <c r="AW3761" s="12" t="s">
        <v>39</v>
      </c>
      <c r="AX3761" s="12" t="s">
        <v>76</v>
      </c>
      <c r="AY3761" s="264" t="s">
        <v>414</v>
      </c>
    </row>
    <row r="3762" s="13" customFormat="1">
      <c r="B3762" s="265"/>
      <c r="C3762" s="266"/>
      <c r="D3762" s="252" t="s">
        <v>428</v>
      </c>
      <c r="E3762" s="267" t="s">
        <v>21</v>
      </c>
      <c r="F3762" s="268" t="s">
        <v>312</v>
      </c>
      <c r="G3762" s="266"/>
      <c r="H3762" s="269">
        <v>11393.450000000001</v>
      </c>
      <c r="I3762" s="270"/>
      <c r="J3762" s="266"/>
      <c r="K3762" s="266"/>
      <c r="L3762" s="271"/>
      <c r="M3762" s="272"/>
      <c r="N3762" s="273"/>
      <c r="O3762" s="273"/>
      <c r="P3762" s="273"/>
      <c r="Q3762" s="273"/>
      <c r="R3762" s="273"/>
      <c r="S3762" s="273"/>
      <c r="T3762" s="274"/>
      <c r="AT3762" s="275" t="s">
        <v>428</v>
      </c>
      <c r="AU3762" s="275" t="s">
        <v>86</v>
      </c>
      <c r="AV3762" s="13" t="s">
        <v>86</v>
      </c>
      <c r="AW3762" s="13" t="s">
        <v>39</v>
      </c>
      <c r="AX3762" s="13" t="s">
        <v>76</v>
      </c>
      <c r="AY3762" s="275" t="s">
        <v>414</v>
      </c>
    </row>
    <row r="3763" s="12" customFormat="1">
      <c r="B3763" s="255"/>
      <c r="C3763" s="256"/>
      <c r="D3763" s="252" t="s">
        <v>428</v>
      </c>
      <c r="E3763" s="257" t="s">
        <v>21</v>
      </c>
      <c r="F3763" s="258" t="s">
        <v>3994</v>
      </c>
      <c r="G3763" s="256"/>
      <c r="H3763" s="257" t="s">
        <v>21</v>
      </c>
      <c r="I3763" s="259"/>
      <c r="J3763" s="256"/>
      <c r="K3763" s="256"/>
      <c r="L3763" s="260"/>
      <c r="M3763" s="261"/>
      <c r="N3763" s="262"/>
      <c r="O3763" s="262"/>
      <c r="P3763" s="262"/>
      <c r="Q3763" s="262"/>
      <c r="R3763" s="262"/>
      <c r="S3763" s="262"/>
      <c r="T3763" s="263"/>
      <c r="AT3763" s="264" t="s">
        <v>428</v>
      </c>
      <c r="AU3763" s="264" t="s">
        <v>86</v>
      </c>
      <c r="AV3763" s="12" t="s">
        <v>83</v>
      </c>
      <c r="AW3763" s="12" t="s">
        <v>39</v>
      </c>
      <c r="AX3763" s="12" t="s">
        <v>76</v>
      </c>
      <c r="AY3763" s="264" t="s">
        <v>414</v>
      </c>
    </row>
    <row r="3764" s="13" customFormat="1">
      <c r="B3764" s="265"/>
      <c r="C3764" s="266"/>
      <c r="D3764" s="252" t="s">
        <v>428</v>
      </c>
      <c r="E3764" s="267" t="s">
        <v>21</v>
      </c>
      <c r="F3764" s="268" t="s">
        <v>496</v>
      </c>
      <c r="G3764" s="266"/>
      <c r="H3764" s="269">
        <v>1443.875</v>
      </c>
      <c r="I3764" s="270"/>
      <c r="J3764" s="266"/>
      <c r="K3764" s="266"/>
      <c r="L3764" s="271"/>
      <c r="M3764" s="272"/>
      <c r="N3764" s="273"/>
      <c r="O3764" s="273"/>
      <c r="P3764" s="273"/>
      <c r="Q3764" s="273"/>
      <c r="R3764" s="273"/>
      <c r="S3764" s="273"/>
      <c r="T3764" s="274"/>
      <c r="AT3764" s="275" t="s">
        <v>428</v>
      </c>
      <c r="AU3764" s="275" t="s">
        <v>86</v>
      </c>
      <c r="AV3764" s="13" t="s">
        <v>86</v>
      </c>
      <c r="AW3764" s="13" t="s">
        <v>39</v>
      </c>
      <c r="AX3764" s="13" t="s">
        <v>76</v>
      </c>
      <c r="AY3764" s="275" t="s">
        <v>414</v>
      </c>
    </row>
    <row r="3765" s="14" customFormat="1">
      <c r="B3765" s="276"/>
      <c r="C3765" s="277"/>
      <c r="D3765" s="252" t="s">
        <v>428</v>
      </c>
      <c r="E3765" s="278" t="s">
        <v>255</v>
      </c>
      <c r="F3765" s="279" t="s">
        <v>259</v>
      </c>
      <c r="G3765" s="277"/>
      <c r="H3765" s="280">
        <v>12837.325000000001</v>
      </c>
      <c r="I3765" s="281"/>
      <c r="J3765" s="277"/>
      <c r="K3765" s="277"/>
      <c r="L3765" s="282"/>
      <c r="M3765" s="283"/>
      <c r="N3765" s="284"/>
      <c r="O3765" s="284"/>
      <c r="P3765" s="284"/>
      <c r="Q3765" s="284"/>
      <c r="R3765" s="284"/>
      <c r="S3765" s="284"/>
      <c r="T3765" s="285"/>
      <c r="AT3765" s="286" t="s">
        <v>428</v>
      </c>
      <c r="AU3765" s="286" t="s">
        <v>86</v>
      </c>
      <c r="AV3765" s="14" t="s">
        <v>394</v>
      </c>
      <c r="AW3765" s="14" t="s">
        <v>39</v>
      </c>
      <c r="AX3765" s="14" t="s">
        <v>76</v>
      </c>
      <c r="AY3765" s="286" t="s">
        <v>414</v>
      </c>
    </row>
    <row r="3766" s="12" customFormat="1">
      <c r="B3766" s="255"/>
      <c r="C3766" s="256"/>
      <c r="D3766" s="252" t="s">
        <v>428</v>
      </c>
      <c r="E3766" s="257" t="s">
        <v>21</v>
      </c>
      <c r="F3766" s="258" t="s">
        <v>826</v>
      </c>
      <c r="G3766" s="256"/>
      <c r="H3766" s="257" t="s">
        <v>21</v>
      </c>
      <c r="I3766" s="259"/>
      <c r="J3766" s="256"/>
      <c r="K3766" s="256"/>
      <c r="L3766" s="260"/>
      <c r="M3766" s="261"/>
      <c r="N3766" s="262"/>
      <c r="O3766" s="262"/>
      <c r="P3766" s="262"/>
      <c r="Q3766" s="262"/>
      <c r="R3766" s="262"/>
      <c r="S3766" s="262"/>
      <c r="T3766" s="263"/>
      <c r="AT3766" s="264" t="s">
        <v>428</v>
      </c>
      <c r="AU3766" s="264" t="s">
        <v>86</v>
      </c>
      <c r="AV3766" s="12" t="s">
        <v>83</v>
      </c>
      <c r="AW3766" s="12" t="s">
        <v>39</v>
      </c>
      <c r="AX3766" s="12" t="s">
        <v>76</v>
      </c>
      <c r="AY3766" s="264" t="s">
        <v>414</v>
      </c>
    </row>
    <row r="3767" s="12" customFormat="1">
      <c r="B3767" s="255"/>
      <c r="C3767" s="256"/>
      <c r="D3767" s="252" t="s">
        <v>428</v>
      </c>
      <c r="E3767" s="257" t="s">
        <v>21</v>
      </c>
      <c r="F3767" s="258" t="s">
        <v>3992</v>
      </c>
      <c r="G3767" s="256"/>
      <c r="H3767" s="257" t="s">
        <v>21</v>
      </c>
      <c r="I3767" s="259"/>
      <c r="J3767" s="256"/>
      <c r="K3767" s="256"/>
      <c r="L3767" s="260"/>
      <c r="M3767" s="261"/>
      <c r="N3767" s="262"/>
      <c r="O3767" s="262"/>
      <c r="P3767" s="262"/>
      <c r="Q3767" s="262"/>
      <c r="R3767" s="262"/>
      <c r="S3767" s="262"/>
      <c r="T3767" s="263"/>
      <c r="AT3767" s="264" t="s">
        <v>428</v>
      </c>
      <c r="AU3767" s="264" t="s">
        <v>86</v>
      </c>
      <c r="AV3767" s="12" t="s">
        <v>83</v>
      </c>
      <c r="AW3767" s="12" t="s">
        <v>39</v>
      </c>
      <c r="AX3767" s="12" t="s">
        <v>76</v>
      </c>
      <c r="AY3767" s="264" t="s">
        <v>414</v>
      </c>
    </row>
    <row r="3768" s="13" customFormat="1">
      <c r="B3768" s="265"/>
      <c r="C3768" s="266"/>
      <c r="D3768" s="252" t="s">
        <v>428</v>
      </c>
      <c r="E3768" s="267" t="s">
        <v>21</v>
      </c>
      <c r="F3768" s="268" t="s">
        <v>306</v>
      </c>
      <c r="G3768" s="266"/>
      <c r="H3768" s="269">
        <v>22836.293000000001</v>
      </c>
      <c r="I3768" s="270"/>
      <c r="J3768" s="266"/>
      <c r="K3768" s="266"/>
      <c r="L3768" s="271"/>
      <c r="M3768" s="272"/>
      <c r="N3768" s="273"/>
      <c r="O3768" s="273"/>
      <c r="P3768" s="273"/>
      <c r="Q3768" s="273"/>
      <c r="R3768" s="273"/>
      <c r="S3768" s="273"/>
      <c r="T3768" s="274"/>
      <c r="AT3768" s="275" t="s">
        <v>428</v>
      </c>
      <c r="AU3768" s="275" t="s">
        <v>86</v>
      </c>
      <c r="AV3768" s="13" t="s">
        <v>86</v>
      </c>
      <c r="AW3768" s="13" t="s">
        <v>39</v>
      </c>
      <c r="AX3768" s="13" t="s">
        <v>76</v>
      </c>
      <c r="AY3768" s="275" t="s">
        <v>414</v>
      </c>
    </row>
    <row r="3769" s="13" customFormat="1">
      <c r="B3769" s="265"/>
      <c r="C3769" s="266"/>
      <c r="D3769" s="252" t="s">
        <v>428</v>
      </c>
      <c r="E3769" s="267" t="s">
        <v>21</v>
      </c>
      <c r="F3769" s="268" t="s">
        <v>303</v>
      </c>
      <c r="G3769" s="266"/>
      <c r="H3769" s="269">
        <v>155.47200000000001</v>
      </c>
      <c r="I3769" s="270"/>
      <c r="J3769" s="266"/>
      <c r="K3769" s="266"/>
      <c r="L3769" s="271"/>
      <c r="M3769" s="272"/>
      <c r="N3769" s="273"/>
      <c r="O3769" s="273"/>
      <c r="P3769" s="273"/>
      <c r="Q3769" s="273"/>
      <c r="R3769" s="273"/>
      <c r="S3769" s="273"/>
      <c r="T3769" s="274"/>
      <c r="AT3769" s="275" t="s">
        <v>428</v>
      </c>
      <c r="AU3769" s="275" t="s">
        <v>86</v>
      </c>
      <c r="AV3769" s="13" t="s">
        <v>86</v>
      </c>
      <c r="AW3769" s="13" t="s">
        <v>39</v>
      </c>
      <c r="AX3769" s="13" t="s">
        <v>76</v>
      </c>
      <c r="AY3769" s="275" t="s">
        <v>414</v>
      </c>
    </row>
    <row r="3770" s="13" customFormat="1">
      <c r="B3770" s="265"/>
      <c r="C3770" s="266"/>
      <c r="D3770" s="252" t="s">
        <v>428</v>
      </c>
      <c r="E3770" s="267" t="s">
        <v>21</v>
      </c>
      <c r="F3770" s="268" t="s">
        <v>315</v>
      </c>
      <c r="G3770" s="266"/>
      <c r="H3770" s="269">
        <v>1074.01</v>
      </c>
      <c r="I3770" s="270"/>
      <c r="J3770" s="266"/>
      <c r="K3770" s="266"/>
      <c r="L3770" s="271"/>
      <c r="M3770" s="272"/>
      <c r="N3770" s="273"/>
      <c r="O3770" s="273"/>
      <c r="P3770" s="273"/>
      <c r="Q3770" s="273"/>
      <c r="R3770" s="273"/>
      <c r="S3770" s="273"/>
      <c r="T3770" s="274"/>
      <c r="AT3770" s="275" t="s">
        <v>428</v>
      </c>
      <c r="AU3770" s="275" t="s">
        <v>86</v>
      </c>
      <c r="AV3770" s="13" t="s">
        <v>86</v>
      </c>
      <c r="AW3770" s="13" t="s">
        <v>39</v>
      </c>
      <c r="AX3770" s="13" t="s">
        <v>76</v>
      </c>
      <c r="AY3770" s="275" t="s">
        <v>414</v>
      </c>
    </row>
    <row r="3771" s="12" customFormat="1">
      <c r="B3771" s="255"/>
      <c r="C3771" s="256"/>
      <c r="D3771" s="252" t="s">
        <v>428</v>
      </c>
      <c r="E3771" s="257" t="s">
        <v>21</v>
      </c>
      <c r="F3771" s="258" t="s">
        <v>3996</v>
      </c>
      <c r="G3771" s="256"/>
      <c r="H3771" s="257" t="s">
        <v>21</v>
      </c>
      <c r="I3771" s="259"/>
      <c r="J3771" s="256"/>
      <c r="K3771" s="256"/>
      <c r="L3771" s="260"/>
      <c r="M3771" s="261"/>
      <c r="N3771" s="262"/>
      <c r="O3771" s="262"/>
      <c r="P3771" s="262"/>
      <c r="Q3771" s="262"/>
      <c r="R3771" s="262"/>
      <c r="S3771" s="262"/>
      <c r="T3771" s="263"/>
      <c r="AT3771" s="264" t="s">
        <v>428</v>
      </c>
      <c r="AU3771" s="264" t="s">
        <v>86</v>
      </c>
      <c r="AV3771" s="12" t="s">
        <v>83</v>
      </c>
      <c r="AW3771" s="12" t="s">
        <v>39</v>
      </c>
      <c r="AX3771" s="12" t="s">
        <v>76</v>
      </c>
      <c r="AY3771" s="264" t="s">
        <v>414</v>
      </c>
    </row>
    <row r="3772" s="13" customFormat="1">
      <c r="B3772" s="265"/>
      <c r="C3772" s="266"/>
      <c r="D3772" s="252" t="s">
        <v>428</v>
      </c>
      <c r="E3772" s="267" t="s">
        <v>21</v>
      </c>
      <c r="F3772" s="268" t="s">
        <v>4002</v>
      </c>
      <c r="G3772" s="266"/>
      <c r="H3772" s="269">
        <v>12605.082</v>
      </c>
      <c r="I3772" s="270"/>
      <c r="J3772" s="266"/>
      <c r="K3772" s="266"/>
      <c r="L3772" s="271"/>
      <c r="M3772" s="272"/>
      <c r="N3772" s="273"/>
      <c r="O3772" s="273"/>
      <c r="P3772" s="273"/>
      <c r="Q3772" s="273"/>
      <c r="R3772" s="273"/>
      <c r="S3772" s="273"/>
      <c r="T3772" s="274"/>
      <c r="AT3772" s="275" t="s">
        <v>428</v>
      </c>
      <c r="AU3772" s="275" t="s">
        <v>86</v>
      </c>
      <c r="AV3772" s="13" t="s">
        <v>86</v>
      </c>
      <c r="AW3772" s="13" t="s">
        <v>39</v>
      </c>
      <c r="AX3772" s="13" t="s">
        <v>76</v>
      </c>
      <c r="AY3772" s="275" t="s">
        <v>414</v>
      </c>
    </row>
    <row r="3773" s="12" customFormat="1">
      <c r="B3773" s="255"/>
      <c r="C3773" s="256"/>
      <c r="D3773" s="252" t="s">
        <v>428</v>
      </c>
      <c r="E3773" s="257" t="s">
        <v>21</v>
      </c>
      <c r="F3773" s="258" t="s">
        <v>4003</v>
      </c>
      <c r="G3773" s="256"/>
      <c r="H3773" s="257" t="s">
        <v>21</v>
      </c>
      <c r="I3773" s="259"/>
      <c r="J3773" s="256"/>
      <c r="K3773" s="256"/>
      <c r="L3773" s="260"/>
      <c r="M3773" s="261"/>
      <c r="N3773" s="262"/>
      <c r="O3773" s="262"/>
      <c r="P3773" s="262"/>
      <c r="Q3773" s="262"/>
      <c r="R3773" s="262"/>
      <c r="S3773" s="262"/>
      <c r="T3773" s="263"/>
      <c r="AT3773" s="264" t="s">
        <v>428</v>
      </c>
      <c r="AU3773" s="264" t="s">
        <v>86</v>
      </c>
      <c r="AV3773" s="12" t="s">
        <v>83</v>
      </c>
      <c r="AW3773" s="12" t="s">
        <v>39</v>
      </c>
      <c r="AX3773" s="12" t="s">
        <v>76</v>
      </c>
      <c r="AY3773" s="264" t="s">
        <v>414</v>
      </c>
    </row>
    <row r="3774" s="13" customFormat="1">
      <c r="B3774" s="265"/>
      <c r="C3774" s="266"/>
      <c r="D3774" s="252" t="s">
        <v>428</v>
      </c>
      <c r="E3774" s="267" t="s">
        <v>21</v>
      </c>
      <c r="F3774" s="268" t="s">
        <v>4004</v>
      </c>
      <c r="G3774" s="266"/>
      <c r="H3774" s="269">
        <v>-2652.8780000000002</v>
      </c>
      <c r="I3774" s="270"/>
      <c r="J3774" s="266"/>
      <c r="K3774" s="266"/>
      <c r="L3774" s="271"/>
      <c r="M3774" s="272"/>
      <c r="N3774" s="273"/>
      <c r="O3774" s="273"/>
      <c r="P3774" s="273"/>
      <c r="Q3774" s="273"/>
      <c r="R3774" s="273"/>
      <c r="S3774" s="273"/>
      <c r="T3774" s="274"/>
      <c r="AT3774" s="275" t="s">
        <v>428</v>
      </c>
      <c r="AU3774" s="275" t="s">
        <v>86</v>
      </c>
      <c r="AV3774" s="13" t="s">
        <v>86</v>
      </c>
      <c r="AW3774" s="13" t="s">
        <v>39</v>
      </c>
      <c r="AX3774" s="13" t="s">
        <v>76</v>
      </c>
      <c r="AY3774" s="275" t="s">
        <v>414</v>
      </c>
    </row>
    <row r="3775" s="12" customFormat="1">
      <c r="B3775" s="255"/>
      <c r="C3775" s="256"/>
      <c r="D3775" s="252" t="s">
        <v>428</v>
      </c>
      <c r="E3775" s="257" t="s">
        <v>21</v>
      </c>
      <c r="F3775" s="258" t="s">
        <v>4005</v>
      </c>
      <c r="G3775" s="256"/>
      <c r="H3775" s="257" t="s">
        <v>21</v>
      </c>
      <c r="I3775" s="259"/>
      <c r="J3775" s="256"/>
      <c r="K3775" s="256"/>
      <c r="L3775" s="260"/>
      <c r="M3775" s="261"/>
      <c r="N3775" s="262"/>
      <c r="O3775" s="262"/>
      <c r="P3775" s="262"/>
      <c r="Q3775" s="262"/>
      <c r="R3775" s="262"/>
      <c r="S3775" s="262"/>
      <c r="T3775" s="263"/>
      <c r="AT3775" s="264" t="s">
        <v>428</v>
      </c>
      <c r="AU3775" s="264" t="s">
        <v>86</v>
      </c>
      <c r="AV3775" s="12" t="s">
        <v>83</v>
      </c>
      <c r="AW3775" s="12" t="s">
        <v>39</v>
      </c>
      <c r="AX3775" s="12" t="s">
        <v>76</v>
      </c>
      <c r="AY3775" s="264" t="s">
        <v>414</v>
      </c>
    </row>
    <row r="3776" s="13" customFormat="1">
      <c r="B3776" s="265"/>
      <c r="C3776" s="266"/>
      <c r="D3776" s="252" t="s">
        <v>428</v>
      </c>
      <c r="E3776" s="267" t="s">
        <v>21</v>
      </c>
      <c r="F3776" s="268" t="s">
        <v>4006</v>
      </c>
      <c r="G3776" s="266"/>
      <c r="H3776" s="269">
        <v>-8395.6700000000001</v>
      </c>
      <c r="I3776" s="270"/>
      <c r="J3776" s="266"/>
      <c r="K3776" s="266"/>
      <c r="L3776" s="271"/>
      <c r="M3776" s="272"/>
      <c r="N3776" s="273"/>
      <c r="O3776" s="273"/>
      <c r="P3776" s="273"/>
      <c r="Q3776" s="273"/>
      <c r="R3776" s="273"/>
      <c r="S3776" s="273"/>
      <c r="T3776" s="274"/>
      <c r="AT3776" s="275" t="s">
        <v>428</v>
      </c>
      <c r="AU3776" s="275" t="s">
        <v>86</v>
      </c>
      <c r="AV3776" s="13" t="s">
        <v>86</v>
      </c>
      <c r="AW3776" s="13" t="s">
        <v>39</v>
      </c>
      <c r="AX3776" s="13" t="s">
        <v>76</v>
      </c>
      <c r="AY3776" s="275" t="s">
        <v>414</v>
      </c>
    </row>
    <row r="3777" s="15" customFormat="1">
      <c r="B3777" s="287"/>
      <c r="C3777" s="288"/>
      <c r="D3777" s="252" t="s">
        <v>428</v>
      </c>
      <c r="E3777" s="289" t="s">
        <v>253</v>
      </c>
      <c r="F3777" s="290" t="s">
        <v>235</v>
      </c>
      <c r="G3777" s="288"/>
      <c r="H3777" s="291">
        <v>38459.633999999998</v>
      </c>
      <c r="I3777" s="292"/>
      <c r="J3777" s="288"/>
      <c r="K3777" s="288"/>
      <c r="L3777" s="293"/>
      <c r="M3777" s="294"/>
      <c r="N3777" s="295"/>
      <c r="O3777" s="295"/>
      <c r="P3777" s="295"/>
      <c r="Q3777" s="295"/>
      <c r="R3777" s="295"/>
      <c r="S3777" s="295"/>
      <c r="T3777" s="296"/>
      <c r="AT3777" s="297" t="s">
        <v>428</v>
      </c>
      <c r="AU3777" s="297" t="s">
        <v>86</v>
      </c>
      <c r="AV3777" s="15" t="s">
        <v>422</v>
      </c>
      <c r="AW3777" s="15" t="s">
        <v>39</v>
      </c>
      <c r="AX3777" s="15" t="s">
        <v>83</v>
      </c>
      <c r="AY3777" s="297" t="s">
        <v>414</v>
      </c>
    </row>
    <row r="3778" s="1" customFormat="1" ht="25.5" customHeight="1">
      <c r="B3778" s="47"/>
      <c r="C3778" s="240" t="s">
        <v>4007</v>
      </c>
      <c r="D3778" s="240" t="s">
        <v>418</v>
      </c>
      <c r="E3778" s="241" t="s">
        <v>4008</v>
      </c>
      <c r="F3778" s="242" t="s">
        <v>4009</v>
      </c>
      <c r="G3778" s="243" t="s">
        <v>192</v>
      </c>
      <c r="H3778" s="244">
        <v>25622.309000000001</v>
      </c>
      <c r="I3778" s="245"/>
      <c r="J3778" s="246">
        <f>ROUND(I3778*H3778,2)</f>
        <v>0</v>
      </c>
      <c r="K3778" s="242" t="s">
        <v>421</v>
      </c>
      <c r="L3778" s="73"/>
      <c r="M3778" s="247" t="s">
        <v>21</v>
      </c>
      <c r="N3778" s="248" t="s">
        <v>47</v>
      </c>
      <c r="O3778" s="48"/>
      <c r="P3778" s="249">
        <f>O3778*H3778</f>
        <v>0</v>
      </c>
      <c r="Q3778" s="249">
        <v>1.0000000000000001E-05</v>
      </c>
      <c r="R3778" s="249">
        <f>Q3778*H3778</f>
        <v>0.25622309000000004</v>
      </c>
      <c r="S3778" s="249">
        <v>0</v>
      </c>
      <c r="T3778" s="250">
        <f>S3778*H3778</f>
        <v>0</v>
      </c>
      <c r="AR3778" s="25" t="s">
        <v>690</v>
      </c>
      <c r="AT3778" s="25" t="s">
        <v>418</v>
      </c>
      <c r="AU3778" s="25" t="s">
        <v>86</v>
      </c>
      <c r="AY3778" s="25" t="s">
        <v>414</v>
      </c>
      <c r="BE3778" s="251">
        <f>IF(N3778="základní",J3778,0)</f>
        <v>0</v>
      </c>
      <c r="BF3778" s="251">
        <f>IF(N3778="snížená",J3778,0)</f>
        <v>0</v>
      </c>
      <c r="BG3778" s="251">
        <f>IF(N3778="zákl. přenesená",J3778,0)</f>
        <v>0</v>
      </c>
      <c r="BH3778" s="251">
        <f>IF(N3778="sníž. přenesená",J3778,0)</f>
        <v>0</v>
      </c>
      <c r="BI3778" s="251">
        <f>IF(N3778="nulová",J3778,0)</f>
        <v>0</v>
      </c>
      <c r="BJ3778" s="25" t="s">
        <v>83</v>
      </c>
      <c r="BK3778" s="251">
        <f>ROUND(I3778*H3778,2)</f>
        <v>0</v>
      </c>
      <c r="BL3778" s="25" t="s">
        <v>690</v>
      </c>
      <c r="BM3778" s="25" t="s">
        <v>4010</v>
      </c>
    </row>
    <row r="3779" s="12" customFormat="1">
      <c r="B3779" s="255"/>
      <c r="C3779" s="256"/>
      <c r="D3779" s="252" t="s">
        <v>428</v>
      </c>
      <c r="E3779" s="257" t="s">
        <v>21</v>
      </c>
      <c r="F3779" s="258" t="s">
        <v>4011</v>
      </c>
      <c r="G3779" s="256"/>
      <c r="H3779" s="257" t="s">
        <v>21</v>
      </c>
      <c r="I3779" s="259"/>
      <c r="J3779" s="256"/>
      <c r="K3779" s="256"/>
      <c r="L3779" s="260"/>
      <c r="M3779" s="261"/>
      <c r="N3779" s="262"/>
      <c r="O3779" s="262"/>
      <c r="P3779" s="262"/>
      <c r="Q3779" s="262"/>
      <c r="R3779" s="262"/>
      <c r="S3779" s="262"/>
      <c r="T3779" s="263"/>
      <c r="AT3779" s="264" t="s">
        <v>428</v>
      </c>
      <c r="AU3779" s="264" t="s">
        <v>86</v>
      </c>
      <c r="AV3779" s="12" t="s">
        <v>83</v>
      </c>
      <c r="AW3779" s="12" t="s">
        <v>39</v>
      </c>
      <c r="AX3779" s="12" t="s">
        <v>76</v>
      </c>
      <c r="AY3779" s="264" t="s">
        <v>414</v>
      </c>
    </row>
    <row r="3780" s="13" customFormat="1">
      <c r="B3780" s="265"/>
      <c r="C3780" s="266"/>
      <c r="D3780" s="252" t="s">
        <v>428</v>
      </c>
      <c r="E3780" s="267" t="s">
        <v>21</v>
      </c>
      <c r="F3780" s="268" t="s">
        <v>4012</v>
      </c>
      <c r="G3780" s="266"/>
      <c r="H3780" s="269">
        <v>25622.309000000001</v>
      </c>
      <c r="I3780" s="270"/>
      <c r="J3780" s="266"/>
      <c r="K3780" s="266"/>
      <c r="L3780" s="271"/>
      <c r="M3780" s="272"/>
      <c r="N3780" s="273"/>
      <c r="O3780" s="273"/>
      <c r="P3780" s="273"/>
      <c r="Q3780" s="273"/>
      <c r="R3780" s="273"/>
      <c r="S3780" s="273"/>
      <c r="T3780" s="274"/>
      <c r="AT3780" s="275" t="s">
        <v>428</v>
      </c>
      <c r="AU3780" s="275" t="s">
        <v>86</v>
      </c>
      <c r="AV3780" s="13" t="s">
        <v>86</v>
      </c>
      <c r="AW3780" s="13" t="s">
        <v>39</v>
      </c>
      <c r="AX3780" s="13" t="s">
        <v>76</v>
      </c>
      <c r="AY3780" s="275" t="s">
        <v>414</v>
      </c>
    </row>
    <row r="3781" s="15" customFormat="1">
      <c r="B3781" s="287"/>
      <c r="C3781" s="288"/>
      <c r="D3781" s="252" t="s">
        <v>428</v>
      </c>
      <c r="E3781" s="289" t="s">
        <v>21</v>
      </c>
      <c r="F3781" s="290" t="s">
        <v>235</v>
      </c>
      <c r="G3781" s="288"/>
      <c r="H3781" s="291">
        <v>25622.309000000001</v>
      </c>
      <c r="I3781" s="292"/>
      <c r="J3781" s="288"/>
      <c r="K3781" s="288"/>
      <c r="L3781" s="293"/>
      <c r="M3781" s="294"/>
      <c r="N3781" s="295"/>
      <c r="O3781" s="295"/>
      <c r="P3781" s="295"/>
      <c r="Q3781" s="295"/>
      <c r="R3781" s="295"/>
      <c r="S3781" s="295"/>
      <c r="T3781" s="296"/>
      <c r="AT3781" s="297" t="s">
        <v>428</v>
      </c>
      <c r="AU3781" s="297" t="s">
        <v>86</v>
      </c>
      <c r="AV3781" s="15" t="s">
        <v>422</v>
      </c>
      <c r="AW3781" s="15" t="s">
        <v>39</v>
      </c>
      <c r="AX3781" s="15" t="s">
        <v>83</v>
      </c>
      <c r="AY3781" s="297" t="s">
        <v>414</v>
      </c>
    </row>
    <row r="3782" s="11" customFormat="1" ht="29.88" customHeight="1">
      <c r="B3782" s="224"/>
      <c r="C3782" s="225"/>
      <c r="D3782" s="226" t="s">
        <v>75</v>
      </c>
      <c r="E3782" s="238" t="s">
        <v>4013</v>
      </c>
      <c r="F3782" s="238" t="s">
        <v>4014</v>
      </c>
      <c r="G3782" s="225"/>
      <c r="H3782" s="225"/>
      <c r="I3782" s="228"/>
      <c r="J3782" s="239">
        <f>BK3782</f>
        <v>0</v>
      </c>
      <c r="K3782" s="225"/>
      <c r="L3782" s="230"/>
      <c r="M3782" s="231"/>
      <c r="N3782" s="232"/>
      <c r="O3782" s="232"/>
      <c r="P3782" s="233">
        <f>SUM(P3783:P3796)</f>
        <v>0</v>
      </c>
      <c r="Q3782" s="232"/>
      <c r="R3782" s="233">
        <f>SUM(R3783:R3796)</f>
        <v>0</v>
      </c>
      <c r="S3782" s="232"/>
      <c r="T3782" s="234">
        <f>SUM(T3783:T3796)</f>
        <v>0</v>
      </c>
      <c r="AR3782" s="235" t="s">
        <v>86</v>
      </c>
      <c r="AT3782" s="236" t="s">
        <v>75</v>
      </c>
      <c r="AU3782" s="236" t="s">
        <v>83</v>
      </c>
      <c r="AY3782" s="235" t="s">
        <v>414</v>
      </c>
      <c r="BK3782" s="237">
        <f>SUM(BK3783:BK3796)</f>
        <v>0</v>
      </c>
    </row>
    <row r="3783" s="1" customFormat="1" ht="25.5" customHeight="1">
      <c r="B3783" s="47"/>
      <c r="C3783" s="240" t="s">
        <v>4015</v>
      </c>
      <c r="D3783" s="240" t="s">
        <v>418</v>
      </c>
      <c r="E3783" s="241" t="s">
        <v>4016</v>
      </c>
      <c r="F3783" s="242" t="s">
        <v>4017</v>
      </c>
      <c r="G3783" s="243" t="s">
        <v>192</v>
      </c>
      <c r="H3783" s="244">
        <v>473.27999999999997</v>
      </c>
      <c r="I3783" s="245"/>
      <c r="J3783" s="246">
        <f>ROUND(I3783*H3783,2)</f>
        <v>0</v>
      </c>
      <c r="K3783" s="242" t="s">
        <v>21</v>
      </c>
      <c r="L3783" s="73"/>
      <c r="M3783" s="247" t="s">
        <v>21</v>
      </c>
      <c r="N3783" s="248" t="s">
        <v>47</v>
      </c>
      <c r="O3783" s="48"/>
      <c r="P3783" s="249">
        <f>O3783*H3783</f>
        <v>0</v>
      </c>
      <c r="Q3783" s="249">
        <v>0</v>
      </c>
      <c r="R3783" s="249">
        <f>Q3783*H3783</f>
        <v>0</v>
      </c>
      <c r="S3783" s="249">
        <v>0</v>
      </c>
      <c r="T3783" s="250">
        <f>S3783*H3783</f>
        <v>0</v>
      </c>
      <c r="AR3783" s="25" t="s">
        <v>690</v>
      </c>
      <c r="AT3783" s="25" t="s">
        <v>418</v>
      </c>
      <c r="AU3783" s="25" t="s">
        <v>86</v>
      </c>
      <c r="AY3783" s="25" t="s">
        <v>414</v>
      </c>
      <c r="BE3783" s="251">
        <f>IF(N3783="základní",J3783,0)</f>
        <v>0</v>
      </c>
      <c r="BF3783" s="251">
        <f>IF(N3783="snížená",J3783,0)</f>
        <v>0</v>
      </c>
      <c r="BG3783" s="251">
        <f>IF(N3783="zákl. přenesená",J3783,0)</f>
        <v>0</v>
      </c>
      <c r="BH3783" s="251">
        <f>IF(N3783="sníž. přenesená",J3783,0)</f>
        <v>0</v>
      </c>
      <c r="BI3783" s="251">
        <f>IF(N3783="nulová",J3783,0)</f>
        <v>0</v>
      </c>
      <c r="BJ3783" s="25" t="s">
        <v>83</v>
      </c>
      <c r="BK3783" s="251">
        <f>ROUND(I3783*H3783,2)</f>
        <v>0</v>
      </c>
      <c r="BL3783" s="25" t="s">
        <v>690</v>
      </c>
      <c r="BM3783" s="25" t="s">
        <v>4018</v>
      </c>
    </row>
    <row r="3784" s="12" customFormat="1">
      <c r="B3784" s="255"/>
      <c r="C3784" s="256"/>
      <c r="D3784" s="252" t="s">
        <v>428</v>
      </c>
      <c r="E3784" s="257" t="s">
        <v>21</v>
      </c>
      <c r="F3784" s="258" t="s">
        <v>1163</v>
      </c>
      <c r="G3784" s="256"/>
      <c r="H3784" s="257" t="s">
        <v>21</v>
      </c>
      <c r="I3784" s="259"/>
      <c r="J3784" s="256"/>
      <c r="K3784" s="256"/>
      <c r="L3784" s="260"/>
      <c r="M3784" s="261"/>
      <c r="N3784" s="262"/>
      <c r="O3784" s="262"/>
      <c r="P3784" s="262"/>
      <c r="Q3784" s="262"/>
      <c r="R3784" s="262"/>
      <c r="S3784" s="262"/>
      <c r="T3784" s="263"/>
      <c r="AT3784" s="264" t="s">
        <v>428</v>
      </c>
      <c r="AU3784" s="264" t="s">
        <v>86</v>
      </c>
      <c r="AV3784" s="12" t="s">
        <v>83</v>
      </c>
      <c r="AW3784" s="12" t="s">
        <v>39</v>
      </c>
      <c r="AX3784" s="12" t="s">
        <v>76</v>
      </c>
      <c r="AY3784" s="264" t="s">
        <v>414</v>
      </c>
    </row>
    <row r="3785" s="13" customFormat="1">
      <c r="B3785" s="265"/>
      <c r="C3785" s="266"/>
      <c r="D3785" s="252" t="s">
        <v>428</v>
      </c>
      <c r="E3785" s="267" t="s">
        <v>21</v>
      </c>
      <c r="F3785" s="268" t="s">
        <v>4019</v>
      </c>
      <c r="G3785" s="266"/>
      <c r="H3785" s="269">
        <v>408</v>
      </c>
      <c r="I3785" s="270"/>
      <c r="J3785" s="266"/>
      <c r="K3785" s="266"/>
      <c r="L3785" s="271"/>
      <c r="M3785" s="272"/>
      <c r="N3785" s="273"/>
      <c r="O3785" s="273"/>
      <c r="P3785" s="273"/>
      <c r="Q3785" s="273"/>
      <c r="R3785" s="273"/>
      <c r="S3785" s="273"/>
      <c r="T3785" s="274"/>
      <c r="AT3785" s="275" t="s">
        <v>428</v>
      </c>
      <c r="AU3785" s="275" t="s">
        <v>86</v>
      </c>
      <c r="AV3785" s="13" t="s">
        <v>86</v>
      </c>
      <c r="AW3785" s="13" t="s">
        <v>39</v>
      </c>
      <c r="AX3785" s="13" t="s">
        <v>76</v>
      </c>
      <c r="AY3785" s="275" t="s">
        <v>414</v>
      </c>
    </row>
    <row r="3786" s="13" customFormat="1">
      <c r="B3786" s="265"/>
      <c r="C3786" s="266"/>
      <c r="D3786" s="252" t="s">
        <v>428</v>
      </c>
      <c r="E3786" s="267" t="s">
        <v>21</v>
      </c>
      <c r="F3786" s="268" t="s">
        <v>4020</v>
      </c>
      <c r="G3786" s="266"/>
      <c r="H3786" s="269">
        <v>65.280000000000001</v>
      </c>
      <c r="I3786" s="270"/>
      <c r="J3786" s="266"/>
      <c r="K3786" s="266"/>
      <c r="L3786" s="271"/>
      <c r="M3786" s="272"/>
      <c r="N3786" s="273"/>
      <c r="O3786" s="273"/>
      <c r="P3786" s="273"/>
      <c r="Q3786" s="273"/>
      <c r="R3786" s="273"/>
      <c r="S3786" s="273"/>
      <c r="T3786" s="274"/>
      <c r="AT3786" s="275" t="s">
        <v>428</v>
      </c>
      <c r="AU3786" s="275" t="s">
        <v>86</v>
      </c>
      <c r="AV3786" s="13" t="s">
        <v>86</v>
      </c>
      <c r="AW3786" s="13" t="s">
        <v>39</v>
      </c>
      <c r="AX3786" s="13" t="s">
        <v>76</v>
      </c>
      <c r="AY3786" s="275" t="s">
        <v>414</v>
      </c>
    </row>
    <row r="3787" s="15" customFormat="1">
      <c r="B3787" s="287"/>
      <c r="C3787" s="288"/>
      <c r="D3787" s="252" t="s">
        <v>428</v>
      </c>
      <c r="E3787" s="289" t="s">
        <v>21</v>
      </c>
      <c r="F3787" s="290" t="s">
        <v>235</v>
      </c>
      <c r="G3787" s="288"/>
      <c r="H3787" s="291">
        <v>473.27999999999997</v>
      </c>
      <c r="I3787" s="292"/>
      <c r="J3787" s="288"/>
      <c r="K3787" s="288"/>
      <c r="L3787" s="293"/>
      <c r="M3787" s="294"/>
      <c r="N3787" s="295"/>
      <c r="O3787" s="295"/>
      <c r="P3787" s="295"/>
      <c r="Q3787" s="295"/>
      <c r="R3787" s="295"/>
      <c r="S3787" s="295"/>
      <c r="T3787" s="296"/>
      <c r="AT3787" s="297" t="s">
        <v>428</v>
      </c>
      <c r="AU3787" s="297" t="s">
        <v>86</v>
      </c>
      <c r="AV3787" s="15" t="s">
        <v>422</v>
      </c>
      <c r="AW3787" s="15" t="s">
        <v>39</v>
      </c>
      <c r="AX3787" s="15" t="s">
        <v>83</v>
      </c>
      <c r="AY3787" s="297" t="s">
        <v>414</v>
      </c>
    </row>
    <row r="3788" s="1" customFormat="1" ht="25.5" customHeight="1">
      <c r="B3788" s="47"/>
      <c r="C3788" s="240" t="s">
        <v>4021</v>
      </c>
      <c r="D3788" s="240" t="s">
        <v>418</v>
      </c>
      <c r="E3788" s="241" t="s">
        <v>4022</v>
      </c>
      <c r="F3788" s="242" t="s">
        <v>4023</v>
      </c>
      <c r="G3788" s="243" t="s">
        <v>192</v>
      </c>
      <c r="H3788" s="244">
        <v>22.949999999999999</v>
      </c>
      <c r="I3788" s="245"/>
      <c r="J3788" s="246">
        <f>ROUND(I3788*H3788,2)</f>
        <v>0</v>
      </c>
      <c r="K3788" s="242" t="s">
        <v>21</v>
      </c>
      <c r="L3788" s="73"/>
      <c r="M3788" s="247" t="s">
        <v>21</v>
      </c>
      <c r="N3788" s="248" t="s">
        <v>47</v>
      </c>
      <c r="O3788" s="48"/>
      <c r="P3788" s="249">
        <f>O3788*H3788</f>
        <v>0</v>
      </c>
      <c r="Q3788" s="249">
        <v>0</v>
      </c>
      <c r="R3788" s="249">
        <f>Q3788*H3788</f>
        <v>0</v>
      </c>
      <c r="S3788" s="249">
        <v>0</v>
      </c>
      <c r="T3788" s="250">
        <f>S3788*H3788</f>
        <v>0</v>
      </c>
      <c r="AR3788" s="25" t="s">
        <v>690</v>
      </c>
      <c r="AT3788" s="25" t="s">
        <v>418</v>
      </c>
      <c r="AU3788" s="25" t="s">
        <v>86</v>
      </c>
      <c r="AY3788" s="25" t="s">
        <v>414</v>
      </c>
      <c r="BE3788" s="251">
        <f>IF(N3788="základní",J3788,0)</f>
        <v>0</v>
      </c>
      <c r="BF3788" s="251">
        <f>IF(N3788="snížená",J3788,0)</f>
        <v>0</v>
      </c>
      <c r="BG3788" s="251">
        <f>IF(N3788="zákl. přenesená",J3788,0)</f>
        <v>0</v>
      </c>
      <c r="BH3788" s="251">
        <f>IF(N3788="sníž. přenesená",J3788,0)</f>
        <v>0</v>
      </c>
      <c r="BI3788" s="251">
        <f>IF(N3788="nulová",J3788,0)</f>
        <v>0</v>
      </c>
      <c r="BJ3788" s="25" t="s">
        <v>83</v>
      </c>
      <c r="BK3788" s="251">
        <f>ROUND(I3788*H3788,2)</f>
        <v>0</v>
      </c>
      <c r="BL3788" s="25" t="s">
        <v>690</v>
      </c>
      <c r="BM3788" s="25" t="s">
        <v>4024</v>
      </c>
    </row>
    <row r="3789" s="12" customFormat="1">
      <c r="B3789" s="255"/>
      <c r="C3789" s="256"/>
      <c r="D3789" s="252" t="s">
        <v>428</v>
      </c>
      <c r="E3789" s="257" t="s">
        <v>21</v>
      </c>
      <c r="F3789" s="258" t="s">
        <v>1163</v>
      </c>
      <c r="G3789" s="256"/>
      <c r="H3789" s="257" t="s">
        <v>21</v>
      </c>
      <c r="I3789" s="259"/>
      <c r="J3789" s="256"/>
      <c r="K3789" s="256"/>
      <c r="L3789" s="260"/>
      <c r="M3789" s="261"/>
      <c r="N3789" s="262"/>
      <c r="O3789" s="262"/>
      <c r="P3789" s="262"/>
      <c r="Q3789" s="262"/>
      <c r="R3789" s="262"/>
      <c r="S3789" s="262"/>
      <c r="T3789" s="263"/>
      <c r="AT3789" s="264" t="s">
        <v>428</v>
      </c>
      <c r="AU3789" s="264" t="s">
        <v>86</v>
      </c>
      <c r="AV3789" s="12" t="s">
        <v>83</v>
      </c>
      <c r="AW3789" s="12" t="s">
        <v>39</v>
      </c>
      <c r="AX3789" s="12" t="s">
        <v>76</v>
      </c>
      <c r="AY3789" s="264" t="s">
        <v>414</v>
      </c>
    </row>
    <row r="3790" s="13" customFormat="1">
      <c r="B3790" s="265"/>
      <c r="C3790" s="266"/>
      <c r="D3790" s="252" t="s">
        <v>428</v>
      </c>
      <c r="E3790" s="267" t="s">
        <v>21</v>
      </c>
      <c r="F3790" s="268" t="s">
        <v>4025</v>
      </c>
      <c r="G3790" s="266"/>
      <c r="H3790" s="269">
        <v>18.359999999999999</v>
      </c>
      <c r="I3790" s="270"/>
      <c r="J3790" s="266"/>
      <c r="K3790" s="266"/>
      <c r="L3790" s="271"/>
      <c r="M3790" s="272"/>
      <c r="N3790" s="273"/>
      <c r="O3790" s="273"/>
      <c r="P3790" s="273"/>
      <c r="Q3790" s="273"/>
      <c r="R3790" s="273"/>
      <c r="S3790" s="273"/>
      <c r="T3790" s="274"/>
      <c r="AT3790" s="275" t="s">
        <v>428</v>
      </c>
      <c r="AU3790" s="275" t="s">
        <v>86</v>
      </c>
      <c r="AV3790" s="13" t="s">
        <v>86</v>
      </c>
      <c r="AW3790" s="13" t="s">
        <v>39</v>
      </c>
      <c r="AX3790" s="13" t="s">
        <v>76</v>
      </c>
      <c r="AY3790" s="275" t="s">
        <v>414</v>
      </c>
    </row>
    <row r="3791" s="13" customFormat="1">
      <c r="B3791" s="265"/>
      <c r="C3791" s="266"/>
      <c r="D3791" s="252" t="s">
        <v>428</v>
      </c>
      <c r="E3791" s="267" t="s">
        <v>21</v>
      </c>
      <c r="F3791" s="268" t="s">
        <v>4026</v>
      </c>
      <c r="G3791" s="266"/>
      <c r="H3791" s="269">
        <v>4.5899999999999999</v>
      </c>
      <c r="I3791" s="270"/>
      <c r="J3791" s="266"/>
      <c r="K3791" s="266"/>
      <c r="L3791" s="271"/>
      <c r="M3791" s="272"/>
      <c r="N3791" s="273"/>
      <c r="O3791" s="273"/>
      <c r="P3791" s="273"/>
      <c r="Q3791" s="273"/>
      <c r="R3791" s="273"/>
      <c r="S3791" s="273"/>
      <c r="T3791" s="274"/>
      <c r="AT3791" s="275" t="s">
        <v>428</v>
      </c>
      <c r="AU3791" s="275" t="s">
        <v>86</v>
      </c>
      <c r="AV3791" s="13" t="s">
        <v>86</v>
      </c>
      <c r="AW3791" s="13" t="s">
        <v>39</v>
      </c>
      <c r="AX3791" s="13" t="s">
        <v>76</v>
      </c>
      <c r="AY3791" s="275" t="s">
        <v>414</v>
      </c>
    </row>
    <row r="3792" s="15" customFormat="1">
      <c r="B3792" s="287"/>
      <c r="C3792" s="288"/>
      <c r="D3792" s="252" t="s">
        <v>428</v>
      </c>
      <c r="E3792" s="289" t="s">
        <v>21</v>
      </c>
      <c r="F3792" s="290" t="s">
        <v>235</v>
      </c>
      <c r="G3792" s="288"/>
      <c r="H3792" s="291">
        <v>22.949999999999999</v>
      </c>
      <c r="I3792" s="292"/>
      <c r="J3792" s="288"/>
      <c r="K3792" s="288"/>
      <c r="L3792" s="293"/>
      <c r="M3792" s="294"/>
      <c r="N3792" s="295"/>
      <c r="O3792" s="295"/>
      <c r="P3792" s="295"/>
      <c r="Q3792" s="295"/>
      <c r="R3792" s="295"/>
      <c r="S3792" s="295"/>
      <c r="T3792" s="296"/>
      <c r="AT3792" s="297" t="s">
        <v>428</v>
      </c>
      <c r="AU3792" s="297" t="s">
        <v>86</v>
      </c>
      <c r="AV3792" s="15" t="s">
        <v>422</v>
      </c>
      <c r="AW3792" s="15" t="s">
        <v>39</v>
      </c>
      <c r="AX3792" s="15" t="s">
        <v>83</v>
      </c>
      <c r="AY3792" s="297" t="s">
        <v>414</v>
      </c>
    </row>
    <row r="3793" s="1" customFormat="1" ht="38.25" customHeight="1">
      <c r="B3793" s="47"/>
      <c r="C3793" s="240" t="s">
        <v>4027</v>
      </c>
      <c r="D3793" s="240" t="s">
        <v>418</v>
      </c>
      <c r="E3793" s="241" t="s">
        <v>4028</v>
      </c>
      <c r="F3793" s="242" t="s">
        <v>4029</v>
      </c>
      <c r="G3793" s="243" t="s">
        <v>1911</v>
      </c>
      <c r="H3793" s="308"/>
      <c r="I3793" s="245"/>
      <c r="J3793" s="246">
        <f>ROUND(I3793*H3793,2)</f>
        <v>0</v>
      </c>
      <c r="K3793" s="242" t="s">
        <v>421</v>
      </c>
      <c r="L3793" s="73"/>
      <c r="M3793" s="247" t="s">
        <v>21</v>
      </c>
      <c r="N3793" s="248" t="s">
        <v>47</v>
      </c>
      <c r="O3793" s="48"/>
      <c r="P3793" s="249">
        <f>O3793*H3793</f>
        <v>0</v>
      </c>
      <c r="Q3793" s="249">
        <v>0</v>
      </c>
      <c r="R3793" s="249">
        <f>Q3793*H3793</f>
        <v>0</v>
      </c>
      <c r="S3793" s="249">
        <v>0</v>
      </c>
      <c r="T3793" s="250">
        <f>S3793*H3793</f>
        <v>0</v>
      </c>
      <c r="AR3793" s="25" t="s">
        <v>690</v>
      </c>
      <c r="AT3793" s="25" t="s">
        <v>418</v>
      </c>
      <c r="AU3793" s="25" t="s">
        <v>86</v>
      </c>
      <c r="AY3793" s="25" t="s">
        <v>414</v>
      </c>
      <c r="BE3793" s="251">
        <f>IF(N3793="základní",J3793,0)</f>
        <v>0</v>
      </c>
      <c r="BF3793" s="251">
        <f>IF(N3793="snížená",J3793,0)</f>
        <v>0</v>
      </c>
      <c r="BG3793" s="251">
        <f>IF(N3793="zákl. přenesená",J3793,0)</f>
        <v>0</v>
      </c>
      <c r="BH3793" s="251">
        <f>IF(N3793="sníž. přenesená",J3793,0)</f>
        <v>0</v>
      </c>
      <c r="BI3793" s="251">
        <f>IF(N3793="nulová",J3793,0)</f>
        <v>0</v>
      </c>
      <c r="BJ3793" s="25" t="s">
        <v>83</v>
      </c>
      <c r="BK3793" s="251">
        <f>ROUND(I3793*H3793,2)</f>
        <v>0</v>
      </c>
      <c r="BL3793" s="25" t="s">
        <v>690</v>
      </c>
      <c r="BM3793" s="25" t="s">
        <v>4030</v>
      </c>
    </row>
    <row r="3794" s="1" customFormat="1">
      <c r="B3794" s="47"/>
      <c r="C3794" s="75"/>
      <c r="D3794" s="252" t="s">
        <v>425</v>
      </c>
      <c r="E3794" s="75"/>
      <c r="F3794" s="253" t="s">
        <v>3170</v>
      </c>
      <c r="G3794" s="75"/>
      <c r="H3794" s="75"/>
      <c r="I3794" s="208"/>
      <c r="J3794" s="75"/>
      <c r="K3794" s="75"/>
      <c r="L3794" s="73"/>
      <c r="M3794" s="254"/>
      <c r="N3794" s="48"/>
      <c r="O3794" s="48"/>
      <c r="P3794" s="48"/>
      <c r="Q3794" s="48"/>
      <c r="R3794" s="48"/>
      <c r="S3794" s="48"/>
      <c r="T3794" s="96"/>
      <c r="AT3794" s="25" t="s">
        <v>425</v>
      </c>
      <c r="AU3794" s="25" t="s">
        <v>86</v>
      </c>
    </row>
    <row r="3795" s="1" customFormat="1" ht="38.25" customHeight="1">
      <c r="B3795" s="47"/>
      <c r="C3795" s="240" t="s">
        <v>4031</v>
      </c>
      <c r="D3795" s="240" t="s">
        <v>418</v>
      </c>
      <c r="E3795" s="241" t="s">
        <v>4032</v>
      </c>
      <c r="F3795" s="242" t="s">
        <v>4033</v>
      </c>
      <c r="G3795" s="243" t="s">
        <v>1911</v>
      </c>
      <c r="H3795" s="308"/>
      <c r="I3795" s="245"/>
      <c r="J3795" s="246">
        <f>ROUND(I3795*H3795,2)</f>
        <v>0</v>
      </c>
      <c r="K3795" s="242" t="s">
        <v>421</v>
      </c>
      <c r="L3795" s="73"/>
      <c r="M3795" s="247" t="s">
        <v>21</v>
      </c>
      <c r="N3795" s="248" t="s">
        <v>47</v>
      </c>
      <c r="O3795" s="48"/>
      <c r="P3795" s="249">
        <f>O3795*H3795</f>
        <v>0</v>
      </c>
      <c r="Q3795" s="249">
        <v>0</v>
      </c>
      <c r="R3795" s="249">
        <f>Q3795*H3795</f>
        <v>0</v>
      </c>
      <c r="S3795" s="249">
        <v>0</v>
      </c>
      <c r="T3795" s="250">
        <f>S3795*H3795</f>
        <v>0</v>
      </c>
      <c r="AR3795" s="25" t="s">
        <v>690</v>
      </c>
      <c r="AT3795" s="25" t="s">
        <v>418</v>
      </c>
      <c r="AU3795" s="25" t="s">
        <v>86</v>
      </c>
      <c r="AY3795" s="25" t="s">
        <v>414</v>
      </c>
      <c r="BE3795" s="251">
        <f>IF(N3795="základní",J3795,0)</f>
        <v>0</v>
      </c>
      <c r="BF3795" s="251">
        <f>IF(N3795="snížená",J3795,0)</f>
        <v>0</v>
      </c>
      <c r="BG3795" s="251">
        <f>IF(N3795="zákl. přenesená",J3795,0)</f>
        <v>0</v>
      </c>
      <c r="BH3795" s="251">
        <f>IF(N3795="sníž. přenesená",J3795,0)</f>
        <v>0</v>
      </c>
      <c r="BI3795" s="251">
        <f>IF(N3795="nulová",J3795,0)</f>
        <v>0</v>
      </c>
      <c r="BJ3795" s="25" t="s">
        <v>83</v>
      </c>
      <c r="BK3795" s="251">
        <f>ROUND(I3795*H3795,2)</f>
        <v>0</v>
      </c>
      <c r="BL3795" s="25" t="s">
        <v>690</v>
      </c>
      <c r="BM3795" s="25" t="s">
        <v>4034</v>
      </c>
    </row>
    <row r="3796" s="1" customFormat="1">
      <c r="B3796" s="47"/>
      <c r="C3796" s="75"/>
      <c r="D3796" s="252" t="s">
        <v>425</v>
      </c>
      <c r="E3796" s="75"/>
      <c r="F3796" s="253" t="s">
        <v>3170</v>
      </c>
      <c r="G3796" s="75"/>
      <c r="H3796" s="75"/>
      <c r="I3796" s="208"/>
      <c r="J3796" s="75"/>
      <c r="K3796" s="75"/>
      <c r="L3796" s="73"/>
      <c r="M3796" s="254"/>
      <c r="N3796" s="48"/>
      <c r="O3796" s="48"/>
      <c r="P3796" s="48"/>
      <c r="Q3796" s="48"/>
      <c r="R3796" s="48"/>
      <c r="S3796" s="48"/>
      <c r="T3796" s="96"/>
      <c r="AT3796" s="25" t="s">
        <v>425</v>
      </c>
      <c r="AU3796" s="25" t="s">
        <v>86</v>
      </c>
    </row>
    <row r="3797" s="11" customFormat="1" ht="37.44" customHeight="1">
      <c r="B3797" s="224"/>
      <c r="C3797" s="225"/>
      <c r="D3797" s="226" t="s">
        <v>75</v>
      </c>
      <c r="E3797" s="227" t="s">
        <v>4035</v>
      </c>
      <c r="F3797" s="227" t="s">
        <v>4036</v>
      </c>
      <c r="G3797" s="225"/>
      <c r="H3797" s="225"/>
      <c r="I3797" s="228"/>
      <c r="J3797" s="229">
        <f>BK3797</f>
        <v>0</v>
      </c>
      <c r="K3797" s="225"/>
      <c r="L3797" s="230"/>
      <c r="M3797" s="231"/>
      <c r="N3797" s="232"/>
      <c r="O3797" s="232"/>
      <c r="P3797" s="233">
        <f>P3798</f>
        <v>0</v>
      </c>
      <c r="Q3797" s="232"/>
      <c r="R3797" s="233">
        <f>R3798</f>
        <v>0</v>
      </c>
      <c r="S3797" s="232"/>
      <c r="T3797" s="234">
        <f>T3798</f>
        <v>0</v>
      </c>
      <c r="AR3797" s="235" t="s">
        <v>422</v>
      </c>
      <c r="AT3797" s="236" t="s">
        <v>75</v>
      </c>
      <c r="AU3797" s="236" t="s">
        <v>76</v>
      </c>
      <c r="AY3797" s="235" t="s">
        <v>414</v>
      </c>
      <c r="BK3797" s="237">
        <f>BK3798</f>
        <v>0</v>
      </c>
    </row>
    <row r="3798" s="11" customFormat="1" ht="19.92" customHeight="1">
      <c r="B3798" s="224"/>
      <c r="C3798" s="225"/>
      <c r="D3798" s="226" t="s">
        <v>75</v>
      </c>
      <c r="E3798" s="238" t="s">
        <v>4037</v>
      </c>
      <c r="F3798" s="238" t="s">
        <v>4038</v>
      </c>
      <c r="G3798" s="225"/>
      <c r="H3798" s="225"/>
      <c r="I3798" s="228"/>
      <c r="J3798" s="239">
        <f>BK3798</f>
        <v>0</v>
      </c>
      <c r="K3798" s="225"/>
      <c r="L3798" s="230"/>
      <c r="M3798" s="231"/>
      <c r="N3798" s="232"/>
      <c r="O3798" s="232"/>
      <c r="P3798" s="233">
        <f>SUM(P3799:P3818)</f>
        <v>0</v>
      </c>
      <c r="Q3798" s="232"/>
      <c r="R3798" s="233">
        <f>SUM(R3799:R3818)</f>
        <v>0</v>
      </c>
      <c r="S3798" s="232"/>
      <c r="T3798" s="234">
        <f>SUM(T3799:T3818)</f>
        <v>0</v>
      </c>
      <c r="AR3798" s="235" t="s">
        <v>422</v>
      </c>
      <c r="AT3798" s="236" t="s">
        <v>75</v>
      </c>
      <c r="AU3798" s="236" t="s">
        <v>83</v>
      </c>
      <c r="AY3798" s="235" t="s">
        <v>414</v>
      </c>
      <c r="BK3798" s="237">
        <f>SUM(BK3799:BK3818)</f>
        <v>0</v>
      </c>
    </row>
    <row r="3799" s="1" customFormat="1" ht="16.5" customHeight="1">
      <c r="B3799" s="47"/>
      <c r="C3799" s="240" t="s">
        <v>4039</v>
      </c>
      <c r="D3799" s="240" t="s">
        <v>418</v>
      </c>
      <c r="E3799" s="241" t="s">
        <v>4040</v>
      </c>
      <c r="F3799" s="242" t="s">
        <v>4041</v>
      </c>
      <c r="G3799" s="243" t="s">
        <v>4042</v>
      </c>
      <c r="H3799" s="244">
        <v>400</v>
      </c>
      <c r="I3799" s="245"/>
      <c r="J3799" s="246">
        <f>ROUND(I3799*H3799,2)</f>
        <v>0</v>
      </c>
      <c r="K3799" s="242" t="s">
        <v>21</v>
      </c>
      <c r="L3799" s="73"/>
      <c r="M3799" s="247" t="s">
        <v>21</v>
      </c>
      <c r="N3799" s="248" t="s">
        <v>47</v>
      </c>
      <c r="O3799" s="48"/>
      <c r="P3799" s="249">
        <f>O3799*H3799</f>
        <v>0</v>
      </c>
      <c r="Q3799" s="249">
        <v>0</v>
      </c>
      <c r="R3799" s="249">
        <f>Q3799*H3799</f>
        <v>0</v>
      </c>
      <c r="S3799" s="249">
        <v>0</v>
      </c>
      <c r="T3799" s="250">
        <f>S3799*H3799</f>
        <v>0</v>
      </c>
      <c r="AR3799" s="25" t="s">
        <v>3861</v>
      </c>
      <c r="AT3799" s="25" t="s">
        <v>418</v>
      </c>
      <c r="AU3799" s="25" t="s">
        <v>86</v>
      </c>
      <c r="AY3799" s="25" t="s">
        <v>414</v>
      </c>
      <c r="BE3799" s="251">
        <f>IF(N3799="základní",J3799,0)</f>
        <v>0</v>
      </c>
      <c r="BF3799" s="251">
        <f>IF(N3799="snížená",J3799,0)</f>
        <v>0</v>
      </c>
      <c r="BG3799" s="251">
        <f>IF(N3799="zákl. přenesená",J3799,0)</f>
        <v>0</v>
      </c>
      <c r="BH3799" s="251">
        <f>IF(N3799="sníž. přenesená",J3799,0)</f>
        <v>0</v>
      </c>
      <c r="BI3799" s="251">
        <f>IF(N3799="nulová",J3799,0)</f>
        <v>0</v>
      </c>
      <c r="BJ3799" s="25" t="s">
        <v>83</v>
      </c>
      <c r="BK3799" s="251">
        <f>ROUND(I3799*H3799,2)</f>
        <v>0</v>
      </c>
      <c r="BL3799" s="25" t="s">
        <v>3861</v>
      </c>
      <c r="BM3799" s="25" t="s">
        <v>4043</v>
      </c>
    </row>
    <row r="3800" s="12" customFormat="1">
      <c r="B3800" s="255"/>
      <c r="C3800" s="256"/>
      <c r="D3800" s="252" t="s">
        <v>428</v>
      </c>
      <c r="E3800" s="257" t="s">
        <v>21</v>
      </c>
      <c r="F3800" s="258" t="s">
        <v>1163</v>
      </c>
      <c r="G3800" s="256"/>
      <c r="H3800" s="257" t="s">
        <v>21</v>
      </c>
      <c r="I3800" s="259"/>
      <c r="J3800" s="256"/>
      <c r="K3800" s="256"/>
      <c r="L3800" s="260"/>
      <c r="M3800" s="261"/>
      <c r="N3800" s="262"/>
      <c r="O3800" s="262"/>
      <c r="P3800" s="262"/>
      <c r="Q3800" s="262"/>
      <c r="R3800" s="262"/>
      <c r="S3800" s="262"/>
      <c r="T3800" s="263"/>
      <c r="AT3800" s="264" t="s">
        <v>428</v>
      </c>
      <c r="AU3800" s="264" t="s">
        <v>86</v>
      </c>
      <c r="AV3800" s="12" t="s">
        <v>83</v>
      </c>
      <c r="AW3800" s="12" t="s">
        <v>39</v>
      </c>
      <c r="AX3800" s="12" t="s">
        <v>76</v>
      </c>
      <c r="AY3800" s="264" t="s">
        <v>414</v>
      </c>
    </row>
    <row r="3801" s="13" customFormat="1">
      <c r="B3801" s="265"/>
      <c r="C3801" s="266"/>
      <c r="D3801" s="252" t="s">
        <v>428</v>
      </c>
      <c r="E3801" s="267" t="s">
        <v>21</v>
      </c>
      <c r="F3801" s="268" t="s">
        <v>4044</v>
      </c>
      <c r="G3801" s="266"/>
      <c r="H3801" s="269">
        <v>400</v>
      </c>
      <c r="I3801" s="270"/>
      <c r="J3801" s="266"/>
      <c r="K3801" s="266"/>
      <c r="L3801" s="271"/>
      <c r="M3801" s="272"/>
      <c r="N3801" s="273"/>
      <c r="O3801" s="273"/>
      <c r="P3801" s="273"/>
      <c r="Q3801" s="273"/>
      <c r="R3801" s="273"/>
      <c r="S3801" s="273"/>
      <c r="T3801" s="274"/>
      <c r="AT3801" s="275" t="s">
        <v>428</v>
      </c>
      <c r="AU3801" s="275" t="s">
        <v>86</v>
      </c>
      <c r="AV3801" s="13" t="s">
        <v>86</v>
      </c>
      <c r="AW3801" s="13" t="s">
        <v>39</v>
      </c>
      <c r="AX3801" s="13" t="s">
        <v>76</v>
      </c>
      <c r="AY3801" s="275" t="s">
        <v>414</v>
      </c>
    </row>
    <row r="3802" s="15" customFormat="1">
      <c r="B3802" s="287"/>
      <c r="C3802" s="288"/>
      <c r="D3802" s="252" t="s">
        <v>428</v>
      </c>
      <c r="E3802" s="289" t="s">
        <v>21</v>
      </c>
      <c r="F3802" s="290" t="s">
        <v>235</v>
      </c>
      <c r="G3802" s="288"/>
      <c r="H3802" s="291">
        <v>400</v>
      </c>
      <c r="I3802" s="292"/>
      <c r="J3802" s="288"/>
      <c r="K3802" s="288"/>
      <c r="L3802" s="293"/>
      <c r="M3802" s="294"/>
      <c r="N3802" s="295"/>
      <c r="O3802" s="295"/>
      <c r="P3802" s="295"/>
      <c r="Q3802" s="295"/>
      <c r="R3802" s="295"/>
      <c r="S3802" s="295"/>
      <c r="T3802" s="296"/>
      <c r="AT3802" s="297" t="s">
        <v>428</v>
      </c>
      <c r="AU3802" s="297" t="s">
        <v>86</v>
      </c>
      <c r="AV3802" s="15" t="s">
        <v>422</v>
      </c>
      <c r="AW3802" s="15" t="s">
        <v>39</v>
      </c>
      <c r="AX3802" s="15" t="s">
        <v>83</v>
      </c>
      <c r="AY3802" s="297" t="s">
        <v>414</v>
      </c>
    </row>
    <row r="3803" s="1" customFormat="1" ht="25.5" customHeight="1">
      <c r="B3803" s="47"/>
      <c r="C3803" s="240" t="s">
        <v>4045</v>
      </c>
      <c r="D3803" s="240" t="s">
        <v>418</v>
      </c>
      <c r="E3803" s="241" t="s">
        <v>4046</v>
      </c>
      <c r="F3803" s="242" t="s">
        <v>4047</v>
      </c>
      <c r="G3803" s="243" t="s">
        <v>4042</v>
      </c>
      <c r="H3803" s="244">
        <v>300</v>
      </c>
      <c r="I3803" s="245"/>
      <c r="J3803" s="246">
        <f>ROUND(I3803*H3803,2)</f>
        <v>0</v>
      </c>
      <c r="K3803" s="242" t="s">
        <v>21</v>
      </c>
      <c r="L3803" s="73"/>
      <c r="M3803" s="247" t="s">
        <v>21</v>
      </c>
      <c r="N3803" s="248" t="s">
        <v>47</v>
      </c>
      <c r="O3803" s="48"/>
      <c r="P3803" s="249">
        <f>O3803*H3803</f>
        <v>0</v>
      </c>
      <c r="Q3803" s="249">
        <v>0</v>
      </c>
      <c r="R3803" s="249">
        <f>Q3803*H3803</f>
        <v>0</v>
      </c>
      <c r="S3803" s="249">
        <v>0</v>
      </c>
      <c r="T3803" s="250">
        <f>S3803*H3803</f>
        <v>0</v>
      </c>
      <c r="AR3803" s="25" t="s">
        <v>3861</v>
      </c>
      <c r="AT3803" s="25" t="s">
        <v>418</v>
      </c>
      <c r="AU3803" s="25" t="s">
        <v>86</v>
      </c>
      <c r="AY3803" s="25" t="s">
        <v>414</v>
      </c>
      <c r="BE3803" s="251">
        <f>IF(N3803="základní",J3803,0)</f>
        <v>0</v>
      </c>
      <c r="BF3803" s="251">
        <f>IF(N3803="snížená",J3803,0)</f>
        <v>0</v>
      </c>
      <c r="BG3803" s="251">
        <f>IF(N3803="zákl. přenesená",J3803,0)</f>
        <v>0</v>
      </c>
      <c r="BH3803" s="251">
        <f>IF(N3803="sníž. přenesená",J3803,0)</f>
        <v>0</v>
      </c>
      <c r="BI3803" s="251">
        <f>IF(N3803="nulová",J3803,0)</f>
        <v>0</v>
      </c>
      <c r="BJ3803" s="25" t="s">
        <v>83</v>
      </c>
      <c r="BK3803" s="251">
        <f>ROUND(I3803*H3803,2)</f>
        <v>0</v>
      </c>
      <c r="BL3803" s="25" t="s">
        <v>3861</v>
      </c>
      <c r="BM3803" s="25" t="s">
        <v>4048</v>
      </c>
    </row>
    <row r="3804" s="12" customFormat="1">
      <c r="B3804" s="255"/>
      <c r="C3804" s="256"/>
      <c r="D3804" s="252" t="s">
        <v>428</v>
      </c>
      <c r="E3804" s="257" t="s">
        <v>21</v>
      </c>
      <c r="F3804" s="258" t="s">
        <v>1163</v>
      </c>
      <c r="G3804" s="256"/>
      <c r="H3804" s="257" t="s">
        <v>21</v>
      </c>
      <c r="I3804" s="259"/>
      <c r="J3804" s="256"/>
      <c r="K3804" s="256"/>
      <c r="L3804" s="260"/>
      <c r="M3804" s="261"/>
      <c r="N3804" s="262"/>
      <c r="O3804" s="262"/>
      <c r="P3804" s="262"/>
      <c r="Q3804" s="262"/>
      <c r="R3804" s="262"/>
      <c r="S3804" s="262"/>
      <c r="T3804" s="263"/>
      <c r="AT3804" s="264" t="s">
        <v>428</v>
      </c>
      <c r="AU3804" s="264" t="s">
        <v>86</v>
      </c>
      <c r="AV3804" s="12" t="s">
        <v>83</v>
      </c>
      <c r="AW3804" s="12" t="s">
        <v>39</v>
      </c>
      <c r="AX3804" s="12" t="s">
        <v>76</v>
      </c>
      <c r="AY3804" s="264" t="s">
        <v>414</v>
      </c>
    </row>
    <row r="3805" s="13" customFormat="1">
      <c r="B3805" s="265"/>
      <c r="C3805" s="266"/>
      <c r="D3805" s="252" t="s">
        <v>428</v>
      </c>
      <c r="E3805" s="267" t="s">
        <v>21</v>
      </c>
      <c r="F3805" s="268" t="s">
        <v>4049</v>
      </c>
      <c r="G3805" s="266"/>
      <c r="H3805" s="269">
        <v>300</v>
      </c>
      <c r="I3805" s="270"/>
      <c r="J3805" s="266"/>
      <c r="K3805" s="266"/>
      <c r="L3805" s="271"/>
      <c r="M3805" s="272"/>
      <c r="N3805" s="273"/>
      <c r="O3805" s="273"/>
      <c r="P3805" s="273"/>
      <c r="Q3805" s="273"/>
      <c r="R3805" s="273"/>
      <c r="S3805" s="273"/>
      <c r="T3805" s="274"/>
      <c r="AT3805" s="275" t="s">
        <v>428</v>
      </c>
      <c r="AU3805" s="275" t="s">
        <v>86</v>
      </c>
      <c r="AV3805" s="13" t="s">
        <v>86</v>
      </c>
      <c r="AW3805" s="13" t="s">
        <v>39</v>
      </c>
      <c r="AX3805" s="13" t="s">
        <v>76</v>
      </c>
      <c r="AY3805" s="275" t="s">
        <v>414</v>
      </c>
    </row>
    <row r="3806" s="15" customFormat="1">
      <c r="B3806" s="287"/>
      <c r="C3806" s="288"/>
      <c r="D3806" s="252" t="s">
        <v>428</v>
      </c>
      <c r="E3806" s="289" t="s">
        <v>21</v>
      </c>
      <c r="F3806" s="290" t="s">
        <v>235</v>
      </c>
      <c r="G3806" s="288"/>
      <c r="H3806" s="291">
        <v>300</v>
      </c>
      <c r="I3806" s="292"/>
      <c r="J3806" s="288"/>
      <c r="K3806" s="288"/>
      <c r="L3806" s="293"/>
      <c r="M3806" s="294"/>
      <c r="N3806" s="295"/>
      <c r="O3806" s="295"/>
      <c r="P3806" s="295"/>
      <c r="Q3806" s="295"/>
      <c r="R3806" s="295"/>
      <c r="S3806" s="295"/>
      <c r="T3806" s="296"/>
      <c r="AT3806" s="297" t="s">
        <v>428</v>
      </c>
      <c r="AU3806" s="297" t="s">
        <v>86</v>
      </c>
      <c r="AV3806" s="15" t="s">
        <v>422</v>
      </c>
      <c r="AW3806" s="15" t="s">
        <v>39</v>
      </c>
      <c r="AX3806" s="15" t="s">
        <v>83</v>
      </c>
      <c r="AY3806" s="297" t="s">
        <v>414</v>
      </c>
    </row>
    <row r="3807" s="1" customFormat="1" ht="16.5" customHeight="1">
      <c r="B3807" s="47"/>
      <c r="C3807" s="240" t="s">
        <v>4050</v>
      </c>
      <c r="D3807" s="240" t="s">
        <v>418</v>
      </c>
      <c r="E3807" s="241" t="s">
        <v>4051</v>
      </c>
      <c r="F3807" s="242" t="s">
        <v>4052</v>
      </c>
      <c r="G3807" s="243" t="s">
        <v>4042</v>
      </c>
      <c r="H3807" s="244">
        <v>200</v>
      </c>
      <c r="I3807" s="245"/>
      <c r="J3807" s="246">
        <f>ROUND(I3807*H3807,2)</f>
        <v>0</v>
      </c>
      <c r="K3807" s="242" t="s">
        <v>21</v>
      </c>
      <c r="L3807" s="73"/>
      <c r="M3807" s="247" t="s">
        <v>21</v>
      </c>
      <c r="N3807" s="248" t="s">
        <v>47</v>
      </c>
      <c r="O3807" s="48"/>
      <c r="P3807" s="249">
        <f>O3807*H3807</f>
        <v>0</v>
      </c>
      <c r="Q3807" s="249">
        <v>0</v>
      </c>
      <c r="R3807" s="249">
        <f>Q3807*H3807</f>
        <v>0</v>
      </c>
      <c r="S3807" s="249">
        <v>0</v>
      </c>
      <c r="T3807" s="250">
        <f>S3807*H3807</f>
        <v>0</v>
      </c>
      <c r="AR3807" s="25" t="s">
        <v>3861</v>
      </c>
      <c r="AT3807" s="25" t="s">
        <v>418</v>
      </c>
      <c r="AU3807" s="25" t="s">
        <v>86</v>
      </c>
      <c r="AY3807" s="25" t="s">
        <v>414</v>
      </c>
      <c r="BE3807" s="251">
        <f>IF(N3807="základní",J3807,0)</f>
        <v>0</v>
      </c>
      <c r="BF3807" s="251">
        <f>IF(N3807="snížená",J3807,0)</f>
        <v>0</v>
      </c>
      <c r="BG3807" s="251">
        <f>IF(N3807="zákl. přenesená",J3807,0)</f>
        <v>0</v>
      </c>
      <c r="BH3807" s="251">
        <f>IF(N3807="sníž. přenesená",J3807,0)</f>
        <v>0</v>
      </c>
      <c r="BI3807" s="251">
        <f>IF(N3807="nulová",J3807,0)</f>
        <v>0</v>
      </c>
      <c r="BJ3807" s="25" t="s">
        <v>83</v>
      </c>
      <c r="BK3807" s="251">
        <f>ROUND(I3807*H3807,2)</f>
        <v>0</v>
      </c>
      <c r="BL3807" s="25" t="s">
        <v>3861</v>
      </c>
      <c r="BM3807" s="25" t="s">
        <v>4053</v>
      </c>
    </row>
    <row r="3808" s="12" customFormat="1">
      <c r="B3808" s="255"/>
      <c r="C3808" s="256"/>
      <c r="D3808" s="252" t="s">
        <v>428</v>
      </c>
      <c r="E3808" s="257" t="s">
        <v>21</v>
      </c>
      <c r="F3808" s="258" t="s">
        <v>3518</v>
      </c>
      <c r="G3808" s="256"/>
      <c r="H3808" s="257" t="s">
        <v>21</v>
      </c>
      <c r="I3808" s="259"/>
      <c r="J3808" s="256"/>
      <c r="K3808" s="256"/>
      <c r="L3808" s="260"/>
      <c r="M3808" s="261"/>
      <c r="N3808" s="262"/>
      <c r="O3808" s="262"/>
      <c r="P3808" s="262"/>
      <c r="Q3808" s="262"/>
      <c r="R3808" s="262"/>
      <c r="S3808" s="262"/>
      <c r="T3808" s="263"/>
      <c r="AT3808" s="264" t="s">
        <v>428</v>
      </c>
      <c r="AU3808" s="264" t="s">
        <v>86</v>
      </c>
      <c r="AV3808" s="12" t="s">
        <v>83</v>
      </c>
      <c r="AW3808" s="12" t="s">
        <v>39</v>
      </c>
      <c r="AX3808" s="12" t="s">
        <v>76</v>
      </c>
      <c r="AY3808" s="264" t="s">
        <v>414</v>
      </c>
    </row>
    <row r="3809" s="13" customFormat="1">
      <c r="B3809" s="265"/>
      <c r="C3809" s="266"/>
      <c r="D3809" s="252" t="s">
        <v>428</v>
      </c>
      <c r="E3809" s="267" t="s">
        <v>21</v>
      </c>
      <c r="F3809" s="268" t="s">
        <v>2013</v>
      </c>
      <c r="G3809" s="266"/>
      <c r="H3809" s="269">
        <v>200</v>
      </c>
      <c r="I3809" s="270"/>
      <c r="J3809" s="266"/>
      <c r="K3809" s="266"/>
      <c r="L3809" s="271"/>
      <c r="M3809" s="272"/>
      <c r="N3809" s="273"/>
      <c r="O3809" s="273"/>
      <c r="P3809" s="273"/>
      <c r="Q3809" s="273"/>
      <c r="R3809" s="273"/>
      <c r="S3809" s="273"/>
      <c r="T3809" s="274"/>
      <c r="AT3809" s="275" t="s">
        <v>428</v>
      </c>
      <c r="AU3809" s="275" t="s">
        <v>86</v>
      </c>
      <c r="AV3809" s="13" t="s">
        <v>86</v>
      </c>
      <c r="AW3809" s="13" t="s">
        <v>39</v>
      </c>
      <c r="AX3809" s="13" t="s">
        <v>76</v>
      </c>
      <c r="AY3809" s="275" t="s">
        <v>414</v>
      </c>
    </row>
    <row r="3810" s="15" customFormat="1">
      <c r="B3810" s="287"/>
      <c r="C3810" s="288"/>
      <c r="D3810" s="252" t="s">
        <v>428</v>
      </c>
      <c r="E3810" s="289" t="s">
        <v>21</v>
      </c>
      <c r="F3810" s="290" t="s">
        <v>235</v>
      </c>
      <c r="G3810" s="288"/>
      <c r="H3810" s="291">
        <v>200</v>
      </c>
      <c r="I3810" s="292"/>
      <c r="J3810" s="288"/>
      <c r="K3810" s="288"/>
      <c r="L3810" s="293"/>
      <c r="M3810" s="294"/>
      <c r="N3810" s="295"/>
      <c r="O3810" s="295"/>
      <c r="P3810" s="295"/>
      <c r="Q3810" s="295"/>
      <c r="R3810" s="295"/>
      <c r="S3810" s="295"/>
      <c r="T3810" s="296"/>
      <c r="AT3810" s="297" t="s">
        <v>428</v>
      </c>
      <c r="AU3810" s="297" t="s">
        <v>86</v>
      </c>
      <c r="AV3810" s="15" t="s">
        <v>422</v>
      </c>
      <c r="AW3810" s="15" t="s">
        <v>39</v>
      </c>
      <c r="AX3810" s="15" t="s">
        <v>83</v>
      </c>
      <c r="AY3810" s="297" t="s">
        <v>414</v>
      </c>
    </row>
    <row r="3811" s="1" customFormat="1" ht="25.5" customHeight="1">
      <c r="B3811" s="47"/>
      <c r="C3811" s="240" t="s">
        <v>4054</v>
      </c>
      <c r="D3811" s="240" t="s">
        <v>418</v>
      </c>
      <c r="E3811" s="241" t="s">
        <v>4055</v>
      </c>
      <c r="F3811" s="242" t="s">
        <v>4056</v>
      </c>
      <c r="G3811" s="243" t="s">
        <v>4042</v>
      </c>
      <c r="H3811" s="244">
        <v>70</v>
      </c>
      <c r="I3811" s="245"/>
      <c r="J3811" s="246">
        <f>ROUND(I3811*H3811,2)</f>
        <v>0</v>
      </c>
      <c r="K3811" s="242" t="s">
        <v>21</v>
      </c>
      <c r="L3811" s="73"/>
      <c r="M3811" s="247" t="s">
        <v>21</v>
      </c>
      <c r="N3811" s="248" t="s">
        <v>47</v>
      </c>
      <c r="O3811" s="48"/>
      <c r="P3811" s="249">
        <f>O3811*H3811</f>
        <v>0</v>
      </c>
      <c r="Q3811" s="249">
        <v>0</v>
      </c>
      <c r="R3811" s="249">
        <f>Q3811*H3811</f>
        <v>0</v>
      </c>
      <c r="S3811" s="249">
        <v>0</v>
      </c>
      <c r="T3811" s="250">
        <f>S3811*H3811</f>
        <v>0</v>
      </c>
      <c r="AR3811" s="25" t="s">
        <v>3861</v>
      </c>
      <c r="AT3811" s="25" t="s">
        <v>418</v>
      </c>
      <c r="AU3811" s="25" t="s">
        <v>86</v>
      </c>
      <c r="AY3811" s="25" t="s">
        <v>414</v>
      </c>
      <c r="BE3811" s="251">
        <f>IF(N3811="základní",J3811,0)</f>
        <v>0</v>
      </c>
      <c r="BF3811" s="251">
        <f>IF(N3811="snížená",J3811,0)</f>
        <v>0</v>
      </c>
      <c r="BG3811" s="251">
        <f>IF(N3811="zákl. přenesená",J3811,0)</f>
        <v>0</v>
      </c>
      <c r="BH3811" s="251">
        <f>IF(N3811="sníž. přenesená",J3811,0)</f>
        <v>0</v>
      </c>
      <c r="BI3811" s="251">
        <f>IF(N3811="nulová",J3811,0)</f>
        <v>0</v>
      </c>
      <c r="BJ3811" s="25" t="s">
        <v>83</v>
      </c>
      <c r="BK3811" s="251">
        <f>ROUND(I3811*H3811,2)</f>
        <v>0</v>
      </c>
      <c r="BL3811" s="25" t="s">
        <v>3861</v>
      </c>
      <c r="BM3811" s="25" t="s">
        <v>4057</v>
      </c>
    </row>
    <row r="3812" s="12" customFormat="1">
      <c r="B3812" s="255"/>
      <c r="C3812" s="256"/>
      <c r="D3812" s="252" t="s">
        <v>428</v>
      </c>
      <c r="E3812" s="257" t="s">
        <v>21</v>
      </c>
      <c r="F3812" s="258" t="s">
        <v>3518</v>
      </c>
      <c r="G3812" s="256"/>
      <c r="H3812" s="257" t="s">
        <v>21</v>
      </c>
      <c r="I3812" s="259"/>
      <c r="J3812" s="256"/>
      <c r="K3812" s="256"/>
      <c r="L3812" s="260"/>
      <c r="M3812" s="261"/>
      <c r="N3812" s="262"/>
      <c r="O3812" s="262"/>
      <c r="P3812" s="262"/>
      <c r="Q3812" s="262"/>
      <c r="R3812" s="262"/>
      <c r="S3812" s="262"/>
      <c r="T3812" s="263"/>
      <c r="AT3812" s="264" t="s">
        <v>428</v>
      </c>
      <c r="AU3812" s="264" t="s">
        <v>86</v>
      </c>
      <c r="AV3812" s="12" t="s">
        <v>83</v>
      </c>
      <c r="AW3812" s="12" t="s">
        <v>39</v>
      </c>
      <c r="AX3812" s="12" t="s">
        <v>76</v>
      </c>
      <c r="AY3812" s="264" t="s">
        <v>414</v>
      </c>
    </row>
    <row r="3813" s="13" customFormat="1">
      <c r="B3813" s="265"/>
      <c r="C3813" s="266"/>
      <c r="D3813" s="252" t="s">
        <v>428</v>
      </c>
      <c r="E3813" s="267" t="s">
        <v>21</v>
      </c>
      <c r="F3813" s="268" t="s">
        <v>1158</v>
      </c>
      <c r="G3813" s="266"/>
      <c r="H3813" s="269">
        <v>70</v>
      </c>
      <c r="I3813" s="270"/>
      <c r="J3813" s="266"/>
      <c r="K3813" s="266"/>
      <c r="L3813" s="271"/>
      <c r="M3813" s="272"/>
      <c r="N3813" s="273"/>
      <c r="O3813" s="273"/>
      <c r="P3813" s="273"/>
      <c r="Q3813" s="273"/>
      <c r="R3813" s="273"/>
      <c r="S3813" s="273"/>
      <c r="T3813" s="274"/>
      <c r="AT3813" s="275" t="s">
        <v>428</v>
      </c>
      <c r="AU3813" s="275" t="s">
        <v>86</v>
      </c>
      <c r="AV3813" s="13" t="s">
        <v>86</v>
      </c>
      <c r="AW3813" s="13" t="s">
        <v>39</v>
      </c>
      <c r="AX3813" s="13" t="s">
        <v>76</v>
      </c>
      <c r="AY3813" s="275" t="s">
        <v>414</v>
      </c>
    </row>
    <row r="3814" s="15" customFormat="1">
      <c r="B3814" s="287"/>
      <c r="C3814" s="288"/>
      <c r="D3814" s="252" t="s">
        <v>428</v>
      </c>
      <c r="E3814" s="289" t="s">
        <v>21</v>
      </c>
      <c r="F3814" s="290" t="s">
        <v>235</v>
      </c>
      <c r="G3814" s="288"/>
      <c r="H3814" s="291">
        <v>70</v>
      </c>
      <c r="I3814" s="292"/>
      <c r="J3814" s="288"/>
      <c r="K3814" s="288"/>
      <c r="L3814" s="293"/>
      <c r="M3814" s="294"/>
      <c r="N3814" s="295"/>
      <c r="O3814" s="295"/>
      <c r="P3814" s="295"/>
      <c r="Q3814" s="295"/>
      <c r="R3814" s="295"/>
      <c r="S3814" s="295"/>
      <c r="T3814" s="296"/>
      <c r="AT3814" s="297" t="s">
        <v>428</v>
      </c>
      <c r="AU3814" s="297" t="s">
        <v>86</v>
      </c>
      <c r="AV3814" s="15" t="s">
        <v>422</v>
      </c>
      <c r="AW3814" s="15" t="s">
        <v>39</v>
      </c>
      <c r="AX3814" s="15" t="s">
        <v>83</v>
      </c>
      <c r="AY3814" s="297" t="s">
        <v>414</v>
      </c>
    </row>
    <row r="3815" s="1" customFormat="1" ht="38.25" customHeight="1">
      <c r="B3815" s="47"/>
      <c r="C3815" s="240" t="s">
        <v>4058</v>
      </c>
      <c r="D3815" s="240" t="s">
        <v>418</v>
      </c>
      <c r="E3815" s="241" t="s">
        <v>4059</v>
      </c>
      <c r="F3815" s="242" t="s">
        <v>4060</v>
      </c>
      <c r="G3815" s="243" t="s">
        <v>4042</v>
      </c>
      <c r="H3815" s="244">
        <v>1000</v>
      </c>
      <c r="I3815" s="245"/>
      <c r="J3815" s="246">
        <f>ROUND(I3815*H3815,2)</f>
        <v>0</v>
      </c>
      <c r="K3815" s="242" t="s">
        <v>21</v>
      </c>
      <c r="L3815" s="73"/>
      <c r="M3815" s="247" t="s">
        <v>21</v>
      </c>
      <c r="N3815" s="248" t="s">
        <v>47</v>
      </c>
      <c r="O3815" s="48"/>
      <c r="P3815" s="249">
        <f>O3815*H3815</f>
        <v>0</v>
      </c>
      <c r="Q3815" s="249">
        <v>0</v>
      </c>
      <c r="R3815" s="249">
        <f>Q3815*H3815</f>
        <v>0</v>
      </c>
      <c r="S3815" s="249">
        <v>0</v>
      </c>
      <c r="T3815" s="250">
        <f>S3815*H3815</f>
        <v>0</v>
      </c>
      <c r="AR3815" s="25" t="s">
        <v>3861</v>
      </c>
      <c r="AT3815" s="25" t="s">
        <v>418</v>
      </c>
      <c r="AU3815" s="25" t="s">
        <v>86</v>
      </c>
      <c r="AY3815" s="25" t="s">
        <v>414</v>
      </c>
      <c r="BE3815" s="251">
        <f>IF(N3815="základní",J3815,0)</f>
        <v>0</v>
      </c>
      <c r="BF3815" s="251">
        <f>IF(N3815="snížená",J3815,0)</f>
        <v>0</v>
      </c>
      <c r="BG3815" s="251">
        <f>IF(N3815="zákl. přenesená",J3815,0)</f>
        <v>0</v>
      </c>
      <c r="BH3815" s="251">
        <f>IF(N3815="sníž. přenesená",J3815,0)</f>
        <v>0</v>
      </c>
      <c r="BI3815" s="251">
        <f>IF(N3815="nulová",J3815,0)</f>
        <v>0</v>
      </c>
      <c r="BJ3815" s="25" t="s">
        <v>83</v>
      </c>
      <c r="BK3815" s="251">
        <f>ROUND(I3815*H3815,2)</f>
        <v>0</v>
      </c>
      <c r="BL3815" s="25" t="s">
        <v>3861</v>
      </c>
      <c r="BM3815" s="25" t="s">
        <v>4061</v>
      </c>
    </row>
    <row r="3816" s="12" customFormat="1">
      <c r="B3816" s="255"/>
      <c r="C3816" s="256"/>
      <c r="D3816" s="252" t="s">
        <v>428</v>
      </c>
      <c r="E3816" s="257" t="s">
        <v>21</v>
      </c>
      <c r="F3816" s="258" t="s">
        <v>3518</v>
      </c>
      <c r="G3816" s="256"/>
      <c r="H3816" s="257" t="s">
        <v>21</v>
      </c>
      <c r="I3816" s="259"/>
      <c r="J3816" s="256"/>
      <c r="K3816" s="256"/>
      <c r="L3816" s="260"/>
      <c r="M3816" s="261"/>
      <c r="N3816" s="262"/>
      <c r="O3816" s="262"/>
      <c r="P3816" s="262"/>
      <c r="Q3816" s="262"/>
      <c r="R3816" s="262"/>
      <c r="S3816" s="262"/>
      <c r="T3816" s="263"/>
      <c r="AT3816" s="264" t="s">
        <v>428</v>
      </c>
      <c r="AU3816" s="264" t="s">
        <v>86</v>
      </c>
      <c r="AV3816" s="12" t="s">
        <v>83</v>
      </c>
      <c r="AW3816" s="12" t="s">
        <v>39</v>
      </c>
      <c r="AX3816" s="12" t="s">
        <v>76</v>
      </c>
      <c r="AY3816" s="264" t="s">
        <v>414</v>
      </c>
    </row>
    <row r="3817" s="13" customFormat="1">
      <c r="B3817" s="265"/>
      <c r="C3817" s="266"/>
      <c r="D3817" s="252" t="s">
        <v>428</v>
      </c>
      <c r="E3817" s="267" t="s">
        <v>21</v>
      </c>
      <c r="F3817" s="268" t="s">
        <v>4062</v>
      </c>
      <c r="G3817" s="266"/>
      <c r="H3817" s="269">
        <v>1000</v>
      </c>
      <c r="I3817" s="270"/>
      <c r="J3817" s="266"/>
      <c r="K3817" s="266"/>
      <c r="L3817" s="271"/>
      <c r="M3817" s="272"/>
      <c r="N3817" s="273"/>
      <c r="O3817" s="273"/>
      <c r="P3817" s="273"/>
      <c r="Q3817" s="273"/>
      <c r="R3817" s="273"/>
      <c r="S3817" s="273"/>
      <c r="T3817" s="274"/>
      <c r="AT3817" s="275" t="s">
        <v>428</v>
      </c>
      <c r="AU3817" s="275" t="s">
        <v>86</v>
      </c>
      <c r="AV3817" s="13" t="s">
        <v>86</v>
      </c>
      <c r="AW3817" s="13" t="s">
        <v>39</v>
      </c>
      <c r="AX3817" s="13" t="s">
        <v>76</v>
      </c>
      <c r="AY3817" s="275" t="s">
        <v>414</v>
      </c>
    </row>
    <row r="3818" s="15" customFormat="1">
      <c r="B3818" s="287"/>
      <c r="C3818" s="288"/>
      <c r="D3818" s="252" t="s">
        <v>428</v>
      </c>
      <c r="E3818" s="289" t="s">
        <v>21</v>
      </c>
      <c r="F3818" s="290" t="s">
        <v>235</v>
      </c>
      <c r="G3818" s="288"/>
      <c r="H3818" s="291">
        <v>1000</v>
      </c>
      <c r="I3818" s="292"/>
      <c r="J3818" s="288"/>
      <c r="K3818" s="288"/>
      <c r="L3818" s="293"/>
      <c r="M3818" s="309"/>
      <c r="N3818" s="310"/>
      <c r="O3818" s="310"/>
      <c r="P3818" s="310"/>
      <c r="Q3818" s="310"/>
      <c r="R3818" s="310"/>
      <c r="S3818" s="310"/>
      <c r="T3818" s="311"/>
      <c r="AT3818" s="297" t="s">
        <v>428</v>
      </c>
      <c r="AU3818" s="297" t="s">
        <v>86</v>
      </c>
      <c r="AV3818" s="15" t="s">
        <v>422</v>
      </c>
      <c r="AW3818" s="15" t="s">
        <v>39</v>
      </c>
      <c r="AX3818" s="15" t="s">
        <v>83</v>
      </c>
      <c r="AY3818" s="297" t="s">
        <v>414</v>
      </c>
    </row>
    <row r="3819" s="1" customFormat="1" ht="6.96" customHeight="1">
      <c r="B3819" s="68"/>
      <c r="C3819" s="69"/>
      <c r="D3819" s="69"/>
      <c r="E3819" s="69"/>
      <c r="F3819" s="69"/>
      <c r="G3819" s="69"/>
      <c r="H3819" s="69"/>
      <c r="I3819" s="181"/>
      <c r="J3819" s="69"/>
      <c r="K3819" s="69"/>
      <c r="L3819" s="73"/>
    </row>
  </sheetData>
  <sheetProtection sheet="1" autoFilter="0" formatColumns="0" formatRows="0" objects="1" scenarios="1" spinCount="100000" saltValue="i8s59kNMU5DPzbIKZXJRitIDAmRuv8ur7gYX077AU6E2LhfSnjspcJjbvxSYU+qm4/9rnG34nkBofzzF6XDSLQ==" hashValue="1xtKw1mNXAtT3hYxoI1czQArsdGTU8OsCUiMCUiyISDt7netwo/qjXdwb0Qwa3QWZCYc11ZNKiMPPpzszq7ccw==" algorithmName="SHA-512" password="CC35"/>
  <autoFilter ref="C111:K3818"/>
  <mergeCells count="13">
    <mergeCell ref="E7:H7"/>
    <mergeCell ref="E9:H9"/>
    <mergeCell ref="E11:H11"/>
    <mergeCell ref="E26:H26"/>
    <mergeCell ref="E47:H47"/>
    <mergeCell ref="E49:H49"/>
    <mergeCell ref="E51:H51"/>
    <mergeCell ref="J55:J56"/>
    <mergeCell ref="E100:H100"/>
    <mergeCell ref="E102:H102"/>
    <mergeCell ref="E104:H104"/>
    <mergeCell ref="G1:H1"/>
    <mergeCell ref="L2:V2"/>
  </mergeCells>
  <hyperlinks>
    <hyperlink ref="F1:G1" location="C2" display="1) Krycí list soupisu"/>
    <hyperlink ref="G1:H1" location="C58" display="2) Rekapitulace"/>
    <hyperlink ref="J1" location="C111"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94</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162</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4063</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ROUND(J91,2)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ROUND(SUM(BE91:BE589), 2)</f>
        <v>0</v>
      </c>
      <c r="G32" s="48"/>
      <c r="H32" s="48"/>
      <c r="I32" s="173">
        <v>0.20999999999999999</v>
      </c>
      <c r="J32" s="172">
        <f>ROUND(ROUND((SUM(BE91:BE589)), 2)*I32, 2)</f>
        <v>0</v>
      </c>
      <c r="K32" s="52"/>
    </row>
    <row r="33" s="1" customFormat="1" ht="14.4" customHeight="1">
      <c r="B33" s="47"/>
      <c r="C33" s="48"/>
      <c r="D33" s="48"/>
      <c r="E33" s="56" t="s">
        <v>48</v>
      </c>
      <c r="F33" s="172">
        <f>ROUND(SUM(BF91:BF589), 2)</f>
        <v>0</v>
      </c>
      <c r="G33" s="48"/>
      <c r="H33" s="48"/>
      <c r="I33" s="173">
        <v>0.14999999999999999</v>
      </c>
      <c r="J33" s="172">
        <f>ROUND(ROUND((SUM(BF91:BF589)), 2)*I33, 2)</f>
        <v>0</v>
      </c>
      <c r="K33" s="52"/>
    </row>
    <row r="34" hidden="1" s="1" customFormat="1" ht="14.4" customHeight="1">
      <c r="B34" s="47"/>
      <c r="C34" s="48"/>
      <c r="D34" s="48"/>
      <c r="E34" s="56" t="s">
        <v>49</v>
      </c>
      <c r="F34" s="172">
        <f>ROUND(SUM(BG91:BG589), 2)</f>
        <v>0</v>
      </c>
      <c r="G34" s="48"/>
      <c r="H34" s="48"/>
      <c r="I34" s="173">
        <v>0.20999999999999999</v>
      </c>
      <c r="J34" s="172">
        <v>0</v>
      </c>
      <c r="K34" s="52"/>
    </row>
    <row r="35" hidden="1" s="1" customFormat="1" ht="14.4" customHeight="1">
      <c r="B35" s="47"/>
      <c r="C35" s="48"/>
      <c r="D35" s="48"/>
      <c r="E35" s="56" t="s">
        <v>50</v>
      </c>
      <c r="F35" s="172">
        <f>ROUND(SUM(BH91:BH589), 2)</f>
        <v>0</v>
      </c>
      <c r="G35" s="48"/>
      <c r="H35" s="48"/>
      <c r="I35" s="173">
        <v>0.14999999999999999</v>
      </c>
      <c r="J35" s="172">
        <v>0</v>
      </c>
      <c r="K35" s="52"/>
    </row>
    <row r="36" hidden="1" s="1" customFormat="1" ht="14.4" customHeight="1">
      <c r="B36" s="47"/>
      <c r="C36" s="48"/>
      <c r="D36" s="48"/>
      <c r="E36" s="56" t="s">
        <v>51</v>
      </c>
      <c r="F36" s="172">
        <f>ROUND(SUM(BI91:BI589),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162</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D.1.1.4.1 - Vytápění objektu</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J91</f>
        <v>0</v>
      </c>
      <c r="K60" s="52"/>
      <c r="AU60" s="25" t="s">
        <v>277</v>
      </c>
    </row>
    <row r="61" s="8" customFormat="1" ht="24.96" customHeight="1">
      <c r="B61" s="192"/>
      <c r="C61" s="193"/>
      <c r="D61" s="194" t="s">
        <v>4064</v>
      </c>
      <c r="E61" s="195"/>
      <c r="F61" s="195"/>
      <c r="G61" s="195"/>
      <c r="H61" s="195"/>
      <c r="I61" s="196"/>
      <c r="J61" s="197">
        <f>J92</f>
        <v>0</v>
      </c>
      <c r="K61" s="198"/>
    </row>
    <row r="62" s="8" customFormat="1" ht="24.96" customHeight="1">
      <c r="B62" s="192"/>
      <c r="C62" s="193"/>
      <c r="D62" s="194" t="s">
        <v>308</v>
      </c>
      <c r="E62" s="195"/>
      <c r="F62" s="195"/>
      <c r="G62" s="195"/>
      <c r="H62" s="195"/>
      <c r="I62" s="196"/>
      <c r="J62" s="197">
        <f>J101</f>
        <v>0</v>
      </c>
      <c r="K62" s="198"/>
    </row>
    <row r="63" s="9" customFormat="1" ht="19.92" customHeight="1">
      <c r="B63" s="200"/>
      <c r="C63" s="201"/>
      <c r="D63" s="202" t="s">
        <v>317</v>
      </c>
      <c r="E63" s="203"/>
      <c r="F63" s="203"/>
      <c r="G63" s="203"/>
      <c r="H63" s="203"/>
      <c r="I63" s="204"/>
      <c r="J63" s="205">
        <f>J102</f>
        <v>0</v>
      </c>
      <c r="K63" s="206"/>
    </row>
    <row r="64" s="9" customFormat="1" ht="19.92" customHeight="1">
      <c r="B64" s="200"/>
      <c r="C64" s="201"/>
      <c r="D64" s="202" t="s">
        <v>4065</v>
      </c>
      <c r="E64" s="203"/>
      <c r="F64" s="203"/>
      <c r="G64" s="203"/>
      <c r="H64" s="203"/>
      <c r="I64" s="204"/>
      <c r="J64" s="205">
        <f>J163</f>
        <v>0</v>
      </c>
      <c r="K64" s="206"/>
    </row>
    <row r="65" s="9" customFormat="1" ht="19.92" customHeight="1">
      <c r="B65" s="200"/>
      <c r="C65" s="201"/>
      <c r="D65" s="202" t="s">
        <v>4066</v>
      </c>
      <c r="E65" s="203"/>
      <c r="F65" s="203"/>
      <c r="G65" s="203"/>
      <c r="H65" s="203"/>
      <c r="I65" s="204"/>
      <c r="J65" s="205">
        <f>J228</f>
        <v>0</v>
      </c>
      <c r="K65" s="206"/>
    </row>
    <row r="66" s="9" customFormat="1" ht="19.92" customHeight="1">
      <c r="B66" s="200"/>
      <c r="C66" s="201"/>
      <c r="D66" s="202" t="s">
        <v>4067</v>
      </c>
      <c r="E66" s="203"/>
      <c r="F66" s="203"/>
      <c r="G66" s="203"/>
      <c r="H66" s="203"/>
      <c r="I66" s="204"/>
      <c r="J66" s="205">
        <f>J329</f>
        <v>0</v>
      </c>
      <c r="K66" s="206"/>
    </row>
    <row r="67" s="9" customFormat="1" ht="19.92" customHeight="1">
      <c r="B67" s="200"/>
      <c r="C67" s="201"/>
      <c r="D67" s="202" t="s">
        <v>4068</v>
      </c>
      <c r="E67" s="203"/>
      <c r="F67" s="203"/>
      <c r="G67" s="203"/>
      <c r="H67" s="203"/>
      <c r="I67" s="204"/>
      <c r="J67" s="205">
        <f>J425</f>
        <v>0</v>
      </c>
      <c r="K67" s="206"/>
    </row>
    <row r="68" s="9" customFormat="1" ht="19.92" customHeight="1">
      <c r="B68" s="200"/>
      <c r="C68" s="201"/>
      <c r="D68" s="202" t="s">
        <v>334</v>
      </c>
      <c r="E68" s="203"/>
      <c r="F68" s="203"/>
      <c r="G68" s="203"/>
      <c r="H68" s="203"/>
      <c r="I68" s="204"/>
      <c r="J68" s="205">
        <f>J575</f>
        <v>0</v>
      </c>
      <c r="K68" s="206"/>
    </row>
    <row r="69" s="9" customFormat="1" ht="19.92" customHeight="1">
      <c r="B69" s="200"/>
      <c r="C69" s="201"/>
      <c r="D69" s="202" t="s">
        <v>349</v>
      </c>
      <c r="E69" s="203"/>
      <c r="F69" s="203"/>
      <c r="G69" s="203"/>
      <c r="H69" s="203"/>
      <c r="I69" s="204"/>
      <c r="J69" s="205">
        <f>J582</f>
        <v>0</v>
      </c>
      <c r="K69" s="206"/>
    </row>
    <row r="70" s="1" customFormat="1" ht="21.84" customHeight="1">
      <c r="B70" s="47"/>
      <c r="C70" s="48"/>
      <c r="D70" s="48"/>
      <c r="E70" s="48"/>
      <c r="F70" s="48"/>
      <c r="G70" s="48"/>
      <c r="H70" s="48"/>
      <c r="I70" s="158"/>
      <c r="J70" s="48"/>
      <c r="K70" s="52"/>
    </row>
    <row r="71" s="1" customFormat="1" ht="6.96" customHeight="1">
      <c r="B71" s="68"/>
      <c r="C71" s="69"/>
      <c r="D71" s="69"/>
      <c r="E71" s="69"/>
      <c r="F71" s="69"/>
      <c r="G71" s="69"/>
      <c r="H71" s="69"/>
      <c r="I71" s="181"/>
      <c r="J71" s="69"/>
      <c r="K71" s="70"/>
    </row>
    <row r="75" s="1" customFormat="1" ht="6.96" customHeight="1">
      <c r="B75" s="71"/>
      <c r="C75" s="72"/>
      <c r="D75" s="72"/>
      <c r="E75" s="72"/>
      <c r="F75" s="72"/>
      <c r="G75" s="72"/>
      <c r="H75" s="72"/>
      <c r="I75" s="184"/>
      <c r="J75" s="72"/>
      <c r="K75" s="72"/>
      <c r="L75" s="73"/>
    </row>
    <row r="76" s="1" customFormat="1" ht="36.96" customHeight="1">
      <c r="B76" s="47"/>
      <c r="C76" s="74" t="s">
        <v>373</v>
      </c>
      <c r="D76" s="75"/>
      <c r="E76" s="75"/>
      <c r="F76" s="75"/>
      <c r="G76" s="75"/>
      <c r="H76" s="75"/>
      <c r="I76" s="208"/>
      <c r="J76" s="75"/>
      <c r="K76" s="75"/>
      <c r="L76" s="73"/>
    </row>
    <row r="77" s="1" customFormat="1" ht="6.96" customHeight="1">
      <c r="B77" s="47"/>
      <c r="C77" s="75"/>
      <c r="D77" s="75"/>
      <c r="E77" s="75"/>
      <c r="F77" s="75"/>
      <c r="G77" s="75"/>
      <c r="H77" s="75"/>
      <c r="I77" s="208"/>
      <c r="J77" s="75"/>
      <c r="K77" s="75"/>
      <c r="L77" s="73"/>
    </row>
    <row r="78" s="1" customFormat="1" ht="14.4" customHeight="1">
      <c r="B78" s="47"/>
      <c r="C78" s="77" t="s">
        <v>18</v>
      </c>
      <c r="D78" s="75"/>
      <c r="E78" s="75"/>
      <c r="F78" s="75"/>
      <c r="G78" s="75"/>
      <c r="H78" s="75"/>
      <c r="I78" s="208"/>
      <c r="J78" s="75"/>
      <c r="K78" s="75"/>
      <c r="L78" s="73"/>
    </row>
    <row r="79" s="1" customFormat="1" ht="16.5" customHeight="1">
      <c r="B79" s="47"/>
      <c r="C79" s="75"/>
      <c r="D79" s="75"/>
      <c r="E79" s="209" t="str">
        <f>E7</f>
        <v>Rekonstrukce internátu FVZ Hradec Králové - PD</v>
      </c>
      <c r="F79" s="77"/>
      <c r="G79" s="77"/>
      <c r="H79" s="77"/>
      <c r="I79" s="208"/>
      <c r="J79" s="75"/>
      <c r="K79" s="75"/>
      <c r="L79" s="73"/>
    </row>
    <row r="80">
      <c r="B80" s="29"/>
      <c r="C80" s="77" t="s">
        <v>158</v>
      </c>
      <c r="D80" s="210"/>
      <c r="E80" s="210"/>
      <c r="F80" s="210"/>
      <c r="G80" s="210"/>
      <c r="H80" s="210"/>
      <c r="I80" s="149"/>
      <c r="J80" s="210"/>
      <c r="K80" s="210"/>
      <c r="L80" s="211"/>
    </row>
    <row r="81" s="1" customFormat="1" ht="16.5" customHeight="1">
      <c r="B81" s="47"/>
      <c r="C81" s="75"/>
      <c r="D81" s="75"/>
      <c r="E81" s="209" t="s">
        <v>162</v>
      </c>
      <c r="F81" s="75"/>
      <c r="G81" s="75"/>
      <c r="H81" s="75"/>
      <c r="I81" s="208"/>
      <c r="J81" s="75"/>
      <c r="K81" s="75"/>
      <c r="L81" s="73"/>
    </row>
    <row r="82" s="1" customFormat="1" ht="14.4" customHeight="1">
      <c r="B82" s="47"/>
      <c r="C82" s="77" t="s">
        <v>165</v>
      </c>
      <c r="D82" s="75"/>
      <c r="E82" s="75"/>
      <c r="F82" s="75"/>
      <c r="G82" s="75"/>
      <c r="H82" s="75"/>
      <c r="I82" s="208"/>
      <c r="J82" s="75"/>
      <c r="K82" s="75"/>
      <c r="L82" s="73"/>
    </row>
    <row r="83" s="1" customFormat="1" ht="17.25" customHeight="1">
      <c r="B83" s="47"/>
      <c r="C83" s="75"/>
      <c r="D83" s="75"/>
      <c r="E83" s="83" t="str">
        <f>E11</f>
        <v>D.1.1.4.1 - Vytápění objektu</v>
      </c>
      <c r="F83" s="75"/>
      <c r="G83" s="75"/>
      <c r="H83" s="75"/>
      <c r="I83" s="208"/>
      <c r="J83" s="75"/>
      <c r="K83" s="75"/>
      <c r="L83" s="73"/>
    </row>
    <row r="84" s="1" customFormat="1" ht="6.96" customHeight="1">
      <c r="B84" s="47"/>
      <c r="C84" s="75"/>
      <c r="D84" s="75"/>
      <c r="E84" s="75"/>
      <c r="F84" s="75"/>
      <c r="G84" s="75"/>
      <c r="H84" s="75"/>
      <c r="I84" s="208"/>
      <c r="J84" s="75"/>
      <c r="K84" s="75"/>
      <c r="L84" s="73"/>
    </row>
    <row r="85" s="1" customFormat="1" ht="18" customHeight="1">
      <c r="B85" s="47"/>
      <c r="C85" s="77" t="s">
        <v>23</v>
      </c>
      <c r="D85" s="75"/>
      <c r="E85" s="75"/>
      <c r="F85" s="212" t="str">
        <f>F14</f>
        <v>Hradec Králové parc. č. 1582, 1378</v>
      </c>
      <c r="G85" s="75"/>
      <c r="H85" s="75"/>
      <c r="I85" s="213" t="s">
        <v>25</v>
      </c>
      <c r="J85" s="86" t="str">
        <f>IF(J14="","",J14)</f>
        <v>2. 3. 2017</v>
      </c>
      <c r="K85" s="75"/>
      <c r="L85" s="73"/>
    </row>
    <row r="86" s="1" customFormat="1" ht="6.96" customHeight="1">
      <c r="B86" s="47"/>
      <c r="C86" s="75"/>
      <c r="D86" s="75"/>
      <c r="E86" s="75"/>
      <c r="F86" s="75"/>
      <c r="G86" s="75"/>
      <c r="H86" s="75"/>
      <c r="I86" s="208"/>
      <c r="J86" s="75"/>
      <c r="K86" s="75"/>
      <c r="L86" s="73"/>
    </row>
    <row r="87" s="1" customFormat="1">
      <c r="B87" s="47"/>
      <c r="C87" s="77" t="s">
        <v>27</v>
      </c>
      <c r="D87" s="75"/>
      <c r="E87" s="75"/>
      <c r="F87" s="212" t="str">
        <f>E17</f>
        <v>Armádní servisní, p.o. Podhrabská 1589/1 Praha 6</v>
      </c>
      <c r="G87" s="75"/>
      <c r="H87" s="75"/>
      <c r="I87" s="213" t="s">
        <v>35</v>
      </c>
      <c r="J87" s="212" t="str">
        <f>E23</f>
        <v>BKN,spol.s r.o.Vladislavova 29/I,566 01Vysoké Mýto</v>
      </c>
      <c r="K87" s="75"/>
      <c r="L87" s="73"/>
    </row>
    <row r="88" s="1" customFormat="1" ht="14.4" customHeight="1">
      <c r="B88" s="47"/>
      <c r="C88" s="77" t="s">
        <v>33</v>
      </c>
      <c r="D88" s="75"/>
      <c r="E88" s="75"/>
      <c r="F88" s="212" t="str">
        <f>IF(E20="","",E20)</f>
        <v/>
      </c>
      <c r="G88" s="75"/>
      <c r="H88" s="75"/>
      <c r="I88" s="208"/>
      <c r="J88" s="75"/>
      <c r="K88" s="75"/>
      <c r="L88" s="73"/>
    </row>
    <row r="89" s="1" customFormat="1" ht="10.32" customHeight="1">
      <c r="B89" s="47"/>
      <c r="C89" s="75"/>
      <c r="D89" s="75"/>
      <c r="E89" s="75"/>
      <c r="F89" s="75"/>
      <c r="G89" s="75"/>
      <c r="H89" s="75"/>
      <c r="I89" s="208"/>
      <c r="J89" s="75"/>
      <c r="K89" s="75"/>
      <c r="L89" s="73"/>
    </row>
    <row r="90" s="10" customFormat="1" ht="29.28" customHeight="1">
      <c r="B90" s="214"/>
      <c r="C90" s="215" t="s">
        <v>395</v>
      </c>
      <c r="D90" s="216" t="s">
        <v>61</v>
      </c>
      <c r="E90" s="216" t="s">
        <v>57</v>
      </c>
      <c r="F90" s="216" t="s">
        <v>396</v>
      </c>
      <c r="G90" s="216" t="s">
        <v>397</v>
      </c>
      <c r="H90" s="216" t="s">
        <v>398</v>
      </c>
      <c r="I90" s="217" t="s">
        <v>399</v>
      </c>
      <c r="J90" s="216" t="s">
        <v>271</v>
      </c>
      <c r="K90" s="218" t="s">
        <v>400</v>
      </c>
      <c r="L90" s="219"/>
      <c r="M90" s="103" t="s">
        <v>401</v>
      </c>
      <c r="N90" s="104" t="s">
        <v>46</v>
      </c>
      <c r="O90" s="104" t="s">
        <v>402</v>
      </c>
      <c r="P90" s="104" t="s">
        <v>403</v>
      </c>
      <c r="Q90" s="104" t="s">
        <v>404</v>
      </c>
      <c r="R90" s="104" t="s">
        <v>405</v>
      </c>
      <c r="S90" s="104" t="s">
        <v>406</v>
      </c>
      <c r="T90" s="105" t="s">
        <v>407</v>
      </c>
    </row>
    <row r="91" s="1" customFormat="1" ht="29.28" customHeight="1">
      <c r="B91" s="47"/>
      <c r="C91" s="109" t="s">
        <v>276</v>
      </c>
      <c r="D91" s="75"/>
      <c r="E91" s="75"/>
      <c r="F91" s="75"/>
      <c r="G91" s="75"/>
      <c r="H91" s="75"/>
      <c r="I91" s="208"/>
      <c r="J91" s="220">
        <f>BK91</f>
        <v>0</v>
      </c>
      <c r="K91" s="75"/>
      <c r="L91" s="73"/>
      <c r="M91" s="106"/>
      <c r="N91" s="107"/>
      <c r="O91" s="107"/>
      <c r="P91" s="221">
        <f>P92+P101</f>
        <v>0</v>
      </c>
      <c r="Q91" s="107"/>
      <c r="R91" s="221">
        <f>R92+R101</f>
        <v>23.655619999999999</v>
      </c>
      <c r="S91" s="107"/>
      <c r="T91" s="222">
        <f>T92+T101</f>
        <v>223.39099999999999</v>
      </c>
      <c r="AT91" s="25" t="s">
        <v>75</v>
      </c>
      <c r="AU91" s="25" t="s">
        <v>277</v>
      </c>
      <c r="BK91" s="223">
        <f>BK92+BK101</f>
        <v>0</v>
      </c>
    </row>
    <row r="92" s="11" customFormat="1" ht="37.44" customHeight="1">
      <c r="B92" s="224"/>
      <c r="C92" s="225"/>
      <c r="D92" s="226" t="s">
        <v>75</v>
      </c>
      <c r="E92" s="227" t="s">
        <v>133</v>
      </c>
      <c r="F92" s="227" t="s">
        <v>4069</v>
      </c>
      <c r="G92" s="225"/>
      <c r="H92" s="225"/>
      <c r="I92" s="228"/>
      <c r="J92" s="229">
        <f>BK92</f>
        <v>0</v>
      </c>
      <c r="K92" s="225"/>
      <c r="L92" s="230"/>
      <c r="M92" s="231"/>
      <c r="N92" s="232"/>
      <c r="O92" s="232"/>
      <c r="P92" s="233">
        <f>SUM(P93:P100)</f>
        <v>0</v>
      </c>
      <c r="Q92" s="232"/>
      <c r="R92" s="233">
        <f>SUM(R93:R100)</f>
        <v>0</v>
      </c>
      <c r="S92" s="232"/>
      <c r="T92" s="234">
        <f>SUM(T93:T100)</f>
        <v>0</v>
      </c>
      <c r="AR92" s="235" t="s">
        <v>83</v>
      </c>
      <c r="AT92" s="236" t="s">
        <v>75</v>
      </c>
      <c r="AU92" s="236" t="s">
        <v>76</v>
      </c>
      <c r="AY92" s="235" t="s">
        <v>414</v>
      </c>
      <c r="BK92" s="237">
        <f>SUM(BK93:BK100)</f>
        <v>0</v>
      </c>
    </row>
    <row r="93" s="1" customFormat="1" ht="16.5" customHeight="1">
      <c r="B93" s="47"/>
      <c r="C93" s="240" t="s">
        <v>83</v>
      </c>
      <c r="D93" s="240" t="s">
        <v>418</v>
      </c>
      <c r="E93" s="241" t="s">
        <v>4070</v>
      </c>
      <c r="F93" s="242" t="s">
        <v>4071</v>
      </c>
      <c r="G93" s="243" t="s">
        <v>4042</v>
      </c>
      <c r="H93" s="244">
        <v>40</v>
      </c>
      <c r="I93" s="245"/>
      <c r="J93" s="246">
        <f>ROUND(I93*H93,2)</f>
        <v>0</v>
      </c>
      <c r="K93" s="242" t="s">
        <v>21</v>
      </c>
      <c r="L93" s="73"/>
      <c r="M93" s="247" t="s">
        <v>21</v>
      </c>
      <c r="N93" s="248" t="s">
        <v>47</v>
      </c>
      <c r="O93" s="48"/>
      <c r="P93" s="249">
        <f>O93*H93</f>
        <v>0</v>
      </c>
      <c r="Q93" s="249">
        <v>0</v>
      </c>
      <c r="R93" s="249">
        <f>Q93*H93</f>
        <v>0</v>
      </c>
      <c r="S93" s="249">
        <v>0</v>
      </c>
      <c r="T93" s="250">
        <f>S93*H93</f>
        <v>0</v>
      </c>
      <c r="AR93" s="25" t="s">
        <v>422</v>
      </c>
      <c r="AT93" s="25" t="s">
        <v>418</v>
      </c>
      <c r="AU93" s="25" t="s">
        <v>83</v>
      </c>
      <c r="AY93" s="25" t="s">
        <v>414</v>
      </c>
      <c r="BE93" s="251">
        <f>IF(N93="základní",J93,0)</f>
        <v>0</v>
      </c>
      <c r="BF93" s="251">
        <f>IF(N93="snížená",J93,0)</f>
        <v>0</v>
      </c>
      <c r="BG93" s="251">
        <f>IF(N93="zákl. přenesená",J93,0)</f>
        <v>0</v>
      </c>
      <c r="BH93" s="251">
        <f>IF(N93="sníž. přenesená",J93,0)</f>
        <v>0</v>
      </c>
      <c r="BI93" s="251">
        <f>IF(N93="nulová",J93,0)</f>
        <v>0</v>
      </c>
      <c r="BJ93" s="25" t="s">
        <v>83</v>
      </c>
      <c r="BK93" s="251">
        <f>ROUND(I93*H93,2)</f>
        <v>0</v>
      </c>
      <c r="BL93" s="25" t="s">
        <v>422</v>
      </c>
      <c r="BM93" s="25" t="s">
        <v>4072</v>
      </c>
    </row>
    <row r="94" s="13" customFormat="1">
      <c r="B94" s="265"/>
      <c r="C94" s="266"/>
      <c r="D94" s="252" t="s">
        <v>428</v>
      </c>
      <c r="E94" s="267" t="s">
        <v>21</v>
      </c>
      <c r="F94" s="268" t="s">
        <v>891</v>
      </c>
      <c r="G94" s="266"/>
      <c r="H94" s="269">
        <v>40</v>
      </c>
      <c r="I94" s="270"/>
      <c r="J94" s="266"/>
      <c r="K94" s="266"/>
      <c r="L94" s="271"/>
      <c r="M94" s="272"/>
      <c r="N94" s="273"/>
      <c r="O94" s="273"/>
      <c r="P94" s="273"/>
      <c r="Q94" s="273"/>
      <c r="R94" s="273"/>
      <c r="S94" s="273"/>
      <c r="T94" s="274"/>
      <c r="AT94" s="275" t="s">
        <v>428</v>
      </c>
      <c r="AU94" s="275" t="s">
        <v>83</v>
      </c>
      <c r="AV94" s="13" t="s">
        <v>86</v>
      </c>
      <c r="AW94" s="13" t="s">
        <v>39</v>
      </c>
      <c r="AX94" s="13" t="s">
        <v>83</v>
      </c>
      <c r="AY94" s="275" t="s">
        <v>414</v>
      </c>
    </row>
    <row r="95" s="1" customFormat="1" ht="16.5" customHeight="1">
      <c r="B95" s="47"/>
      <c r="C95" s="240" t="s">
        <v>86</v>
      </c>
      <c r="D95" s="240" t="s">
        <v>418</v>
      </c>
      <c r="E95" s="241" t="s">
        <v>4073</v>
      </c>
      <c r="F95" s="242" t="s">
        <v>4074</v>
      </c>
      <c r="G95" s="243" t="s">
        <v>4042</v>
      </c>
      <c r="H95" s="244">
        <v>40</v>
      </c>
      <c r="I95" s="245"/>
      <c r="J95" s="246">
        <f>ROUND(I95*H95,2)</f>
        <v>0</v>
      </c>
      <c r="K95" s="242" t="s">
        <v>21</v>
      </c>
      <c r="L95" s="73"/>
      <c r="M95" s="247" t="s">
        <v>21</v>
      </c>
      <c r="N95" s="248" t="s">
        <v>47</v>
      </c>
      <c r="O95" s="48"/>
      <c r="P95" s="249">
        <f>O95*H95</f>
        <v>0</v>
      </c>
      <c r="Q95" s="249">
        <v>0</v>
      </c>
      <c r="R95" s="249">
        <f>Q95*H95</f>
        <v>0</v>
      </c>
      <c r="S95" s="249">
        <v>0</v>
      </c>
      <c r="T95" s="250">
        <f>S95*H95</f>
        <v>0</v>
      </c>
      <c r="AR95" s="25" t="s">
        <v>422</v>
      </c>
      <c r="AT95" s="25" t="s">
        <v>418</v>
      </c>
      <c r="AU95" s="25" t="s">
        <v>83</v>
      </c>
      <c r="AY95" s="25" t="s">
        <v>414</v>
      </c>
      <c r="BE95" s="251">
        <f>IF(N95="základní",J95,0)</f>
        <v>0</v>
      </c>
      <c r="BF95" s="251">
        <f>IF(N95="snížená",J95,0)</f>
        <v>0</v>
      </c>
      <c r="BG95" s="251">
        <f>IF(N95="zákl. přenesená",J95,0)</f>
        <v>0</v>
      </c>
      <c r="BH95" s="251">
        <f>IF(N95="sníž. přenesená",J95,0)</f>
        <v>0</v>
      </c>
      <c r="BI95" s="251">
        <f>IF(N95="nulová",J95,0)</f>
        <v>0</v>
      </c>
      <c r="BJ95" s="25" t="s">
        <v>83</v>
      </c>
      <c r="BK95" s="251">
        <f>ROUND(I95*H95,2)</f>
        <v>0</v>
      </c>
      <c r="BL95" s="25" t="s">
        <v>422</v>
      </c>
      <c r="BM95" s="25" t="s">
        <v>4075</v>
      </c>
    </row>
    <row r="96" s="13" customFormat="1">
      <c r="B96" s="265"/>
      <c r="C96" s="266"/>
      <c r="D96" s="252" t="s">
        <v>428</v>
      </c>
      <c r="E96" s="267" t="s">
        <v>21</v>
      </c>
      <c r="F96" s="268" t="s">
        <v>891</v>
      </c>
      <c r="G96" s="266"/>
      <c r="H96" s="269">
        <v>40</v>
      </c>
      <c r="I96" s="270"/>
      <c r="J96" s="266"/>
      <c r="K96" s="266"/>
      <c r="L96" s="271"/>
      <c r="M96" s="272"/>
      <c r="N96" s="273"/>
      <c r="O96" s="273"/>
      <c r="P96" s="273"/>
      <c r="Q96" s="273"/>
      <c r="R96" s="273"/>
      <c r="S96" s="273"/>
      <c r="T96" s="274"/>
      <c r="AT96" s="275" t="s">
        <v>428</v>
      </c>
      <c r="AU96" s="275" t="s">
        <v>83</v>
      </c>
      <c r="AV96" s="13" t="s">
        <v>86</v>
      </c>
      <c r="AW96" s="13" t="s">
        <v>39</v>
      </c>
      <c r="AX96" s="13" t="s">
        <v>83</v>
      </c>
      <c r="AY96" s="275" t="s">
        <v>414</v>
      </c>
    </row>
    <row r="97" s="1" customFormat="1" ht="16.5" customHeight="1">
      <c r="B97" s="47"/>
      <c r="C97" s="240" t="s">
        <v>394</v>
      </c>
      <c r="D97" s="240" t="s">
        <v>418</v>
      </c>
      <c r="E97" s="241" t="s">
        <v>4076</v>
      </c>
      <c r="F97" s="242" t="s">
        <v>4077</v>
      </c>
      <c r="G97" s="243" t="s">
        <v>4042</v>
      </c>
      <c r="H97" s="244">
        <v>24</v>
      </c>
      <c r="I97" s="245"/>
      <c r="J97" s="246">
        <f>ROUND(I97*H97,2)</f>
        <v>0</v>
      </c>
      <c r="K97" s="242" t="s">
        <v>21</v>
      </c>
      <c r="L97" s="73"/>
      <c r="M97" s="247" t="s">
        <v>21</v>
      </c>
      <c r="N97" s="248" t="s">
        <v>47</v>
      </c>
      <c r="O97" s="48"/>
      <c r="P97" s="249">
        <f>O97*H97</f>
        <v>0</v>
      </c>
      <c r="Q97" s="249">
        <v>0</v>
      </c>
      <c r="R97" s="249">
        <f>Q97*H97</f>
        <v>0</v>
      </c>
      <c r="S97" s="249">
        <v>0</v>
      </c>
      <c r="T97" s="250">
        <f>S97*H97</f>
        <v>0</v>
      </c>
      <c r="AR97" s="25" t="s">
        <v>422</v>
      </c>
      <c r="AT97" s="25" t="s">
        <v>418</v>
      </c>
      <c r="AU97" s="25" t="s">
        <v>83</v>
      </c>
      <c r="AY97" s="25" t="s">
        <v>414</v>
      </c>
      <c r="BE97" s="251">
        <f>IF(N97="základní",J97,0)</f>
        <v>0</v>
      </c>
      <c r="BF97" s="251">
        <f>IF(N97="snížená",J97,0)</f>
        <v>0</v>
      </c>
      <c r="BG97" s="251">
        <f>IF(N97="zákl. přenesená",J97,0)</f>
        <v>0</v>
      </c>
      <c r="BH97" s="251">
        <f>IF(N97="sníž. přenesená",J97,0)</f>
        <v>0</v>
      </c>
      <c r="BI97" s="251">
        <f>IF(N97="nulová",J97,0)</f>
        <v>0</v>
      </c>
      <c r="BJ97" s="25" t="s">
        <v>83</v>
      </c>
      <c r="BK97" s="251">
        <f>ROUND(I97*H97,2)</f>
        <v>0</v>
      </c>
      <c r="BL97" s="25" t="s">
        <v>422</v>
      </c>
      <c r="BM97" s="25" t="s">
        <v>4078</v>
      </c>
    </row>
    <row r="98" s="13" customFormat="1">
      <c r="B98" s="265"/>
      <c r="C98" s="266"/>
      <c r="D98" s="252" t="s">
        <v>428</v>
      </c>
      <c r="E98" s="267" t="s">
        <v>21</v>
      </c>
      <c r="F98" s="268" t="s">
        <v>744</v>
      </c>
      <c r="G98" s="266"/>
      <c r="H98" s="269">
        <v>24</v>
      </c>
      <c r="I98" s="270"/>
      <c r="J98" s="266"/>
      <c r="K98" s="266"/>
      <c r="L98" s="271"/>
      <c r="M98" s="272"/>
      <c r="N98" s="273"/>
      <c r="O98" s="273"/>
      <c r="P98" s="273"/>
      <c r="Q98" s="273"/>
      <c r="R98" s="273"/>
      <c r="S98" s="273"/>
      <c r="T98" s="274"/>
      <c r="AT98" s="275" t="s">
        <v>428</v>
      </c>
      <c r="AU98" s="275" t="s">
        <v>83</v>
      </c>
      <c r="AV98" s="13" t="s">
        <v>86</v>
      </c>
      <c r="AW98" s="13" t="s">
        <v>39</v>
      </c>
      <c r="AX98" s="13" t="s">
        <v>83</v>
      </c>
      <c r="AY98" s="275" t="s">
        <v>414</v>
      </c>
    </row>
    <row r="99" s="1" customFormat="1" ht="16.5" customHeight="1">
      <c r="B99" s="47"/>
      <c r="C99" s="240" t="s">
        <v>422</v>
      </c>
      <c r="D99" s="240" t="s">
        <v>418</v>
      </c>
      <c r="E99" s="241" t="s">
        <v>4079</v>
      </c>
      <c r="F99" s="242" t="s">
        <v>4080</v>
      </c>
      <c r="G99" s="243" t="s">
        <v>4042</v>
      </c>
      <c r="H99" s="244">
        <v>40</v>
      </c>
      <c r="I99" s="245"/>
      <c r="J99" s="246">
        <f>ROUND(I99*H99,2)</f>
        <v>0</v>
      </c>
      <c r="K99" s="242" t="s">
        <v>21</v>
      </c>
      <c r="L99" s="73"/>
      <c r="M99" s="247" t="s">
        <v>21</v>
      </c>
      <c r="N99" s="248" t="s">
        <v>47</v>
      </c>
      <c r="O99" s="48"/>
      <c r="P99" s="249">
        <f>O99*H99</f>
        <v>0</v>
      </c>
      <c r="Q99" s="249">
        <v>0</v>
      </c>
      <c r="R99" s="249">
        <f>Q99*H99</f>
        <v>0</v>
      </c>
      <c r="S99" s="249">
        <v>0</v>
      </c>
      <c r="T99" s="250">
        <f>S99*H99</f>
        <v>0</v>
      </c>
      <c r="AR99" s="25" t="s">
        <v>422</v>
      </c>
      <c r="AT99" s="25" t="s">
        <v>418</v>
      </c>
      <c r="AU99" s="25" t="s">
        <v>83</v>
      </c>
      <c r="AY99" s="25" t="s">
        <v>414</v>
      </c>
      <c r="BE99" s="251">
        <f>IF(N99="základní",J99,0)</f>
        <v>0</v>
      </c>
      <c r="BF99" s="251">
        <f>IF(N99="snížená",J99,0)</f>
        <v>0</v>
      </c>
      <c r="BG99" s="251">
        <f>IF(N99="zákl. přenesená",J99,0)</f>
        <v>0</v>
      </c>
      <c r="BH99" s="251">
        <f>IF(N99="sníž. přenesená",J99,0)</f>
        <v>0</v>
      </c>
      <c r="BI99" s="251">
        <f>IF(N99="nulová",J99,0)</f>
        <v>0</v>
      </c>
      <c r="BJ99" s="25" t="s">
        <v>83</v>
      </c>
      <c r="BK99" s="251">
        <f>ROUND(I99*H99,2)</f>
        <v>0</v>
      </c>
      <c r="BL99" s="25" t="s">
        <v>422</v>
      </c>
      <c r="BM99" s="25" t="s">
        <v>4081</v>
      </c>
    </row>
    <row r="100" s="13" customFormat="1">
      <c r="B100" s="265"/>
      <c r="C100" s="266"/>
      <c r="D100" s="252" t="s">
        <v>428</v>
      </c>
      <c r="E100" s="267" t="s">
        <v>21</v>
      </c>
      <c r="F100" s="268" t="s">
        <v>891</v>
      </c>
      <c r="G100" s="266"/>
      <c r="H100" s="269">
        <v>40</v>
      </c>
      <c r="I100" s="270"/>
      <c r="J100" s="266"/>
      <c r="K100" s="266"/>
      <c r="L100" s="271"/>
      <c r="M100" s="272"/>
      <c r="N100" s="273"/>
      <c r="O100" s="273"/>
      <c r="P100" s="273"/>
      <c r="Q100" s="273"/>
      <c r="R100" s="273"/>
      <c r="S100" s="273"/>
      <c r="T100" s="274"/>
      <c r="AT100" s="275" t="s">
        <v>428</v>
      </c>
      <c r="AU100" s="275" t="s">
        <v>83</v>
      </c>
      <c r="AV100" s="13" t="s">
        <v>86</v>
      </c>
      <c r="AW100" s="13" t="s">
        <v>39</v>
      </c>
      <c r="AX100" s="13" t="s">
        <v>83</v>
      </c>
      <c r="AY100" s="275" t="s">
        <v>414</v>
      </c>
    </row>
    <row r="101" s="11" customFormat="1" ht="37.44" customHeight="1">
      <c r="B101" s="224"/>
      <c r="C101" s="225"/>
      <c r="D101" s="226" t="s">
        <v>75</v>
      </c>
      <c r="E101" s="227" t="s">
        <v>1776</v>
      </c>
      <c r="F101" s="227" t="s">
        <v>1777</v>
      </c>
      <c r="G101" s="225"/>
      <c r="H101" s="225"/>
      <c r="I101" s="228"/>
      <c r="J101" s="229">
        <f>BK101</f>
        <v>0</v>
      </c>
      <c r="K101" s="225"/>
      <c r="L101" s="230"/>
      <c r="M101" s="231"/>
      <c r="N101" s="232"/>
      <c r="O101" s="232"/>
      <c r="P101" s="233">
        <f>P102+P163+P228+P329+P425+P575+P582</f>
        <v>0</v>
      </c>
      <c r="Q101" s="232"/>
      <c r="R101" s="233">
        <f>R102+R163+R228+R329+R425+R575+R582</f>
        <v>23.655619999999999</v>
      </c>
      <c r="S101" s="232"/>
      <c r="T101" s="234">
        <f>T102+T163+T228+T329+T425+T575+T582</f>
        <v>223.39099999999999</v>
      </c>
      <c r="AR101" s="235" t="s">
        <v>86</v>
      </c>
      <c r="AT101" s="236" t="s">
        <v>75</v>
      </c>
      <c r="AU101" s="236" t="s">
        <v>76</v>
      </c>
      <c r="AY101" s="235" t="s">
        <v>414</v>
      </c>
      <c r="BK101" s="237">
        <f>BK102+BK163+BK228+BK329+BK425+BK575+BK582</f>
        <v>0</v>
      </c>
    </row>
    <row r="102" s="11" customFormat="1" ht="19.92" customHeight="1">
      <c r="B102" s="224"/>
      <c r="C102" s="225"/>
      <c r="D102" s="226" t="s">
        <v>75</v>
      </c>
      <c r="E102" s="238" t="s">
        <v>1918</v>
      </c>
      <c r="F102" s="238" t="s">
        <v>1919</v>
      </c>
      <c r="G102" s="225"/>
      <c r="H102" s="225"/>
      <c r="I102" s="228"/>
      <c r="J102" s="239">
        <f>BK102</f>
        <v>0</v>
      </c>
      <c r="K102" s="225"/>
      <c r="L102" s="230"/>
      <c r="M102" s="231"/>
      <c r="N102" s="232"/>
      <c r="O102" s="232"/>
      <c r="P102" s="233">
        <f>SUM(P103:P162)</f>
        <v>0</v>
      </c>
      <c r="Q102" s="232"/>
      <c r="R102" s="233">
        <f>SUM(R103:R162)</f>
        <v>0.42541999999999996</v>
      </c>
      <c r="S102" s="232"/>
      <c r="T102" s="234">
        <f>SUM(T103:T162)</f>
        <v>0</v>
      </c>
      <c r="AR102" s="235" t="s">
        <v>86</v>
      </c>
      <c r="AT102" s="236" t="s">
        <v>75</v>
      </c>
      <c r="AU102" s="236" t="s">
        <v>83</v>
      </c>
      <c r="AY102" s="235" t="s">
        <v>414</v>
      </c>
      <c r="BK102" s="237">
        <f>SUM(BK103:BK162)</f>
        <v>0</v>
      </c>
    </row>
    <row r="103" s="1" customFormat="1" ht="16.5" customHeight="1">
      <c r="B103" s="47"/>
      <c r="C103" s="240" t="s">
        <v>498</v>
      </c>
      <c r="D103" s="240" t="s">
        <v>418</v>
      </c>
      <c r="E103" s="241" t="s">
        <v>4082</v>
      </c>
      <c r="F103" s="242" t="s">
        <v>4083</v>
      </c>
      <c r="G103" s="243" t="s">
        <v>4084</v>
      </c>
      <c r="H103" s="244">
        <v>40</v>
      </c>
      <c r="I103" s="245"/>
      <c r="J103" s="246">
        <f>ROUND(I103*H103,2)</f>
        <v>0</v>
      </c>
      <c r="K103" s="242" t="s">
        <v>21</v>
      </c>
      <c r="L103" s="73"/>
      <c r="M103" s="247" t="s">
        <v>21</v>
      </c>
      <c r="N103" s="248" t="s">
        <v>47</v>
      </c>
      <c r="O103" s="48"/>
      <c r="P103" s="249">
        <f>O103*H103</f>
        <v>0</v>
      </c>
      <c r="Q103" s="249">
        <v>0</v>
      </c>
      <c r="R103" s="249">
        <f>Q103*H103</f>
        <v>0</v>
      </c>
      <c r="S103" s="249">
        <v>0</v>
      </c>
      <c r="T103" s="250">
        <f>S103*H103</f>
        <v>0</v>
      </c>
      <c r="AR103" s="25" t="s">
        <v>690</v>
      </c>
      <c r="AT103" s="25" t="s">
        <v>418</v>
      </c>
      <c r="AU103" s="25" t="s">
        <v>86</v>
      </c>
      <c r="AY103" s="25" t="s">
        <v>414</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690</v>
      </c>
      <c r="BM103" s="25" t="s">
        <v>4085</v>
      </c>
    </row>
    <row r="104" s="13" customFormat="1">
      <c r="B104" s="265"/>
      <c r="C104" s="266"/>
      <c r="D104" s="252" t="s">
        <v>428</v>
      </c>
      <c r="E104" s="267" t="s">
        <v>21</v>
      </c>
      <c r="F104" s="268" t="s">
        <v>4086</v>
      </c>
      <c r="G104" s="266"/>
      <c r="H104" s="269">
        <v>40</v>
      </c>
      <c r="I104" s="270"/>
      <c r="J104" s="266"/>
      <c r="K104" s="266"/>
      <c r="L104" s="271"/>
      <c r="M104" s="272"/>
      <c r="N104" s="273"/>
      <c r="O104" s="273"/>
      <c r="P104" s="273"/>
      <c r="Q104" s="273"/>
      <c r="R104" s="273"/>
      <c r="S104" s="273"/>
      <c r="T104" s="274"/>
      <c r="AT104" s="275" t="s">
        <v>428</v>
      </c>
      <c r="AU104" s="275" t="s">
        <v>86</v>
      </c>
      <c r="AV104" s="13" t="s">
        <v>86</v>
      </c>
      <c r="AW104" s="13" t="s">
        <v>39</v>
      </c>
      <c r="AX104" s="13" t="s">
        <v>83</v>
      </c>
      <c r="AY104" s="275" t="s">
        <v>414</v>
      </c>
    </row>
    <row r="105" s="12" customFormat="1">
      <c r="B105" s="255"/>
      <c r="C105" s="256"/>
      <c r="D105" s="252" t="s">
        <v>428</v>
      </c>
      <c r="E105" s="257" t="s">
        <v>21</v>
      </c>
      <c r="F105" s="258" t="s">
        <v>4087</v>
      </c>
      <c r="G105" s="256"/>
      <c r="H105" s="257" t="s">
        <v>21</v>
      </c>
      <c r="I105" s="259"/>
      <c r="J105" s="256"/>
      <c r="K105" s="256"/>
      <c r="L105" s="260"/>
      <c r="M105" s="261"/>
      <c r="N105" s="262"/>
      <c r="O105" s="262"/>
      <c r="P105" s="262"/>
      <c r="Q105" s="262"/>
      <c r="R105" s="262"/>
      <c r="S105" s="262"/>
      <c r="T105" s="263"/>
      <c r="AT105" s="264" t="s">
        <v>428</v>
      </c>
      <c r="AU105" s="264" t="s">
        <v>86</v>
      </c>
      <c r="AV105" s="12" t="s">
        <v>83</v>
      </c>
      <c r="AW105" s="12" t="s">
        <v>39</v>
      </c>
      <c r="AX105" s="12" t="s">
        <v>76</v>
      </c>
      <c r="AY105" s="264" t="s">
        <v>414</v>
      </c>
    </row>
    <row r="106" s="1" customFormat="1" ht="25.5" customHeight="1">
      <c r="B106" s="47"/>
      <c r="C106" s="240" t="s">
        <v>509</v>
      </c>
      <c r="D106" s="240" t="s">
        <v>418</v>
      </c>
      <c r="E106" s="241" t="s">
        <v>4088</v>
      </c>
      <c r="F106" s="242" t="s">
        <v>4089</v>
      </c>
      <c r="G106" s="243" t="s">
        <v>145</v>
      </c>
      <c r="H106" s="244">
        <v>30</v>
      </c>
      <c r="I106" s="245"/>
      <c r="J106" s="246">
        <f>ROUND(I106*H106,2)</f>
        <v>0</v>
      </c>
      <c r="K106" s="242" t="s">
        <v>21</v>
      </c>
      <c r="L106" s="73"/>
      <c r="M106" s="247" t="s">
        <v>21</v>
      </c>
      <c r="N106" s="248" t="s">
        <v>47</v>
      </c>
      <c r="O106" s="48"/>
      <c r="P106" s="249">
        <f>O106*H106</f>
        <v>0</v>
      </c>
      <c r="Q106" s="249">
        <v>0</v>
      </c>
      <c r="R106" s="249">
        <f>Q106*H106</f>
        <v>0</v>
      </c>
      <c r="S106" s="249">
        <v>0</v>
      </c>
      <c r="T106" s="250">
        <f>S106*H106</f>
        <v>0</v>
      </c>
      <c r="AR106" s="25" t="s">
        <v>690</v>
      </c>
      <c r="AT106" s="25" t="s">
        <v>418</v>
      </c>
      <c r="AU106" s="25" t="s">
        <v>86</v>
      </c>
      <c r="AY106" s="25" t="s">
        <v>414</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690</v>
      </c>
      <c r="BM106" s="25" t="s">
        <v>4090</v>
      </c>
    </row>
    <row r="107" s="13" customFormat="1">
      <c r="B107" s="265"/>
      <c r="C107" s="266"/>
      <c r="D107" s="252" t="s">
        <v>428</v>
      </c>
      <c r="E107" s="267" t="s">
        <v>21</v>
      </c>
      <c r="F107" s="268" t="s">
        <v>4091</v>
      </c>
      <c r="G107" s="266"/>
      <c r="H107" s="269">
        <v>30</v>
      </c>
      <c r="I107" s="270"/>
      <c r="J107" s="266"/>
      <c r="K107" s="266"/>
      <c r="L107" s="271"/>
      <c r="M107" s="272"/>
      <c r="N107" s="273"/>
      <c r="O107" s="273"/>
      <c r="P107" s="273"/>
      <c r="Q107" s="273"/>
      <c r="R107" s="273"/>
      <c r="S107" s="273"/>
      <c r="T107" s="274"/>
      <c r="AT107" s="275" t="s">
        <v>428</v>
      </c>
      <c r="AU107" s="275" t="s">
        <v>86</v>
      </c>
      <c r="AV107" s="13" t="s">
        <v>86</v>
      </c>
      <c r="AW107" s="13" t="s">
        <v>39</v>
      </c>
      <c r="AX107" s="13" t="s">
        <v>83</v>
      </c>
      <c r="AY107" s="275" t="s">
        <v>414</v>
      </c>
    </row>
    <row r="108" s="12" customFormat="1">
      <c r="B108" s="255"/>
      <c r="C108" s="256"/>
      <c r="D108" s="252" t="s">
        <v>428</v>
      </c>
      <c r="E108" s="257" t="s">
        <v>21</v>
      </c>
      <c r="F108" s="258" t="s">
        <v>4092</v>
      </c>
      <c r="G108" s="256"/>
      <c r="H108" s="257" t="s">
        <v>21</v>
      </c>
      <c r="I108" s="259"/>
      <c r="J108" s="256"/>
      <c r="K108" s="256"/>
      <c r="L108" s="260"/>
      <c r="M108" s="261"/>
      <c r="N108" s="262"/>
      <c r="O108" s="262"/>
      <c r="P108" s="262"/>
      <c r="Q108" s="262"/>
      <c r="R108" s="262"/>
      <c r="S108" s="262"/>
      <c r="T108" s="263"/>
      <c r="AT108" s="264" t="s">
        <v>428</v>
      </c>
      <c r="AU108" s="264" t="s">
        <v>86</v>
      </c>
      <c r="AV108" s="12" t="s">
        <v>83</v>
      </c>
      <c r="AW108" s="12" t="s">
        <v>39</v>
      </c>
      <c r="AX108" s="12" t="s">
        <v>76</v>
      </c>
      <c r="AY108" s="264" t="s">
        <v>414</v>
      </c>
    </row>
    <row r="109" s="1" customFormat="1" ht="16.5" customHeight="1">
      <c r="B109" s="47"/>
      <c r="C109" s="298" t="s">
        <v>530</v>
      </c>
      <c r="D109" s="298" t="s">
        <v>841</v>
      </c>
      <c r="E109" s="299" t="s">
        <v>4093</v>
      </c>
      <c r="F109" s="300" t="s">
        <v>4094</v>
      </c>
      <c r="G109" s="301" t="s">
        <v>678</v>
      </c>
      <c r="H109" s="302">
        <v>20</v>
      </c>
      <c r="I109" s="303"/>
      <c r="J109" s="304">
        <f>ROUND(I109*H109,2)</f>
        <v>0</v>
      </c>
      <c r="K109" s="300" t="s">
        <v>4095</v>
      </c>
      <c r="L109" s="305"/>
      <c r="M109" s="306" t="s">
        <v>21</v>
      </c>
      <c r="N109" s="307" t="s">
        <v>47</v>
      </c>
      <c r="O109" s="48"/>
      <c r="P109" s="249">
        <f>O109*H109</f>
        <v>0</v>
      </c>
      <c r="Q109" s="249">
        <v>0.0047000000000000002</v>
      </c>
      <c r="R109" s="249">
        <f>Q109*H109</f>
        <v>0.094</v>
      </c>
      <c r="S109" s="249">
        <v>0</v>
      </c>
      <c r="T109" s="250">
        <f>S109*H109</f>
        <v>0</v>
      </c>
      <c r="AR109" s="25" t="s">
        <v>818</v>
      </c>
      <c r="AT109" s="25" t="s">
        <v>841</v>
      </c>
      <c r="AU109" s="25" t="s">
        <v>86</v>
      </c>
      <c r="AY109" s="25" t="s">
        <v>414</v>
      </c>
      <c r="BE109" s="251">
        <f>IF(N109="základní",J109,0)</f>
        <v>0</v>
      </c>
      <c r="BF109" s="251">
        <f>IF(N109="snížená",J109,0)</f>
        <v>0</v>
      </c>
      <c r="BG109" s="251">
        <f>IF(N109="zákl. přenesená",J109,0)</f>
        <v>0</v>
      </c>
      <c r="BH109" s="251">
        <f>IF(N109="sníž. přenesená",J109,0)</f>
        <v>0</v>
      </c>
      <c r="BI109" s="251">
        <f>IF(N109="nulová",J109,0)</f>
        <v>0</v>
      </c>
      <c r="BJ109" s="25" t="s">
        <v>83</v>
      </c>
      <c r="BK109" s="251">
        <f>ROUND(I109*H109,2)</f>
        <v>0</v>
      </c>
      <c r="BL109" s="25" t="s">
        <v>690</v>
      </c>
      <c r="BM109" s="25" t="s">
        <v>4096</v>
      </c>
    </row>
    <row r="110" s="1" customFormat="1" ht="16.5" customHeight="1">
      <c r="B110" s="47"/>
      <c r="C110" s="240" t="s">
        <v>542</v>
      </c>
      <c r="D110" s="240" t="s">
        <v>418</v>
      </c>
      <c r="E110" s="241" t="s">
        <v>4097</v>
      </c>
      <c r="F110" s="242" t="s">
        <v>4098</v>
      </c>
      <c r="G110" s="243" t="s">
        <v>145</v>
      </c>
      <c r="H110" s="244">
        <v>99</v>
      </c>
      <c r="I110" s="245"/>
      <c r="J110" s="246">
        <f>ROUND(I110*H110,2)</f>
        <v>0</v>
      </c>
      <c r="K110" s="242" t="s">
        <v>21</v>
      </c>
      <c r="L110" s="73"/>
      <c r="M110" s="247" t="s">
        <v>21</v>
      </c>
      <c r="N110" s="248" t="s">
        <v>47</v>
      </c>
      <c r="O110" s="48"/>
      <c r="P110" s="249">
        <f>O110*H110</f>
        <v>0</v>
      </c>
      <c r="Q110" s="249">
        <v>0</v>
      </c>
      <c r="R110" s="249">
        <f>Q110*H110</f>
        <v>0</v>
      </c>
      <c r="S110" s="249">
        <v>0</v>
      </c>
      <c r="T110" s="250">
        <f>S110*H110</f>
        <v>0</v>
      </c>
      <c r="AR110" s="25" t="s">
        <v>690</v>
      </c>
      <c r="AT110" s="25" t="s">
        <v>418</v>
      </c>
      <c r="AU110" s="25" t="s">
        <v>86</v>
      </c>
      <c r="AY110" s="25" t="s">
        <v>414</v>
      </c>
      <c r="BE110" s="251">
        <f>IF(N110="základní",J110,0)</f>
        <v>0</v>
      </c>
      <c r="BF110" s="251">
        <f>IF(N110="snížená",J110,0)</f>
        <v>0</v>
      </c>
      <c r="BG110" s="251">
        <f>IF(N110="zákl. přenesená",J110,0)</f>
        <v>0</v>
      </c>
      <c r="BH110" s="251">
        <f>IF(N110="sníž. přenesená",J110,0)</f>
        <v>0</v>
      </c>
      <c r="BI110" s="251">
        <f>IF(N110="nulová",J110,0)</f>
        <v>0</v>
      </c>
      <c r="BJ110" s="25" t="s">
        <v>83</v>
      </c>
      <c r="BK110" s="251">
        <f>ROUND(I110*H110,2)</f>
        <v>0</v>
      </c>
      <c r="BL110" s="25" t="s">
        <v>690</v>
      </c>
      <c r="BM110" s="25" t="s">
        <v>4099</v>
      </c>
    </row>
    <row r="111" s="13" customFormat="1">
      <c r="B111" s="265"/>
      <c r="C111" s="266"/>
      <c r="D111" s="252" t="s">
        <v>428</v>
      </c>
      <c r="E111" s="267" t="s">
        <v>21</v>
      </c>
      <c r="F111" s="268" t="s">
        <v>4100</v>
      </c>
      <c r="G111" s="266"/>
      <c r="H111" s="269">
        <v>99</v>
      </c>
      <c r="I111" s="270"/>
      <c r="J111" s="266"/>
      <c r="K111" s="266"/>
      <c r="L111" s="271"/>
      <c r="M111" s="272"/>
      <c r="N111" s="273"/>
      <c r="O111" s="273"/>
      <c r="P111" s="273"/>
      <c r="Q111" s="273"/>
      <c r="R111" s="273"/>
      <c r="S111" s="273"/>
      <c r="T111" s="274"/>
      <c r="AT111" s="275" t="s">
        <v>428</v>
      </c>
      <c r="AU111" s="275" t="s">
        <v>86</v>
      </c>
      <c r="AV111" s="13" t="s">
        <v>86</v>
      </c>
      <c r="AW111" s="13" t="s">
        <v>39</v>
      </c>
      <c r="AX111" s="13" t="s">
        <v>83</v>
      </c>
      <c r="AY111" s="275" t="s">
        <v>414</v>
      </c>
    </row>
    <row r="112" s="12" customFormat="1">
      <c r="B112" s="255"/>
      <c r="C112" s="256"/>
      <c r="D112" s="252" t="s">
        <v>428</v>
      </c>
      <c r="E112" s="257" t="s">
        <v>21</v>
      </c>
      <c r="F112" s="258" t="s">
        <v>4092</v>
      </c>
      <c r="G112" s="256"/>
      <c r="H112" s="257" t="s">
        <v>21</v>
      </c>
      <c r="I112" s="259"/>
      <c r="J112" s="256"/>
      <c r="K112" s="256"/>
      <c r="L112" s="260"/>
      <c r="M112" s="261"/>
      <c r="N112" s="262"/>
      <c r="O112" s="262"/>
      <c r="P112" s="262"/>
      <c r="Q112" s="262"/>
      <c r="R112" s="262"/>
      <c r="S112" s="262"/>
      <c r="T112" s="263"/>
      <c r="AT112" s="264" t="s">
        <v>428</v>
      </c>
      <c r="AU112" s="264" t="s">
        <v>86</v>
      </c>
      <c r="AV112" s="12" t="s">
        <v>83</v>
      </c>
      <c r="AW112" s="12" t="s">
        <v>39</v>
      </c>
      <c r="AX112" s="12" t="s">
        <v>76</v>
      </c>
      <c r="AY112" s="264" t="s">
        <v>414</v>
      </c>
    </row>
    <row r="113" s="1" customFormat="1" ht="16.5" customHeight="1">
      <c r="B113" s="47"/>
      <c r="C113" s="240" t="s">
        <v>606</v>
      </c>
      <c r="D113" s="240" t="s">
        <v>418</v>
      </c>
      <c r="E113" s="241" t="s">
        <v>4101</v>
      </c>
      <c r="F113" s="242" t="s">
        <v>4102</v>
      </c>
      <c r="G113" s="243" t="s">
        <v>145</v>
      </c>
      <c r="H113" s="244">
        <v>482</v>
      </c>
      <c r="I113" s="245"/>
      <c r="J113" s="246">
        <f>ROUND(I113*H113,2)</f>
        <v>0</v>
      </c>
      <c r="K113" s="242" t="s">
        <v>21</v>
      </c>
      <c r="L113" s="73"/>
      <c r="M113" s="247" t="s">
        <v>21</v>
      </c>
      <c r="N113" s="248" t="s">
        <v>47</v>
      </c>
      <c r="O113" s="48"/>
      <c r="P113" s="249">
        <f>O113*H113</f>
        <v>0</v>
      </c>
      <c r="Q113" s="249">
        <v>0</v>
      </c>
      <c r="R113" s="249">
        <f>Q113*H113</f>
        <v>0</v>
      </c>
      <c r="S113" s="249">
        <v>0</v>
      </c>
      <c r="T113" s="250">
        <f>S113*H113</f>
        <v>0</v>
      </c>
      <c r="AR113" s="25" t="s">
        <v>690</v>
      </c>
      <c r="AT113" s="25" t="s">
        <v>418</v>
      </c>
      <c r="AU113" s="25" t="s">
        <v>86</v>
      </c>
      <c r="AY113" s="25" t="s">
        <v>414</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690</v>
      </c>
      <c r="BM113" s="25" t="s">
        <v>4103</v>
      </c>
    </row>
    <row r="114" s="13" customFormat="1">
      <c r="B114" s="265"/>
      <c r="C114" s="266"/>
      <c r="D114" s="252" t="s">
        <v>428</v>
      </c>
      <c r="E114" s="267" t="s">
        <v>21</v>
      </c>
      <c r="F114" s="268" t="s">
        <v>4104</v>
      </c>
      <c r="G114" s="266"/>
      <c r="H114" s="269">
        <v>482</v>
      </c>
      <c r="I114" s="270"/>
      <c r="J114" s="266"/>
      <c r="K114" s="266"/>
      <c r="L114" s="271"/>
      <c r="M114" s="272"/>
      <c r="N114" s="273"/>
      <c r="O114" s="273"/>
      <c r="P114" s="273"/>
      <c r="Q114" s="273"/>
      <c r="R114" s="273"/>
      <c r="S114" s="273"/>
      <c r="T114" s="274"/>
      <c r="AT114" s="275" t="s">
        <v>428</v>
      </c>
      <c r="AU114" s="275" t="s">
        <v>86</v>
      </c>
      <c r="AV114" s="13" t="s">
        <v>86</v>
      </c>
      <c r="AW114" s="13" t="s">
        <v>39</v>
      </c>
      <c r="AX114" s="13" t="s">
        <v>83</v>
      </c>
      <c r="AY114" s="275" t="s">
        <v>414</v>
      </c>
    </row>
    <row r="115" s="12" customFormat="1">
      <c r="B115" s="255"/>
      <c r="C115" s="256"/>
      <c r="D115" s="252" t="s">
        <v>428</v>
      </c>
      <c r="E115" s="257" t="s">
        <v>21</v>
      </c>
      <c r="F115" s="258" t="s">
        <v>4092</v>
      </c>
      <c r="G115" s="256"/>
      <c r="H115" s="257" t="s">
        <v>21</v>
      </c>
      <c r="I115" s="259"/>
      <c r="J115" s="256"/>
      <c r="K115" s="256"/>
      <c r="L115" s="260"/>
      <c r="M115" s="261"/>
      <c r="N115" s="262"/>
      <c r="O115" s="262"/>
      <c r="P115" s="262"/>
      <c r="Q115" s="262"/>
      <c r="R115" s="262"/>
      <c r="S115" s="262"/>
      <c r="T115" s="263"/>
      <c r="AT115" s="264" t="s">
        <v>428</v>
      </c>
      <c r="AU115" s="264" t="s">
        <v>86</v>
      </c>
      <c r="AV115" s="12" t="s">
        <v>83</v>
      </c>
      <c r="AW115" s="12" t="s">
        <v>39</v>
      </c>
      <c r="AX115" s="12" t="s">
        <v>76</v>
      </c>
      <c r="AY115" s="264" t="s">
        <v>414</v>
      </c>
    </row>
    <row r="116" s="1" customFormat="1" ht="16.5" customHeight="1">
      <c r="B116" s="47"/>
      <c r="C116" s="240" t="s">
        <v>628</v>
      </c>
      <c r="D116" s="240" t="s">
        <v>418</v>
      </c>
      <c r="E116" s="241" t="s">
        <v>4105</v>
      </c>
      <c r="F116" s="242" t="s">
        <v>4106</v>
      </c>
      <c r="G116" s="243" t="s">
        <v>145</v>
      </c>
      <c r="H116" s="244">
        <v>472</v>
      </c>
      <c r="I116" s="245"/>
      <c r="J116" s="246">
        <f>ROUND(I116*H116,2)</f>
        <v>0</v>
      </c>
      <c r="K116" s="242" t="s">
        <v>21</v>
      </c>
      <c r="L116" s="73"/>
      <c r="M116" s="247" t="s">
        <v>21</v>
      </c>
      <c r="N116" s="248" t="s">
        <v>47</v>
      </c>
      <c r="O116" s="48"/>
      <c r="P116" s="249">
        <f>O116*H116</f>
        <v>0</v>
      </c>
      <c r="Q116" s="249">
        <v>0</v>
      </c>
      <c r="R116" s="249">
        <f>Q116*H116</f>
        <v>0</v>
      </c>
      <c r="S116" s="249">
        <v>0</v>
      </c>
      <c r="T116" s="250">
        <f>S116*H116</f>
        <v>0</v>
      </c>
      <c r="AR116" s="25" t="s">
        <v>690</v>
      </c>
      <c r="AT116" s="25" t="s">
        <v>418</v>
      </c>
      <c r="AU116" s="25" t="s">
        <v>86</v>
      </c>
      <c r="AY116" s="25" t="s">
        <v>414</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690</v>
      </c>
      <c r="BM116" s="25" t="s">
        <v>4107</v>
      </c>
    </row>
    <row r="117" s="13" customFormat="1">
      <c r="B117" s="265"/>
      <c r="C117" s="266"/>
      <c r="D117" s="252" t="s">
        <v>428</v>
      </c>
      <c r="E117" s="267" t="s">
        <v>21</v>
      </c>
      <c r="F117" s="268" t="s">
        <v>4108</v>
      </c>
      <c r="G117" s="266"/>
      <c r="H117" s="269">
        <v>472</v>
      </c>
      <c r="I117" s="270"/>
      <c r="J117" s="266"/>
      <c r="K117" s="266"/>
      <c r="L117" s="271"/>
      <c r="M117" s="272"/>
      <c r="N117" s="273"/>
      <c r="O117" s="273"/>
      <c r="P117" s="273"/>
      <c r="Q117" s="273"/>
      <c r="R117" s="273"/>
      <c r="S117" s="273"/>
      <c r="T117" s="274"/>
      <c r="AT117" s="275" t="s">
        <v>428</v>
      </c>
      <c r="AU117" s="275" t="s">
        <v>86</v>
      </c>
      <c r="AV117" s="13" t="s">
        <v>86</v>
      </c>
      <c r="AW117" s="13" t="s">
        <v>39</v>
      </c>
      <c r="AX117" s="13" t="s">
        <v>83</v>
      </c>
      <c r="AY117" s="275" t="s">
        <v>414</v>
      </c>
    </row>
    <row r="118" s="12" customFormat="1">
      <c r="B118" s="255"/>
      <c r="C118" s="256"/>
      <c r="D118" s="252" t="s">
        <v>428</v>
      </c>
      <c r="E118" s="257" t="s">
        <v>21</v>
      </c>
      <c r="F118" s="258" t="s">
        <v>4092</v>
      </c>
      <c r="G118" s="256"/>
      <c r="H118" s="257" t="s">
        <v>21</v>
      </c>
      <c r="I118" s="259"/>
      <c r="J118" s="256"/>
      <c r="K118" s="256"/>
      <c r="L118" s="260"/>
      <c r="M118" s="261"/>
      <c r="N118" s="262"/>
      <c r="O118" s="262"/>
      <c r="P118" s="262"/>
      <c r="Q118" s="262"/>
      <c r="R118" s="262"/>
      <c r="S118" s="262"/>
      <c r="T118" s="263"/>
      <c r="AT118" s="264" t="s">
        <v>428</v>
      </c>
      <c r="AU118" s="264" t="s">
        <v>86</v>
      </c>
      <c r="AV118" s="12" t="s">
        <v>83</v>
      </c>
      <c r="AW118" s="12" t="s">
        <v>39</v>
      </c>
      <c r="AX118" s="12" t="s">
        <v>76</v>
      </c>
      <c r="AY118" s="264" t="s">
        <v>414</v>
      </c>
    </row>
    <row r="119" s="1" customFormat="1" ht="16.5" customHeight="1">
      <c r="B119" s="47"/>
      <c r="C119" s="240" t="s">
        <v>639</v>
      </c>
      <c r="D119" s="240" t="s">
        <v>418</v>
      </c>
      <c r="E119" s="241" t="s">
        <v>4109</v>
      </c>
      <c r="F119" s="242" t="s">
        <v>4110</v>
      </c>
      <c r="G119" s="243" t="s">
        <v>145</v>
      </c>
      <c r="H119" s="244">
        <v>135</v>
      </c>
      <c r="I119" s="245"/>
      <c r="J119" s="246">
        <f>ROUND(I119*H119,2)</f>
        <v>0</v>
      </c>
      <c r="K119" s="242" t="s">
        <v>21</v>
      </c>
      <c r="L119" s="73"/>
      <c r="M119" s="247" t="s">
        <v>21</v>
      </c>
      <c r="N119" s="248" t="s">
        <v>47</v>
      </c>
      <c r="O119" s="48"/>
      <c r="P119" s="249">
        <f>O119*H119</f>
        <v>0</v>
      </c>
      <c r="Q119" s="249">
        <v>0</v>
      </c>
      <c r="R119" s="249">
        <f>Q119*H119</f>
        <v>0</v>
      </c>
      <c r="S119" s="249">
        <v>0</v>
      </c>
      <c r="T119" s="250">
        <f>S119*H119</f>
        <v>0</v>
      </c>
      <c r="AR119" s="25" t="s">
        <v>690</v>
      </c>
      <c r="AT119" s="25" t="s">
        <v>418</v>
      </c>
      <c r="AU119" s="25" t="s">
        <v>86</v>
      </c>
      <c r="AY119" s="25" t="s">
        <v>414</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690</v>
      </c>
      <c r="BM119" s="25" t="s">
        <v>4111</v>
      </c>
    </row>
    <row r="120" s="13" customFormat="1">
      <c r="B120" s="265"/>
      <c r="C120" s="266"/>
      <c r="D120" s="252" t="s">
        <v>428</v>
      </c>
      <c r="E120" s="267" t="s">
        <v>21</v>
      </c>
      <c r="F120" s="268" t="s">
        <v>4112</v>
      </c>
      <c r="G120" s="266"/>
      <c r="H120" s="269">
        <v>135</v>
      </c>
      <c r="I120" s="270"/>
      <c r="J120" s="266"/>
      <c r="K120" s="266"/>
      <c r="L120" s="271"/>
      <c r="M120" s="272"/>
      <c r="N120" s="273"/>
      <c r="O120" s="273"/>
      <c r="P120" s="273"/>
      <c r="Q120" s="273"/>
      <c r="R120" s="273"/>
      <c r="S120" s="273"/>
      <c r="T120" s="274"/>
      <c r="AT120" s="275" t="s">
        <v>428</v>
      </c>
      <c r="AU120" s="275" t="s">
        <v>86</v>
      </c>
      <c r="AV120" s="13" t="s">
        <v>86</v>
      </c>
      <c r="AW120" s="13" t="s">
        <v>39</v>
      </c>
      <c r="AX120" s="13" t="s">
        <v>83</v>
      </c>
      <c r="AY120" s="275" t="s">
        <v>414</v>
      </c>
    </row>
    <row r="121" s="12" customFormat="1">
      <c r="B121" s="255"/>
      <c r="C121" s="256"/>
      <c r="D121" s="252" t="s">
        <v>428</v>
      </c>
      <c r="E121" s="257" t="s">
        <v>21</v>
      </c>
      <c r="F121" s="258" t="s">
        <v>4087</v>
      </c>
      <c r="G121" s="256"/>
      <c r="H121" s="257" t="s">
        <v>21</v>
      </c>
      <c r="I121" s="259"/>
      <c r="J121" s="256"/>
      <c r="K121" s="256"/>
      <c r="L121" s="260"/>
      <c r="M121" s="261"/>
      <c r="N121" s="262"/>
      <c r="O121" s="262"/>
      <c r="P121" s="262"/>
      <c r="Q121" s="262"/>
      <c r="R121" s="262"/>
      <c r="S121" s="262"/>
      <c r="T121" s="263"/>
      <c r="AT121" s="264" t="s">
        <v>428</v>
      </c>
      <c r="AU121" s="264" t="s">
        <v>86</v>
      </c>
      <c r="AV121" s="12" t="s">
        <v>83</v>
      </c>
      <c r="AW121" s="12" t="s">
        <v>39</v>
      </c>
      <c r="AX121" s="12" t="s">
        <v>76</v>
      </c>
      <c r="AY121" s="264" t="s">
        <v>414</v>
      </c>
    </row>
    <row r="122" s="1" customFormat="1" ht="16.5" customHeight="1">
      <c r="B122" s="47"/>
      <c r="C122" s="240" t="s">
        <v>659</v>
      </c>
      <c r="D122" s="240" t="s">
        <v>418</v>
      </c>
      <c r="E122" s="241" t="s">
        <v>4113</v>
      </c>
      <c r="F122" s="242" t="s">
        <v>4114</v>
      </c>
      <c r="G122" s="243" t="s">
        <v>145</v>
      </c>
      <c r="H122" s="244">
        <v>43</v>
      </c>
      <c r="I122" s="245"/>
      <c r="J122" s="246">
        <f>ROUND(I122*H122,2)</f>
        <v>0</v>
      </c>
      <c r="K122" s="242" t="s">
        <v>21</v>
      </c>
      <c r="L122" s="73"/>
      <c r="M122" s="247" t="s">
        <v>21</v>
      </c>
      <c r="N122" s="248" t="s">
        <v>47</v>
      </c>
      <c r="O122" s="48"/>
      <c r="P122" s="249">
        <f>O122*H122</f>
        <v>0</v>
      </c>
      <c r="Q122" s="249">
        <v>0</v>
      </c>
      <c r="R122" s="249">
        <f>Q122*H122</f>
        <v>0</v>
      </c>
      <c r="S122" s="249">
        <v>0</v>
      </c>
      <c r="T122" s="250">
        <f>S122*H122</f>
        <v>0</v>
      </c>
      <c r="AR122" s="25" t="s">
        <v>690</v>
      </c>
      <c r="AT122" s="25" t="s">
        <v>418</v>
      </c>
      <c r="AU122" s="25" t="s">
        <v>86</v>
      </c>
      <c r="AY122" s="25" t="s">
        <v>414</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690</v>
      </c>
      <c r="BM122" s="25" t="s">
        <v>4115</v>
      </c>
    </row>
    <row r="123" s="13" customFormat="1">
      <c r="B123" s="265"/>
      <c r="C123" s="266"/>
      <c r="D123" s="252" t="s">
        <v>428</v>
      </c>
      <c r="E123" s="267" t="s">
        <v>21</v>
      </c>
      <c r="F123" s="268" t="s">
        <v>4116</v>
      </c>
      <c r="G123" s="266"/>
      <c r="H123" s="269">
        <v>43</v>
      </c>
      <c r="I123" s="270"/>
      <c r="J123" s="266"/>
      <c r="K123" s="266"/>
      <c r="L123" s="271"/>
      <c r="M123" s="272"/>
      <c r="N123" s="273"/>
      <c r="O123" s="273"/>
      <c r="P123" s="273"/>
      <c r="Q123" s="273"/>
      <c r="R123" s="273"/>
      <c r="S123" s="273"/>
      <c r="T123" s="274"/>
      <c r="AT123" s="275" t="s">
        <v>428</v>
      </c>
      <c r="AU123" s="275" t="s">
        <v>86</v>
      </c>
      <c r="AV123" s="13" t="s">
        <v>86</v>
      </c>
      <c r="AW123" s="13" t="s">
        <v>39</v>
      </c>
      <c r="AX123" s="13" t="s">
        <v>83</v>
      </c>
      <c r="AY123" s="275" t="s">
        <v>414</v>
      </c>
    </row>
    <row r="124" s="12" customFormat="1">
      <c r="B124" s="255"/>
      <c r="C124" s="256"/>
      <c r="D124" s="252" t="s">
        <v>428</v>
      </c>
      <c r="E124" s="257" t="s">
        <v>21</v>
      </c>
      <c r="F124" s="258" t="s">
        <v>4087</v>
      </c>
      <c r="G124" s="256"/>
      <c r="H124" s="257" t="s">
        <v>21</v>
      </c>
      <c r="I124" s="259"/>
      <c r="J124" s="256"/>
      <c r="K124" s="256"/>
      <c r="L124" s="260"/>
      <c r="M124" s="261"/>
      <c r="N124" s="262"/>
      <c r="O124" s="262"/>
      <c r="P124" s="262"/>
      <c r="Q124" s="262"/>
      <c r="R124" s="262"/>
      <c r="S124" s="262"/>
      <c r="T124" s="263"/>
      <c r="AT124" s="264" t="s">
        <v>428</v>
      </c>
      <c r="AU124" s="264" t="s">
        <v>86</v>
      </c>
      <c r="AV124" s="12" t="s">
        <v>83</v>
      </c>
      <c r="AW124" s="12" t="s">
        <v>39</v>
      </c>
      <c r="AX124" s="12" t="s">
        <v>76</v>
      </c>
      <c r="AY124" s="264" t="s">
        <v>414</v>
      </c>
    </row>
    <row r="125" s="1" customFormat="1" ht="16.5" customHeight="1">
      <c r="B125" s="47"/>
      <c r="C125" s="240" t="s">
        <v>669</v>
      </c>
      <c r="D125" s="240" t="s">
        <v>418</v>
      </c>
      <c r="E125" s="241" t="s">
        <v>4117</v>
      </c>
      <c r="F125" s="242" t="s">
        <v>4118</v>
      </c>
      <c r="G125" s="243" t="s">
        <v>145</v>
      </c>
      <c r="H125" s="244">
        <v>35</v>
      </c>
      <c r="I125" s="245"/>
      <c r="J125" s="246">
        <f>ROUND(I125*H125,2)</f>
        <v>0</v>
      </c>
      <c r="K125" s="242" t="s">
        <v>21</v>
      </c>
      <c r="L125" s="73"/>
      <c r="M125" s="247" t="s">
        <v>21</v>
      </c>
      <c r="N125" s="248" t="s">
        <v>47</v>
      </c>
      <c r="O125" s="48"/>
      <c r="P125" s="249">
        <f>O125*H125</f>
        <v>0</v>
      </c>
      <c r="Q125" s="249">
        <v>0</v>
      </c>
      <c r="R125" s="249">
        <f>Q125*H125</f>
        <v>0</v>
      </c>
      <c r="S125" s="249">
        <v>0</v>
      </c>
      <c r="T125" s="250">
        <f>S125*H125</f>
        <v>0</v>
      </c>
      <c r="AR125" s="25" t="s">
        <v>690</v>
      </c>
      <c r="AT125" s="25" t="s">
        <v>418</v>
      </c>
      <c r="AU125" s="25" t="s">
        <v>86</v>
      </c>
      <c r="AY125" s="25" t="s">
        <v>414</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690</v>
      </c>
      <c r="BM125" s="25" t="s">
        <v>4119</v>
      </c>
    </row>
    <row r="126" s="13" customFormat="1">
      <c r="B126" s="265"/>
      <c r="C126" s="266"/>
      <c r="D126" s="252" t="s">
        <v>428</v>
      </c>
      <c r="E126" s="267" t="s">
        <v>21</v>
      </c>
      <c r="F126" s="268" t="s">
        <v>4120</v>
      </c>
      <c r="G126" s="266"/>
      <c r="H126" s="269">
        <v>35</v>
      </c>
      <c r="I126" s="270"/>
      <c r="J126" s="266"/>
      <c r="K126" s="266"/>
      <c r="L126" s="271"/>
      <c r="M126" s="272"/>
      <c r="N126" s="273"/>
      <c r="O126" s="273"/>
      <c r="P126" s="273"/>
      <c r="Q126" s="273"/>
      <c r="R126" s="273"/>
      <c r="S126" s="273"/>
      <c r="T126" s="274"/>
      <c r="AT126" s="275" t="s">
        <v>428</v>
      </c>
      <c r="AU126" s="275" t="s">
        <v>86</v>
      </c>
      <c r="AV126" s="13" t="s">
        <v>86</v>
      </c>
      <c r="AW126" s="13" t="s">
        <v>39</v>
      </c>
      <c r="AX126" s="13" t="s">
        <v>83</v>
      </c>
      <c r="AY126" s="275" t="s">
        <v>414</v>
      </c>
    </row>
    <row r="127" s="12" customFormat="1">
      <c r="B127" s="255"/>
      <c r="C127" s="256"/>
      <c r="D127" s="252" t="s">
        <v>428</v>
      </c>
      <c r="E127" s="257" t="s">
        <v>21</v>
      </c>
      <c r="F127" s="258" t="s">
        <v>4087</v>
      </c>
      <c r="G127" s="256"/>
      <c r="H127" s="257" t="s">
        <v>21</v>
      </c>
      <c r="I127" s="259"/>
      <c r="J127" s="256"/>
      <c r="K127" s="256"/>
      <c r="L127" s="260"/>
      <c r="M127" s="261"/>
      <c r="N127" s="262"/>
      <c r="O127" s="262"/>
      <c r="P127" s="262"/>
      <c r="Q127" s="262"/>
      <c r="R127" s="262"/>
      <c r="S127" s="262"/>
      <c r="T127" s="263"/>
      <c r="AT127" s="264" t="s">
        <v>428</v>
      </c>
      <c r="AU127" s="264" t="s">
        <v>86</v>
      </c>
      <c r="AV127" s="12" t="s">
        <v>83</v>
      </c>
      <c r="AW127" s="12" t="s">
        <v>39</v>
      </c>
      <c r="AX127" s="12" t="s">
        <v>76</v>
      </c>
      <c r="AY127" s="264" t="s">
        <v>414</v>
      </c>
    </row>
    <row r="128" s="1" customFormat="1" ht="16.5" customHeight="1">
      <c r="B128" s="47"/>
      <c r="C128" s="240" t="s">
        <v>675</v>
      </c>
      <c r="D128" s="240" t="s">
        <v>418</v>
      </c>
      <c r="E128" s="241" t="s">
        <v>4121</v>
      </c>
      <c r="F128" s="242" t="s">
        <v>4122</v>
      </c>
      <c r="G128" s="243" t="s">
        <v>145</v>
      </c>
      <c r="H128" s="244">
        <v>47</v>
      </c>
      <c r="I128" s="245"/>
      <c r="J128" s="246">
        <f>ROUND(I128*H128,2)</f>
        <v>0</v>
      </c>
      <c r="K128" s="242" t="s">
        <v>21</v>
      </c>
      <c r="L128" s="73"/>
      <c r="M128" s="247" t="s">
        <v>21</v>
      </c>
      <c r="N128" s="248" t="s">
        <v>47</v>
      </c>
      <c r="O128" s="48"/>
      <c r="P128" s="249">
        <f>O128*H128</f>
        <v>0</v>
      </c>
      <c r="Q128" s="249">
        <v>0</v>
      </c>
      <c r="R128" s="249">
        <f>Q128*H128</f>
        <v>0</v>
      </c>
      <c r="S128" s="249">
        <v>0</v>
      </c>
      <c r="T128" s="250">
        <f>S128*H128</f>
        <v>0</v>
      </c>
      <c r="AR128" s="25" t="s">
        <v>690</v>
      </c>
      <c r="AT128" s="25" t="s">
        <v>418</v>
      </c>
      <c r="AU128" s="25" t="s">
        <v>86</v>
      </c>
      <c r="AY128" s="25" t="s">
        <v>414</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690</v>
      </c>
      <c r="BM128" s="25" t="s">
        <v>4123</v>
      </c>
    </row>
    <row r="129" s="13" customFormat="1">
      <c r="B129" s="265"/>
      <c r="C129" s="266"/>
      <c r="D129" s="252" t="s">
        <v>428</v>
      </c>
      <c r="E129" s="267" t="s">
        <v>21</v>
      </c>
      <c r="F129" s="268" t="s">
        <v>4124</v>
      </c>
      <c r="G129" s="266"/>
      <c r="H129" s="269">
        <v>47</v>
      </c>
      <c r="I129" s="270"/>
      <c r="J129" s="266"/>
      <c r="K129" s="266"/>
      <c r="L129" s="271"/>
      <c r="M129" s="272"/>
      <c r="N129" s="273"/>
      <c r="O129" s="273"/>
      <c r="P129" s="273"/>
      <c r="Q129" s="273"/>
      <c r="R129" s="273"/>
      <c r="S129" s="273"/>
      <c r="T129" s="274"/>
      <c r="AT129" s="275" t="s">
        <v>428</v>
      </c>
      <c r="AU129" s="275" t="s">
        <v>86</v>
      </c>
      <c r="AV129" s="13" t="s">
        <v>86</v>
      </c>
      <c r="AW129" s="13" t="s">
        <v>39</v>
      </c>
      <c r="AX129" s="13" t="s">
        <v>83</v>
      </c>
      <c r="AY129" s="275" t="s">
        <v>414</v>
      </c>
    </row>
    <row r="130" s="12" customFormat="1">
      <c r="B130" s="255"/>
      <c r="C130" s="256"/>
      <c r="D130" s="252" t="s">
        <v>428</v>
      </c>
      <c r="E130" s="257" t="s">
        <v>21</v>
      </c>
      <c r="F130" s="258" t="s">
        <v>4125</v>
      </c>
      <c r="G130" s="256"/>
      <c r="H130" s="257" t="s">
        <v>21</v>
      </c>
      <c r="I130" s="259"/>
      <c r="J130" s="256"/>
      <c r="K130" s="256"/>
      <c r="L130" s="260"/>
      <c r="M130" s="261"/>
      <c r="N130" s="262"/>
      <c r="O130" s="262"/>
      <c r="P130" s="262"/>
      <c r="Q130" s="262"/>
      <c r="R130" s="262"/>
      <c r="S130" s="262"/>
      <c r="T130" s="263"/>
      <c r="AT130" s="264" t="s">
        <v>428</v>
      </c>
      <c r="AU130" s="264" t="s">
        <v>86</v>
      </c>
      <c r="AV130" s="12" t="s">
        <v>83</v>
      </c>
      <c r="AW130" s="12" t="s">
        <v>39</v>
      </c>
      <c r="AX130" s="12" t="s">
        <v>76</v>
      </c>
      <c r="AY130" s="264" t="s">
        <v>414</v>
      </c>
    </row>
    <row r="131" s="1" customFormat="1" ht="16.5" customHeight="1">
      <c r="B131" s="47"/>
      <c r="C131" s="240" t="s">
        <v>10</v>
      </c>
      <c r="D131" s="240" t="s">
        <v>418</v>
      </c>
      <c r="E131" s="241" t="s">
        <v>4126</v>
      </c>
      <c r="F131" s="242" t="s">
        <v>4127</v>
      </c>
      <c r="G131" s="243" t="s">
        <v>145</v>
      </c>
      <c r="H131" s="244">
        <v>250</v>
      </c>
      <c r="I131" s="245"/>
      <c r="J131" s="246">
        <f>ROUND(I131*H131,2)</f>
        <v>0</v>
      </c>
      <c r="K131" s="242" t="s">
        <v>21</v>
      </c>
      <c r="L131" s="73"/>
      <c r="M131" s="247" t="s">
        <v>21</v>
      </c>
      <c r="N131" s="248" t="s">
        <v>47</v>
      </c>
      <c r="O131" s="48"/>
      <c r="P131" s="249">
        <f>O131*H131</f>
        <v>0</v>
      </c>
      <c r="Q131" s="249">
        <v>0</v>
      </c>
      <c r="R131" s="249">
        <f>Q131*H131</f>
        <v>0</v>
      </c>
      <c r="S131" s="249">
        <v>0</v>
      </c>
      <c r="T131" s="250">
        <f>S131*H131</f>
        <v>0</v>
      </c>
      <c r="AR131" s="25" t="s">
        <v>690</v>
      </c>
      <c r="AT131" s="25" t="s">
        <v>418</v>
      </c>
      <c r="AU131" s="25" t="s">
        <v>86</v>
      </c>
      <c r="AY131" s="25" t="s">
        <v>414</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690</v>
      </c>
      <c r="BM131" s="25" t="s">
        <v>4128</v>
      </c>
    </row>
    <row r="132" s="13" customFormat="1">
      <c r="B132" s="265"/>
      <c r="C132" s="266"/>
      <c r="D132" s="252" t="s">
        <v>428</v>
      </c>
      <c r="E132" s="267" t="s">
        <v>21</v>
      </c>
      <c r="F132" s="268" t="s">
        <v>2379</v>
      </c>
      <c r="G132" s="266"/>
      <c r="H132" s="269">
        <v>250</v>
      </c>
      <c r="I132" s="270"/>
      <c r="J132" s="266"/>
      <c r="K132" s="266"/>
      <c r="L132" s="271"/>
      <c r="M132" s="272"/>
      <c r="N132" s="273"/>
      <c r="O132" s="273"/>
      <c r="P132" s="273"/>
      <c r="Q132" s="273"/>
      <c r="R132" s="273"/>
      <c r="S132" s="273"/>
      <c r="T132" s="274"/>
      <c r="AT132" s="275" t="s">
        <v>428</v>
      </c>
      <c r="AU132" s="275" t="s">
        <v>86</v>
      </c>
      <c r="AV132" s="13" t="s">
        <v>86</v>
      </c>
      <c r="AW132" s="13" t="s">
        <v>39</v>
      </c>
      <c r="AX132" s="13" t="s">
        <v>83</v>
      </c>
      <c r="AY132" s="275" t="s">
        <v>414</v>
      </c>
    </row>
    <row r="133" s="12" customFormat="1">
      <c r="B133" s="255"/>
      <c r="C133" s="256"/>
      <c r="D133" s="252" t="s">
        <v>428</v>
      </c>
      <c r="E133" s="257" t="s">
        <v>21</v>
      </c>
      <c r="F133" s="258" t="s">
        <v>4125</v>
      </c>
      <c r="G133" s="256"/>
      <c r="H133" s="257" t="s">
        <v>21</v>
      </c>
      <c r="I133" s="259"/>
      <c r="J133" s="256"/>
      <c r="K133" s="256"/>
      <c r="L133" s="260"/>
      <c r="M133" s="261"/>
      <c r="N133" s="262"/>
      <c r="O133" s="262"/>
      <c r="P133" s="262"/>
      <c r="Q133" s="262"/>
      <c r="R133" s="262"/>
      <c r="S133" s="262"/>
      <c r="T133" s="263"/>
      <c r="AT133" s="264" t="s">
        <v>428</v>
      </c>
      <c r="AU133" s="264" t="s">
        <v>86</v>
      </c>
      <c r="AV133" s="12" t="s">
        <v>83</v>
      </c>
      <c r="AW133" s="12" t="s">
        <v>39</v>
      </c>
      <c r="AX133" s="12" t="s">
        <v>76</v>
      </c>
      <c r="AY133" s="264" t="s">
        <v>414</v>
      </c>
    </row>
    <row r="134" s="1" customFormat="1" ht="25.5" customHeight="1">
      <c r="B134" s="47"/>
      <c r="C134" s="240" t="s">
        <v>690</v>
      </c>
      <c r="D134" s="240" t="s">
        <v>418</v>
      </c>
      <c r="E134" s="241" t="s">
        <v>4129</v>
      </c>
      <c r="F134" s="242" t="s">
        <v>4130</v>
      </c>
      <c r="G134" s="243" t="s">
        <v>145</v>
      </c>
      <c r="H134" s="244">
        <v>100</v>
      </c>
      <c r="I134" s="245"/>
      <c r="J134" s="246">
        <f>ROUND(I134*H134,2)</f>
        <v>0</v>
      </c>
      <c r="K134" s="242" t="s">
        <v>21</v>
      </c>
      <c r="L134" s="73"/>
      <c r="M134" s="247" t="s">
        <v>21</v>
      </c>
      <c r="N134" s="248" t="s">
        <v>47</v>
      </c>
      <c r="O134" s="48"/>
      <c r="P134" s="249">
        <f>O134*H134</f>
        <v>0</v>
      </c>
      <c r="Q134" s="249">
        <v>0</v>
      </c>
      <c r="R134" s="249">
        <f>Q134*H134</f>
        <v>0</v>
      </c>
      <c r="S134" s="249">
        <v>0</v>
      </c>
      <c r="T134" s="250">
        <f>S134*H134</f>
        <v>0</v>
      </c>
      <c r="AR134" s="25" t="s">
        <v>690</v>
      </c>
      <c r="AT134" s="25" t="s">
        <v>418</v>
      </c>
      <c r="AU134" s="25" t="s">
        <v>86</v>
      </c>
      <c r="AY134" s="25" t="s">
        <v>414</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690</v>
      </c>
      <c r="BM134" s="25" t="s">
        <v>4131</v>
      </c>
    </row>
    <row r="135" s="13" customFormat="1">
      <c r="B135" s="265"/>
      <c r="C135" s="266"/>
      <c r="D135" s="252" t="s">
        <v>428</v>
      </c>
      <c r="E135" s="267" t="s">
        <v>21</v>
      </c>
      <c r="F135" s="268" t="s">
        <v>1401</v>
      </c>
      <c r="G135" s="266"/>
      <c r="H135" s="269">
        <v>100</v>
      </c>
      <c r="I135" s="270"/>
      <c r="J135" s="266"/>
      <c r="K135" s="266"/>
      <c r="L135" s="271"/>
      <c r="M135" s="272"/>
      <c r="N135" s="273"/>
      <c r="O135" s="273"/>
      <c r="P135" s="273"/>
      <c r="Q135" s="273"/>
      <c r="R135" s="273"/>
      <c r="S135" s="273"/>
      <c r="T135" s="274"/>
      <c r="AT135" s="275" t="s">
        <v>428</v>
      </c>
      <c r="AU135" s="275" t="s">
        <v>86</v>
      </c>
      <c r="AV135" s="13" t="s">
        <v>86</v>
      </c>
      <c r="AW135" s="13" t="s">
        <v>39</v>
      </c>
      <c r="AX135" s="13" t="s">
        <v>83</v>
      </c>
      <c r="AY135" s="275" t="s">
        <v>414</v>
      </c>
    </row>
    <row r="136" s="12" customFormat="1">
      <c r="B136" s="255"/>
      <c r="C136" s="256"/>
      <c r="D136" s="252" t="s">
        <v>428</v>
      </c>
      <c r="E136" s="257" t="s">
        <v>21</v>
      </c>
      <c r="F136" s="258" t="s">
        <v>4125</v>
      </c>
      <c r="G136" s="256"/>
      <c r="H136" s="257" t="s">
        <v>21</v>
      </c>
      <c r="I136" s="259"/>
      <c r="J136" s="256"/>
      <c r="K136" s="256"/>
      <c r="L136" s="260"/>
      <c r="M136" s="261"/>
      <c r="N136" s="262"/>
      <c r="O136" s="262"/>
      <c r="P136" s="262"/>
      <c r="Q136" s="262"/>
      <c r="R136" s="262"/>
      <c r="S136" s="262"/>
      <c r="T136" s="263"/>
      <c r="AT136" s="264" t="s">
        <v>428</v>
      </c>
      <c r="AU136" s="264" t="s">
        <v>86</v>
      </c>
      <c r="AV136" s="12" t="s">
        <v>83</v>
      </c>
      <c r="AW136" s="12" t="s">
        <v>39</v>
      </c>
      <c r="AX136" s="12" t="s">
        <v>76</v>
      </c>
      <c r="AY136" s="264" t="s">
        <v>414</v>
      </c>
    </row>
    <row r="137" s="1" customFormat="1" ht="16.5" customHeight="1">
      <c r="B137" s="47"/>
      <c r="C137" s="240" t="s">
        <v>697</v>
      </c>
      <c r="D137" s="240" t="s">
        <v>418</v>
      </c>
      <c r="E137" s="241" t="s">
        <v>4132</v>
      </c>
      <c r="F137" s="242" t="s">
        <v>4133</v>
      </c>
      <c r="G137" s="243" t="s">
        <v>145</v>
      </c>
      <c r="H137" s="244">
        <v>101</v>
      </c>
      <c r="I137" s="245"/>
      <c r="J137" s="246">
        <f>ROUND(I137*H137,2)</f>
        <v>0</v>
      </c>
      <c r="K137" s="242" t="s">
        <v>21</v>
      </c>
      <c r="L137" s="73"/>
      <c r="M137" s="247" t="s">
        <v>21</v>
      </c>
      <c r="N137" s="248" t="s">
        <v>47</v>
      </c>
      <c r="O137" s="48"/>
      <c r="P137" s="249">
        <f>O137*H137</f>
        <v>0</v>
      </c>
      <c r="Q137" s="249">
        <v>0</v>
      </c>
      <c r="R137" s="249">
        <f>Q137*H137</f>
        <v>0</v>
      </c>
      <c r="S137" s="249">
        <v>0</v>
      </c>
      <c r="T137" s="250">
        <f>S137*H137</f>
        <v>0</v>
      </c>
      <c r="AR137" s="25" t="s">
        <v>690</v>
      </c>
      <c r="AT137" s="25" t="s">
        <v>418</v>
      </c>
      <c r="AU137" s="25" t="s">
        <v>86</v>
      </c>
      <c r="AY137" s="25" t="s">
        <v>414</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690</v>
      </c>
      <c r="BM137" s="25" t="s">
        <v>4134</v>
      </c>
    </row>
    <row r="138" s="13" customFormat="1">
      <c r="B138" s="265"/>
      <c r="C138" s="266"/>
      <c r="D138" s="252" t="s">
        <v>428</v>
      </c>
      <c r="E138" s="267" t="s">
        <v>21</v>
      </c>
      <c r="F138" s="268" t="s">
        <v>4135</v>
      </c>
      <c r="G138" s="266"/>
      <c r="H138" s="269">
        <v>101</v>
      </c>
      <c r="I138" s="270"/>
      <c r="J138" s="266"/>
      <c r="K138" s="266"/>
      <c r="L138" s="271"/>
      <c r="M138" s="272"/>
      <c r="N138" s="273"/>
      <c r="O138" s="273"/>
      <c r="P138" s="273"/>
      <c r="Q138" s="273"/>
      <c r="R138" s="273"/>
      <c r="S138" s="273"/>
      <c r="T138" s="274"/>
      <c r="AT138" s="275" t="s">
        <v>428</v>
      </c>
      <c r="AU138" s="275" t="s">
        <v>86</v>
      </c>
      <c r="AV138" s="13" t="s">
        <v>86</v>
      </c>
      <c r="AW138" s="13" t="s">
        <v>39</v>
      </c>
      <c r="AX138" s="13" t="s">
        <v>83</v>
      </c>
      <c r="AY138" s="275" t="s">
        <v>414</v>
      </c>
    </row>
    <row r="139" s="12" customFormat="1">
      <c r="B139" s="255"/>
      <c r="C139" s="256"/>
      <c r="D139" s="252" t="s">
        <v>428</v>
      </c>
      <c r="E139" s="257" t="s">
        <v>21</v>
      </c>
      <c r="F139" s="258" t="s">
        <v>4087</v>
      </c>
      <c r="G139" s="256"/>
      <c r="H139" s="257" t="s">
        <v>21</v>
      </c>
      <c r="I139" s="259"/>
      <c r="J139" s="256"/>
      <c r="K139" s="256"/>
      <c r="L139" s="260"/>
      <c r="M139" s="261"/>
      <c r="N139" s="262"/>
      <c r="O139" s="262"/>
      <c r="P139" s="262"/>
      <c r="Q139" s="262"/>
      <c r="R139" s="262"/>
      <c r="S139" s="262"/>
      <c r="T139" s="263"/>
      <c r="AT139" s="264" t="s">
        <v>428</v>
      </c>
      <c r="AU139" s="264" t="s">
        <v>86</v>
      </c>
      <c r="AV139" s="12" t="s">
        <v>83</v>
      </c>
      <c r="AW139" s="12" t="s">
        <v>39</v>
      </c>
      <c r="AX139" s="12" t="s">
        <v>76</v>
      </c>
      <c r="AY139" s="264" t="s">
        <v>414</v>
      </c>
    </row>
    <row r="140" s="1" customFormat="1" ht="25.5" customHeight="1">
      <c r="B140" s="47"/>
      <c r="C140" s="240" t="s">
        <v>701</v>
      </c>
      <c r="D140" s="240" t="s">
        <v>418</v>
      </c>
      <c r="E140" s="241" t="s">
        <v>4136</v>
      </c>
      <c r="F140" s="242" t="s">
        <v>4137</v>
      </c>
      <c r="G140" s="243" t="s">
        <v>678</v>
      </c>
      <c r="H140" s="244">
        <v>1</v>
      </c>
      <c r="I140" s="245"/>
      <c r="J140" s="246">
        <f>ROUND(I140*H140,2)</f>
        <v>0</v>
      </c>
      <c r="K140" s="242" t="s">
        <v>21</v>
      </c>
      <c r="L140" s="73"/>
      <c r="M140" s="247" t="s">
        <v>21</v>
      </c>
      <c r="N140" s="248" t="s">
        <v>47</v>
      </c>
      <c r="O140" s="48"/>
      <c r="P140" s="249">
        <f>O140*H140</f>
        <v>0</v>
      </c>
      <c r="Q140" s="249">
        <v>0</v>
      </c>
      <c r="R140" s="249">
        <f>Q140*H140</f>
        <v>0</v>
      </c>
      <c r="S140" s="249">
        <v>0</v>
      </c>
      <c r="T140" s="250">
        <f>S140*H140</f>
        <v>0</v>
      </c>
      <c r="AR140" s="25" t="s">
        <v>690</v>
      </c>
      <c r="AT140" s="25" t="s">
        <v>418</v>
      </c>
      <c r="AU140" s="25" t="s">
        <v>86</v>
      </c>
      <c r="AY140" s="25" t="s">
        <v>414</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690</v>
      </c>
      <c r="BM140" s="25" t="s">
        <v>4138</v>
      </c>
    </row>
    <row r="141" s="13" customFormat="1">
      <c r="B141" s="265"/>
      <c r="C141" s="266"/>
      <c r="D141" s="252" t="s">
        <v>428</v>
      </c>
      <c r="E141" s="267" t="s">
        <v>21</v>
      </c>
      <c r="F141" s="268" t="s">
        <v>83</v>
      </c>
      <c r="G141" s="266"/>
      <c r="H141" s="269">
        <v>1</v>
      </c>
      <c r="I141" s="270"/>
      <c r="J141" s="266"/>
      <c r="K141" s="266"/>
      <c r="L141" s="271"/>
      <c r="M141" s="272"/>
      <c r="N141" s="273"/>
      <c r="O141" s="273"/>
      <c r="P141" s="273"/>
      <c r="Q141" s="273"/>
      <c r="R141" s="273"/>
      <c r="S141" s="273"/>
      <c r="T141" s="274"/>
      <c r="AT141" s="275" t="s">
        <v>428</v>
      </c>
      <c r="AU141" s="275" t="s">
        <v>86</v>
      </c>
      <c r="AV141" s="13" t="s">
        <v>86</v>
      </c>
      <c r="AW141" s="13" t="s">
        <v>39</v>
      </c>
      <c r="AX141" s="13" t="s">
        <v>83</v>
      </c>
      <c r="AY141" s="275" t="s">
        <v>414</v>
      </c>
    </row>
    <row r="142" s="12" customFormat="1">
      <c r="B142" s="255"/>
      <c r="C142" s="256"/>
      <c r="D142" s="252" t="s">
        <v>428</v>
      </c>
      <c r="E142" s="257" t="s">
        <v>21</v>
      </c>
      <c r="F142" s="258" t="s">
        <v>4139</v>
      </c>
      <c r="G142" s="256"/>
      <c r="H142" s="257" t="s">
        <v>21</v>
      </c>
      <c r="I142" s="259"/>
      <c r="J142" s="256"/>
      <c r="K142" s="256"/>
      <c r="L142" s="260"/>
      <c r="M142" s="261"/>
      <c r="N142" s="262"/>
      <c r="O142" s="262"/>
      <c r="P142" s="262"/>
      <c r="Q142" s="262"/>
      <c r="R142" s="262"/>
      <c r="S142" s="262"/>
      <c r="T142" s="263"/>
      <c r="AT142" s="264" t="s">
        <v>428</v>
      </c>
      <c r="AU142" s="264" t="s">
        <v>86</v>
      </c>
      <c r="AV142" s="12" t="s">
        <v>83</v>
      </c>
      <c r="AW142" s="12" t="s">
        <v>39</v>
      </c>
      <c r="AX142" s="12" t="s">
        <v>76</v>
      </c>
      <c r="AY142" s="264" t="s">
        <v>414</v>
      </c>
    </row>
    <row r="143" s="1" customFormat="1" ht="25.5" customHeight="1">
      <c r="B143" s="47"/>
      <c r="C143" s="240" t="s">
        <v>708</v>
      </c>
      <c r="D143" s="240" t="s">
        <v>418</v>
      </c>
      <c r="E143" s="241" t="s">
        <v>4140</v>
      </c>
      <c r="F143" s="242" t="s">
        <v>4141</v>
      </c>
      <c r="G143" s="243" t="s">
        <v>678</v>
      </c>
      <c r="H143" s="244">
        <v>1</v>
      </c>
      <c r="I143" s="245"/>
      <c r="J143" s="246">
        <f>ROUND(I143*H143,2)</f>
        <v>0</v>
      </c>
      <c r="K143" s="242" t="s">
        <v>21</v>
      </c>
      <c r="L143" s="73"/>
      <c r="M143" s="247" t="s">
        <v>21</v>
      </c>
      <c r="N143" s="248" t="s">
        <v>47</v>
      </c>
      <c r="O143" s="48"/>
      <c r="P143" s="249">
        <f>O143*H143</f>
        <v>0</v>
      </c>
      <c r="Q143" s="249">
        <v>0</v>
      </c>
      <c r="R143" s="249">
        <f>Q143*H143</f>
        <v>0</v>
      </c>
      <c r="S143" s="249">
        <v>0</v>
      </c>
      <c r="T143" s="250">
        <f>S143*H143</f>
        <v>0</v>
      </c>
      <c r="AR143" s="25" t="s">
        <v>690</v>
      </c>
      <c r="AT143" s="25" t="s">
        <v>418</v>
      </c>
      <c r="AU143" s="25" t="s">
        <v>86</v>
      </c>
      <c r="AY143" s="25" t="s">
        <v>414</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690</v>
      </c>
      <c r="BM143" s="25" t="s">
        <v>4142</v>
      </c>
    </row>
    <row r="144" s="13" customFormat="1">
      <c r="B144" s="265"/>
      <c r="C144" s="266"/>
      <c r="D144" s="252" t="s">
        <v>428</v>
      </c>
      <c r="E144" s="267" t="s">
        <v>21</v>
      </c>
      <c r="F144" s="268" t="s">
        <v>83</v>
      </c>
      <c r="G144" s="266"/>
      <c r="H144" s="269">
        <v>1</v>
      </c>
      <c r="I144" s="270"/>
      <c r="J144" s="266"/>
      <c r="K144" s="266"/>
      <c r="L144" s="271"/>
      <c r="M144" s="272"/>
      <c r="N144" s="273"/>
      <c r="O144" s="273"/>
      <c r="P144" s="273"/>
      <c r="Q144" s="273"/>
      <c r="R144" s="273"/>
      <c r="S144" s="273"/>
      <c r="T144" s="274"/>
      <c r="AT144" s="275" t="s">
        <v>428</v>
      </c>
      <c r="AU144" s="275" t="s">
        <v>86</v>
      </c>
      <c r="AV144" s="13" t="s">
        <v>86</v>
      </c>
      <c r="AW144" s="13" t="s">
        <v>39</v>
      </c>
      <c r="AX144" s="13" t="s">
        <v>83</v>
      </c>
      <c r="AY144" s="275" t="s">
        <v>414</v>
      </c>
    </row>
    <row r="145" s="12" customFormat="1">
      <c r="B145" s="255"/>
      <c r="C145" s="256"/>
      <c r="D145" s="252" t="s">
        <v>428</v>
      </c>
      <c r="E145" s="257" t="s">
        <v>21</v>
      </c>
      <c r="F145" s="258" t="s">
        <v>4139</v>
      </c>
      <c r="G145" s="256"/>
      <c r="H145" s="257" t="s">
        <v>21</v>
      </c>
      <c r="I145" s="259"/>
      <c r="J145" s="256"/>
      <c r="K145" s="256"/>
      <c r="L145" s="260"/>
      <c r="M145" s="261"/>
      <c r="N145" s="262"/>
      <c r="O145" s="262"/>
      <c r="P145" s="262"/>
      <c r="Q145" s="262"/>
      <c r="R145" s="262"/>
      <c r="S145" s="262"/>
      <c r="T145" s="263"/>
      <c r="AT145" s="264" t="s">
        <v>428</v>
      </c>
      <c r="AU145" s="264" t="s">
        <v>86</v>
      </c>
      <c r="AV145" s="12" t="s">
        <v>83</v>
      </c>
      <c r="AW145" s="12" t="s">
        <v>39</v>
      </c>
      <c r="AX145" s="12" t="s">
        <v>76</v>
      </c>
      <c r="AY145" s="264" t="s">
        <v>414</v>
      </c>
    </row>
    <row r="146" s="1" customFormat="1" ht="51" customHeight="1">
      <c r="B146" s="47"/>
      <c r="C146" s="240" t="s">
        <v>715</v>
      </c>
      <c r="D146" s="240" t="s">
        <v>418</v>
      </c>
      <c r="E146" s="241" t="s">
        <v>4143</v>
      </c>
      <c r="F146" s="242" t="s">
        <v>4144</v>
      </c>
      <c r="G146" s="243" t="s">
        <v>145</v>
      </c>
      <c r="H146" s="244">
        <v>1218</v>
      </c>
      <c r="I146" s="245"/>
      <c r="J146" s="246">
        <f>ROUND(I146*H146,2)</f>
        <v>0</v>
      </c>
      <c r="K146" s="242" t="s">
        <v>4095</v>
      </c>
      <c r="L146" s="73"/>
      <c r="M146" s="247" t="s">
        <v>21</v>
      </c>
      <c r="N146" s="248" t="s">
        <v>47</v>
      </c>
      <c r="O146" s="48"/>
      <c r="P146" s="249">
        <f>O146*H146</f>
        <v>0</v>
      </c>
      <c r="Q146" s="249">
        <v>0.00020000000000000001</v>
      </c>
      <c r="R146" s="249">
        <f>Q146*H146</f>
        <v>0.24360000000000001</v>
      </c>
      <c r="S146" s="249">
        <v>0</v>
      </c>
      <c r="T146" s="250">
        <f>S146*H146</f>
        <v>0</v>
      </c>
      <c r="AR146" s="25" t="s">
        <v>690</v>
      </c>
      <c r="AT146" s="25" t="s">
        <v>418</v>
      </c>
      <c r="AU146" s="25" t="s">
        <v>86</v>
      </c>
      <c r="AY146" s="25" t="s">
        <v>414</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690</v>
      </c>
      <c r="BM146" s="25" t="s">
        <v>4145</v>
      </c>
    </row>
    <row r="147" s="13" customFormat="1">
      <c r="B147" s="265"/>
      <c r="C147" s="266"/>
      <c r="D147" s="252" t="s">
        <v>428</v>
      </c>
      <c r="E147" s="267" t="s">
        <v>21</v>
      </c>
      <c r="F147" s="268" t="s">
        <v>4146</v>
      </c>
      <c r="G147" s="266"/>
      <c r="H147" s="269">
        <v>1218</v>
      </c>
      <c r="I147" s="270"/>
      <c r="J147" s="266"/>
      <c r="K147" s="266"/>
      <c r="L147" s="271"/>
      <c r="M147" s="272"/>
      <c r="N147" s="273"/>
      <c r="O147" s="273"/>
      <c r="P147" s="273"/>
      <c r="Q147" s="273"/>
      <c r="R147" s="273"/>
      <c r="S147" s="273"/>
      <c r="T147" s="274"/>
      <c r="AT147" s="275" t="s">
        <v>428</v>
      </c>
      <c r="AU147" s="275" t="s">
        <v>86</v>
      </c>
      <c r="AV147" s="13" t="s">
        <v>86</v>
      </c>
      <c r="AW147" s="13" t="s">
        <v>39</v>
      </c>
      <c r="AX147" s="13" t="s">
        <v>83</v>
      </c>
      <c r="AY147" s="275" t="s">
        <v>414</v>
      </c>
    </row>
    <row r="148" s="12" customFormat="1">
      <c r="B148" s="255"/>
      <c r="C148" s="256"/>
      <c r="D148" s="252" t="s">
        <v>428</v>
      </c>
      <c r="E148" s="257" t="s">
        <v>21</v>
      </c>
      <c r="F148" s="258" t="s">
        <v>4147</v>
      </c>
      <c r="G148" s="256"/>
      <c r="H148" s="257" t="s">
        <v>21</v>
      </c>
      <c r="I148" s="259"/>
      <c r="J148" s="256"/>
      <c r="K148" s="256"/>
      <c r="L148" s="260"/>
      <c r="M148" s="261"/>
      <c r="N148" s="262"/>
      <c r="O148" s="262"/>
      <c r="P148" s="262"/>
      <c r="Q148" s="262"/>
      <c r="R148" s="262"/>
      <c r="S148" s="262"/>
      <c r="T148" s="263"/>
      <c r="AT148" s="264" t="s">
        <v>428</v>
      </c>
      <c r="AU148" s="264" t="s">
        <v>86</v>
      </c>
      <c r="AV148" s="12" t="s">
        <v>83</v>
      </c>
      <c r="AW148" s="12" t="s">
        <v>39</v>
      </c>
      <c r="AX148" s="12" t="s">
        <v>76</v>
      </c>
      <c r="AY148" s="264" t="s">
        <v>414</v>
      </c>
    </row>
    <row r="149" s="1" customFormat="1" ht="51" customHeight="1">
      <c r="B149" s="47"/>
      <c r="C149" s="240" t="s">
        <v>9</v>
      </c>
      <c r="D149" s="240" t="s">
        <v>418</v>
      </c>
      <c r="E149" s="241" t="s">
        <v>4148</v>
      </c>
      <c r="F149" s="242" t="s">
        <v>4149</v>
      </c>
      <c r="G149" s="243" t="s">
        <v>145</v>
      </c>
      <c r="H149" s="244">
        <v>125</v>
      </c>
      <c r="I149" s="245"/>
      <c r="J149" s="246">
        <f>ROUND(I149*H149,2)</f>
        <v>0</v>
      </c>
      <c r="K149" s="242" t="s">
        <v>4095</v>
      </c>
      <c r="L149" s="73"/>
      <c r="M149" s="247" t="s">
        <v>21</v>
      </c>
      <c r="N149" s="248" t="s">
        <v>47</v>
      </c>
      <c r="O149" s="48"/>
      <c r="P149" s="249">
        <f>O149*H149</f>
        <v>0</v>
      </c>
      <c r="Q149" s="249">
        <v>0.00027999999999999998</v>
      </c>
      <c r="R149" s="249">
        <f>Q149*H149</f>
        <v>0.034999999999999996</v>
      </c>
      <c r="S149" s="249">
        <v>0</v>
      </c>
      <c r="T149" s="250">
        <f>S149*H149</f>
        <v>0</v>
      </c>
      <c r="AR149" s="25" t="s">
        <v>690</v>
      </c>
      <c r="AT149" s="25" t="s">
        <v>418</v>
      </c>
      <c r="AU149" s="25" t="s">
        <v>86</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690</v>
      </c>
      <c r="BM149" s="25" t="s">
        <v>4150</v>
      </c>
    </row>
    <row r="150" s="13" customFormat="1">
      <c r="B150" s="265"/>
      <c r="C150" s="266"/>
      <c r="D150" s="252" t="s">
        <v>428</v>
      </c>
      <c r="E150" s="267" t="s">
        <v>21</v>
      </c>
      <c r="F150" s="268" t="s">
        <v>4151</v>
      </c>
      <c r="G150" s="266"/>
      <c r="H150" s="269">
        <v>125</v>
      </c>
      <c r="I150" s="270"/>
      <c r="J150" s="266"/>
      <c r="K150" s="266"/>
      <c r="L150" s="271"/>
      <c r="M150" s="272"/>
      <c r="N150" s="273"/>
      <c r="O150" s="273"/>
      <c r="P150" s="273"/>
      <c r="Q150" s="273"/>
      <c r="R150" s="273"/>
      <c r="S150" s="273"/>
      <c r="T150" s="274"/>
      <c r="AT150" s="275" t="s">
        <v>428</v>
      </c>
      <c r="AU150" s="275" t="s">
        <v>86</v>
      </c>
      <c r="AV150" s="13" t="s">
        <v>86</v>
      </c>
      <c r="AW150" s="13" t="s">
        <v>39</v>
      </c>
      <c r="AX150" s="13" t="s">
        <v>83</v>
      </c>
      <c r="AY150" s="275" t="s">
        <v>414</v>
      </c>
    </row>
    <row r="151" s="12" customFormat="1">
      <c r="B151" s="255"/>
      <c r="C151" s="256"/>
      <c r="D151" s="252" t="s">
        <v>428</v>
      </c>
      <c r="E151" s="257" t="s">
        <v>21</v>
      </c>
      <c r="F151" s="258" t="s">
        <v>4152</v>
      </c>
      <c r="G151" s="256"/>
      <c r="H151" s="257" t="s">
        <v>21</v>
      </c>
      <c r="I151" s="259"/>
      <c r="J151" s="256"/>
      <c r="K151" s="256"/>
      <c r="L151" s="260"/>
      <c r="M151" s="261"/>
      <c r="N151" s="262"/>
      <c r="O151" s="262"/>
      <c r="P151" s="262"/>
      <c r="Q151" s="262"/>
      <c r="R151" s="262"/>
      <c r="S151" s="262"/>
      <c r="T151" s="263"/>
      <c r="AT151" s="264" t="s">
        <v>428</v>
      </c>
      <c r="AU151" s="264" t="s">
        <v>86</v>
      </c>
      <c r="AV151" s="12" t="s">
        <v>83</v>
      </c>
      <c r="AW151" s="12" t="s">
        <v>39</v>
      </c>
      <c r="AX151" s="12" t="s">
        <v>76</v>
      </c>
      <c r="AY151" s="264" t="s">
        <v>414</v>
      </c>
    </row>
    <row r="152" s="1" customFormat="1" ht="51" customHeight="1">
      <c r="B152" s="47"/>
      <c r="C152" s="240" t="s">
        <v>726</v>
      </c>
      <c r="D152" s="240" t="s">
        <v>418</v>
      </c>
      <c r="E152" s="241" t="s">
        <v>4153</v>
      </c>
      <c r="F152" s="242" t="s">
        <v>4154</v>
      </c>
      <c r="G152" s="243" t="s">
        <v>145</v>
      </c>
      <c r="H152" s="244">
        <v>101</v>
      </c>
      <c r="I152" s="245"/>
      <c r="J152" s="246">
        <f>ROUND(I152*H152,2)</f>
        <v>0</v>
      </c>
      <c r="K152" s="242" t="s">
        <v>4095</v>
      </c>
      <c r="L152" s="73"/>
      <c r="M152" s="247" t="s">
        <v>21</v>
      </c>
      <c r="N152" s="248" t="s">
        <v>47</v>
      </c>
      <c r="O152" s="48"/>
      <c r="P152" s="249">
        <f>O152*H152</f>
        <v>0</v>
      </c>
      <c r="Q152" s="249">
        <v>0.00042000000000000002</v>
      </c>
      <c r="R152" s="249">
        <f>Q152*H152</f>
        <v>0.042419999999999999</v>
      </c>
      <c r="S152" s="249">
        <v>0</v>
      </c>
      <c r="T152" s="250">
        <f>S152*H152</f>
        <v>0</v>
      </c>
      <c r="AR152" s="25" t="s">
        <v>690</v>
      </c>
      <c r="AT152" s="25" t="s">
        <v>418</v>
      </c>
      <c r="AU152" s="25" t="s">
        <v>86</v>
      </c>
      <c r="AY152" s="25" t="s">
        <v>414</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690</v>
      </c>
      <c r="BM152" s="25" t="s">
        <v>4155</v>
      </c>
    </row>
    <row r="153" s="13" customFormat="1">
      <c r="B153" s="265"/>
      <c r="C153" s="266"/>
      <c r="D153" s="252" t="s">
        <v>428</v>
      </c>
      <c r="E153" s="267" t="s">
        <v>21</v>
      </c>
      <c r="F153" s="268" t="s">
        <v>1405</v>
      </c>
      <c r="G153" s="266"/>
      <c r="H153" s="269">
        <v>101</v>
      </c>
      <c r="I153" s="270"/>
      <c r="J153" s="266"/>
      <c r="K153" s="266"/>
      <c r="L153" s="271"/>
      <c r="M153" s="272"/>
      <c r="N153" s="273"/>
      <c r="O153" s="273"/>
      <c r="P153" s="273"/>
      <c r="Q153" s="273"/>
      <c r="R153" s="273"/>
      <c r="S153" s="273"/>
      <c r="T153" s="274"/>
      <c r="AT153" s="275" t="s">
        <v>428</v>
      </c>
      <c r="AU153" s="275" t="s">
        <v>86</v>
      </c>
      <c r="AV153" s="13" t="s">
        <v>86</v>
      </c>
      <c r="AW153" s="13" t="s">
        <v>39</v>
      </c>
      <c r="AX153" s="13" t="s">
        <v>83</v>
      </c>
      <c r="AY153" s="275" t="s">
        <v>414</v>
      </c>
    </row>
    <row r="154" s="12" customFormat="1">
      <c r="B154" s="255"/>
      <c r="C154" s="256"/>
      <c r="D154" s="252" t="s">
        <v>428</v>
      </c>
      <c r="E154" s="257" t="s">
        <v>21</v>
      </c>
      <c r="F154" s="258" t="s">
        <v>4125</v>
      </c>
      <c r="G154" s="256"/>
      <c r="H154" s="257" t="s">
        <v>21</v>
      </c>
      <c r="I154" s="259"/>
      <c r="J154" s="256"/>
      <c r="K154" s="256"/>
      <c r="L154" s="260"/>
      <c r="M154" s="261"/>
      <c r="N154" s="262"/>
      <c r="O154" s="262"/>
      <c r="P154" s="262"/>
      <c r="Q154" s="262"/>
      <c r="R154" s="262"/>
      <c r="S154" s="262"/>
      <c r="T154" s="263"/>
      <c r="AT154" s="264" t="s">
        <v>428</v>
      </c>
      <c r="AU154" s="264" t="s">
        <v>86</v>
      </c>
      <c r="AV154" s="12" t="s">
        <v>83</v>
      </c>
      <c r="AW154" s="12" t="s">
        <v>39</v>
      </c>
      <c r="AX154" s="12" t="s">
        <v>76</v>
      </c>
      <c r="AY154" s="264" t="s">
        <v>414</v>
      </c>
    </row>
    <row r="155" s="1" customFormat="1" ht="51" customHeight="1">
      <c r="B155" s="47"/>
      <c r="C155" s="240" t="s">
        <v>740</v>
      </c>
      <c r="D155" s="240" t="s">
        <v>418</v>
      </c>
      <c r="E155" s="241" t="s">
        <v>4156</v>
      </c>
      <c r="F155" s="242" t="s">
        <v>4157</v>
      </c>
      <c r="G155" s="243" t="s">
        <v>145</v>
      </c>
      <c r="H155" s="244">
        <v>10</v>
      </c>
      <c r="I155" s="245"/>
      <c r="J155" s="246">
        <f>ROUND(I155*H155,2)</f>
        <v>0</v>
      </c>
      <c r="K155" s="242" t="s">
        <v>4095</v>
      </c>
      <c r="L155" s="73"/>
      <c r="M155" s="247" t="s">
        <v>21</v>
      </c>
      <c r="N155" s="248" t="s">
        <v>47</v>
      </c>
      <c r="O155" s="48"/>
      <c r="P155" s="249">
        <f>O155*H155</f>
        <v>0</v>
      </c>
      <c r="Q155" s="249">
        <v>0.00029999999999999997</v>
      </c>
      <c r="R155" s="249">
        <f>Q155*H155</f>
        <v>0.0029999999999999996</v>
      </c>
      <c r="S155" s="249">
        <v>0</v>
      </c>
      <c r="T155" s="250">
        <f>S155*H155</f>
        <v>0</v>
      </c>
      <c r="AR155" s="25" t="s">
        <v>690</v>
      </c>
      <c r="AT155" s="25" t="s">
        <v>418</v>
      </c>
      <c r="AU155" s="25" t="s">
        <v>86</v>
      </c>
      <c r="AY155" s="25" t="s">
        <v>414</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690</v>
      </c>
      <c r="BM155" s="25" t="s">
        <v>4158</v>
      </c>
    </row>
    <row r="156" s="1" customFormat="1" ht="51" customHeight="1">
      <c r="B156" s="47"/>
      <c r="C156" s="240" t="s">
        <v>744</v>
      </c>
      <c r="D156" s="240" t="s">
        <v>418</v>
      </c>
      <c r="E156" s="241" t="s">
        <v>4159</v>
      </c>
      <c r="F156" s="242" t="s">
        <v>4160</v>
      </c>
      <c r="G156" s="243" t="s">
        <v>145</v>
      </c>
      <c r="H156" s="244">
        <v>10</v>
      </c>
      <c r="I156" s="245"/>
      <c r="J156" s="246">
        <f>ROUND(I156*H156,2)</f>
        <v>0</v>
      </c>
      <c r="K156" s="242" t="s">
        <v>4095</v>
      </c>
      <c r="L156" s="73"/>
      <c r="M156" s="247" t="s">
        <v>21</v>
      </c>
      <c r="N156" s="248" t="s">
        <v>47</v>
      </c>
      <c r="O156" s="48"/>
      <c r="P156" s="249">
        <f>O156*H156</f>
        <v>0</v>
      </c>
      <c r="Q156" s="249">
        <v>0.00042000000000000002</v>
      </c>
      <c r="R156" s="249">
        <f>Q156*H156</f>
        <v>0.0042000000000000006</v>
      </c>
      <c r="S156" s="249">
        <v>0</v>
      </c>
      <c r="T156" s="250">
        <f>S156*H156</f>
        <v>0</v>
      </c>
      <c r="AR156" s="25" t="s">
        <v>690</v>
      </c>
      <c r="AT156" s="25" t="s">
        <v>418</v>
      </c>
      <c r="AU156" s="25" t="s">
        <v>86</v>
      </c>
      <c r="AY156" s="25" t="s">
        <v>414</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690</v>
      </c>
      <c r="BM156" s="25" t="s">
        <v>4161</v>
      </c>
    </row>
    <row r="157" s="1" customFormat="1" ht="51" customHeight="1">
      <c r="B157" s="47"/>
      <c r="C157" s="240" t="s">
        <v>751</v>
      </c>
      <c r="D157" s="240" t="s">
        <v>418</v>
      </c>
      <c r="E157" s="241" t="s">
        <v>4162</v>
      </c>
      <c r="F157" s="242" t="s">
        <v>4163</v>
      </c>
      <c r="G157" s="243" t="s">
        <v>145</v>
      </c>
      <c r="H157" s="244">
        <v>5</v>
      </c>
      <c r="I157" s="245"/>
      <c r="J157" s="246">
        <f>ROUND(I157*H157,2)</f>
        <v>0</v>
      </c>
      <c r="K157" s="242" t="s">
        <v>4095</v>
      </c>
      <c r="L157" s="73"/>
      <c r="M157" s="247" t="s">
        <v>21</v>
      </c>
      <c r="N157" s="248" t="s">
        <v>47</v>
      </c>
      <c r="O157" s="48"/>
      <c r="P157" s="249">
        <f>O157*H157</f>
        <v>0</v>
      </c>
      <c r="Q157" s="249">
        <v>0.00064000000000000005</v>
      </c>
      <c r="R157" s="249">
        <f>Q157*H157</f>
        <v>0.0032000000000000002</v>
      </c>
      <c r="S157" s="249">
        <v>0</v>
      </c>
      <c r="T157" s="250">
        <f>S157*H157</f>
        <v>0</v>
      </c>
      <c r="AR157" s="25" t="s">
        <v>690</v>
      </c>
      <c r="AT157" s="25" t="s">
        <v>418</v>
      </c>
      <c r="AU157" s="25" t="s">
        <v>86</v>
      </c>
      <c r="AY157" s="25" t="s">
        <v>414</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690</v>
      </c>
      <c r="BM157" s="25" t="s">
        <v>4164</v>
      </c>
    </row>
    <row r="158" s="1" customFormat="1" ht="16.5" customHeight="1">
      <c r="B158" s="47"/>
      <c r="C158" s="240" t="s">
        <v>787</v>
      </c>
      <c r="D158" s="240" t="s">
        <v>418</v>
      </c>
      <c r="E158" s="241" t="s">
        <v>4165</v>
      </c>
      <c r="F158" s="242" t="s">
        <v>4166</v>
      </c>
      <c r="G158" s="243" t="s">
        <v>4167</v>
      </c>
      <c r="H158" s="244">
        <v>40</v>
      </c>
      <c r="I158" s="245"/>
      <c r="J158" s="246">
        <f>ROUND(I158*H158,2)</f>
        <v>0</v>
      </c>
      <c r="K158" s="242" t="s">
        <v>21</v>
      </c>
      <c r="L158" s="73"/>
      <c r="M158" s="247" t="s">
        <v>21</v>
      </c>
      <c r="N158" s="248" t="s">
        <v>47</v>
      </c>
      <c r="O158" s="48"/>
      <c r="P158" s="249">
        <f>O158*H158</f>
        <v>0</v>
      </c>
      <c r="Q158" s="249">
        <v>0</v>
      </c>
      <c r="R158" s="249">
        <f>Q158*H158</f>
        <v>0</v>
      </c>
      <c r="S158" s="249">
        <v>0</v>
      </c>
      <c r="T158" s="250">
        <f>S158*H158</f>
        <v>0</v>
      </c>
      <c r="AR158" s="25" t="s">
        <v>690</v>
      </c>
      <c r="AT158" s="25" t="s">
        <v>418</v>
      </c>
      <c r="AU158" s="25" t="s">
        <v>86</v>
      </c>
      <c r="AY158" s="25" t="s">
        <v>414</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690</v>
      </c>
      <c r="BM158" s="25" t="s">
        <v>4168</v>
      </c>
    </row>
    <row r="159" s="13" customFormat="1">
      <c r="B159" s="265"/>
      <c r="C159" s="266"/>
      <c r="D159" s="252" t="s">
        <v>428</v>
      </c>
      <c r="E159" s="267" t="s">
        <v>21</v>
      </c>
      <c r="F159" s="268" t="s">
        <v>4169</v>
      </c>
      <c r="G159" s="266"/>
      <c r="H159" s="269">
        <v>40</v>
      </c>
      <c r="I159" s="270"/>
      <c r="J159" s="266"/>
      <c r="K159" s="266"/>
      <c r="L159" s="271"/>
      <c r="M159" s="272"/>
      <c r="N159" s="273"/>
      <c r="O159" s="273"/>
      <c r="P159" s="273"/>
      <c r="Q159" s="273"/>
      <c r="R159" s="273"/>
      <c r="S159" s="273"/>
      <c r="T159" s="274"/>
      <c r="AT159" s="275" t="s">
        <v>428</v>
      </c>
      <c r="AU159" s="275" t="s">
        <v>86</v>
      </c>
      <c r="AV159" s="13" t="s">
        <v>86</v>
      </c>
      <c r="AW159" s="13" t="s">
        <v>39</v>
      </c>
      <c r="AX159" s="13" t="s">
        <v>83</v>
      </c>
      <c r="AY159" s="275" t="s">
        <v>414</v>
      </c>
    </row>
    <row r="160" s="12" customFormat="1">
      <c r="B160" s="255"/>
      <c r="C160" s="256"/>
      <c r="D160" s="252" t="s">
        <v>428</v>
      </c>
      <c r="E160" s="257" t="s">
        <v>21</v>
      </c>
      <c r="F160" s="258" t="s">
        <v>4170</v>
      </c>
      <c r="G160" s="256"/>
      <c r="H160" s="257" t="s">
        <v>21</v>
      </c>
      <c r="I160" s="259"/>
      <c r="J160" s="256"/>
      <c r="K160" s="256"/>
      <c r="L160" s="260"/>
      <c r="M160" s="261"/>
      <c r="N160" s="262"/>
      <c r="O160" s="262"/>
      <c r="P160" s="262"/>
      <c r="Q160" s="262"/>
      <c r="R160" s="262"/>
      <c r="S160" s="262"/>
      <c r="T160" s="263"/>
      <c r="AT160" s="264" t="s">
        <v>428</v>
      </c>
      <c r="AU160" s="264" t="s">
        <v>86</v>
      </c>
      <c r="AV160" s="12" t="s">
        <v>83</v>
      </c>
      <c r="AW160" s="12" t="s">
        <v>39</v>
      </c>
      <c r="AX160" s="12" t="s">
        <v>76</v>
      </c>
      <c r="AY160" s="264" t="s">
        <v>414</v>
      </c>
    </row>
    <row r="161" s="1" customFormat="1" ht="38.25" customHeight="1">
      <c r="B161" s="47"/>
      <c r="C161" s="240" t="s">
        <v>795</v>
      </c>
      <c r="D161" s="240" t="s">
        <v>418</v>
      </c>
      <c r="E161" s="241" t="s">
        <v>4171</v>
      </c>
      <c r="F161" s="242" t="s">
        <v>4172</v>
      </c>
      <c r="G161" s="243" t="s">
        <v>704</v>
      </c>
      <c r="H161" s="244">
        <v>2.23</v>
      </c>
      <c r="I161" s="245"/>
      <c r="J161" s="246">
        <f>ROUND(I161*H161,2)</f>
        <v>0</v>
      </c>
      <c r="K161" s="242" t="s">
        <v>4095</v>
      </c>
      <c r="L161" s="73"/>
      <c r="M161" s="247" t="s">
        <v>21</v>
      </c>
      <c r="N161" s="248" t="s">
        <v>47</v>
      </c>
      <c r="O161" s="48"/>
      <c r="P161" s="249">
        <f>O161*H161</f>
        <v>0</v>
      </c>
      <c r="Q161" s="249">
        <v>0</v>
      </c>
      <c r="R161" s="249">
        <f>Q161*H161</f>
        <v>0</v>
      </c>
      <c r="S161" s="249">
        <v>0</v>
      </c>
      <c r="T161" s="250">
        <f>S161*H161</f>
        <v>0</v>
      </c>
      <c r="AR161" s="25" t="s">
        <v>690</v>
      </c>
      <c r="AT161" s="25" t="s">
        <v>418</v>
      </c>
      <c r="AU161" s="25" t="s">
        <v>86</v>
      </c>
      <c r="AY161" s="25" t="s">
        <v>414</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690</v>
      </c>
      <c r="BM161" s="25" t="s">
        <v>4173</v>
      </c>
    </row>
    <row r="162" s="1" customFormat="1">
      <c r="B162" s="47"/>
      <c r="C162" s="75"/>
      <c r="D162" s="252" t="s">
        <v>425</v>
      </c>
      <c r="E162" s="75"/>
      <c r="F162" s="253" t="s">
        <v>2017</v>
      </c>
      <c r="G162" s="75"/>
      <c r="H162" s="75"/>
      <c r="I162" s="208"/>
      <c r="J162" s="75"/>
      <c r="K162" s="75"/>
      <c r="L162" s="73"/>
      <c r="M162" s="254"/>
      <c r="N162" s="48"/>
      <c r="O162" s="48"/>
      <c r="P162" s="48"/>
      <c r="Q162" s="48"/>
      <c r="R162" s="48"/>
      <c r="S162" s="48"/>
      <c r="T162" s="96"/>
      <c r="AT162" s="25" t="s">
        <v>425</v>
      </c>
      <c r="AU162" s="25" t="s">
        <v>86</v>
      </c>
    </row>
    <row r="163" s="11" customFormat="1" ht="29.88" customHeight="1">
      <c r="B163" s="224"/>
      <c r="C163" s="225"/>
      <c r="D163" s="226" t="s">
        <v>75</v>
      </c>
      <c r="E163" s="238" t="s">
        <v>4174</v>
      </c>
      <c r="F163" s="238" t="s">
        <v>4175</v>
      </c>
      <c r="G163" s="225"/>
      <c r="H163" s="225"/>
      <c r="I163" s="228"/>
      <c r="J163" s="239">
        <f>BK163</f>
        <v>0</v>
      </c>
      <c r="K163" s="225"/>
      <c r="L163" s="230"/>
      <c r="M163" s="231"/>
      <c r="N163" s="232"/>
      <c r="O163" s="232"/>
      <c r="P163" s="233">
        <f>SUM(P164:P227)</f>
        <v>0</v>
      </c>
      <c r="Q163" s="232"/>
      <c r="R163" s="233">
        <f>SUM(R164:R227)</f>
        <v>2.9211199999999997</v>
      </c>
      <c r="S163" s="232"/>
      <c r="T163" s="234">
        <f>SUM(T164:T227)</f>
        <v>0.0050000000000000001</v>
      </c>
      <c r="AR163" s="235" t="s">
        <v>86</v>
      </c>
      <c r="AT163" s="236" t="s">
        <v>75</v>
      </c>
      <c r="AU163" s="236" t="s">
        <v>83</v>
      </c>
      <c r="AY163" s="235" t="s">
        <v>414</v>
      </c>
      <c r="BK163" s="237">
        <f>SUM(BK164:BK227)</f>
        <v>0</v>
      </c>
    </row>
    <row r="164" s="1" customFormat="1" ht="16.5" customHeight="1">
      <c r="B164" s="47"/>
      <c r="C164" s="240" t="s">
        <v>799</v>
      </c>
      <c r="D164" s="240" t="s">
        <v>418</v>
      </c>
      <c r="E164" s="241" t="s">
        <v>4176</v>
      </c>
      <c r="F164" s="242" t="s">
        <v>4177</v>
      </c>
      <c r="G164" s="243" t="s">
        <v>678</v>
      </c>
      <c r="H164" s="244">
        <v>24</v>
      </c>
      <c r="I164" s="245"/>
      <c r="J164" s="246">
        <f>ROUND(I164*H164,2)</f>
        <v>0</v>
      </c>
      <c r="K164" s="242" t="s">
        <v>21</v>
      </c>
      <c r="L164" s="73"/>
      <c r="M164" s="247" t="s">
        <v>21</v>
      </c>
      <c r="N164" s="248" t="s">
        <v>47</v>
      </c>
      <c r="O164" s="48"/>
      <c r="P164" s="249">
        <f>O164*H164</f>
        <v>0</v>
      </c>
      <c r="Q164" s="249">
        <v>0</v>
      </c>
      <c r="R164" s="249">
        <f>Q164*H164</f>
        <v>0</v>
      </c>
      <c r="S164" s="249">
        <v>0</v>
      </c>
      <c r="T164" s="250">
        <f>S164*H164</f>
        <v>0</v>
      </c>
      <c r="AR164" s="25" t="s">
        <v>690</v>
      </c>
      <c r="AT164" s="25" t="s">
        <v>418</v>
      </c>
      <c r="AU164" s="25" t="s">
        <v>86</v>
      </c>
      <c r="AY164" s="25" t="s">
        <v>414</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690</v>
      </c>
      <c r="BM164" s="25" t="s">
        <v>4178</v>
      </c>
    </row>
    <row r="165" s="13" customFormat="1">
      <c r="B165" s="265"/>
      <c r="C165" s="266"/>
      <c r="D165" s="252" t="s">
        <v>428</v>
      </c>
      <c r="E165" s="267" t="s">
        <v>21</v>
      </c>
      <c r="F165" s="268" t="s">
        <v>744</v>
      </c>
      <c r="G165" s="266"/>
      <c r="H165" s="269">
        <v>24</v>
      </c>
      <c r="I165" s="270"/>
      <c r="J165" s="266"/>
      <c r="K165" s="266"/>
      <c r="L165" s="271"/>
      <c r="M165" s="272"/>
      <c r="N165" s="273"/>
      <c r="O165" s="273"/>
      <c r="P165" s="273"/>
      <c r="Q165" s="273"/>
      <c r="R165" s="273"/>
      <c r="S165" s="273"/>
      <c r="T165" s="274"/>
      <c r="AT165" s="275" t="s">
        <v>428</v>
      </c>
      <c r="AU165" s="275" t="s">
        <v>86</v>
      </c>
      <c r="AV165" s="13" t="s">
        <v>86</v>
      </c>
      <c r="AW165" s="13" t="s">
        <v>39</v>
      </c>
      <c r="AX165" s="13" t="s">
        <v>83</v>
      </c>
      <c r="AY165" s="275" t="s">
        <v>414</v>
      </c>
    </row>
    <row r="166" s="12" customFormat="1">
      <c r="B166" s="255"/>
      <c r="C166" s="256"/>
      <c r="D166" s="252" t="s">
        <v>428</v>
      </c>
      <c r="E166" s="257" t="s">
        <v>21</v>
      </c>
      <c r="F166" s="258" t="s">
        <v>4139</v>
      </c>
      <c r="G166" s="256"/>
      <c r="H166" s="257" t="s">
        <v>21</v>
      </c>
      <c r="I166" s="259"/>
      <c r="J166" s="256"/>
      <c r="K166" s="256"/>
      <c r="L166" s="260"/>
      <c r="M166" s="261"/>
      <c r="N166" s="262"/>
      <c r="O166" s="262"/>
      <c r="P166" s="262"/>
      <c r="Q166" s="262"/>
      <c r="R166" s="262"/>
      <c r="S166" s="262"/>
      <c r="T166" s="263"/>
      <c r="AT166" s="264" t="s">
        <v>428</v>
      </c>
      <c r="AU166" s="264" t="s">
        <v>86</v>
      </c>
      <c r="AV166" s="12" t="s">
        <v>83</v>
      </c>
      <c r="AW166" s="12" t="s">
        <v>39</v>
      </c>
      <c r="AX166" s="12" t="s">
        <v>76</v>
      </c>
      <c r="AY166" s="264" t="s">
        <v>414</v>
      </c>
    </row>
    <row r="167" s="1" customFormat="1" ht="25.5" customHeight="1">
      <c r="B167" s="47"/>
      <c r="C167" s="240" t="s">
        <v>803</v>
      </c>
      <c r="D167" s="240" t="s">
        <v>418</v>
      </c>
      <c r="E167" s="241" t="s">
        <v>4179</v>
      </c>
      <c r="F167" s="242" t="s">
        <v>4180</v>
      </c>
      <c r="G167" s="243" t="s">
        <v>678</v>
      </c>
      <c r="H167" s="244">
        <v>4</v>
      </c>
      <c r="I167" s="245"/>
      <c r="J167" s="246">
        <f>ROUND(I167*H167,2)</f>
        <v>0</v>
      </c>
      <c r="K167" s="242" t="s">
        <v>4095</v>
      </c>
      <c r="L167" s="73"/>
      <c r="M167" s="247" t="s">
        <v>21</v>
      </c>
      <c r="N167" s="248" t="s">
        <v>47</v>
      </c>
      <c r="O167" s="48"/>
      <c r="P167" s="249">
        <f>O167*H167</f>
        <v>0</v>
      </c>
      <c r="Q167" s="249">
        <v>0.0011999999999999999</v>
      </c>
      <c r="R167" s="249">
        <f>Q167*H167</f>
        <v>0.0047999999999999996</v>
      </c>
      <c r="S167" s="249">
        <v>0</v>
      </c>
      <c r="T167" s="250">
        <f>S167*H167</f>
        <v>0</v>
      </c>
      <c r="AR167" s="25" t="s">
        <v>690</v>
      </c>
      <c r="AT167" s="25" t="s">
        <v>418</v>
      </c>
      <c r="AU167" s="25" t="s">
        <v>86</v>
      </c>
      <c r="AY167" s="25" t="s">
        <v>414</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690</v>
      </c>
      <c r="BM167" s="25" t="s">
        <v>4181</v>
      </c>
    </row>
    <row r="168" s="1" customFormat="1" ht="25.5" customHeight="1">
      <c r="B168" s="47"/>
      <c r="C168" s="240" t="s">
        <v>808</v>
      </c>
      <c r="D168" s="240" t="s">
        <v>418</v>
      </c>
      <c r="E168" s="241" t="s">
        <v>4182</v>
      </c>
      <c r="F168" s="242" t="s">
        <v>4183</v>
      </c>
      <c r="G168" s="243" t="s">
        <v>678</v>
      </c>
      <c r="H168" s="244">
        <v>1</v>
      </c>
      <c r="I168" s="245"/>
      <c r="J168" s="246">
        <f>ROUND(I168*H168,2)</f>
        <v>0</v>
      </c>
      <c r="K168" s="242" t="s">
        <v>4095</v>
      </c>
      <c r="L168" s="73"/>
      <c r="M168" s="247" t="s">
        <v>21</v>
      </c>
      <c r="N168" s="248" t="s">
        <v>47</v>
      </c>
      <c r="O168" s="48"/>
      <c r="P168" s="249">
        <f>O168*H168</f>
        <v>0</v>
      </c>
      <c r="Q168" s="249">
        <v>0.0035400000000000002</v>
      </c>
      <c r="R168" s="249">
        <f>Q168*H168</f>
        <v>0.0035400000000000002</v>
      </c>
      <c r="S168" s="249">
        <v>0</v>
      </c>
      <c r="T168" s="250">
        <f>S168*H168</f>
        <v>0</v>
      </c>
      <c r="AR168" s="25" t="s">
        <v>690</v>
      </c>
      <c r="AT168" s="25" t="s">
        <v>418</v>
      </c>
      <c r="AU168" s="25" t="s">
        <v>86</v>
      </c>
      <c r="AY168" s="25" t="s">
        <v>414</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690</v>
      </c>
      <c r="BM168" s="25" t="s">
        <v>4184</v>
      </c>
    </row>
    <row r="169" s="13" customFormat="1">
      <c r="B169" s="265"/>
      <c r="C169" s="266"/>
      <c r="D169" s="252" t="s">
        <v>428</v>
      </c>
      <c r="E169" s="267" t="s">
        <v>21</v>
      </c>
      <c r="F169" s="268" t="s">
        <v>83</v>
      </c>
      <c r="G169" s="266"/>
      <c r="H169" s="269">
        <v>1</v>
      </c>
      <c r="I169" s="270"/>
      <c r="J169" s="266"/>
      <c r="K169" s="266"/>
      <c r="L169" s="271"/>
      <c r="M169" s="272"/>
      <c r="N169" s="273"/>
      <c r="O169" s="273"/>
      <c r="P169" s="273"/>
      <c r="Q169" s="273"/>
      <c r="R169" s="273"/>
      <c r="S169" s="273"/>
      <c r="T169" s="274"/>
      <c r="AT169" s="275" t="s">
        <v>428</v>
      </c>
      <c r="AU169" s="275" t="s">
        <v>86</v>
      </c>
      <c r="AV169" s="13" t="s">
        <v>86</v>
      </c>
      <c r="AW169" s="13" t="s">
        <v>39</v>
      </c>
      <c r="AX169" s="13" t="s">
        <v>83</v>
      </c>
      <c r="AY169" s="275" t="s">
        <v>414</v>
      </c>
    </row>
    <row r="170" s="12" customFormat="1">
      <c r="B170" s="255"/>
      <c r="C170" s="256"/>
      <c r="D170" s="252" t="s">
        <v>428</v>
      </c>
      <c r="E170" s="257" t="s">
        <v>21</v>
      </c>
      <c r="F170" s="258" t="s">
        <v>4185</v>
      </c>
      <c r="G170" s="256"/>
      <c r="H170" s="257" t="s">
        <v>21</v>
      </c>
      <c r="I170" s="259"/>
      <c r="J170" s="256"/>
      <c r="K170" s="256"/>
      <c r="L170" s="260"/>
      <c r="M170" s="261"/>
      <c r="N170" s="262"/>
      <c r="O170" s="262"/>
      <c r="P170" s="262"/>
      <c r="Q170" s="262"/>
      <c r="R170" s="262"/>
      <c r="S170" s="262"/>
      <c r="T170" s="263"/>
      <c r="AT170" s="264" t="s">
        <v>428</v>
      </c>
      <c r="AU170" s="264" t="s">
        <v>86</v>
      </c>
      <c r="AV170" s="12" t="s">
        <v>83</v>
      </c>
      <c r="AW170" s="12" t="s">
        <v>39</v>
      </c>
      <c r="AX170" s="12" t="s">
        <v>76</v>
      </c>
      <c r="AY170" s="264" t="s">
        <v>414</v>
      </c>
    </row>
    <row r="171" s="12" customFormat="1">
      <c r="B171" s="255"/>
      <c r="C171" s="256"/>
      <c r="D171" s="252" t="s">
        <v>428</v>
      </c>
      <c r="E171" s="257" t="s">
        <v>21</v>
      </c>
      <c r="F171" s="258" t="s">
        <v>4139</v>
      </c>
      <c r="G171" s="256"/>
      <c r="H171" s="257" t="s">
        <v>21</v>
      </c>
      <c r="I171" s="259"/>
      <c r="J171" s="256"/>
      <c r="K171" s="256"/>
      <c r="L171" s="260"/>
      <c r="M171" s="261"/>
      <c r="N171" s="262"/>
      <c r="O171" s="262"/>
      <c r="P171" s="262"/>
      <c r="Q171" s="262"/>
      <c r="R171" s="262"/>
      <c r="S171" s="262"/>
      <c r="T171" s="263"/>
      <c r="AT171" s="264" t="s">
        <v>428</v>
      </c>
      <c r="AU171" s="264" t="s">
        <v>86</v>
      </c>
      <c r="AV171" s="12" t="s">
        <v>83</v>
      </c>
      <c r="AW171" s="12" t="s">
        <v>39</v>
      </c>
      <c r="AX171" s="12" t="s">
        <v>76</v>
      </c>
      <c r="AY171" s="264" t="s">
        <v>414</v>
      </c>
    </row>
    <row r="172" s="1" customFormat="1" ht="25.5" customHeight="1">
      <c r="B172" s="47"/>
      <c r="C172" s="240" t="s">
        <v>814</v>
      </c>
      <c r="D172" s="240" t="s">
        <v>418</v>
      </c>
      <c r="E172" s="241" t="s">
        <v>4186</v>
      </c>
      <c r="F172" s="242" t="s">
        <v>4187</v>
      </c>
      <c r="G172" s="243" t="s">
        <v>678</v>
      </c>
      <c r="H172" s="244">
        <v>1</v>
      </c>
      <c r="I172" s="245"/>
      <c r="J172" s="246">
        <f>ROUND(I172*H172,2)</f>
        <v>0</v>
      </c>
      <c r="K172" s="242" t="s">
        <v>4095</v>
      </c>
      <c r="L172" s="73"/>
      <c r="M172" s="247" t="s">
        <v>21</v>
      </c>
      <c r="N172" s="248" t="s">
        <v>47</v>
      </c>
      <c r="O172" s="48"/>
      <c r="P172" s="249">
        <f>O172*H172</f>
        <v>0</v>
      </c>
      <c r="Q172" s="249">
        <v>0.0077799999999999996</v>
      </c>
      <c r="R172" s="249">
        <f>Q172*H172</f>
        <v>0.0077799999999999996</v>
      </c>
      <c r="S172" s="249">
        <v>0</v>
      </c>
      <c r="T172" s="250">
        <f>S172*H172</f>
        <v>0</v>
      </c>
      <c r="AR172" s="25" t="s">
        <v>690</v>
      </c>
      <c r="AT172" s="25" t="s">
        <v>418</v>
      </c>
      <c r="AU172" s="25" t="s">
        <v>86</v>
      </c>
      <c r="AY172" s="25" t="s">
        <v>414</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690</v>
      </c>
      <c r="BM172" s="25" t="s">
        <v>4188</v>
      </c>
    </row>
    <row r="173" s="13" customFormat="1">
      <c r="B173" s="265"/>
      <c r="C173" s="266"/>
      <c r="D173" s="252" t="s">
        <v>428</v>
      </c>
      <c r="E173" s="267" t="s">
        <v>21</v>
      </c>
      <c r="F173" s="268" t="s">
        <v>83</v>
      </c>
      <c r="G173" s="266"/>
      <c r="H173" s="269">
        <v>1</v>
      </c>
      <c r="I173" s="270"/>
      <c r="J173" s="266"/>
      <c r="K173" s="266"/>
      <c r="L173" s="271"/>
      <c r="M173" s="272"/>
      <c r="N173" s="273"/>
      <c r="O173" s="273"/>
      <c r="P173" s="273"/>
      <c r="Q173" s="273"/>
      <c r="R173" s="273"/>
      <c r="S173" s="273"/>
      <c r="T173" s="274"/>
      <c r="AT173" s="275" t="s">
        <v>428</v>
      </c>
      <c r="AU173" s="275" t="s">
        <v>86</v>
      </c>
      <c r="AV173" s="13" t="s">
        <v>86</v>
      </c>
      <c r="AW173" s="13" t="s">
        <v>39</v>
      </c>
      <c r="AX173" s="13" t="s">
        <v>83</v>
      </c>
      <c r="AY173" s="275" t="s">
        <v>414</v>
      </c>
    </row>
    <row r="174" s="12" customFormat="1">
      <c r="B174" s="255"/>
      <c r="C174" s="256"/>
      <c r="D174" s="252" t="s">
        <v>428</v>
      </c>
      <c r="E174" s="257" t="s">
        <v>21</v>
      </c>
      <c r="F174" s="258" t="s">
        <v>4185</v>
      </c>
      <c r="G174" s="256"/>
      <c r="H174" s="257" t="s">
        <v>21</v>
      </c>
      <c r="I174" s="259"/>
      <c r="J174" s="256"/>
      <c r="K174" s="256"/>
      <c r="L174" s="260"/>
      <c r="M174" s="261"/>
      <c r="N174" s="262"/>
      <c r="O174" s="262"/>
      <c r="P174" s="262"/>
      <c r="Q174" s="262"/>
      <c r="R174" s="262"/>
      <c r="S174" s="262"/>
      <c r="T174" s="263"/>
      <c r="AT174" s="264" t="s">
        <v>428</v>
      </c>
      <c r="AU174" s="264" t="s">
        <v>86</v>
      </c>
      <c r="AV174" s="12" t="s">
        <v>83</v>
      </c>
      <c r="AW174" s="12" t="s">
        <v>39</v>
      </c>
      <c r="AX174" s="12" t="s">
        <v>76</v>
      </c>
      <c r="AY174" s="264" t="s">
        <v>414</v>
      </c>
    </row>
    <row r="175" s="12" customFormat="1">
      <c r="B175" s="255"/>
      <c r="C175" s="256"/>
      <c r="D175" s="252" t="s">
        <v>428</v>
      </c>
      <c r="E175" s="257" t="s">
        <v>21</v>
      </c>
      <c r="F175" s="258" t="s">
        <v>4139</v>
      </c>
      <c r="G175" s="256"/>
      <c r="H175" s="257" t="s">
        <v>21</v>
      </c>
      <c r="I175" s="259"/>
      <c r="J175" s="256"/>
      <c r="K175" s="256"/>
      <c r="L175" s="260"/>
      <c r="M175" s="261"/>
      <c r="N175" s="262"/>
      <c r="O175" s="262"/>
      <c r="P175" s="262"/>
      <c r="Q175" s="262"/>
      <c r="R175" s="262"/>
      <c r="S175" s="262"/>
      <c r="T175" s="263"/>
      <c r="AT175" s="264" t="s">
        <v>428</v>
      </c>
      <c r="AU175" s="264" t="s">
        <v>86</v>
      </c>
      <c r="AV175" s="12" t="s">
        <v>83</v>
      </c>
      <c r="AW175" s="12" t="s">
        <v>39</v>
      </c>
      <c r="AX175" s="12" t="s">
        <v>76</v>
      </c>
      <c r="AY175" s="264" t="s">
        <v>414</v>
      </c>
    </row>
    <row r="176" s="1" customFormat="1" ht="16.5" customHeight="1">
      <c r="B176" s="47"/>
      <c r="C176" s="240" t="s">
        <v>818</v>
      </c>
      <c r="D176" s="240" t="s">
        <v>418</v>
      </c>
      <c r="E176" s="241" t="s">
        <v>4189</v>
      </c>
      <c r="F176" s="242" t="s">
        <v>4190</v>
      </c>
      <c r="G176" s="243" t="s">
        <v>678</v>
      </c>
      <c r="H176" s="244">
        <v>2</v>
      </c>
      <c r="I176" s="245"/>
      <c r="J176" s="246">
        <f>ROUND(I176*H176,2)</f>
        <v>0</v>
      </c>
      <c r="K176" s="242" t="s">
        <v>21</v>
      </c>
      <c r="L176" s="73"/>
      <c r="M176" s="247" t="s">
        <v>21</v>
      </c>
      <c r="N176" s="248" t="s">
        <v>47</v>
      </c>
      <c r="O176" s="48"/>
      <c r="P176" s="249">
        <f>O176*H176</f>
        <v>0</v>
      </c>
      <c r="Q176" s="249">
        <v>0</v>
      </c>
      <c r="R176" s="249">
        <f>Q176*H176</f>
        <v>0</v>
      </c>
      <c r="S176" s="249">
        <v>0</v>
      </c>
      <c r="T176" s="250">
        <f>S176*H176</f>
        <v>0</v>
      </c>
      <c r="AR176" s="25" t="s">
        <v>690</v>
      </c>
      <c r="AT176" s="25" t="s">
        <v>418</v>
      </c>
      <c r="AU176" s="25" t="s">
        <v>86</v>
      </c>
      <c r="AY176" s="25" t="s">
        <v>414</v>
      </c>
      <c r="BE176" s="251">
        <f>IF(N176="základní",J176,0)</f>
        <v>0</v>
      </c>
      <c r="BF176" s="251">
        <f>IF(N176="snížená",J176,0)</f>
        <v>0</v>
      </c>
      <c r="BG176" s="251">
        <f>IF(N176="zákl. přenesená",J176,0)</f>
        <v>0</v>
      </c>
      <c r="BH176" s="251">
        <f>IF(N176="sníž. přenesená",J176,0)</f>
        <v>0</v>
      </c>
      <c r="BI176" s="251">
        <f>IF(N176="nulová",J176,0)</f>
        <v>0</v>
      </c>
      <c r="BJ176" s="25" t="s">
        <v>83</v>
      </c>
      <c r="BK176" s="251">
        <f>ROUND(I176*H176,2)</f>
        <v>0</v>
      </c>
      <c r="BL176" s="25" t="s">
        <v>690</v>
      </c>
      <c r="BM176" s="25" t="s">
        <v>4191</v>
      </c>
    </row>
    <row r="177" s="13" customFormat="1">
      <c r="B177" s="265"/>
      <c r="C177" s="266"/>
      <c r="D177" s="252" t="s">
        <v>428</v>
      </c>
      <c r="E177" s="267" t="s">
        <v>21</v>
      </c>
      <c r="F177" s="268" t="s">
        <v>4192</v>
      </c>
      <c r="G177" s="266"/>
      <c r="H177" s="269">
        <v>2</v>
      </c>
      <c r="I177" s="270"/>
      <c r="J177" s="266"/>
      <c r="K177" s="266"/>
      <c r="L177" s="271"/>
      <c r="M177" s="272"/>
      <c r="N177" s="273"/>
      <c r="O177" s="273"/>
      <c r="P177" s="273"/>
      <c r="Q177" s="273"/>
      <c r="R177" s="273"/>
      <c r="S177" s="273"/>
      <c r="T177" s="274"/>
      <c r="AT177" s="275" t="s">
        <v>428</v>
      </c>
      <c r="AU177" s="275" t="s">
        <v>86</v>
      </c>
      <c r="AV177" s="13" t="s">
        <v>86</v>
      </c>
      <c r="AW177" s="13" t="s">
        <v>39</v>
      </c>
      <c r="AX177" s="13" t="s">
        <v>83</v>
      </c>
      <c r="AY177" s="275" t="s">
        <v>414</v>
      </c>
    </row>
    <row r="178" s="12" customFormat="1">
      <c r="B178" s="255"/>
      <c r="C178" s="256"/>
      <c r="D178" s="252" t="s">
        <v>428</v>
      </c>
      <c r="E178" s="257" t="s">
        <v>21</v>
      </c>
      <c r="F178" s="258" t="s">
        <v>4139</v>
      </c>
      <c r="G178" s="256"/>
      <c r="H178" s="257" t="s">
        <v>21</v>
      </c>
      <c r="I178" s="259"/>
      <c r="J178" s="256"/>
      <c r="K178" s="256"/>
      <c r="L178" s="260"/>
      <c r="M178" s="261"/>
      <c r="N178" s="262"/>
      <c r="O178" s="262"/>
      <c r="P178" s="262"/>
      <c r="Q178" s="262"/>
      <c r="R178" s="262"/>
      <c r="S178" s="262"/>
      <c r="T178" s="263"/>
      <c r="AT178" s="264" t="s">
        <v>428</v>
      </c>
      <c r="AU178" s="264" t="s">
        <v>86</v>
      </c>
      <c r="AV178" s="12" t="s">
        <v>83</v>
      </c>
      <c r="AW178" s="12" t="s">
        <v>39</v>
      </c>
      <c r="AX178" s="12" t="s">
        <v>76</v>
      </c>
      <c r="AY178" s="264" t="s">
        <v>414</v>
      </c>
    </row>
    <row r="179" s="1" customFormat="1" ht="25.5" customHeight="1">
      <c r="B179" s="47"/>
      <c r="C179" s="240" t="s">
        <v>830</v>
      </c>
      <c r="D179" s="240" t="s">
        <v>418</v>
      </c>
      <c r="E179" s="241" t="s">
        <v>4193</v>
      </c>
      <c r="F179" s="242" t="s">
        <v>4194</v>
      </c>
      <c r="G179" s="243" t="s">
        <v>678</v>
      </c>
      <c r="H179" s="244">
        <v>1</v>
      </c>
      <c r="I179" s="245"/>
      <c r="J179" s="246">
        <f>ROUND(I179*H179,2)</f>
        <v>0</v>
      </c>
      <c r="K179" s="242" t="s">
        <v>21</v>
      </c>
      <c r="L179" s="73"/>
      <c r="M179" s="247" t="s">
        <v>21</v>
      </c>
      <c r="N179" s="248" t="s">
        <v>47</v>
      </c>
      <c r="O179" s="48"/>
      <c r="P179" s="249">
        <f>O179*H179</f>
        <v>0</v>
      </c>
      <c r="Q179" s="249">
        <v>0.0050000000000000001</v>
      </c>
      <c r="R179" s="249">
        <f>Q179*H179</f>
        <v>0.0050000000000000001</v>
      </c>
      <c r="S179" s="249">
        <v>0</v>
      </c>
      <c r="T179" s="250">
        <f>S179*H179</f>
        <v>0</v>
      </c>
      <c r="AR179" s="25" t="s">
        <v>690</v>
      </c>
      <c r="AT179" s="25" t="s">
        <v>418</v>
      </c>
      <c r="AU179" s="25" t="s">
        <v>86</v>
      </c>
      <c r="AY179" s="25" t="s">
        <v>414</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690</v>
      </c>
      <c r="BM179" s="25" t="s">
        <v>4195</v>
      </c>
    </row>
    <row r="180" s="13" customFormat="1">
      <c r="B180" s="265"/>
      <c r="C180" s="266"/>
      <c r="D180" s="252" t="s">
        <v>428</v>
      </c>
      <c r="E180" s="267" t="s">
        <v>21</v>
      </c>
      <c r="F180" s="268" t="s">
        <v>83</v>
      </c>
      <c r="G180" s="266"/>
      <c r="H180" s="269">
        <v>1</v>
      </c>
      <c r="I180" s="270"/>
      <c r="J180" s="266"/>
      <c r="K180" s="266"/>
      <c r="L180" s="271"/>
      <c r="M180" s="272"/>
      <c r="N180" s="273"/>
      <c r="O180" s="273"/>
      <c r="P180" s="273"/>
      <c r="Q180" s="273"/>
      <c r="R180" s="273"/>
      <c r="S180" s="273"/>
      <c r="T180" s="274"/>
      <c r="AT180" s="275" t="s">
        <v>428</v>
      </c>
      <c r="AU180" s="275" t="s">
        <v>86</v>
      </c>
      <c r="AV180" s="13" t="s">
        <v>86</v>
      </c>
      <c r="AW180" s="13" t="s">
        <v>39</v>
      </c>
      <c r="AX180" s="13" t="s">
        <v>83</v>
      </c>
      <c r="AY180" s="275" t="s">
        <v>414</v>
      </c>
    </row>
    <row r="181" s="12" customFormat="1">
      <c r="B181" s="255"/>
      <c r="C181" s="256"/>
      <c r="D181" s="252" t="s">
        <v>428</v>
      </c>
      <c r="E181" s="257" t="s">
        <v>21</v>
      </c>
      <c r="F181" s="258" t="s">
        <v>4139</v>
      </c>
      <c r="G181" s="256"/>
      <c r="H181" s="257" t="s">
        <v>21</v>
      </c>
      <c r="I181" s="259"/>
      <c r="J181" s="256"/>
      <c r="K181" s="256"/>
      <c r="L181" s="260"/>
      <c r="M181" s="261"/>
      <c r="N181" s="262"/>
      <c r="O181" s="262"/>
      <c r="P181" s="262"/>
      <c r="Q181" s="262"/>
      <c r="R181" s="262"/>
      <c r="S181" s="262"/>
      <c r="T181" s="263"/>
      <c r="AT181" s="264" t="s">
        <v>428</v>
      </c>
      <c r="AU181" s="264" t="s">
        <v>86</v>
      </c>
      <c r="AV181" s="12" t="s">
        <v>83</v>
      </c>
      <c r="AW181" s="12" t="s">
        <v>39</v>
      </c>
      <c r="AX181" s="12" t="s">
        <v>76</v>
      </c>
      <c r="AY181" s="264" t="s">
        <v>414</v>
      </c>
    </row>
    <row r="182" s="12" customFormat="1">
      <c r="B182" s="255"/>
      <c r="C182" s="256"/>
      <c r="D182" s="252" t="s">
        <v>428</v>
      </c>
      <c r="E182" s="257" t="s">
        <v>21</v>
      </c>
      <c r="F182" s="258" t="s">
        <v>4196</v>
      </c>
      <c r="G182" s="256"/>
      <c r="H182" s="257" t="s">
        <v>21</v>
      </c>
      <c r="I182" s="259"/>
      <c r="J182" s="256"/>
      <c r="K182" s="256"/>
      <c r="L182" s="260"/>
      <c r="M182" s="261"/>
      <c r="N182" s="262"/>
      <c r="O182" s="262"/>
      <c r="P182" s="262"/>
      <c r="Q182" s="262"/>
      <c r="R182" s="262"/>
      <c r="S182" s="262"/>
      <c r="T182" s="263"/>
      <c r="AT182" s="264" t="s">
        <v>428</v>
      </c>
      <c r="AU182" s="264" t="s">
        <v>86</v>
      </c>
      <c r="AV182" s="12" t="s">
        <v>83</v>
      </c>
      <c r="AW182" s="12" t="s">
        <v>39</v>
      </c>
      <c r="AX182" s="12" t="s">
        <v>76</v>
      </c>
      <c r="AY182" s="264" t="s">
        <v>414</v>
      </c>
    </row>
    <row r="183" s="1" customFormat="1" ht="25.5" customHeight="1">
      <c r="B183" s="47"/>
      <c r="C183" s="240" t="s">
        <v>840</v>
      </c>
      <c r="D183" s="240" t="s">
        <v>418</v>
      </c>
      <c r="E183" s="241" t="s">
        <v>4197</v>
      </c>
      <c r="F183" s="242" t="s">
        <v>4198</v>
      </c>
      <c r="G183" s="243" t="s">
        <v>678</v>
      </c>
      <c r="H183" s="244">
        <v>1</v>
      </c>
      <c r="I183" s="245"/>
      <c r="J183" s="246">
        <f>ROUND(I183*H183,2)</f>
        <v>0</v>
      </c>
      <c r="K183" s="242" t="s">
        <v>21</v>
      </c>
      <c r="L183" s="73"/>
      <c r="M183" s="247" t="s">
        <v>21</v>
      </c>
      <c r="N183" s="248" t="s">
        <v>47</v>
      </c>
      <c r="O183" s="48"/>
      <c r="P183" s="249">
        <f>O183*H183</f>
        <v>0</v>
      </c>
      <c r="Q183" s="249">
        <v>0.0050000000000000001</v>
      </c>
      <c r="R183" s="249">
        <f>Q183*H183</f>
        <v>0.0050000000000000001</v>
      </c>
      <c r="S183" s="249">
        <v>0</v>
      </c>
      <c r="T183" s="250">
        <f>S183*H183</f>
        <v>0</v>
      </c>
      <c r="AR183" s="25" t="s">
        <v>690</v>
      </c>
      <c r="AT183" s="25" t="s">
        <v>418</v>
      </c>
      <c r="AU183" s="25" t="s">
        <v>86</v>
      </c>
      <c r="AY183" s="25" t="s">
        <v>414</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690</v>
      </c>
      <c r="BM183" s="25" t="s">
        <v>4199</v>
      </c>
    </row>
    <row r="184" s="13" customFormat="1">
      <c r="B184" s="265"/>
      <c r="C184" s="266"/>
      <c r="D184" s="252" t="s">
        <v>428</v>
      </c>
      <c r="E184" s="267" t="s">
        <v>21</v>
      </c>
      <c r="F184" s="268" t="s">
        <v>83</v>
      </c>
      <c r="G184" s="266"/>
      <c r="H184" s="269">
        <v>1</v>
      </c>
      <c r="I184" s="270"/>
      <c r="J184" s="266"/>
      <c r="K184" s="266"/>
      <c r="L184" s="271"/>
      <c r="M184" s="272"/>
      <c r="N184" s="273"/>
      <c r="O184" s="273"/>
      <c r="P184" s="273"/>
      <c r="Q184" s="273"/>
      <c r="R184" s="273"/>
      <c r="S184" s="273"/>
      <c r="T184" s="274"/>
      <c r="AT184" s="275" t="s">
        <v>428</v>
      </c>
      <c r="AU184" s="275" t="s">
        <v>86</v>
      </c>
      <c r="AV184" s="13" t="s">
        <v>86</v>
      </c>
      <c r="AW184" s="13" t="s">
        <v>39</v>
      </c>
      <c r="AX184" s="13" t="s">
        <v>83</v>
      </c>
      <c r="AY184" s="275" t="s">
        <v>414</v>
      </c>
    </row>
    <row r="185" s="12" customFormat="1">
      <c r="B185" s="255"/>
      <c r="C185" s="256"/>
      <c r="D185" s="252" t="s">
        <v>428</v>
      </c>
      <c r="E185" s="257" t="s">
        <v>21</v>
      </c>
      <c r="F185" s="258" t="s">
        <v>4139</v>
      </c>
      <c r="G185" s="256"/>
      <c r="H185" s="257" t="s">
        <v>21</v>
      </c>
      <c r="I185" s="259"/>
      <c r="J185" s="256"/>
      <c r="K185" s="256"/>
      <c r="L185" s="260"/>
      <c r="M185" s="261"/>
      <c r="N185" s="262"/>
      <c r="O185" s="262"/>
      <c r="P185" s="262"/>
      <c r="Q185" s="262"/>
      <c r="R185" s="262"/>
      <c r="S185" s="262"/>
      <c r="T185" s="263"/>
      <c r="AT185" s="264" t="s">
        <v>428</v>
      </c>
      <c r="AU185" s="264" t="s">
        <v>86</v>
      </c>
      <c r="AV185" s="12" t="s">
        <v>83</v>
      </c>
      <c r="AW185" s="12" t="s">
        <v>39</v>
      </c>
      <c r="AX185" s="12" t="s">
        <v>76</v>
      </c>
      <c r="AY185" s="264" t="s">
        <v>414</v>
      </c>
    </row>
    <row r="186" s="12" customFormat="1">
      <c r="B186" s="255"/>
      <c r="C186" s="256"/>
      <c r="D186" s="252" t="s">
        <v>428</v>
      </c>
      <c r="E186" s="257" t="s">
        <v>21</v>
      </c>
      <c r="F186" s="258" t="s">
        <v>4196</v>
      </c>
      <c r="G186" s="256"/>
      <c r="H186" s="257" t="s">
        <v>21</v>
      </c>
      <c r="I186" s="259"/>
      <c r="J186" s="256"/>
      <c r="K186" s="256"/>
      <c r="L186" s="260"/>
      <c r="M186" s="261"/>
      <c r="N186" s="262"/>
      <c r="O186" s="262"/>
      <c r="P186" s="262"/>
      <c r="Q186" s="262"/>
      <c r="R186" s="262"/>
      <c r="S186" s="262"/>
      <c r="T186" s="263"/>
      <c r="AT186" s="264" t="s">
        <v>428</v>
      </c>
      <c r="AU186" s="264" t="s">
        <v>86</v>
      </c>
      <c r="AV186" s="12" t="s">
        <v>83</v>
      </c>
      <c r="AW186" s="12" t="s">
        <v>39</v>
      </c>
      <c r="AX186" s="12" t="s">
        <v>76</v>
      </c>
      <c r="AY186" s="264" t="s">
        <v>414</v>
      </c>
    </row>
    <row r="187" s="1" customFormat="1" ht="25.5" customHeight="1">
      <c r="B187" s="47"/>
      <c r="C187" s="240" t="s">
        <v>846</v>
      </c>
      <c r="D187" s="240" t="s">
        <v>418</v>
      </c>
      <c r="E187" s="241" t="s">
        <v>4200</v>
      </c>
      <c r="F187" s="242" t="s">
        <v>4201</v>
      </c>
      <c r="G187" s="243" t="s">
        <v>678</v>
      </c>
      <c r="H187" s="244">
        <v>1</v>
      </c>
      <c r="I187" s="245"/>
      <c r="J187" s="246">
        <f>ROUND(I187*H187,2)</f>
        <v>0</v>
      </c>
      <c r="K187" s="242" t="s">
        <v>21</v>
      </c>
      <c r="L187" s="73"/>
      <c r="M187" s="247" t="s">
        <v>21</v>
      </c>
      <c r="N187" s="248" t="s">
        <v>47</v>
      </c>
      <c r="O187" s="48"/>
      <c r="P187" s="249">
        <f>O187*H187</f>
        <v>0</v>
      </c>
      <c r="Q187" s="249">
        <v>0.0050000000000000001</v>
      </c>
      <c r="R187" s="249">
        <f>Q187*H187</f>
        <v>0.0050000000000000001</v>
      </c>
      <c r="S187" s="249">
        <v>0.0050000000000000001</v>
      </c>
      <c r="T187" s="250">
        <f>S187*H187</f>
        <v>0.0050000000000000001</v>
      </c>
      <c r="AR187" s="25" t="s">
        <v>690</v>
      </c>
      <c r="AT187" s="25" t="s">
        <v>418</v>
      </c>
      <c r="AU187" s="25" t="s">
        <v>86</v>
      </c>
      <c r="AY187" s="25" t="s">
        <v>414</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690</v>
      </c>
      <c r="BM187" s="25" t="s">
        <v>4202</v>
      </c>
    </row>
    <row r="188" s="13" customFormat="1">
      <c r="B188" s="265"/>
      <c r="C188" s="266"/>
      <c r="D188" s="252" t="s">
        <v>428</v>
      </c>
      <c r="E188" s="267" t="s">
        <v>21</v>
      </c>
      <c r="F188" s="268" t="s">
        <v>83</v>
      </c>
      <c r="G188" s="266"/>
      <c r="H188" s="269">
        <v>1</v>
      </c>
      <c r="I188" s="270"/>
      <c r="J188" s="266"/>
      <c r="K188" s="266"/>
      <c r="L188" s="271"/>
      <c r="M188" s="272"/>
      <c r="N188" s="273"/>
      <c r="O188" s="273"/>
      <c r="P188" s="273"/>
      <c r="Q188" s="273"/>
      <c r="R188" s="273"/>
      <c r="S188" s="273"/>
      <c r="T188" s="274"/>
      <c r="AT188" s="275" t="s">
        <v>428</v>
      </c>
      <c r="AU188" s="275" t="s">
        <v>86</v>
      </c>
      <c r="AV188" s="13" t="s">
        <v>86</v>
      </c>
      <c r="AW188" s="13" t="s">
        <v>39</v>
      </c>
      <c r="AX188" s="13" t="s">
        <v>83</v>
      </c>
      <c r="AY188" s="275" t="s">
        <v>414</v>
      </c>
    </row>
    <row r="189" s="12" customFormat="1">
      <c r="B189" s="255"/>
      <c r="C189" s="256"/>
      <c r="D189" s="252" t="s">
        <v>428</v>
      </c>
      <c r="E189" s="257" t="s">
        <v>21</v>
      </c>
      <c r="F189" s="258" t="s">
        <v>4139</v>
      </c>
      <c r="G189" s="256"/>
      <c r="H189" s="257" t="s">
        <v>21</v>
      </c>
      <c r="I189" s="259"/>
      <c r="J189" s="256"/>
      <c r="K189" s="256"/>
      <c r="L189" s="260"/>
      <c r="M189" s="261"/>
      <c r="N189" s="262"/>
      <c r="O189" s="262"/>
      <c r="P189" s="262"/>
      <c r="Q189" s="262"/>
      <c r="R189" s="262"/>
      <c r="S189" s="262"/>
      <c r="T189" s="263"/>
      <c r="AT189" s="264" t="s">
        <v>428</v>
      </c>
      <c r="AU189" s="264" t="s">
        <v>86</v>
      </c>
      <c r="AV189" s="12" t="s">
        <v>83</v>
      </c>
      <c r="AW189" s="12" t="s">
        <v>39</v>
      </c>
      <c r="AX189" s="12" t="s">
        <v>76</v>
      </c>
      <c r="AY189" s="264" t="s">
        <v>414</v>
      </c>
    </row>
    <row r="190" s="12" customFormat="1">
      <c r="B190" s="255"/>
      <c r="C190" s="256"/>
      <c r="D190" s="252" t="s">
        <v>428</v>
      </c>
      <c r="E190" s="257" t="s">
        <v>21</v>
      </c>
      <c r="F190" s="258" t="s">
        <v>4196</v>
      </c>
      <c r="G190" s="256"/>
      <c r="H190" s="257" t="s">
        <v>21</v>
      </c>
      <c r="I190" s="259"/>
      <c r="J190" s="256"/>
      <c r="K190" s="256"/>
      <c r="L190" s="260"/>
      <c r="M190" s="261"/>
      <c r="N190" s="262"/>
      <c r="O190" s="262"/>
      <c r="P190" s="262"/>
      <c r="Q190" s="262"/>
      <c r="R190" s="262"/>
      <c r="S190" s="262"/>
      <c r="T190" s="263"/>
      <c r="AT190" s="264" t="s">
        <v>428</v>
      </c>
      <c r="AU190" s="264" t="s">
        <v>86</v>
      </c>
      <c r="AV190" s="12" t="s">
        <v>83</v>
      </c>
      <c r="AW190" s="12" t="s">
        <v>39</v>
      </c>
      <c r="AX190" s="12" t="s">
        <v>76</v>
      </c>
      <c r="AY190" s="264" t="s">
        <v>414</v>
      </c>
    </row>
    <row r="191" s="1" customFormat="1" ht="25.5" customHeight="1">
      <c r="B191" s="47"/>
      <c r="C191" s="240" t="s">
        <v>852</v>
      </c>
      <c r="D191" s="240" t="s">
        <v>418</v>
      </c>
      <c r="E191" s="241" t="s">
        <v>4203</v>
      </c>
      <c r="F191" s="242" t="s">
        <v>4204</v>
      </c>
      <c r="G191" s="243" t="s">
        <v>678</v>
      </c>
      <c r="H191" s="244">
        <v>1</v>
      </c>
      <c r="I191" s="245"/>
      <c r="J191" s="246">
        <f>ROUND(I191*H191,2)</f>
        <v>0</v>
      </c>
      <c r="K191" s="242" t="s">
        <v>21</v>
      </c>
      <c r="L191" s="73"/>
      <c r="M191" s="247" t="s">
        <v>21</v>
      </c>
      <c r="N191" s="248" t="s">
        <v>47</v>
      </c>
      <c r="O191" s="48"/>
      <c r="P191" s="249">
        <f>O191*H191</f>
        <v>0</v>
      </c>
      <c r="Q191" s="249">
        <v>0.0050000000000000001</v>
      </c>
      <c r="R191" s="249">
        <f>Q191*H191</f>
        <v>0.0050000000000000001</v>
      </c>
      <c r="S191" s="249">
        <v>0</v>
      </c>
      <c r="T191" s="250">
        <f>S191*H191</f>
        <v>0</v>
      </c>
      <c r="AR191" s="25" t="s">
        <v>690</v>
      </c>
      <c r="AT191" s="25" t="s">
        <v>418</v>
      </c>
      <c r="AU191" s="25" t="s">
        <v>86</v>
      </c>
      <c r="AY191" s="25" t="s">
        <v>414</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690</v>
      </c>
      <c r="BM191" s="25" t="s">
        <v>4205</v>
      </c>
    </row>
    <row r="192" s="13" customFormat="1">
      <c r="B192" s="265"/>
      <c r="C192" s="266"/>
      <c r="D192" s="252" t="s">
        <v>428</v>
      </c>
      <c r="E192" s="267" t="s">
        <v>21</v>
      </c>
      <c r="F192" s="268" t="s">
        <v>83</v>
      </c>
      <c r="G192" s="266"/>
      <c r="H192" s="269">
        <v>1</v>
      </c>
      <c r="I192" s="270"/>
      <c r="J192" s="266"/>
      <c r="K192" s="266"/>
      <c r="L192" s="271"/>
      <c r="M192" s="272"/>
      <c r="N192" s="273"/>
      <c r="O192" s="273"/>
      <c r="P192" s="273"/>
      <c r="Q192" s="273"/>
      <c r="R192" s="273"/>
      <c r="S192" s="273"/>
      <c r="T192" s="274"/>
      <c r="AT192" s="275" t="s">
        <v>428</v>
      </c>
      <c r="AU192" s="275" t="s">
        <v>86</v>
      </c>
      <c r="AV192" s="13" t="s">
        <v>86</v>
      </c>
      <c r="AW192" s="13" t="s">
        <v>39</v>
      </c>
      <c r="AX192" s="13" t="s">
        <v>83</v>
      </c>
      <c r="AY192" s="275" t="s">
        <v>414</v>
      </c>
    </row>
    <row r="193" s="12" customFormat="1">
      <c r="B193" s="255"/>
      <c r="C193" s="256"/>
      <c r="D193" s="252" t="s">
        <v>428</v>
      </c>
      <c r="E193" s="257" t="s">
        <v>21</v>
      </c>
      <c r="F193" s="258" t="s">
        <v>4139</v>
      </c>
      <c r="G193" s="256"/>
      <c r="H193" s="257" t="s">
        <v>21</v>
      </c>
      <c r="I193" s="259"/>
      <c r="J193" s="256"/>
      <c r="K193" s="256"/>
      <c r="L193" s="260"/>
      <c r="M193" s="261"/>
      <c r="N193" s="262"/>
      <c r="O193" s="262"/>
      <c r="P193" s="262"/>
      <c r="Q193" s="262"/>
      <c r="R193" s="262"/>
      <c r="S193" s="262"/>
      <c r="T193" s="263"/>
      <c r="AT193" s="264" t="s">
        <v>428</v>
      </c>
      <c r="AU193" s="264" t="s">
        <v>86</v>
      </c>
      <c r="AV193" s="12" t="s">
        <v>83</v>
      </c>
      <c r="AW193" s="12" t="s">
        <v>39</v>
      </c>
      <c r="AX193" s="12" t="s">
        <v>76</v>
      </c>
      <c r="AY193" s="264" t="s">
        <v>414</v>
      </c>
    </row>
    <row r="194" s="12" customFormat="1">
      <c r="B194" s="255"/>
      <c r="C194" s="256"/>
      <c r="D194" s="252" t="s">
        <v>428</v>
      </c>
      <c r="E194" s="257" t="s">
        <v>21</v>
      </c>
      <c r="F194" s="258" t="s">
        <v>4196</v>
      </c>
      <c r="G194" s="256"/>
      <c r="H194" s="257" t="s">
        <v>21</v>
      </c>
      <c r="I194" s="259"/>
      <c r="J194" s="256"/>
      <c r="K194" s="256"/>
      <c r="L194" s="260"/>
      <c r="M194" s="261"/>
      <c r="N194" s="262"/>
      <c r="O194" s="262"/>
      <c r="P194" s="262"/>
      <c r="Q194" s="262"/>
      <c r="R194" s="262"/>
      <c r="S194" s="262"/>
      <c r="T194" s="263"/>
      <c r="AT194" s="264" t="s">
        <v>428</v>
      </c>
      <c r="AU194" s="264" t="s">
        <v>86</v>
      </c>
      <c r="AV194" s="12" t="s">
        <v>83</v>
      </c>
      <c r="AW194" s="12" t="s">
        <v>39</v>
      </c>
      <c r="AX194" s="12" t="s">
        <v>76</v>
      </c>
      <c r="AY194" s="264" t="s">
        <v>414</v>
      </c>
    </row>
    <row r="195" s="1" customFormat="1" ht="25.5" customHeight="1">
      <c r="B195" s="47"/>
      <c r="C195" s="240" t="s">
        <v>858</v>
      </c>
      <c r="D195" s="240" t="s">
        <v>418</v>
      </c>
      <c r="E195" s="241" t="s">
        <v>4206</v>
      </c>
      <c r="F195" s="242" t="s">
        <v>4207</v>
      </c>
      <c r="G195" s="243" t="s">
        <v>145</v>
      </c>
      <c r="H195" s="244">
        <v>2.5</v>
      </c>
      <c r="I195" s="245"/>
      <c r="J195" s="246">
        <f>ROUND(I195*H195,2)</f>
        <v>0</v>
      </c>
      <c r="K195" s="242" t="s">
        <v>21</v>
      </c>
      <c r="L195" s="73"/>
      <c r="M195" s="247" t="s">
        <v>21</v>
      </c>
      <c r="N195" s="248" t="s">
        <v>47</v>
      </c>
      <c r="O195" s="48"/>
      <c r="P195" s="249">
        <f>O195*H195</f>
        <v>0</v>
      </c>
      <c r="Q195" s="249">
        <v>0.20000000000000001</v>
      </c>
      <c r="R195" s="249">
        <f>Q195*H195</f>
        <v>0.5</v>
      </c>
      <c r="S195" s="249">
        <v>0</v>
      </c>
      <c r="T195" s="250">
        <f>S195*H195</f>
        <v>0</v>
      </c>
      <c r="AR195" s="25" t="s">
        <v>690</v>
      </c>
      <c r="AT195" s="25" t="s">
        <v>418</v>
      </c>
      <c r="AU195" s="25" t="s">
        <v>86</v>
      </c>
      <c r="AY195" s="25" t="s">
        <v>414</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690</v>
      </c>
      <c r="BM195" s="25" t="s">
        <v>4208</v>
      </c>
    </row>
    <row r="196" s="13" customFormat="1">
      <c r="B196" s="265"/>
      <c r="C196" s="266"/>
      <c r="D196" s="252" t="s">
        <v>428</v>
      </c>
      <c r="E196" s="267" t="s">
        <v>21</v>
      </c>
      <c r="F196" s="268" t="s">
        <v>4209</v>
      </c>
      <c r="G196" s="266"/>
      <c r="H196" s="269">
        <v>2.5</v>
      </c>
      <c r="I196" s="270"/>
      <c r="J196" s="266"/>
      <c r="K196" s="266"/>
      <c r="L196" s="271"/>
      <c r="M196" s="272"/>
      <c r="N196" s="273"/>
      <c r="O196" s="273"/>
      <c r="P196" s="273"/>
      <c r="Q196" s="273"/>
      <c r="R196" s="273"/>
      <c r="S196" s="273"/>
      <c r="T196" s="274"/>
      <c r="AT196" s="275" t="s">
        <v>428</v>
      </c>
      <c r="AU196" s="275" t="s">
        <v>86</v>
      </c>
      <c r="AV196" s="13" t="s">
        <v>86</v>
      </c>
      <c r="AW196" s="13" t="s">
        <v>39</v>
      </c>
      <c r="AX196" s="13" t="s">
        <v>83</v>
      </c>
      <c r="AY196" s="275" t="s">
        <v>414</v>
      </c>
    </row>
    <row r="197" s="12" customFormat="1">
      <c r="B197" s="255"/>
      <c r="C197" s="256"/>
      <c r="D197" s="252" t="s">
        <v>428</v>
      </c>
      <c r="E197" s="257" t="s">
        <v>21</v>
      </c>
      <c r="F197" s="258" t="s">
        <v>4210</v>
      </c>
      <c r="G197" s="256"/>
      <c r="H197" s="257" t="s">
        <v>21</v>
      </c>
      <c r="I197" s="259"/>
      <c r="J197" s="256"/>
      <c r="K197" s="256"/>
      <c r="L197" s="260"/>
      <c r="M197" s="261"/>
      <c r="N197" s="262"/>
      <c r="O197" s="262"/>
      <c r="P197" s="262"/>
      <c r="Q197" s="262"/>
      <c r="R197" s="262"/>
      <c r="S197" s="262"/>
      <c r="T197" s="263"/>
      <c r="AT197" s="264" t="s">
        <v>428</v>
      </c>
      <c r="AU197" s="264" t="s">
        <v>86</v>
      </c>
      <c r="AV197" s="12" t="s">
        <v>83</v>
      </c>
      <c r="AW197" s="12" t="s">
        <v>39</v>
      </c>
      <c r="AX197" s="12" t="s">
        <v>76</v>
      </c>
      <c r="AY197" s="264" t="s">
        <v>414</v>
      </c>
    </row>
    <row r="198" s="1" customFormat="1" ht="25.5" customHeight="1">
      <c r="B198" s="47"/>
      <c r="C198" s="240" t="s">
        <v>865</v>
      </c>
      <c r="D198" s="240" t="s">
        <v>418</v>
      </c>
      <c r="E198" s="241" t="s">
        <v>4211</v>
      </c>
      <c r="F198" s="242" t="s">
        <v>4212</v>
      </c>
      <c r="G198" s="243" t="s">
        <v>145</v>
      </c>
      <c r="H198" s="244">
        <v>3.75</v>
      </c>
      <c r="I198" s="245"/>
      <c r="J198" s="246">
        <f>ROUND(I198*H198,2)</f>
        <v>0</v>
      </c>
      <c r="K198" s="242" t="s">
        <v>21</v>
      </c>
      <c r="L198" s="73"/>
      <c r="M198" s="247" t="s">
        <v>21</v>
      </c>
      <c r="N198" s="248" t="s">
        <v>47</v>
      </c>
      <c r="O198" s="48"/>
      <c r="P198" s="249">
        <f>O198*H198</f>
        <v>0</v>
      </c>
      <c r="Q198" s="249">
        <v>0.29999999999999999</v>
      </c>
      <c r="R198" s="249">
        <f>Q198*H198</f>
        <v>1.125</v>
      </c>
      <c r="S198" s="249">
        <v>0</v>
      </c>
      <c r="T198" s="250">
        <f>S198*H198</f>
        <v>0</v>
      </c>
      <c r="AR198" s="25" t="s">
        <v>690</v>
      </c>
      <c r="AT198" s="25" t="s">
        <v>418</v>
      </c>
      <c r="AU198" s="25" t="s">
        <v>86</v>
      </c>
      <c r="AY198" s="25" t="s">
        <v>414</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690</v>
      </c>
      <c r="BM198" s="25" t="s">
        <v>4213</v>
      </c>
    </row>
    <row r="199" s="13" customFormat="1">
      <c r="B199" s="265"/>
      <c r="C199" s="266"/>
      <c r="D199" s="252" t="s">
        <v>428</v>
      </c>
      <c r="E199" s="267" t="s">
        <v>21</v>
      </c>
      <c r="F199" s="268" t="s">
        <v>4214</v>
      </c>
      <c r="G199" s="266"/>
      <c r="H199" s="269">
        <v>3.75</v>
      </c>
      <c r="I199" s="270"/>
      <c r="J199" s="266"/>
      <c r="K199" s="266"/>
      <c r="L199" s="271"/>
      <c r="M199" s="272"/>
      <c r="N199" s="273"/>
      <c r="O199" s="273"/>
      <c r="P199" s="273"/>
      <c r="Q199" s="273"/>
      <c r="R199" s="273"/>
      <c r="S199" s="273"/>
      <c r="T199" s="274"/>
      <c r="AT199" s="275" t="s">
        <v>428</v>
      </c>
      <c r="AU199" s="275" t="s">
        <v>86</v>
      </c>
      <c r="AV199" s="13" t="s">
        <v>86</v>
      </c>
      <c r="AW199" s="13" t="s">
        <v>39</v>
      </c>
      <c r="AX199" s="13" t="s">
        <v>83</v>
      </c>
      <c r="AY199" s="275" t="s">
        <v>414</v>
      </c>
    </row>
    <row r="200" s="12" customFormat="1">
      <c r="B200" s="255"/>
      <c r="C200" s="256"/>
      <c r="D200" s="252" t="s">
        <v>428</v>
      </c>
      <c r="E200" s="257" t="s">
        <v>21</v>
      </c>
      <c r="F200" s="258" t="s">
        <v>4210</v>
      </c>
      <c r="G200" s="256"/>
      <c r="H200" s="257" t="s">
        <v>21</v>
      </c>
      <c r="I200" s="259"/>
      <c r="J200" s="256"/>
      <c r="K200" s="256"/>
      <c r="L200" s="260"/>
      <c r="M200" s="261"/>
      <c r="N200" s="262"/>
      <c r="O200" s="262"/>
      <c r="P200" s="262"/>
      <c r="Q200" s="262"/>
      <c r="R200" s="262"/>
      <c r="S200" s="262"/>
      <c r="T200" s="263"/>
      <c r="AT200" s="264" t="s">
        <v>428</v>
      </c>
      <c r="AU200" s="264" t="s">
        <v>86</v>
      </c>
      <c r="AV200" s="12" t="s">
        <v>83</v>
      </c>
      <c r="AW200" s="12" t="s">
        <v>39</v>
      </c>
      <c r="AX200" s="12" t="s">
        <v>76</v>
      </c>
      <c r="AY200" s="264" t="s">
        <v>414</v>
      </c>
    </row>
    <row r="201" s="1" customFormat="1" ht="16.5" customHeight="1">
      <c r="B201" s="47"/>
      <c r="C201" s="240" t="s">
        <v>870</v>
      </c>
      <c r="D201" s="240" t="s">
        <v>418</v>
      </c>
      <c r="E201" s="241" t="s">
        <v>4215</v>
      </c>
      <c r="F201" s="242" t="s">
        <v>4216</v>
      </c>
      <c r="G201" s="243" t="s">
        <v>678</v>
      </c>
      <c r="H201" s="244">
        <v>5</v>
      </c>
      <c r="I201" s="245"/>
      <c r="J201" s="246">
        <f>ROUND(I201*H201,2)</f>
        <v>0</v>
      </c>
      <c r="K201" s="242" t="s">
        <v>21</v>
      </c>
      <c r="L201" s="73"/>
      <c r="M201" s="247" t="s">
        <v>21</v>
      </c>
      <c r="N201" s="248" t="s">
        <v>47</v>
      </c>
      <c r="O201" s="48"/>
      <c r="P201" s="249">
        <f>O201*H201</f>
        <v>0</v>
      </c>
      <c r="Q201" s="249">
        <v>0.050000000000000003</v>
      </c>
      <c r="R201" s="249">
        <f>Q201*H201</f>
        <v>0.25</v>
      </c>
      <c r="S201" s="249">
        <v>0</v>
      </c>
      <c r="T201" s="250">
        <f>S201*H201</f>
        <v>0</v>
      </c>
      <c r="AR201" s="25" t="s">
        <v>690</v>
      </c>
      <c r="AT201" s="25" t="s">
        <v>418</v>
      </c>
      <c r="AU201" s="25" t="s">
        <v>86</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690</v>
      </c>
      <c r="BM201" s="25" t="s">
        <v>4217</v>
      </c>
    </row>
    <row r="202" s="13" customFormat="1">
      <c r="B202" s="265"/>
      <c r="C202" s="266"/>
      <c r="D202" s="252" t="s">
        <v>428</v>
      </c>
      <c r="E202" s="267" t="s">
        <v>21</v>
      </c>
      <c r="F202" s="268" t="s">
        <v>4218</v>
      </c>
      <c r="G202" s="266"/>
      <c r="H202" s="269">
        <v>5</v>
      </c>
      <c r="I202" s="270"/>
      <c r="J202" s="266"/>
      <c r="K202" s="266"/>
      <c r="L202" s="271"/>
      <c r="M202" s="272"/>
      <c r="N202" s="273"/>
      <c r="O202" s="273"/>
      <c r="P202" s="273"/>
      <c r="Q202" s="273"/>
      <c r="R202" s="273"/>
      <c r="S202" s="273"/>
      <c r="T202" s="274"/>
      <c r="AT202" s="275" t="s">
        <v>428</v>
      </c>
      <c r="AU202" s="275" t="s">
        <v>86</v>
      </c>
      <c r="AV202" s="13" t="s">
        <v>86</v>
      </c>
      <c r="AW202" s="13" t="s">
        <v>39</v>
      </c>
      <c r="AX202" s="13" t="s">
        <v>83</v>
      </c>
      <c r="AY202" s="275" t="s">
        <v>414</v>
      </c>
    </row>
    <row r="203" s="12" customFormat="1">
      <c r="B203" s="255"/>
      <c r="C203" s="256"/>
      <c r="D203" s="252" t="s">
        <v>428</v>
      </c>
      <c r="E203" s="257" t="s">
        <v>21</v>
      </c>
      <c r="F203" s="258" t="s">
        <v>4139</v>
      </c>
      <c r="G203" s="256"/>
      <c r="H203" s="257" t="s">
        <v>21</v>
      </c>
      <c r="I203" s="259"/>
      <c r="J203" s="256"/>
      <c r="K203" s="256"/>
      <c r="L203" s="260"/>
      <c r="M203" s="261"/>
      <c r="N203" s="262"/>
      <c r="O203" s="262"/>
      <c r="P203" s="262"/>
      <c r="Q203" s="262"/>
      <c r="R203" s="262"/>
      <c r="S203" s="262"/>
      <c r="T203" s="263"/>
      <c r="AT203" s="264" t="s">
        <v>428</v>
      </c>
      <c r="AU203" s="264" t="s">
        <v>86</v>
      </c>
      <c r="AV203" s="12" t="s">
        <v>83</v>
      </c>
      <c r="AW203" s="12" t="s">
        <v>39</v>
      </c>
      <c r="AX203" s="12" t="s">
        <v>76</v>
      </c>
      <c r="AY203" s="264" t="s">
        <v>414</v>
      </c>
    </row>
    <row r="204" s="1" customFormat="1" ht="16.5" customHeight="1">
      <c r="B204" s="47"/>
      <c r="C204" s="240" t="s">
        <v>891</v>
      </c>
      <c r="D204" s="240" t="s">
        <v>418</v>
      </c>
      <c r="E204" s="241" t="s">
        <v>4219</v>
      </c>
      <c r="F204" s="242" t="s">
        <v>4220</v>
      </c>
      <c r="G204" s="243" t="s">
        <v>678</v>
      </c>
      <c r="H204" s="244">
        <v>1</v>
      </c>
      <c r="I204" s="245"/>
      <c r="J204" s="246">
        <f>ROUND(I204*H204,2)</f>
        <v>0</v>
      </c>
      <c r="K204" s="242" t="s">
        <v>21</v>
      </c>
      <c r="L204" s="73"/>
      <c r="M204" s="247" t="s">
        <v>21</v>
      </c>
      <c r="N204" s="248" t="s">
        <v>47</v>
      </c>
      <c r="O204" s="48"/>
      <c r="P204" s="249">
        <f>O204*H204</f>
        <v>0</v>
      </c>
      <c r="Q204" s="249">
        <v>1</v>
      </c>
      <c r="R204" s="249">
        <f>Q204*H204</f>
        <v>1</v>
      </c>
      <c r="S204" s="249">
        <v>0</v>
      </c>
      <c r="T204" s="250">
        <f>S204*H204</f>
        <v>0</v>
      </c>
      <c r="AR204" s="25" t="s">
        <v>690</v>
      </c>
      <c r="AT204" s="25" t="s">
        <v>418</v>
      </c>
      <c r="AU204" s="25" t="s">
        <v>86</v>
      </c>
      <c r="AY204" s="25" t="s">
        <v>414</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690</v>
      </c>
      <c r="BM204" s="25" t="s">
        <v>4221</v>
      </c>
    </row>
    <row r="205" s="13" customFormat="1">
      <c r="B205" s="265"/>
      <c r="C205" s="266"/>
      <c r="D205" s="252" t="s">
        <v>428</v>
      </c>
      <c r="E205" s="267" t="s">
        <v>21</v>
      </c>
      <c r="F205" s="268" t="s">
        <v>83</v>
      </c>
      <c r="G205" s="266"/>
      <c r="H205" s="269">
        <v>1</v>
      </c>
      <c r="I205" s="270"/>
      <c r="J205" s="266"/>
      <c r="K205" s="266"/>
      <c r="L205" s="271"/>
      <c r="M205" s="272"/>
      <c r="N205" s="273"/>
      <c r="O205" s="273"/>
      <c r="P205" s="273"/>
      <c r="Q205" s="273"/>
      <c r="R205" s="273"/>
      <c r="S205" s="273"/>
      <c r="T205" s="274"/>
      <c r="AT205" s="275" t="s">
        <v>428</v>
      </c>
      <c r="AU205" s="275" t="s">
        <v>86</v>
      </c>
      <c r="AV205" s="13" t="s">
        <v>86</v>
      </c>
      <c r="AW205" s="13" t="s">
        <v>39</v>
      </c>
      <c r="AX205" s="13" t="s">
        <v>83</v>
      </c>
      <c r="AY205" s="275" t="s">
        <v>414</v>
      </c>
    </row>
    <row r="206" s="12" customFormat="1">
      <c r="B206" s="255"/>
      <c r="C206" s="256"/>
      <c r="D206" s="252" t="s">
        <v>428</v>
      </c>
      <c r="E206" s="257" t="s">
        <v>21</v>
      </c>
      <c r="F206" s="258" t="s">
        <v>4222</v>
      </c>
      <c r="G206" s="256"/>
      <c r="H206" s="257" t="s">
        <v>21</v>
      </c>
      <c r="I206" s="259"/>
      <c r="J206" s="256"/>
      <c r="K206" s="256"/>
      <c r="L206" s="260"/>
      <c r="M206" s="261"/>
      <c r="N206" s="262"/>
      <c r="O206" s="262"/>
      <c r="P206" s="262"/>
      <c r="Q206" s="262"/>
      <c r="R206" s="262"/>
      <c r="S206" s="262"/>
      <c r="T206" s="263"/>
      <c r="AT206" s="264" t="s">
        <v>428</v>
      </c>
      <c r="AU206" s="264" t="s">
        <v>86</v>
      </c>
      <c r="AV206" s="12" t="s">
        <v>83</v>
      </c>
      <c r="AW206" s="12" t="s">
        <v>39</v>
      </c>
      <c r="AX206" s="12" t="s">
        <v>76</v>
      </c>
      <c r="AY206" s="264" t="s">
        <v>414</v>
      </c>
    </row>
    <row r="207" s="12" customFormat="1">
      <c r="B207" s="255"/>
      <c r="C207" s="256"/>
      <c r="D207" s="252" t="s">
        <v>428</v>
      </c>
      <c r="E207" s="257" t="s">
        <v>21</v>
      </c>
      <c r="F207" s="258" t="s">
        <v>4223</v>
      </c>
      <c r="G207" s="256"/>
      <c r="H207" s="257" t="s">
        <v>21</v>
      </c>
      <c r="I207" s="259"/>
      <c r="J207" s="256"/>
      <c r="K207" s="256"/>
      <c r="L207" s="260"/>
      <c r="M207" s="261"/>
      <c r="N207" s="262"/>
      <c r="O207" s="262"/>
      <c r="P207" s="262"/>
      <c r="Q207" s="262"/>
      <c r="R207" s="262"/>
      <c r="S207" s="262"/>
      <c r="T207" s="263"/>
      <c r="AT207" s="264" t="s">
        <v>428</v>
      </c>
      <c r="AU207" s="264" t="s">
        <v>86</v>
      </c>
      <c r="AV207" s="12" t="s">
        <v>83</v>
      </c>
      <c r="AW207" s="12" t="s">
        <v>39</v>
      </c>
      <c r="AX207" s="12" t="s">
        <v>76</v>
      </c>
      <c r="AY207" s="264" t="s">
        <v>414</v>
      </c>
    </row>
    <row r="208" s="12" customFormat="1">
      <c r="B208" s="255"/>
      <c r="C208" s="256"/>
      <c r="D208" s="252" t="s">
        <v>428</v>
      </c>
      <c r="E208" s="257" t="s">
        <v>21</v>
      </c>
      <c r="F208" s="258" t="s">
        <v>4224</v>
      </c>
      <c r="G208" s="256"/>
      <c r="H208" s="257" t="s">
        <v>21</v>
      </c>
      <c r="I208" s="259"/>
      <c r="J208" s="256"/>
      <c r="K208" s="256"/>
      <c r="L208" s="260"/>
      <c r="M208" s="261"/>
      <c r="N208" s="262"/>
      <c r="O208" s="262"/>
      <c r="P208" s="262"/>
      <c r="Q208" s="262"/>
      <c r="R208" s="262"/>
      <c r="S208" s="262"/>
      <c r="T208" s="263"/>
      <c r="AT208" s="264" t="s">
        <v>428</v>
      </c>
      <c r="AU208" s="264" t="s">
        <v>86</v>
      </c>
      <c r="AV208" s="12" t="s">
        <v>83</v>
      </c>
      <c r="AW208" s="12" t="s">
        <v>39</v>
      </c>
      <c r="AX208" s="12" t="s">
        <v>76</v>
      </c>
      <c r="AY208" s="264" t="s">
        <v>414</v>
      </c>
    </row>
    <row r="209" s="12" customFormat="1">
      <c r="B209" s="255"/>
      <c r="C209" s="256"/>
      <c r="D209" s="252" t="s">
        <v>428</v>
      </c>
      <c r="E209" s="257" t="s">
        <v>21</v>
      </c>
      <c r="F209" s="258" t="s">
        <v>4225</v>
      </c>
      <c r="G209" s="256"/>
      <c r="H209" s="257" t="s">
        <v>21</v>
      </c>
      <c r="I209" s="259"/>
      <c r="J209" s="256"/>
      <c r="K209" s="256"/>
      <c r="L209" s="260"/>
      <c r="M209" s="261"/>
      <c r="N209" s="262"/>
      <c r="O209" s="262"/>
      <c r="P209" s="262"/>
      <c r="Q209" s="262"/>
      <c r="R209" s="262"/>
      <c r="S209" s="262"/>
      <c r="T209" s="263"/>
      <c r="AT209" s="264" t="s">
        <v>428</v>
      </c>
      <c r="AU209" s="264" t="s">
        <v>86</v>
      </c>
      <c r="AV209" s="12" t="s">
        <v>83</v>
      </c>
      <c r="AW209" s="12" t="s">
        <v>39</v>
      </c>
      <c r="AX209" s="12" t="s">
        <v>76</v>
      </c>
      <c r="AY209" s="264" t="s">
        <v>414</v>
      </c>
    </row>
    <row r="210" s="1" customFormat="1" ht="25.5" customHeight="1">
      <c r="B210" s="47"/>
      <c r="C210" s="240" t="s">
        <v>897</v>
      </c>
      <c r="D210" s="240" t="s">
        <v>418</v>
      </c>
      <c r="E210" s="241" t="s">
        <v>4226</v>
      </c>
      <c r="F210" s="242" t="s">
        <v>4227</v>
      </c>
      <c r="G210" s="243" t="s">
        <v>678</v>
      </c>
      <c r="H210" s="244">
        <v>1</v>
      </c>
      <c r="I210" s="245"/>
      <c r="J210" s="246">
        <f>ROUND(I210*H210,2)</f>
        <v>0</v>
      </c>
      <c r="K210" s="242" t="s">
        <v>21</v>
      </c>
      <c r="L210" s="73"/>
      <c r="M210" s="247" t="s">
        <v>21</v>
      </c>
      <c r="N210" s="248" t="s">
        <v>47</v>
      </c>
      <c r="O210" s="48"/>
      <c r="P210" s="249">
        <f>O210*H210</f>
        <v>0</v>
      </c>
      <c r="Q210" s="249">
        <v>0.01</v>
      </c>
      <c r="R210" s="249">
        <f>Q210*H210</f>
        <v>0.01</v>
      </c>
      <c r="S210" s="249">
        <v>0</v>
      </c>
      <c r="T210" s="250">
        <f>S210*H210</f>
        <v>0</v>
      </c>
      <c r="AR210" s="25" t="s">
        <v>690</v>
      </c>
      <c r="AT210" s="25" t="s">
        <v>418</v>
      </c>
      <c r="AU210" s="25" t="s">
        <v>86</v>
      </c>
      <c r="AY210" s="25" t="s">
        <v>414</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690</v>
      </c>
      <c r="BM210" s="25" t="s">
        <v>4228</v>
      </c>
    </row>
    <row r="211" s="13" customFormat="1">
      <c r="B211" s="265"/>
      <c r="C211" s="266"/>
      <c r="D211" s="252" t="s">
        <v>428</v>
      </c>
      <c r="E211" s="267" t="s">
        <v>21</v>
      </c>
      <c r="F211" s="268" t="s">
        <v>83</v>
      </c>
      <c r="G211" s="266"/>
      <c r="H211" s="269">
        <v>1</v>
      </c>
      <c r="I211" s="270"/>
      <c r="J211" s="266"/>
      <c r="K211" s="266"/>
      <c r="L211" s="271"/>
      <c r="M211" s="272"/>
      <c r="N211" s="273"/>
      <c r="O211" s="273"/>
      <c r="P211" s="273"/>
      <c r="Q211" s="273"/>
      <c r="R211" s="273"/>
      <c r="S211" s="273"/>
      <c r="T211" s="274"/>
      <c r="AT211" s="275" t="s">
        <v>428</v>
      </c>
      <c r="AU211" s="275" t="s">
        <v>86</v>
      </c>
      <c r="AV211" s="13" t="s">
        <v>86</v>
      </c>
      <c r="AW211" s="13" t="s">
        <v>39</v>
      </c>
      <c r="AX211" s="13" t="s">
        <v>83</v>
      </c>
      <c r="AY211" s="275" t="s">
        <v>414</v>
      </c>
    </row>
    <row r="212" s="12" customFormat="1">
      <c r="B212" s="255"/>
      <c r="C212" s="256"/>
      <c r="D212" s="252" t="s">
        <v>428</v>
      </c>
      <c r="E212" s="257" t="s">
        <v>21</v>
      </c>
      <c r="F212" s="258" t="s">
        <v>4229</v>
      </c>
      <c r="G212" s="256"/>
      <c r="H212" s="257" t="s">
        <v>21</v>
      </c>
      <c r="I212" s="259"/>
      <c r="J212" s="256"/>
      <c r="K212" s="256"/>
      <c r="L212" s="260"/>
      <c r="M212" s="261"/>
      <c r="N212" s="262"/>
      <c r="O212" s="262"/>
      <c r="P212" s="262"/>
      <c r="Q212" s="262"/>
      <c r="R212" s="262"/>
      <c r="S212" s="262"/>
      <c r="T212" s="263"/>
      <c r="AT212" s="264" t="s">
        <v>428</v>
      </c>
      <c r="AU212" s="264" t="s">
        <v>86</v>
      </c>
      <c r="AV212" s="12" t="s">
        <v>83</v>
      </c>
      <c r="AW212" s="12" t="s">
        <v>39</v>
      </c>
      <c r="AX212" s="12" t="s">
        <v>76</v>
      </c>
      <c r="AY212" s="264" t="s">
        <v>414</v>
      </c>
    </row>
    <row r="213" s="12" customFormat="1">
      <c r="B213" s="255"/>
      <c r="C213" s="256"/>
      <c r="D213" s="252" t="s">
        <v>428</v>
      </c>
      <c r="E213" s="257" t="s">
        <v>21</v>
      </c>
      <c r="F213" s="258" t="s">
        <v>4230</v>
      </c>
      <c r="G213" s="256"/>
      <c r="H213" s="257" t="s">
        <v>21</v>
      </c>
      <c r="I213" s="259"/>
      <c r="J213" s="256"/>
      <c r="K213" s="256"/>
      <c r="L213" s="260"/>
      <c r="M213" s="261"/>
      <c r="N213" s="262"/>
      <c r="O213" s="262"/>
      <c r="P213" s="262"/>
      <c r="Q213" s="262"/>
      <c r="R213" s="262"/>
      <c r="S213" s="262"/>
      <c r="T213" s="263"/>
      <c r="AT213" s="264" t="s">
        <v>428</v>
      </c>
      <c r="AU213" s="264" t="s">
        <v>86</v>
      </c>
      <c r="AV213" s="12" t="s">
        <v>83</v>
      </c>
      <c r="AW213" s="12" t="s">
        <v>39</v>
      </c>
      <c r="AX213" s="12" t="s">
        <v>76</v>
      </c>
      <c r="AY213" s="264" t="s">
        <v>414</v>
      </c>
    </row>
    <row r="214" s="1" customFormat="1" ht="16.5" customHeight="1">
      <c r="B214" s="47"/>
      <c r="C214" s="240" t="s">
        <v>912</v>
      </c>
      <c r="D214" s="240" t="s">
        <v>418</v>
      </c>
      <c r="E214" s="241" t="s">
        <v>4231</v>
      </c>
      <c r="F214" s="242" t="s">
        <v>4232</v>
      </c>
      <c r="G214" s="243" t="s">
        <v>678</v>
      </c>
      <c r="H214" s="244">
        <v>2</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690</v>
      </c>
      <c r="AT214" s="25" t="s">
        <v>418</v>
      </c>
      <c r="AU214" s="25" t="s">
        <v>86</v>
      </c>
      <c r="AY214" s="25" t="s">
        <v>414</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690</v>
      </c>
      <c r="BM214" s="25" t="s">
        <v>4233</v>
      </c>
    </row>
    <row r="215" s="13" customFormat="1">
      <c r="B215" s="265"/>
      <c r="C215" s="266"/>
      <c r="D215" s="252" t="s">
        <v>428</v>
      </c>
      <c r="E215" s="267" t="s">
        <v>21</v>
      </c>
      <c r="F215" s="268" t="s">
        <v>86</v>
      </c>
      <c r="G215" s="266"/>
      <c r="H215" s="269">
        <v>2</v>
      </c>
      <c r="I215" s="270"/>
      <c r="J215" s="266"/>
      <c r="K215" s="266"/>
      <c r="L215" s="271"/>
      <c r="M215" s="272"/>
      <c r="N215" s="273"/>
      <c r="O215" s="273"/>
      <c r="P215" s="273"/>
      <c r="Q215" s="273"/>
      <c r="R215" s="273"/>
      <c r="S215" s="273"/>
      <c r="T215" s="274"/>
      <c r="AT215" s="275" t="s">
        <v>428</v>
      </c>
      <c r="AU215" s="275" t="s">
        <v>86</v>
      </c>
      <c r="AV215" s="13" t="s">
        <v>86</v>
      </c>
      <c r="AW215" s="13" t="s">
        <v>39</v>
      </c>
      <c r="AX215" s="13" t="s">
        <v>83</v>
      </c>
      <c r="AY215" s="275" t="s">
        <v>414</v>
      </c>
    </row>
    <row r="216" s="12" customFormat="1">
      <c r="B216" s="255"/>
      <c r="C216" s="256"/>
      <c r="D216" s="252" t="s">
        <v>428</v>
      </c>
      <c r="E216" s="257" t="s">
        <v>21</v>
      </c>
      <c r="F216" s="258" t="s">
        <v>4230</v>
      </c>
      <c r="G216" s="256"/>
      <c r="H216" s="257" t="s">
        <v>21</v>
      </c>
      <c r="I216" s="259"/>
      <c r="J216" s="256"/>
      <c r="K216" s="256"/>
      <c r="L216" s="260"/>
      <c r="M216" s="261"/>
      <c r="N216" s="262"/>
      <c r="O216" s="262"/>
      <c r="P216" s="262"/>
      <c r="Q216" s="262"/>
      <c r="R216" s="262"/>
      <c r="S216" s="262"/>
      <c r="T216" s="263"/>
      <c r="AT216" s="264" t="s">
        <v>428</v>
      </c>
      <c r="AU216" s="264" t="s">
        <v>86</v>
      </c>
      <c r="AV216" s="12" t="s">
        <v>83</v>
      </c>
      <c r="AW216" s="12" t="s">
        <v>39</v>
      </c>
      <c r="AX216" s="12" t="s">
        <v>76</v>
      </c>
      <c r="AY216" s="264" t="s">
        <v>414</v>
      </c>
    </row>
    <row r="217" s="1" customFormat="1" ht="25.5" customHeight="1">
      <c r="B217" s="47"/>
      <c r="C217" s="240" t="s">
        <v>915</v>
      </c>
      <c r="D217" s="240" t="s">
        <v>418</v>
      </c>
      <c r="E217" s="241" t="s">
        <v>4234</v>
      </c>
      <c r="F217" s="242" t="s">
        <v>4235</v>
      </c>
      <c r="G217" s="243" t="s">
        <v>678</v>
      </c>
      <c r="H217" s="244">
        <v>1</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690</v>
      </c>
      <c r="AT217" s="25" t="s">
        <v>418</v>
      </c>
      <c r="AU217" s="25" t="s">
        <v>86</v>
      </c>
      <c r="AY217" s="25" t="s">
        <v>414</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690</v>
      </c>
      <c r="BM217" s="25" t="s">
        <v>4236</v>
      </c>
    </row>
    <row r="218" s="13" customFormat="1">
      <c r="B218" s="265"/>
      <c r="C218" s="266"/>
      <c r="D218" s="252" t="s">
        <v>428</v>
      </c>
      <c r="E218" s="267" t="s">
        <v>21</v>
      </c>
      <c r="F218" s="268" t="s">
        <v>83</v>
      </c>
      <c r="G218" s="266"/>
      <c r="H218" s="269">
        <v>1</v>
      </c>
      <c r="I218" s="270"/>
      <c r="J218" s="266"/>
      <c r="K218" s="266"/>
      <c r="L218" s="271"/>
      <c r="M218" s="272"/>
      <c r="N218" s="273"/>
      <c r="O218" s="273"/>
      <c r="P218" s="273"/>
      <c r="Q218" s="273"/>
      <c r="R218" s="273"/>
      <c r="S218" s="273"/>
      <c r="T218" s="274"/>
      <c r="AT218" s="275" t="s">
        <v>428</v>
      </c>
      <c r="AU218" s="275" t="s">
        <v>86</v>
      </c>
      <c r="AV218" s="13" t="s">
        <v>86</v>
      </c>
      <c r="AW218" s="13" t="s">
        <v>39</v>
      </c>
      <c r="AX218" s="13" t="s">
        <v>83</v>
      </c>
      <c r="AY218" s="275" t="s">
        <v>414</v>
      </c>
    </row>
    <row r="219" s="12" customFormat="1">
      <c r="B219" s="255"/>
      <c r="C219" s="256"/>
      <c r="D219" s="252" t="s">
        <v>428</v>
      </c>
      <c r="E219" s="257" t="s">
        <v>21</v>
      </c>
      <c r="F219" s="258" t="s">
        <v>4230</v>
      </c>
      <c r="G219" s="256"/>
      <c r="H219" s="257" t="s">
        <v>21</v>
      </c>
      <c r="I219" s="259"/>
      <c r="J219" s="256"/>
      <c r="K219" s="256"/>
      <c r="L219" s="260"/>
      <c r="M219" s="261"/>
      <c r="N219" s="262"/>
      <c r="O219" s="262"/>
      <c r="P219" s="262"/>
      <c r="Q219" s="262"/>
      <c r="R219" s="262"/>
      <c r="S219" s="262"/>
      <c r="T219" s="263"/>
      <c r="AT219" s="264" t="s">
        <v>428</v>
      </c>
      <c r="AU219" s="264" t="s">
        <v>86</v>
      </c>
      <c r="AV219" s="12" t="s">
        <v>83</v>
      </c>
      <c r="AW219" s="12" t="s">
        <v>39</v>
      </c>
      <c r="AX219" s="12" t="s">
        <v>76</v>
      </c>
      <c r="AY219" s="264" t="s">
        <v>414</v>
      </c>
    </row>
    <row r="220" s="1" customFormat="1" ht="16.5" customHeight="1">
      <c r="B220" s="47"/>
      <c r="C220" s="240" t="s">
        <v>920</v>
      </c>
      <c r="D220" s="240" t="s">
        <v>418</v>
      </c>
      <c r="E220" s="241" t="s">
        <v>4237</v>
      </c>
      <c r="F220" s="242" t="s">
        <v>4238</v>
      </c>
      <c r="G220" s="243" t="s">
        <v>678</v>
      </c>
      <c r="H220" s="244">
        <v>1</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690</v>
      </c>
      <c r="AT220" s="25" t="s">
        <v>418</v>
      </c>
      <c r="AU220" s="25" t="s">
        <v>86</v>
      </c>
      <c r="AY220" s="25" t="s">
        <v>414</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690</v>
      </c>
      <c r="BM220" s="25" t="s">
        <v>4239</v>
      </c>
    </row>
    <row r="221" s="13" customFormat="1">
      <c r="B221" s="265"/>
      <c r="C221" s="266"/>
      <c r="D221" s="252" t="s">
        <v>428</v>
      </c>
      <c r="E221" s="267" t="s">
        <v>21</v>
      </c>
      <c r="F221" s="268" t="s">
        <v>83</v>
      </c>
      <c r="G221" s="266"/>
      <c r="H221" s="269">
        <v>1</v>
      </c>
      <c r="I221" s="270"/>
      <c r="J221" s="266"/>
      <c r="K221" s="266"/>
      <c r="L221" s="271"/>
      <c r="M221" s="272"/>
      <c r="N221" s="273"/>
      <c r="O221" s="273"/>
      <c r="P221" s="273"/>
      <c r="Q221" s="273"/>
      <c r="R221" s="273"/>
      <c r="S221" s="273"/>
      <c r="T221" s="274"/>
      <c r="AT221" s="275" t="s">
        <v>428</v>
      </c>
      <c r="AU221" s="275" t="s">
        <v>86</v>
      </c>
      <c r="AV221" s="13" t="s">
        <v>86</v>
      </c>
      <c r="AW221" s="13" t="s">
        <v>39</v>
      </c>
      <c r="AX221" s="13" t="s">
        <v>83</v>
      </c>
      <c r="AY221" s="275" t="s">
        <v>414</v>
      </c>
    </row>
    <row r="222" s="12" customFormat="1">
      <c r="B222" s="255"/>
      <c r="C222" s="256"/>
      <c r="D222" s="252" t="s">
        <v>428</v>
      </c>
      <c r="E222" s="257" t="s">
        <v>21</v>
      </c>
      <c r="F222" s="258" t="s">
        <v>4230</v>
      </c>
      <c r="G222" s="256"/>
      <c r="H222" s="257" t="s">
        <v>21</v>
      </c>
      <c r="I222" s="259"/>
      <c r="J222" s="256"/>
      <c r="K222" s="256"/>
      <c r="L222" s="260"/>
      <c r="M222" s="261"/>
      <c r="N222" s="262"/>
      <c r="O222" s="262"/>
      <c r="P222" s="262"/>
      <c r="Q222" s="262"/>
      <c r="R222" s="262"/>
      <c r="S222" s="262"/>
      <c r="T222" s="263"/>
      <c r="AT222" s="264" t="s">
        <v>428</v>
      </c>
      <c r="AU222" s="264" t="s">
        <v>86</v>
      </c>
      <c r="AV222" s="12" t="s">
        <v>83</v>
      </c>
      <c r="AW222" s="12" t="s">
        <v>39</v>
      </c>
      <c r="AX222" s="12" t="s">
        <v>76</v>
      </c>
      <c r="AY222" s="264" t="s">
        <v>414</v>
      </c>
    </row>
    <row r="223" s="1" customFormat="1" ht="16.5" customHeight="1">
      <c r="B223" s="47"/>
      <c r="C223" s="240" t="s">
        <v>925</v>
      </c>
      <c r="D223" s="240" t="s">
        <v>418</v>
      </c>
      <c r="E223" s="241" t="s">
        <v>4240</v>
      </c>
      <c r="F223" s="242" t="s">
        <v>4241</v>
      </c>
      <c r="G223" s="243" t="s">
        <v>192</v>
      </c>
      <c r="H223" s="244">
        <v>120</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690</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690</v>
      </c>
      <c r="BM223" s="25" t="s">
        <v>4242</v>
      </c>
    </row>
    <row r="224" s="13" customFormat="1">
      <c r="B224" s="265"/>
      <c r="C224" s="266"/>
      <c r="D224" s="252" t="s">
        <v>428</v>
      </c>
      <c r="E224" s="267" t="s">
        <v>21</v>
      </c>
      <c r="F224" s="268" t="s">
        <v>1539</v>
      </c>
      <c r="G224" s="266"/>
      <c r="H224" s="269">
        <v>120</v>
      </c>
      <c r="I224" s="270"/>
      <c r="J224" s="266"/>
      <c r="K224" s="266"/>
      <c r="L224" s="271"/>
      <c r="M224" s="272"/>
      <c r="N224" s="273"/>
      <c r="O224" s="273"/>
      <c r="P224" s="273"/>
      <c r="Q224" s="273"/>
      <c r="R224" s="273"/>
      <c r="S224" s="273"/>
      <c r="T224" s="274"/>
      <c r="AT224" s="275" t="s">
        <v>428</v>
      </c>
      <c r="AU224" s="275" t="s">
        <v>86</v>
      </c>
      <c r="AV224" s="13" t="s">
        <v>86</v>
      </c>
      <c r="AW224" s="13" t="s">
        <v>39</v>
      </c>
      <c r="AX224" s="13" t="s">
        <v>83</v>
      </c>
      <c r="AY224" s="275" t="s">
        <v>414</v>
      </c>
    </row>
    <row r="225" s="12" customFormat="1">
      <c r="B225" s="255"/>
      <c r="C225" s="256"/>
      <c r="D225" s="252" t="s">
        <v>428</v>
      </c>
      <c r="E225" s="257" t="s">
        <v>21</v>
      </c>
      <c r="F225" s="258" t="s">
        <v>4243</v>
      </c>
      <c r="G225" s="256"/>
      <c r="H225" s="257" t="s">
        <v>21</v>
      </c>
      <c r="I225" s="259"/>
      <c r="J225" s="256"/>
      <c r="K225" s="256"/>
      <c r="L225" s="260"/>
      <c r="M225" s="261"/>
      <c r="N225" s="262"/>
      <c r="O225" s="262"/>
      <c r="P225" s="262"/>
      <c r="Q225" s="262"/>
      <c r="R225" s="262"/>
      <c r="S225" s="262"/>
      <c r="T225" s="263"/>
      <c r="AT225" s="264" t="s">
        <v>428</v>
      </c>
      <c r="AU225" s="264" t="s">
        <v>86</v>
      </c>
      <c r="AV225" s="12" t="s">
        <v>83</v>
      </c>
      <c r="AW225" s="12" t="s">
        <v>39</v>
      </c>
      <c r="AX225" s="12" t="s">
        <v>76</v>
      </c>
      <c r="AY225" s="264" t="s">
        <v>414</v>
      </c>
    </row>
    <row r="226" s="1" customFormat="1" ht="25.5" customHeight="1">
      <c r="B226" s="47"/>
      <c r="C226" s="240" t="s">
        <v>956</v>
      </c>
      <c r="D226" s="240" t="s">
        <v>418</v>
      </c>
      <c r="E226" s="241" t="s">
        <v>4244</v>
      </c>
      <c r="F226" s="242" t="s">
        <v>4245</v>
      </c>
      <c r="G226" s="243" t="s">
        <v>704</v>
      </c>
      <c r="H226" s="244">
        <v>2.9209999999999998</v>
      </c>
      <c r="I226" s="245"/>
      <c r="J226" s="246">
        <f>ROUND(I226*H226,2)</f>
        <v>0</v>
      </c>
      <c r="K226" s="242" t="s">
        <v>4095</v>
      </c>
      <c r="L226" s="73"/>
      <c r="M226" s="247" t="s">
        <v>21</v>
      </c>
      <c r="N226" s="248" t="s">
        <v>47</v>
      </c>
      <c r="O226" s="48"/>
      <c r="P226" s="249">
        <f>O226*H226</f>
        <v>0</v>
      </c>
      <c r="Q226" s="249">
        <v>0</v>
      </c>
      <c r="R226" s="249">
        <f>Q226*H226</f>
        <v>0</v>
      </c>
      <c r="S226" s="249">
        <v>0</v>
      </c>
      <c r="T226" s="250">
        <f>S226*H226</f>
        <v>0</v>
      </c>
      <c r="AR226" s="25" t="s">
        <v>690</v>
      </c>
      <c r="AT226" s="25" t="s">
        <v>418</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690</v>
      </c>
      <c r="BM226" s="25" t="s">
        <v>4246</v>
      </c>
    </row>
    <row r="227" s="1" customFormat="1">
      <c r="B227" s="47"/>
      <c r="C227" s="75"/>
      <c r="D227" s="252" t="s">
        <v>425</v>
      </c>
      <c r="E227" s="75"/>
      <c r="F227" s="253" t="s">
        <v>1913</v>
      </c>
      <c r="G227" s="75"/>
      <c r="H227" s="75"/>
      <c r="I227" s="208"/>
      <c r="J227" s="75"/>
      <c r="K227" s="75"/>
      <c r="L227" s="73"/>
      <c r="M227" s="254"/>
      <c r="N227" s="48"/>
      <c r="O227" s="48"/>
      <c r="P227" s="48"/>
      <c r="Q227" s="48"/>
      <c r="R227" s="48"/>
      <c r="S227" s="48"/>
      <c r="T227" s="96"/>
      <c r="AT227" s="25" t="s">
        <v>425</v>
      </c>
      <c r="AU227" s="25" t="s">
        <v>86</v>
      </c>
    </row>
    <row r="228" s="11" customFormat="1" ht="29.88" customHeight="1">
      <c r="B228" s="224"/>
      <c r="C228" s="225"/>
      <c r="D228" s="226" t="s">
        <v>75</v>
      </c>
      <c r="E228" s="238" t="s">
        <v>4247</v>
      </c>
      <c r="F228" s="238" t="s">
        <v>4248</v>
      </c>
      <c r="G228" s="225"/>
      <c r="H228" s="225"/>
      <c r="I228" s="228"/>
      <c r="J228" s="239">
        <f>BK228</f>
        <v>0</v>
      </c>
      <c r="K228" s="225"/>
      <c r="L228" s="230"/>
      <c r="M228" s="231"/>
      <c r="N228" s="232"/>
      <c r="O228" s="232"/>
      <c r="P228" s="233">
        <f>SUM(P229:P328)</f>
        <v>0</v>
      </c>
      <c r="Q228" s="232"/>
      <c r="R228" s="233">
        <f>SUM(R229:R328)</f>
        <v>4.9660299999999991</v>
      </c>
      <c r="S228" s="232"/>
      <c r="T228" s="234">
        <f>SUM(T229:T328)</f>
        <v>3.327</v>
      </c>
      <c r="AR228" s="235" t="s">
        <v>86</v>
      </c>
      <c r="AT228" s="236" t="s">
        <v>75</v>
      </c>
      <c r="AU228" s="236" t="s">
        <v>83</v>
      </c>
      <c r="AY228" s="235" t="s">
        <v>414</v>
      </c>
      <c r="BK228" s="237">
        <f>SUM(BK229:BK328)</f>
        <v>0</v>
      </c>
    </row>
    <row r="229" s="1" customFormat="1" ht="25.5" customHeight="1">
      <c r="B229" s="47"/>
      <c r="C229" s="240" t="s">
        <v>961</v>
      </c>
      <c r="D229" s="240" t="s">
        <v>418</v>
      </c>
      <c r="E229" s="241" t="s">
        <v>4249</v>
      </c>
      <c r="F229" s="242" t="s">
        <v>4250</v>
      </c>
      <c r="G229" s="243" t="s">
        <v>145</v>
      </c>
      <c r="H229" s="244">
        <v>121</v>
      </c>
      <c r="I229" s="245"/>
      <c r="J229" s="246">
        <f>ROUND(I229*H229,2)</f>
        <v>0</v>
      </c>
      <c r="K229" s="242" t="s">
        <v>4095</v>
      </c>
      <c r="L229" s="73"/>
      <c r="M229" s="247" t="s">
        <v>21</v>
      </c>
      <c r="N229" s="248" t="s">
        <v>47</v>
      </c>
      <c r="O229" s="48"/>
      <c r="P229" s="249">
        <f>O229*H229</f>
        <v>0</v>
      </c>
      <c r="Q229" s="249">
        <v>0.0010499999999999999</v>
      </c>
      <c r="R229" s="249">
        <f>Q229*H229</f>
        <v>0.12705</v>
      </c>
      <c r="S229" s="249">
        <v>0</v>
      </c>
      <c r="T229" s="250">
        <f>S229*H229</f>
        <v>0</v>
      </c>
      <c r="AR229" s="25" t="s">
        <v>690</v>
      </c>
      <c r="AT229" s="25" t="s">
        <v>418</v>
      </c>
      <c r="AU229" s="25" t="s">
        <v>86</v>
      </c>
      <c r="AY229" s="25" t="s">
        <v>414</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690</v>
      </c>
      <c r="BM229" s="25" t="s">
        <v>4251</v>
      </c>
    </row>
    <row r="230" s="13" customFormat="1">
      <c r="B230" s="265"/>
      <c r="C230" s="266"/>
      <c r="D230" s="252" t="s">
        <v>428</v>
      </c>
      <c r="E230" s="267" t="s">
        <v>21</v>
      </c>
      <c r="F230" s="268" t="s">
        <v>4252</v>
      </c>
      <c r="G230" s="266"/>
      <c r="H230" s="269">
        <v>121</v>
      </c>
      <c r="I230" s="270"/>
      <c r="J230" s="266"/>
      <c r="K230" s="266"/>
      <c r="L230" s="271"/>
      <c r="M230" s="272"/>
      <c r="N230" s="273"/>
      <c r="O230" s="273"/>
      <c r="P230" s="273"/>
      <c r="Q230" s="273"/>
      <c r="R230" s="273"/>
      <c r="S230" s="273"/>
      <c r="T230" s="274"/>
      <c r="AT230" s="275" t="s">
        <v>428</v>
      </c>
      <c r="AU230" s="275" t="s">
        <v>86</v>
      </c>
      <c r="AV230" s="13" t="s">
        <v>86</v>
      </c>
      <c r="AW230" s="13" t="s">
        <v>39</v>
      </c>
      <c r="AX230" s="13" t="s">
        <v>83</v>
      </c>
      <c r="AY230" s="275" t="s">
        <v>414</v>
      </c>
    </row>
    <row r="231" s="1" customFormat="1" ht="25.5" customHeight="1">
      <c r="B231" s="47"/>
      <c r="C231" s="240" t="s">
        <v>991</v>
      </c>
      <c r="D231" s="240" t="s">
        <v>418</v>
      </c>
      <c r="E231" s="241" t="s">
        <v>4253</v>
      </c>
      <c r="F231" s="242" t="s">
        <v>4254</v>
      </c>
      <c r="G231" s="243" t="s">
        <v>145</v>
      </c>
      <c r="H231" s="244">
        <v>326</v>
      </c>
      <c r="I231" s="245"/>
      <c r="J231" s="246">
        <f>ROUND(I231*H231,2)</f>
        <v>0</v>
      </c>
      <c r="K231" s="242" t="s">
        <v>4095</v>
      </c>
      <c r="L231" s="73"/>
      <c r="M231" s="247" t="s">
        <v>21</v>
      </c>
      <c r="N231" s="248" t="s">
        <v>47</v>
      </c>
      <c r="O231" s="48"/>
      <c r="P231" s="249">
        <f>O231*H231</f>
        <v>0</v>
      </c>
      <c r="Q231" s="249">
        <v>0.00148</v>
      </c>
      <c r="R231" s="249">
        <f>Q231*H231</f>
        <v>0.48248000000000002</v>
      </c>
      <c r="S231" s="249">
        <v>0</v>
      </c>
      <c r="T231" s="250">
        <f>S231*H231</f>
        <v>0</v>
      </c>
      <c r="AR231" s="25" t="s">
        <v>690</v>
      </c>
      <c r="AT231" s="25" t="s">
        <v>418</v>
      </c>
      <c r="AU231" s="25" t="s">
        <v>86</v>
      </c>
      <c r="AY231" s="25" t="s">
        <v>414</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690</v>
      </c>
      <c r="BM231" s="25" t="s">
        <v>4255</v>
      </c>
    </row>
    <row r="232" s="13" customFormat="1">
      <c r="B232" s="265"/>
      <c r="C232" s="266"/>
      <c r="D232" s="252" t="s">
        <v>428</v>
      </c>
      <c r="E232" s="267" t="s">
        <v>21</v>
      </c>
      <c r="F232" s="268" t="s">
        <v>4256</v>
      </c>
      <c r="G232" s="266"/>
      <c r="H232" s="269">
        <v>326</v>
      </c>
      <c r="I232" s="270"/>
      <c r="J232" s="266"/>
      <c r="K232" s="266"/>
      <c r="L232" s="271"/>
      <c r="M232" s="272"/>
      <c r="N232" s="273"/>
      <c r="O232" s="273"/>
      <c r="P232" s="273"/>
      <c r="Q232" s="273"/>
      <c r="R232" s="273"/>
      <c r="S232" s="273"/>
      <c r="T232" s="274"/>
      <c r="AT232" s="275" t="s">
        <v>428</v>
      </c>
      <c r="AU232" s="275" t="s">
        <v>86</v>
      </c>
      <c r="AV232" s="13" t="s">
        <v>86</v>
      </c>
      <c r="AW232" s="13" t="s">
        <v>39</v>
      </c>
      <c r="AX232" s="13" t="s">
        <v>83</v>
      </c>
      <c r="AY232" s="275" t="s">
        <v>414</v>
      </c>
    </row>
    <row r="233" s="12" customFormat="1">
      <c r="B233" s="255"/>
      <c r="C233" s="256"/>
      <c r="D233" s="252" t="s">
        <v>428</v>
      </c>
      <c r="E233" s="257" t="s">
        <v>21</v>
      </c>
      <c r="F233" s="258" t="s">
        <v>4092</v>
      </c>
      <c r="G233" s="256"/>
      <c r="H233" s="257" t="s">
        <v>21</v>
      </c>
      <c r="I233" s="259"/>
      <c r="J233" s="256"/>
      <c r="K233" s="256"/>
      <c r="L233" s="260"/>
      <c r="M233" s="261"/>
      <c r="N233" s="262"/>
      <c r="O233" s="262"/>
      <c r="P233" s="262"/>
      <c r="Q233" s="262"/>
      <c r="R233" s="262"/>
      <c r="S233" s="262"/>
      <c r="T233" s="263"/>
      <c r="AT233" s="264" t="s">
        <v>428</v>
      </c>
      <c r="AU233" s="264" t="s">
        <v>86</v>
      </c>
      <c r="AV233" s="12" t="s">
        <v>83</v>
      </c>
      <c r="AW233" s="12" t="s">
        <v>39</v>
      </c>
      <c r="AX233" s="12" t="s">
        <v>76</v>
      </c>
      <c r="AY233" s="264" t="s">
        <v>414</v>
      </c>
    </row>
    <row r="234" s="1" customFormat="1" ht="25.5" customHeight="1">
      <c r="B234" s="47"/>
      <c r="C234" s="240" t="s">
        <v>995</v>
      </c>
      <c r="D234" s="240" t="s">
        <v>418</v>
      </c>
      <c r="E234" s="241" t="s">
        <v>4257</v>
      </c>
      <c r="F234" s="242" t="s">
        <v>4258</v>
      </c>
      <c r="G234" s="243" t="s">
        <v>145</v>
      </c>
      <c r="H234" s="244">
        <v>6</v>
      </c>
      <c r="I234" s="245"/>
      <c r="J234" s="246">
        <f>ROUND(I234*H234,2)</f>
        <v>0</v>
      </c>
      <c r="K234" s="242" t="s">
        <v>4259</v>
      </c>
      <c r="L234" s="73"/>
      <c r="M234" s="247" t="s">
        <v>21</v>
      </c>
      <c r="N234" s="248" t="s">
        <v>47</v>
      </c>
      <c r="O234" s="48"/>
      <c r="P234" s="249">
        <f>O234*H234</f>
        <v>0</v>
      </c>
      <c r="Q234" s="249">
        <v>0.00189</v>
      </c>
      <c r="R234" s="249">
        <f>Q234*H234</f>
        <v>0.011339999999999999</v>
      </c>
      <c r="S234" s="249">
        <v>0</v>
      </c>
      <c r="T234" s="250">
        <f>S234*H234</f>
        <v>0</v>
      </c>
      <c r="AR234" s="25" t="s">
        <v>690</v>
      </c>
      <c r="AT234" s="25" t="s">
        <v>418</v>
      </c>
      <c r="AU234" s="25" t="s">
        <v>86</v>
      </c>
      <c r="AY234" s="25" t="s">
        <v>414</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690</v>
      </c>
      <c r="BM234" s="25" t="s">
        <v>4260</v>
      </c>
    </row>
    <row r="235" s="13" customFormat="1">
      <c r="B235" s="265"/>
      <c r="C235" s="266"/>
      <c r="D235" s="252" t="s">
        <v>428</v>
      </c>
      <c r="E235" s="267" t="s">
        <v>21</v>
      </c>
      <c r="F235" s="268" t="s">
        <v>4261</v>
      </c>
      <c r="G235" s="266"/>
      <c r="H235" s="269">
        <v>6</v>
      </c>
      <c r="I235" s="270"/>
      <c r="J235" s="266"/>
      <c r="K235" s="266"/>
      <c r="L235" s="271"/>
      <c r="M235" s="272"/>
      <c r="N235" s="273"/>
      <c r="O235" s="273"/>
      <c r="P235" s="273"/>
      <c r="Q235" s="273"/>
      <c r="R235" s="273"/>
      <c r="S235" s="273"/>
      <c r="T235" s="274"/>
      <c r="AT235" s="275" t="s">
        <v>428</v>
      </c>
      <c r="AU235" s="275" t="s">
        <v>86</v>
      </c>
      <c r="AV235" s="13" t="s">
        <v>86</v>
      </c>
      <c r="AW235" s="13" t="s">
        <v>39</v>
      </c>
      <c r="AX235" s="13" t="s">
        <v>83</v>
      </c>
      <c r="AY235" s="275" t="s">
        <v>414</v>
      </c>
    </row>
    <row r="236" s="12" customFormat="1">
      <c r="B236" s="255"/>
      <c r="C236" s="256"/>
      <c r="D236" s="252" t="s">
        <v>428</v>
      </c>
      <c r="E236" s="257" t="s">
        <v>21</v>
      </c>
      <c r="F236" s="258" t="s">
        <v>4092</v>
      </c>
      <c r="G236" s="256"/>
      <c r="H236" s="257" t="s">
        <v>21</v>
      </c>
      <c r="I236" s="259"/>
      <c r="J236" s="256"/>
      <c r="K236" s="256"/>
      <c r="L236" s="260"/>
      <c r="M236" s="261"/>
      <c r="N236" s="262"/>
      <c r="O236" s="262"/>
      <c r="P236" s="262"/>
      <c r="Q236" s="262"/>
      <c r="R236" s="262"/>
      <c r="S236" s="262"/>
      <c r="T236" s="263"/>
      <c r="AT236" s="264" t="s">
        <v>428</v>
      </c>
      <c r="AU236" s="264" t="s">
        <v>86</v>
      </c>
      <c r="AV236" s="12" t="s">
        <v>83</v>
      </c>
      <c r="AW236" s="12" t="s">
        <v>39</v>
      </c>
      <c r="AX236" s="12" t="s">
        <v>76</v>
      </c>
      <c r="AY236" s="264" t="s">
        <v>414</v>
      </c>
    </row>
    <row r="237" s="1" customFormat="1" ht="25.5" customHeight="1">
      <c r="B237" s="47"/>
      <c r="C237" s="240" t="s">
        <v>1003</v>
      </c>
      <c r="D237" s="240" t="s">
        <v>418</v>
      </c>
      <c r="E237" s="241" t="s">
        <v>4262</v>
      </c>
      <c r="F237" s="242" t="s">
        <v>4263</v>
      </c>
      <c r="G237" s="243" t="s">
        <v>145</v>
      </c>
      <c r="H237" s="244">
        <v>10</v>
      </c>
      <c r="I237" s="245"/>
      <c r="J237" s="246">
        <f>ROUND(I237*H237,2)</f>
        <v>0</v>
      </c>
      <c r="K237" s="242" t="s">
        <v>4264</v>
      </c>
      <c r="L237" s="73"/>
      <c r="M237" s="247" t="s">
        <v>21</v>
      </c>
      <c r="N237" s="248" t="s">
        <v>47</v>
      </c>
      <c r="O237" s="48"/>
      <c r="P237" s="249">
        <f>O237*H237</f>
        <v>0</v>
      </c>
      <c r="Q237" s="249">
        <v>0.0028400000000000001</v>
      </c>
      <c r="R237" s="249">
        <f>Q237*H237</f>
        <v>0.028400000000000002</v>
      </c>
      <c r="S237" s="249">
        <v>0</v>
      </c>
      <c r="T237" s="250">
        <f>S237*H237</f>
        <v>0</v>
      </c>
      <c r="AR237" s="25" t="s">
        <v>690</v>
      </c>
      <c r="AT237" s="25" t="s">
        <v>418</v>
      </c>
      <c r="AU237" s="25" t="s">
        <v>86</v>
      </c>
      <c r="AY237" s="25" t="s">
        <v>414</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690</v>
      </c>
      <c r="BM237" s="25" t="s">
        <v>4265</v>
      </c>
    </row>
    <row r="238" s="13" customFormat="1">
      <c r="B238" s="265"/>
      <c r="C238" s="266"/>
      <c r="D238" s="252" t="s">
        <v>428</v>
      </c>
      <c r="E238" s="267" t="s">
        <v>21</v>
      </c>
      <c r="F238" s="268" t="s">
        <v>4266</v>
      </c>
      <c r="G238" s="266"/>
      <c r="H238" s="269">
        <v>10</v>
      </c>
      <c r="I238" s="270"/>
      <c r="J238" s="266"/>
      <c r="K238" s="266"/>
      <c r="L238" s="271"/>
      <c r="M238" s="272"/>
      <c r="N238" s="273"/>
      <c r="O238" s="273"/>
      <c r="P238" s="273"/>
      <c r="Q238" s="273"/>
      <c r="R238" s="273"/>
      <c r="S238" s="273"/>
      <c r="T238" s="274"/>
      <c r="AT238" s="275" t="s">
        <v>428</v>
      </c>
      <c r="AU238" s="275" t="s">
        <v>86</v>
      </c>
      <c r="AV238" s="13" t="s">
        <v>86</v>
      </c>
      <c r="AW238" s="13" t="s">
        <v>39</v>
      </c>
      <c r="AX238" s="13" t="s">
        <v>83</v>
      </c>
      <c r="AY238" s="275" t="s">
        <v>414</v>
      </c>
    </row>
    <row r="239" s="12" customFormat="1">
      <c r="B239" s="255"/>
      <c r="C239" s="256"/>
      <c r="D239" s="252" t="s">
        <v>428</v>
      </c>
      <c r="E239" s="257" t="s">
        <v>21</v>
      </c>
      <c r="F239" s="258" t="s">
        <v>4092</v>
      </c>
      <c r="G239" s="256"/>
      <c r="H239" s="257" t="s">
        <v>21</v>
      </c>
      <c r="I239" s="259"/>
      <c r="J239" s="256"/>
      <c r="K239" s="256"/>
      <c r="L239" s="260"/>
      <c r="M239" s="261"/>
      <c r="N239" s="262"/>
      <c r="O239" s="262"/>
      <c r="P239" s="262"/>
      <c r="Q239" s="262"/>
      <c r="R239" s="262"/>
      <c r="S239" s="262"/>
      <c r="T239" s="263"/>
      <c r="AT239" s="264" t="s">
        <v>428</v>
      </c>
      <c r="AU239" s="264" t="s">
        <v>86</v>
      </c>
      <c r="AV239" s="12" t="s">
        <v>83</v>
      </c>
      <c r="AW239" s="12" t="s">
        <v>39</v>
      </c>
      <c r="AX239" s="12" t="s">
        <v>76</v>
      </c>
      <c r="AY239" s="264" t="s">
        <v>414</v>
      </c>
    </row>
    <row r="240" s="1" customFormat="1" ht="25.5" customHeight="1">
      <c r="B240" s="47"/>
      <c r="C240" s="240" t="s">
        <v>1010</v>
      </c>
      <c r="D240" s="240" t="s">
        <v>418</v>
      </c>
      <c r="E240" s="241" t="s">
        <v>4267</v>
      </c>
      <c r="F240" s="242" t="s">
        <v>4268</v>
      </c>
      <c r="G240" s="243" t="s">
        <v>145</v>
      </c>
      <c r="H240" s="244">
        <v>36</v>
      </c>
      <c r="I240" s="245"/>
      <c r="J240" s="246">
        <f>ROUND(I240*H240,2)</f>
        <v>0</v>
      </c>
      <c r="K240" s="242" t="s">
        <v>4264</v>
      </c>
      <c r="L240" s="73"/>
      <c r="M240" s="247" t="s">
        <v>21</v>
      </c>
      <c r="N240" s="248" t="s">
        <v>47</v>
      </c>
      <c r="O240" s="48"/>
      <c r="P240" s="249">
        <f>O240*H240</f>
        <v>0</v>
      </c>
      <c r="Q240" s="249">
        <v>0.00364</v>
      </c>
      <c r="R240" s="249">
        <f>Q240*H240</f>
        <v>0.13103999999999999</v>
      </c>
      <c r="S240" s="249">
        <v>0</v>
      </c>
      <c r="T240" s="250">
        <f>S240*H240</f>
        <v>0</v>
      </c>
      <c r="AR240" s="25" t="s">
        <v>690</v>
      </c>
      <c r="AT240" s="25" t="s">
        <v>418</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690</v>
      </c>
      <c r="BM240" s="25" t="s">
        <v>4269</v>
      </c>
    </row>
    <row r="241" s="13" customFormat="1">
      <c r="B241" s="265"/>
      <c r="C241" s="266"/>
      <c r="D241" s="252" t="s">
        <v>428</v>
      </c>
      <c r="E241" s="267" t="s">
        <v>21</v>
      </c>
      <c r="F241" s="268" t="s">
        <v>4270</v>
      </c>
      <c r="G241" s="266"/>
      <c r="H241" s="269">
        <v>36</v>
      </c>
      <c r="I241" s="270"/>
      <c r="J241" s="266"/>
      <c r="K241" s="266"/>
      <c r="L241" s="271"/>
      <c r="M241" s="272"/>
      <c r="N241" s="273"/>
      <c r="O241" s="273"/>
      <c r="P241" s="273"/>
      <c r="Q241" s="273"/>
      <c r="R241" s="273"/>
      <c r="S241" s="273"/>
      <c r="T241" s="274"/>
      <c r="AT241" s="275" t="s">
        <v>428</v>
      </c>
      <c r="AU241" s="275" t="s">
        <v>86</v>
      </c>
      <c r="AV241" s="13" t="s">
        <v>86</v>
      </c>
      <c r="AW241" s="13" t="s">
        <v>39</v>
      </c>
      <c r="AX241" s="13" t="s">
        <v>83</v>
      </c>
      <c r="AY241" s="275" t="s">
        <v>414</v>
      </c>
    </row>
    <row r="242" s="12" customFormat="1">
      <c r="B242" s="255"/>
      <c r="C242" s="256"/>
      <c r="D242" s="252" t="s">
        <v>428</v>
      </c>
      <c r="E242" s="257" t="s">
        <v>21</v>
      </c>
      <c r="F242" s="258" t="s">
        <v>4087</v>
      </c>
      <c r="G242" s="256"/>
      <c r="H242" s="257" t="s">
        <v>21</v>
      </c>
      <c r="I242" s="259"/>
      <c r="J242" s="256"/>
      <c r="K242" s="256"/>
      <c r="L242" s="260"/>
      <c r="M242" s="261"/>
      <c r="N242" s="262"/>
      <c r="O242" s="262"/>
      <c r="P242" s="262"/>
      <c r="Q242" s="262"/>
      <c r="R242" s="262"/>
      <c r="S242" s="262"/>
      <c r="T242" s="263"/>
      <c r="AT242" s="264" t="s">
        <v>428</v>
      </c>
      <c r="AU242" s="264" t="s">
        <v>86</v>
      </c>
      <c r="AV242" s="12" t="s">
        <v>83</v>
      </c>
      <c r="AW242" s="12" t="s">
        <v>39</v>
      </c>
      <c r="AX242" s="12" t="s">
        <v>76</v>
      </c>
      <c r="AY242" s="264" t="s">
        <v>414</v>
      </c>
    </row>
    <row r="243" s="1" customFormat="1" ht="25.5" customHeight="1">
      <c r="B243" s="47"/>
      <c r="C243" s="240" t="s">
        <v>1016</v>
      </c>
      <c r="D243" s="240" t="s">
        <v>418</v>
      </c>
      <c r="E243" s="241" t="s">
        <v>4271</v>
      </c>
      <c r="F243" s="242" t="s">
        <v>4272</v>
      </c>
      <c r="G243" s="243" t="s">
        <v>145</v>
      </c>
      <c r="H243" s="244">
        <v>24</v>
      </c>
      <c r="I243" s="245"/>
      <c r="J243" s="246">
        <f>ROUND(I243*H243,2)</f>
        <v>0</v>
      </c>
      <c r="K243" s="242" t="s">
        <v>4264</v>
      </c>
      <c r="L243" s="73"/>
      <c r="M243" s="247" t="s">
        <v>21</v>
      </c>
      <c r="N243" s="248" t="s">
        <v>47</v>
      </c>
      <c r="O243" s="48"/>
      <c r="P243" s="249">
        <f>O243*H243</f>
        <v>0</v>
      </c>
      <c r="Q243" s="249">
        <v>0.0042399999999999998</v>
      </c>
      <c r="R243" s="249">
        <f>Q243*H243</f>
        <v>0.10175999999999999</v>
      </c>
      <c r="S243" s="249">
        <v>0</v>
      </c>
      <c r="T243" s="250">
        <f>S243*H243</f>
        <v>0</v>
      </c>
      <c r="AR243" s="25" t="s">
        <v>690</v>
      </c>
      <c r="AT243" s="25" t="s">
        <v>418</v>
      </c>
      <c r="AU243" s="25" t="s">
        <v>86</v>
      </c>
      <c r="AY243" s="25" t="s">
        <v>414</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690</v>
      </c>
      <c r="BM243" s="25" t="s">
        <v>4273</v>
      </c>
    </row>
    <row r="244" s="13" customFormat="1">
      <c r="B244" s="265"/>
      <c r="C244" s="266"/>
      <c r="D244" s="252" t="s">
        <v>428</v>
      </c>
      <c r="E244" s="267" t="s">
        <v>21</v>
      </c>
      <c r="F244" s="268" t="s">
        <v>4274</v>
      </c>
      <c r="G244" s="266"/>
      <c r="H244" s="269">
        <v>24</v>
      </c>
      <c r="I244" s="270"/>
      <c r="J244" s="266"/>
      <c r="K244" s="266"/>
      <c r="L244" s="271"/>
      <c r="M244" s="272"/>
      <c r="N244" s="273"/>
      <c r="O244" s="273"/>
      <c r="P244" s="273"/>
      <c r="Q244" s="273"/>
      <c r="R244" s="273"/>
      <c r="S244" s="273"/>
      <c r="T244" s="274"/>
      <c r="AT244" s="275" t="s">
        <v>428</v>
      </c>
      <c r="AU244" s="275" t="s">
        <v>86</v>
      </c>
      <c r="AV244" s="13" t="s">
        <v>86</v>
      </c>
      <c r="AW244" s="13" t="s">
        <v>39</v>
      </c>
      <c r="AX244" s="13" t="s">
        <v>83</v>
      </c>
      <c r="AY244" s="275" t="s">
        <v>414</v>
      </c>
    </row>
    <row r="245" s="12" customFormat="1">
      <c r="B245" s="255"/>
      <c r="C245" s="256"/>
      <c r="D245" s="252" t="s">
        <v>428</v>
      </c>
      <c r="E245" s="257" t="s">
        <v>21</v>
      </c>
      <c r="F245" s="258" t="s">
        <v>4087</v>
      </c>
      <c r="G245" s="256"/>
      <c r="H245" s="257" t="s">
        <v>21</v>
      </c>
      <c r="I245" s="259"/>
      <c r="J245" s="256"/>
      <c r="K245" s="256"/>
      <c r="L245" s="260"/>
      <c r="M245" s="261"/>
      <c r="N245" s="262"/>
      <c r="O245" s="262"/>
      <c r="P245" s="262"/>
      <c r="Q245" s="262"/>
      <c r="R245" s="262"/>
      <c r="S245" s="262"/>
      <c r="T245" s="263"/>
      <c r="AT245" s="264" t="s">
        <v>428</v>
      </c>
      <c r="AU245" s="264" t="s">
        <v>86</v>
      </c>
      <c r="AV245" s="12" t="s">
        <v>83</v>
      </c>
      <c r="AW245" s="12" t="s">
        <v>39</v>
      </c>
      <c r="AX245" s="12" t="s">
        <v>76</v>
      </c>
      <c r="AY245" s="264" t="s">
        <v>414</v>
      </c>
    </row>
    <row r="246" s="1" customFormat="1" ht="25.5" customHeight="1">
      <c r="B246" s="47"/>
      <c r="C246" s="240" t="s">
        <v>1024</v>
      </c>
      <c r="D246" s="240" t="s">
        <v>418</v>
      </c>
      <c r="E246" s="241" t="s">
        <v>4275</v>
      </c>
      <c r="F246" s="242" t="s">
        <v>4276</v>
      </c>
      <c r="G246" s="243" t="s">
        <v>678</v>
      </c>
      <c r="H246" s="244">
        <v>29</v>
      </c>
      <c r="I246" s="245"/>
      <c r="J246" s="246">
        <f>ROUND(I246*H246,2)</f>
        <v>0</v>
      </c>
      <c r="K246" s="242" t="s">
        <v>4095</v>
      </c>
      <c r="L246" s="73"/>
      <c r="M246" s="247" t="s">
        <v>21</v>
      </c>
      <c r="N246" s="248" t="s">
        <v>47</v>
      </c>
      <c r="O246" s="48"/>
      <c r="P246" s="249">
        <f>O246*H246</f>
        <v>0</v>
      </c>
      <c r="Q246" s="249">
        <v>0</v>
      </c>
      <c r="R246" s="249">
        <f>Q246*H246</f>
        <v>0</v>
      </c>
      <c r="S246" s="249">
        <v>0</v>
      </c>
      <c r="T246" s="250">
        <f>S246*H246</f>
        <v>0</v>
      </c>
      <c r="AR246" s="25" t="s">
        <v>690</v>
      </c>
      <c r="AT246" s="25" t="s">
        <v>418</v>
      </c>
      <c r="AU246" s="25" t="s">
        <v>86</v>
      </c>
      <c r="AY246" s="25" t="s">
        <v>414</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690</v>
      </c>
      <c r="BM246" s="25" t="s">
        <v>4277</v>
      </c>
    </row>
    <row r="247" s="1" customFormat="1" ht="25.5" customHeight="1">
      <c r="B247" s="47"/>
      <c r="C247" s="240" t="s">
        <v>1028</v>
      </c>
      <c r="D247" s="240" t="s">
        <v>418</v>
      </c>
      <c r="E247" s="241" t="s">
        <v>4278</v>
      </c>
      <c r="F247" s="242" t="s">
        <v>4279</v>
      </c>
      <c r="G247" s="243" t="s">
        <v>678</v>
      </c>
      <c r="H247" s="244">
        <v>146</v>
      </c>
      <c r="I247" s="245"/>
      <c r="J247" s="246">
        <f>ROUND(I247*H247,2)</f>
        <v>0</v>
      </c>
      <c r="K247" s="242" t="s">
        <v>4095</v>
      </c>
      <c r="L247" s="73"/>
      <c r="M247" s="247" t="s">
        <v>21</v>
      </c>
      <c r="N247" s="248" t="s">
        <v>47</v>
      </c>
      <c r="O247" s="48"/>
      <c r="P247" s="249">
        <f>O247*H247</f>
        <v>0</v>
      </c>
      <c r="Q247" s="249">
        <v>0</v>
      </c>
      <c r="R247" s="249">
        <f>Q247*H247</f>
        <v>0</v>
      </c>
      <c r="S247" s="249">
        <v>0</v>
      </c>
      <c r="T247" s="250">
        <f>S247*H247</f>
        <v>0</v>
      </c>
      <c r="AR247" s="25" t="s">
        <v>690</v>
      </c>
      <c r="AT247" s="25" t="s">
        <v>418</v>
      </c>
      <c r="AU247" s="25" t="s">
        <v>86</v>
      </c>
      <c r="AY247" s="25" t="s">
        <v>414</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690</v>
      </c>
      <c r="BM247" s="25" t="s">
        <v>4280</v>
      </c>
    </row>
    <row r="248" s="1" customFormat="1" ht="25.5" customHeight="1">
      <c r="B248" s="47"/>
      <c r="C248" s="240" t="s">
        <v>1032</v>
      </c>
      <c r="D248" s="240" t="s">
        <v>418</v>
      </c>
      <c r="E248" s="241" t="s">
        <v>4281</v>
      </c>
      <c r="F248" s="242" t="s">
        <v>4282</v>
      </c>
      <c r="G248" s="243" t="s">
        <v>678</v>
      </c>
      <c r="H248" s="244">
        <v>22</v>
      </c>
      <c r="I248" s="245"/>
      <c r="J248" s="246">
        <f>ROUND(I248*H248,2)</f>
        <v>0</v>
      </c>
      <c r="K248" s="242" t="s">
        <v>4259</v>
      </c>
      <c r="L248" s="73"/>
      <c r="M248" s="247" t="s">
        <v>21</v>
      </c>
      <c r="N248" s="248" t="s">
        <v>47</v>
      </c>
      <c r="O248" s="48"/>
      <c r="P248" s="249">
        <f>O248*H248</f>
        <v>0</v>
      </c>
      <c r="Q248" s="249">
        <v>0</v>
      </c>
      <c r="R248" s="249">
        <f>Q248*H248</f>
        <v>0</v>
      </c>
      <c r="S248" s="249">
        <v>0</v>
      </c>
      <c r="T248" s="250">
        <f>S248*H248</f>
        <v>0</v>
      </c>
      <c r="AR248" s="25" t="s">
        <v>690</v>
      </c>
      <c r="AT248" s="25" t="s">
        <v>418</v>
      </c>
      <c r="AU248" s="25" t="s">
        <v>86</v>
      </c>
      <c r="AY248" s="25" t="s">
        <v>414</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690</v>
      </c>
      <c r="BM248" s="25" t="s">
        <v>4283</v>
      </c>
    </row>
    <row r="249" s="1" customFormat="1" ht="25.5" customHeight="1">
      <c r="B249" s="47"/>
      <c r="C249" s="240" t="s">
        <v>1036</v>
      </c>
      <c r="D249" s="240" t="s">
        <v>418</v>
      </c>
      <c r="E249" s="241" t="s">
        <v>4284</v>
      </c>
      <c r="F249" s="242" t="s">
        <v>4285</v>
      </c>
      <c r="G249" s="243" t="s">
        <v>678</v>
      </c>
      <c r="H249" s="244">
        <v>3</v>
      </c>
      <c r="I249" s="245"/>
      <c r="J249" s="246">
        <f>ROUND(I249*H249,2)</f>
        <v>0</v>
      </c>
      <c r="K249" s="242" t="s">
        <v>4264</v>
      </c>
      <c r="L249" s="73"/>
      <c r="M249" s="247" t="s">
        <v>21</v>
      </c>
      <c r="N249" s="248" t="s">
        <v>47</v>
      </c>
      <c r="O249" s="48"/>
      <c r="P249" s="249">
        <f>O249*H249</f>
        <v>0</v>
      </c>
      <c r="Q249" s="249">
        <v>0</v>
      </c>
      <c r="R249" s="249">
        <f>Q249*H249</f>
        <v>0</v>
      </c>
      <c r="S249" s="249">
        <v>0</v>
      </c>
      <c r="T249" s="250">
        <f>S249*H249</f>
        <v>0</v>
      </c>
      <c r="AR249" s="25" t="s">
        <v>690</v>
      </c>
      <c r="AT249" s="25" t="s">
        <v>418</v>
      </c>
      <c r="AU249" s="25" t="s">
        <v>86</v>
      </c>
      <c r="AY249" s="25" t="s">
        <v>414</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690</v>
      </c>
      <c r="BM249" s="25" t="s">
        <v>4286</v>
      </c>
    </row>
    <row r="250" s="1" customFormat="1" ht="25.5" customHeight="1">
      <c r="B250" s="47"/>
      <c r="C250" s="240" t="s">
        <v>1056</v>
      </c>
      <c r="D250" s="240" t="s">
        <v>418</v>
      </c>
      <c r="E250" s="241" t="s">
        <v>4287</v>
      </c>
      <c r="F250" s="242" t="s">
        <v>4288</v>
      </c>
      <c r="G250" s="243" t="s">
        <v>678</v>
      </c>
      <c r="H250" s="244">
        <v>1</v>
      </c>
      <c r="I250" s="245"/>
      <c r="J250" s="246">
        <f>ROUND(I250*H250,2)</f>
        <v>0</v>
      </c>
      <c r="K250" s="242" t="s">
        <v>4259</v>
      </c>
      <c r="L250" s="73"/>
      <c r="M250" s="247" t="s">
        <v>21</v>
      </c>
      <c r="N250" s="248" t="s">
        <v>47</v>
      </c>
      <c r="O250" s="48"/>
      <c r="P250" s="249">
        <f>O250*H250</f>
        <v>0</v>
      </c>
      <c r="Q250" s="249">
        <v>0</v>
      </c>
      <c r="R250" s="249">
        <f>Q250*H250</f>
        <v>0</v>
      </c>
      <c r="S250" s="249">
        <v>0</v>
      </c>
      <c r="T250" s="250">
        <f>S250*H250</f>
        <v>0</v>
      </c>
      <c r="AR250" s="25" t="s">
        <v>690</v>
      </c>
      <c r="AT250" s="25" t="s">
        <v>418</v>
      </c>
      <c r="AU250" s="25" t="s">
        <v>86</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690</v>
      </c>
      <c r="BM250" s="25" t="s">
        <v>4289</v>
      </c>
    </row>
    <row r="251" s="1" customFormat="1" ht="25.5" customHeight="1">
      <c r="B251" s="47"/>
      <c r="C251" s="240" t="s">
        <v>340</v>
      </c>
      <c r="D251" s="240" t="s">
        <v>418</v>
      </c>
      <c r="E251" s="241" t="s">
        <v>4290</v>
      </c>
      <c r="F251" s="242" t="s">
        <v>4291</v>
      </c>
      <c r="G251" s="243" t="s">
        <v>678</v>
      </c>
      <c r="H251" s="244">
        <v>4</v>
      </c>
      <c r="I251" s="245"/>
      <c r="J251" s="246">
        <f>ROUND(I251*H251,2)</f>
        <v>0</v>
      </c>
      <c r="K251" s="242" t="s">
        <v>4259</v>
      </c>
      <c r="L251" s="73"/>
      <c r="M251" s="247" t="s">
        <v>21</v>
      </c>
      <c r="N251" s="248" t="s">
        <v>47</v>
      </c>
      <c r="O251" s="48"/>
      <c r="P251" s="249">
        <f>O251*H251</f>
        <v>0</v>
      </c>
      <c r="Q251" s="249">
        <v>0</v>
      </c>
      <c r="R251" s="249">
        <f>Q251*H251</f>
        <v>0</v>
      </c>
      <c r="S251" s="249">
        <v>0</v>
      </c>
      <c r="T251" s="250">
        <f>S251*H251</f>
        <v>0</v>
      </c>
      <c r="AR251" s="25" t="s">
        <v>690</v>
      </c>
      <c r="AT251" s="25" t="s">
        <v>418</v>
      </c>
      <c r="AU251" s="25" t="s">
        <v>86</v>
      </c>
      <c r="AY251" s="25" t="s">
        <v>414</v>
      </c>
      <c r="BE251" s="251">
        <f>IF(N251="základní",J251,0)</f>
        <v>0</v>
      </c>
      <c r="BF251" s="251">
        <f>IF(N251="snížená",J251,0)</f>
        <v>0</v>
      </c>
      <c r="BG251" s="251">
        <f>IF(N251="zákl. přenesená",J251,0)</f>
        <v>0</v>
      </c>
      <c r="BH251" s="251">
        <f>IF(N251="sníž. přenesená",J251,0)</f>
        <v>0</v>
      </c>
      <c r="BI251" s="251">
        <f>IF(N251="nulová",J251,0)</f>
        <v>0</v>
      </c>
      <c r="BJ251" s="25" t="s">
        <v>83</v>
      </c>
      <c r="BK251" s="251">
        <f>ROUND(I251*H251,2)</f>
        <v>0</v>
      </c>
      <c r="BL251" s="25" t="s">
        <v>690</v>
      </c>
      <c r="BM251" s="25" t="s">
        <v>4292</v>
      </c>
    </row>
    <row r="252" s="1" customFormat="1" ht="25.5" customHeight="1">
      <c r="B252" s="47"/>
      <c r="C252" s="240" t="s">
        <v>1067</v>
      </c>
      <c r="D252" s="240" t="s">
        <v>418</v>
      </c>
      <c r="E252" s="241" t="s">
        <v>4293</v>
      </c>
      <c r="F252" s="242" t="s">
        <v>4294</v>
      </c>
      <c r="G252" s="243" t="s">
        <v>678</v>
      </c>
      <c r="H252" s="244">
        <v>2</v>
      </c>
      <c r="I252" s="245"/>
      <c r="J252" s="246">
        <f>ROUND(I252*H252,2)</f>
        <v>0</v>
      </c>
      <c r="K252" s="242" t="s">
        <v>4095</v>
      </c>
      <c r="L252" s="73"/>
      <c r="M252" s="247" t="s">
        <v>21</v>
      </c>
      <c r="N252" s="248" t="s">
        <v>47</v>
      </c>
      <c r="O252" s="48"/>
      <c r="P252" s="249">
        <f>O252*H252</f>
        <v>0</v>
      </c>
      <c r="Q252" s="249">
        <v>0</v>
      </c>
      <c r="R252" s="249">
        <f>Q252*H252</f>
        <v>0</v>
      </c>
      <c r="S252" s="249">
        <v>0</v>
      </c>
      <c r="T252" s="250">
        <f>S252*H252</f>
        <v>0</v>
      </c>
      <c r="AR252" s="25" t="s">
        <v>690</v>
      </c>
      <c r="AT252" s="25" t="s">
        <v>418</v>
      </c>
      <c r="AU252" s="25" t="s">
        <v>86</v>
      </c>
      <c r="AY252" s="25" t="s">
        <v>414</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690</v>
      </c>
      <c r="BM252" s="25" t="s">
        <v>4295</v>
      </c>
    </row>
    <row r="253" s="1" customFormat="1" ht="16.5" customHeight="1">
      <c r="B253" s="47"/>
      <c r="C253" s="240" t="s">
        <v>1078</v>
      </c>
      <c r="D253" s="240" t="s">
        <v>418</v>
      </c>
      <c r="E253" s="241" t="s">
        <v>4296</v>
      </c>
      <c r="F253" s="242" t="s">
        <v>4297</v>
      </c>
      <c r="G253" s="243" t="s">
        <v>145</v>
      </c>
      <c r="H253" s="244">
        <v>50</v>
      </c>
      <c r="I253" s="245"/>
      <c r="J253" s="246">
        <f>ROUND(I253*H253,2)</f>
        <v>0</v>
      </c>
      <c r="K253" s="242" t="s">
        <v>4095</v>
      </c>
      <c r="L253" s="73"/>
      <c r="M253" s="247" t="s">
        <v>21</v>
      </c>
      <c r="N253" s="248" t="s">
        <v>47</v>
      </c>
      <c r="O253" s="48"/>
      <c r="P253" s="249">
        <f>O253*H253</f>
        <v>0</v>
      </c>
      <c r="Q253" s="249">
        <v>4.0000000000000003E-05</v>
      </c>
      <c r="R253" s="249">
        <f>Q253*H253</f>
        <v>0.002</v>
      </c>
      <c r="S253" s="249">
        <v>0.0025400000000000002</v>
      </c>
      <c r="T253" s="250">
        <f>S253*H253</f>
        <v>0.127</v>
      </c>
      <c r="AR253" s="25" t="s">
        <v>690</v>
      </c>
      <c r="AT253" s="25" t="s">
        <v>418</v>
      </c>
      <c r="AU253" s="25" t="s">
        <v>86</v>
      </c>
      <c r="AY253" s="25" t="s">
        <v>414</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690</v>
      </c>
      <c r="BM253" s="25" t="s">
        <v>4298</v>
      </c>
    </row>
    <row r="254" s="1" customFormat="1" ht="16.5" customHeight="1">
      <c r="B254" s="47"/>
      <c r="C254" s="240" t="s">
        <v>1086</v>
      </c>
      <c r="D254" s="240" t="s">
        <v>418</v>
      </c>
      <c r="E254" s="241" t="s">
        <v>4299</v>
      </c>
      <c r="F254" s="242" t="s">
        <v>4300</v>
      </c>
      <c r="G254" s="243" t="s">
        <v>145</v>
      </c>
      <c r="H254" s="244">
        <v>100</v>
      </c>
      <c r="I254" s="245"/>
      <c r="J254" s="246">
        <f>ROUND(I254*H254,2)</f>
        <v>0</v>
      </c>
      <c r="K254" s="242" t="s">
        <v>4095</v>
      </c>
      <c r="L254" s="73"/>
      <c r="M254" s="247" t="s">
        <v>21</v>
      </c>
      <c r="N254" s="248" t="s">
        <v>47</v>
      </c>
      <c r="O254" s="48"/>
      <c r="P254" s="249">
        <f>O254*H254</f>
        <v>0</v>
      </c>
      <c r="Q254" s="249">
        <v>6.0000000000000002E-05</v>
      </c>
      <c r="R254" s="249">
        <f>Q254*H254</f>
        <v>0.0060000000000000001</v>
      </c>
      <c r="S254" s="249">
        <v>0.0084100000000000008</v>
      </c>
      <c r="T254" s="250">
        <f>S254*H254</f>
        <v>0.84100000000000008</v>
      </c>
      <c r="AR254" s="25" t="s">
        <v>690</v>
      </c>
      <c r="AT254" s="25" t="s">
        <v>418</v>
      </c>
      <c r="AU254" s="25" t="s">
        <v>86</v>
      </c>
      <c r="AY254" s="25" t="s">
        <v>414</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690</v>
      </c>
      <c r="BM254" s="25" t="s">
        <v>4301</v>
      </c>
    </row>
    <row r="255" s="1" customFormat="1" ht="16.5" customHeight="1">
      <c r="B255" s="47"/>
      <c r="C255" s="240" t="s">
        <v>1097</v>
      </c>
      <c r="D255" s="240" t="s">
        <v>418</v>
      </c>
      <c r="E255" s="241" t="s">
        <v>4302</v>
      </c>
      <c r="F255" s="242" t="s">
        <v>4303</v>
      </c>
      <c r="G255" s="243" t="s">
        <v>145</v>
      </c>
      <c r="H255" s="244">
        <v>100</v>
      </c>
      <c r="I255" s="245"/>
      <c r="J255" s="246">
        <f>ROUND(I255*H255,2)</f>
        <v>0</v>
      </c>
      <c r="K255" s="242" t="s">
        <v>4095</v>
      </c>
      <c r="L255" s="73"/>
      <c r="M255" s="247" t="s">
        <v>21</v>
      </c>
      <c r="N255" s="248" t="s">
        <v>47</v>
      </c>
      <c r="O255" s="48"/>
      <c r="P255" s="249">
        <f>O255*H255</f>
        <v>0</v>
      </c>
      <c r="Q255" s="249">
        <v>0.00012</v>
      </c>
      <c r="R255" s="249">
        <f>Q255*H255</f>
        <v>0.012</v>
      </c>
      <c r="S255" s="249">
        <v>0.02359</v>
      </c>
      <c r="T255" s="250">
        <f>S255*H255</f>
        <v>2.359</v>
      </c>
      <c r="AR255" s="25" t="s">
        <v>690</v>
      </c>
      <c r="AT255" s="25" t="s">
        <v>418</v>
      </c>
      <c r="AU255" s="25" t="s">
        <v>86</v>
      </c>
      <c r="AY255" s="25" t="s">
        <v>414</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690</v>
      </c>
      <c r="BM255" s="25" t="s">
        <v>4304</v>
      </c>
    </row>
    <row r="256" s="1" customFormat="1" ht="25.5" customHeight="1">
      <c r="B256" s="47"/>
      <c r="C256" s="240" t="s">
        <v>1111</v>
      </c>
      <c r="D256" s="240" t="s">
        <v>418</v>
      </c>
      <c r="E256" s="241" t="s">
        <v>4305</v>
      </c>
      <c r="F256" s="242" t="s">
        <v>4306</v>
      </c>
      <c r="G256" s="243" t="s">
        <v>145</v>
      </c>
      <c r="H256" s="244">
        <v>153</v>
      </c>
      <c r="I256" s="245"/>
      <c r="J256" s="246">
        <f>ROUND(I256*H256,2)</f>
        <v>0</v>
      </c>
      <c r="K256" s="242" t="s">
        <v>4095</v>
      </c>
      <c r="L256" s="73"/>
      <c r="M256" s="247" t="s">
        <v>21</v>
      </c>
      <c r="N256" s="248" t="s">
        <v>47</v>
      </c>
      <c r="O256" s="48"/>
      <c r="P256" s="249">
        <f>O256*H256</f>
        <v>0</v>
      </c>
      <c r="Q256" s="249">
        <v>0.0058799999999999998</v>
      </c>
      <c r="R256" s="249">
        <f>Q256*H256</f>
        <v>0.89964</v>
      </c>
      <c r="S256" s="249">
        <v>0</v>
      </c>
      <c r="T256" s="250">
        <f>S256*H256</f>
        <v>0</v>
      </c>
      <c r="AR256" s="25" t="s">
        <v>690</v>
      </c>
      <c r="AT256" s="25" t="s">
        <v>418</v>
      </c>
      <c r="AU256" s="25" t="s">
        <v>86</v>
      </c>
      <c r="AY256" s="25" t="s">
        <v>414</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690</v>
      </c>
      <c r="BM256" s="25" t="s">
        <v>4307</v>
      </c>
    </row>
    <row r="257" s="13" customFormat="1">
      <c r="B257" s="265"/>
      <c r="C257" s="266"/>
      <c r="D257" s="252" t="s">
        <v>428</v>
      </c>
      <c r="E257" s="267" t="s">
        <v>21</v>
      </c>
      <c r="F257" s="268" t="s">
        <v>4308</v>
      </c>
      <c r="G257" s="266"/>
      <c r="H257" s="269">
        <v>153</v>
      </c>
      <c r="I257" s="270"/>
      <c r="J257" s="266"/>
      <c r="K257" s="266"/>
      <c r="L257" s="271"/>
      <c r="M257" s="272"/>
      <c r="N257" s="273"/>
      <c r="O257" s="273"/>
      <c r="P257" s="273"/>
      <c r="Q257" s="273"/>
      <c r="R257" s="273"/>
      <c r="S257" s="273"/>
      <c r="T257" s="274"/>
      <c r="AT257" s="275" t="s">
        <v>428</v>
      </c>
      <c r="AU257" s="275" t="s">
        <v>86</v>
      </c>
      <c r="AV257" s="13" t="s">
        <v>86</v>
      </c>
      <c r="AW257" s="13" t="s">
        <v>39</v>
      </c>
      <c r="AX257" s="13" t="s">
        <v>83</v>
      </c>
      <c r="AY257" s="275" t="s">
        <v>414</v>
      </c>
    </row>
    <row r="258" s="12" customFormat="1">
      <c r="B258" s="255"/>
      <c r="C258" s="256"/>
      <c r="D258" s="252" t="s">
        <v>428</v>
      </c>
      <c r="E258" s="257" t="s">
        <v>21</v>
      </c>
      <c r="F258" s="258" t="s">
        <v>4309</v>
      </c>
      <c r="G258" s="256"/>
      <c r="H258" s="257" t="s">
        <v>21</v>
      </c>
      <c r="I258" s="259"/>
      <c r="J258" s="256"/>
      <c r="K258" s="256"/>
      <c r="L258" s="260"/>
      <c r="M258" s="261"/>
      <c r="N258" s="262"/>
      <c r="O258" s="262"/>
      <c r="P258" s="262"/>
      <c r="Q258" s="262"/>
      <c r="R258" s="262"/>
      <c r="S258" s="262"/>
      <c r="T258" s="263"/>
      <c r="AT258" s="264" t="s">
        <v>428</v>
      </c>
      <c r="AU258" s="264" t="s">
        <v>86</v>
      </c>
      <c r="AV258" s="12" t="s">
        <v>83</v>
      </c>
      <c r="AW258" s="12" t="s">
        <v>39</v>
      </c>
      <c r="AX258" s="12" t="s">
        <v>76</v>
      </c>
      <c r="AY258" s="264" t="s">
        <v>414</v>
      </c>
    </row>
    <row r="259" s="12" customFormat="1">
      <c r="B259" s="255"/>
      <c r="C259" s="256"/>
      <c r="D259" s="252" t="s">
        <v>428</v>
      </c>
      <c r="E259" s="257" t="s">
        <v>21</v>
      </c>
      <c r="F259" s="258" t="s">
        <v>4087</v>
      </c>
      <c r="G259" s="256"/>
      <c r="H259" s="257" t="s">
        <v>21</v>
      </c>
      <c r="I259" s="259"/>
      <c r="J259" s="256"/>
      <c r="K259" s="256"/>
      <c r="L259" s="260"/>
      <c r="M259" s="261"/>
      <c r="N259" s="262"/>
      <c r="O259" s="262"/>
      <c r="P259" s="262"/>
      <c r="Q259" s="262"/>
      <c r="R259" s="262"/>
      <c r="S259" s="262"/>
      <c r="T259" s="263"/>
      <c r="AT259" s="264" t="s">
        <v>428</v>
      </c>
      <c r="AU259" s="264" t="s">
        <v>86</v>
      </c>
      <c r="AV259" s="12" t="s">
        <v>83</v>
      </c>
      <c r="AW259" s="12" t="s">
        <v>39</v>
      </c>
      <c r="AX259" s="12" t="s">
        <v>76</v>
      </c>
      <c r="AY259" s="264" t="s">
        <v>414</v>
      </c>
    </row>
    <row r="260" s="1" customFormat="1" ht="25.5" customHeight="1">
      <c r="B260" s="47"/>
      <c r="C260" s="240" t="s">
        <v>1115</v>
      </c>
      <c r="D260" s="240" t="s">
        <v>418</v>
      </c>
      <c r="E260" s="241" t="s">
        <v>4310</v>
      </c>
      <c r="F260" s="242" t="s">
        <v>4311</v>
      </c>
      <c r="G260" s="243" t="s">
        <v>145</v>
      </c>
      <c r="H260" s="244">
        <v>60</v>
      </c>
      <c r="I260" s="245"/>
      <c r="J260" s="246">
        <f>ROUND(I260*H260,2)</f>
        <v>0</v>
      </c>
      <c r="K260" s="242" t="s">
        <v>4095</v>
      </c>
      <c r="L260" s="73"/>
      <c r="M260" s="247" t="s">
        <v>21</v>
      </c>
      <c r="N260" s="248" t="s">
        <v>47</v>
      </c>
      <c r="O260" s="48"/>
      <c r="P260" s="249">
        <f>O260*H260</f>
        <v>0</v>
      </c>
      <c r="Q260" s="249">
        <v>0.0058700000000000002</v>
      </c>
      <c r="R260" s="249">
        <f>Q260*H260</f>
        <v>0.35220000000000001</v>
      </c>
      <c r="S260" s="249">
        <v>0</v>
      </c>
      <c r="T260" s="250">
        <f>S260*H260</f>
        <v>0</v>
      </c>
      <c r="AR260" s="25" t="s">
        <v>690</v>
      </c>
      <c r="AT260" s="25" t="s">
        <v>418</v>
      </c>
      <c r="AU260" s="25" t="s">
        <v>86</v>
      </c>
      <c r="AY260" s="25" t="s">
        <v>414</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690</v>
      </c>
      <c r="BM260" s="25" t="s">
        <v>4312</v>
      </c>
    </row>
    <row r="261" s="13" customFormat="1">
      <c r="B261" s="265"/>
      <c r="C261" s="266"/>
      <c r="D261" s="252" t="s">
        <v>428</v>
      </c>
      <c r="E261" s="267" t="s">
        <v>21</v>
      </c>
      <c r="F261" s="268" t="s">
        <v>4313</v>
      </c>
      <c r="G261" s="266"/>
      <c r="H261" s="269">
        <v>60</v>
      </c>
      <c r="I261" s="270"/>
      <c r="J261" s="266"/>
      <c r="K261" s="266"/>
      <c r="L261" s="271"/>
      <c r="M261" s="272"/>
      <c r="N261" s="273"/>
      <c r="O261" s="273"/>
      <c r="P261" s="273"/>
      <c r="Q261" s="273"/>
      <c r="R261" s="273"/>
      <c r="S261" s="273"/>
      <c r="T261" s="274"/>
      <c r="AT261" s="275" t="s">
        <v>428</v>
      </c>
      <c r="AU261" s="275" t="s">
        <v>86</v>
      </c>
      <c r="AV261" s="13" t="s">
        <v>86</v>
      </c>
      <c r="AW261" s="13" t="s">
        <v>39</v>
      </c>
      <c r="AX261" s="13" t="s">
        <v>83</v>
      </c>
      <c r="AY261" s="275" t="s">
        <v>414</v>
      </c>
    </row>
    <row r="262" s="12" customFormat="1">
      <c r="B262" s="255"/>
      <c r="C262" s="256"/>
      <c r="D262" s="252" t="s">
        <v>428</v>
      </c>
      <c r="E262" s="257" t="s">
        <v>21</v>
      </c>
      <c r="F262" s="258" t="s">
        <v>4309</v>
      </c>
      <c r="G262" s="256"/>
      <c r="H262" s="257" t="s">
        <v>21</v>
      </c>
      <c r="I262" s="259"/>
      <c r="J262" s="256"/>
      <c r="K262" s="256"/>
      <c r="L262" s="260"/>
      <c r="M262" s="261"/>
      <c r="N262" s="262"/>
      <c r="O262" s="262"/>
      <c r="P262" s="262"/>
      <c r="Q262" s="262"/>
      <c r="R262" s="262"/>
      <c r="S262" s="262"/>
      <c r="T262" s="263"/>
      <c r="AT262" s="264" t="s">
        <v>428</v>
      </c>
      <c r="AU262" s="264" t="s">
        <v>86</v>
      </c>
      <c r="AV262" s="12" t="s">
        <v>83</v>
      </c>
      <c r="AW262" s="12" t="s">
        <v>39</v>
      </c>
      <c r="AX262" s="12" t="s">
        <v>76</v>
      </c>
      <c r="AY262" s="264" t="s">
        <v>414</v>
      </c>
    </row>
    <row r="263" s="12" customFormat="1">
      <c r="B263" s="255"/>
      <c r="C263" s="256"/>
      <c r="D263" s="252" t="s">
        <v>428</v>
      </c>
      <c r="E263" s="257" t="s">
        <v>21</v>
      </c>
      <c r="F263" s="258" t="s">
        <v>4087</v>
      </c>
      <c r="G263" s="256"/>
      <c r="H263" s="257" t="s">
        <v>21</v>
      </c>
      <c r="I263" s="259"/>
      <c r="J263" s="256"/>
      <c r="K263" s="256"/>
      <c r="L263" s="260"/>
      <c r="M263" s="261"/>
      <c r="N263" s="262"/>
      <c r="O263" s="262"/>
      <c r="P263" s="262"/>
      <c r="Q263" s="262"/>
      <c r="R263" s="262"/>
      <c r="S263" s="262"/>
      <c r="T263" s="263"/>
      <c r="AT263" s="264" t="s">
        <v>428</v>
      </c>
      <c r="AU263" s="264" t="s">
        <v>86</v>
      </c>
      <c r="AV263" s="12" t="s">
        <v>83</v>
      </c>
      <c r="AW263" s="12" t="s">
        <v>39</v>
      </c>
      <c r="AX263" s="12" t="s">
        <v>76</v>
      </c>
      <c r="AY263" s="264" t="s">
        <v>414</v>
      </c>
    </row>
    <row r="264" s="1" customFormat="1" ht="25.5" customHeight="1">
      <c r="B264" s="47"/>
      <c r="C264" s="240" t="s">
        <v>1126</v>
      </c>
      <c r="D264" s="240" t="s">
        <v>418</v>
      </c>
      <c r="E264" s="241" t="s">
        <v>4314</v>
      </c>
      <c r="F264" s="242" t="s">
        <v>4315</v>
      </c>
      <c r="G264" s="243" t="s">
        <v>145</v>
      </c>
      <c r="H264" s="244">
        <v>42</v>
      </c>
      <c r="I264" s="245"/>
      <c r="J264" s="246">
        <f>ROUND(I264*H264,2)</f>
        <v>0</v>
      </c>
      <c r="K264" s="242" t="s">
        <v>4095</v>
      </c>
      <c r="L264" s="73"/>
      <c r="M264" s="247" t="s">
        <v>21</v>
      </c>
      <c r="N264" s="248" t="s">
        <v>47</v>
      </c>
      <c r="O264" s="48"/>
      <c r="P264" s="249">
        <f>O264*H264</f>
        <v>0</v>
      </c>
      <c r="Q264" s="249">
        <v>0.0076800000000000002</v>
      </c>
      <c r="R264" s="249">
        <f>Q264*H264</f>
        <v>0.32256000000000001</v>
      </c>
      <c r="S264" s="249">
        <v>0</v>
      </c>
      <c r="T264" s="250">
        <f>S264*H264</f>
        <v>0</v>
      </c>
      <c r="AR264" s="25" t="s">
        <v>690</v>
      </c>
      <c r="AT264" s="25" t="s">
        <v>418</v>
      </c>
      <c r="AU264" s="25" t="s">
        <v>86</v>
      </c>
      <c r="AY264" s="25" t="s">
        <v>414</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690</v>
      </c>
      <c r="BM264" s="25" t="s">
        <v>4316</v>
      </c>
    </row>
    <row r="265" s="13" customFormat="1">
      <c r="B265" s="265"/>
      <c r="C265" s="266"/>
      <c r="D265" s="252" t="s">
        <v>428</v>
      </c>
      <c r="E265" s="267" t="s">
        <v>21</v>
      </c>
      <c r="F265" s="268" t="s">
        <v>4317</v>
      </c>
      <c r="G265" s="266"/>
      <c r="H265" s="269">
        <v>42</v>
      </c>
      <c r="I265" s="270"/>
      <c r="J265" s="266"/>
      <c r="K265" s="266"/>
      <c r="L265" s="271"/>
      <c r="M265" s="272"/>
      <c r="N265" s="273"/>
      <c r="O265" s="273"/>
      <c r="P265" s="273"/>
      <c r="Q265" s="273"/>
      <c r="R265" s="273"/>
      <c r="S265" s="273"/>
      <c r="T265" s="274"/>
      <c r="AT265" s="275" t="s">
        <v>428</v>
      </c>
      <c r="AU265" s="275" t="s">
        <v>86</v>
      </c>
      <c r="AV265" s="13" t="s">
        <v>86</v>
      </c>
      <c r="AW265" s="13" t="s">
        <v>39</v>
      </c>
      <c r="AX265" s="13" t="s">
        <v>83</v>
      </c>
      <c r="AY265" s="275" t="s">
        <v>414</v>
      </c>
    </row>
    <row r="266" s="12" customFormat="1">
      <c r="B266" s="255"/>
      <c r="C266" s="256"/>
      <c r="D266" s="252" t="s">
        <v>428</v>
      </c>
      <c r="E266" s="257" t="s">
        <v>21</v>
      </c>
      <c r="F266" s="258" t="s">
        <v>4309</v>
      </c>
      <c r="G266" s="256"/>
      <c r="H266" s="257" t="s">
        <v>21</v>
      </c>
      <c r="I266" s="259"/>
      <c r="J266" s="256"/>
      <c r="K266" s="256"/>
      <c r="L266" s="260"/>
      <c r="M266" s="261"/>
      <c r="N266" s="262"/>
      <c r="O266" s="262"/>
      <c r="P266" s="262"/>
      <c r="Q266" s="262"/>
      <c r="R266" s="262"/>
      <c r="S266" s="262"/>
      <c r="T266" s="263"/>
      <c r="AT266" s="264" t="s">
        <v>428</v>
      </c>
      <c r="AU266" s="264" t="s">
        <v>86</v>
      </c>
      <c r="AV266" s="12" t="s">
        <v>83</v>
      </c>
      <c r="AW266" s="12" t="s">
        <v>39</v>
      </c>
      <c r="AX266" s="12" t="s">
        <v>76</v>
      </c>
      <c r="AY266" s="264" t="s">
        <v>414</v>
      </c>
    </row>
    <row r="267" s="12" customFormat="1">
      <c r="B267" s="255"/>
      <c r="C267" s="256"/>
      <c r="D267" s="252" t="s">
        <v>428</v>
      </c>
      <c r="E267" s="257" t="s">
        <v>21</v>
      </c>
      <c r="F267" s="258" t="s">
        <v>4087</v>
      </c>
      <c r="G267" s="256"/>
      <c r="H267" s="257" t="s">
        <v>21</v>
      </c>
      <c r="I267" s="259"/>
      <c r="J267" s="256"/>
      <c r="K267" s="256"/>
      <c r="L267" s="260"/>
      <c r="M267" s="261"/>
      <c r="N267" s="262"/>
      <c r="O267" s="262"/>
      <c r="P267" s="262"/>
      <c r="Q267" s="262"/>
      <c r="R267" s="262"/>
      <c r="S267" s="262"/>
      <c r="T267" s="263"/>
      <c r="AT267" s="264" t="s">
        <v>428</v>
      </c>
      <c r="AU267" s="264" t="s">
        <v>86</v>
      </c>
      <c r="AV267" s="12" t="s">
        <v>83</v>
      </c>
      <c r="AW267" s="12" t="s">
        <v>39</v>
      </c>
      <c r="AX267" s="12" t="s">
        <v>76</v>
      </c>
      <c r="AY267" s="264" t="s">
        <v>414</v>
      </c>
    </row>
    <row r="268" s="1" customFormat="1" ht="25.5" customHeight="1">
      <c r="B268" s="47"/>
      <c r="C268" s="240" t="s">
        <v>1136</v>
      </c>
      <c r="D268" s="240" t="s">
        <v>418</v>
      </c>
      <c r="E268" s="241" t="s">
        <v>4318</v>
      </c>
      <c r="F268" s="242" t="s">
        <v>4319</v>
      </c>
      <c r="G268" s="243" t="s">
        <v>145</v>
      </c>
      <c r="H268" s="244">
        <v>54</v>
      </c>
      <c r="I268" s="245"/>
      <c r="J268" s="246">
        <f>ROUND(I268*H268,2)</f>
        <v>0</v>
      </c>
      <c r="K268" s="242" t="s">
        <v>4095</v>
      </c>
      <c r="L268" s="73"/>
      <c r="M268" s="247" t="s">
        <v>21</v>
      </c>
      <c r="N268" s="248" t="s">
        <v>47</v>
      </c>
      <c r="O268" s="48"/>
      <c r="P268" s="249">
        <f>O268*H268</f>
        <v>0</v>
      </c>
      <c r="Q268" s="249">
        <v>0.01005</v>
      </c>
      <c r="R268" s="249">
        <f>Q268*H268</f>
        <v>0.54269999999999996</v>
      </c>
      <c r="S268" s="249">
        <v>0</v>
      </c>
      <c r="T268" s="250">
        <f>S268*H268</f>
        <v>0</v>
      </c>
      <c r="AR268" s="25" t="s">
        <v>690</v>
      </c>
      <c r="AT268" s="25" t="s">
        <v>418</v>
      </c>
      <c r="AU268" s="25" t="s">
        <v>86</v>
      </c>
      <c r="AY268" s="25" t="s">
        <v>414</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690</v>
      </c>
      <c r="BM268" s="25" t="s">
        <v>4320</v>
      </c>
    </row>
    <row r="269" s="13" customFormat="1">
      <c r="B269" s="265"/>
      <c r="C269" s="266"/>
      <c r="D269" s="252" t="s">
        <v>428</v>
      </c>
      <c r="E269" s="267" t="s">
        <v>21</v>
      </c>
      <c r="F269" s="268" t="s">
        <v>4321</v>
      </c>
      <c r="G269" s="266"/>
      <c r="H269" s="269">
        <v>54</v>
      </c>
      <c r="I269" s="270"/>
      <c r="J269" s="266"/>
      <c r="K269" s="266"/>
      <c r="L269" s="271"/>
      <c r="M269" s="272"/>
      <c r="N269" s="273"/>
      <c r="O269" s="273"/>
      <c r="P269" s="273"/>
      <c r="Q269" s="273"/>
      <c r="R269" s="273"/>
      <c r="S269" s="273"/>
      <c r="T269" s="274"/>
      <c r="AT269" s="275" t="s">
        <v>428</v>
      </c>
      <c r="AU269" s="275" t="s">
        <v>86</v>
      </c>
      <c r="AV269" s="13" t="s">
        <v>86</v>
      </c>
      <c r="AW269" s="13" t="s">
        <v>39</v>
      </c>
      <c r="AX269" s="13" t="s">
        <v>83</v>
      </c>
      <c r="AY269" s="275" t="s">
        <v>414</v>
      </c>
    </row>
    <row r="270" s="12" customFormat="1">
      <c r="B270" s="255"/>
      <c r="C270" s="256"/>
      <c r="D270" s="252" t="s">
        <v>428</v>
      </c>
      <c r="E270" s="257" t="s">
        <v>21</v>
      </c>
      <c r="F270" s="258" t="s">
        <v>4309</v>
      </c>
      <c r="G270" s="256"/>
      <c r="H270" s="257" t="s">
        <v>21</v>
      </c>
      <c r="I270" s="259"/>
      <c r="J270" s="256"/>
      <c r="K270" s="256"/>
      <c r="L270" s="260"/>
      <c r="M270" s="261"/>
      <c r="N270" s="262"/>
      <c r="O270" s="262"/>
      <c r="P270" s="262"/>
      <c r="Q270" s="262"/>
      <c r="R270" s="262"/>
      <c r="S270" s="262"/>
      <c r="T270" s="263"/>
      <c r="AT270" s="264" t="s">
        <v>428</v>
      </c>
      <c r="AU270" s="264" t="s">
        <v>86</v>
      </c>
      <c r="AV270" s="12" t="s">
        <v>83</v>
      </c>
      <c r="AW270" s="12" t="s">
        <v>39</v>
      </c>
      <c r="AX270" s="12" t="s">
        <v>76</v>
      </c>
      <c r="AY270" s="264" t="s">
        <v>414</v>
      </c>
    </row>
    <row r="271" s="12" customFormat="1">
      <c r="B271" s="255"/>
      <c r="C271" s="256"/>
      <c r="D271" s="252" t="s">
        <v>428</v>
      </c>
      <c r="E271" s="257" t="s">
        <v>21</v>
      </c>
      <c r="F271" s="258" t="s">
        <v>4087</v>
      </c>
      <c r="G271" s="256"/>
      <c r="H271" s="257" t="s">
        <v>21</v>
      </c>
      <c r="I271" s="259"/>
      <c r="J271" s="256"/>
      <c r="K271" s="256"/>
      <c r="L271" s="260"/>
      <c r="M271" s="261"/>
      <c r="N271" s="262"/>
      <c r="O271" s="262"/>
      <c r="P271" s="262"/>
      <c r="Q271" s="262"/>
      <c r="R271" s="262"/>
      <c r="S271" s="262"/>
      <c r="T271" s="263"/>
      <c r="AT271" s="264" t="s">
        <v>428</v>
      </c>
      <c r="AU271" s="264" t="s">
        <v>86</v>
      </c>
      <c r="AV271" s="12" t="s">
        <v>83</v>
      </c>
      <c r="AW271" s="12" t="s">
        <v>39</v>
      </c>
      <c r="AX271" s="12" t="s">
        <v>76</v>
      </c>
      <c r="AY271" s="264" t="s">
        <v>414</v>
      </c>
    </row>
    <row r="272" s="1" customFormat="1" ht="25.5" customHeight="1">
      <c r="B272" s="47"/>
      <c r="C272" s="240" t="s">
        <v>1141</v>
      </c>
      <c r="D272" s="240" t="s">
        <v>418</v>
      </c>
      <c r="E272" s="241" t="s">
        <v>4322</v>
      </c>
      <c r="F272" s="242" t="s">
        <v>4323</v>
      </c>
      <c r="G272" s="243" t="s">
        <v>145</v>
      </c>
      <c r="H272" s="244">
        <v>116</v>
      </c>
      <c r="I272" s="245"/>
      <c r="J272" s="246">
        <f>ROUND(I272*H272,2)</f>
        <v>0</v>
      </c>
      <c r="K272" s="242" t="s">
        <v>4095</v>
      </c>
      <c r="L272" s="73"/>
      <c r="M272" s="247" t="s">
        <v>21</v>
      </c>
      <c r="N272" s="248" t="s">
        <v>47</v>
      </c>
      <c r="O272" s="48"/>
      <c r="P272" s="249">
        <f>O272*H272</f>
        <v>0</v>
      </c>
      <c r="Q272" s="249">
        <v>0.016140000000000002</v>
      </c>
      <c r="R272" s="249">
        <f>Q272*H272</f>
        <v>1.8722400000000001</v>
      </c>
      <c r="S272" s="249">
        <v>0</v>
      </c>
      <c r="T272" s="250">
        <f>S272*H272</f>
        <v>0</v>
      </c>
      <c r="AR272" s="25" t="s">
        <v>690</v>
      </c>
      <c r="AT272" s="25" t="s">
        <v>418</v>
      </c>
      <c r="AU272" s="25" t="s">
        <v>86</v>
      </c>
      <c r="AY272" s="25" t="s">
        <v>414</v>
      </c>
      <c r="BE272" s="251">
        <f>IF(N272="základní",J272,0)</f>
        <v>0</v>
      </c>
      <c r="BF272" s="251">
        <f>IF(N272="snížená",J272,0)</f>
        <v>0</v>
      </c>
      <c r="BG272" s="251">
        <f>IF(N272="zákl. přenesená",J272,0)</f>
        <v>0</v>
      </c>
      <c r="BH272" s="251">
        <f>IF(N272="sníž. přenesená",J272,0)</f>
        <v>0</v>
      </c>
      <c r="BI272" s="251">
        <f>IF(N272="nulová",J272,0)</f>
        <v>0</v>
      </c>
      <c r="BJ272" s="25" t="s">
        <v>83</v>
      </c>
      <c r="BK272" s="251">
        <f>ROUND(I272*H272,2)</f>
        <v>0</v>
      </c>
      <c r="BL272" s="25" t="s">
        <v>690</v>
      </c>
      <c r="BM272" s="25" t="s">
        <v>4324</v>
      </c>
    </row>
    <row r="273" s="13" customFormat="1">
      <c r="B273" s="265"/>
      <c r="C273" s="266"/>
      <c r="D273" s="252" t="s">
        <v>428</v>
      </c>
      <c r="E273" s="267" t="s">
        <v>21</v>
      </c>
      <c r="F273" s="268" t="s">
        <v>4325</v>
      </c>
      <c r="G273" s="266"/>
      <c r="H273" s="269">
        <v>116</v>
      </c>
      <c r="I273" s="270"/>
      <c r="J273" s="266"/>
      <c r="K273" s="266"/>
      <c r="L273" s="271"/>
      <c r="M273" s="272"/>
      <c r="N273" s="273"/>
      <c r="O273" s="273"/>
      <c r="P273" s="273"/>
      <c r="Q273" s="273"/>
      <c r="R273" s="273"/>
      <c r="S273" s="273"/>
      <c r="T273" s="274"/>
      <c r="AT273" s="275" t="s">
        <v>428</v>
      </c>
      <c r="AU273" s="275" t="s">
        <v>86</v>
      </c>
      <c r="AV273" s="13" t="s">
        <v>86</v>
      </c>
      <c r="AW273" s="13" t="s">
        <v>39</v>
      </c>
      <c r="AX273" s="13" t="s">
        <v>83</v>
      </c>
      <c r="AY273" s="275" t="s">
        <v>414</v>
      </c>
    </row>
    <row r="274" s="12" customFormat="1">
      <c r="B274" s="255"/>
      <c r="C274" s="256"/>
      <c r="D274" s="252" t="s">
        <v>428</v>
      </c>
      <c r="E274" s="257" t="s">
        <v>21</v>
      </c>
      <c r="F274" s="258" t="s">
        <v>4309</v>
      </c>
      <c r="G274" s="256"/>
      <c r="H274" s="257" t="s">
        <v>21</v>
      </c>
      <c r="I274" s="259"/>
      <c r="J274" s="256"/>
      <c r="K274" s="256"/>
      <c r="L274" s="260"/>
      <c r="M274" s="261"/>
      <c r="N274" s="262"/>
      <c r="O274" s="262"/>
      <c r="P274" s="262"/>
      <c r="Q274" s="262"/>
      <c r="R274" s="262"/>
      <c r="S274" s="262"/>
      <c r="T274" s="263"/>
      <c r="AT274" s="264" t="s">
        <v>428</v>
      </c>
      <c r="AU274" s="264" t="s">
        <v>86</v>
      </c>
      <c r="AV274" s="12" t="s">
        <v>83</v>
      </c>
      <c r="AW274" s="12" t="s">
        <v>39</v>
      </c>
      <c r="AX274" s="12" t="s">
        <v>76</v>
      </c>
      <c r="AY274" s="264" t="s">
        <v>414</v>
      </c>
    </row>
    <row r="275" s="12" customFormat="1">
      <c r="B275" s="255"/>
      <c r="C275" s="256"/>
      <c r="D275" s="252" t="s">
        <v>428</v>
      </c>
      <c r="E275" s="257" t="s">
        <v>21</v>
      </c>
      <c r="F275" s="258" t="s">
        <v>4087</v>
      </c>
      <c r="G275" s="256"/>
      <c r="H275" s="257" t="s">
        <v>21</v>
      </c>
      <c r="I275" s="259"/>
      <c r="J275" s="256"/>
      <c r="K275" s="256"/>
      <c r="L275" s="260"/>
      <c r="M275" s="261"/>
      <c r="N275" s="262"/>
      <c r="O275" s="262"/>
      <c r="P275" s="262"/>
      <c r="Q275" s="262"/>
      <c r="R275" s="262"/>
      <c r="S275" s="262"/>
      <c r="T275" s="263"/>
      <c r="AT275" s="264" t="s">
        <v>428</v>
      </c>
      <c r="AU275" s="264" t="s">
        <v>86</v>
      </c>
      <c r="AV275" s="12" t="s">
        <v>83</v>
      </c>
      <c r="AW275" s="12" t="s">
        <v>39</v>
      </c>
      <c r="AX275" s="12" t="s">
        <v>76</v>
      </c>
      <c r="AY275" s="264" t="s">
        <v>414</v>
      </c>
    </row>
    <row r="276" s="1" customFormat="1" ht="25.5" customHeight="1">
      <c r="B276" s="47"/>
      <c r="C276" s="240" t="s">
        <v>1148</v>
      </c>
      <c r="D276" s="240" t="s">
        <v>418</v>
      </c>
      <c r="E276" s="241" t="s">
        <v>4326</v>
      </c>
      <c r="F276" s="242" t="s">
        <v>4327</v>
      </c>
      <c r="G276" s="243" t="s">
        <v>678</v>
      </c>
      <c r="H276" s="244">
        <v>6</v>
      </c>
      <c r="I276" s="245"/>
      <c r="J276" s="246">
        <f>ROUND(I276*H276,2)</f>
        <v>0</v>
      </c>
      <c r="K276" s="242" t="s">
        <v>4095</v>
      </c>
      <c r="L276" s="73"/>
      <c r="M276" s="247" t="s">
        <v>21</v>
      </c>
      <c r="N276" s="248" t="s">
        <v>47</v>
      </c>
      <c r="O276" s="48"/>
      <c r="P276" s="249">
        <f>O276*H276</f>
        <v>0</v>
      </c>
      <c r="Q276" s="249">
        <v>0.0030400000000000002</v>
      </c>
      <c r="R276" s="249">
        <f>Q276*H276</f>
        <v>0.018239999999999999</v>
      </c>
      <c r="S276" s="249">
        <v>0</v>
      </c>
      <c r="T276" s="250">
        <f>S276*H276</f>
        <v>0</v>
      </c>
      <c r="AR276" s="25" t="s">
        <v>690</v>
      </c>
      <c r="AT276" s="25" t="s">
        <v>418</v>
      </c>
      <c r="AU276" s="25" t="s">
        <v>86</v>
      </c>
      <c r="AY276" s="25" t="s">
        <v>414</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690</v>
      </c>
      <c r="BM276" s="25" t="s">
        <v>4328</v>
      </c>
    </row>
    <row r="277" s="1" customFormat="1" ht="25.5" customHeight="1">
      <c r="B277" s="47"/>
      <c r="C277" s="240" t="s">
        <v>1154</v>
      </c>
      <c r="D277" s="240" t="s">
        <v>418</v>
      </c>
      <c r="E277" s="241" t="s">
        <v>4329</v>
      </c>
      <c r="F277" s="242" t="s">
        <v>4330</v>
      </c>
      <c r="G277" s="243" t="s">
        <v>678</v>
      </c>
      <c r="H277" s="244">
        <v>2</v>
      </c>
      <c r="I277" s="245"/>
      <c r="J277" s="246">
        <f>ROUND(I277*H277,2)</f>
        <v>0</v>
      </c>
      <c r="K277" s="242" t="s">
        <v>4095</v>
      </c>
      <c r="L277" s="73"/>
      <c r="M277" s="247" t="s">
        <v>21</v>
      </c>
      <c r="N277" s="248" t="s">
        <v>47</v>
      </c>
      <c r="O277" s="48"/>
      <c r="P277" s="249">
        <f>O277*H277</f>
        <v>0</v>
      </c>
      <c r="Q277" s="249">
        <v>0.0023700000000000001</v>
      </c>
      <c r="R277" s="249">
        <f>Q277*H277</f>
        <v>0.0047400000000000003</v>
      </c>
      <c r="S277" s="249">
        <v>0</v>
      </c>
      <c r="T277" s="250">
        <f>S277*H277</f>
        <v>0</v>
      </c>
      <c r="AR277" s="25" t="s">
        <v>690</v>
      </c>
      <c r="AT277" s="25" t="s">
        <v>418</v>
      </c>
      <c r="AU277" s="25" t="s">
        <v>86</v>
      </c>
      <c r="AY277" s="25" t="s">
        <v>414</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690</v>
      </c>
      <c r="BM277" s="25" t="s">
        <v>4331</v>
      </c>
    </row>
    <row r="278" s="1" customFormat="1" ht="25.5" customHeight="1">
      <c r="B278" s="47"/>
      <c r="C278" s="240" t="s">
        <v>1158</v>
      </c>
      <c r="D278" s="240" t="s">
        <v>418</v>
      </c>
      <c r="E278" s="241" t="s">
        <v>4332</v>
      </c>
      <c r="F278" s="242" t="s">
        <v>4333</v>
      </c>
      <c r="G278" s="243" t="s">
        <v>678</v>
      </c>
      <c r="H278" s="244">
        <v>2</v>
      </c>
      <c r="I278" s="245"/>
      <c r="J278" s="246">
        <f>ROUND(I278*H278,2)</f>
        <v>0</v>
      </c>
      <c r="K278" s="242" t="s">
        <v>4095</v>
      </c>
      <c r="L278" s="73"/>
      <c r="M278" s="247" t="s">
        <v>21</v>
      </c>
      <c r="N278" s="248" t="s">
        <v>47</v>
      </c>
      <c r="O278" s="48"/>
      <c r="P278" s="249">
        <f>O278*H278</f>
        <v>0</v>
      </c>
      <c r="Q278" s="249">
        <v>0.0047800000000000004</v>
      </c>
      <c r="R278" s="249">
        <f>Q278*H278</f>
        <v>0.0095600000000000008</v>
      </c>
      <c r="S278" s="249">
        <v>0</v>
      </c>
      <c r="T278" s="250">
        <f>S278*H278</f>
        <v>0</v>
      </c>
      <c r="AR278" s="25" t="s">
        <v>690</v>
      </c>
      <c r="AT278" s="25" t="s">
        <v>418</v>
      </c>
      <c r="AU278" s="25" t="s">
        <v>86</v>
      </c>
      <c r="AY278" s="25" t="s">
        <v>414</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690</v>
      </c>
      <c r="BM278" s="25" t="s">
        <v>4334</v>
      </c>
    </row>
    <row r="279" s="1" customFormat="1" ht="25.5" customHeight="1">
      <c r="B279" s="47"/>
      <c r="C279" s="240" t="s">
        <v>1165</v>
      </c>
      <c r="D279" s="240" t="s">
        <v>418</v>
      </c>
      <c r="E279" s="241" t="s">
        <v>4332</v>
      </c>
      <c r="F279" s="242" t="s">
        <v>4333</v>
      </c>
      <c r="G279" s="243" t="s">
        <v>678</v>
      </c>
      <c r="H279" s="244">
        <v>2</v>
      </c>
      <c r="I279" s="245"/>
      <c r="J279" s="246">
        <f>ROUND(I279*H279,2)</f>
        <v>0</v>
      </c>
      <c r="K279" s="242" t="s">
        <v>4095</v>
      </c>
      <c r="L279" s="73"/>
      <c r="M279" s="247" t="s">
        <v>21</v>
      </c>
      <c r="N279" s="248" t="s">
        <v>47</v>
      </c>
      <c r="O279" s="48"/>
      <c r="P279" s="249">
        <f>O279*H279</f>
        <v>0</v>
      </c>
      <c r="Q279" s="249">
        <v>0.0047800000000000004</v>
      </c>
      <c r="R279" s="249">
        <f>Q279*H279</f>
        <v>0.0095600000000000008</v>
      </c>
      <c r="S279" s="249">
        <v>0</v>
      </c>
      <c r="T279" s="250">
        <f>S279*H279</f>
        <v>0</v>
      </c>
      <c r="AR279" s="25" t="s">
        <v>690</v>
      </c>
      <c r="AT279" s="25" t="s">
        <v>418</v>
      </c>
      <c r="AU279" s="25" t="s">
        <v>86</v>
      </c>
      <c r="AY279" s="25" t="s">
        <v>414</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690</v>
      </c>
      <c r="BM279" s="25" t="s">
        <v>4335</v>
      </c>
    </row>
    <row r="280" s="1" customFormat="1" ht="25.5" customHeight="1">
      <c r="B280" s="47"/>
      <c r="C280" s="240" t="s">
        <v>1169</v>
      </c>
      <c r="D280" s="240" t="s">
        <v>418</v>
      </c>
      <c r="E280" s="241" t="s">
        <v>4336</v>
      </c>
      <c r="F280" s="242" t="s">
        <v>4337</v>
      </c>
      <c r="G280" s="243" t="s">
        <v>678</v>
      </c>
      <c r="H280" s="244">
        <v>2</v>
      </c>
      <c r="I280" s="245"/>
      <c r="J280" s="246">
        <f>ROUND(I280*H280,2)</f>
        <v>0</v>
      </c>
      <c r="K280" s="242" t="s">
        <v>4095</v>
      </c>
      <c r="L280" s="73"/>
      <c r="M280" s="247" t="s">
        <v>21</v>
      </c>
      <c r="N280" s="248" t="s">
        <v>47</v>
      </c>
      <c r="O280" s="48"/>
      <c r="P280" s="249">
        <f>O280*H280</f>
        <v>0</v>
      </c>
      <c r="Q280" s="249">
        <v>0.0058999999999999999</v>
      </c>
      <c r="R280" s="249">
        <f>Q280*H280</f>
        <v>0.0118</v>
      </c>
      <c r="S280" s="249">
        <v>0</v>
      </c>
      <c r="T280" s="250">
        <f>S280*H280</f>
        <v>0</v>
      </c>
      <c r="AR280" s="25" t="s">
        <v>690</v>
      </c>
      <c r="AT280" s="25" t="s">
        <v>418</v>
      </c>
      <c r="AU280" s="25" t="s">
        <v>86</v>
      </c>
      <c r="AY280" s="25" t="s">
        <v>414</v>
      </c>
      <c r="BE280" s="251">
        <f>IF(N280="základní",J280,0)</f>
        <v>0</v>
      </c>
      <c r="BF280" s="251">
        <f>IF(N280="snížená",J280,0)</f>
        <v>0</v>
      </c>
      <c r="BG280" s="251">
        <f>IF(N280="zákl. přenesená",J280,0)</f>
        <v>0</v>
      </c>
      <c r="BH280" s="251">
        <f>IF(N280="sníž. přenesená",J280,0)</f>
        <v>0</v>
      </c>
      <c r="BI280" s="251">
        <f>IF(N280="nulová",J280,0)</f>
        <v>0</v>
      </c>
      <c r="BJ280" s="25" t="s">
        <v>83</v>
      </c>
      <c r="BK280" s="251">
        <f>ROUND(I280*H280,2)</f>
        <v>0</v>
      </c>
      <c r="BL280" s="25" t="s">
        <v>690</v>
      </c>
      <c r="BM280" s="25" t="s">
        <v>4338</v>
      </c>
    </row>
    <row r="281" s="1" customFormat="1" ht="25.5" customHeight="1">
      <c r="B281" s="47"/>
      <c r="C281" s="240" t="s">
        <v>1174</v>
      </c>
      <c r="D281" s="240" t="s">
        <v>418</v>
      </c>
      <c r="E281" s="241" t="s">
        <v>4339</v>
      </c>
      <c r="F281" s="242" t="s">
        <v>4340</v>
      </c>
      <c r="G281" s="243" t="s">
        <v>678</v>
      </c>
      <c r="H281" s="244">
        <v>6</v>
      </c>
      <c r="I281" s="245"/>
      <c r="J281" s="246">
        <f>ROUND(I281*H281,2)</f>
        <v>0</v>
      </c>
      <c r="K281" s="242" t="s">
        <v>4095</v>
      </c>
      <c r="L281" s="73"/>
      <c r="M281" s="247" t="s">
        <v>21</v>
      </c>
      <c r="N281" s="248" t="s">
        <v>47</v>
      </c>
      <c r="O281" s="48"/>
      <c r="P281" s="249">
        <f>O281*H281</f>
        <v>0</v>
      </c>
      <c r="Q281" s="249">
        <v>0.0016299999999999999</v>
      </c>
      <c r="R281" s="249">
        <f>Q281*H281</f>
        <v>0.0097800000000000005</v>
      </c>
      <c r="S281" s="249">
        <v>0</v>
      </c>
      <c r="T281" s="250">
        <f>S281*H281</f>
        <v>0</v>
      </c>
      <c r="AR281" s="25" t="s">
        <v>690</v>
      </c>
      <c r="AT281" s="25" t="s">
        <v>418</v>
      </c>
      <c r="AU281" s="25" t="s">
        <v>86</v>
      </c>
      <c r="AY281" s="25" t="s">
        <v>414</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690</v>
      </c>
      <c r="BM281" s="25" t="s">
        <v>4341</v>
      </c>
    </row>
    <row r="282" s="1" customFormat="1" ht="25.5" customHeight="1">
      <c r="B282" s="47"/>
      <c r="C282" s="240" t="s">
        <v>1179</v>
      </c>
      <c r="D282" s="240" t="s">
        <v>418</v>
      </c>
      <c r="E282" s="241" t="s">
        <v>4342</v>
      </c>
      <c r="F282" s="242" t="s">
        <v>4343</v>
      </c>
      <c r="G282" s="243" t="s">
        <v>145</v>
      </c>
      <c r="H282" s="244">
        <v>238</v>
      </c>
      <c r="I282" s="245"/>
      <c r="J282" s="246">
        <f>ROUND(I282*H282,2)</f>
        <v>0</v>
      </c>
      <c r="K282" s="242" t="s">
        <v>4264</v>
      </c>
      <c r="L282" s="73"/>
      <c r="M282" s="247" t="s">
        <v>21</v>
      </c>
      <c r="N282" s="248" t="s">
        <v>47</v>
      </c>
      <c r="O282" s="48"/>
      <c r="P282" s="249">
        <f>O282*H282</f>
        <v>0</v>
      </c>
      <c r="Q282" s="249">
        <v>0</v>
      </c>
      <c r="R282" s="249">
        <f>Q282*H282</f>
        <v>0</v>
      </c>
      <c r="S282" s="249">
        <v>0</v>
      </c>
      <c r="T282" s="250">
        <f>S282*H282</f>
        <v>0</v>
      </c>
      <c r="AR282" s="25" t="s">
        <v>690</v>
      </c>
      <c r="AT282" s="25" t="s">
        <v>418</v>
      </c>
      <c r="AU282" s="25" t="s">
        <v>86</v>
      </c>
      <c r="AY282" s="25" t="s">
        <v>414</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690</v>
      </c>
      <c r="BM282" s="25" t="s">
        <v>4344</v>
      </c>
    </row>
    <row r="283" s="13" customFormat="1">
      <c r="B283" s="265"/>
      <c r="C283" s="266"/>
      <c r="D283" s="252" t="s">
        <v>428</v>
      </c>
      <c r="E283" s="267" t="s">
        <v>21</v>
      </c>
      <c r="F283" s="268" t="s">
        <v>4345</v>
      </c>
      <c r="G283" s="266"/>
      <c r="H283" s="269">
        <v>238</v>
      </c>
      <c r="I283" s="270"/>
      <c r="J283" s="266"/>
      <c r="K283" s="266"/>
      <c r="L283" s="271"/>
      <c r="M283" s="272"/>
      <c r="N283" s="273"/>
      <c r="O283" s="273"/>
      <c r="P283" s="273"/>
      <c r="Q283" s="273"/>
      <c r="R283" s="273"/>
      <c r="S283" s="273"/>
      <c r="T283" s="274"/>
      <c r="AT283" s="275" t="s">
        <v>428</v>
      </c>
      <c r="AU283" s="275" t="s">
        <v>86</v>
      </c>
      <c r="AV283" s="13" t="s">
        <v>86</v>
      </c>
      <c r="AW283" s="13" t="s">
        <v>39</v>
      </c>
      <c r="AX283" s="13" t="s">
        <v>83</v>
      </c>
      <c r="AY283" s="275" t="s">
        <v>414</v>
      </c>
    </row>
    <row r="284" s="12" customFormat="1">
      <c r="B284" s="255"/>
      <c r="C284" s="256"/>
      <c r="D284" s="252" t="s">
        <v>428</v>
      </c>
      <c r="E284" s="257" t="s">
        <v>21</v>
      </c>
      <c r="F284" s="258" t="s">
        <v>4092</v>
      </c>
      <c r="G284" s="256"/>
      <c r="H284" s="257" t="s">
        <v>21</v>
      </c>
      <c r="I284" s="259"/>
      <c r="J284" s="256"/>
      <c r="K284" s="256"/>
      <c r="L284" s="260"/>
      <c r="M284" s="261"/>
      <c r="N284" s="262"/>
      <c r="O284" s="262"/>
      <c r="P284" s="262"/>
      <c r="Q284" s="262"/>
      <c r="R284" s="262"/>
      <c r="S284" s="262"/>
      <c r="T284" s="263"/>
      <c r="AT284" s="264" t="s">
        <v>428</v>
      </c>
      <c r="AU284" s="264" t="s">
        <v>86</v>
      </c>
      <c r="AV284" s="12" t="s">
        <v>83</v>
      </c>
      <c r="AW284" s="12" t="s">
        <v>39</v>
      </c>
      <c r="AX284" s="12" t="s">
        <v>76</v>
      </c>
      <c r="AY284" s="264" t="s">
        <v>414</v>
      </c>
    </row>
    <row r="285" s="1" customFormat="1" ht="25.5" customHeight="1">
      <c r="B285" s="47"/>
      <c r="C285" s="240" t="s">
        <v>458</v>
      </c>
      <c r="D285" s="240" t="s">
        <v>418</v>
      </c>
      <c r="E285" s="241" t="s">
        <v>4346</v>
      </c>
      <c r="F285" s="242" t="s">
        <v>4347</v>
      </c>
      <c r="G285" s="243" t="s">
        <v>145</v>
      </c>
      <c r="H285" s="244">
        <v>141</v>
      </c>
      <c r="I285" s="245"/>
      <c r="J285" s="246">
        <f>ROUND(I285*H285,2)</f>
        <v>0</v>
      </c>
      <c r="K285" s="242" t="s">
        <v>4264</v>
      </c>
      <c r="L285" s="73"/>
      <c r="M285" s="247" t="s">
        <v>21</v>
      </c>
      <c r="N285" s="248" t="s">
        <v>47</v>
      </c>
      <c r="O285" s="48"/>
      <c r="P285" s="249">
        <f>O285*H285</f>
        <v>0</v>
      </c>
      <c r="Q285" s="249">
        <v>0</v>
      </c>
      <c r="R285" s="249">
        <f>Q285*H285</f>
        <v>0</v>
      </c>
      <c r="S285" s="249">
        <v>0</v>
      </c>
      <c r="T285" s="250">
        <f>S285*H285</f>
        <v>0</v>
      </c>
      <c r="AR285" s="25" t="s">
        <v>690</v>
      </c>
      <c r="AT285" s="25" t="s">
        <v>418</v>
      </c>
      <c r="AU285" s="25" t="s">
        <v>86</v>
      </c>
      <c r="AY285" s="25" t="s">
        <v>414</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690</v>
      </c>
      <c r="BM285" s="25" t="s">
        <v>4348</v>
      </c>
    </row>
    <row r="286" s="13" customFormat="1">
      <c r="B286" s="265"/>
      <c r="C286" s="266"/>
      <c r="D286" s="252" t="s">
        <v>428</v>
      </c>
      <c r="E286" s="267" t="s">
        <v>21</v>
      </c>
      <c r="F286" s="268" t="s">
        <v>1685</v>
      </c>
      <c r="G286" s="266"/>
      <c r="H286" s="269">
        <v>141</v>
      </c>
      <c r="I286" s="270"/>
      <c r="J286" s="266"/>
      <c r="K286" s="266"/>
      <c r="L286" s="271"/>
      <c r="M286" s="272"/>
      <c r="N286" s="273"/>
      <c r="O286" s="273"/>
      <c r="P286" s="273"/>
      <c r="Q286" s="273"/>
      <c r="R286" s="273"/>
      <c r="S286" s="273"/>
      <c r="T286" s="274"/>
      <c r="AT286" s="275" t="s">
        <v>428</v>
      </c>
      <c r="AU286" s="275" t="s">
        <v>86</v>
      </c>
      <c r="AV286" s="13" t="s">
        <v>86</v>
      </c>
      <c r="AW286" s="13" t="s">
        <v>39</v>
      </c>
      <c r="AX286" s="13" t="s">
        <v>83</v>
      </c>
      <c r="AY286" s="275" t="s">
        <v>414</v>
      </c>
    </row>
    <row r="287" s="12" customFormat="1">
      <c r="B287" s="255"/>
      <c r="C287" s="256"/>
      <c r="D287" s="252" t="s">
        <v>428</v>
      </c>
      <c r="E287" s="257" t="s">
        <v>21</v>
      </c>
      <c r="F287" s="258" t="s">
        <v>4087</v>
      </c>
      <c r="G287" s="256"/>
      <c r="H287" s="257" t="s">
        <v>21</v>
      </c>
      <c r="I287" s="259"/>
      <c r="J287" s="256"/>
      <c r="K287" s="256"/>
      <c r="L287" s="260"/>
      <c r="M287" s="261"/>
      <c r="N287" s="262"/>
      <c r="O287" s="262"/>
      <c r="P287" s="262"/>
      <c r="Q287" s="262"/>
      <c r="R287" s="262"/>
      <c r="S287" s="262"/>
      <c r="T287" s="263"/>
      <c r="AT287" s="264" t="s">
        <v>428</v>
      </c>
      <c r="AU287" s="264" t="s">
        <v>86</v>
      </c>
      <c r="AV287" s="12" t="s">
        <v>83</v>
      </c>
      <c r="AW287" s="12" t="s">
        <v>39</v>
      </c>
      <c r="AX287" s="12" t="s">
        <v>76</v>
      </c>
      <c r="AY287" s="264" t="s">
        <v>414</v>
      </c>
    </row>
    <row r="288" s="1" customFormat="1" ht="38.25" customHeight="1">
      <c r="B288" s="47"/>
      <c r="C288" s="240" t="s">
        <v>1191</v>
      </c>
      <c r="D288" s="240" t="s">
        <v>418</v>
      </c>
      <c r="E288" s="241" t="s">
        <v>4349</v>
      </c>
      <c r="F288" s="242" t="s">
        <v>4350</v>
      </c>
      <c r="G288" s="243" t="s">
        <v>145</v>
      </c>
      <c r="H288" s="244">
        <v>84</v>
      </c>
      <c r="I288" s="245"/>
      <c r="J288" s="246">
        <f>ROUND(I288*H288,2)</f>
        <v>0</v>
      </c>
      <c r="K288" s="242" t="s">
        <v>4095</v>
      </c>
      <c r="L288" s="73"/>
      <c r="M288" s="247" t="s">
        <v>21</v>
      </c>
      <c r="N288" s="248" t="s">
        <v>47</v>
      </c>
      <c r="O288" s="48"/>
      <c r="P288" s="249">
        <f>O288*H288</f>
        <v>0</v>
      </c>
      <c r="Q288" s="249">
        <v>0</v>
      </c>
      <c r="R288" s="249">
        <f>Q288*H288</f>
        <v>0</v>
      </c>
      <c r="S288" s="249">
        <v>0</v>
      </c>
      <c r="T288" s="250">
        <f>S288*H288</f>
        <v>0</v>
      </c>
      <c r="AR288" s="25" t="s">
        <v>690</v>
      </c>
      <c r="AT288" s="25" t="s">
        <v>418</v>
      </c>
      <c r="AU288" s="25" t="s">
        <v>86</v>
      </c>
      <c r="AY288" s="25" t="s">
        <v>414</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690</v>
      </c>
      <c r="BM288" s="25" t="s">
        <v>4351</v>
      </c>
    </row>
    <row r="289" s="13" customFormat="1">
      <c r="B289" s="265"/>
      <c r="C289" s="266"/>
      <c r="D289" s="252" t="s">
        <v>428</v>
      </c>
      <c r="E289" s="267" t="s">
        <v>21</v>
      </c>
      <c r="F289" s="268" t="s">
        <v>4352</v>
      </c>
      <c r="G289" s="266"/>
      <c r="H289" s="269">
        <v>84</v>
      </c>
      <c r="I289" s="270"/>
      <c r="J289" s="266"/>
      <c r="K289" s="266"/>
      <c r="L289" s="271"/>
      <c r="M289" s="272"/>
      <c r="N289" s="273"/>
      <c r="O289" s="273"/>
      <c r="P289" s="273"/>
      <c r="Q289" s="273"/>
      <c r="R289" s="273"/>
      <c r="S289" s="273"/>
      <c r="T289" s="274"/>
      <c r="AT289" s="275" t="s">
        <v>428</v>
      </c>
      <c r="AU289" s="275" t="s">
        <v>86</v>
      </c>
      <c r="AV289" s="13" t="s">
        <v>86</v>
      </c>
      <c r="AW289" s="13" t="s">
        <v>39</v>
      </c>
      <c r="AX289" s="13" t="s">
        <v>83</v>
      </c>
      <c r="AY289" s="275" t="s">
        <v>414</v>
      </c>
    </row>
    <row r="290" s="12" customFormat="1">
      <c r="B290" s="255"/>
      <c r="C290" s="256"/>
      <c r="D290" s="252" t="s">
        <v>428</v>
      </c>
      <c r="E290" s="257" t="s">
        <v>21</v>
      </c>
      <c r="F290" s="258" t="s">
        <v>4087</v>
      </c>
      <c r="G290" s="256"/>
      <c r="H290" s="257" t="s">
        <v>21</v>
      </c>
      <c r="I290" s="259"/>
      <c r="J290" s="256"/>
      <c r="K290" s="256"/>
      <c r="L290" s="260"/>
      <c r="M290" s="261"/>
      <c r="N290" s="262"/>
      <c r="O290" s="262"/>
      <c r="P290" s="262"/>
      <c r="Q290" s="262"/>
      <c r="R290" s="262"/>
      <c r="S290" s="262"/>
      <c r="T290" s="263"/>
      <c r="AT290" s="264" t="s">
        <v>428</v>
      </c>
      <c r="AU290" s="264" t="s">
        <v>86</v>
      </c>
      <c r="AV290" s="12" t="s">
        <v>83</v>
      </c>
      <c r="AW290" s="12" t="s">
        <v>39</v>
      </c>
      <c r="AX290" s="12" t="s">
        <v>76</v>
      </c>
      <c r="AY290" s="264" t="s">
        <v>414</v>
      </c>
    </row>
    <row r="291" s="1" customFormat="1" ht="38.25" customHeight="1">
      <c r="B291" s="47"/>
      <c r="C291" s="240" t="s">
        <v>1199</v>
      </c>
      <c r="D291" s="240" t="s">
        <v>418</v>
      </c>
      <c r="E291" s="241" t="s">
        <v>4353</v>
      </c>
      <c r="F291" s="242" t="s">
        <v>4354</v>
      </c>
      <c r="G291" s="243" t="s">
        <v>145</v>
      </c>
      <c r="H291" s="244">
        <v>48</v>
      </c>
      <c r="I291" s="245"/>
      <c r="J291" s="246">
        <f>ROUND(I291*H291,2)</f>
        <v>0</v>
      </c>
      <c r="K291" s="242" t="s">
        <v>4095</v>
      </c>
      <c r="L291" s="73"/>
      <c r="M291" s="247" t="s">
        <v>21</v>
      </c>
      <c r="N291" s="248" t="s">
        <v>47</v>
      </c>
      <c r="O291" s="48"/>
      <c r="P291" s="249">
        <f>O291*H291</f>
        <v>0</v>
      </c>
      <c r="Q291" s="249">
        <v>0</v>
      </c>
      <c r="R291" s="249">
        <f>Q291*H291</f>
        <v>0</v>
      </c>
      <c r="S291" s="249">
        <v>0</v>
      </c>
      <c r="T291" s="250">
        <f>S291*H291</f>
        <v>0</v>
      </c>
      <c r="AR291" s="25" t="s">
        <v>690</v>
      </c>
      <c r="AT291" s="25" t="s">
        <v>418</v>
      </c>
      <c r="AU291" s="25" t="s">
        <v>86</v>
      </c>
      <c r="AY291" s="25" t="s">
        <v>414</v>
      </c>
      <c r="BE291" s="251">
        <f>IF(N291="základní",J291,0)</f>
        <v>0</v>
      </c>
      <c r="BF291" s="251">
        <f>IF(N291="snížená",J291,0)</f>
        <v>0</v>
      </c>
      <c r="BG291" s="251">
        <f>IF(N291="zákl. přenesená",J291,0)</f>
        <v>0</v>
      </c>
      <c r="BH291" s="251">
        <f>IF(N291="sníž. přenesená",J291,0)</f>
        <v>0</v>
      </c>
      <c r="BI291" s="251">
        <f>IF(N291="nulová",J291,0)</f>
        <v>0</v>
      </c>
      <c r="BJ291" s="25" t="s">
        <v>83</v>
      </c>
      <c r="BK291" s="251">
        <f>ROUND(I291*H291,2)</f>
        <v>0</v>
      </c>
      <c r="BL291" s="25" t="s">
        <v>690</v>
      </c>
      <c r="BM291" s="25" t="s">
        <v>4355</v>
      </c>
    </row>
    <row r="292" s="13" customFormat="1">
      <c r="B292" s="265"/>
      <c r="C292" s="266"/>
      <c r="D292" s="252" t="s">
        <v>428</v>
      </c>
      <c r="E292" s="267" t="s">
        <v>21</v>
      </c>
      <c r="F292" s="268" t="s">
        <v>991</v>
      </c>
      <c r="G292" s="266"/>
      <c r="H292" s="269">
        <v>48</v>
      </c>
      <c r="I292" s="270"/>
      <c r="J292" s="266"/>
      <c r="K292" s="266"/>
      <c r="L292" s="271"/>
      <c r="M292" s="272"/>
      <c r="N292" s="273"/>
      <c r="O292" s="273"/>
      <c r="P292" s="273"/>
      <c r="Q292" s="273"/>
      <c r="R292" s="273"/>
      <c r="S292" s="273"/>
      <c r="T292" s="274"/>
      <c r="AT292" s="275" t="s">
        <v>428</v>
      </c>
      <c r="AU292" s="275" t="s">
        <v>86</v>
      </c>
      <c r="AV292" s="13" t="s">
        <v>86</v>
      </c>
      <c r="AW292" s="13" t="s">
        <v>39</v>
      </c>
      <c r="AX292" s="13" t="s">
        <v>83</v>
      </c>
      <c r="AY292" s="275" t="s">
        <v>414</v>
      </c>
    </row>
    <row r="293" s="12" customFormat="1">
      <c r="B293" s="255"/>
      <c r="C293" s="256"/>
      <c r="D293" s="252" t="s">
        <v>428</v>
      </c>
      <c r="E293" s="257" t="s">
        <v>21</v>
      </c>
      <c r="F293" s="258" t="s">
        <v>4087</v>
      </c>
      <c r="G293" s="256"/>
      <c r="H293" s="257" t="s">
        <v>21</v>
      </c>
      <c r="I293" s="259"/>
      <c r="J293" s="256"/>
      <c r="K293" s="256"/>
      <c r="L293" s="260"/>
      <c r="M293" s="261"/>
      <c r="N293" s="262"/>
      <c r="O293" s="262"/>
      <c r="P293" s="262"/>
      <c r="Q293" s="262"/>
      <c r="R293" s="262"/>
      <c r="S293" s="262"/>
      <c r="T293" s="263"/>
      <c r="AT293" s="264" t="s">
        <v>428</v>
      </c>
      <c r="AU293" s="264" t="s">
        <v>86</v>
      </c>
      <c r="AV293" s="12" t="s">
        <v>83</v>
      </c>
      <c r="AW293" s="12" t="s">
        <v>39</v>
      </c>
      <c r="AX293" s="12" t="s">
        <v>76</v>
      </c>
      <c r="AY293" s="264" t="s">
        <v>414</v>
      </c>
    </row>
    <row r="294" s="1" customFormat="1" ht="38.25" customHeight="1">
      <c r="B294" s="47"/>
      <c r="C294" s="240" t="s">
        <v>1204</v>
      </c>
      <c r="D294" s="240" t="s">
        <v>418</v>
      </c>
      <c r="E294" s="241" t="s">
        <v>4356</v>
      </c>
      <c r="F294" s="242" t="s">
        <v>4357</v>
      </c>
      <c r="G294" s="243" t="s">
        <v>145</v>
      </c>
      <c r="H294" s="244">
        <v>104</v>
      </c>
      <c r="I294" s="245"/>
      <c r="J294" s="246">
        <f>ROUND(I294*H294,2)</f>
        <v>0</v>
      </c>
      <c r="K294" s="242" t="s">
        <v>4095</v>
      </c>
      <c r="L294" s="73"/>
      <c r="M294" s="247" t="s">
        <v>21</v>
      </c>
      <c r="N294" s="248" t="s">
        <v>47</v>
      </c>
      <c r="O294" s="48"/>
      <c r="P294" s="249">
        <f>O294*H294</f>
        <v>0</v>
      </c>
      <c r="Q294" s="249">
        <v>0</v>
      </c>
      <c r="R294" s="249">
        <f>Q294*H294</f>
        <v>0</v>
      </c>
      <c r="S294" s="249">
        <v>0</v>
      </c>
      <c r="T294" s="250">
        <f>S294*H294</f>
        <v>0</v>
      </c>
      <c r="AR294" s="25" t="s">
        <v>690</v>
      </c>
      <c r="AT294" s="25" t="s">
        <v>418</v>
      </c>
      <c r="AU294" s="25" t="s">
        <v>86</v>
      </c>
      <c r="AY294" s="25" t="s">
        <v>414</v>
      </c>
      <c r="BE294" s="251">
        <f>IF(N294="základní",J294,0)</f>
        <v>0</v>
      </c>
      <c r="BF294" s="251">
        <f>IF(N294="snížená",J294,0)</f>
        <v>0</v>
      </c>
      <c r="BG294" s="251">
        <f>IF(N294="zákl. přenesená",J294,0)</f>
        <v>0</v>
      </c>
      <c r="BH294" s="251">
        <f>IF(N294="sníž. přenesená",J294,0)</f>
        <v>0</v>
      </c>
      <c r="BI294" s="251">
        <f>IF(N294="nulová",J294,0)</f>
        <v>0</v>
      </c>
      <c r="BJ294" s="25" t="s">
        <v>83</v>
      </c>
      <c r="BK294" s="251">
        <f>ROUND(I294*H294,2)</f>
        <v>0</v>
      </c>
      <c r="BL294" s="25" t="s">
        <v>690</v>
      </c>
      <c r="BM294" s="25" t="s">
        <v>4358</v>
      </c>
    </row>
    <row r="295" s="13" customFormat="1">
      <c r="B295" s="265"/>
      <c r="C295" s="266"/>
      <c r="D295" s="252" t="s">
        <v>428</v>
      </c>
      <c r="E295" s="267" t="s">
        <v>21</v>
      </c>
      <c r="F295" s="268" t="s">
        <v>1419</v>
      </c>
      <c r="G295" s="266"/>
      <c r="H295" s="269">
        <v>104</v>
      </c>
      <c r="I295" s="270"/>
      <c r="J295" s="266"/>
      <c r="K295" s="266"/>
      <c r="L295" s="271"/>
      <c r="M295" s="272"/>
      <c r="N295" s="273"/>
      <c r="O295" s="273"/>
      <c r="P295" s="273"/>
      <c r="Q295" s="273"/>
      <c r="R295" s="273"/>
      <c r="S295" s="273"/>
      <c r="T295" s="274"/>
      <c r="AT295" s="275" t="s">
        <v>428</v>
      </c>
      <c r="AU295" s="275" t="s">
        <v>86</v>
      </c>
      <c r="AV295" s="13" t="s">
        <v>86</v>
      </c>
      <c r="AW295" s="13" t="s">
        <v>39</v>
      </c>
      <c r="AX295" s="13" t="s">
        <v>83</v>
      </c>
      <c r="AY295" s="275" t="s">
        <v>414</v>
      </c>
    </row>
    <row r="296" s="12" customFormat="1">
      <c r="B296" s="255"/>
      <c r="C296" s="256"/>
      <c r="D296" s="252" t="s">
        <v>428</v>
      </c>
      <c r="E296" s="257" t="s">
        <v>21</v>
      </c>
      <c r="F296" s="258" t="s">
        <v>4087</v>
      </c>
      <c r="G296" s="256"/>
      <c r="H296" s="257" t="s">
        <v>21</v>
      </c>
      <c r="I296" s="259"/>
      <c r="J296" s="256"/>
      <c r="K296" s="256"/>
      <c r="L296" s="260"/>
      <c r="M296" s="261"/>
      <c r="N296" s="262"/>
      <c r="O296" s="262"/>
      <c r="P296" s="262"/>
      <c r="Q296" s="262"/>
      <c r="R296" s="262"/>
      <c r="S296" s="262"/>
      <c r="T296" s="263"/>
      <c r="AT296" s="264" t="s">
        <v>428</v>
      </c>
      <c r="AU296" s="264" t="s">
        <v>86</v>
      </c>
      <c r="AV296" s="12" t="s">
        <v>83</v>
      </c>
      <c r="AW296" s="12" t="s">
        <v>39</v>
      </c>
      <c r="AX296" s="12" t="s">
        <v>76</v>
      </c>
      <c r="AY296" s="264" t="s">
        <v>414</v>
      </c>
    </row>
    <row r="297" s="1" customFormat="1" ht="25.5" customHeight="1">
      <c r="B297" s="47"/>
      <c r="C297" s="240" t="s">
        <v>1210</v>
      </c>
      <c r="D297" s="240" t="s">
        <v>418</v>
      </c>
      <c r="E297" s="241" t="s">
        <v>4359</v>
      </c>
      <c r="F297" s="242" t="s">
        <v>4360</v>
      </c>
      <c r="G297" s="243" t="s">
        <v>678</v>
      </c>
      <c r="H297" s="244">
        <v>14</v>
      </c>
      <c r="I297" s="245"/>
      <c r="J297" s="246">
        <f>ROUND(I297*H297,2)</f>
        <v>0</v>
      </c>
      <c r="K297" s="242" t="s">
        <v>4095</v>
      </c>
      <c r="L297" s="73"/>
      <c r="M297" s="247" t="s">
        <v>21</v>
      </c>
      <c r="N297" s="248" t="s">
        <v>47</v>
      </c>
      <c r="O297" s="48"/>
      <c r="P297" s="249">
        <f>O297*H297</f>
        <v>0</v>
      </c>
      <c r="Q297" s="249">
        <v>0.00032000000000000003</v>
      </c>
      <c r="R297" s="249">
        <f>Q297*H297</f>
        <v>0.0044800000000000005</v>
      </c>
      <c r="S297" s="249">
        <v>0</v>
      </c>
      <c r="T297" s="250">
        <f>S297*H297</f>
        <v>0</v>
      </c>
      <c r="AR297" s="25" t="s">
        <v>690</v>
      </c>
      <c r="AT297" s="25" t="s">
        <v>418</v>
      </c>
      <c r="AU297" s="25" t="s">
        <v>86</v>
      </c>
      <c r="AY297" s="25" t="s">
        <v>414</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690</v>
      </c>
      <c r="BM297" s="25" t="s">
        <v>4361</v>
      </c>
    </row>
    <row r="298" s="1" customFormat="1" ht="25.5" customHeight="1">
      <c r="B298" s="47"/>
      <c r="C298" s="240" t="s">
        <v>1215</v>
      </c>
      <c r="D298" s="240" t="s">
        <v>418</v>
      </c>
      <c r="E298" s="241" t="s">
        <v>4359</v>
      </c>
      <c r="F298" s="242" t="s">
        <v>4360</v>
      </c>
      <c r="G298" s="243" t="s">
        <v>678</v>
      </c>
      <c r="H298" s="244">
        <v>16</v>
      </c>
      <c r="I298" s="245"/>
      <c r="J298" s="246">
        <f>ROUND(I298*H298,2)</f>
        <v>0</v>
      </c>
      <c r="K298" s="242" t="s">
        <v>4095</v>
      </c>
      <c r="L298" s="73"/>
      <c r="M298" s="247" t="s">
        <v>21</v>
      </c>
      <c r="N298" s="248" t="s">
        <v>47</v>
      </c>
      <c r="O298" s="48"/>
      <c r="P298" s="249">
        <f>O298*H298</f>
        <v>0</v>
      </c>
      <c r="Q298" s="249">
        <v>0.00032000000000000003</v>
      </c>
      <c r="R298" s="249">
        <f>Q298*H298</f>
        <v>0.0051200000000000004</v>
      </c>
      <c r="S298" s="249">
        <v>0</v>
      </c>
      <c r="T298" s="250">
        <f>S298*H298</f>
        <v>0</v>
      </c>
      <c r="AR298" s="25" t="s">
        <v>690</v>
      </c>
      <c r="AT298" s="25" t="s">
        <v>418</v>
      </c>
      <c r="AU298" s="25" t="s">
        <v>86</v>
      </c>
      <c r="AY298" s="25" t="s">
        <v>414</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690</v>
      </c>
      <c r="BM298" s="25" t="s">
        <v>4362</v>
      </c>
    </row>
    <row r="299" s="1" customFormat="1" ht="25.5" customHeight="1">
      <c r="B299" s="47"/>
      <c r="C299" s="240" t="s">
        <v>1220</v>
      </c>
      <c r="D299" s="240" t="s">
        <v>418</v>
      </c>
      <c r="E299" s="241" t="s">
        <v>4363</v>
      </c>
      <c r="F299" s="242" t="s">
        <v>4364</v>
      </c>
      <c r="G299" s="243" t="s">
        <v>678</v>
      </c>
      <c r="H299" s="244">
        <v>1</v>
      </c>
      <c r="I299" s="245"/>
      <c r="J299" s="246">
        <f>ROUND(I299*H299,2)</f>
        <v>0</v>
      </c>
      <c r="K299" s="242" t="s">
        <v>4095</v>
      </c>
      <c r="L299" s="73"/>
      <c r="M299" s="247" t="s">
        <v>21</v>
      </c>
      <c r="N299" s="248" t="s">
        <v>47</v>
      </c>
      <c r="O299" s="48"/>
      <c r="P299" s="249">
        <f>O299*H299</f>
        <v>0</v>
      </c>
      <c r="Q299" s="249">
        <v>0.00034000000000000002</v>
      </c>
      <c r="R299" s="249">
        <f>Q299*H299</f>
        <v>0.00034000000000000002</v>
      </c>
      <c r="S299" s="249">
        <v>0</v>
      </c>
      <c r="T299" s="250">
        <f>S299*H299</f>
        <v>0</v>
      </c>
      <c r="AR299" s="25" t="s">
        <v>690</v>
      </c>
      <c r="AT299" s="25" t="s">
        <v>418</v>
      </c>
      <c r="AU299" s="25" t="s">
        <v>86</v>
      </c>
      <c r="AY299" s="25" t="s">
        <v>414</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690</v>
      </c>
      <c r="BM299" s="25" t="s">
        <v>4365</v>
      </c>
    </row>
    <row r="300" s="1" customFormat="1" ht="25.5" customHeight="1">
      <c r="B300" s="47"/>
      <c r="C300" s="240" t="s">
        <v>1224</v>
      </c>
      <c r="D300" s="240" t="s">
        <v>418</v>
      </c>
      <c r="E300" s="241" t="s">
        <v>4366</v>
      </c>
      <c r="F300" s="242" t="s">
        <v>4367</v>
      </c>
      <c r="G300" s="243" t="s">
        <v>678</v>
      </c>
      <c r="H300" s="244">
        <v>2</v>
      </c>
      <c r="I300" s="245"/>
      <c r="J300" s="246">
        <f>ROUND(I300*H300,2)</f>
        <v>0</v>
      </c>
      <c r="K300" s="242" t="s">
        <v>4095</v>
      </c>
      <c r="L300" s="73"/>
      <c r="M300" s="247" t="s">
        <v>21</v>
      </c>
      <c r="N300" s="248" t="s">
        <v>47</v>
      </c>
      <c r="O300" s="48"/>
      <c r="P300" s="249">
        <f>O300*H300</f>
        <v>0</v>
      </c>
      <c r="Q300" s="249">
        <v>0.00050000000000000001</v>
      </c>
      <c r="R300" s="249">
        <f>Q300*H300</f>
        <v>0.001</v>
      </c>
      <c r="S300" s="249">
        <v>0</v>
      </c>
      <c r="T300" s="250">
        <f>S300*H300</f>
        <v>0</v>
      </c>
      <c r="AR300" s="25" t="s">
        <v>690</v>
      </c>
      <c r="AT300" s="25" t="s">
        <v>418</v>
      </c>
      <c r="AU300" s="25" t="s">
        <v>86</v>
      </c>
      <c r="AY300" s="25" t="s">
        <v>414</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690</v>
      </c>
      <c r="BM300" s="25" t="s">
        <v>4368</v>
      </c>
    </row>
    <row r="301" s="1" customFormat="1" ht="25.5" customHeight="1">
      <c r="B301" s="47"/>
      <c r="C301" s="240" t="s">
        <v>1228</v>
      </c>
      <c r="D301" s="240" t="s">
        <v>418</v>
      </c>
      <c r="E301" s="241" t="s">
        <v>4369</v>
      </c>
      <c r="F301" s="242" t="s">
        <v>4370</v>
      </c>
      <c r="G301" s="243" t="s">
        <v>145</v>
      </c>
      <c r="H301" s="244">
        <v>30</v>
      </c>
      <c r="I301" s="245"/>
      <c r="J301" s="246">
        <f>ROUND(I301*H301,2)</f>
        <v>0</v>
      </c>
      <c r="K301" s="242" t="s">
        <v>21</v>
      </c>
      <c r="L301" s="73"/>
      <c r="M301" s="247" t="s">
        <v>21</v>
      </c>
      <c r="N301" s="248" t="s">
        <v>47</v>
      </c>
      <c r="O301" s="48"/>
      <c r="P301" s="249">
        <f>O301*H301</f>
        <v>0</v>
      </c>
      <c r="Q301" s="249">
        <v>0</v>
      </c>
      <c r="R301" s="249">
        <f>Q301*H301</f>
        <v>0</v>
      </c>
      <c r="S301" s="249">
        <v>0</v>
      </c>
      <c r="T301" s="250">
        <f>S301*H301</f>
        <v>0</v>
      </c>
      <c r="AR301" s="25" t="s">
        <v>690</v>
      </c>
      <c r="AT301" s="25" t="s">
        <v>418</v>
      </c>
      <c r="AU301" s="25" t="s">
        <v>86</v>
      </c>
      <c r="AY301" s="25" t="s">
        <v>414</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690</v>
      </c>
      <c r="BM301" s="25" t="s">
        <v>4371</v>
      </c>
    </row>
    <row r="302" s="13" customFormat="1">
      <c r="B302" s="265"/>
      <c r="C302" s="266"/>
      <c r="D302" s="252" t="s">
        <v>428</v>
      </c>
      <c r="E302" s="267" t="s">
        <v>21</v>
      </c>
      <c r="F302" s="268" t="s">
        <v>808</v>
      </c>
      <c r="G302" s="266"/>
      <c r="H302" s="269">
        <v>30</v>
      </c>
      <c r="I302" s="270"/>
      <c r="J302" s="266"/>
      <c r="K302" s="266"/>
      <c r="L302" s="271"/>
      <c r="M302" s="272"/>
      <c r="N302" s="273"/>
      <c r="O302" s="273"/>
      <c r="P302" s="273"/>
      <c r="Q302" s="273"/>
      <c r="R302" s="273"/>
      <c r="S302" s="273"/>
      <c r="T302" s="274"/>
      <c r="AT302" s="275" t="s">
        <v>428</v>
      </c>
      <c r="AU302" s="275" t="s">
        <v>86</v>
      </c>
      <c r="AV302" s="13" t="s">
        <v>86</v>
      </c>
      <c r="AW302" s="13" t="s">
        <v>39</v>
      </c>
      <c r="AX302" s="13" t="s">
        <v>83</v>
      </c>
      <c r="AY302" s="275" t="s">
        <v>414</v>
      </c>
    </row>
    <row r="303" s="12" customFormat="1">
      <c r="B303" s="255"/>
      <c r="C303" s="256"/>
      <c r="D303" s="252" t="s">
        <v>428</v>
      </c>
      <c r="E303" s="257" t="s">
        <v>21</v>
      </c>
      <c r="F303" s="258" t="s">
        <v>4372</v>
      </c>
      <c r="G303" s="256"/>
      <c r="H303" s="257" t="s">
        <v>21</v>
      </c>
      <c r="I303" s="259"/>
      <c r="J303" s="256"/>
      <c r="K303" s="256"/>
      <c r="L303" s="260"/>
      <c r="M303" s="261"/>
      <c r="N303" s="262"/>
      <c r="O303" s="262"/>
      <c r="P303" s="262"/>
      <c r="Q303" s="262"/>
      <c r="R303" s="262"/>
      <c r="S303" s="262"/>
      <c r="T303" s="263"/>
      <c r="AT303" s="264" t="s">
        <v>428</v>
      </c>
      <c r="AU303" s="264" t="s">
        <v>86</v>
      </c>
      <c r="AV303" s="12" t="s">
        <v>83</v>
      </c>
      <c r="AW303" s="12" t="s">
        <v>39</v>
      </c>
      <c r="AX303" s="12" t="s">
        <v>76</v>
      </c>
      <c r="AY303" s="264" t="s">
        <v>414</v>
      </c>
    </row>
    <row r="304" s="12" customFormat="1">
      <c r="B304" s="255"/>
      <c r="C304" s="256"/>
      <c r="D304" s="252" t="s">
        <v>428</v>
      </c>
      <c r="E304" s="257" t="s">
        <v>21</v>
      </c>
      <c r="F304" s="258" t="s">
        <v>4373</v>
      </c>
      <c r="G304" s="256"/>
      <c r="H304" s="257" t="s">
        <v>21</v>
      </c>
      <c r="I304" s="259"/>
      <c r="J304" s="256"/>
      <c r="K304" s="256"/>
      <c r="L304" s="260"/>
      <c r="M304" s="261"/>
      <c r="N304" s="262"/>
      <c r="O304" s="262"/>
      <c r="P304" s="262"/>
      <c r="Q304" s="262"/>
      <c r="R304" s="262"/>
      <c r="S304" s="262"/>
      <c r="T304" s="263"/>
      <c r="AT304" s="264" t="s">
        <v>428</v>
      </c>
      <c r="AU304" s="264" t="s">
        <v>86</v>
      </c>
      <c r="AV304" s="12" t="s">
        <v>83</v>
      </c>
      <c r="AW304" s="12" t="s">
        <v>39</v>
      </c>
      <c r="AX304" s="12" t="s">
        <v>76</v>
      </c>
      <c r="AY304" s="264" t="s">
        <v>414</v>
      </c>
    </row>
    <row r="305" s="12" customFormat="1">
      <c r="B305" s="255"/>
      <c r="C305" s="256"/>
      <c r="D305" s="252" t="s">
        <v>428</v>
      </c>
      <c r="E305" s="257" t="s">
        <v>21</v>
      </c>
      <c r="F305" s="258" t="s">
        <v>4374</v>
      </c>
      <c r="G305" s="256"/>
      <c r="H305" s="257" t="s">
        <v>21</v>
      </c>
      <c r="I305" s="259"/>
      <c r="J305" s="256"/>
      <c r="K305" s="256"/>
      <c r="L305" s="260"/>
      <c r="M305" s="261"/>
      <c r="N305" s="262"/>
      <c r="O305" s="262"/>
      <c r="P305" s="262"/>
      <c r="Q305" s="262"/>
      <c r="R305" s="262"/>
      <c r="S305" s="262"/>
      <c r="T305" s="263"/>
      <c r="AT305" s="264" t="s">
        <v>428</v>
      </c>
      <c r="AU305" s="264" t="s">
        <v>86</v>
      </c>
      <c r="AV305" s="12" t="s">
        <v>83</v>
      </c>
      <c r="AW305" s="12" t="s">
        <v>39</v>
      </c>
      <c r="AX305" s="12" t="s">
        <v>76</v>
      </c>
      <c r="AY305" s="264" t="s">
        <v>414</v>
      </c>
    </row>
    <row r="306" s="12" customFormat="1">
      <c r="B306" s="255"/>
      <c r="C306" s="256"/>
      <c r="D306" s="252" t="s">
        <v>428</v>
      </c>
      <c r="E306" s="257" t="s">
        <v>21</v>
      </c>
      <c r="F306" s="258" t="s">
        <v>4375</v>
      </c>
      <c r="G306" s="256"/>
      <c r="H306" s="257" t="s">
        <v>21</v>
      </c>
      <c r="I306" s="259"/>
      <c r="J306" s="256"/>
      <c r="K306" s="256"/>
      <c r="L306" s="260"/>
      <c r="M306" s="261"/>
      <c r="N306" s="262"/>
      <c r="O306" s="262"/>
      <c r="P306" s="262"/>
      <c r="Q306" s="262"/>
      <c r="R306" s="262"/>
      <c r="S306" s="262"/>
      <c r="T306" s="263"/>
      <c r="AT306" s="264" t="s">
        <v>428</v>
      </c>
      <c r="AU306" s="264" t="s">
        <v>86</v>
      </c>
      <c r="AV306" s="12" t="s">
        <v>83</v>
      </c>
      <c r="AW306" s="12" t="s">
        <v>39</v>
      </c>
      <c r="AX306" s="12" t="s">
        <v>76</v>
      </c>
      <c r="AY306" s="264" t="s">
        <v>414</v>
      </c>
    </row>
    <row r="307" s="12" customFormat="1">
      <c r="B307" s="255"/>
      <c r="C307" s="256"/>
      <c r="D307" s="252" t="s">
        <v>428</v>
      </c>
      <c r="E307" s="257" t="s">
        <v>21</v>
      </c>
      <c r="F307" s="258" t="s">
        <v>4376</v>
      </c>
      <c r="G307" s="256"/>
      <c r="H307" s="257" t="s">
        <v>21</v>
      </c>
      <c r="I307" s="259"/>
      <c r="J307" s="256"/>
      <c r="K307" s="256"/>
      <c r="L307" s="260"/>
      <c r="M307" s="261"/>
      <c r="N307" s="262"/>
      <c r="O307" s="262"/>
      <c r="P307" s="262"/>
      <c r="Q307" s="262"/>
      <c r="R307" s="262"/>
      <c r="S307" s="262"/>
      <c r="T307" s="263"/>
      <c r="AT307" s="264" t="s">
        <v>428</v>
      </c>
      <c r="AU307" s="264" t="s">
        <v>86</v>
      </c>
      <c r="AV307" s="12" t="s">
        <v>83</v>
      </c>
      <c r="AW307" s="12" t="s">
        <v>39</v>
      </c>
      <c r="AX307" s="12" t="s">
        <v>76</v>
      </c>
      <c r="AY307" s="264" t="s">
        <v>414</v>
      </c>
    </row>
    <row r="308" s="1" customFormat="1" ht="16.5" customHeight="1">
      <c r="B308" s="47"/>
      <c r="C308" s="240" t="s">
        <v>1233</v>
      </c>
      <c r="D308" s="240" t="s">
        <v>418</v>
      </c>
      <c r="E308" s="241" t="s">
        <v>4377</v>
      </c>
      <c r="F308" s="242" t="s">
        <v>4378</v>
      </c>
      <c r="G308" s="243" t="s">
        <v>678</v>
      </c>
      <c r="H308" s="244">
        <v>2</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690</v>
      </c>
      <c r="AT308" s="25" t="s">
        <v>418</v>
      </c>
      <c r="AU308" s="25" t="s">
        <v>86</v>
      </c>
      <c r="AY308" s="25" t="s">
        <v>414</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690</v>
      </c>
      <c r="BM308" s="25" t="s">
        <v>4379</v>
      </c>
    </row>
    <row r="309" s="1" customFormat="1" ht="16.5" customHeight="1">
      <c r="B309" s="47"/>
      <c r="C309" s="240" t="s">
        <v>1237</v>
      </c>
      <c r="D309" s="240" t="s">
        <v>418</v>
      </c>
      <c r="E309" s="241" t="s">
        <v>4380</v>
      </c>
      <c r="F309" s="242" t="s">
        <v>4381</v>
      </c>
      <c r="G309" s="243" t="s">
        <v>678</v>
      </c>
      <c r="H309" s="244">
        <v>4</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690</v>
      </c>
      <c r="AT309" s="25" t="s">
        <v>418</v>
      </c>
      <c r="AU309" s="25" t="s">
        <v>86</v>
      </c>
      <c r="AY309" s="25" t="s">
        <v>414</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690</v>
      </c>
      <c r="BM309" s="25" t="s">
        <v>4382</v>
      </c>
    </row>
    <row r="310" s="1" customFormat="1" ht="16.5" customHeight="1">
      <c r="B310" s="47"/>
      <c r="C310" s="240" t="s">
        <v>1241</v>
      </c>
      <c r="D310" s="240" t="s">
        <v>418</v>
      </c>
      <c r="E310" s="241" t="s">
        <v>4383</v>
      </c>
      <c r="F310" s="242" t="s">
        <v>4384</v>
      </c>
      <c r="G310" s="243" t="s">
        <v>678</v>
      </c>
      <c r="H310" s="244">
        <v>8</v>
      </c>
      <c r="I310" s="245"/>
      <c r="J310" s="246">
        <f>ROUND(I310*H310,2)</f>
        <v>0</v>
      </c>
      <c r="K310" s="242" t="s">
        <v>21</v>
      </c>
      <c r="L310" s="73"/>
      <c r="M310" s="247" t="s">
        <v>21</v>
      </c>
      <c r="N310" s="248" t="s">
        <v>47</v>
      </c>
      <c r="O310" s="48"/>
      <c r="P310" s="249">
        <f>O310*H310</f>
        <v>0</v>
      </c>
      <c r="Q310" s="249">
        <v>0</v>
      </c>
      <c r="R310" s="249">
        <f>Q310*H310</f>
        <v>0</v>
      </c>
      <c r="S310" s="249">
        <v>0</v>
      </c>
      <c r="T310" s="250">
        <f>S310*H310</f>
        <v>0</v>
      </c>
      <c r="AR310" s="25" t="s">
        <v>690</v>
      </c>
      <c r="AT310" s="25" t="s">
        <v>418</v>
      </c>
      <c r="AU310" s="25" t="s">
        <v>86</v>
      </c>
      <c r="AY310" s="25" t="s">
        <v>414</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690</v>
      </c>
      <c r="BM310" s="25" t="s">
        <v>4385</v>
      </c>
    </row>
    <row r="311" s="1" customFormat="1" ht="16.5" customHeight="1">
      <c r="B311" s="47"/>
      <c r="C311" s="240" t="s">
        <v>1248</v>
      </c>
      <c r="D311" s="240" t="s">
        <v>418</v>
      </c>
      <c r="E311" s="241" t="s">
        <v>4386</v>
      </c>
      <c r="F311" s="242" t="s">
        <v>4387</v>
      </c>
      <c r="G311" s="243" t="s">
        <v>678</v>
      </c>
      <c r="H311" s="244">
        <v>2</v>
      </c>
      <c r="I311" s="245"/>
      <c r="J311" s="246">
        <f>ROUND(I311*H311,2)</f>
        <v>0</v>
      </c>
      <c r="K311" s="242" t="s">
        <v>21</v>
      </c>
      <c r="L311" s="73"/>
      <c r="M311" s="247" t="s">
        <v>21</v>
      </c>
      <c r="N311" s="248" t="s">
        <v>47</v>
      </c>
      <c r="O311" s="48"/>
      <c r="P311" s="249">
        <f>O311*H311</f>
        <v>0</v>
      </c>
      <c r="Q311" s="249">
        <v>0</v>
      </c>
      <c r="R311" s="249">
        <f>Q311*H311</f>
        <v>0</v>
      </c>
      <c r="S311" s="249">
        <v>0</v>
      </c>
      <c r="T311" s="250">
        <f>S311*H311</f>
        <v>0</v>
      </c>
      <c r="AR311" s="25" t="s">
        <v>690</v>
      </c>
      <c r="AT311" s="25" t="s">
        <v>418</v>
      </c>
      <c r="AU311" s="25" t="s">
        <v>86</v>
      </c>
      <c r="AY311" s="25" t="s">
        <v>414</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690</v>
      </c>
      <c r="BM311" s="25" t="s">
        <v>4388</v>
      </c>
    </row>
    <row r="312" s="1" customFormat="1" ht="16.5" customHeight="1">
      <c r="B312" s="47"/>
      <c r="C312" s="240" t="s">
        <v>1255</v>
      </c>
      <c r="D312" s="240" t="s">
        <v>418</v>
      </c>
      <c r="E312" s="241" t="s">
        <v>4389</v>
      </c>
      <c r="F312" s="242" t="s">
        <v>4390</v>
      </c>
      <c r="G312" s="243" t="s">
        <v>678</v>
      </c>
      <c r="H312" s="244">
        <v>2</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690</v>
      </c>
      <c r="AT312" s="25" t="s">
        <v>418</v>
      </c>
      <c r="AU312" s="25" t="s">
        <v>86</v>
      </c>
      <c r="AY312" s="25" t="s">
        <v>414</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690</v>
      </c>
      <c r="BM312" s="25" t="s">
        <v>4391</v>
      </c>
    </row>
    <row r="313" s="1" customFormat="1" ht="16.5" customHeight="1">
      <c r="B313" s="47"/>
      <c r="C313" s="240" t="s">
        <v>1261</v>
      </c>
      <c r="D313" s="240" t="s">
        <v>418</v>
      </c>
      <c r="E313" s="241" t="s">
        <v>4392</v>
      </c>
      <c r="F313" s="242" t="s">
        <v>4393</v>
      </c>
      <c r="G313" s="243" t="s">
        <v>678</v>
      </c>
      <c r="H313" s="244">
        <v>2</v>
      </c>
      <c r="I313" s="245"/>
      <c r="J313" s="246">
        <f>ROUND(I313*H313,2)</f>
        <v>0</v>
      </c>
      <c r="K313" s="242" t="s">
        <v>21</v>
      </c>
      <c r="L313" s="73"/>
      <c r="M313" s="247" t="s">
        <v>21</v>
      </c>
      <c r="N313" s="248" t="s">
        <v>47</v>
      </c>
      <c r="O313" s="48"/>
      <c r="P313" s="249">
        <f>O313*H313</f>
        <v>0</v>
      </c>
      <c r="Q313" s="249">
        <v>0</v>
      </c>
      <c r="R313" s="249">
        <f>Q313*H313</f>
        <v>0</v>
      </c>
      <c r="S313" s="249">
        <v>0</v>
      </c>
      <c r="T313" s="250">
        <f>S313*H313</f>
        <v>0</v>
      </c>
      <c r="AR313" s="25" t="s">
        <v>690</v>
      </c>
      <c r="AT313" s="25" t="s">
        <v>418</v>
      </c>
      <c r="AU313" s="25" t="s">
        <v>86</v>
      </c>
      <c r="AY313" s="25" t="s">
        <v>414</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690</v>
      </c>
      <c r="BM313" s="25" t="s">
        <v>4394</v>
      </c>
    </row>
    <row r="314" s="1" customFormat="1" ht="25.5" customHeight="1">
      <c r="B314" s="47"/>
      <c r="C314" s="240" t="s">
        <v>1247</v>
      </c>
      <c r="D314" s="240" t="s">
        <v>418</v>
      </c>
      <c r="E314" s="241" t="s">
        <v>4395</v>
      </c>
      <c r="F314" s="242" t="s">
        <v>4396</v>
      </c>
      <c r="G314" s="243" t="s">
        <v>192</v>
      </c>
      <c r="H314" s="244">
        <v>55</v>
      </c>
      <c r="I314" s="245"/>
      <c r="J314" s="246">
        <f>ROUND(I314*H314,2)</f>
        <v>0</v>
      </c>
      <c r="K314" s="242" t="s">
        <v>21</v>
      </c>
      <c r="L314" s="73"/>
      <c r="M314" s="247" t="s">
        <v>21</v>
      </c>
      <c r="N314" s="248" t="s">
        <v>47</v>
      </c>
      <c r="O314" s="48"/>
      <c r="P314" s="249">
        <f>O314*H314</f>
        <v>0</v>
      </c>
      <c r="Q314" s="249">
        <v>0</v>
      </c>
      <c r="R314" s="249">
        <f>Q314*H314</f>
        <v>0</v>
      </c>
      <c r="S314" s="249">
        <v>0</v>
      </c>
      <c r="T314" s="250">
        <f>S314*H314</f>
        <v>0</v>
      </c>
      <c r="AR314" s="25" t="s">
        <v>690</v>
      </c>
      <c r="AT314" s="25" t="s">
        <v>418</v>
      </c>
      <c r="AU314" s="25" t="s">
        <v>86</v>
      </c>
      <c r="AY314" s="25" t="s">
        <v>414</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690</v>
      </c>
      <c r="BM314" s="25" t="s">
        <v>4397</v>
      </c>
    </row>
    <row r="315" s="1" customFormat="1" ht="16.5" customHeight="1">
      <c r="B315" s="47"/>
      <c r="C315" s="240" t="s">
        <v>1272</v>
      </c>
      <c r="D315" s="240" t="s">
        <v>418</v>
      </c>
      <c r="E315" s="241" t="s">
        <v>4398</v>
      </c>
      <c r="F315" s="242" t="s">
        <v>4399</v>
      </c>
      <c r="G315" s="243" t="s">
        <v>678</v>
      </c>
      <c r="H315" s="244">
        <v>1</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690</v>
      </c>
      <c r="AT315" s="25" t="s">
        <v>418</v>
      </c>
      <c r="AU315" s="25" t="s">
        <v>86</v>
      </c>
      <c r="AY315" s="25" t="s">
        <v>414</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690</v>
      </c>
      <c r="BM315" s="25" t="s">
        <v>4400</v>
      </c>
    </row>
    <row r="316" s="1" customFormat="1" ht="16.5" customHeight="1">
      <c r="B316" s="47"/>
      <c r="C316" s="240" t="s">
        <v>1277</v>
      </c>
      <c r="D316" s="240" t="s">
        <v>418</v>
      </c>
      <c r="E316" s="241" t="s">
        <v>4401</v>
      </c>
      <c r="F316" s="242" t="s">
        <v>4402</v>
      </c>
      <c r="G316" s="243" t="s">
        <v>678</v>
      </c>
      <c r="H316" s="244">
        <v>172</v>
      </c>
      <c r="I316" s="245"/>
      <c r="J316" s="246">
        <f>ROUND(I316*H316,2)</f>
        <v>0</v>
      </c>
      <c r="K316" s="242" t="s">
        <v>21</v>
      </c>
      <c r="L316" s="73"/>
      <c r="M316" s="247" t="s">
        <v>21</v>
      </c>
      <c r="N316" s="248" t="s">
        <v>47</v>
      </c>
      <c r="O316" s="48"/>
      <c r="P316" s="249">
        <f>O316*H316</f>
        <v>0</v>
      </c>
      <c r="Q316" s="249">
        <v>0</v>
      </c>
      <c r="R316" s="249">
        <f>Q316*H316</f>
        <v>0</v>
      </c>
      <c r="S316" s="249">
        <v>0</v>
      </c>
      <c r="T316" s="250">
        <f>S316*H316</f>
        <v>0</v>
      </c>
      <c r="AR316" s="25" t="s">
        <v>690</v>
      </c>
      <c r="AT316" s="25" t="s">
        <v>418</v>
      </c>
      <c r="AU316" s="25" t="s">
        <v>86</v>
      </c>
      <c r="AY316" s="25" t="s">
        <v>414</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690</v>
      </c>
      <c r="BM316" s="25" t="s">
        <v>4403</v>
      </c>
    </row>
    <row r="317" s="13" customFormat="1">
      <c r="B317" s="265"/>
      <c r="C317" s="266"/>
      <c r="D317" s="252" t="s">
        <v>428</v>
      </c>
      <c r="E317" s="267" t="s">
        <v>21</v>
      </c>
      <c r="F317" s="268" t="s">
        <v>4404</v>
      </c>
      <c r="G317" s="266"/>
      <c r="H317" s="269">
        <v>172</v>
      </c>
      <c r="I317" s="270"/>
      <c r="J317" s="266"/>
      <c r="K317" s="266"/>
      <c r="L317" s="271"/>
      <c r="M317" s="272"/>
      <c r="N317" s="273"/>
      <c r="O317" s="273"/>
      <c r="P317" s="273"/>
      <c r="Q317" s="273"/>
      <c r="R317" s="273"/>
      <c r="S317" s="273"/>
      <c r="T317" s="274"/>
      <c r="AT317" s="275" t="s">
        <v>428</v>
      </c>
      <c r="AU317" s="275" t="s">
        <v>86</v>
      </c>
      <c r="AV317" s="13" t="s">
        <v>86</v>
      </c>
      <c r="AW317" s="13" t="s">
        <v>39</v>
      </c>
      <c r="AX317" s="13" t="s">
        <v>83</v>
      </c>
      <c r="AY317" s="275" t="s">
        <v>414</v>
      </c>
    </row>
    <row r="318" s="1" customFormat="1" ht="25.5" customHeight="1">
      <c r="B318" s="47"/>
      <c r="C318" s="240" t="s">
        <v>1358</v>
      </c>
      <c r="D318" s="240" t="s">
        <v>418</v>
      </c>
      <c r="E318" s="241" t="s">
        <v>4405</v>
      </c>
      <c r="F318" s="242" t="s">
        <v>4406</v>
      </c>
      <c r="G318" s="243" t="s">
        <v>678</v>
      </c>
      <c r="H318" s="244">
        <v>86</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690</v>
      </c>
      <c r="AT318" s="25" t="s">
        <v>418</v>
      </c>
      <c r="AU318" s="25" t="s">
        <v>86</v>
      </c>
      <c r="AY318" s="25" t="s">
        <v>414</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690</v>
      </c>
      <c r="BM318" s="25" t="s">
        <v>4407</v>
      </c>
    </row>
    <row r="319" s="13" customFormat="1">
      <c r="B319" s="265"/>
      <c r="C319" s="266"/>
      <c r="D319" s="252" t="s">
        <v>428</v>
      </c>
      <c r="E319" s="267" t="s">
        <v>21</v>
      </c>
      <c r="F319" s="268" t="s">
        <v>1241</v>
      </c>
      <c r="G319" s="266"/>
      <c r="H319" s="269">
        <v>86</v>
      </c>
      <c r="I319" s="270"/>
      <c r="J319" s="266"/>
      <c r="K319" s="266"/>
      <c r="L319" s="271"/>
      <c r="M319" s="272"/>
      <c r="N319" s="273"/>
      <c r="O319" s="273"/>
      <c r="P319" s="273"/>
      <c r="Q319" s="273"/>
      <c r="R319" s="273"/>
      <c r="S319" s="273"/>
      <c r="T319" s="274"/>
      <c r="AT319" s="275" t="s">
        <v>428</v>
      </c>
      <c r="AU319" s="275" t="s">
        <v>86</v>
      </c>
      <c r="AV319" s="13" t="s">
        <v>86</v>
      </c>
      <c r="AW319" s="13" t="s">
        <v>39</v>
      </c>
      <c r="AX319" s="13" t="s">
        <v>83</v>
      </c>
      <c r="AY319" s="275" t="s">
        <v>414</v>
      </c>
    </row>
    <row r="320" s="1" customFormat="1" ht="25.5" customHeight="1">
      <c r="B320" s="47"/>
      <c r="C320" s="240" t="s">
        <v>1364</v>
      </c>
      <c r="D320" s="240" t="s">
        <v>418</v>
      </c>
      <c r="E320" s="241" t="s">
        <v>4408</v>
      </c>
      <c r="F320" s="242" t="s">
        <v>4409</v>
      </c>
      <c r="G320" s="243" t="s">
        <v>704</v>
      </c>
      <c r="H320" s="244">
        <v>2</v>
      </c>
      <c r="I320" s="245"/>
      <c r="J320" s="246">
        <f>ROUND(I320*H320,2)</f>
        <v>0</v>
      </c>
      <c r="K320" s="242" t="s">
        <v>4095</v>
      </c>
      <c r="L320" s="73"/>
      <c r="M320" s="247" t="s">
        <v>21</v>
      </c>
      <c r="N320" s="248" t="s">
        <v>47</v>
      </c>
      <c r="O320" s="48"/>
      <c r="P320" s="249">
        <f>O320*H320</f>
        <v>0</v>
      </c>
      <c r="Q320" s="249">
        <v>0</v>
      </c>
      <c r="R320" s="249">
        <f>Q320*H320</f>
        <v>0</v>
      </c>
      <c r="S320" s="249">
        <v>0</v>
      </c>
      <c r="T320" s="250">
        <f>S320*H320</f>
        <v>0</v>
      </c>
      <c r="AR320" s="25" t="s">
        <v>690</v>
      </c>
      <c r="AT320" s="25" t="s">
        <v>418</v>
      </c>
      <c r="AU320" s="25" t="s">
        <v>86</v>
      </c>
      <c r="AY320" s="25" t="s">
        <v>414</v>
      </c>
      <c r="BE320" s="251">
        <f>IF(N320="základní",J320,0)</f>
        <v>0</v>
      </c>
      <c r="BF320" s="251">
        <f>IF(N320="snížená",J320,0)</f>
        <v>0</v>
      </c>
      <c r="BG320" s="251">
        <f>IF(N320="zákl. přenesená",J320,0)</f>
        <v>0</v>
      </c>
      <c r="BH320" s="251">
        <f>IF(N320="sníž. přenesená",J320,0)</f>
        <v>0</v>
      </c>
      <c r="BI320" s="251">
        <f>IF(N320="nulová",J320,0)</f>
        <v>0</v>
      </c>
      <c r="BJ320" s="25" t="s">
        <v>83</v>
      </c>
      <c r="BK320" s="251">
        <f>ROUND(I320*H320,2)</f>
        <v>0</v>
      </c>
      <c r="BL320" s="25" t="s">
        <v>690</v>
      </c>
      <c r="BM320" s="25" t="s">
        <v>4410</v>
      </c>
    </row>
    <row r="321" s="1" customFormat="1" ht="16.5" customHeight="1">
      <c r="B321" s="47"/>
      <c r="C321" s="240" t="s">
        <v>387</v>
      </c>
      <c r="D321" s="240" t="s">
        <v>418</v>
      </c>
      <c r="E321" s="241" t="s">
        <v>4411</v>
      </c>
      <c r="F321" s="242" t="s">
        <v>4412</v>
      </c>
      <c r="G321" s="243" t="s">
        <v>678</v>
      </c>
      <c r="H321" s="244">
        <v>8</v>
      </c>
      <c r="I321" s="245"/>
      <c r="J321" s="246">
        <f>ROUND(I321*H321,2)</f>
        <v>0</v>
      </c>
      <c r="K321" s="242" t="s">
        <v>21</v>
      </c>
      <c r="L321" s="73"/>
      <c r="M321" s="247" t="s">
        <v>21</v>
      </c>
      <c r="N321" s="248" t="s">
        <v>47</v>
      </c>
      <c r="O321" s="48"/>
      <c r="P321" s="249">
        <f>O321*H321</f>
        <v>0</v>
      </c>
      <c r="Q321" s="249">
        <v>0</v>
      </c>
      <c r="R321" s="249">
        <f>Q321*H321</f>
        <v>0</v>
      </c>
      <c r="S321" s="249">
        <v>0</v>
      </c>
      <c r="T321" s="250">
        <f>S321*H321</f>
        <v>0</v>
      </c>
      <c r="AR321" s="25" t="s">
        <v>690</v>
      </c>
      <c r="AT321" s="25" t="s">
        <v>418</v>
      </c>
      <c r="AU321" s="25" t="s">
        <v>86</v>
      </c>
      <c r="AY321" s="25" t="s">
        <v>414</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690</v>
      </c>
      <c r="BM321" s="25" t="s">
        <v>4413</v>
      </c>
    </row>
    <row r="322" s="1" customFormat="1" ht="16.5" customHeight="1">
      <c r="B322" s="47"/>
      <c r="C322" s="240" t="s">
        <v>1385</v>
      </c>
      <c r="D322" s="240" t="s">
        <v>418</v>
      </c>
      <c r="E322" s="241" t="s">
        <v>4414</v>
      </c>
      <c r="F322" s="242" t="s">
        <v>4415</v>
      </c>
      <c r="G322" s="243" t="s">
        <v>678</v>
      </c>
      <c r="H322" s="244">
        <v>8</v>
      </c>
      <c r="I322" s="245"/>
      <c r="J322" s="246">
        <f>ROUND(I322*H322,2)</f>
        <v>0</v>
      </c>
      <c r="K322" s="242" t="s">
        <v>21</v>
      </c>
      <c r="L322" s="73"/>
      <c r="M322" s="247" t="s">
        <v>21</v>
      </c>
      <c r="N322" s="248" t="s">
        <v>47</v>
      </c>
      <c r="O322" s="48"/>
      <c r="P322" s="249">
        <f>O322*H322</f>
        <v>0</v>
      </c>
      <c r="Q322" s="249">
        <v>0</v>
      </c>
      <c r="R322" s="249">
        <f>Q322*H322</f>
        <v>0</v>
      </c>
      <c r="S322" s="249">
        <v>0</v>
      </c>
      <c r="T322" s="250">
        <f>S322*H322</f>
        <v>0</v>
      </c>
      <c r="AR322" s="25" t="s">
        <v>690</v>
      </c>
      <c r="AT322" s="25" t="s">
        <v>418</v>
      </c>
      <c r="AU322" s="25" t="s">
        <v>86</v>
      </c>
      <c r="AY322" s="25" t="s">
        <v>414</v>
      </c>
      <c r="BE322" s="251">
        <f>IF(N322="základní",J322,0)</f>
        <v>0</v>
      </c>
      <c r="BF322" s="251">
        <f>IF(N322="snížená",J322,0)</f>
        <v>0</v>
      </c>
      <c r="BG322" s="251">
        <f>IF(N322="zákl. přenesená",J322,0)</f>
        <v>0</v>
      </c>
      <c r="BH322" s="251">
        <f>IF(N322="sníž. přenesená",J322,0)</f>
        <v>0</v>
      </c>
      <c r="BI322" s="251">
        <f>IF(N322="nulová",J322,0)</f>
        <v>0</v>
      </c>
      <c r="BJ322" s="25" t="s">
        <v>83</v>
      </c>
      <c r="BK322" s="251">
        <f>ROUND(I322*H322,2)</f>
        <v>0</v>
      </c>
      <c r="BL322" s="25" t="s">
        <v>690</v>
      </c>
      <c r="BM322" s="25" t="s">
        <v>4416</v>
      </c>
    </row>
    <row r="323" s="1" customFormat="1" ht="25.5" customHeight="1">
      <c r="B323" s="47"/>
      <c r="C323" s="240" t="s">
        <v>1389</v>
      </c>
      <c r="D323" s="240" t="s">
        <v>418</v>
      </c>
      <c r="E323" s="241" t="s">
        <v>4417</v>
      </c>
      <c r="F323" s="242" t="s">
        <v>4418</v>
      </c>
      <c r="G323" s="243" t="s">
        <v>678</v>
      </c>
      <c r="H323" s="244">
        <v>520</v>
      </c>
      <c r="I323" s="245"/>
      <c r="J323" s="246">
        <f>ROUND(I323*H323,2)</f>
        <v>0</v>
      </c>
      <c r="K323" s="242" t="s">
        <v>21</v>
      </c>
      <c r="L323" s="73"/>
      <c r="M323" s="247" t="s">
        <v>21</v>
      </c>
      <c r="N323" s="248" t="s">
        <v>47</v>
      </c>
      <c r="O323" s="48"/>
      <c r="P323" s="249">
        <f>O323*H323</f>
        <v>0</v>
      </c>
      <c r="Q323" s="249">
        <v>0</v>
      </c>
      <c r="R323" s="249">
        <f>Q323*H323</f>
        <v>0</v>
      </c>
      <c r="S323" s="249">
        <v>0</v>
      </c>
      <c r="T323" s="250">
        <f>S323*H323</f>
        <v>0</v>
      </c>
      <c r="AR323" s="25" t="s">
        <v>690</v>
      </c>
      <c r="AT323" s="25" t="s">
        <v>418</v>
      </c>
      <c r="AU323" s="25" t="s">
        <v>86</v>
      </c>
      <c r="AY323" s="25" t="s">
        <v>414</v>
      </c>
      <c r="BE323" s="251">
        <f>IF(N323="základní",J323,0)</f>
        <v>0</v>
      </c>
      <c r="BF323" s="251">
        <f>IF(N323="snížená",J323,0)</f>
        <v>0</v>
      </c>
      <c r="BG323" s="251">
        <f>IF(N323="zákl. přenesená",J323,0)</f>
        <v>0</v>
      </c>
      <c r="BH323" s="251">
        <f>IF(N323="sníž. přenesená",J323,0)</f>
        <v>0</v>
      </c>
      <c r="BI323" s="251">
        <f>IF(N323="nulová",J323,0)</f>
        <v>0</v>
      </c>
      <c r="BJ323" s="25" t="s">
        <v>83</v>
      </c>
      <c r="BK323" s="251">
        <f>ROUND(I323*H323,2)</f>
        <v>0</v>
      </c>
      <c r="BL323" s="25" t="s">
        <v>690</v>
      </c>
      <c r="BM323" s="25" t="s">
        <v>4419</v>
      </c>
    </row>
    <row r="324" s="13" customFormat="1">
      <c r="B324" s="265"/>
      <c r="C324" s="266"/>
      <c r="D324" s="252" t="s">
        <v>428</v>
      </c>
      <c r="E324" s="267" t="s">
        <v>21</v>
      </c>
      <c r="F324" s="268" t="s">
        <v>4420</v>
      </c>
      <c r="G324" s="266"/>
      <c r="H324" s="269">
        <v>520</v>
      </c>
      <c r="I324" s="270"/>
      <c r="J324" s="266"/>
      <c r="K324" s="266"/>
      <c r="L324" s="271"/>
      <c r="M324" s="272"/>
      <c r="N324" s="273"/>
      <c r="O324" s="273"/>
      <c r="P324" s="273"/>
      <c r="Q324" s="273"/>
      <c r="R324" s="273"/>
      <c r="S324" s="273"/>
      <c r="T324" s="274"/>
      <c r="AT324" s="275" t="s">
        <v>428</v>
      </c>
      <c r="AU324" s="275" t="s">
        <v>86</v>
      </c>
      <c r="AV324" s="13" t="s">
        <v>86</v>
      </c>
      <c r="AW324" s="13" t="s">
        <v>39</v>
      </c>
      <c r="AX324" s="13" t="s">
        <v>83</v>
      </c>
      <c r="AY324" s="275" t="s">
        <v>414</v>
      </c>
    </row>
    <row r="325" s="1" customFormat="1" ht="16.5" customHeight="1">
      <c r="B325" s="47"/>
      <c r="C325" s="240" t="s">
        <v>1393</v>
      </c>
      <c r="D325" s="240" t="s">
        <v>418</v>
      </c>
      <c r="E325" s="241" t="s">
        <v>4421</v>
      </c>
      <c r="F325" s="242" t="s">
        <v>4422</v>
      </c>
      <c r="G325" s="243" t="s">
        <v>678</v>
      </c>
      <c r="H325" s="244">
        <v>286</v>
      </c>
      <c r="I325" s="245"/>
      <c r="J325" s="246">
        <f>ROUND(I325*H325,2)</f>
        <v>0</v>
      </c>
      <c r="K325" s="242" t="s">
        <v>21</v>
      </c>
      <c r="L325" s="73"/>
      <c r="M325" s="247" t="s">
        <v>21</v>
      </c>
      <c r="N325" s="248" t="s">
        <v>47</v>
      </c>
      <c r="O325" s="48"/>
      <c r="P325" s="249">
        <f>O325*H325</f>
        <v>0</v>
      </c>
      <c r="Q325" s="249">
        <v>0</v>
      </c>
      <c r="R325" s="249">
        <f>Q325*H325</f>
        <v>0</v>
      </c>
      <c r="S325" s="249">
        <v>0</v>
      </c>
      <c r="T325" s="250">
        <f>S325*H325</f>
        <v>0</v>
      </c>
      <c r="AR325" s="25" t="s">
        <v>690</v>
      </c>
      <c r="AT325" s="25" t="s">
        <v>418</v>
      </c>
      <c r="AU325" s="25" t="s">
        <v>86</v>
      </c>
      <c r="AY325" s="25" t="s">
        <v>414</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690</v>
      </c>
      <c r="BM325" s="25" t="s">
        <v>4423</v>
      </c>
    </row>
    <row r="326" s="13" customFormat="1">
      <c r="B326" s="265"/>
      <c r="C326" s="266"/>
      <c r="D326" s="252" t="s">
        <v>428</v>
      </c>
      <c r="E326" s="267" t="s">
        <v>21</v>
      </c>
      <c r="F326" s="268" t="s">
        <v>4424</v>
      </c>
      <c r="G326" s="266"/>
      <c r="H326" s="269">
        <v>286</v>
      </c>
      <c r="I326" s="270"/>
      <c r="J326" s="266"/>
      <c r="K326" s="266"/>
      <c r="L326" s="271"/>
      <c r="M326" s="272"/>
      <c r="N326" s="273"/>
      <c r="O326" s="273"/>
      <c r="P326" s="273"/>
      <c r="Q326" s="273"/>
      <c r="R326" s="273"/>
      <c r="S326" s="273"/>
      <c r="T326" s="274"/>
      <c r="AT326" s="275" t="s">
        <v>428</v>
      </c>
      <c r="AU326" s="275" t="s">
        <v>86</v>
      </c>
      <c r="AV326" s="13" t="s">
        <v>86</v>
      </c>
      <c r="AW326" s="13" t="s">
        <v>39</v>
      </c>
      <c r="AX326" s="13" t="s">
        <v>83</v>
      </c>
      <c r="AY326" s="275" t="s">
        <v>414</v>
      </c>
    </row>
    <row r="327" s="1" customFormat="1" ht="38.25" customHeight="1">
      <c r="B327" s="47"/>
      <c r="C327" s="240" t="s">
        <v>1397</v>
      </c>
      <c r="D327" s="240" t="s">
        <v>418</v>
      </c>
      <c r="E327" s="241" t="s">
        <v>4425</v>
      </c>
      <c r="F327" s="242" t="s">
        <v>4426</v>
      </c>
      <c r="G327" s="243" t="s">
        <v>704</v>
      </c>
      <c r="H327" s="244">
        <v>4.9660000000000002</v>
      </c>
      <c r="I327" s="245"/>
      <c r="J327" s="246">
        <f>ROUND(I327*H327,2)</f>
        <v>0</v>
      </c>
      <c r="K327" s="242" t="s">
        <v>4095</v>
      </c>
      <c r="L327" s="73"/>
      <c r="M327" s="247" t="s">
        <v>21</v>
      </c>
      <c r="N327" s="248" t="s">
        <v>47</v>
      </c>
      <c r="O327" s="48"/>
      <c r="P327" s="249">
        <f>O327*H327</f>
        <v>0</v>
      </c>
      <c r="Q327" s="249">
        <v>0</v>
      </c>
      <c r="R327" s="249">
        <f>Q327*H327</f>
        <v>0</v>
      </c>
      <c r="S327" s="249">
        <v>0</v>
      </c>
      <c r="T327" s="250">
        <f>S327*H327</f>
        <v>0</v>
      </c>
      <c r="AR327" s="25" t="s">
        <v>690</v>
      </c>
      <c r="AT327" s="25" t="s">
        <v>418</v>
      </c>
      <c r="AU327" s="25" t="s">
        <v>86</v>
      </c>
      <c r="AY327" s="25" t="s">
        <v>414</v>
      </c>
      <c r="BE327" s="251">
        <f>IF(N327="základní",J327,0)</f>
        <v>0</v>
      </c>
      <c r="BF327" s="251">
        <f>IF(N327="snížená",J327,0)</f>
        <v>0</v>
      </c>
      <c r="BG327" s="251">
        <f>IF(N327="zákl. přenesená",J327,0)</f>
        <v>0</v>
      </c>
      <c r="BH327" s="251">
        <f>IF(N327="sníž. přenesená",J327,0)</f>
        <v>0</v>
      </c>
      <c r="BI327" s="251">
        <f>IF(N327="nulová",J327,0)</f>
        <v>0</v>
      </c>
      <c r="BJ327" s="25" t="s">
        <v>83</v>
      </c>
      <c r="BK327" s="251">
        <f>ROUND(I327*H327,2)</f>
        <v>0</v>
      </c>
      <c r="BL327" s="25" t="s">
        <v>690</v>
      </c>
      <c r="BM327" s="25" t="s">
        <v>4427</v>
      </c>
    </row>
    <row r="328" s="1" customFormat="1">
      <c r="B328" s="47"/>
      <c r="C328" s="75"/>
      <c r="D328" s="252" t="s">
        <v>425</v>
      </c>
      <c r="E328" s="75"/>
      <c r="F328" s="253" t="s">
        <v>2017</v>
      </c>
      <c r="G328" s="75"/>
      <c r="H328" s="75"/>
      <c r="I328" s="208"/>
      <c r="J328" s="75"/>
      <c r="K328" s="75"/>
      <c r="L328" s="73"/>
      <c r="M328" s="254"/>
      <c r="N328" s="48"/>
      <c r="O328" s="48"/>
      <c r="P328" s="48"/>
      <c r="Q328" s="48"/>
      <c r="R328" s="48"/>
      <c r="S328" s="48"/>
      <c r="T328" s="96"/>
      <c r="AT328" s="25" t="s">
        <v>425</v>
      </c>
      <c r="AU328" s="25" t="s">
        <v>86</v>
      </c>
    </row>
    <row r="329" s="11" customFormat="1" ht="29.88" customHeight="1">
      <c r="B329" s="224"/>
      <c r="C329" s="225"/>
      <c r="D329" s="226" t="s">
        <v>75</v>
      </c>
      <c r="E329" s="238" t="s">
        <v>4428</v>
      </c>
      <c r="F329" s="238" t="s">
        <v>4429</v>
      </c>
      <c r="G329" s="225"/>
      <c r="H329" s="225"/>
      <c r="I329" s="228"/>
      <c r="J329" s="239">
        <f>BK329</f>
        <v>0</v>
      </c>
      <c r="K329" s="225"/>
      <c r="L329" s="230"/>
      <c r="M329" s="231"/>
      <c r="N329" s="232"/>
      <c r="O329" s="232"/>
      <c r="P329" s="233">
        <f>SUM(P330:P424)</f>
        <v>0</v>
      </c>
      <c r="Q329" s="232"/>
      <c r="R329" s="233">
        <f>SUM(R330:R424)</f>
        <v>0.48128000000000004</v>
      </c>
      <c r="S329" s="232"/>
      <c r="T329" s="234">
        <f>SUM(T330:T424)</f>
        <v>0</v>
      </c>
      <c r="AR329" s="235" t="s">
        <v>86</v>
      </c>
      <c r="AT329" s="236" t="s">
        <v>75</v>
      </c>
      <c r="AU329" s="236" t="s">
        <v>83</v>
      </c>
      <c r="AY329" s="235" t="s">
        <v>414</v>
      </c>
      <c r="BK329" s="237">
        <f>SUM(BK330:BK424)</f>
        <v>0</v>
      </c>
    </row>
    <row r="330" s="1" customFormat="1" ht="16.5" customHeight="1">
      <c r="B330" s="47"/>
      <c r="C330" s="240" t="s">
        <v>1401</v>
      </c>
      <c r="D330" s="240" t="s">
        <v>418</v>
      </c>
      <c r="E330" s="241" t="s">
        <v>4430</v>
      </c>
      <c r="F330" s="242" t="s">
        <v>4431</v>
      </c>
      <c r="G330" s="243" t="s">
        <v>678</v>
      </c>
      <c r="H330" s="244">
        <v>1</v>
      </c>
      <c r="I330" s="245"/>
      <c r="J330" s="246">
        <f>ROUND(I330*H330,2)</f>
        <v>0</v>
      </c>
      <c r="K330" s="242" t="s">
        <v>4095</v>
      </c>
      <c r="L330" s="73"/>
      <c r="M330" s="247" t="s">
        <v>21</v>
      </c>
      <c r="N330" s="248" t="s">
        <v>47</v>
      </c>
      <c r="O330" s="48"/>
      <c r="P330" s="249">
        <f>O330*H330</f>
        <v>0</v>
      </c>
      <c r="Q330" s="249">
        <v>0.029739999999999999</v>
      </c>
      <c r="R330" s="249">
        <f>Q330*H330</f>
        <v>0.029739999999999999</v>
      </c>
      <c r="S330" s="249">
        <v>0</v>
      </c>
      <c r="T330" s="250">
        <f>S330*H330</f>
        <v>0</v>
      </c>
      <c r="AR330" s="25" t="s">
        <v>690</v>
      </c>
      <c r="AT330" s="25" t="s">
        <v>418</v>
      </c>
      <c r="AU330" s="25" t="s">
        <v>86</v>
      </c>
      <c r="AY330" s="25" t="s">
        <v>414</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690</v>
      </c>
      <c r="BM330" s="25" t="s">
        <v>4432</v>
      </c>
    </row>
    <row r="331" s="1" customFormat="1" ht="16.5" customHeight="1">
      <c r="B331" s="47"/>
      <c r="C331" s="240" t="s">
        <v>1405</v>
      </c>
      <c r="D331" s="240" t="s">
        <v>418</v>
      </c>
      <c r="E331" s="241" t="s">
        <v>4433</v>
      </c>
      <c r="F331" s="242" t="s">
        <v>4434</v>
      </c>
      <c r="G331" s="243" t="s">
        <v>4435</v>
      </c>
      <c r="H331" s="244">
        <v>5</v>
      </c>
      <c r="I331" s="245"/>
      <c r="J331" s="246">
        <f>ROUND(I331*H331,2)</f>
        <v>0</v>
      </c>
      <c r="K331" s="242" t="s">
        <v>4095</v>
      </c>
      <c r="L331" s="73"/>
      <c r="M331" s="247" t="s">
        <v>21</v>
      </c>
      <c r="N331" s="248" t="s">
        <v>47</v>
      </c>
      <c r="O331" s="48"/>
      <c r="P331" s="249">
        <f>O331*H331</f>
        <v>0</v>
      </c>
      <c r="Q331" s="249">
        <v>0.0084499999999999992</v>
      </c>
      <c r="R331" s="249">
        <f>Q331*H331</f>
        <v>0.042249999999999996</v>
      </c>
      <c r="S331" s="249">
        <v>0</v>
      </c>
      <c r="T331" s="250">
        <f>S331*H331</f>
        <v>0</v>
      </c>
      <c r="AR331" s="25" t="s">
        <v>690</v>
      </c>
      <c r="AT331" s="25" t="s">
        <v>418</v>
      </c>
      <c r="AU331" s="25" t="s">
        <v>86</v>
      </c>
      <c r="AY331" s="25" t="s">
        <v>414</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690</v>
      </c>
      <c r="BM331" s="25" t="s">
        <v>4436</v>
      </c>
    </row>
    <row r="332" s="1" customFormat="1" ht="16.5" customHeight="1">
      <c r="B332" s="47"/>
      <c r="C332" s="240" t="s">
        <v>1409</v>
      </c>
      <c r="D332" s="240" t="s">
        <v>418</v>
      </c>
      <c r="E332" s="241" t="s">
        <v>4437</v>
      </c>
      <c r="F332" s="242" t="s">
        <v>4438</v>
      </c>
      <c r="G332" s="243" t="s">
        <v>4435</v>
      </c>
      <c r="H332" s="244">
        <v>6</v>
      </c>
      <c r="I332" s="245"/>
      <c r="J332" s="246">
        <f>ROUND(I332*H332,2)</f>
        <v>0</v>
      </c>
      <c r="K332" s="242" t="s">
        <v>4095</v>
      </c>
      <c r="L332" s="73"/>
      <c r="M332" s="247" t="s">
        <v>21</v>
      </c>
      <c r="N332" s="248" t="s">
        <v>47</v>
      </c>
      <c r="O332" s="48"/>
      <c r="P332" s="249">
        <f>O332*H332</f>
        <v>0</v>
      </c>
      <c r="Q332" s="249">
        <v>0.0096299999999999997</v>
      </c>
      <c r="R332" s="249">
        <f>Q332*H332</f>
        <v>0.057779999999999998</v>
      </c>
      <c r="S332" s="249">
        <v>0</v>
      </c>
      <c r="T332" s="250">
        <f>S332*H332</f>
        <v>0</v>
      </c>
      <c r="AR332" s="25" t="s">
        <v>690</v>
      </c>
      <c r="AT332" s="25" t="s">
        <v>418</v>
      </c>
      <c r="AU332" s="25" t="s">
        <v>86</v>
      </c>
      <c r="AY332" s="25" t="s">
        <v>414</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690</v>
      </c>
      <c r="BM332" s="25" t="s">
        <v>4439</v>
      </c>
    </row>
    <row r="333" s="1" customFormat="1" ht="16.5" customHeight="1">
      <c r="B333" s="47"/>
      <c r="C333" s="240" t="s">
        <v>1415</v>
      </c>
      <c r="D333" s="240" t="s">
        <v>418</v>
      </c>
      <c r="E333" s="241" t="s">
        <v>4440</v>
      </c>
      <c r="F333" s="242" t="s">
        <v>4441</v>
      </c>
      <c r="G333" s="243" t="s">
        <v>4435</v>
      </c>
      <c r="H333" s="244">
        <v>8</v>
      </c>
      <c r="I333" s="245"/>
      <c r="J333" s="246">
        <f>ROUND(I333*H333,2)</f>
        <v>0</v>
      </c>
      <c r="K333" s="242" t="s">
        <v>4095</v>
      </c>
      <c r="L333" s="73"/>
      <c r="M333" s="247" t="s">
        <v>21</v>
      </c>
      <c r="N333" s="248" t="s">
        <v>47</v>
      </c>
      <c r="O333" s="48"/>
      <c r="P333" s="249">
        <f>O333*H333</f>
        <v>0</v>
      </c>
      <c r="Q333" s="249">
        <v>0.011679999999999999</v>
      </c>
      <c r="R333" s="249">
        <f>Q333*H333</f>
        <v>0.093439999999999995</v>
      </c>
      <c r="S333" s="249">
        <v>0</v>
      </c>
      <c r="T333" s="250">
        <f>S333*H333</f>
        <v>0</v>
      </c>
      <c r="AR333" s="25" t="s">
        <v>690</v>
      </c>
      <c r="AT333" s="25" t="s">
        <v>418</v>
      </c>
      <c r="AU333" s="25" t="s">
        <v>86</v>
      </c>
      <c r="AY333" s="25" t="s">
        <v>414</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690</v>
      </c>
      <c r="BM333" s="25" t="s">
        <v>4442</v>
      </c>
    </row>
    <row r="334" s="1" customFormat="1" ht="16.5" customHeight="1">
      <c r="B334" s="47"/>
      <c r="C334" s="240" t="s">
        <v>1419</v>
      </c>
      <c r="D334" s="240" t="s">
        <v>418</v>
      </c>
      <c r="E334" s="241" t="s">
        <v>4443</v>
      </c>
      <c r="F334" s="242" t="s">
        <v>4444</v>
      </c>
      <c r="G334" s="243" t="s">
        <v>678</v>
      </c>
      <c r="H334" s="244">
        <v>14</v>
      </c>
      <c r="I334" s="245"/>
      <c r="J334" s="246">
        <f>ROUND(I334*H334,2)</f>
        <v>0</v>
      </c>
      <c r="K334" s="242" t="s">
        <v>21</v>
      </c>
      <c r="L334" s="73"/>
      <c r="M334" s="247" t="s">
        <v>21</v>
      </c>
      <c r="N334" s="248" t="s">
        <v>47</v>
      </c>
      <c r="O334" s="48"/>
      <c r="P334" s="249">
        <f>O334*H334</f>
        <v>0</v>
      </c>
      <c r="Q334" s="249">
        <v>0</v>
      </c>
      <c r="R334" s="249">
        <f>Q334*H334</f>
        <v>0</v>
      </c>
      <c r="S334" s="249">
        <v>0</v>
      </c>
      <c r="T334" s="250">
        <f>S334*H334</f>
        <v>0</v>
      </c>
      <c r="AR334" s="25" t="s">
        <v>690</v>
      </c>
      <c r="AT334" s="25" t="s">
        <v>418</v>
      </c>
      <c r="AU334" s="25" t="s">
        <v>86</v>
      </c>
      <c r="AY334" s="25" t="s">
        <v>414</v>
      </c>
      <c r="BE334" s="251">
        <f>IF(N334="základní",J334,0)</f>
        <v>0</v>
      </c>
      <c r="BF334" s="251">
        <f>IF(N334="snížená",J334,0)</f>
        <v>0</v>
      </c>
      <c r="BG334" s="251">
        <f>IF(N334="zákl. přenesená",J334,0)</f>
        <v>0</v>
      </c>
      <c r="BH334" s="251">
        <f>IF(N334="sníž. přenesená",J334,0)</f>
        <v>0</v>
      </c>
      <c r="BI334" s="251">
        <f>IF(N334="nulová",J334,0)</f>
        <v>0</v>
      </c>
      <c r="BJ334" s="25" t="s">
        <v>83</v>
      </c>
      <c r="BK334" s="251">
        <f>ROUND(I334*H334,2)</f>
        <v>0</v>
      </c>
      <c r="BL334" s="25" t="s">
        <v>690</v>
      </c>
      <c r="BM334" s="25" t="s">
        <v>4445</v>
      </c>
    </row>
    <row r="335" s="13" customFormat="1">
      <c r="B335" s="265"/>
      <c r="C335" s="266"/>
      <c r="D335" s="252" t="s">
        <v>428</v>
      </c>
      <c r="E335" s="267" t="s">
        <v>21</v>
      </c>
      <c r="F335" s="268" t="s">
        <v>675</v>
      </c>
      <c r="G335" s="266"/>
      <c r="H335" s="269">
        <v>14</v>
      </c>
      <c r="I335" s="270"/>
      <c r="J335" s="266"/>
      <c r="K335" s="266"/>
      <c r="L335" s="271"/>
      <c r="M335" s="272"/>
      <c r="N335" s="273"/>
      <c r="O335" s="273"/>
      <c r="P335" s="273"/>
      <c r="Q335" s="273"/>
      <c r="R335" s="273"/>
      <c r="S335" s="273"/>
      <c r="T335" s="274"/>
      <c r="AT335" s="275" t="s">
        <v>428</v>
      </c>
      <c r="AU335" s="275" t="s">
        <v>86</v>
      </c>
      <c r="AV335" s="13" t="s">
        <v>86</v>
      </c>
      <c r="AW335" s="13" t="s">
        <v>39</v>
      </c>
      <c r="AX335" s="13" t="s">
        <v>83</v>
      </c>
      <c r="AY335" s="275" t="s">
        <v>414</v>
      </c>
    </row>
    <row r="336" s="12" customFormat="1">
      <c r="B336" s="255"/>
      <c r="C336" s="256"/>
      <c r="D336" s="252" t="s">
        <v>428</v>
      </c>
      <c r="E336" s="257" t="s">
        <v>21</v>
      </c>
      <c r="F336" s="258" t="s">
        <v>4087</v>
      </c>
      <c r="G336" s="256"/>
      <c r="H336" s="257" t="s">
        <v>21</v>
      </c>
      <c r="I336" s="259"/>
      <c r="J336" s="256"/>
      <c r="K336" s="256"/>
      <c r="L336" s="260"/>
      <c r="M336" s="261"/>
      <c r="N336" s="262"/>
      <c r="O336" s="262"/>
      <c r="P336" s="262"/>
      <c r="Q336" s="262"/>
      <c r="R336" s="262"/>
      <c r="S336" s="262"/>
      <c r="T336" s="263"/>
      <c r="AT336" s="264" t="s">
        <v>428</v>
      </c>
      <c r="AU336" s="264" t="s">
        <v>86</v>
      </c>
      <c r="AV336" s="12" t="s">
        <v>83</v>
      </c>
      <c r="AW336" s="12" t="s">
        <v>39</v>
      </c>
      <c r="AX336" s="12" t="s">
        <v>76</v>
      </c>
      <c r="AY336" s="264" t="s">
        <v>414</v>
      </c>
    </row>
    <row r="337" s="1" customFormat="1" ht="16.5" customHeight="1">
      <c r="B337" s="47"/>
      <c r="C337" s="240" t="s">
        <v>1425</v>
      </c>
      <c r="D337" s="240" t="s">
        <v>418</v>
      </c>
      <c r="E337" s="241" t="s">
        <v>4446</v>
      </c>
      <c r="F337" s="242" t="s">
        <v>4447</v>
      </c>
      <c r="G337" s="243" t="s">
        <v>678</v>
      </c>
      <c r="H337" s="244">
        <v>6</v>
      </c>
      <c r="I337" s="245"/>
      <c r="J337" s="246">
        <f>ROUND(I337*H337,2)</f>
        <v>0</v>
      </c>
      <c r="K337" s="242" t="s">
        <v>21</v>
      </c>
      <c r="L337" s="73"/>
      <c r="M337" s="247" t="s">
        <v>21</v>
      </c>
      <c r="N337" s="248" t="s">
        <v>47</v>
      </c>
      <c r="O337" s="48"/>
      <c r="P337" s="249">
        <f>O337*H337</f>
        <v>0</v>
      </c>
      <c r="Q337" s="249">
        <v>0.00022000000000000001</v>
      </c>
      <c r="R337" s="249">
        <f>Q337*H337</f>
        <v>0.00132</v>
      </c>
      <c r="S337" s="249">
        <v>0</v>
      </c>
      <c r="T337" s="250">
        <f>S337*H337</f>
        <v>0</v>
      </c>
      <c r="AR337" s="25" t="s">
        <v>690</v>
      </c>
      <c r="AT337" s="25" t="s">
        <v>418</v>
      </c>
      <c r="AU337" s="25" t="s">
        <v>86</v>
      </c>
      <c r="AY337" s="25" t="s">
        <v>414</v>
      </c>
      <c r="BE337" s="251">
        <f>IF(N337="základní",J337,0)</f>
        <v>0</v>
      </c>
      <c r="BF337" s="251">
        <f>IF(N337="snížená",J337,0)</f>
        <v>0</v>
      </c>
      <c r="BG337" s="251">
        <f>IF(N337="zákl. přenesená",J337,0)</f>
        <v>0</v>
      </c>
      <c r="BH337" s="251">
        <f>IF(N337="sníž. přenesená",J337,0)</f>
        <v>0</v>
      </c>
      <c r="BI337" s="251">
        <f>IF(N337="nulová",J337,0)</f>
        <v>0</v>
      </c>
      <c r="BJ337" s="25" t="s">
        <v>83</v>
      </c>
      <c r="BK337" s="251">
        <f>ROUND(I337*H337,2)</f>
        <v>0</v>
      </c>
      <c r="BL337" s="25" t="s">
        <v>690</v>
      </c>
      <c r="BM337" s="25" t="s">
        <v>4448</v>
      </c>
    </row>
    <row r="338" s="13" customFormat="1">
      <c r="B338" s="265"/>
      <c r="C338" s="266"/>
      <c r="D338" s="252" t="s">
        <v>428</v>
      </c>
      <c r="E338" s="267" t="s">
        <v>21</v>
      </c>
      <c r="F338" s="268" t="s">
        <v>4449</v>
      </c>
      <c r="G338" s="266"/>
      <c r="H338" s="269">
        <v>6</v>
      </c>
      <c r="I338" s="270"/>
      <c r="J338" s="266"/>
      <c r="K338" s="266"/>
      <c r="L338" s="271"/>
      <c r="M338" s="272"/>
      <c r="N338" s="273"/>
      <c r="O338" s="273"/>
      <c r="P338" s="273"/>
      <c r="Q338" s="273"/>
      <c r="R338" s="273"/>
      <c r="S338" s="273"/>
      <c r="T338" s="274"/>
      <c r="AT338" s="275" t="s">
        <v>428</v>
      </c>
      <c r="AU338" s="275" t="s">
        <v>86</v>
      </c>
      <c r="AV338" s="13" t="s">
        <v>86</v>
      </c>
      <c r="AW338" s="13" t="s">
        <v>39</v>
      </c>
      <c r="AX338" s="13" t="s">
        <v>83</v>
      </c>
      <c r="AY338" s="275" t="s">
        <v>414</v>
      </c>
    </row>
    <row r="339" s="12" customFormat="1">
      <c r="B339" s="255"/>
      <c r="C339" s="256"/>
      <c r="D339" s="252" t="s">
        <v>428</v>
      </c>
      <c r="E339" s="257" t="s">
        <v>21</v>
      </c>
      <c r="F339" s="258" t="s">
        <v>4087</v>
      </c>
      <c r="G339" s="256"/>
      <c r="H339" s="257" t="s">
        <v>21</v>
      </c>
      <c r="I339" s="259"/>
      <c r="J339" s="256"/>
      <c r="K339" s="256"/>
      <c r="L339" s="260"/>
      <c r="M339" s="261"/>
      <c r="N339" s="262"/>
      <c r="O339" s="262"/>
      <c r="P339" s="262"/>
      <c r="Q339" s="262"/>
      <c r="R339" s="262"/>
      <c r="S339" s="262"/>
      <c r="T339" s="263"/>
      <c r="AT339" s="264" t="s">
        <v>428</v>
      </c>
      <c r="AU339" s="264" t="s">
        <v>86</v>
      </c>
      <c r="AV339" s="12" t="s">
        <v>83</v>
      </c>
      <c r="AW339" s="12" t="s">
        <v>39</v>
      </c>
      <c r="AX339" s="12" t="s">
        <v>76</v>
      </c>
      <c r="AY339" s="264" t="s">
        <v>414</v>
      </c>
    </row>
    <row r="340" s="1" customFormat="1" ht="16.5" customHeight="1">
      <c r="B340" s="47"/>
      <c r="C340" s="240" t="s">
        <v>1429</v>
      </c>
      <c r="D340" s="240" t="s">
        <v>418</v>
      </c>
      <c r="E340" s="241" t="s">
        <v>4450</v>
      </c>
      <c r="F340" s="242" t="s">
        <v>4451</v>
      </c>
      <c r="G340" s="243" t="s">
        <v>678</v>
      </c>
      <c r="H340" s="244">
        <v>32</v>
      </c>
      <c r="I340" s="245"/>
      <c r="J340" s="246">
        <f>ROUND(I340*H340,2)</f>
        <v>0</v>
      </c>
      <c r="K340" s="242" t="s">
        <v>4264</v>
      </c>
      <c r="L340" s="73"/>
      <c r="M340" s="247" t="s">
        <v>21</v>
      </c>
      <c r="N340" s="248" t="s">
        <v>47</v>
      </c>
      <c r="O340" s="48"/>
      <c r="P340" s="249">
        <f>O340*H340</f>
        <v>0</v>
      </c>
      <c r="Q340" s="249">
        <v>0.00025000000000000001</v>
      </c>
      <c r="R340" s="249">
        <f>Q340*H340</f>
        <v>0.0080000000000000002</v>
      </c>
      <c r="S340" s="249">
        <v>0</v>
      </c>
      <c r="T340" s="250">
        <f>S340*H340</f>
        <v>0</v>
      </c>
      <c r="AR340" s="25" t="s">
        <v>690</v>
      </c>
      <c r="AT340" s="25" t="s">
        <v>418</v>
      </c>
      <c r="AU340" s="25" t="s">
        <v>86</v>
      </c>
      <c r="AY340" s="25" t="s">
        <v>414</v>
      </c>
      <c r="BE340" s="251">
        <f>IF(N340="základní",J340,0)</f>
        <v>0</v>
      </c>
      <c r="BF340" s="251">
        <f>IF(N340="snížená",J340,0)</f>
        <v>0</v>
      </c>
      <c r="BG340" s="251">
        <f>IF(N340="zákl. přenesená",J340,0)</f>
        <v>0</v>
      </c>
      <c r="BH340" s="251">
        <f>IF(N340="sníž. přenesená",J340,0)</f>
        <v>0</v>
      </c>
      <c r="BI340" s="251">
        <f>IF(N340="nulová",J340,0)</f>
        <v>0</v>
      </c>
      <c r="BJ340" s="25" t="s">
        <v>83</v>
      </c>
      <c r="BK340" s="251">
        <f>ROUND(I340*H340,2)</f>
        <v>0</v>
      </c>
      <c r="BL340" s="25" t="s">
        <v>690</v>
      </c>
      <c r="BM340" s="25" t="s">
        <v>4452</v>
      </c>
    </row>
    <row r="341" s="13" customFormat="1">
      <c r="B341" s="265"/>
      <c r="C341" s="266"/>
      <c r="D341" s="252" t="s">
        <v>428</v>
      </c>
      <c r="E341" s="267" t="s">
        <v>21</v>
      </c>
      <c r="F341" s="268" t="s">
        <v>4453</v>
      </c>
      <c r="G341" s="266"/>
      <c r="H341" s="269">
        <v>32</v>
      </c>
      <c r="I341" s="270"/>
      <c r="J341" s="266"/>
      <c r="K341" s="266"/>
      <c r="L341" s="271"/>
      <c r="M341" s="272"/>
      <c r="N341" s="273"/>
      <c r="O341" s="273"/>
      <c r="P341" s="273"/>
      <c r="Q341" s="273"/>
      <c r="R341" s="273"/>
      <c r="S341" s="273"/>
      <c r="T341" s="274"/>
      <c r="AT341" s="275" t="s">
        <v>428</v>
      </c>
      <c r="AU341" s="275" t="s">
        <v>86</v>
      </c>
      <c r="AV341" s="13" t="s">
        <v>86</v>
      </c>
      <c r="AW341" s="13" t="s">
        <v>39</v>
      </c>
      <c r="AX341" s="13" t="s">
        <v>83</v>
      </c>
      <c r="AY341" s="275" t="s">
        <v>414</v>
      </c>
    </row>
    <row r="342" s="12" customFormat="1">
      <c r="B342" s="255"/>
      <c r="C342" s="256"/>
      <c r="D342" s="252" t="s">
        <v>428</v>
      </c>
      <c r="E342" s="257" t="s">
        <v>21</v>
      </c>
      <c r="F342" s="258" t="s">
        <v>4454</v>
      </c>
      <c r="G342" s="256"/>
      <c r="H342" s="257" t="s">
        <v>21</v>
      </c>
      <c r="I342" s="259"/>
      <c r="J342" s="256"/>
      <c r="K342" s="256"/>
      <c r="L342" s="260"/>
      <c r="M342" s="261"/>
      <c r="N342" s="262"/>
      <c r="O342" s="262"/>
      <c r="P342" s="262"/>
      <c r="Q342" s="262"/>
      <c r="R342" s="262"/>
      <c r="S342" s="262"/>
      <c r="T342" s="263"/>
      <c r="AT342" s="264" t="s">
        <v>428</v>
      </c>
      <c r="AU342" s="264" t="s">
        <v>86</v>
      </c>
      <c r="AV342" s="12" t="s">
        <v>83</v>
      </c>
      <c r="AW342" s="12" t="s">
        <v>39</v>
      </c>
      <c r="AX342" s="12" t="s">
        <v>76</v>
      </c>
      <c r="AY342" s="264" t="s">
        <v>414</v>
      </c>
    </row>
    <row r="343" s="1" customFormat="1" ht="16.5" customHeight="1">
      <c r="B343" s="47"/>
      <c r="C343" s="240" t="s">
        <v>1446</v>
      </c>
      <c r="D343" s="240" t="s">
        <v>418</v>
      </c>
      <c r="E343" s="241" t="s">
        <v>4455</v>
      </c>
      <c r="F343" s="242" t="s">
        <v>4456</v>
      </c>
      <c r="G343" s="243" t="s">
        <v>678</v>
      </c>
      <c r="H343" s="244">
        <v>18</v>
      </c>
      <c r="I343" s="245"/>
      <c r="J343" s="246">
        <f>ROUND(I343*H343,2)</f>
        <v>0</v>
      </c>
      <c r="K343" s="242" t="s">
        <v>4095</v>
      </c>
      <c r="L343" s="73"/>
      <c r="M343" s="247" t="s">
        <v>21</v>
      </c>
      <c r="N343" s="248" t="s">
        <v>47</v>
      </c>
      <c r="O343" s="48"/>
      <c r="P343" s="249">
        <f>O343*H343</f>
        <v>0</v>
      </c>
      <c r="Q343" s="249">
        <v>0.00035</v>
      </c>
      <c r="R343" s="249">
        <f>Q343*H343</f>
        <v>0.0063</v>
      </c>
      <c r="S343" s="249">
        <v>0</v>
      </c>
      <c r="T343" s="250">
        <f>S343*H343</f>
        <v>0</v>
      </c>
      <c r="AR343" s="25" t="s">
        <v>690</v>
      </c>
      <c r="AT343" s="25" t="s">
        <v>418</v>
      </c>
      <c r="AU343" s="25" t="s">
        <v>86</v>
      </c>
      <c r="AY343" s="25" t="s">
        <v>414</v>
      </c>
      <c r="BE343" s="251">
        <f>IF(N343="základní",J343,0)</f>
        <v>0</v>
      </c>
      <c r="BF343" s="251">
        <f>IF(N343="snížená",J343,0)</f>
        <v>0</v>
      </c>
      <c r="BG343" s="251">
        <f>IF(N343="zákl. přenesená",J343,0)</f>
        <v>0</v>
      </c>
      <c r="BH343" s="251">
        <f>IF(N343="sníž. přenesená",J343,0)</f>
        <v>0</v>
      </c>
      <c r="BI343" s="251">
        <f>IF(N343="nulová",J343,0)</f>
        <v>0</v>
      </c>
      <c r="BJ343" s="25" t="s">
        <v>83</v>
      </c>
      <c r="BK343" s="251">
        <f>ROUND(I343*H343,2)</f>
        <v>0</v>
      </c>
      <c r="BL343" s="25" t="s">
        <v>690</v>
      </c>
      <c r="BM343" s="25" t="s">
        <v>4457</v>
      </c>
    </row>
    <row r="344" s="13" customFormat="1">
      <c r="B344" s="265"/>
      <c r="C344" s="266"/>
      <c r="D344" s="252" t="s">
        <v>428</v>
      </c>
      <c r="E344" s="267" t="s">
        <v>21</v>
      </c>
      <c r="F344" s="268" t="s">
        <v>4458</v>
      </c>
      <c r="G344" s="266"/>
      <c r="H344" s="269">
        <v>18</v>
      </c>
      <c r="I344" s="270"/>
      <c r="J344" s="266"/>
      <c r="K344" s="266"/>
      <c r="L344" s="271"/>
      <c r="M344" s="272"/>
      <c r="N344" s="273"/>
      <c r="O344" s="273"/>
      <c r="P344" s="273"/>
      <c r="Q344" s="273"/>
      <c r="R344" s="273"/>
      <c r="S344" s="273"/>
      <c r="T344" s="274"/>
      <c r="AT344" s="275" t="s">
        <v>428</v>
      </c>
      <c r="AU344" s="275" t="s">
        <v>86</v>
      </c>
      <c r="AV344" s="13" t="s">
        <v>86</v>
      </c>
      <c r="AW344" s="13" t="s">
        <v>39</v>
      </c>
      <c r="AX344" s="13" t="s">
        <v>83</v>
      </c>
      <c r="AY344" s="275" t="s">
        <v>414</v>
      </c>
    </row>
    <row r="345" s="12" customFormat="1">
      <c r="B345" s="255"/>
      <c r="C345" s="256"/>
      <c r="D345" s="252" t="s">
        <v>428</v>
      </c>
      <c r="E345" s="257" t="s">
        <v>21</v>
      </c>
      <c r="F345" s="258" t="s">
        <v>4454</v>
      </c>
      <c r="G345" s="256"/>
      <c r="H345" s="257" t="s">
        <v>21</v>
      </c>
      <c r="I345" s="259"/>
      <c r="J345" s="256"/>
      <c r="K345" s="256"/>
      <c r="L345" s="260"/>
      <c r="M345" s="261"/>
      <c r="N345" s="262"/>
      <c r="O345" s="262"/>
      <c r="P345" s="262"/>
      <c r="Q345" s="262"/>
      <c r="R345" s="262"/>
      <c r="S345" s="262"/>
      <c r="T345" s="263"/>
      <c r="AT345" s="264" t="s">
        <v>428</v>
      </c>
      <c r="AU345" s="264" t="s">
        <v>86</v>
      </c>
      <c r="AV345" s="12" t="s">
        <v>83</v>
      </c>
      <c r="AW345" s="12" t="s">
        <v>39</v>
      </c>
      <c r="AX345" s="12" t="s">
        <v>76</v>
      </c>
      <c r="AY345" s="264" t="s">
        <v>414</v>
      </c>
    </row>
    <row r="346" s="1" customFormat="1" ht="16.5" customHeight="1">
      <c r="B346" s="47"/>
      <c r="C346" s="240" t="s">
        <v>1457</v>
      </c>
      <c r="D346" s="240" t="s">
        <v>418</v>
      </c>
      <c r="E346" s="241" t="s">
        <v>4459</v>
      </c>
      <c r="F346" s="242" t="s">
        <v>4460</v>
      </c>
      <c r="G346" s="243" t="s">
        <v>678</v>
      </c>
      <c r="H346" s="244">
        <v>6</v>
      </c>
      <c r="I346" s="245"/>
      <c r="J346" s="246">
        <f>ROUND(I346*H346,2)</f>
        <v>0</v>
      </c>
      <c r="K346" s="242" t="s">
        <v>4095</v>
      </c>
      <c r="L346" s="73"/>
      <c r="M346" s="247" t="s">
        <v>21</v>
      </c>
      <c r="N346" s="248" t="s">
        <v>47</v>
      </c>
      <c r="O346" s="48"/>
      <c r="P346" s="249">
        <f>O346*H346</f>
        <v>0</v>
      </c>
      <c r="Q346" s="249">
        <v>6.0000000000000002E-05</v>
      </c>
      <c r="R346" s="249">
        <f>Q346*H346</f>
        <v>0.00036000000000000002</v>
      </c>
      <c r="S346" s="249">
        <v>0</v>
      </c>
      <c r="T346" s="250">
        <f>S346*H346</f>
        <v>0</v>
      </c>
      <c r="AR346" s="25" t="s">
        <v>690</v>
      </c>
      <c r="AT346" s="25" t="s">
        <v>418</v>
      </c>
      <c r="AU346" s="25" t="s">
        <v>86</v>
      </c>
      <c r="AY346" s="25" t="s">
        <v>414</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690</v>
      </c>
      <c r="BM346" s="25" t="s">
        <v>4461</v>
      </c>
    </row>
    <row r="347" s="1" customFormat="1" ht="16.5" customHeight="1">
      <c r="B347" s="47"/>
      <c r="C347" s="240" t="s">
        <v>1463</v>
      </c>
      <c r="D347" s="240" t="s">
        <v>418</v>
      </c>
      <c r="E347" s="241" t="s">
        <v>4462</v>
      </c>
      <c r="F347" s="242" t="s">
        <v>4463</v>
      </c>
      <c r="G347" s="243" t="s">
        <v>678</v>
      </c>
      <c r="H347" s="244">
        <v>1</v>
      </c>
      <c r="I347" s="245"/>
      <c r="J347" s="246">
        <f>ROUND(I347*H347,2)</f>
        <v>0</v>
      </c>
      <c r="K347" s="242" t="s">
        <v>21</v>
      </c>
      <c r="L347" s="73"/>
      <c r="M347" s="247" t="s">
        <v>21</v>
      </c>
      <c r="N347" s="248" t="s">
        <v>47</v>
      </c>
      <c r="O347" s="48"/>
      <c r="P347" s="249">
        <f>O347*H347</f>
        <v>0</v>
      </c>
      <c r="Q347" s="249">
        <v>0</v>
      </c>
      <c r="R347" s="249">
        <f>Q347*H347</f>
        <v>0</v>
      </c>
      <c r="S347" s="249">
        <v>0</v>
      </c>
      <c r="T347" s="250">
        <f>S347*H347</f>
        <v>0</v>
      </c>
      <c r="AR347" s="25" t="s">
        <v>690</v>
      </c>
      <c r="AT347" s="25" t="s">
        <v>418</v>
      </c>
      <c r="AU347" s="25" t="s">
        <v>86</v>
      </c>
      <c r="AY347" s="25" t="s">
        <v>414</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690</v>
      </c>
      <c r="BM347" s="25" t="s">
        <v>4464</v>
      </c>
    </row>
    <row r="348" s="13" customFormat="1">
      <c r="B348" s="265"/>
      <c r="C348" s="266"/>
      <c r="D348" s="252" t="s">
        <v>428</v>
      </c>
      <c r="E348" s="267" t="s">
        <v>21</v>
      </c>
      <c r="F348" s="268" t="s">
        <v>83</v>
      </c>
      <c r="G348" s="266"/>
      <c r="H348" s="269">
        <v>1</v>
      </c>
      <c r="I348" s="270"/>
      <c r="J348" s="266"/>
      <c r="K348" s="266"/>
      <c r="L348" s="271"/>
      <c r="M348" s="272"/>
      <c r="N348" s="273"/>
      <c r="O348" s="273"/>
      <c r="P348" s="273"/>
      <c r="Q348" s="273"/>
      <c r="R348" s="273"/>
      <c r="S348" s="273"/>
      <c r="T348" s="274"/>
      <c r="AT348" s="275" t="s">
        <v>428</v>
      </c>
      <c r="AU348" s="275" t="s">
        <v>86</v>
      </c>
      <c r="AV348" s="13" t="s">
        <v>86</v>
      </c>
      <c r="AW348" s="13" t="s">
        <v>39</v>
      </c>
      <c r="AX348" s="13" t="s">
        <v>83</v>
      </c>
      <c r="AY348" s="275" t="s">
        <v>414</v>
      </c>
    </row>
    <row r="349" s="12" customFormat="1">
      <c r="B349" s="255"/>
      <c r="C349" s="256"/>
      <c r="D349" s="252" t="s">
        <v>428</v>
      </c>
      <c r="E349" s="257" t="s">
        <v>21</v>
      </c>
      <c r="F349" s="258" t="s">
        <v>4087</v>
      </c>
      <c r="G349" s="256"/>
      <c r="H349" s="257" t="s">
        <v>21</v>
      </c>
      <c r="I349" s="259"/>
      <c r="J349" s="256"/>
      <c r="K349" s="256"/>
      <c r="L349" s="260"/>
      <c r="M349" s="261"/>
      <c r="N349" s="262"/>
      <c r="O349" s="262"/>
      <c r="P349" s="262"/>
      <c r="Q349" s="262"/>
      <c r="R349" s="262"/>
      <c r="S349" s="262"/>
      <c r="T349" s="263"/>
      <c r="AT349" s="264" t="s">
        <v>428</v>
      </c>
      <c r="AU349" s="264" t="s">
        <v>86</v>
      </c>
      <c r="AV349" s="12" t="s">
        <v>83</v>
      </c>
      <c r="AW349" s="12" t="s">
        <v>39</v>
      </c>
      <c r="AX349" s="12" t="s">
        <v>76</v>
      </c>
      <c r="AY349" s="264" t="s">
        <v>414</v>
      </c>
    </row>
    <row r="350" s="1" customFormat="1" ht="16.5" customHeight="1">
      <c r="B350" s="47"/>
      <c r="C350" s="240" t="s">
        <v>1470</v>
      </c>
      <c r="D350" s="240" t="s">
        <v>418</v>
      </c>
      <c r="E350" s="241" t="s">
        <v>4465</v>
      </c>
      <c r="F350" s="242" t="s">
        <v>4466</v>
      </c>
      <c r="G350" s="243" t="s">
        <v>678</v>
      </c>
      <c r="H350" s="244">
        <v>1</v>
      </c>
      <c r="I350" s="245"/>
      <c r="J350" s="246">
        <f>ROUND(I350*H350,2)</f>
        <v>0</v>
      </c>
      <c r="K350" s="242" t="s">
        <v>4095</v>
      </c>
      <c r="L350" s="73"/>
      <c r="M350" s="247" t="s">
        <v>21</v>
      </c>
      <c r="N350" s="248" t="s">
        <v>47</v>
      </c>
      <c r="O350" s="48"/>
      <c r="P350" s="249">
        <f>O350*H350</f>
        <v>0</v>
      </c>
      <c r="Q350" s="249">
        <v>0.00051999999999999995</v>
      </c>
      <c r="R350" s="249">
        <f>Q350*H350</f>
        <v>0.00051999999999999995</v>
      </c>
      <c r="S350" s="249">
        <v>0</v>
      </c>
      <c r="T350" s="250">
        <f>S350*H350</f>
        <v>0</v>
      </c>
      <c r="AR350" s="25" t="s">
        <v>690</v>
      </c>
      <c r="AT350" s="25" t="s">
        <v>418</v>
      </c>
      <c r="AU350" s="25" t="s">
        <v>86</v>
      </c>
      <c r="AY350" s="25" t="s">
        <v>414</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690</v>
      </c>
      <c r="BM350" s="25" t="s">
        <v>4467</v>
      </c>
    </row>
    <row r="351" s="1" customFormat="1" ht="16.5" customHeight="1">
      <c r="B351" s="47"/>
      <c r="C351" s="240" t="s">
        <v>1478</v>
      </c>
      <c r="D351" s="240" t="s">
        <v>418</v>
      </c>
      <c r="E351" s="241" t="s">
        <v>4468</v>
      </c>
      <c r="F351" s="242" t="s">
        <v>4469</v>
      </c>
      <c r="G351" s="243" t="s">
        <v>678</v>
      </c>
      <c r="H351" s="244">
        <v>3</v>
      </c>
      <c r="I351" s="245"/>
      <c r="J351" s="246">
        <f>ROUND(I351*H351,2)</f>
        <v>0</v>
      </c>
      <c r="K351" s="242" t="s">
        <v>4095</v>
      </c>
      <c r="L351" s="73"/>
      <c r="M351" s="247" t="s">
        <v>21</v>
      </c>
      <c r="N351" s="248" t="s">
        <v>47</v>
      </c>
      <c r="O351" s="48"/>
      <c r="P351" s="249">
        <f>O351*H351</f>
        <v>0</v>
      </c>
      <c r="Q351" s="249">
        <v>0.00077999999999999999</v>
      </c>
      <c r="R351" s="249">
        <f>Q351*H351</f>
        <v>0.0023400000000000001</v>
      </c>
      <c r="S351" s="249">
        <v>0</v>
      </c>
      <c r="T351" s="250">
        <f>S351*H351</f>
        <v>0</v>
      </c>
      <c r="AR351" s="25" t="s">
        <v>690</v>
      </c>
      <c r="AT351" s="25" t="s">
        <v>418</v>
      </c>
      <c r="AU351" s="25" t="s">
        <v>86</v>
      </c>
      <c r="AY351" s="25" t="s">
        <v>414</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690</v>
      </c>
      <c r="BM351" s="25" t="s">
        <v>4470</v>
      </c>
    </row>
    <row r="352" s="1" customFormat="1" ht="16.5" customHeight="1">
      <c r="B352" s="47"/>
      <c r="C352" s="240" t="s">
        <v>1482</v>
      </c>
      <c r="D352" s="240" t="s">
        <v>418</v>
      </c>
      <c r="E352" s="241" t="s">
        <v>4471</v>
      </c>
      <c r="F352" s="242" t="s">
        <v>4472</v>
      </c>
      <c r="G352" s="243" t="s">
        <v>678</v>
      </c>
      <c r="H352" s="244">
        <v>7</v>
      </c>
      <c r="I352" s="245"/>
      <c r="J352" s="246">
        <f>ROUND(I352*H352,2)</f>
        <v>0</v>
      </c>
      <c r="K352" s="242" t="s">
        <v>21</v>
      </c>
      <c r="L352" s="73"/>
      <c r="M352" s="247" t="s">
        <v>21</v>
      </c>
      <c r="N352" s="248" t="s">
        <v>47</v>
      </c>
      <c r="O352" s="48"/>
      <c r="P352" s="249">
        <f>O352*H352</f>
        <v>0</v>
      </c>
      <c r="Q352" s="249">
        <v>0</v>
      </c>
      <c r="R352" s="249">
        <f>Q352*H352</f>
        <v>0</v>
      </c>
      <c r="S352" s="249">
        <v>0</v>
      </c>
      <c r="T352" s="250">
        <f>S352*H352</f>
        <v>0</v>
      </c>
      <c r="AR352" s="25" t="s">
        <v>690</v>
      </c>
      <c r="AT352" s="25" t="s">
        <v>418</v>
      </c>
      <c r="AU352" s="25" t="s">
        <v>86</v>
      </c>
      <c r="AY352" s="25" t="s">
        <v>414</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690</v>
      </c>
      <c r="BM352" s="25" t="s">
        <v>4473</v>
      </c>
    </row>
    <row r="353" s="13" customFormat="1">
      <c r="B353" s="265"/>
      <c r="C353" s="266"/>
      <c r="D353" s="252" t="s">
        <v>428</v>
      </c>
      <c r="E353" s="267" t="s">
        <v>21</v>
      </c>
      <c r="F353" s="268" t="s">
        <v>4474</v>
      </c>
      <c r="G353" s="266"/>
      <c r="H353" s="269">
        <v>7</v>
      </c>
      <c r="I353" s="270"/>
      <c r="J353" s="266"/>
      <c r="K353" s="266"/>
      <c r="L353" s="271"/>
      <c r="M353" s="272"/>
      <c r="N353" s="273"/>
      <c r="O353" s="273"/>
      <c r="P353" s="273"/>
      <c r="Q353" s="273"/>
      <c r="R353" s="273"/>
      <c r="S353" s="273"/>
      <c r="T353" s="274"/>
      <c r="AT353" s="275" t="s">
        <v>428</v>
      </c>
      <c r="AU353" s="275" t="s">
        <v>86</v>
      </c>
      <c r="AV353" s="13" t="s">
        <v>86</v>
      </c>
      <c r="AW353" s="13" t="s">
        <v>39</v>
      </c>
      <c r="AX353" s="13" t="s">
        <v>83</v>
      </c>
      <c r="AY353" s="275" t="s">
        <v>414</v>
      </c>
    </row>
    <row r="354" s="12" customFormat="1">
      <c r="B354" s="255"/>
      <c r="C354" s="256"/>
      <c r="D354" s="252" t="s">
        <v>428</v>
      </c>
      <c r="E354" s="257" t="s">
        <v>21</v>
      </c>
      <c r="F354" s="258" t="s">
        <v>4087</v>
      </c>
      <c r="G354" s="256"/>
      <c r="H354" s="257" t="s">
        <v>21</v>
      </c>
      <c r="I354" s="259"/>
      <c r="J354" s="256"/>
      <c r="K354" s="256"/>
      <c r="L354" s="260"/>
      <c r="M354" s="261"/>
      <c r="N354" s="262"/>
      <c r="O354" s="262"/>
      <c r="P354" s="262"/>
      <c r="Q354" s="262"/>
      <c r="R354" s="262"/>
      <c r="S354" s="262"/>
      <c r="T354" s="263"/>
      <c r="AT354" s="264" t="s">
        <v>428</v>
      </c>
      <c r="AU354" s="264" t="s">
        <v>86</v>
      </c>
      <c r="AV354" s="12" t="s">
        <v>83</v>
      </c>
      <c r="AW354" s="12" t="s">
        <v>39</v>
      </c>
      <c r="AX354" s="12" t="s">
        <v>76</v>
      </c>
      <c r="AY354" s="264" t="s">
        <v>414</v>
      </c>
    </row>
    <row r="355" s="1" customFormat="1" ht="16.5" customHeight="1">
      <c r="B355" s="47"/>
      <c r="C355" s="240" t="s">
        <v>1490</v>
      </c>
      <c r="D355" s="240" t="s">
        <v>418</v>
      </c>
      <c r="E355" s="241" t="s">
        <v>4475</v>
      </c>
      <c r="F355" s="242" t="s">
        <v>4476</v>
      </c>
      <c r="G355" s="243" t="s">
        <v>678</v>
      </c>
      <c r="H355" s="244">
        <v>5</v>
      </c>
      <c r="I355" s="245"/>
      <c r="J355" s="246">
        <f>ROUND(I355*H355,2)</f>
        <v>0</v>
      </c>
      <c r="K355" s="242" t="s">
        <v>21</v>
      </c>
      <c r="L355" s="73"/>
      <c r="M355" s="247" t="s">
        <v>21</v>
      </c>
      <c r="N355" s="248" t="s">
        <v>47</v>
      </c>
      <c r="O355" s="48"/>
      <c r="P355" s="249">
        <f>O355*H355</f>
        <v>0</v>
      </c>
      <c r="Q355" s="249">
        <v>0</v>
      </c>
      <c r="R355" s="249">
        <f>Q355*H355</f>
        <v>0</v>
      </c>
      <c r="S355" s="249">
        <v>0</v>
      </c>
      <c r="T355" s="250">
        <f>S355*H355</f>
        <v>0</v>
      </c>
      <c r="AR355" s="25" t="s">
        <v>690</v>
      </c>
      <c r="AT355" s="25" t="s">
        <v>418</v>
      </c>
      <c r="AU355" s="25" t="s">
        <v>86</v>
      </c>
      <c r="AY355" s="25" t="s">
        <v>414</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690</v>
      </c>
      <c r="BM355" s="25" t="s">
        <v>4477</v>
      </c>
    </row>
    <row r="356" s="13" customFormat="1">
      <c r="B356" s="265"/>
      <c r="C356" s="266"/>
      <c r="D356" s="252" t="s">
        <v>428</v>
      </c>
      <c r="E356" s="267" t="s">
        <v>21</v>
      </c>
      <c r="F356" s="268" t="s">
        <v>4218</v>
      </c>
      <c r="G356" s="266"/>
      <c r="H356" s="269">
        <v>5</v>
      </c>
      <c r="I356" s="270"/>
      <c r="J356" s="266"/>
      <c r="K356" s="266"/>
      <c r="L356" s="271"/>
      <c r="M356" s="272"/>
      <c r="N356" s="273"/>
      <c r="O356" s="273"/>
      <c r="P356" s="273"/>
      <c r="Q356" s="273"/>
      <c r="R356" s="273"/>
      <c r="S356" s="273"/>
      <c r="T356" s="274"/>
      <c r="AT356" s="275" t="s">
        <v>428</v>
      </c>
      <c r="AU356" s="275" t="s">
        <v>86</v>
      </c>
      <c r="AV356" s="13" t="s">
        <v>86</v>
      </c>
      <c r="AW356" s="13" t="s">
        <v>39</v>
      </c>
      <c r="AX356" s="13" t="s">
        <v>83</v>
      </c>
      <c r="AY356" s="275" t="s">
        <v>414</v>
      </c>
    </row>
    <row r="357" s="12" customFormat="1">
      <c r="B357" s="255"/>
      <c r="C357" s="256"/>
      <c r="D357" s="252" t="s">
        <v>428</v>
      </c>
      <c r="E357" s="257" t="s">
        <v>21</v>
      </c>
      <c r="F357" s="258" t="s">
        <v>4087</v>
      </c>
      <c r="G357" s="256"/>
      <c r="H357" s="257" t="s">
        <v>21</v>
      </c>
      <c r="I357" s="259"/>
      <c r="J357" s="256"/>
      <c r="K357" s="256"/>
      <c r="L357" s="260"/>
      <c r="M357" s="261"/>
      <c r="N357" s="262"/>
      <c r="O357" s="262"/>
      <c r="P357" s="262"/>
      <c r="Q357" s="262"/>
      <c r="R357" s="262"/>
      <c r="S357" s="262"/>
      <c r="T357" s="263"/>
      <c r="AT357" s="264" t="s">
        <v>428</v>
      </c>
      <c r="AU357" s="264" t="s">
        <v>86</v>
      </c>
      <c r="AV357" s="12" t="s">
        <v>83</v>
      </c>
      <c r="AW357" s="12" t="s">
        <v>39</v>
      </c>
      <c r="AX357" s="12" t="s">
        <v>76</v>
      </c>
      <c r="AY357" s="264" t="s">
        <v>414</v>
      </c>
    </row>
    <row r="358" s="1" customFormat="1" ht="16.5" customHeight="1">
      <c r="B358" s="47"/>
      <c r="C358" s="240" t="s">
        <v>1503</v>
      </c>
      <c r="D358" s="240" t="s">
        <v>418</v>
      </c>
      <c r="E358" s="241" t="s">
        <v>4478</v>
      </c>
      <c r="F358" s="242" t="s">
        <v>4479</v>
      </c>
      <c r="G358" s="243" t="s">
        <v>678</v>
      </c>
      <c r="H358" s="244">
        <v>22</v>
      </c>
      <c r="I358" s="245"/>
      <c r="J358" s="246">
        <f>ROUND(I358*H358,2)</f>
        <v>0</v>
      </c>
      <c r="K358" s="242" t="s">
        <v>21</v>
      </c>
      <c r="L358" s="73"/>
      <c r="M358" s="247" t="s">
        <v>21</v>
      </c>
      <c r="N358" s="248" t="s">
        <v>47</v>
      </c>
      <c r="O358" s="48"/>
      <c r="P358" s="249">
        <f>O358*H358</f>
        <v>0</v>
      </c>
      <c r="Q358" s="249">
        <v>0.00022000000000000001</v>
      </c>
      <c r="R358" s="249">
        <f>Q358*H358</f>
        <v>0.0048400000000000006</v>
      </c>
      <c r="S358" s="249">
        <v>0</v>
      </c>
      <c r="T358" s="250">
        <f>S358*H358</f>
        <v>0</v>
      </c>
      <c r="AR358" s="25" t="s">
        <v>690</v>
      </c>
      <c r="AT358" s="25" t="s">
        <v>418</v>
      </c>
      <c r="AU358" s="25" t="s">
        <v>86</v>
      </c>
      <c r="AY358" s="25" t="s">
        <v>414</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690</v>
      </c>
      <c r="BM358" s="25" t="s">
        <v>4480</v>
      </c>
    </row>
    <row r="359" s="1" customFormat="1" ht="16.5" customHeight="1">
      <c r="B359" s="47"/>
      <c r="C359" s="240" t="s">
        <v>1507</v>
      </c>
      <c r="D359" s="240" t="s">
        <v>418</v>
      </c>
      <c r="E359" s="241" t="s">
        <v>4481</v>
      </c>
      <c r="F359" s="242" t="s">
        <v>4482</v>
      </c>
      <c r="G359" s="243" t="s">
        <v>678</v>
      </c>
      <c r="H359" s="244">
        <v>1</v>
      </c>
      <c r="I359" s="245"/>
      <c r="J359" s="246">
        <f>ROUND(I359*H359,2)</f>
        <v>0</v>
      </c>
      <c r="K359" s="242" t="s">
        <v>21</v>
      </c>
      <c r="L359" s="73"/>
      <c r="M359" s="247" t="s">
        <v>21</v>
      </c>
      <c r="N359" s="248" t="s">
        <v>47</v>
      </c>
      <c r="O359" s="48"/>
      <c r="P359" s="249">
        <f>O359*H359</f>
        <v>0</v>
      </c>
      <c r="Q359" s="249">
        <v>0</v>
      </c>
      <c r="R359" s="249">
        <f>Q359*H359</f>
        <v>0</v>
      </c>
      <c r="S359" s="249">
        <v>0</v>
      </c>
      <c r="T359" s="250">
        <f>S359*H359</f>
        <v>0</v>
      </c>
      <c r="AR359" s="25" t="s">
        <v>690</v>
      </c>
      <c r="AT359" s="25" t="s">
        <v>418</v>
      </c>
      <c r="AU359" s="25" t="s">
        <v>86</v>
      </c>
      <c r="AY359" s="25" t="s">
        <v>414</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690</v>
      </c>
      <c r="BM359" s="25" t="s">
        <v>4483</v>
      </c>
    </row>
    <row r="360" s="13" customFormat="1">
      <c r="B360" s="265"/>
      <c r="C360" s="266"/>
      <c r="D360" s="252" t="s">
        <v>428</v>
      </c>
      <c r="E360" s="267" t="s">
        <v>21</v>
      </c>
      <c r="F360" s="268" t="s">
        <v>83</v>
      </c>
      <c r="G360" s="266"/>
      <c r="H360" s="269">
        <v>1</v>
      </c>
      <c r="I360" s="270"/>
      <c r="J360" s="266"/>
      <c r="K360" s="266"/>
      <c r="L360" s="271"/>
      <c r="M360" s="272"/>
      <c r="N360" s="273"/>
      <c r="O360" s="273"/>
      <c r="P360" s="273"/>
      <c r="Q360" s="273"/>
      <c r="R360" s="273"/>
      <c r="S360" s="273"/>
      <c r="T360" s="274"/>
      <c r="AT360" s="275" t="s">
        <v>428</v>
      </c>
      <c r="AU360" s="275" t="s">
        <v>86</v>
      </c>
      <c r="AV360" s="13" t="s">
        <v>86</v>
      </c>
      <c r="AW360" s="13" t="s">
        <v>39</v>
      </c>
      <c r="AX360" s="13" t="s">
        <v>83</v>
      </c>
      <c r="AY360" s="275" t="s">
        <v>414</v>
      </c>
    </row>
    <row r="361" s="12" customFormat="1">
      <c r="B361" s="255"/>
      <c r="C361" s="256"/>
      <c r="D361" s="252" t="s">
        <v>428</v>
      </c>
      <c r="E361" s="257" t="s">
        <v>21</v>
      </c>
      <c r="F361" s="258" t="s">
        <v>4087</v>
      </c>
      <c r="G361" s="256"/>
      <c r="H361" s="257" t="s">
        <v>21</v>
      </c>
      <c r="I361" s="259"/>
      <c r="J361" s="256"/>
      <c r="K361" s="256"/>
      <c r="L361" s="260"/>
      <c r="M361" s="261"/>
      <c r="N361" s="262"/>
      <c r="O361" s="262"/>
      <c r="P361" s="262"/>
      <c r="Q361" s="262"/>
      <c r="R361" s="262"/>
      <c r="S361" s="262"/>
      <c r="T361" s="263"/>
      <c r="AT361" s="264" t="s">
        <v>428</v>
      </c>
      <c r="AU361" s="264" t="s">
        <v>86</v>
      </c>
      <c r="AV361" s="12" t="s">
        <v>83</v>
      </c>
      <c r="AW361" s="12" t="s">
        <v>39</v>
      </c>
      <c r="AX361" s="12" t="s">
        <v>76</v>
      </c>
      <c r="AY361" s="264" t="s">
        <v>414</v>
      </c>
    </row>
    <row r="362" s="1" customFormat="1" ht="25.5" customHeight="1">
      <c r="B362" s="47"/>
      <c r="C362" s="240" t="s">
        <v>1519</v>
      </c>
      <c r="D362" s="240" t="s">
        <v>418</v>
      </c>
      <c r="E362" s="241" t="s">
        <v>4484</v>
      </c>
      <c r="F362" s="242" t="s">
        <v>4485</v>
      </c>
      <c r="G362" s="243" t="s">
        <v>678</v>
      </c>
      <c r="H362" s="244">
        <v>1</v>
      </c>
      <c r="I362" s="245"/>
      <c r="J362" s="246">
        <f>ROUND(I362*H362,2)</f>
        <v>0</v>
      </c>
      <c r="K362" s="242" t="s">
        <v>4095</v>
      </c>
      <c r="L362" s="73"/>
      <c r="M362" s="247" t="s">
        <v>21</v>
      </c>
      <c r="N362" s="248" t="s">
        <v>47</v>
      </c>
      <c r="O362" s="48"/>
      <c r="P362" s="249">
        <f>O362*H362</f>
        <v>0</v>
      </c>
      <c r="Q362" s="249">
        <v>0.00114</v>
      </c>
      <c r="R362" s="249">
        <f>Q362*H362</f>
        <v>0.00114</v>
      </c>
      <c r="S362" s="249">
        <v>0</v>
      </c>
      <c r="T362" s="250">
        <f>S362*H362</f>
        <v>0</v>
      </c>
      <c r="AR362" s="25" t="s">
        <v>690</v>
      </c>
      <c r="AT362" s="25" t="s">
        <v>418</v>
      </c>
      <c r="AU362" s="25" t="s">
        <v>86</v>
      </c>
      <c r="AY362" s="25" t="s">
        <v>414</v>
      </c>
      <c r="BE362" s="251">
        <f>IF(N362="základní",J362,0)</f>
        <v>0</v>
      </c>
      <c r="BF362" s="251">
        <f>IF(N362="snížená",J362,0)</f>
        <v>0</v>
      </c>
      <c r="BG362" s="251">
        <f>IF(N362="zákl. přenesená",J362,0)</f>
        <v>0</v>
      </c>
      <c r="BH362" s="251">
        <f>IF(N362="sníž. přenesená",J362,0)</f>
        <v>0</v>
      </c>
      <c r="BI362" s="251">
        <f>IF(N362="nulová",J362,0)</f>
        <v>0</v>
      </c>
      <c r="BJ362" s="25" t="s">
        <v>83</v>
      </c>
      <c r="BK362" s="251">
        <f>ROUND(I362*H362,2)</f>
        <v>0</v>
      </c>
      <c r="BL362" s="25" t="s">
        <v>690</v>
      </c>
      <c r="BM362" s="25" t="s">
        <v>4486</v>
      </c>
    </row>
    <row r="363" s="1" customFormat="1" ht="25.5" customHeight="1">
      <c r="B363" s="47"/>
      <c r="C363" s="240" t="s">
        <v>1526</v>
      </c>
      <c r="D363" s="240" t="s">
        <v>418</v>
      </c>
      <c r="E363" s="241" t="s">
        <v>4487</v>
      </c>
      <c r="F363" s="242" t="s">
        <v>4488</v>
      </c>
      <c r="G363" s="243" t="s">
        <v>678</v>
      </c>
      <c r="H363" s="244">
        <v>3</v>
      </c>
      <c r="I363" s="245"/>
      <c r="J363" s="246">
        <f>ROUND(I363*H363,2)</f>
        <v>0</v>
      </c>
      <c r="K363" s="242" t="s">
        <v>4095</v>
      </c>
      <c r="L363" s="73"/>
      <c r="M363" s="247" t="s">
        <v>21</v>
      </c>
      <c r="N363" s="248" t="s">
        <v>47</v>
      </c>
      <c r="O363" s="48"/>
      <c r="P363" s="249">
        <f>O363*H363</f>
        <v>0</v>
      </c>
      <c r="Q363" s="249">
        <v>0.00173</v>
      </c>
      <c r="R363" s="249">
        <f>Q363*H363</f>
        <v>0.0051900000000000002</v>
      </c>
      <c r="S363" s="249">
        <v>0</v>
      </c>
      <c r="T363" s="250">
        <f>S363*H363</f>
        <v>0</v>
      </c>
      <c r="AR363" s="25" t="s">
        <v>690</v>
      </c>
      <c r="AT363" s="25" t="s">
        <v>418</v>
      </c>
      <c r="AU363" s="25" t="s">
        <v>86</v>
      </c>
      <c r="AY363" s="25" t="s">
        <v>414</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690</v>
      </c>
      <c r="BM363" s="25" t="s">
        <v>4489</v>
      </c>
    </row>
    <row r="364" s="1" customFormat="1" ht="16.5" customHeight="1">
      <c r="B364" s="47"/>
      <c r="C364" s="240" t="s">
        <v>1530</v>
      </c>
      <c r="D364" s="240" t="s">
        <v>418</v>
      </c>
      <c r="E364" s="241" t="s">
        <v>4490</v>
      </c>
      <c r="F364" s="242" t="s">
        <v>4491</v>
      </c>
      <c r="G364" s="243" t="s">
        <v>678</v>
      </c>
      <c r="H364" s="244">
        <v>4</v>
      </c>
      <c r="I364" s="245"/>
      <c r="J364" s="246">
        <f>ROUND(I364*H364,2)</f>
        <v>0</v>
      </c>
      <c r="K364" s="242" t="s">
        <v>21</v>
      </c>
      <c r="L364" s="73"/>
      <c r="M364" s="247" t="s">
        <v>21</v>
      </c>
      <c r="N364" s="248" t="s">
        <v>47</v>
      </c>
      <c r="O364" s="48"/>
      <c r="P364" s="249">
        <f>O364*H364</f>
        <v>0</v>
      </c>
      <c r="Q364" s="249">
        <v>0</v>
      </c>
      <c r="R364" s="249">
        <f>Q364*H364</f>
        <v>0</v>
      </c>
      <c r="S364" s="249">
        <v>0</v>
      </c>
      <c r="T364" s="250">
        <f>S364*H364</f>
        <v>0</v>
      </c>
      <c r="AR364" s="25" t="s">
        <v>690</v>
      </c>
      <c r="AT364" s="25" t="s">
        <v>418</v>
      </c>
      <c r="AU364" s="25" t="s">
        <v>86</v>
      </c>
      <c r="AY364" s="25" t="s">
        <v>414</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690</v>
      </c>
      <c r="BM364" s="25" t="s">
        <v>4492</v>
      </c>
    </row>
    <row r="365" s="1" customFormat="1" ht="25.5" customHeight="1">
      <c r="B365" s="47"/>
      <c r="C365" s="240" t="s">
        <v>1534</v>
      </c>
      <c r="D365" s="240" t="s">
        <v>418</v>
      </c>
      <c r="E365" s="241" t="s">
        <v>4493</v>
      </c>
      <c r="F365" s="242" t="s">
        <v>4494</v>
      </c>
      <c r="G365" s="243" t="s">
        <v>678</v>
      </c>
      <c r="H365" s="244">
        <v>4</v>
      </c>
      <c r="I365" s="245"/>
      <c r="J365" s="246">
        <f>ROUND(I365*H365,2)</f>
        <v>0</v>
      </c>
      <c r="K365" s="242" t="s">
        <v>4095</v>
      </c>
      <c r="L365" s="73"/>
      <c r="M365" s="247" t="s">
        <v>21</v>
      </c>
      <c r="N365" s="248" t="s">
        <v>47</v>
      </c>
      <c r="O365" s="48"/>
      <c r="P365" s="249">
        <f>O365*H365</f>
        <v>0</v>
      </c>
      <c r="Q365" s="249">
        <v>0.00107</v>
      </c>
      <c r="R365" s="249">
        <f>Q365*H365</f>
        <v>0.00428</v>
      </c>
      <c r="S365" s="249">
        <v>0</v>
      </c>
      <c r="T365" s="250">
        <f>S365*H365</f>
        <v>0</v>
      </c>
      <c r="AR365" s="25" t="s">
        <v>690</v>
      </c>
      <c r="AT365" s="25" t="s">
        <v>418</v>
      </c>
      <c r="AU365" s="25" t="s">
        <v>86</v>
      </c>
      <c r="AY365" s="25" t="s">
        <v>414</v>
      </c>
      <c r="BE365" s="251">
        <f>IF(N365="základní",J365,0)</f>
        <v>0</v>
      </c>
      <c r="BF365" s="251">
        <f>IF(N365="snížená",J365,0)</f>
        <v>0</v>
      </c>
      <c r="BG365" s="251">
        <f>IF(N365="zákl. přenesená",J365,0)</f>
        <v>0</v>
      </c>
      <c r="BH365" s="251">
        <f>IF(N365="sníž. přenesená",J365,0)</f>
        <v>0</v>
      </c>
      <c r="BI365" s="251">
        <f>IF(N365="nulová",J365,0)</f>
        <v>0</v>
      </c>
      <c r="BJ365" s="25" t="s">
        <v>83</v>
      </c>
      <c r="BK365" s="251">
        <f>ROUND(I365*H365,2)</f>
        <v>0</v>
      </c>
      <c r="BL365" s="25" t="s">
        <v>690</v>
      </c>
      <c r="BM365" s="25" t="s">
        <v>4495</v>
      </c>
    </row>
    <row r="366" s="1" customFormat="1" ht="25.5" customHeight="1">
      <c r="B366" s="47"/>
      <c r="C366" s="240" t="s">
        <v>1539</v>
      </c>
      <c r="D366" s="240" t="s">
        <v>418</v>
      </c>
      <c r="E366" s="241" t="s">
        <v>4496</v>
      </c>
      <c r="F366" s="242" t="s">
        <v>4497</v>
      </c>
      <c r="G366" s="243" t="s">
        <v>678</v>
      </c>
      <c r="H366" s="244">
        <v>12</v>
      </c>
      <c r="I366" s="245"/>
      <c r="J366" s="246">
        <f>ROUND(I366*H366,2)</f>
        <v>0</v>
      </c>
      <c r="K366" s="242" t="s">
        <v>4095</v>
      </c>
      <c r="L366" s="73"/>
      <c r="M366" s="247" t="s">
        <v>21</v>
      </c>
      <c r="N366" s="248" t="s">
        <v>47</v>
      </c>
      <c r="O366" s="48"/>
      <c r="P366" s="249">
        <f>O366*H366</f>
        <v>0</v>
      </c>
      <c r="Q366" s="249">
        <v>0.0016800000000000001</v>
      </c>
      <c r="R366" s="249">
        <f>Q366*H366</f>
        <v>0.020160000000000001</v>
      </c>
      <c r="S366" s="249">
        <v>0</v>
      </c>
      <c r="T366" s="250">
        <f>S366*H366</f>
        <v>0</v>
      </c>
      <c r="AR366" s="25" t="s">
        <v>690</v>
      </c>
      <c r="AT366" s="25" t="s">
        <v>418</v>
      </c>
      <c r="AU366" s="25" t="s">
        <v>86</v>
      </c>
      <c r="AY366" s="25" t="s">
        <v>414</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690</v>
      </c>
      <c r="BM366" s="25" t="s">
        <v>4498</v>
      </c>
    </row>
    <row r="367" s="1" customFormat="1" ht="25.5" customHeight="1">
      <c r="B367" s="47"/>
      <c r="C367" s="240" t="s">
        <v>1553</v>
      </c>
      <c r="D367" s="240" t="s">
        <v>418</v>
      </c>
      <c r="E367" s="241" t="s">
        <v>4499</v>
      </c>
      <c r="F367" s="242" t="s">
        <v>4500</v>
      </c>
      <c r="G367" s="243" t="s">
        <v>678</v>
      </c>
      <c r="H367" s="244">
        <v>22</v>
      </c>
      <c r="I367" s="245"/>
      <c r="J367" s="246">
        <f>ROUND(I367*H367,2)</f>
        <v>0</v>
      </c>
      <c r="K367" s="242" t="s">
        <v>21</v>
      </c>
      <c r="L367" s="73"/>
      <c r="M367" s="247" t="s">
        <v>21</v>
      </c>
      <c r="N367" s="248" t="s">
        <v>47</v>
      </c>
      <c r="O367" s="48"/>
      <c r="P367" s="249">
        <f>O367*H367</f>
        <v>0</v>
      </c>
      <c r="Q367" s="249">
        <v>0</v>
      </c>
      <c r="R367" s="249">
        <f>Q367*H367</f>
        <v>0</v>
      </c>
      <c r="S367" s="249">
        <v>0</v>
      </c>
      <c r="T367" s="250">
        <f>S367*H367</f>
        <v>0</v>
      </c>
      <c r="AR367" s="25" t="s">
        <v>690</v>
      </c>
      <c r="AT367" s="25" t="s">
        <v>418</v>
      </c>
      <c r="AU367" s="25" t="s">
        <v>86</v>
      </c>
      <c r="AY367" s="25" t="s">
        <v>414</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690</v>
      </c>
      <c r="BM367" s="25" t="s">
        <v>4501</v>
      </c>
    </row>
    <row r="368" s="13" customFormat="1">
      <c r="B368" s="265"/>
      <c r="C368" s="266"/>
      <c r="D368" s="252" t="s">
        <v>428</v>
      </c>
      <c r="E368" s="267" t="s">
        <v>21</v>
      </c>
      <c r="F368" s="268" t="s">
        <v>4502</v>
      </c>
      <c r="G368" s="266"/>
      <c r="H368" s="269">
        <v>22</v>
      </c>
      <c r="I368" s="270"/>
      <c r="J368" s="266"/>
      <c r="K368" s="266"/>
      <c r="L368" s="271"/>
      <c r="M368" s="272"/>
      <c r="N368" s="273"/>
      <c r="O368" s="273"/>
      <c r="P368" s="273"/>
      <c r="Q368" s="273"/>
      <c r="R368" s="273"/>
      <c r="S368" s="273"/>
      <c r="T368" s="274"/>
      <c r="AT368" s="275" t="s">
        <v>428</v>
      </c>
      <c r="AU368" s="275" t="s">
        <v>86</v>
      </c>
      <c r="AV368" s="13" t="s">
        <v>86</v>
      </c>
      <c r="AW368" s="13" t="s">
        <v>39</v>
      </c>
      <c r="AX368" s="13" t="s">
        <v>83</v>
      </c>
      <c r="AY368" s="275" t="s">
        <v>414</v>
      </c>
    </row>
    <row r="369" s="12" customFormat="1">
      <c r="B369" s="255"/>
      <c r="C369" s="256"/>
      <c r="D369" s="252" t="s">
        <v>428</v>
      </c>
      <c r="E369" s="257" t="s">
        <v>21</v>
      </c>
      <c r="F369" s="258" t="s">
        <v>4087</v>
      </c>
      <c r="G369" s="256"/>
      <c r="H369" s="257" t="s">
        <v>21</v>
      </c>
      <c r="I369" s="259"/>
      <c r="J369" s="256"/>
      <c r="K369" s="256"/>
      <c r="L369" s="260"/>
      <c r="M369" s="261"/>
      <c r="N369" s="262"/>
      <c r="O369" s="262"/>
      <c r="P369" s="262"/>
      <c r="Q369" s="262"/>
      <c r="R369" s="262"/>
      <c r="S369" s="262"/>
      <c r="T369" s="263"/>
      <c r="AT369" s="264" t="s">
        <v>428</v>
      </c>
      <c r="AU369" s="264" t="s">
        <v>86</v>
      </c>
      <c r="AV369" s="12" t="s">
        <v>83</v>
      </c>
      <c r="AW369" s="12" t="s">
        <v>39</v>
      </c>
      <c r="AX369" s="12" t="s">
        <v>76</v>
      </c>
      <c r="AY369" s="264" t="s">
        <v>414</v>
      </c>
    </row>
    <row r="370" s="1" customFormat="1" ht="16.5" customHeight="1">
      <c r="B370" s="47"/>
      <c r="C370" s="240" t="s">
        <v>1574</v>
      </c>
      <c r="D370" s="240" t="s">
        <v>418</v>
      </c>
      <c r="E370" s="241" t="s">
        <v>4503</v>
      </c>
      <c r="F370" s="242" t="s">
        <v>4504</v>
      </c>
      <c r="G370" s="243" t="s">
        <v>4505</v>
      </c>
      <c r="H370" s="244">
        <v>3</v>
      </c>
      <c r="I370" s="245"/>
      <c r="J370" s="246">
        <f>ROUND(I370*H370,2)</f>
        <v>0</v>
      </c>
      <c r="K370" s="242" t="s">
        <v>21</v>
      </c>
      <c r="L370" s="73"/>
      <c r="M370" s="247" t="s">
        <v>21</v>
      </c>
      <c r="N370" s="248" t="s">
        <v>47</v>
      </c>
      <c r="O370" s="48"/>
      <c r="P370" s="249">
        <f>O370*H370</f>
        <v>0</v>
      </c>
      <c r="Q370" s="249">
        <v>0</v>
      </c>
      <c r="R370" s="249">
        <f>Q370*H370</f>
        <v>0</v>
      </c>
      <c r="S370" s="249">
        <v>0</v>
      </c>
      <c r="T370" s="250">
        <f>S370*H370</f>
        <v>0</v>
      </c>
      <c r="AR370" s="25" t="s">
        <v>690</v>
      </c>
      <c r="AT370" s="25" t="s">
        <v>418</v>
      </c>
      <c r="AU370" s="25" t="s">
        <v>86</v>
      </c>
      <c r="AY370" s="25" t="s">
        <v>414</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690</v>
      </c>
      <c r="BM370" s="25" t="s">
        <v>4506</v>
      </c>
    </row>
    <row r="371" s="13" customFormat="1">
      <c r="B371" s="265"/>
      <c r="C371" s="266"/>
      <c r="D371" s="252" t="s">
        <v>428</v>
      </c>
      <c r="E371" s="267" t="s">
        <v>21</v>
      </c>
      <c r="F371" s="268" t="s">
        <v>394</v>
      </c>
      <c r="G371" s="266"/>
      <c r="H371" s="269">
        <v>3</v>
      </c>
      <c r="I371" s="270"/>
      <c r="J371" s="266"/>
      <c r="K371" s="266"/>
      <c r="L371" s="271"/>
      <c r="M371" s="272"/>
      <c r="N371" s="273"/>
      <c r="O371" s="273"/>
      <c r="P371" s="273"/>
      <c r="Q371" s="273"/>
      <c r="R371" s="273"/>
      <c r="S371" s="273"/>
      <c r="T371" s="274"/>
      <c r="AT371" s="275" t="s">
        <v>428</v>
      </c>
      <c r="AU371" s="275" t="s">
        <v>86</v>
      </c>
      <c r="AV371" s="13" t="s">
        <v>86</v>
      </c>
      <c r="AW371" s="13" t="s">
        <v>39</v>
      </c>
      <c r="AX371" s="13" t="s">
        <v>83</v>
      </c>
      <c r="AY371" s="275" t="s">
        <v>414</v>
      </c>
    </row>
    <row r="372" s="12" customFormat="1">
      <c r="B372" s="255"/>
      <c r="C372" s="256"/>
      <c r="D372" s="252" t="s">
        <v>428</v>
      </c>
      <c r="E372" s="257" t="s">
        <v>21</v>
      </c>
      <c r="F372" s="258" t="s">
        <v>4087</v>
      </c>
      <c r="G372" s="256"/>
      <c r="H372" s="257" t="s">
        <v>21</v>
      </c>
      <c r="I372" s="259"/>
      <c r="J372" s="256"/>
      <c r="K372" s="256"/>
      <c r="L372" s="260"/>
      <c r="M372" s="261"/>
      <c r="N372" s="262"/>
      <c r="O372" s="262"/>
      <c r="P372" s="262"/>
      <c r="Q372" s="262"/>
      <c r="R372" s="262"/>
      <c r="S372" s="262"/>
      <c r="T372" s="263"/>
      <c r="AT372" s="264" t="s">
        <v>428</v>
      </c>
      <c r="AU372" s="264" t="s">
        <v>86</v>
      </c>
      <c r="AV372" s="12" t="s">
        <v>83</v>
      </c>
      <c r="AW372" s="12" t="s">
        <v>39</v>
      </c>
      <c r="AX372" s="12" t="s">
        <v>76</v>
      </c>
      <c r="AY372" s="264" t="s">
        <v>414</v>
      </c>
    </row>
    <row r="373" s="1" customFormat="1" ht="16.5" customHeight="1">
      <c r="B373" s="47"/>
      <c r="C373" s="240" t="s">
        <v>1579</v>
      </c>
      <c r="D373" s="240" t="s">
        <v>418</v>
      </c>
      <c r="E373" s="241" t="s">
        <v>4507</v>
      </c>
      <c r="F373" s="242" t="s">
        <v>4508</v>
      </c>
      <c r="G373" s="243" t="s">
        <v>678</v>
      </c>
      <c r="H373" s="244">
        <v>25</v>
      </c>
      <c r="I373" s="245"/>
      <c r="J373" s="246">
        <f>ROUND(I373*H373,2)</f>
        <v>0</v>
      </c>
      <c r="K373" s="242" t="s">
        <v>21</v>
      </c>
      <c r="L373" s="73"/>
      <c r="M373" s="247" t="s">
        <v>21</v>
      </c>
      <c r="N373" s="248" t="s">
        <v>47</v>
      </c>
      <c r="O373" s="48"/>
      <c r="P373" s="249">
        <f>O373*H373</f>
        <v>0</v>
      </c>
      <c r="Q373" s="249">
        <v>0</v>
      </c>
      <c r="R373" s="249">
        <f>Q373*H373</f>
        <v>0</v>
      </c>
      <c r="S373" s="249">
        <v>0</v>
      </c>
      <c r="T373" s="250">
        <f>S373*H373</f>
        <v>0</v>
      </c>
      <c r="AR373" s="25" t="s">
        <v>690</v>
      </c>
      <c r="AT373" s="25" t="s">
        <v>418</v>
      </c>
      <c r="AU373" s="25" t="s">
        <v>86</v>
      </c>
      <c r="AY373" s="25" t="s">
        <v>414</v>
      </c>
      <c r="BE373" s="251">
        <f>IF(N373="základní",J373,0)</f>
        <v>0</v>
      </c>
      <c r="BF373" s="251">
        <f>IF(N373="snížená",J373,0)</f>
        <v>0</v>
      </c>
      <c r="BG373" s="251">
        <f>IF(N373="zákl. přenesená",J373,0)</f>
        <v>0</v>
      </c>
      <c r="BH373" s="251">
        <f>IF(N373="sníž. přenesená",J373,0)</f>
        <v>0</v>
      </c>
      <c r="BI373" s="251">
        <f>IF(N373="nulová",J373,0)</f>
        <v>0</v>
      </c>
      <c r="BJ373" s="25" t="s">
        <v>83</v>
      </c>
      <c r="BK373" s="251">
        <f>ROUND(I373*H373,2)</f>
        <v>0</v>
      </c>
      <c r="BL373" s="25" t="s">
        <v>690</v>
      </c>
      <c r="BM373" s="25" t="s">
        <v>4509</v>
      </c>
    </row>
    <row r="374" s="13" customFormat="1">
      <c r="B374" s="265"/>
      <c r="C374" s="266"/>
      <c r="D374" s="252" t="s">
        <v>428</v>
      </c>
      <c r="E374" s="267" t="s">
        <v>21</v>
      </c>
      <c r="F374" s="268" t="s">
        <v>4510</v>
      </c>
      <c r="G374" s="266"/>
      <c r="H374" s="269">
        <v>25</v>
      </c>
      <c r="I374" s="270"/>
      <c r="J374" s="266"/>
      <c r="K374" s="266"/>
      <c r="L374" s="271"/>
      <c r="M374" s="272"/>
      <c r="N374" s="273"/>
      <c r="O374" s="273"/>
      <c r="P374" s="273"/>
      <c r="Q374" s="273"/>
      <c r="R374" s="273"/>
      <c r="S374" s="273"/>
      <c r="T374" s="274"/>
      <c r="AT374" s="275" t="s">
        <v>428</v>
      </c>
      <c r="AU374" s="275" t="s">
        <v>86</v>
      </c>
      <c r="AV374" s="13" t="s">
        <v>86</v>
      </c>
      <c r="AW374" s="13" t="s">
        <v>39</v>
      </c>
      <c r="AX374" s="13" t="s">
        <v>83</v>
      </c>
      <c r="AY374" s="275" t="s">
        <v>414</v>
      </c>
    </row>
    <row r="375" s="12" customFormat="1">
      <c r="B375" s="255"/>
      <c r="C375" s="256"/>
      <c r="D375" s="252" t="s">
        <v>428</v>
      </c>
      <c r="E375" s="257" t="s">
        <v>21</v>
      </c>
      <c r="F375" s="258" t="s">
        <v>4087</v>
      </c>
      <c r="G375" s="256"/>
      <c r="H375" s="257" t="s">
        <v>21</v>
      </c>
      <c r="I375" s="259"/>
      <c r="J375" s="256"/>
      <c r="K375" s="256"/>
      <c r="L375" s="260"/>
      <c r="M375" s="261"/>
      <c r="N375" s="262"/>
      <c r="O375" s="262"/>
      <c r="P375" s="262"/>
      <c r="Q375" s="262"/>
      <c r="R375" s="262"/>
      <c r="S375" s="262"/>
      <c r="T375" s="263"/>
      <c r="AT375" s="264" t="s">
        <v>428</v>
      </c>
      <c r="AU375" s="264" t="s">
        <v>86</v>
      </c>
      <c r="AV375" s="12" t="s">
        <v>83</v>
      </c>
      <c r="AW375" s="12" t="s">
        <v>39</v>
      </c>
      <c r="AX375" s="12" t="s">
        <v>76</v>
      </c>
      <c r="AY375" s="264" t="s">
        <v>414</v>
      </c>
    </row>
    <row r="376" s="1" customFormat="1" ht="16.5" customHeight="1">
      <c r="B376" s="47"/>
      <c r="C376" s="240" t="s">
        <v>1587</v>
      </c>
      <c r="D376" s="240" t="s">
        <v>418</v>
      </c>
      <c r="E376" s="241" t="s">
        <v>4511</v>
      </c>
      <c r="F376" s="242" t="s">
        <v>4512</v>
      </c>
      <c r="G376" s="243" t="s">
        <v>678</v>
      </c>
      <c r="H376" s="244">
        <v>25</v>
      </c>
      <c r="I376" s="245"/>
      <c r="J376" s="246">
        <f>ROUND(I376*H376,2)</f>
        <v>0</v>
      </c>
      <c r="K376" s="242" t="s">
        <v>21</v>
      </c>
      <c r="L376" s="73"/>
      <c r="M376" s="247" t="s">
        <v>21</v>
      </c>
      <c r="N376" s="248" t="s">
        <v>47</v>
      </c>
      <c r="O376" s="48"/>
      <c r="P376" s="249">
        <f>O376*H376</f>
        <v>0</v>
      </c>
      <c r="Q376" s="249">
        <v>0</v>
      </c>
      <c r="R376" s="249">
        <f>Q376*H376</f>
        <v>0</v>
      </c>
      <c r="S376" s="249">
        <v>0</v>
      </c>
      <c r="T376" s="250">
        <f>S376*H376</f>
        <v>0</v>
      </c>
      <c r="AR376" s="25" t="s">
        <v>690</v>
      </c>
      <c r="AT376" s="25" t="s">
        <v>418</v>
      </c>
      <c r="AU376" s="25" t="s">
        <v>86</v>
      </c>
      <c r="AY376" s="25" t="s">
        <v>414</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690</v>
      </c>
      <c r="BM376" s="25" t="s">
        <v>4513</v>
      </c>
    </row>
    <row r="377" s="13" customFormat="1">
      <c r="B377" s="265"/>
      <c r="C377" s="266"/>
      <c r="D377" s="252" t="s">
        <v>428</v>
      </c>
      <c r="E377" s="267" t="s">
        <v>21</v>
      </c>
      <c r="F377" s="268" t="s">
        <v>4510</v>
      </c>
      <c r="G377" s="266"/>
      <c r="H377" s="269">
        <v>25</v>
      </c>
      <c r="I377" s="270"/>
      <c r="J377" s="266"/>
      <c r="K377" s="266"/>
      <c r="L377" s="271"/>
      <c r="M377" s="272"/>
      <c r="N377" s="273"/>
      <c r="O377" s="273"/>
      <c r="P377" s="273"/>
      <c r="Q377" s="273"/>
      <c r="R377" s="273"/>
      <c r="S377" s="273"/>
      <c r="T377" s="274"/>
      <c r="AT377" s="275" t="s">
        <v>428</v>
      </c>
      <c r="AU377" s="275" t="s">
        <v>86</v>
      </c>
      <c r="AV377" s="13" t="s">
        <v>86</v>
      </c>
      <c r="AW377" s="13" t="s">
        <v>39</v>
      </c>
      <c r="AX377" s="13" t="s">
        <v>83</v>
      </c>
      <c r="AY377" s="275" t="s">
        <v>414</v>
      </c>
    </row>
    <row r="378" s="12" customFormat="1">
      <c r="B378" s="255"/>
      <c r="C378" s="256"/>
      <c r="D378" s="252" t="s">
        <v>428</v>
      </c>
      <c r="E378" s="257" t="s">
        <v>21</v>
      </c>
      <c r="F378" s="258" t="s">
        <v>4087</v>
      </c>
      <c r="G378" s="256"/>
      <c r="H378" s="257" t="s">
        <v>21</v>
      </c>
      <c r="I378" s="259"/>
      <c r="J378" s="256"/>
      <c r="K378" s="256"/>
      <c r="L378" s="260"/>
      <c r="M378" s="261"/>
      <c r="N378" s="262"/>
      <c r="O378" s="262"/>
      <c r="P378" s="262"/>
      <c r="Q378" s="262"/>
      <c r="R378" s="262"/>
      <c r="S378" s="262"/>
      <c r="T378" s="263"/>
      <c r="AT378" s="264" t="s">
        <v>428</v>
      </c>
      <c r="AU378" s="264" t="s">
        <v>86</v>
      </c>
      <c r="AV378" s="12" t="s">
        <v>83</v>
      </c>
      <c r="AW378" s="12" t="s">
        <v>39</v>
      </c>
      <c r="AX378" s="12" t="s">
        <v>76</v>
      </c>
      <c r="AY378" s="264" t="s">
        <v>414</v>
      </c>
    </row>
    <row r="379" s="1" customFormat="1" ht="16.5" customHeight="1">
      <c r="B379" s="47"/>
      <c r="C379" s="240" t="s">
        <v>1598</v>
      </c>
      <c r="D379" s="240" t="s">
        <v>418</v>
      </c>
      <c r="E379" s="241" t="s">
        <v>4514</v>
      </c>
      <c r="F379" s="242" t="s">
        <v>4515</v>
      </c>
      <c r="G379" s="243" t="s">
        <v>4505</v>
      </c>
      <c r="H379" s="244">
        <v>14</v>
      </c>
      <c r="I379" s="245"/>
      <c r="J379" s="246">
        <f>ROUND(I379*H379,2)</f>
        <v>0</v>
      </c>
      <c r="K379" s="242" t="s">
        <v>21</v>
      </c>
      <c r="L379" s="73"/>
      <c r="M379" s="247" t="s">
        <v>21</v>
      </c>
      <c r="N379" s="248" t="s">
        <v>47</v>
      </c>
      <c r="O379" s="48"/>
      <c r="P379" s="249">
        <f>O379*H379</f>
        <v>0</v>
      </c>
      <c r="Q379" s="249">
        <v>0</v>
      </c>
      <c r="R379" s="249">
        <f>Q379*H379</f>
        <v>0</v>
      </c>
      <c r="S379" s="249">
        <v>0</v>
      </c>
      <c r="T379" s="250">
        <f>S379*H379</f>
        <v>0</v>
      </c>
      <c r="AR379" s="25" t="s">
        <v>690</v>
      </c>
      <c r="AT379" s="25" t="s">
        <v>418</v>
      </c>
      <c r="AU379" s="25" t="s">
        <v>86</v>
      </c>
      <c r="AY379" s="25" t="s">
        <v>414</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690</v>
      </c>
      <c r="BM379" s="25" t="s">
        <v>4516</v>
      </c>
    </row>
    <row r="380" s="13" customFormat="1">
      <c r="B380" s="265"/>
      <c r="C380" s="266"/>
      <c r="D380" s="252" t="s">
        <v>428</v>
      </c>
      <c r="E380" s="267" t="s">
        <v>21</v>
      </c>
      <c r="F380" s="268" t="s">
        <v>675</v>
      </c>
      <c r="G380" s="266"/>
      <c r="H380" s="269">
        <v>14</v>
      </c>
      <c r="I380" s="270"/>
      <c r="J380" s="266"/>
      <c r="K380" s="266"/>
      <c r="L380" s="271"/>
      <c r="M380" s="272"/>
      <c r="N380" s="273"/>
      <c r="O380" s="273"/>
      <c r="P380" s="273"/>
      <c r="Q380" s="273"/>
      <c r="R380" s="273"/>
      <c r="S380" s="273"/>
      <c r="T380" s="274"/>
      <c r="AT380" s="275" t="s">
        <v>428</v>
      </c>
      <c r="AU380" s="275" t="s">
        <v>86</v>
      </c>
      <c r="AV380" s="13" t="s">
        <v>86</v>
      </c>
      <c r="AW380" s="13" t="s">
        <v>39</v>
      </c>
      <c r="AX380" s="13" t="s">
        <v>83</v>
      </c>
      <c r="AY380" s="275" t="s">
        <v>414</v>
      </c>
    </row>
    <row r="381" s="12" customFormat="1">
      <c r="B381" s="255"/>
      <c r="C381" s="256"/>
      <c r="D381" s="252" t="s">
        <v>428</v>
      </c>
      <c r="E381" s="257" t="s">
        <v>21</v>
      </c>
      <c r="F381" s="258" t="s">
        <v>4087</v>
      </c>
      <c r="G381" s="256"/>
      <c r="H381" s="257" t="s">
        <v>21</v>
      </c>
      <c r="I381" s="259"/>
      <c r="J381" s="256"/>
      <c r="K381" s="256"/>
      <c r="L381" s="260"/>
      <c r="M381" s="261"/>
      <c r="N381" s="262"/>
      <c r="O381" s="262"/>
      <c r="P381" s="262"/>
      <c r="Q381" s="262"/>
      <c r="R381" s="262"/>
      <c r="S381" s="262"/>
      <c r="T381" s="263"/>
      <c r="AT381" s="264" t="s">
        <v>428</v>
      </c>
      <c r="AU381" s="264" t="s">
        <v>86</v>
      </c>
      <c r="AV381" s="12" t="s">
        <v>83</v>
      </c>
      <c r="AW381" s="12" t="s">
        <v>39</v>
      </c>
      <c r="AX381" s="12" t="s">
        <v>76</v>
      </c>
      <c r="AY381" s="264" t="s">
        <v>414</v>
      </c>
    </row>
    <row r="382" s="1" customFormat="1" ht="25.5" customHeight="1">
      <c r="B382" s="47"/>
      <c r="C382" s="240" t="s">
        <v>1605</v>
      </c>
      <c r="D382" s="240" t="s">
        <v>418</v>
      </c>
      <c r="E382" s="241" t="s">
        <v>4517</v>
      </c>
      <c r="F382" s="242" t="s">
        <v>4518</v>
      </c>
      <c r="G382" s="243" t="s">
        <v>4505</v>
      </c>
      <c r="H382" s="244">
        <v>13</v>
      </c>
      <c r="I382" s="245"/>
      <c r="J382" s="246">
        <f>ROUND(I382*H382,2)</f>
        <v>0</v>
      </c>
      <c r="K382" s="242" t="s">
        <v>21</v>
      </c>
      <c r="L382" s="73"/>
      <c r="M382" s="247" t="s">
        <v>21</v>
      </c>
      <c r="N382" s="248" t="s">
        <v>47</v>
      </c>
      <c r="O382" s="48"/>
      <c r="P382" s="249">
        <f>O382*H382</f>
        <v>0</v>
      </c>
      <c r="Q382" s="249">
        <v>0</v>
      </c>
      <c r="R382" s="249">
        <f>Q382*H382</f>
        <v>0</v>
      </c>
      <c r="S382" s="249">
        <v>0</v>
      </c>
      <c r="T382" s="250">
        <f>S382*H382</f>
        <v>0</v>
      </c>
      <c r="AR382" s="25" t="s">
        <v>690</v>
      </c>
      <c r="AT382" s="25" t="s">
        <v>418</v>
      </c>
      <c r="AU382" s="25" t="s">
        <v>86</v>
      </c>
      <c r="AY382" s="25" t="s">
        <v>414</v>
      </c>
      <c r="BE382" s="251">
        <f>IF(N382="základní",J382,0)</f>
        <v>0</v>
      </c>
      <c r="BF382" s="251">
        <f>IF(N382="snížená",J382,0)</f>
        <v>0</v>
      </c>
      <c r="BG382" s="251">
        <f>IF(N382="zákl. přenesená",J382,0)</f>
        <v>0</v>
      </c>
      <c r="BH382" s="251">
        <f>IF(N382="sníž. přenesená",J382,0)</f>
        <v>0</v>
      </c>
      <c r="BI382" s="251">
        <f>IF(N382="nulová",J382,0)</f>
        <v>0</v>
      </c>
      <c r="BJ382" s="25" t="s">
        <v>83</v>
      </c>
      <c r="BK382" s="251">
        <f>ROUND(I382*H382,2)</f>
        <v>0</v>
      </c>
      <c r="BL382" s="25" t="s">
        <v>690</v>
      </c>
      <c r="BM382" s="25" t="s">
        <v>4519</v>
      </c>
    </row>
    <row r="383" s="13" customFormat="1">
      <c r="B383" s="265"/>
      <c r="C383" s="266"/>
      <c r="D383" s="252" t="s">
        <v>428</v>
      </c>
      <c r="E383" s="267" t="s">
        <v>21</v>
      </c>
      <c r="F383" s="268" t="s">
        <v>669</v>
      </c>
      <c r="G383" s="266"/>
      <c r="H383" s="269">
        <v>13</v>
      </c>
      <c r="I383" s="270"/>
      <c r="J383" s="266"/>
      <c r="K383" s="266"/>
      <c r="L383" s="271"/>
      <c r="M383" s="272"/>
      <c r="N383" s="273"/>
      <c r="O383" s="273"/>
      <c r="P383" s="273"/>
      <c r="Q383" s="273"/>
      <c r="R383" s="273"/>
      <c r="S383" s="273"/>
      <c r="T383" s="274"/>
      <c r="AT383" s="275" t="s">
        <v>428</v>
      </c>
      <c r="AU383" s="275" t="s">
        <v>86</v>
      </c>
      <c r="AV383" s="13" t="s">
        <v>86</v>
      </c>
      <c r="AW383" s="13" t="s">
        <v>39</v>
      </c>
      <c r="AX383" s="13" t="s">
        <v>83</v>
      </c>
      <c r="AY383" s="275" t="s">
        <v>414</v>
      </c>
    </row>
    <row r="384" s="12" customFormat="1">
      <c r="B384" s="255"/>
      <c r="C384" s="256"/>
      <c r="D384" s="252" t="s">
        <v>428</v>
      </c>
      <c r="E384" s="257" t="s">
        <v>21</v>
      </c>
      <c r="F384" s="258" t="s">
        <v>4520</v>
      </c>
      <c r="G384" s="256"/>
      <c r="H384" s="257" t="s">
        <v>21</v>
      </c>
      <c r="I384" s="259"/>
      <c r="J384" s="256"/>
      <c r="K384" s="256"/>
      <c r="L384" s="260"/>
      <c r="M384" s="261"/>
      <c r="N384" s="262"/>
      <c r="O384" s="262"/>
      <c r="P384" s="262"/>
      <c r="Q384" s="262"/>
      <c r="R384" s="262"/>
      <c r="S384" s="262"/>
      <c r="T384" s="263"/>
      <c r="AT384" s="264" t="s">
        <v>428</v>
      </c>
      <c r="AU384" s="264" t="s">
        <v>86</v>
      </c>
      <c r="AV384" s="12" t="s">
        <v>83</v>
      </c>
      <c r="AW384" s="12" t="s">
        <v>39</v>
      </c>
      <c r="AX384" s="12" t="s">
        <v>76</v>
      </c>
      <c r="AY384" s="264" t="s">
        <v>414</v>
      </c>
    </row>
    <row r="385" s="12" customFormat="1">
      <c r="B385" s="255"/>
      <c r="C385" s="256"/>
      <c r="D385" s="252" t="s">
        <v>428</v>
      </c>
      <c r="E385" s="257" t="s">
        <v>21</v>
      </c>
      <c r="F385" s="258" t="s">
        <v>4521</v>
      </c>
      <c r="G385" s="256"/>
      <c r="H385" s="257" t="s">
        <v>21</v>
      </c>
      <c r="I385" s="259"/>
      <c r="J385" s="256"/>
      <c r="K385" s="256"/>
      <c r="L385" s="260"/>
      <c r="M385" s="261"/>
      <c r="N385" s="262"/>
      <c r="O385" s="262"/>
      <c r="P385" s="262"/>
      <c r="Q385" s="262"/>
      <c r="R385" s="262"/>
      <c r="S385" s="262"/>
      <c r="T385" s="263"/>
      <c r="AT385" s="264" t="s">
        <v>428</v>
      </c>
      <c r="AU385" s="264" t="s">
        <v>86</v>
      </c>
      <c r="AV385" s="12" t="s">
        <v>83</v>
      </c>
      <c r="AW385" s="12" t="s">
        <v>39</v>
      </c>
      <c r="AX385" s="12" t="s">
        <v>76</v>
      </c>
      <c r="AY385" s="264" t="s">
        <v>414</v>
      </c>
    </row>
    <row r="386" s="12" customFormat="1">
      <c r="B386" s="255"/>
      <c r="C386" s="256"/>
      <c r="D386" s="252" t="s">
        <v>428</v>
      </c>
      <c r="E386" s="257" t="s">
        <v>21</v>
      </c>
      <c r="F386" s="258" t="s">
        <v>4522</v>
      </c>
      <c r="G386" s="256"/>
      <c r="H386" s="257" t="s">
        <v>21</v>
      </c>
      <c r="I386" s="259"/>
      <c r="J386" s="256"/>
      <c r="K386" s="256"/>
      <c r="L386" s="260"/>
      <c r="M386" s="261"/>
      <c r="N386" s="262"/>
      <c r="O386" s="262"/>
      <c r="P386" s="262"/>
      <c r="Q386" s="262"/>
      <c r="R386" s="262"/>
      <c r="S386" s="262"/>
      <c r="T386" s="263"/>
      <c r="AT386" s="264" t="s">
        <v>428</v>
      </c>
      <c r="AU386" s="264" t="s">
        <v>86</v>
      </c>
      <c r="AV386" s="12" t="s">
        <v>83</v>
      </c>
      <c r="AW386" s="12" t="s">
        <v>39</v>
      </c>
      <c r="AX386" s="12" t="s">
        <v>76</v>
      </c>
      <c r="AY386" s="264" t="s">
        <v>414</v>
      </c>
    </row>
    <row r="387" s="1" customFormat="1" ht="16.5" customHeight="1">
      <c r="B387" s="47"/>
      <c r="C387" s="240" t="s">
        <v>1610</v>
      </c>
      <c r="D387" s="240" t="s">
        <v>418</v>
      </c>
      <c r="E387" s="241" t="s">
        <v>4523</v>
      </c>
      <c r="F387" s="242" t="s">
        <v>4524</v>
      </c>
      <c r="G387" s="243" t="s">
        <v>678</v>
      </c>
      <c r="H387" s="244">
        <v>13</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690</v>
      </c>
      <c r="AT387" s="25" t="s">
        <v>418</v>
      </c>
      <c r="AU387" s="25" t="s">
        <v>86</v>
      </c>
      <c r="AY387" s="25" t="s">
        <v>414</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690</v>
      </c>
      <c r="BM387" s="25" t="s">
        <v>4525</v>
      </c>
    </row>
    <row r="388" s="13" customFormat="1">
      <c r="B388" s="265"/>
      <c r="C388" s="266"/>
      <c r="D388" s="252" t="s">
        <v>428</v>
      </c>
      <c r="E388" s="267" t="s">
        <v>21</v>
      </c>
      <c r="F388" s="268" t="s">
        <v>669</v>
      </c>
      <c r="G388" s="266"/>
      <c r="H388" s="269">
        <v>13</v>
      </c>
      <c r="I388" s="270"/>
      <c r="J388" s="266"/>
      <c r="K388" s="266"/>
      <c r="L388" s="271"/>
      <c r="M388" s="272"/>
      <c r="N388" s="273"/>
      <c r="O388" s="273"/>
      <c r="P388" s="273"/>
      <c r="Q388" s="273"/>
      <c r="R388" s="273"/>
      <c r="S388" s="273"/>
      <c r="T388" s="274"/>
      <c r="AT388" s="275" t="s">
        <v>428</v>
      </c>
      <c r="AU388" s="275" t="s">
        <v>86</v>
      </c>
      <c r="AV388" s="13" t="s">
        <v>86</v>
      </c>
      <c r="AW388" s="13" t="s">
        <v>39</v>
      </c>
      <c r="AX388" s="13" t="s">
        <v>83</v>
      </c>
      <c r="AY388" s="275" t="s">
        <v>414</v>
      </c>
    </row>
    <row r="389" s="12" customFormat="1">
      <c r="B389" s="255"/>
      <c r="C389" s="256"/>
      <c r="D389" s="252" t="s">
        <v>428</v>
      </c>
      <c r="E389" s="257" t="s">
        <v>21</v>
      </c>
      <c r="F389" s="258" t="s">
        <v>4526</v>
      </c>
      <c r="G389" s="256"/>
      <c r="H389" s="257" t="s">
        <v>21</v>
      </c>
      <c r="I389" s="259"/>
      <c r="J389" s="256"/>
      <c r="K389" s="256"/>
      <c r="L389" s="260"/>
      <c r="M389" s="261"/>
      <c r="N389" s="262"/>
      <c r="O389" s="262"/>
      <c r="P389" s="262"/>
      <c r="Q389" s="262"/>
      <c r="R389" s="262"/>
      <c r="S389" s="262"/>
      <c r="T389" s="263"/>
      <c r="AT389" s="264" t="s">
        <v>428</v>
      </c>
      <c r="AU389" s="264" t="s">
        <v>86</v>
      </c>
      <c r="AV389" s="12" t="s">
        <v>83</v>
      </c>
      <c r="AW389" s="12" t="s">
        <v>39</v>
      </c>
      <c r="AX389" s="12" t="s">
        <v>76</v>
      </c>
      <c r="AY389" s="264" t="s">
        <v>414</v>
      </c>
    </row>
    <row r="390" s="12" customFormat="1">
      <c r="B390" s="255"/>
      <c r="C390" s="256"/>
      <c r="D390" s="252" t="s">
        <v>428</v>
      </c>
      <c r="E390" s="257" t="s">
        <v>21</v>
      </c>
      <c r="F390" s="258" t="s">
        <v>4522</v>
      </c>
      <c r="G390" s="256"/>
      <c r="H390" s="257" t="s">
        <v>21</v>
      </c>
      <c r="I390" s="259"/>
      <c r="J390" s="256"/>
      <c r="K390" s="256"/>
      <c r="L390" s="260"/>
      <c r="M390" s="261"/>
      <c r="N390" s="262"/>
      <c r="O390" s="262"/>
      <c r="P390" s="262"/>
      <c r="Q390" s="262"/>
      <c r="R390" s="262"/>
      <c r="S390" s="262"/>
      <c r="T390" s="263"/>
      <c r="AT390" s="264" t="s">
        <v>428</v>
      </c>
      <c r="AU390" s="264" t="s">
        <v>86</v>
      </c>
      <c r="AV390" s="12" t="s">
        <v>83</v>
      </c>
      <c r="AW390" s="12" t="s">
        <v>39</v>
      </c>
      <c r="AX390" s="12" t="s">
        <v>76</v>
      </c>
      <c r="AY390" s="264" t="s">
        <v>414</v>
      </c>
    </row>
    <row r="391" s="1" customFormat="1" ht="16.5" customHeight="1">
      <c r="B391" s="47"/>
      <c r="C391" s="240" t="s">
        <v>1614</v>
      </c>
      <c r="D391" s="240" t="s">
        <v>418</v>
      </c>
      <c r="E391" s="241" t="s">
        <v>4527</v>
      </c>
      <c r="F391" s="242" t="s">
        <v>4528</v>
      </c>
      <c r="G391" s="243" t="s">
        <v>678</v>
      </c>
      <c r="H391" s="244">
        <v>42</v>
      </c>
      <c r="I391" s="245"/>
      <c r="J391" s="246">
        <f>ROUND(I391*H391,2)</f>
        <v>0</v>
      </c>
      <c r="K391" s="242" t="s">
        <v>21</v>
      </c>
      <c r="L391" s="73"/>
      <c r="M391" s="247" t="s">
        <v>21</v>
      </c>
      <c r="N391" s="248" t="s">
        <v>47</v>
      </c>
      <c r="O391" s="48"/>
      <c r="P391" s="249">
        <f>O391*H391</f>
        <v>0</v>
      </c>
      <c r="Q391" s="249">
        <v>0</v>
      </c>
      <c r="R391" s="249">
        <f>Q391*H391</f>
        <v>0</v>
      </c>
      <c r="S391" s="249">
        <v>0</v>
      </c>
      <c r="T391" s="250">
        <f>S391*H391</f>
        <v>0</v>
      </c>
      <c r="AR391" s="25" t="s">
        <v>690</v>
      </c>
      <c r="AT391" s="25" t="s">
        <v>418</v>
      </c>
      <c r="AU391" s="25" t="s">
        <v>86</v>
      </c>
      <c r="AY391" s="25" t="s">
        <v>414</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690</v>
      </c>
      <c r="BM391" s="25" t="s">
        <v>4529</v>
      </c>
    </row>
    <row r="392" s="13" customFormat="1">
      <c r="B392" s="265"/>
      <c r="C392" s="266"/>
      <c r="D392" s="252" t="s">
        <v>428</v>
      </c>
      <c r="E392" s="267" t="s">
        <v>21</v>
      </c>
      <c r="F392" s="268" t="s">
        <v>4530</v>
      </c>
      <c r="G392" s="266"/>
      <c r="H392" s="269">
        <v>42</v>
      </c>
      <c r="I392" s="270"/>
      <c r="J392" s="266"/>
      <c r="K392" s="266"/>
      <c r="L392" s="271"/>
      <c r="M392" s="272"/>
      <c r="N392" s="273"/>
      <c r="O392" s="273"/>
      <c r="P392" s="273"/>
      <c r="Q392" s="273"/>
      <c r="R392" s="273"/>
      <c r="S392" s="273"/>
      <c r="T392" s="274"/>
      <c r="AT392" s="275" t="s">
        <v>428</v>
      </c>
      <c r="AU392" s="275" t="s">
        <v>86</v>
      </c>
      <c r="AV392" s="13" t="s">
        <v>86</v>
      </c>
      <c r="AW392" s="13" t="s">
        <v>39</v>
      </c>
      <c r="AX392" s="13" t="s">
        <v>83</v>
      </c>
      <c r="AY392" s="275" t="s">
        <v>414</v>
      </c>
    </row>
    <row r="393" s="1" customFormat="1" ht="25.5" customHeight="1">
      <c r="B393" s="47"/>
      <c r="C393" s="240" t="s">
        <v>1618</v>
      </c>
      <c r="D393" s="240" t="s">
        <v>418</v>
      </c>
      <c r="E393" s="241" t="s">
        <v>4531</v>
      </c>
      <c r="F393" s="242" t="s">
        <v>4532</v>
      </c>
      <c r="G393" s="243" t="s">
        <v>678</v>
      </c>
      <c r="H393" s="244">
        <v>84</v>
      </c>
      <c r="I393" s="245"/>
      <c r="J393" s="246">
        <f>ROUND(I393*H393,2)</f>
        <v>0</v>
      </c>
      <c r="K393" s="242" t="s">
        <v>21</v>
      </c>
      <c r="L393" s="73"/>
      <c r="M393" s="247" t="s">
        <v>21</v>
      </c>
      <c r="N393" s="248" t="s">
        <v>47</v>
      </c>
      <c r="O393" s="48"/>
      <c r="P393" s="249">
        <f>O393*H393</f>
        <v>0</v>
      </c>
      <c r="Q393" s="249">
        <v>0</v>
      </c>
      <c r="R393" s="249">
        <f>Q393*H393</f>
        <v>0</v>
      </c>
      <c r="S393" s="249">
        <v>0</v>
      </c>
      <c r="T393" s="250">
        <f>S393*H393</f>
        <v>0</v>
      </c>
      <c r="AR393" s="25" t="s">
        <v>690</v>
      </c>
      <c r="AT393" s="25" t="s">
        <v>418</v>
      </c>
      <c r="AU393" s="25" t="s">
        <v>86</v>
      </c>
      <c r="AY393" s="25" t="s">
        <v>414</v>
      </c>
      <c r="BE393" s="251">
        <f>IF(N393="základní",J393,0)</f>
        <v>0</v>
      </c>
      <c r="BF393" s="251">
        <f>IF(N393="snížená",J393,0)</f>
        <v>0</v>
      </c>
      <c r="BG393" s="251">
        <f>IF(N393="zákl. přenesená",J393,0)</f>
        <v>0</v>
      </c>
      <c r="BH393" s="251">
        <f>IF(N393="sníž. přenesená",J393,0)</f>
        <v>0</v>
      </c>
      <c r="BI393" s="251">
        <f>IF(N393="nulová",J393,0)</f>
        <v>0</v>
      </c>
      <c r="BJ393" s="25" t="s">
        <v>83</v>
      </c>
      <c r="BK393" s="251">
        <f>ROUND(I393*H393,2)</f>
        <v>0</v>
      </c>
      <c r="BL393" s="25" t="s">
        <v>690</v>
      </c>
      <c r="BM393" s="25" t="s">
        <v>4533</v>
      </c>
    </row>
    <row r="394" s="13" customFormat="1">
      <c r="B394" s="265"/>
      <c r="C394" s="266"/>
      <c r="D394" s="252" t="s">
        <v>428</v>
      </c>
      <c r="E394" s="267" t="s">
        <v>21</v>
      </c>
      <c r="F394" s="268" t="s">
        <v>4534</v>
      </c>
      <c r="G394" s="266"/>
      <c r="H394" s="269">
        <v>84</v>
      </c>
      <c r="I394" s="270"/>
      <c r="J394" s="266"/>
      <c r="K394" s="266"/>
      <c r="L394" s="271"/>
      <c r="M394" s="272"/>
      <c r="N394" s="273"/>
      <c r="O394" s="273"/>
      <c r="P394" s="273"/>
      <c r="Q394" s="273"/>
      <c r="R394" s="273"/>
      <c r="S394" s="273"/>
      <c r="T394" s="274"/>
      <c r="AT394" s="275" t="s">
        <v>428</v>
      </c>
      <c r="AU394" s="275" t="s">
        <v>86</v>
      </c>
      <c r="AV394" s="13" t="s">
        <v>86</v>
      </c>
      <c r="AW394" s="13" t="s">
        <v>39</v>
      </c>
      <c r="AX394" s="13" t="s">
        <v>83</v>
      </c>
      <c r="AY394" s="275" t="s">
        <v>414</v>
      </c>
    </row>
    <row r="395" s="1" customFormat="1" ht="16.5" customHeight="1">
      <c r="B395" s="47"/>
      <c r="C395" s="240" t="s">
        <v>1622</v>
      </c>
      <c r="D395" s="240" t="s">
        <v>418</v>
      </c>
      <c r="E395" s="241" t="s">
        <v>4535</v>
      </c>
      <c r="F395" s="242" t="s">
        <v>4536</v>
      </c>
      <c r="G395" s="243" t="s">
        <v>678</v>
      </c>
      <c r="H395" s="244">
        <v>2</v>
      </c>
      <c r="I395" s="245"/>
      <c r="J395" s="246">
        <f>ROUND(I395*H395,2)</f>
        <v>0</v>
      </c>
      <c r="K395" s="242" t="s">
        <v>4095</v>
      </c>
      <c r="L395" s="73"/>
      <c r="M395" s="247" t="s">
        <v>21</v>
      </c>
      <c r="N395" s="248" t="s">
        <v>47</v>
      </c>
      <c r="O395" s="48"/>
      <c r="P395" s="249">
        <f>O395*H395</f>
        <v>0</v>
      </c>
      <c r="Q395" s="249">
        <v>0.0077799999999999996</v>
      </c>
      <c r="R395" s="249">
        <f>Q395*H395</f>
        <v>0.015559999999999999</v>
      </c>
      <c r="S395" s="249">
        <v>0</v>
      </c>
      <c r="T395" s="250">
        <f>S395*H395</f>
        <v>0</v>
      </c>
      <c r="AR395" s="25" t="s">
        <v>690</v>
      </c>
      <c r="AT395" s="25" t="s">
        <v>418</v>
      </c>
      <c r="AU395" s="25" t="s">
        <v>86</v>
      </c>
      <c r="AY395" s="25" t="s">
        <v>414</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690</v>
      </c>
      <c r="BM395" s="25" t="s">
        <v>4537</v>
      </c>
    </row>
    <row r="396" s="1" customFormat="1" ht="16.5" customHeight="1">
      <c r="B396" s="47"/>
      <c r="C396" s="240" t="s">
        <v>1634</v>
      </c>
      <c r="D396" s="240" t="s">
        <v>418</v>
      </c>
      <c r="E396" s="241" t="s">
        <v>4538</v>
      </c>
      <c r="F396" s="242" t="s">
        <v>4539</v>
      </c>
      <c r="G396" s="243" t="s">
        <v>678</v>
      </c>
      <c r="H396" s="244">
        <v>4</v>
      </c>
      <c r="I396" s="245"/>
      <c r="J396" s="246">
        <f>ROUND(I396*H396,2)</f>
        <v>0</v>
      </c>
      <c r="K396" s="242" t="s">
        <v>4095</v>
      </c>
      <c r="L396" s="73"/>
      <c r="M396" s="247" t="s">
        <v>21</v>
      </c>
      <c r="N396" s="248" t="s">
        <v>47</v>
      </c>
      <c r="O396" s="48"/>
      <c r="P396" s="249">
        <f>O396*H396</f>
        <v>0</v>
      </c>
      <c r="Q396" s="249">
        <v>0.01188</v>
      </c>
      <c r="R396" s="249">
        <f>Q396*H396</f>
        <v>0.04752</v>
      </c>
      <c r="S396" s="249">
        <v>0</v>
      </c>
      <c r="T396" s="250">
        <f>S396*H396</f>
        <v>0</v>
      </c>
      <c r="AR396" s="25" t="s">
        <v>690</v>
      </c>
      <c r="AT396" s="25" t="s">
        <v>418</v>
      </c>
      <c r="AU396" s="25" t="s">
        <v>86</v>
      </c>
      <c r="AY396" s="25" t="s">
        <v>414</v>
      </c>
      <c r="BE396" s="251">
        <f>IF(N396="základní",J396,0)</f>
        <v>0</v>
      </c>
      <c r="BF396" s="251">
        <f>IF(N396="snížená",J396,0)</f>
        <v>0</v>
      </c>
      <c r="BG396" s="251">
        <f>IF(N396="zákl. přenesená",J396,0)</f>
        <v>0</v>
      </c>
      <c r="BH396" s="251">
        <f>IF(N396="sníž. přenesená",J396,0)</f>
        <v>0</v>
      </c>
      <c r="BI396" s="251">
        <f>IF(N396="nulová",J396,0)</f>
        <v>0</v>
      </c>
      <c r="BJ396" s="25" t="s">
        <v>83</v>
      </c>
      <c r="BK396" s="251">
        <f>ROUND(I396*H396,2)</f>
        <v>0</v>
      </c>
      <c r="BL396" s="25" t="s">
        <v>690</v>
      </c>
      <c r="BM396" s="25" t="s">
        <v>4540</v>
      </c>
    </row>
    <row r="397" s="1" customFormat="1" ht="16.5" customHeight="1">
      <c r="B397" s="47"/>
      <c r="C397" s="240" t="s">
        <v>1639</v>
      </c>
      <c r="D397" s="240" t="s">
        <v>418</v>
      </c>
      <c r="E397" s="241" t="s">
        <v>4541</v>
      </c>
      <c r="F397" s="242" t="s">
        <v>4542</v>
      </c>
      <c r="G397" s="243" t="s">
        <v>678</v>
      </c>
      <c r="H397" s="244">
        <v>6</v>
      </c>
      <c r="I397" s="245"/>
      <c r="J397" s="246">
        <f>ROUND(I397*H397,2)</f>
        <v>0</v>
      </c>
      <c r="K397" s="242" t="s">
        <v>4095</v>
      </c>
      <c r="L397" s="73"/>
      <c r="M397" s="247" t="s">
        <v>21</v>
      </c>
      <c r="N397" s="248" t="s">
        <v>47</v>
      </c>
      <c r="O397" s="48"/>
      <c r="P397" s="249">
        <f>O397*H397</f>
        <v>0</v>
      </c>
      <c r="Q397" s="249">
        <v>0.01502</v>
      </c>
      <c r="R397" s="249">
        <f>Q397*H397</f>
        <v>0.090120000000000006</v>
      </c>
      <c r="S397" s="249">
        <v>0</v>
      </c>
      <c r="T397" s="250">
        <f>S397*H397</f>
        <v>0</v>
      </c>
      <c r="AR397" s="25" t="s">
        <v>690</v>
      </c>
      <c r="AT397" s="25" t="s">
        <v>418</v>
      </c>
      <c r="AU397" s="25" t="s">
        <v>86</v>
      </c>
      <c r="AY397" s="25" t="s">
        <v>414</v>
      </c>
      <c r="BE397" s="251">
        <f>IF(N397="základní",J397,0)</f>
        <v>0</v>
      </c>
      <c r="BF397" s="251">
        <f>IF(N397="snížená",J397,0)</f>
        <v>0</v>
      </c>
      <c r="BG397" s="251">
        <f>IF(N397="zákl. přenesená",J397,0)</f>
        <v>0</v>
      </c>
      <c r="BH397" s="251">
        <f>IF(N397="sníž. přenesená",J397,0)</f>
        <v>0</v>
      </c>
      <c r="BI397" s="251">
        <f>IF(N397="nulová",J397,0)</f>
        <v>0</v>
      </c>
      <c r="BJ397" s="25" t="s">
        <v>83</v>
      </c>
      <c r="BK397" s="251">
        <f>ROUND(I397*H397,2)</f>
        <v>0</v>
      </c>
      <c r="BL397" s="25" t="s">
        <v>690</v>
      </c>
      <c r="BM397" s="25" t="s">
        <v>4543</v>
      </c>
    </row>
    <row r="398" s="1" customFormat="1" ht="16.5" customHeight="1">
      <c r="B398" s="47"/>
      <c r="C398" s="240" t="s">
        <v>1646</v>
      </c>
      <c r="D398" s="240" t="s">
        <v>418</v>
      </c>
      <c r="E398" s="241" t="s">
        <v>4544</v>
      </c>
      <c r="F398" s="242" t="s">
        <v>4545</v>
      </c>
      <c r="G398" s="243" t="s">
        <v>678</v>
      </c>
      <c r="H398" s="244">
        <v>2</v>
      </c>
      <c r="I398" s="245"/>
      <c r="J398" s="246">
        <f>ROUND(I398*H398,2)</f>
        <v>0</v>
      </c>
      <c r="K398" s="242" t="s">
        <v>4095</v>
      </c>
      <c r="L398" s="73"/>
      <c r="M398" s="247" t="s">
        <v>21</v>
      </c>
      <c r="N398" s="248" t="s">
        <v>47</v>
      </c>
      <c r="O398" s="48"/>
      <c r="P398" s="249">
        <f>O398*H398</f>
        <v>0</v>
      </c>
      <c r="Q398" s="249">
        <v>0.023810000000000001</v>
      </c>
      <c r="R398" s="249">
        <f>Q398*H398</f>
        <v>0.047620000000000003</v>
      </c>
      <c r="S398" s="249">
        <v>0</v>
      </c>
      <c r="T398" s="250">
        <f>S398*H398</f>
        <v>0</v>
      </c>
      <c r="AR398" s="25" t="s">
        <v>690</v>
      </c>
      <c r="AT398" s="25" t="s">
        <v>418</v>
      </c>
      <c r="AU398" s="25" t="s">
        <v>86</v>
      </c>
      <c r="AY398" s="25" t="s">
        <v>414</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690</v>
      </c>
      <c r="BM398" s="25" t="s">
        <v>4546</v>
      </c>
    </row>
    <row r="399" s="1" customFormat="1" ht="25.5" customHeight="1">
      <c r="B399" s="47"/>
      <c r="C399" s="298" t="s">
        <v>1650</v>
      </c>
      <c r="D399" s="298" t="s">
        <v>841</v>
      </c>
      <c r="E399" s="299" t="s">
        <v>4547</v>
      </c>
      <c r="F399" s="300" t="s">
        <v>4548</v>
      </c>
      <c r="G399" s="301" t="s">
        <v>678</v>
      </c>
      <c r="H399" s="302">
        <v>1</v>
      </c>
      <c r="I399" s="303"/>
      <c r="J399" s="304">
        <f>ROUND(I399*H399,2)</f>
        <v>0</v>
      </c>
      <c r="K399" s="300" t="s">
        <v>4095</v>
      </c>
      <c r="L399" s="305"/>
      <c r="M399" s="306" t="s">
        <v>21</v>
      </c>
      <c r="N399" s="307" t="s">
        <v>47</v>
      </c>
      <c r="O399" s="48"/>
      <c r="P399" s="249">
        <f>O399*H399</f>
        <v>0</v>
      </c>
      <c r="Q399" s="249">
        <v>0.0028</v>
      </c>
      <c r="R399" s="249">
        <f>Q399*H399</f>
        <v>0.0028</v>
      </c>
      <c r="S399" s="249">
        <v>0</v>
      </c>
      <c r="T399" s="250">
        <f>S399*H399</f>
        <v>0</v>
      </c>
      <c r="AR399" s="25" t="s">
        <v>818</v>
      </c>
      <c r="AT399" s="25" t="s">
        <v>841</v>
      </c>
      <c r="AU399" s="25" t="s">
        <v>86</v>
      </c>
      <c r="AY399" s="25" t="s">
        <v>414</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690</v>
      </c>
      <c r="BM399" s="25" t="s">
        <v>4549</v>
      </c>
    </row>
    <row r="400" s="1" customFormat="1">
      <c r="B400" s="47"/>
      <c r="C400" s="75"/>
      <c r="D400" s="252" t="s">
        <v>1810</v>
      </c>
      <c r="E400" s="75"/>
      <c r="F400" s="253" t="s">
        <v>4550</v>
      </c>
      <c r="G400" s="75"/>
      <c r="H400" s="75"/>
      <c r="I400" s="208"/>
      <c r="J400" s="75"/>
      <c r="K400" s="75"/>
      <c r="L400" s="73"/>
      <c r="M400" s="254"/>
      <c r="N400" s="48"/>
      <c r="O400" s="48"/>
      <c r="P400" s="48"/>
      <c r="Q400" s="48"/>
      <c r="R400" s="48"/>
      <c r="S400" s="48"/>
      <c r="T400" s="96"/>
      <c r="AT400" s="25" t="s">
        <v>1810</v>
      </c>
      <c r="AU400" s="25" t="s">
        <v>86</v>
      </c>
    </row>
    <row r="401" s="1" customFormat="1" ht="25.5" customHeight="1">
      <c r="B401" s="47"/>
      <c r="C401" s="240" t="s">
        <v>1655</v>
      </c>
      <c r="D401" s="240" t="s">
        <v>418</v>
      </c>
      <c r="E401" s="241" t="s">
        <v>4551</v>
      </c>
      <c r="F401" s="242" t="s">
        <v>4552</v>
      </c>
      <c r="G401" s="243" t="s">
        <v>4505</v>
      </c>
      <c r="H401" s="244">
        <v>9</v>
      </c>
      <c r="I401" s="245"/>
      <c r="J401" s="246">
        <f>ROUND(I401*H401,2)</f>
        <v>0</v>
      </c>
      <c r="K401" s="242" t="s">
        <v>21</v>
      </c>
      <c r="L401" s="73"/>
      <c r="M401" s="247" t="s">
        <v>21</v>
      </c>
      <c r="N401" s="248" t="s">
        <v>47</v>
      </c>
      <c r="O401" s="48"/>
      <c r="P401" s="249">
        <f>O401*H401</f>
        <v>0</v>
      </c>
      <c r="Q401" s="249">
        <v>0</v>
      </c>
      <c r="R401" s="249">
        <f>Q401*H401</f>
        <v>0</v>
      </c>
      <c r="S401" s="249">
        <v>0</v>
      </c>
      <c r="T401" s="250">
        <f>S401*H401</f>
        <v>0</v>
      </c>
      <c r="AR401" s="25" t="s">
        <v>690</v>
      </c>
      <c r="AT401" s="25" t="s">
        <v>418</v>
      </c>
      <c r="AU401" s="25" t="s">
        <v>86</v>
      </c>
      <c r="AY401" s="25" t="s">
        <v>414</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690</v>
      </c>
      <c r="BM401" s="25" t="s">
        <v>4553</v>
      </c>
    </row>
    <row r="402" s="13" customFormat="1">
      <c r="B402" s="265"/>
      <c r="C402" s="266"/>
      <c r="D402" s="252" t="s">
        <v>428</v>
      </c>
      <c r="E402" s="267" t="s">
        <v>21</v>
      </c>
      <c r="F402" s="268" t="s">
        <v>606</v>
      </c>
      <c r="G402" s="266"/>
      <c r="H402" s="269">
        <v>9</v>
      </c>
      <c r="I402" s="270"/>
      <c r="J402" s="266"/>
      <c r="K402" s="266"/>
      <c r="L402" s="271"/>
      <c r="M402" s="272"/>
      <c r="N402" s="273"/>
      <c r="O402" s="273"/>
      <c r="P402" s="273"/>
      <c r="Q402" s="273"/>
      <c r="R402" s="273"/>
      <c r="S402" s="273"/>
      <c r="T402" s="274"/>
      <c r="AT402" s="275" t="s">
        <v>428</v>
      </c>
      <c r="AU402" s="275" t="s">
        <v>86</v>
      </c>
      <c r="AV402" s="13" t="s">
        <v>86</v>
      </c>
      <c r="AW402" s="13" t="s">
        <v>39</v>
      </c>
      <c r="AX402" s="13" t="s">
        <v>83</v>
      </c>
      <c r="AY402" s="275" t="s">
        <v>414</v>
      </c>
    </row>
    <row r="403" s="12" customFormat="1">
      <c r="B403" s="255"/>
      <c r="C403" s="256"/>
      <c r="D403" s="252" t="s">
        <v>428</v>
      </c>
      <c r="E403" s="257" t="s">
        <v>21</v>
      </c>
      <c r="F403" s="258" t="s">
        <v>4554</v>
      </c>
      <c r="G403" s="256"/>
      <c r="H403" s="257" t="s">
        <v>21</v>
      </c>
      <c r="I403" s="259"/>
      <c r="J403" s="256"/>
      <c r="K403" s="256"/>
      <c r="L403" s="260"/>
      <c r="M403" s="261"/>
      <c r="N403" s="262"/>
      <c r="O403" s="262"/>
      <c r="P403" s="262"/>
      <c r="Q403" s="262"/>
      <c r="R403" s="262"/>
      <c r="S403" s="262"/>
      <c r="T403" s="263"/>
      <c r="AT403" s="264" t="s">
        <v>428</v>
      </c>
      <c r="AU403" s="264" t="s">
        <v>86</v>
      </c>
      <c r="AV403" s="12" t="s">
        <v>83</v>
      </c>
      <c r="AW403" s="12" t="s">
        <v>39</v>
      </c>
      <c r="AX403" s="12" t="s">
        <v>76</v>
      </c>
      <c r="AY403" s="264" t="s">
        <v>414</v>
      </c>
    </row>
    <row r="404" s="1" customFormat="1" ht="25.5" customHeight="1">
      <c r="B404" s="47"/>
      <c r="C404" s="240" t="s">
        <v>1660</v>
      </c>
      <c r="D404" s="240" t="s">
        <v>418</v>
      </c>
      <c r="E404" s="241" t="s">
        <v>4555</v>
      </c>
      <c r="F404" s="242" t="s">
        <v>4556</v>
      </c>
      <c r="G404" s="243" t="s">
        <v>678</v>
      </c>
      <c r="H404" s="244">
        <v>1</v>
      </c>
      <c r="I404" s="245"/>
      <c r="J404" s="246">
        <f>ROUND(I404*H404,2)</f>
        <v>0</v>
      </c>
      <c r="K404" s="242" t="s">
        <v>21</v>
      </c>
      <c r="L404" s="73"/>
      <c r="M404" s="247" t="s">
        <v>21</v>
      </c>
      <c r="N404" s="248" t="s">
        <v>47</v>
      </c>
      <c r="O404" s="48"/>
      <c r="P404" s="249">
        <f>O404*H404</f>
        <v>0</v>
      </c>
      <c r="Q404" s="249">
        <v>0</v>
      </c>
      <c r="R404" s="249">
        <f>Q404*H404</f>
        <v>0</v>
      </c>
      <c r="S404" s="249">
        <v>0</v>
      </c>
      <c r="T404" s="250">
        <f>S404*H404</f>
        <v>0</v>
      </c>
      <c r="AR404" s="25" t="s">
        <v>690</v>
      </c>
      <c r="AT404" s="25" t="s">
        <v>418</v>
      </c>
      <c r="AU404" s="25" t="s">
        <v>86</v>
      </c>
      <c r="AY404" s="25" t="s">
        <v>414</v>
      </c>
      <c r="BE404" s="251">
        <f>IF(N404="základní",J404,0)</f>
        <v>0</v>
      </c>
      <c r="BF404" s="251">
        <f>IF(N404="snížená",J404,0)</f>
        <v>0</v>
      </c>
      <c r="BG404" s="251">
        <f>IF(N404="zákl. přenesená",J404,0)</f>
        <v>0</v>
      </c>
      <c r="BH404" s="251">
        <f>IF(N404="sníž. přenesená",J404,0)</f>
        <v>0</v>
      </c>
      <c r="BI404" s="251">
        <f>IF(N404="nulová",J404,0)</f>
        <v>0</v>
      </c>
      <c r="BJ404" s="25" t="s">
        <v>83</v>
      </c>
      <c r="BK404" s="251">
        <f>ROUND(I404*H404,2)</f>
        <v>0</v>
      </c>
      <c r="BL404" s="25" t="s">
        <v>690</v>
      </c>
      <c r="BM404" s="25" t="s">
        <v>4557</v>
      </c>
    </row>
    <row r="405" s="12" customFormat="1">
      <c r="B405" s="255"/>
      <c r="C405" s="256"/>
      <c r="D405" s="252" t="s">
        <v>428</v>
      </c>
      <c r="E405" s="257" t="s">
        <v>21</v>
      </c>
      <c r="F405" s="258" t="s">
        <v>4558</v>
      </c>
      <c r="G405" s="256"/>
      <c r="H405" s="257" t="s">
        <v>21</v>
      </c>
      <c r="I405" s="259"/>
      <c r="J405" s="256"/>
      <c r="K405" s="256"/>
      <c r="L405" s="260"/>
      <c r="M405" s="261"/>
      <c r="N405" s="262"/>
      <c r="O405" s="262"/>
      <c r="P405" s="262"/>
      <c r="Q405" s="262"/>
      <c r="R405" s="262"/>
      <c r="S405" s="262"/>
      <c r="T405" s="263"/>
      <c r="AT405" s="264" t="s">
        <v>428</v>
      </c>
      <c r="AU405" s="264" t="s">
        <v>86</v>
      </c>
      <c r="AV405" s="12" t="s">
        <v>83</v>
      </c>
      <c r="AW405" s="12" t="s">
        <v>39</v>
      </c>
      <c r="AX405" s="12" t="s">
        <v>76</v>
      </c>
      <c r="AY405" s="264" t="s">
        <v>414</v>
      </c>
    </row>
    <row r="406" s="12" customFormat="1">
      <c r="B406" s="255"/>
      <c r="C406" s="256"/>
      <c r="D406" s="252" t="s">
        <v>428</v>
      </c>
      <c r="E406" s="257" t="s">
        <v>21</v>
      </c>
      <c r="F406" s="258" t="s">
        <v>4559</v>
      </c>
      <c r="G406" s="256"/>
      <c r="H406" s="257" t="s">
        <v>21</v>
      </c>
      <c r="I406" s="259"/>
      <c r="J406" s="256"/>
      <c r="K406" s="256"/>
      <c r="L406" s="260"/>
      <c r="M406" s="261"/>
      <c r="N406" s="262"/>
      <c r="O406" s="262"/>
      <c r="P406" s="262"/>
      <c r="Q406" s="262"/>
      <c r="R406" s="262"/>
      <c r="S406" s="262"/>
      <c r="T406" s="263"/>
      <c r="AT406" s="264" t="s">
        <v>428</v>
      </c>
      <c r="AU406" s="264" t="s">
        <v>86</v>
      </c>
      <c r="AV406" s="12" t="s">
        <v>83</v>
      </c>
      <c r="AW406" s="12" t="s">
        <v>39</v>
      </c>
      <c r="AX406" s="12" t="s">
        <v>76</v>
      </c>
      <c r="AY406" s="264" t="s">
        <v>414</v>
      </c>
    </row>
    <row r="407" s="13" customFormat="1">
      <c r="B407" s="265"/>
      <c r="C407" s="266"/>
      <c r="D407" s="252" t="s">
        <v>428</v>
      </c>
      <c r="E407" s="267" t="s">
        <v>21</v>
      </c>
      <c r="F407" s="268" t="s">
        <v>83</v>
      </c>
      <c r="G407" s="266"/>
      <c r="H407" s="269">
        <v>1</v>
      </c>
      <c r="I407" s="270"/>
      <c r="J407" s="266"/>
      <c r="K407" s="266"/>
      <c r="L407" s="271"/>
      <c r="M407" s="272"/>
      <c r="N407" s="273"/>
      <c r="O407" s="273"/>
      <c r="P407" s="273"/>
      <c r="Q407" s="273"/>
      <c r="R407" s="273"/>
      <c r="S407" s="273"/>
      <c r="T407" s="274"/>
      <c r="AT407" s="275" t="s">
        <v>428</v>
      </c>
      <c r="AU407" s="275" t="s">
        <v>86</v>
      </c>
      <c r="AV407" s="13" t="s">
        <v>86</v>
      </c>
      <c r="AW407" s="13" t="s">
        <v>39</v>
      </c>
      <c r="AX407" s="13" t="s">
        <v>83</v>
      </c>
      <c r="AY407" s="275" t="s">
        <v>414</v>
      </c>
    </row>
    <row r="408" s="12" customFormat="1">
      <c r="B408" s="255"/>
      <c r="C408" s="256"/>
      <c r="D408" s="252" t="s">
        <v>428</v>
      </c>
      <c r="E408" s="257" t="s">
        <v>21</v>
      </c>
      <c r="F408" s="258" t="s">
        <v>4560</v>
      </c>
      <c r="G408" s="256"/>
      <c r="H408" s="257" t="s">
        <v>21</v>
      </c>
      <c r="I408" s="259"/>
      <c r="J408" s="256"/>
      <c r="K408" s="256"/>
      <c r="L408" s="260"/>
      <c r="M408" s="261"/>
      <c r="N408" s="262"/>
      <c r="O408" s="262"/>
      <c r="P408" s="262"/>
      <c r="Q408" s="262"/>
      <c r="R408" s="262"/>
      <c r="S408" s="262"/>
      <c r="T408" s="263"/>
      <c r="AT408" s="264" t="s">
        <v>428</v>
      </c>
      <c r="AU408" s="264" t="s">
        <v>86</v>
      </c>
      <c r="AV408" s="12" t="s">
        <v>83</v>
      </c>
      <c r="AW408" s="12" t="s">
        <v>39</v>
      </c>
      <c r="AX408" s="12" t="s">
        <v>76</v>
      </c>
      <c r="AY408" s="264" t="s">
        <v>414</v>
      </c>
    </row>
    <row r="409" s="1" customFormat="1" ht="25.5" customHeight="1">
      <c r="B409" s="47"/>
      <c r="C409" s="240" t="s">
        <v>1665</v>
      </c>
      <c r="D409" s="240" t="s">
        <v>418</v>
      </c>
      <c r="E409" s="241" t="s">
        <v>4561</v>
      </c>
      <c r="F409" s="242" t="s">
        <v>4562</v>
      </c>
      <c r="G409" s="243" t="s">
        <v>678</v>
      </c>
      <c r="H409" s="244">
        <v>1</v>
      </c>
      <c r="I409" s="245"/>
      <c r="J409" s="246">
        <f>ROUND(I409*H409,2)</f>
        <v>0</v>
      </c>
      <c r="K409" s="242" t="s">
        <v>21</v>
      </c>
      <c r="L409" s="73"/>
      <c r="M409" s="247" t="s">
        <v>21</v>
      </c>
      <c r="N409" s="248" t="s">
        <v>47</v>
      </c>
      <c r="O409" s="48"/>
      <c r="P409" s="249">
        <f>O409*H409</f>
        <v>0</v>
      </c>
      <c r="Q409" s="249">
        <v>0</v>
      </c>
      <c r="R409" s="249">
        <f>Q409*H409</f>
        <v>0</v>
      </c>
      <c r="S409" s="249">
        <v>0</v>
      </c>
      <c r="T409" s="250">
        <f>S409*H409</f>
        <v>0</v>
      </c>
      <c r="AR409" s="25" t="s">
        <v>690</v>
      </c>
      <c r="AT409" s="25" t="s">
        <v>418</v>
      </c>
      <c r="AU409" s="25" t="s">
        <v>86</v>
      </c>
      <c r="AY409" s="25" t="s">
        <v>414</v>
      </c>
      <c r="BE409" s="251">
        <f>IF(N409="základní",J409,0)</f>
        <v>0</v>
      </c>
      <c r="BF409" s="251">
        <f>IF(N409="snížená",J409,0)</f>
        <v>0</v>
      </c>
      <c r="BG409" s="251">
        <f>IF(N409="zákl. přenesená",J409,0)</f>
        <v>0</v>
      </c>
      <c r="BH409" s="251">
        <f>IF(N409="sníž. přenesená",J409,0)</f>
        <v>0</v>
      </c>
      <c r="BI409" s="251">
        <f>IF(N409="nulová",J409,0)</f>
        <v>0</v>
      </c>
      <c r="BJ409" s="25" t="s">
        <v>83</v>
      </c>
      <c r="BK409" s="251">
        <f>ROUND(I409*H409,2)</f>
        <v>0</v>
      </c>
      <c r="BL409" s="25" t="s">
        <v>690</v>
      </c>
      <c r="BM409" s="25" t="s">
        <v>4563</v>
      </c>
    </row>
    <row r="410" s="12" customFormat="1">
      <c r="B410" s="255"/>
      <c r="C410" s="256"/>
      <c r="D410" s="252" t="s">
        <v>428</v>
      </c>
      <c r="E410" s="257" t="s">
        <v>21</v>
      </c>
      <c r="F410" s="258" t="s">
        <v>4564</v>
      </c>
      <c r="G410" s="256"/>
      <c r="H410" s="257" t="s">
        <v>21</v>
      </c>
      <c r="I410" s="259"/>
      <c r="J410" s="256"/>
      <c r="K410" s="256"/>
      <c r="L410" s="260"/>
      <c r="M410" s="261"/>
      <c r="N410" s="262"/>
      <c r="O410" s="262"/>
      <c r="P410" s="262"/>
      <c r="Q410" s="262"/>
      <c r="R410" s="262"/>
      <c r="S410" s="262"/>
      <c r="T410" s="263"/>
      <c r="AT410" s="264" t="s">
        <v>428</v>
      </c>
      <c r="AU410" s="264" t="s">
        <v>86</v>
      </c>
      <c r="AV410" s="12" t="s">
        <v>83</v>
      </c>
      <c r="AW410" s="12" t="s">
        <v>39</v>
      </c>
      <c r="AX410" s="12" t="s">
        <v>76</v>
      </c>
      <c r="AY410" s="264" t="s">
        <v>414</v>
      </c>
    </row>
    <row r="411" s="12" customFormat="1">
      <c r="B411" s="255"/>
      <c r="C411" s="256"/>
      <c r="D411" s="252" t="s">
        <v>428</v>
      </c>
      <c r="E411" s="257" t="s">
        <v>21</v>
      </c>
      <c r="F411" s="258" t="s">
        <v>4565</v>
      </c>
      <c r="G411" s="256"/>
      <c r="H411" s="257" t="s">
        <v>21</v>
      </c>
      <c r="I411" s="259"/>
      <c r="J411" s="256"/>
      <c r="K411" s="256"/>
      <c r="L411" s="260"/>
      <c r="M411" s="261"/>
      <c r="N411" s="262"/>
      <c r="O411" s="262"/>
      <c r="P411" s="262"/>
      <c r="Q411" s="262"/>
      <c r="R411" s="262"/>
      <c r="S411" s="262"/>
      <c r="T411" s="263"/>
      <c r="AT411" s="264" t="s">
        <v>428</v>
      </c>
      <c r="AU411" s="264" t="s">
        <v>86</v>
      </c>
      <c r="AV411" s="12" t="s">
        <v>83</v>
      </c>
      <c r="AW411" s="12" t="s">
        <v>39</v>
      </c>
      <c r="AX411" s="12" t="s">
        <v>76</v>
      </c>
      <c r="AY411" s="264" t="s">
        <v>414</v>
      </c>
    </row>
    <row r="412" s="12" customFormat="1">
      <c r="B412" s="255"/>
      <c r="C412" s="256"/>
      <c r="D412" s="252" t="s">
        <v>428</v>
      </c>
      <c r="E412" s="257" t="s">
        <v>21</v>
      </c>
      <c r="F412" s="258" t="s">
        <v>4559</v>
      </c>
      <c r="G412" s="256"/>
      <c r="H412" s="257" t="s">
        <v>21</v>
      </c>
      <c r="I412" s="259"/>
      <c r="J412" s="256"/>
      <c r="K412" s="256"/>
      <c r="L412" s="260"/>
      <c r="M412" s="261"/>
      <c r="N412" s="262"/>
      <c r="O412" s="262"/>
      <c r="P412" s="262"/>
      <c r="Q412" s="262"/>
      <c r="R412" s="262"/>
      <c r="S412" s="262"/>
      <c r="T412" s="263"/>
      <c r="AT412" s="264" t="s">
        <v>428</v>
      </c>
      <c r="AU412" s="264" t="s">
        <v>86</v>
      </c>
      <c r="AV412" s="12" t="s">
        <v>83</v>
      </c>
      <c r="AW412" s="12" t="s">
        <v>39</v>
      </c>
      <c r="AX412" s="12" t="s">
        <v>76</v>
      </c>
      <c r="AY412" s="264" t="s">
        <v>414</v>
      </c>
    </row>
    <row r="413" s="13" customFormat="1">
      <c r="B413" s="265"/>
      <c r="C413" s="266"/>
      <c r="D413" s="252" t="s">
        <v>428</v>
      </c>
      <c r="E413" s="267" t="s">
        <v>21</v>
      </c>
      <c r="F413" s="268" t="s">
        <v>83</v>
      </c>
      <c r="G413" s="266"/>
      <c r="H413" s="269">
        <v>1</v>
      </c>
      <c r="I413" s="270"/>
      <c r="J413" s="266"/>
      <c r="K413" s="266"/>
      <c r="L413" s="271"/>
      <c r="M413" s="272"/>
      <c r="N413" s="273"/>
      <c r="O413" s="273"/>
      <c r="P413" s="273"/>
      <c r="Q413" s="273"/>
      <c r="R413" s="273"/>
      <c r="S413" s="273"/>
      <c r="T413" s="274"/>
      <c r="AT413" s="275" t="s">
        <v>428</v>
      </c>
      <c r="AU413" s="275" t="s">
        <v>86</v>
      </c>
      <c r="AV413" s="13" t="s">
        <v>86</v>
      </c>
      <c r="AW413" s="13" t="s">
        <v>39</v>
      </c>
      <c r="AX413" s="13" t="s">
        <v>83</v>
      </c>
      <c r="AY413" s="275" t="s">
        <v>414</v>
      </c>
    </row>
    <row r="414" s="1" customFormat="1" ht="25.5" customHeight="1">
      <c r="B414" s="47"/>
      <c r="C414" s="240" t="s">
        <v>1670</v>
      </c>
      <c r="D414" s="240" t="s">
        <v>418</v>
      </c>
      <c r="E414" s="241" t="s">
        <v>4566</v>
      </c>
      <c r="F414" s="242" t="s">
        <v>4567</v>
      </c>
      <c r="G414" s="243" t="s">
        <v>678</v>
      </c>
      <c r="H414" s="244">
        <v>3</v>
      </c>
      <c r="I414" s="245"/>
      <c r="J414" s="246">
        <f>ROUND(I414*H414,2)</f>
        <v>0</v>
      </c>
      <c r="K414" s="242" t="s">
        <v>21</v>
      </c>
      <c r="L414" s="73"/>
      <c r="M414" s="247" t="s">
        <v>21</v>
      </c>
      <c r="N414" s="248" t="s">
        <v>47</v>
      </c>
      <c r="O414" s="48"/>
      <c r="P414" s="249">
        <f>O414*H414</f>
        <v>0</v>
      </c>
      <c r="Q414" s="249">
        <v>0</v>
      </c>
      <c r="R414" s="249">
        <f>Q414*H414</f>
        <v>0</v>
      </c>
      <c r="S414" s="249">
        <v>0</v>
      </c>
      <c r="T414" s="250">
        <f>S414*H414</f>
        <v>0</v>
      </c>
      <c r="AR414" s="25" t="s">
        <v>690</v>
      </c>
      <c r="AT414" s="25" t="s">
        <v>418</v>
      </c>
      <c r="AU414" s="25" t="s">
        <v>86</v>
      </c>
      <c r="AY414" s="25" t="s">
        <v>414</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690</v>
      </c>
      <c r="BM414" s="25" t="s">
        <v>4568</v>
      </c>
    </row>
    <row r="415" s="12" customFormat="1">
      <c r="B415" s="255"/>
      <c r="C415" s="256"/>
      <c r="D415" s="252" t="s">
        <v>428</v>
      </c>
      <c r="E415" s="257" t="s">
        <v>21</v>
      </c>
      <c r="F415" s="258" t="s">
        <v>4139</v>
      </c>
      <c r="G415" s="256"/>
      <c r="H415" s="257" t="s">
        <v>21</v>
      </c>
      <c r="I415" s="259"/>
      <c r="J415" s="256"/>
      <c r="K415" s="256"/>
      <c r="L415" s="260"/>
      <c r="M415" s="261"/>
      <c r="N415" s="262"/>
      <c r="O415" s="262"/>
      <c r="P415" s="262"/>
      <c r="Q415" s="262"/>
      <c r="R415" s="262"/>
      <c r="S415" s="262"/>
      <c r="T415" s="263"/>
      <c r="AT415" s="264" t="s">
        <v>428</v>
      </c>
      <c r="AU415" s="264" t="s">
        <v>86</v>
      </c>
      <c r="AV415" s="12" t="s">
        <v>83</v>
      </c>
      <c r="AW415" s="12" t="s">
        <v>39</v>
      </c>
      <c r="AX415" s="12" t="s">
        <v>76</v>
      </c>
      <c r="AY415" s="264" t="s">
        <v>414</v>
      </c>
    </row>
    <row r="416" s="12" customFormat="1">
      <c r="B416" s="255"/>
      <c r="C416" s="256"/>
      <c r="D416" s="252" t="s">
        <v>428</v>
      </c>
      <c r="E416" s="257" t="s">
        <v>21</v>
      </c>
      <c r="F416" s="258" t="s">
        <v>4569</v>
      </c>
      <c r="G416" s="256"/>
      <c r="H416" s="257" t="s">
        <v>21</v>
      </c>
      <c r="I416" s="259"/>
      <c r="J416" s="256"/>
      <c r="K416" s="256"/>
      <c r="L416" s="260"/>
      <c r="M416" s="261"/>
      <c r="N416" s="262"/>
      <c r="O416" s="262"/>
      <c r="P416" s="262"/>
      <c r="Q416" s="262"/>
      <c r="R416" s="262"/>
      <c r="S416" s="262"/>
      <c r="T416" s="263"/>
      <c r="AT416" s="264" t="s">
        <v>428</v>
      </c>
      <c r="AU416" s="264" t="s">
        <v>86</v>
      </c>
      <c r="AV416" s="12" t="s">
        <v>83</v>
      </c>
      <c r="AW416" s="12" t="s">
        <v>39</v>
      </c>
      <c r="AX416" s="12" t="s">
        <v>76</v>
      </c>
      <c r="AY416" s="264" t="s">
        <v>414</v>
      </c>
    </row>
    <row r="417" s="12" customFormat="1">
      <c r="B417" s="255"/>
      <c r="C417" s="256"/>
      <c r="D417" s="252" t="s">
        <v>428</v>
      </c>
      <c r="E417" s="257" t="s">
        <v>21</v>
      </c>
      <c r="F417" s="258" t="s">
        <v>4559</v>
      </c>
      <c r="G417" s="256"/>
      <c r="H417" s="257" t="s">
        <v>21</v>
      </c>
      <c r="I417" s="259"/>
      <c r="J417" s="256"/>
      <c r="K417" s="256"/>
      <c r="L417" s="260"/>
      <c r="M417" s="261"/>
      <c r="N417" s="262"/>
      <c r="O417" s="262"/>
      <c r="P417" s="262"/>
      <c r="Q417" s="262"/>
      <c r="R417" s="262"/>
      <c r="S417" s="262"/>
      <c r="T417" s="263"/>
      <c r="AT417" s="264" t="s">
        <v>428</v>
      </c>
      <c r="AU417" s="264" t="s">
        <v>86</v>
      </c>
      <c r="AV417" s="12" t="s">
        <v>83</v>
      </c>
      <c r="AW417" s="12" t="s">
        <v>39</v>
      </c>
      <c r="AX417" s="12" t="s">
        <v>76</v>
      </c>
      <c r="AY417" s="264" t="s">
        <v>414</v>
      </c>
    </row>
    <row r="418" s="13" customFormat="1">
      <c r="B418" s="265"/>
      <c r="C418" s="266"/>
      <c r="D418" s="252" t="s">
        <v>428</v>
      </c>
      <c r="E418" s="267" t="s">
        <v>21</v>
      </c>
      <c r="F418" s="268" t="s">
        <v>394</v>
      </c>
      <c r="G418" s="266"/>
      <c r="H418" s="269">
        <v>3</v>
      </c>
      <c r="I418" s="270"/>
      <c r="J418" s="266"/>
      <c r="K418" s="266"/>
      <c r="L418" s="271"/>
      <c r="M418" s="272"/>
      <c r="N418" s="273"/>
      <c r="O418" s="273"/>
      <c r="P418" s="273"/>
      <c r="Q418" s="273"/>
      <c r="R418" s="273"/>
      <c r="S418" s="273"/>
      <c r="T418" s="274"/>
      <c r="AT418" s="275" t="s">
        <v>428</v>
      </c>
      <c r="AU418" s="275" t="s">
        <v>86</v>
      </c>
      <c r="AV418" s="13" t="s">
        <v>86</v>
      </c>
      <c r="AW418" s="13" t="s">
        <v>39</v>
      </c>
      <c r="AX418" s="13" t="s">
        <v>83</v>
      </c>
      <c r="AY418" s="275" t="s">
        <v>414</v>
      </c>
    </row>
    <row r="419" s="1" customFormat="1" ht="25.5" customHeight="1">
      <c r="B419" s="47"/>
      <c r="C419" s="240" t="s">
        <v>1675</v>
      </c>
      <c r="D419" s="240" t="s">
        <v>418</v>
      </c>
      <c r="E419" s="241" t="s">
        <v>4570</v>
      </c>
      <c r="F419" s="242" t="s">
        <v>4571</v>
      </c>
      <c r="G419" s="243" t="s">
        <v>678</v>
      </c>
      <c r="H419" s="244">
        <v>1</v>
      </c>
      <c r="I419" s="245"/>
      <c r="J419" s="246">
        <f>ROUND(I419*H419,2)</f>
        <v>0</v>
      </c>
      <c r="K419" s="242" t="s">
        <v>21</v>
      </c>
      <c r="L419" s="73"/>
      <c r="M419" s="247" t="s">
        <v>21</v>
      </c>
      <c r="N419" s="248" t="s">
        <v>47</v>
      </c>
      <c r="O419" s="48"/>
      <c r="P419" s="249">
        <f>O419*H419</f>
        <v>0</v>
      </c>
      <c r="Q419" s="249">
        <v>0</v>
      </c>
      <c r="R419" s="249">
        <f>Q419*H419</f>
        <v>0</v>
      </c>
      <c r="S419" s="249">
        <v>0</v>
      </c>
      <c r="T419" s="250">
        <f>S419*H419</f>
        <v>0</v>
      </c>
      <c r="AR419" s="25" t="s">
        <v>690</v>
      </c>
      <c r="AT419" s="25" t="s">
        <v>418</v>
      </c>
      <c r="AU419" s="25" t="s">
        <v>86</v>
      </c>
      <c r="AY419" s="25" t="s">
        <v>414</v>
      </c>
      <c r="BE419" s="251">
        <f>IF(N419="základní",J419,0)</f>
        <v>0</v>
      </c>
      <c r="BF419" s="251">
        <f>IF(N419="snížená",J419,0)</f>
        <v>0</v>
      </c>
      <c r="BG419" s="251">
        <f>IF(N419="zákl. přenesená",J419,0)</f>
        <v>0</v>
      </c>
      <c r="BH419" s="251">
        <f>IF(N419="sníž. přenesená",J419,0)</f>
        <v>0</v>
      </c>
      <c r="BI419" s="251">
        <f>IF(N419="nulová",J419,0)</f>
        <v>0</v>
      </c>
      <c r="BJ419" s="25" t="s">
        <v>83</v>
      </c>
      <c r="BK419" s="251">
        <f>ROUND(I419*H419,2)</f>
        <v>0</v>
      </c>
      <c r="BL419" s="25" t="s">
        <v>690</v>
      </c>
      <c r="BM419" s="25" t="s">
        <v>4572</v>
      </c>
    </row>
    <row r="420" s="12" customFormat="1">
      <c r="B420" s="255"/>
      <c r="C420" s="256"/>
      <c r="D420" s="252" t="s">
        <v>428</v>
      </c>
      <c r="E420" s="257" t="s">
        <v>21</v>
      </c>
      <c r="F420" s="258" t="s">
        <v>4139</v>
      </c>
      <c r="G420" s="256"/>
      <c r="H420" s="257" t="s">
        <v>21</v>
      </c>
      <c r="I420" s="259"/>
      <c r="J420" s="256"/>
      <c r="K420" s="256"/>
      <c r="L420" s="260"/>
      <c r="M420" s="261"/>
      <c r="N420" s="262"/>
      <c r="O420" s="262"/>
      <c r="P420" s="262"/>
      <c r="Q420" s="262"/>
      <c r="R420" s="262"/>
      <c r="S420" s="262"/>
      <c r="T420" s="263"/>
      <c r="AT420" s="264" t="s">
        <v>428</v>
      </c>
      <c r="AU420" s="264" t="s">
        <v>86</v>
      </c>
      <c r="AV420" s="12" t="s">
        <v>83</v>
      </c>
      <c r="AW420" s="12" t="s">
        <v>39</v>
      </c>
      <c r="AX420" s="12" t="s">
        <v>76</v>
      </c>
      <c r="AY420" s="264" t="s">
        <v>414</v>
      </c>
    </row>
    <row r="421" s="12" customFormat="1">
      <c r="B421" s="255"/>
      <c r="C421" s="256"/>
      <c r="D421" s="252" t="s">
        <v>428</v>
      </c>
      <c r="E421" s="257" t="s">
        <v>21</v>
      </c>
      <c r="F421" s="258" t="s">
        <v>4573</v>
      </c>
      <c r="G421" s="256"/>
      <c r="H421" s="257" t="s">
        <v>21</v>
      </c>
      <c r="I421" s="259"/>
      <c r="J421" s="256"/>
      <c r="K421" s="256"/>
      <c r="L421" s="260"/>
      <c r="M421" s="261"/>
      <c r="N421" s="262"/>
      <c r="O421" s="262"/>
      <c r="P421" s="262"/>
      <c r="Q421" s="262"/>
      <c r="R421" s="262"/>
      <c r="S421" s="262"/>
      <c r="T421" s="263"/>
      <c r="AT421" s="264" t="s">
        <v>428</v>
      </c>
      <c r="AU421" s="264" t="s">
        <v>86</v>
      </c>
      <c r="AV421" s="12" t="s">
        <v>83</v>
      </c>
      <c r="AW421" s="12" t="s">
        <v>39</v>
      </c>
      <c r="AX421" s="12" t="s">
        <v>76</v>
      </c>
      <c r="AY421" s="264" t="s">
        <v>414</v>
      </c>
    </row>
    <row r="422" s="13" customFormat="1">
      <c r="B422" s="265"/>
      <c r="C422" s="266"/>
      <c r="D422" s="252" t="s">
        <v>428</v>
      </c>
      <c r="E422" s="267" t="s">
        <v>21</v>
      </c>
      <c r="F422" s="268" t="s">
        <v>83</v>
      </c>
      <c r="G422" s="266"/>
      <c r="H422" s="269">
        <v>1</v>
      </c>
      <c r="I422" s="270"/>
      <c r="J422" s="266"/>
      <c r="K422" s="266"/>
      <c r="L422" s="271"/>
      <c r="M422" s="272"/>
      <c r="N422" s="273"/>
      <c r="O422" s="273"/>
      <c r="P422" s="273"/>
      <c r="Q422" s="273"/>
      <c r="R422" s="273"/>
      <c r="S422" s="273"/>
      <c r="T422" s="274"/>
      <c r="AT422" s="275" t="s">
        <v>428</v>
      </c>
      <c r="AU422" s="275" t="s">
        <v>86</v>
      </c>
      <c r="AV422" s="13" t="s">
        <v>86</v>
      </c>
      <c r="AW422" s="13" t="s">
        <v>39</v>
      </c>
      <c r="AX422" s="13" t="s">
        <v>83</v>
      </c>
      <c r="AY422" s="275" t="s">
        <v>414</v>
      </c>
    </row>
    <row r="423" s="1" customFormat="1" ht="38.25" customHeight="1">
      <c r="B423" s="47"/>
      <c r="C423" s="240" t="s">
        <v>1680</v>
      </c>
      <c r="D423" s="240" t="s">
        <v>418</v>
      </c>
      <c r="E423" s="241" t="s">
        <v>4574</v>
      </c>
      <c r="F423" s="242" t="s">
        <v>4575</v>
      </c>
      <c r="G423" s="243" t="s">
        <v>704</v>
      </c>
      <c r="H423" s="244">
        <v>0.48099999999999998</v>
      </c>
      <c r="I423" s="245"/>
      <c r="J423" s="246">
        <f>ROUND(I423*H423,2)</f>
        <v>0</v>
      </c>
      <c r="K423" s="242" t="s">
        <v>4095</v>
      </c>
      <c r="L423" s="73"/>
      <c r="M423" s="247" t="s">
        <v>21</v>
      </c>
      <c r="N423" s="248" t="s">
        <v>47</v>
      </c>
      <c r="O423" s="48"/>
      <c r="P423" s="249">
        <f>O423*H423</f>
        <v>0</v>
      </c>
      <c r="Q423" s="249">
        <v>0</v>
      </c>
      <c r="R423" s="249">
        <f>Q423*H423</f>
        <v>0</v>
      </c>
      <c r="S423" s="249">
        <v>0</v>
      </c>
      <c r="T423" s="250">
        <f>S423*H423</f>
        <v>0</v>
      </c>
      <c r="AR423" s="25" t="s">
        <v>690</v>
      </c>
      <c r="AT423" s="25" t="s">
        <v>418</v>
      </c>
      <c r="AU423" s="25" t="s">
        <v>86</v>
      </c>
      <c r="AY423" s="25" t="s">
        <v>414</v>
      </c>
      <c r="BE423" s="251">
        <f>IF(N423="základní",J423,0)</f>
        <v>0</v>
      </c>
      <c r="BF423" s="251">
        <f>IF(N423="snížená",J423,0)</f>
        <v>0</v>
      </c>
      <c r="BG423" s="251">
        <f>IF(N423="zákl. přenesená",J423,0)</f>
        <v>0</v>
      </c>
      <c r="BH423" s="251">
        <f>IF(N423="sníž. přenesená",J423,0)</f>
        <v>0</v>
      </c>
      <c r="BI423" s="251">
        <f>IF(N423="nulová",J423,0)</f>
        <v>0</v>
      </c>
      <c r="BJ423" s="25" t="s">
        <v>83</v>
      </c>
      <c r="BK423" s="251">
        <f>ROUND(I423*H423,2)</f>
        <v>0</v>
      </c>
      <c r="BL423" s="25" t="s">
        <v>690</v>
      </c>
      <c r="BM423" s="25" t="s">
        <v>4576</v>
      </c>
    </row>
    <row r="424" s="1" customFormat="1">
      <c r="B424" s="47"/>
      <c r="C424" s="75"/>
      <c r="D424" s="252" t="s">
        <v>425</v>
      </c>
      <c r="E424" s="75"/>
      <c r="F424" s="253" t="s">
        <v>2505</v>
      </c>
      <c r="G424" s="75"/>
      <c r="H424" s="75"/>
      <c r="I424" s="208"/>
      <c r="J424" s="75"/>
      <c r="K424" s="75"/>
      <c r="L424" s="73"/>
      <c r="M424" s="254"/>
      <c r="N424" s="48"/>
      <c r="O424" s="48"/>
      <c r="P424" s="48"/>
      <c r="Q424" s="48"/>
      <c r="R424" s="48"/>
      <c r="S424" s="48"/>
      <c r="T424" s="96"/>
      <c r="AT424" s="25" t="s">
        <v>425</v>
      </c>
      <c r="AU424" s="25" t="s">
        <v>86</v>
      </c>
    </row>
    <row r="425" s="11" customFormat="1" ht="29.88" customHeight="1">
      <c r="B425" s="224"/>
      <c r="C425" s="225"/>
      <c r="D425" s="226" t="s">
        <v>75</v>
      </c>
      <c r="E425" s="238" t="s">
        <v>4577</v>
      </c>
      <c r="F425" s="238" t="s">
        <v>4578</v>
      </c>
      <c r="G425" s="225"/>
      <c r="H425" s="225"/>
      <c r="I425" s="228"/>
      <c r="J425" s="239">
        <f>BK425</f>
        <v>0</v>
      </c>
      <c r="K425" s="225"/>
      <c r="L425" s="230"/>
      <c r="M425" s="231"/>
      <c r="N425" s="232"/>
      <c r="O425" s="232"/>
      <c r="P425" s="233">
        <f>SUM(P426:P574)</f>
        <v>0</v>
      </c>
      <c r="Q425" s="232"/>
      <c r="R425" s="233">
        <f>SUM(R426:R574)</f>
        <v>14.800369999999999</v>
      </c>
      <c r="S425" s="232"/>
      <c r="T425" s="234">
        <f>SUM(T426:T574)</f>
        <v>220.059</v>
      </c>
      <c r="AR425" s="235" t="s">
        <v>86</v>
      </c>
      <c r="AT425" s="236" t="s">
        <v>75</v>
      </c>
      <c r="AU425" s="236" t="s">
        <v>83</v>
      </c>
      <c r="AY425" s="235" t="s">
        <v>414</v>
      </c>
      <c r="BK425" s="237">
        <f>SUM(BK426:BK574)</f>
        <v>0</v>
      </c>
    </row>
    <row r="426" s="1" customFormat="1" ht="16.5" customHeight="1">
      <c r="B426" s="47"/>
      <c r="C426" s="240" t="s">
        <v>1685</v>
      </c>
      <c r="D426" s="240" t="s">
        <v>418</v>
      </c>
      <c r="E426" s="241" t="s">
        <v>4579</v>
      </c>
      <c r="F426" s="242" t="s">
        <v>4580</v>
      </c>
      <c r="G426" s="243" t="s">
        <v>678</v>
      </c>
      <c r="H426" s="244">
        <v>518</v>
      </c>
      <c r="I426" s="245"/>
      <c r="J426" s="246">
        <f>ROUND(I426*H426,2)</f>
        <v>0</v>
      </c>
      <c r="K426" s="242" t="s">
        <v>21</v>
      </c>
      <c r="L426" s="73"/>
      <c r="M426" s="247" t="s">
        <v>21</v>
      </c>
      <c r="N426" s="248" t="s">
        <v>47</v>
      </c>
      <c r="O426" s="48"/>
      <c r="P426" s="249">
        <f>O426*H426</f>
        <v>0</v>
      </c>
      <c r="Q426" s="249">
        <v>0</v>
      </c>
      <c r="R426" s="249">
        <f>Q426*H426</f>
        <v>0</v>
      </c>
      <c r="S426" s="249">
        <v>0</v>
      </c>
      <c r="T426" s="250">
        <f>S426*H426</f>
        <v>0</v>
      </c>
      <c r="AR426" s="25" t="s">
        <v>690</v>
      </c>
      <c r="AT426" s="25" t="s">
        <v>418</v>
      </c>
      <c r="AU426" s="25" t="s">
        <v>86</v>
      </c>
      <c r="AY426" s="25" t="s">
        <v>414</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690</v>
      </c>
      <c r="BM426" s="25" t="s">
        <v>4581</v>
      </c>
    </row>
    <row r="427" s="13" customFormat="1">
      <c r="B427" s="265"/>
      <c r="C427" s="266"/>
      <c r="D427" s="252" t="s">
        <v>428</v>
      </c>
      <c r="E427" s="267" t="s">
        <v>21</v>
      </c>
      <c r="F427" s="268" t="s">
        <v>4582</v>
      </c>
      <c r="G427" s="266"/>
      <c r="H427" s="269">
        <v>518</v>
      </c>
      <c r="I427" s="270"/>
      <c r="J427" s="266"/>
      <c r="K427" s="266"/>
      <c r="L427" s="271"/>
      <c r="M427" s="272"/>
      <c r="N427" s="273"/>
      <c r="O427" s="273"/>
      <c r="P427" s="273"/>
      <c r="Q427" s="273"/>
      <c r="R427" s="273"/>
      <c r="S427" s="273"/>
      <c r="T427" s="274"/>
      <c r="AT427" s="275" t="s">
        <v>428</v>
      </c>
      <c r="AU427" s="275" t="s">
        <v>86</v>
      </c>
      <c r="AV427" s="13" t="s">
        <v>86</v>
      </c>
      <c r="AW427" s="13" t="s">
        <v>39</v>
      </c>
      <c r="AX427" s="13" t="s">
        <v>83</v>
      </c>
      <c r="AY427" s="275" t="s">
        <v>414</v>
      </c>
    </row>
    <row r="428" s="12" customFormat="1">
      <c r="B428" s="255"/>
      <c r="C428" s="256"/>
      <c r="D428" s="252" t="s">
        <v>428</v>
      </c>
      <c r="E428" s="257" t="s">
        <v>21</v>
      </c>
      <c r="F428" s="258" t="s">
        <v>4583</v>
      </c>
      <c r="G428" s="256"/>
      <c r="H428" s="257" t="s">
        <v>21</v>
      </c>
      <c r="I428" s="259"/>
      <c r="J428" s="256"/>
      <c r="K428" s="256"/>
      <c r="L428" s="260"/>
      <c r="M428" s="261"/>
      <c r="N428" s="262"/>
      <c r="O428" s="262"/>
      <c r="P428" s="262"/>
      <c r="Q428" s="262"/>
      <c r="R428" s="262"/>
      <c r="S428" s="262"/>
      <c r="T428" s="263"/>
      <c r="AT428" s="264" t="s">
        <v>428</v>
      </c>
      <c r="AU428" s="264" t="s">
        <v>86</v>
      </c>
      <c r="AV428" s="12" t="s">
        <v>83</v>
      </c>
      <c r="AW428" s="12" t="s">
        <v>39</v>
      </c>
      <c r="AX428" s="12" t="s">
        <v>76</v>
      </c>
      <c r="AY428" s="264" t="s">
        <v>414</v>
      </c>
    </row>
    <row r="429" s="1" customFormat="1" ht="16.5" customHeight="1">
      <c r="B429" s="47"/>
      <c r="C429" s="240" t="s">
        <v>1690</v>
      </c>
      <c r="D429" s="240" t="s">
        <v>418</v>
      </c>
      <c r="E429" s="241" t="s">
        <v>4584</v>
      </c>
      <c r="F429" s="242" t="s">
        <v>4585</v>
      </c>
      <c r="G429" s="243" t="s">
        <v>192</v>
      </c>
      <c r="H429" s="244">
        <v>9225</v>
      </c>
      <c r="I429" s="245"/>
      <c r="J429" s="246">
        <f>ROUND(I429*H429,2)</f>
        <v>0</v>
      </c>
      <c r="K429" s="242" t="s">
        <v>4586</v>
      </c>
      <c r="L429" s="73"/>
      <c r="M429" s="247" t="s">
        <v>21</v>
      </c>
      <c r="N429" s="248" t="s">
        <v>47</v>
      </c>
      <c r="O429" s="48"/>
      <c r="P429" s="249">
        <f>O429*H429</f>
        <v>0</v>
      </c>
      <c r="Q429" s="249">
        <v>0</v>
      </c>
      <c r="R429" s="249">
        <f>Q429*H429</f>
        <v>0</v>
      </c>
      <c r="S429" s="249">
        <v>0.023800000000000002</v>
      </c>
      <c r="T429" s="250">
        <f>S429*H429</f>
        <v>219.55500000000001</v>
      </c>
      <c r="AR429" s="25" t="s">
        <v>690</v>
      </c>
      <c r="AT429" s="25" t="s">
        <v>418</v>
      </c>
      <c r="AU429" s="25" t="s">
        <v>86</v>
      </c>
      <c r="AY429" s="25" t="s">
        <v>414</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690</v>
      </c>
      <c r="BM429" s="25" t="s">
        <v>4587</v>
      </c>
    </row>
    <row r="430" s="13" customFormat="1">
      <c r="B430" s="265"/>
      <c r="C430" s="266"/>
      <c r="D430" s="252" t="s">
        <v>428</v>
      </c>
      <c r="E430" s="267" t="s">
        <v>21</v>
      </c>
      <c r="F430" s="268" t="s">
        <v>4588</v>
      </c>
      <c r="G430" s="266"/>
      <c r="H430" s="269">
        <v>9225</v>
      </c>
      <c r="I430" s="270"/>
      <c r="J430" s="266"/>
      <c r="K430" s="266"/>
      <c r="L430" s="271"/>
      <c r="M430" s="272"/>
      <c r="N430" s="273"/>
      <c r="O430" s="273"/>
      <c r="P430" s="273"/>
      <c r="Q430" s="273"/>
      <c r="R430" s="273"/>
      <c r="S430" s="273"/>
      <c r="T430" s="274"/>
      <c r="AT430" s="275" t="s">
        <v>428</v>
      </c>
      <c r="AU430" s="275" t="s">
        <v>86</v>
      </c>
      <c r="AV430" s="13" t="s">
        <v>86</v>
      </c>
      <c r="AW430" s="13" t="s">
        <v>39</v>
      </c>
      <c r="AX430" s="13" t="s">
        <v>83</v>
      </c>
      <c r="AY430" s="275" t="s">
        <v>414</v>
      </c>
    </row>
    <row r="431" s="12" customFormat="1">
      <c r="B431" s="255"/>
      <c r="C431" s="256"/>
      <c r="D431" s="252" t="s">
        <v>428</v>
      </c>
      <c r="E431" s="257" t="s">
        <v>21</v>
      </c>
      <c r="F431" s="258" t="s">
        <v>4583</v>
      </c>
      <c r="G431" s="256"/>
      <c r="H431" s="257" t="s">
        <v>21</v>
      </c>
      <c r="I431" s="259"/>
      <c r="J431" s="256"/>
      <c r="K431" s="256"/>
      <c r="L431" s="260"/>
      <c r="M431" s="261"/>
      <c r="N431" s="262"/>
      <c r="O431" s="262"/>
      <c r="P431" s="262"/>
      <c r="Q431" s="262"/>
      <c r="R431" s="262"/>
      <c r="S431" s="262"/>
      <c r="T431" s="263"/>
      <c r="AT431" s="264" t="s">
        <v>428</v>
      </c>
      <c r="AU431" s="264" t="s">
        <v>86</v>
      </c>
      <c r="AV431" s="12" t="s">
        <v>83</v>
      </c>
      <c r="AW431" s="12" t="s">
        <v>39</v>
      </c>
      <c r="AX431" s="12" t="s">
        <v>76</v>
      </c>
      <c r="AY431" s="264" t="s">
        <v>414</v>
      </c>
    </row>
    <row r="432" s="1" customFormat="1" ht="16.5" customHeight="1">
      <c r="B432" s="47"/>
      <c r="C432" s="240" t="s">
        <v>1695</v>
      </c>
      <c r="D432" s="240" t="s">
        <v>418</v>
      </c>
      <c r="E432" s="241" t="s">
        <v>4589</v>
      </c>
      <c r="F432" s="242" t="s">
        <v>4590</v>
      </c>
      <c r="G432" s="243" t="s">
        <v>678</v>
      </c>
      <c r="H432" s="244">
        <v>2</v>
      </c>
      <c r="I432" s="245"/>
      <c r="J432" s="246">
        <f>ROUND(I432*H432,2)</f>
        <v>0</v>
      </c>
      <c r="K432" s="242" t="s">
        <v>4095</v>
      </c>
      <c r="L432" s="73"/>
      <c r="M432" s="247" t="s">
        <v>21</v>
      </c>
      <c r="N432" s="248" t="s">
        <v>47</v>
      </c>
      <c r="O432" s="48"/>
      <c r="P432" s="249">
        <f>O432*H432</f>
        <v>0</v>
      </c>
      <c r="Q432" s="249">
        <v>0.0083999999999999995</v>
      </c>
      <c r="R432" s="249">
        <f>Q432*H432</f>
        <v>0.016799999999999999</v>
      </c>
      <c r="S432" s="249">
        <v>0</v>
      </c>
      <c r="T432" s="250">
        <f>S432*H432</f>
        <v>0</v>
      </c>
      <c r="AR432" s="25" t="s">
        <v>690</v>
      </c>
      <c r="AT432" s="25" t="s">
        <v>418</v>
      </c>
      <c r="AU432" s="25" t="s">
        <v>86</v>
      </c>
      <c r="AY432" s="25" t="s">
        <v>414</v>
      </c>
      <c r="BE432" s="251">
        <f>IF(N432="základní",J432,0)</f>
        <v>0</v>
      </c>
      <c r="BF432" s="251">
        <f>IF(N432="snížená",J432,0)</f>
        <v>0</v>
      </c>
      <c r="BG432" s="251">
        <f>IF(N432="zákl. přenesená",J432,0)</f>
        <v>0</v>
      </c>
      <c r="BH432" s="251">
        <f>IF(N432="sníž. přenesená",J432,0)</f>
        <v>0</v>
      </c>
      <c r="BI432" s="251">
        <f>IF(N432="nulová",J432,0)</f>
        <v>0</v>
      </c>
      <c r="BJ432" s="25" t="s">
        <v>83</v>
      </c>
      <c r="BK432" s="251">
        <f>ROUND(I432*H432,2)</f>
        <v>0</v>
      </c>
      <c r="BL432" s="25" t="s">
        <v>690</v>
      </c>
      <c r="BM432" s="25" t="s">
        <v>4591</v>
      </c>
    </row>
    <row r="433" s="1" customFormat="1" ht="16.5" customHeight="1">
      <c r="B433" s="47"/>
      <c r="C433" s="240" t="s">
        <v>1699</v>
      </c>
      <c r="D433" s="240" t="s">
        <v>418</v>
      </c>
      <c r="E433" s="241" t="s">
        <v>4592</v>
      </c>
      <c r="F433" s="242" t="s">
        <v>4593</v>
      </c>
      <c r="G433" s="243" t="s">
        <v>678</v>
      </c>
      <c r="H433" s="244">
        <v>2</v>
      </c>
      <c r="I433" s="245"/>
      <c r="J433" s="246">
        <f>ROUND(I433*H433,2)</f>
        <v>0</v>
      </c>
      <c r="K433" s="242" t="s">
        <v>4095</v>
      </c>
      <c r="L433" s="73"/>
      <c r="M433" s="247" t="s">
        <v>21</v>
      </c>
      <c r="N433" s="248" t="s">
        <v>47</v>
      </c>
      <c r="O433" s="48"/>
      <c r="P433" s="249">
        <f>O433*H433</f>
        <v>0</v>
      </c>
      <c r="Q433" s="249">
        <v>0.027</v>
      </c>
      <c r="R433" s="249">
        <f>Q433*H433</f>
        <v>0.053999999999999999</v>
      </c>
      <c r="S433" s="249">
        <v>0</v>
      </c>
      <c r="T433" s="250">
        <f>S433*H433</f>
        <v>0</v>
      </c>
      <c r="AR433" s="25" t="s">
        <v>690</v>
      </c>
      <c r="AT433" s="25" t="s">
        <v>418</v>
      </c>
      <c r="AU433" s="25" t="s">
        <v>86</v>
      </c>
      <c r="AY433" s="25" t="s">
        <v>414</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690</v>
      </c>
      <c r="BM433" s="25" t="s">
        <v>4594</v>
      </c>
    </row>
    <row r="434" s="1" customFormat="1" ht="16.5" customHeight="1">
      <c r="B434" s="47"/>
      <c r="C434" s="240" t="s">
        <v>1703</v>
      </c>
      <c r="D434" s="240" t="s">
        <v>418</v>
      </c>
      <c r="E434" s="241" t="s">
        <v>4595</v>
      </c>
      <c r="F434" s="242" t="s">
        <v>4596</v>
      </c>
      <c r="G434" s="243" t="s">
        <v>678</v>
      </c>
      <c r="H434" s="244">
        <v>2</v>
      </c>
      <c r="I434" s="245"/>
      <c r="J434" s="246">
        <f>ROUND(I434*H434,2)</f>
        <v>0</v>
      </c>
      <c r="K434" s="242" t="s">
        <v>4095</v>
      </c>
      <c r="L434" s="73"/>
      <c r="M434" s="247" t="s">
        <v>21</v>
      </c>
      <c r="N434" s="248" t="s">
        <v>47</v>
      </c>
      <c r="O434" s="48"/>
      <c r="P434" s="249">
        <f>O434*H434</f>
        <v>0</v>
      </c>
      <c r="Q434" s="249">
        <v>0.031960000000000002</v>
      </c>
      <c r="R434" s="249">
        <f>Q434*H434</f>
        <v>0.063920000000000005</v>
      </c>
      <c r="S434" s="249">
        <v>0</v>
      </c>
      <c r="T434" s="250">
        <f>S434*H434</f>
        <v>0</v>
      </c>
      <c r="AR434" s="25" t="s">
        <v>690</v>
      </c>
      <c r="AT434" s="25" t="s">
        <v>418</v>
      </c>
      <c r="AU434" s="25" t="s">
        <v>86</v>
      </c>
      <c r="AY434" s="25" t="s">
        <v>414</v>
      </c>
      <c r="BE434" s="251">
        <f>IF(N434="základní",J434,0)</f>
        <v>0</v>
      </c>
      <c r="BF434" s="251">
        <f>IF(N434="snížená",J434,0)</f>
        <v>0</v>
      </c>
      <c r="BG434" s="251">
        <f>IF(N434="zákl. přenesená",J434,0)</f>
        <v>0</v>
      </c>
      <c r="BH434" s="251">
        <f>IF(N434="sníž. přenesená",J434,0)</f>
        <v>0</v>
      </c>
      <c r="BI434" s="251">
        <f>IF(N434="nulová",J434,0)</f>
        <v>0</v>
      </c>
      <c r="BJ434" s="25" t="s">
        <v>83</v>
      </c>
      <c r="BK434" s="251">
        <f>ROUND(I434*H434,2)</f>
        <v>0</v>
      </c>
      <c r="BL434" s="25" t="s">
        <v>690</v>
      </c>
      <c r="BM434" s="25" t="s">
        <v>4597</v>
      </c>
    </row>
    <row r="435" s="1" customFormat="1" ht="16.5" customHeight="1">
      <c r="B435" s="47"/>
      <c r="C435" s="240" t="s">
        <v>1707</v>
      </c>
      <c r="D435" s="240" t="s">
        <v>418</v>
      </c>
      <c r="E435" s="241" t="s">
        <v>4598</v>
      </c>
      <c r="F435" s="242" t="s">
        <v>4599</v>
      </c>
      <c r="G435" s="243" t="s">
        <v>678</v>
      </c>
      <c r="H435" s="244">
        <v>1</v>
      </c>
      <c r="I435" s="245"/>
      <c r="J435" s="246">
        <f>ROUND(I435*H435,2)</f>
        <v>0</v>
      </c>
      <c r="K435" s="242" t="s">
        <v>4095</v>
      </c>
      <c r="L435" s="73"/>
      <c r="M435" s="247" t="s">
        <v>21</v>
      </c>
      <c r="N435" s="248" t="s">
        <v>47</v>
      </c>
      <c r="O435" s="48"/>
      <c r="P435" s="249">
        <f>O435*H435</f>
        <v>0</v>
      </c>
      <c r="Q435" s="249">
        <v>0.052900000000000003</v>
      </c>
      <c r="R435" s="249">
        <f>Q435*H435</f>
        <v>0.052900000000000003</v>
      </c>
      <c r="S435" s="249">
        <v>0</v>
      </c>
      <c r="T435" s="250">
        <f>S435*H435</f>
        <v>0</v>
      </c>
      <c r="AR435" s="25" t="s">
        <v>690</v>
      </c>
      <c r="AT435" s="25" t="s">
        <v>418</v>
      </c>
      <c r="AU435" s="25" t="s">
        <v>86</v>
      </c>
      <c r="AY435" s="25" t="s">
        <v>414</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690</v>
      </c>
      <c r="BM435" s="25" t="s">
        <v>4600</v>
      </c>
    </row>
    <row r="436" s="1" customFormat="1" ht="16.5" customHeight="1">
      <c r="B436" s="47"/>
      <c r="C436" s="240" t="s">
        <v>1712</v>
      </c>
      <c r="D436" s="240" t="s">
        <v>418</v>
      </c>
      <c r="E436" s="241" t="s">
        <v>4601</v>
      </c>
      <c r="F436" s="242" t="s">
        <v>4602</v>
      </c>
      <c r="G436" s="243" t="s">
        <v>678</v>
      </c>
      <c r="H436" s="244">
        <v>5</v>
      </c>
      <c r="I436" s="245"/>
      <c r="J436" s="246">
        <f>ROUND(I436*H436,2)</f>
        <v>0</v>
      </c>
      <c r="K436" s="242" t="s">
        <v>4095</v>
      </c>
      <c r="L436" s="73"/>
      <c r="M436" s="247" t="s">
        <v>21</v>
      </c>
      <c r="N436" s="248" t="s">
        <v>47</v>
      </c>
      <c r="O436" s="48"/>
      <c r="P436" s="249">
        <f>O436*H436</f>
        <v>0</v>
      </c>
      <c r="Q436" s="249">
        <v>0.013400000000000001</v>
      </c>
      <c r="R436" s="249">
        <f>Q436*H436</f>
        <v>0.067000000000000004</v>
      </c>
      <c r="S436" s="249">
        <v>0</v>
      </c>
      <c r="T436" s="250">
        <f>S436*H436</f>
        <v>0</v>
      </c>
      <c r="AR436" s="25" t="s">
        <v>690</v>
      </c>
      <c r="AT436" s="25" t="s">
        <v>418</v>
      </c>
      <c r="AU436" s="25" t="s">
        <v>86</v>
      </c>
      <c r="AY436" s="25" t="s">
        <v>414</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690</v>
      </c>
      <c r="BM436" s="25" t="s">
        <v>4603</v>
      </c>
    </row>
    <row r="437" s="1" customFormat="1" ht="16.5" customHeight="1">
      <c r="B437" s="47"/>
      <c r="C437" s="240" t="s">
        <v>1719</v>
      </c>
      <c r="D437" s="240" t="s">
        <v>418</v>
      </c>
      <c r="E437" s="241" t="s">
        <v>4601</v>
      </c>
      <c r="F437" s="242" t="s">
        <v>4602</v>
      </c>
      <c r="G437" s="243" t="s">
        <v>678</v>
      </c>
      <c r="H437" s="244">
        <v>5</v>
      </c>
      <c r="I437" s="245"/>
      <c r="J437" s="246">
        <f>ROUND(I437*H437,2)</f>
        <v>0</v>
      </c>
      <c r="K437" s="242" t="s">
        <v>4095</v>
      </c>
      <c r="L437" s="73"/>
      <c r="M437" s="247" t="s">
        <v>21</v>
      </c>
      <c r="N437" s="248" t="s">
        <v>47</v>
      </c>
      <c r="O437" s="48"/>
      <c r="P437" s="249">
        <f>O437*H437</f>
        <v>0</v>
      </c>
      <c r="Q437" s="249">
        <v>0.013400000000000001</v>
      </c>
      <c r="R437" s="249">
        <f>Q437*H437</f>
        <v>0.067000000000000004</v>
      </c>
      <c r="S437" s="249">
        <v>0</v>
      </c>
      <c r="T437" s="250">
        <f>S437*H437</f>
        <v>0</v>
      </c>
      <c r="AR437" s="25" t="s">
        <v>690</v>
      </c>
      <c r="AT437" s="25" t="s">
        <v>418</v>
      </c>
      <c r="AU437" s="25" t="s">
        <v>86</v>
      </c>
      <c r="AY437" s="25" t="s">
        <v>414</v>
      </c>
      <c r="BE437" s="251">
        <f>IF(N437="základní",J437,0)</f>
        <v>0</v>
      </c>
      <c r="BF437" s="251">
        <f>IF(N437="snížená",J437,0)</f>
        <v>0</v>
      </c>
      <c r="BG437" s="251">
        <f>IF(N437="zákl. přenesená",J437,0)</f>
        <v>0</v>
      </c>
      <c r="BH437" s="251">
        <f>IF(N437="sníž. přenesená",J437,0)</f>
        <v>0</v>
      </c>
      <c r="BI437" s="251">
        <f>IF(N437="nulová",J437,0)</f>
        <v>0</v>
      </c>
      <c r="BJ437" s="25" t="s">
        <v>83</v>
      </c>
      <c r="BK437" s="251">
        <f>ROUND(I437*H437,2)</f>
        <v>0</v>
      </c>
      <c r="BL437" s="25" t="s">
        <v>690</v>
      </c>
      <c r="BM437" s="25" t="s">
        <v>4604</v>
      </c>
    </row>
    <row r="438" s="1" customFormat="1" ht="16.5" customHeight="1">
      <c r="B438" s="47"/>
      <c r="C438" s="240" t="s">
        <v>1724</v>
      </c>
      <c r="D438" s="240" t="s">
        <v>418</v>
      </c>
      <c r="E438" s="241" t="s">
        <v>4601</v>
      </c>
      <c r="F438" s="242" t="s">
        <v>4602</v>
      </c>
      <c r="G438" s="243" t="s">
        <v>678</v>
      </c>
      <c r="H438" s="244">
        <v>26</v>
      </c>
      <c r="I438" s="245"/>
      <c r="J438" s="246">
        <f>ROUND(I438*H438,2)</f>
        <v>0</v>
      </c>
      <c r="K438" s="242" t="s">
        <v>4095</v>
      </c>
      <c r="L438" s="73"/>
      <c r="M438" s="247" t="s">
        <v>21</v>
      </c>
      <c r="N438" s="248" t="s">
        <v>47</v>
      </c>
      <c r="O438" s="48"/>
      <c r="P438" s="249">
        <f>O438*H438</f>
        <v>0</v>
      </c>
      <c r="Q438" s="249">
        <v>0.013400000000000001</v>
      </c>
      <c r="R438" s="249">
        <f>Q438*H438</f>
        <v>0.34839999999999999</v>
      </c>
      <c r="S438" s="249">
        <v>0</v>
      </c>
      <c r="T438" s="250">
        <f>S438*H438</f>
        <v>0</v>
      </c>
      <c r="AR438" s="25" t="s">
        <v>690</v>
      </c>
      <c r="AT438" s="25" t="s">
        <v>418</v>
      </c>
      <c r="AU438" s="25" t="s">
        <v>86</v>
      </c>
      <c r="AY438" s="25" t="s">
        <v>414</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690</v>
      </c>
      <c r="BM438" s="25" t="s">
        <v>4605</v>
      </c>
    </row>
    <row r="439" s="1" customFormat="1" ht="16.5" customHeight="1">
      <c r="B439" s="47"/>
      <c r="C439" s="240" t="s">
        <v>1729</v>
      </c>
      <c r="D439" s="240" t="s">
        <v>418</v>
      </c>
      <c r="E439" s="241" t="s">
        <v>4606</v>
      </c>
      <c r="F439" s="242" t="s">
        <v>4607</v>
      </c>
      <c r="G439" s="243" t="s">
        <v>678</v>
      </c>
      <c r="H439" s="244">
        <v>2</v>
      </c>
      <c r="I439" s="245"/>
      <c r="J439" s="246">
        <f>ROUND(I439*H439,2)</f>
        <v>0</v>
      </c>
      <c r="K439" s="242" t="s">
        <v>4095</v>
      </c>
      <c r="L439" s="73"/>
      <c r="M439" s="247" t="s">
        <v>21</v>
      </c>
      <c r="N439" s="248" t="s">
        <v>47</v>
      </c>
      <c r="O439" s="48"/>
      <c r="P439" s="249">
        <f>O439*H439</f>
        <v>0</v>
      </c>
      <c r="Q439" s="249">
        <v>0.016549999999999999</v>
      </c>
      <c r="R439" s="249">
        <f>Q439*H439</f>
        <v>0.033099999999999997</v>
      </c>
      <c r="S439" s="249">
        <v>0</v>
      </c>
      <c r="T439" s="250">
        <f>S439*H439</f>
        <v>0</v>
      </c>
      <c r="AR439" s="25" t="s">
        <v>690</v>
      </c>
      <c r="AT439" s="25" t="s">
        <v>418</v>
      </c>
      <c r="AU439" s="25" t="s">
        <v>86</v>
      </c>
      <c r="AY439" s="25" t="s">
        <v>414</v>
      </c>
      <c r="BE439" s="251">
        <f>IF(N439="základní",J439,0)</f>
        <v>0</v>
      </c>
      <c r="BF439" s="251">
        <f>IF(N439="snížená",J439,0)</f>
        <v>0</v>
      </c>
      <c r="BG439" s="251">
        <f>IF(N439="zákl. přenesená",J439,0)</f>
        <v>0</v>
      </c>
      <c r="BH439" s="251">
        <f>IF(N439="sníž. přenesená",J439,0)</f>
        <v>0</v>
      </c>
      <c r="BI439" s="251">
        <f>IF(N439="nulová",J439,0)</f>
        <v>0</v>
      </c>
      <c r="BJ439" s="25" t="s">
        <v>83</v>
      </c>
      <c r="BK439" s="251">
        <f>ROUND(I439*H439,2)</f>
        <v>0</v>
      </c>
      <c r="BL439" s="25" t="s">
        <v>690</v>
      </c>
      <c r="BM439" s="25" t="s">
        <v>4608</v>
      </c>
    </row>
    <row r="440" s="1" customFormat="1" ht="16.5" customHeight="1">
      <c r="B440" s="47"/>
      <c r="C440" s="240" t="s">
        <v>1734</v>
      </c>
      <c r="D440" s="240" t="s">
        <v>418</v>
      </c>
      <c r="E440" s="241" t="s">
        <v>4609</v>
      </c>
      <c r="F440" s="242" t="s">
        <v>4610</v>
      </c>
      <c r="G440" s="243" t="s">
        <v>678</v>
      </c>
      <c r="H440" s="244">
        <v>2</v>
      </c>
      <c r="I440" s="245"/>
      <c r="J440" s="246">
        <f>ROUND(I440*H440,2)</f>
        <v>0</v>
      </c>
      <c r="K440" s="242" t="s">
        <v>4095</v>
      </c>
      <c r="L440" s="73"/>
      <c r="M440" s="247" t="s">
        <v>21</v>
      </c>
      <c r="N440" s="248" t="s">
        <v>47</v>
      </c>
      <c r="O440" s="48"/>
      <c r="P440" s="249">
        <f>O440*H440</f>
        <v>0</v>
      </c>
      <c r="Q440" s="249">
        <v>0.025159999999999998</v>
      </c>
      <c r="R440" s="249">
        <f>Q440*H440</f>
        <v>0.050319999999999997</v>
      </c>
      <c r="S440" s="249">
        <v>0</v>
      </c>
      <c r="T440" s="250">
        <f>S440*H440</f>
        <v>0</v>
      </c>
      <c r="AR440" s="25" t="s">
        <v>690</v>
      </c>
      <c r="AT440" s="25" t="s">
        <v>418</v>
      </c>
      <c r="AU440" s="25" t="s">
        <v>86</v>
      </c>
      <c r="AY440" s="25" t="s">
        <v>414</v>
      </c>
      <c r="BE440" s="251">
        <f>IF(N440="základní",J440,0)</f>
        <v>0</v>
      </c>
      <c r="BF440" s="251">
        <f>IF(N440="snížená",J440,0)</f>
        <v>0</v>
      </c>
      <c r="BG440" s="251">
        <f>IF(N440="zákl. přenesená",J440,0)</f>
        <v>0</v>
      </c>
      <c r="BH440" s="251">
        <f>IF(N440="sníž. přenesená",J440,0)</f>
        <v>0</v>
      </c>
      <c r="BI440" s="251">
        <f>IF(N440="nulová",J440,0)</f>
        <v>0</v>
      </c>
      <c r="BJ440" s="25" t="s">
        <v>83</v>
      </c>
      <c r="BK440" s="251">
        <f>ROUND(I440*H440,2)</f>
        <v>0</v>
      </c>
      <c r="BL440" s="25" t="s">
        <v>690</v>
      </c>
      <c r="BM440" s="25" t="s">
        <v>4611</v>
      </c>
    </row>
    <row r="441" s="1" customFormat="1" ht="16.5" customHeight="1">
      <c r="B441" s="47"/>
      <c r="C441" s="240" t="s">
        <v>1739</v>
      </c>
      <c r="D441" s="240" t="s">
        <v>418</v>
      </c>
      <c r="E441" s="241" t="s">
        <v>4612</v>
      </c>
      <c r="F441" s="242" t="s">
        <v>4613</v>
      </c>
      <c r="G441" s="243" t="s">
        <v>678</v>
      </c>
      <c r="H441" s="244">
        <v>1</v>
      </c>
      <c r="I441" s="245"/>
      <c r="J441" s="246">
        <f>ROUND(I441*H441,2)</f>
        <v>0</v>
      </c>
      <c r="K441" s="242" t="s">
        <v>4095</v>
      </c>
      <c r="L441" s="73"/>
      <c r="M441" s="247" t="s">
        <v>21</v>
      </c>
      <c r="N441" s="248" t="s">
        <v>47</v>
      </c>
      <c r="O441" s="48"/>
      <c r="P441" s="249">
        <f>O441*H441</f>
        <v>0</v>
      </c>
      <c r="Q441" s="249">
        <v>0.0309</v>
      </c>
      <c r="R441" s="249">
        <f>Q441*H441</f>
        <v>0.0309</v>
      </c>
      <c r="S441" s="249">
        <v>0</v>
      </c>
      <c r="T441" s="250">
        <f>S441*H441</f>
        <v>0</v>
      </c>
      <c r="AR441" s="25" t="s">
        <v>690</v>
      </c>
      <c r="AT441" s="25" t="s">
        <v>418</v>
      </c>
      <c r="AU441" s="25" t="s">
        <v>86</v>
      </c>
      <c r="AY441" s="25" t="s">
        <v>414</v>
      </c>
      <c r="BE441" s="251">
        <f>IF(N441="základní",J441,0)</f>
        <v>0</v>
      </c>
      <c r="BF441" s="251">
        <f>IF(N441="snížená",J441,0)</f>
        <v>0</v>
      </c>
      <c r="BG441" s="251">
        <f>IF(N441="zákl. přenesená",J441,0)</f>
        <v>0</v>
      </c>
      <c r="BH441" s="251">
        <f>IF(N441="sníž. přenesená",J441,0)</f>
        <v>0</v>
      </c>
      <c r="BI441" s="251">
        <f>IF(N441="nulová",J441,0)</f>
        <v>0</v>
      </c>
      <c r="BJ441" s="25" t="s">
        <v>83</v>
      </c>
      <c r="BK441" s="251">
        <f>ROUND(I441*H441,2)</f>
        <v>0</v>
      </c>
      <c r="BL441" s="25" t="s">
        <v>690</v>
      </c>
      <c r="BM441" s="25" t="s">
        <v>4614</v>
      </c>
    </row>
    <row r="442" s="1" customFormat="1" ht="16.5" customHeight="1">
      <c r="B442" s="47"/>
      <c r="C442" s="240" t="s">
        <v>1744</v>
      </c>
      <c r="D442" s="240" t="s">
        <v>418</v>
      </c>
      <c r="E442" s="241" t="s">
        <v>4615</v>
      </c>
      <c r="F442" s="242" t="s">
        <v>4616</v>
      </c>
      <c r="G442" s="243" t="s">
        <v>678</v>
      </c>
      <c r="H442" s="244">
        <v>1</v>
      </c>
      <c r="I442" s="245"/>
      <c r="J442" s="246">
        <f>ROUND(I442*H442,2)</f>
        <v>0</v>
      </c>
      <c r="K442" s="242" t="s">
        <v>4095</v>
      </c>
      <c r="L442" s="73"/>
      <c r="M442" s="247" t="s">
        <v>21</v>
      </c>
      <c r="N442" s="248" t="s">
        <v>47</v>
      </c>
      <c r="O442" s="48"/>
      <c r="P442" s="249">
        <f>O442*H442</f>
        <v>0</v>
      </c>
      <c r="Q442" s="249">
        <v>0.0332</v>
      </c>
      <c r="R442" s="249">
        <f>Q442*H442</f>
        <v>0.0332</v>
      </c>
      <c r="S442" s="249">
        <v>0</v>
      </c>
      <c r="T442" s="250">
        <f>S442*H442</f>
        <v>0</v>
      </c>
      <c r="AR442" s="25" t="s">
        <v>690</v>
      </c>
      <c r="AT442" s="25" t="s">
        <v>418</v>
      </c>
      <c r="AU442" s="25" t="s">
        <v>86</v>
      </c>
      <c r="AY442" s="25" t="s">
        <v>414</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690</v>
      </c>
      <c r="BM442" s="25" t="s">
        <v>4617</v>
      </c>
    </row>
    <row r="443" s="1" customFormat="1" ht="16.5" customHeight="1">
      <c r="B443" s="47"/>
      <c r="C443" s="240" t="s">
        <v>1748</v>
      </c>
      <c r="D443" s="240" t="s">
        <v>418</v>
      </c>
      <c r="E443" s="241" t="s">
        <v>4618</v>
      </c>
      <c r="F443" s="242" t="s">
        <v>4619</v>
      </c>
      <c r="G443" s="243" t="s">
        <v>678</v>
      </c>
      <c r="H443" s="244">
        <v>2</v>
      </c>
      <c r="I443" s="245"/>
      <c r="J443" s="246">
        <f>ROUND(I443*H443,2)</f>
        <v>0</v>
      </c>
      <c r="K443" s="242" t="s">
        <v>4095</v>
      </c>
      <c r="L443" s="73"/>
      <c r="M443" s="247" t="s">
        <v>21</v>
      </c>
      <c r="N443" s="248" t="s">
        <v>47</v>
      </c>
      <c r="O443" s="48"/>
      <c r="P443" s="249">
        <f>O443*H443</f>
        <v>0</v>
      </c>
      <c r="Q443" s="249">
        <v>0.020400000000000001</v>
      </c>
      <c r="R443" s="249">
        <f>Q443*H443</f>
        <v>0.040800000000000003</v>
      </c>
      <c r="S443" s="249">
        <v>0</v>
      </c>
      <c r="T443" s="250">
        <f>S443*H443</f>
        <v>0</v>
      </c>
      <c r="AR443" s="25" t="s">
        <v>690</v>
      </c>
      <c r="AT443" s="25" t="s">
        <v>418</v>
      </c>
      <c r="AU443" s="25" t="s">
        <v>86</v>
      </c>
      <c r="AY443" s="25" t="s">
        <v>414</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690</v>
      </c>
      <c r="BM443" s="25" t="s">
        <v>4620</v>
      </c>
    </row>
    <row r="444" s="1" customFormat="1" ht="16.5" customHeight="1">
      <c r="B444" s="47"/>
      <c r="C444" s="240" t="s">
        <v>1752</v>
      </c>
      <c r="D444" s="240" t="s">
        <v>418</v>
      </c>
      <c r="E444" s="241" t="s">
        <v>4618</v>
      </c>
      <c r="F444" s="242" t="s">
        <v>4619</v>
      </c>
      <c r="G444" s="243" t="s">
        <v>678</v>
      </c>
      <c r="H444" s="244">
        <v>1</v>
      </c>
      <c r="I444" s="245"/>
      <c r="J444" s="246">
        <f>ROUND(I444*H444,2)</f>
        <v>0</v>
      </c>
      <c r="K444" s="242" t="s">
        <v>4095</v>
      </c>
      <c r="L444" s="73"/>
      <c r="M444" s="247" t="s">
        <v>21</v>
      </c>
      <c r="N444" s="248" t="s">
        <v>47</v>
      </c>
      <c r="O444" s="48"/>
      <c r="P444" s="249">
        <f>O444*H444</f>
        <v>0</v>
      </c>
      <c r="Q444" s="249">
        <v>0.020400000000000001</v>
      </c>
      <c r="R444" s="249">
        <f>Q444*H444</f>
        <v>0.020400000000000001</v>
      </c>
      <c r="S444" s="249">
        <v>0</v>
      </c>
      <c r="T444" s="250">
        <f>S444*H444</f>
        <v>0</v>
      </c>
      <c r="AR444" s="25" t="s">
        <v>690</v>
      </c>
      <c r="AT444" s="25" t="s">
        <v>418</v>
      </c>
      <c r="AU444" s="25" t="s">
        <v>86</v>
      </c>
      <c r="AY444" s="25" t="s">
        <v>414</v>
      </c>
      <c r="BE444" s="251">
        <f>IF(N444="základní",J444,0)</f>
        <v>0</v>
      </c>
      <c r="BF444" s="251">
        <f>IF(N444="snížená",J444,0)</f>
        <v>0</v>
      </c>
      <c r="BG444" s="251">
        <f>IF(N444="zákl. přenesená",J444,0)</f>
        <v>0</v>
      </c>
      <c r="BH444" s="251">
        <f>IF(N444="sníž. přenesená",J444,0)</f>
        <v>0</v>
      </c>
      <c r="BI444" s="251">
        <f>IF(N444="nulová",J444,0)</f>
        <v>0</v>
      </c>
      <c r="BJ444" s="25" t="s">
        <v>83</v>
      </c>
      <c r="BK444" s="251">
        <f>ROUND(I444*H444,2)</f>
        <v>0</v>
      </c>
      <c r="BL444" s="25" t="s">
        <v>690</v>
      </c>
      <c r="BM444" s="25" t="s">
        <v>4621</v>
      </c>
    </row>
    <row r="445" s="1" customFormat="1" ht="16.5" customHeight="1">
      <c r="B445" s="47"/>
      <c r="C445" s="240" t="s">
        <v>1756</v>
      </c>
      <c r="D445" s="240" t="s">
        <v>418</v>
      </c>
      <c r="E445" s="241" t="s">
        <v>4622</v>
      </c>
      <c r="F445" s="242" t="s">
        <v>4623</v>
      </c>
      <c r="G445" s="243" t="s">
        <v>678</v>
      </c>
      <c r="H445" s="244">
        <v>1</v>
      </c>
      <c r="I445" s="245"/>
      <c r="J445" s="246">
        <f>ROUND(I445*H445,2)</f>
        <v>0</v>
      </c>
      <c r="K445" s="242" t="s">
        <v>4095</v>
      </c>
      <c r="L445" s="73"/>
      <c r="M445" s="247" t="s">
        <v>21</v>
      </c>
      <c r="N445" s="248" t="s">
        <v>47</v>
      </c>
      <c r="O445" s="48"/>
      <c r="P445" s="249">
        <f>O445*H445</f>
        <v>0</v>
      </c>
      <c r="Q445" s="249">
        <v>0.025700000000000001</v>
      </c>
      <c r="R445" s="249">
        <f>Q445*H445</f>
        <v>0.025700000000000001</v>
      </c>
      <c r="S445" s="249">
        <v>0</v>
      </c>
      <c r="T445" s="250">
        <f>S445*H445</f>
        <v>0</v>
      </c>
      <c r="AR445" s="25" t="s">
        <v>690</v>
      </c>
      <c r="AT445" s="25" t="s">
        <v>418</v>
      </c>
      <c r="AU445" s="25" t="s">
        <v>86</v>
      </c>
      <c r="AY445" s="25" t="s">
        <v>414</v>
      </c>
      <c r="BE445" s="251">
        <f>IF(N445="základní",J445,0)</f>
        <v>0</v>
      </c>
      <c r="BF445" s="251">
        <f>IF(N445="snížená",J445,0)</f>
        <v>0</v>
      </c>
      <c r="BG445" s="251">
        <f>IF(N445="zákl. přenesená",J445,0)</f>
        <v>0</v>
      </c>
      <c r="BH445" s="251">
        <f>IF(N445="sníž. přenesená",J445,0)</f>
        <v>0</v>
      </c>
      <c r="BI445" s="251">
        <f>IF(N445="nulová",J445,0)</f>
        <v>0</v>
      </c>
      <c r="BJ445" s="25" t="s">
        <v>83</v>
      </c>
      <c r="BK445" s="251">
        <f>ROUND(I445*H445,2)</f>
        <v>0</v>
      </c>
      <c r="BL445" s="25" t="s">
        <v>690</v>
      </c>
      <c r="BM445" s="25" t="s">
        <v>4624</v>
      </c>
    </row>
    <row r="446" s="1" customFormat="1" ht="16.5" customHeight="1">
      <c r="B446" s="47"/>
      <c r="C446" s="240" t="s">
        <v>1760</v>
      </c>
      <c r="D446" s="240" t="s">
        <v>418</v>
      </c>
      <c r="E446" s="241" t="s">
        <v>4625</v>
      </c>
      <c r="F446" s="242" t="s">
        <v>4626</v>
      </c>
      <c r="G446" s="243" t="s">
        <v>678</v>
      </c>
      <c r="H446" s="244">
        <v>3</v>
      </c>
      <c r="I446" s="245"/>
      <c r="J446" s="246">
        <f>ROUND(I446*H446,2)</f>
        <v>0</v>
      </c>
      <c r="K446" s="242" t="s">
        <v>4095</v>
      </c>
      <c r="L446" s="73"/>
      <c r="M446" s="247" t="s">
        <v>21</v>
      </c>
      <c r="N446" s="248" t="s">
        <v>47</v>
      </c>
      <c r="O446" s="48"/>
      <c r="P446" s="249">
        <f>O446*H446</f>
        <v>0</v>
      </c>
      <c r="Q446" s="249">
        <v>0.035099999999999999</v>
      </c>
      <c r="R446" s="249">
        <f>Q446*H446</f>
        <v>0.10530000000000001</v>
      </c>
      <c r="S446" s="249">
        <v>0</v>
      </c>
      <c r="T446" s="250">
        <f>S446*H446</f>
        <v>0</v>
      </c>
      <c r="AR446" s="25" t="s">
        <v>690</v>
      </c>
      <c r="AT446" s="25" t="s">
        <v>418</v>
      </c>
      <c r="AU446" s="25" t="s">
        <v>86</v>
      </c>
      <c r="AY446" s="25" t="s">
        <v>414</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690</v>
      </c>
      <c r="BM446" s="25" t="s">
        <v>4627</v>
      </c>
    </row>
    <row r="447" s="1" customFormat="1" ht="16.5" customHeight="1">
      <c r="B447" s="47"/>
      <c r="C447" s="240" t="s">
        <v>1767</v>
      </c>
      <c r="D447" s="240" t="s">
        <v>418</v>
      </c>
      <c r="E447" s="241" t="s">
        <v>4628</v>
      </c>
      <c r="F447" s="242" t="s">
        <v>4629</v>
      </c>
      <c r="G447" s="243" t="s">
        <v>678</v>
      </c>
      <c r="H447" s="244">
        <v>1</v>
      </c>
      <c r="I447" s="245"/>
      <c r="J447" s="246">
        <f>ROUND(I447*H447,2)</f>
        <v>0</v>
      </c>
      <c r="K447" s="242" t="s">
        <v>21</v>
      </c>
      <c r="L447" s="73"/>
      <c r="M447" s="247" t="s">
        <v>21</v>
      </c>
      <c r="N447" s="248" t="s">
        <v>47</v>
      </c>
      <c r="O447" s="48"/>
      <c r="P447" s="249">
        <f>O447*H447</f>
        <v>0</v>
      </c>
      <c r="Q447" s="249">
        <v>0.01652</v>
      </c>
      <c r="R447" s="249">
        <f>Q447*H447</f>
        <v>0.01652</v>
      </c>
      <c r="S447" s="249">
        <v>0</v>
      </c>
      <c r="T447" s="250">
        <f>S447*H447</f>
        <v>0</v>
      </c>
      <c r="AR447" s="25" t="s">
        <v>690</v>
      </c>
      <c r="AT447" s="25" t="s">
        <v>418</v>
      </c>
      <c r="AU447" s="25" t="s">
        <v>86</v>
      </c>
      <c r="AY447" s="25" t="s">
        <v>414</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690</v>
      </c>
      <c r="BM447" s="25" t="s">
        <v>4630</v>
      </c>
    </row>
    <row r="448" s="1" customFormat="1" ht="16.5" customHeight="1">
      <c r="B448" s="47"/>
      <c r="C448" s="240" t="s">
        <v>1772</v>
      </c>
      <c r="D448" s="240" t="s">
        <v>418</v>
      </c>
      <c r="E448" s="241" t="s">
        <v>4631</v>
      </c>
      <c r="F448" s="242" t="s">
        <v>4632</v>
      </c>
      <c r="G448" s="243" t="s">
        <v>678</v>
      </c>
      <c r="H448" s="244">
        <v>11</v>
      </c>
      <c r="I448" s="245"/>
      <c r="J448" s="246">
        <f>ROUND(I448*H448,2)</f>
        <v>0</v>
      </c>
      <c r="K448" s="242" t="s">
        <v>4095</v>
      </c>
      <c r="L448" s="73"/>
      <c r="M448" s="247" t="s">
        <v>21</v>
      </c>
      <c r="N448" s="248" t="s">
        <v>47</v>
      </c>
      <c r="O448" s="48"/>
      <c r="P448" s="249">
        <f>O448*H448</f>
        <v>0</v>
      </c>
      <c r="Q448" s="249">
        <v>0.015400000000000001</v>
      </c>
      <c r="R448" s="249">
        <f>Q448*H448</f>
        <v>0.1694</v>
      </c>
      <c r="S448" s="249">
        <v>0</v>
      </c>
      <c r="T448" s="250">
        <f>S448*H448</f>
        <v>0</v>
      </c>
      <c r="AR448" s="25" t="s">
        <v>690</v>
      </c>
      <c r="AT448" s="25" t="s">
        <v>418</v>
      </c>
      <c r="AU448" s="25" t="s">
        <v>86</v>
      </c>
      <c r="AY448" s="25" t="s">
        <v>414</v>
      </c>
      <c r="BE448" s="251">
        <f>IF(N448="základní",J448,0)</f>
        <v>0</v>
      </c>
      <c r="BF448" s="251">
        <f>IF(N448="snížená",J448,0)</f>
        <v>0</v>
      </c>
      <c r="BG448" s="251">
        <f>IF(N448="zákl. přenesená",J448,0)</f>
        <v>0</v>
      </c>
      <c r="BH448" s="251">
        <f>IF(N448="sníž. přenesená",J448,0)</f>
        <v>0</v>
      </c>
      <c r="BI448" s="251">
        <f>IF(N448="nulová",J448,0)</f>
        <v>0</v>
      </c>
      <c r="BJ448" s="25" t="s">
        <v>83</v>
      </c>
      <c r="BK448" s="251">
        <f>ROUND(I448*H448,2)</f>
        <v>0</v>
      </c>
      <c r="BL448" s="25" t="s">
        <v>690</v>
      </c>
      <c r="BM448" s="25" t="s">
        <v>4633</v>
      </c>
    </row>
    <row r="449" s="1" customFormat="1" ht="16.5" customHeight="1">
      <c r="B449" s="47"/>
      <c r="C449" s="240" t="s">
        <v>1780</v>
      </c>
      <c r="D449" s="240" t="s">
        <v>418</v>
      </c>
      <c r="E449" s="241" t="s">
        <v>4634</v>
      </c>
      <c r="F449" s="242" t="s">
        <v>4635</v>
      </c>
      <c r="G449" s="243" t="s">
        <v>678</v>
      </c>
      <c r="H449" s="244">
        <v>4</v>
      </c>
      <c r="I449" s="245"/>
      <c r="J449" s="246">
        <f>ROUND(I449*H449,2)</f>
        <v>0</v>
      </c>
      <c r="K449" s="242" t="s">
        <v>4095</v>
      </c>
      <c r="L449" s="73"/>
      <c r="M449" s="247" t="s">
        <v>21</v>
      </c>
      <c r="N449" s="248" t="s">
        <v>47</v>
      </c>
      <c r="O449" s="48"/>
      <c r="P449" s="249">
        <f>O449*H449</f>
        <v>0</v>
      </c>
      <c r="Q449" s="249">
        <v>0.018499999999999999</v>
      </c>
      <c r="R449" s="249">
        <f>Q449*H449</f>
        <v>0.073999999999999996</v>
      </c>
      <c r="S449" s="249">
        <v>0</v>
      </c>
      <c r="T449" s="250">
        <f>S449*H449</f>
        <v>0</v>
      </c>
      <c r="AR449" s="25" t="s">
        <v>690</v>
      </c>
      <c r="AT449" s="25" t="s">
        <v>418</v>
      </c>
      <c r="AU449" s="25" t="s">
        <v>86</v>
      </c>
      <c r="AY449" s="25" t="s">
        <v>414</v>
      </c>
      <c r="BE449" s="251">
        <f>IF(N449="základní",J449,0)</f>
        <v>0</v>
      </c>
      <c r="BF449" s="251">
        <f>IF(N449="snížená",J449,0)</f>
        <v>0</v>
      </c>
      <c r="BG449" s="251">
        <f>IF(N449="zákl. přenesená",J449,0)</f>
        <v>0</v>
      </c>
      <c r="BH449" s="251">
        <f>IF(N449="sníž. přenesená",J449,0)</f>
        <v>0</v>
      </c>
      <c r="BI449" s="251">
        <f>IF(N449="nulová",J449,0)</f>
        <v>0</v>
      </c>
      <c r="BJ449" s="25" t="s">
        <v>83</v>
      </c>
      <c r="BK449" s="251">
        <f>ROUND(I449*H449,2)</f>
        <v>0</v>
      </c>
      <c r="BL449" s="25" t="s">
        <v>690</v>
      </c>
      <c r="BM449" s="25" t="s">
        <v>4636</v>
      </c>
    </row>
    <row r="450" s="1" customFormat="1" ht="16.5" customHeight="1">
      <c r="B450" s="47"/>
      <c r="C450" s="240" t="s">
        <v>1787</v>
      </c>
      <c r="D450" s="240" t="s">
        <v>418</v>
      </c>
      <c r="E450" s="241" t="s">
        <v>4634</v>
      </c>
      <c r="F450" s="242" t="s">
        <v>4635</v>
      </c>
      <c r="G450" s="243" t="s">
        <v>678</v>
      </c>
      <c r="H450" s="244">
        <v>2</v>
      </c>
      <c r="I450" s="245"/>
      <c r="J450" s="246">
        <f>ROUND(I450*H450,2)</f>
        <v>0</v>
      </c>
      <c r="K450" s="242" t="s">
        <v>4095</v>
      </c>
      <c r="L450" s="73"/>
      <c r="M450" s="247" t="s">
        <v>21</v>
      </c>
      <c r="N450" s="248" t="s">
        <v>47</v>
      </c>
      <c r="O450" s="48"/>
      <c r="P450" s="249">
        <f>O450*H450</f>
        <v>0</v>
      </c>
      <c r="Q450" s="249">
        <v>0.018499999999999999</v>
      </c>
      <c r="R450" s="249">
        <f>Q450*H450</f>
        <v>0.036999999999999998</v>
      </c>
      <c r="S450" s="249">
        <v>0</v>
      </c>
      <c r="T450" s="250">
        <f>S450*H450</f>
        <v>0</v>
      </c>
      <c r="AR450" s="25" t="s">
        <v>690</v>
      </c>
      <c r="AT450" s="25" t="s">
        <v>418</v>
      </c>
      <c r="AU450" s="25" t="s">
        <v>86</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690</v>
      </c>
      <c r="BM450" s="25" t="s">
        <v>4637</v>
      </c>
    </row>
    <row r="451" s="1" customFormat="1" ht="16.5" customHeight="1">
      <c r="B451" s="47"/>
      <c r="C451" s="240" t="s">
        <v>1794</v>
      </c>
      <c r="D451" s="240" t="s">
        <v>418</v>
      </c>
      <c r="E451" s="241" t="s">
        <v>4638</v>
      </c>
      <c r="F451" s="242" t="s">
        <v>4639</v>
      </c>
      <c r="G451" s="243" t="s">
        <v>678</v>
      </c>
      <c r="H451" s="244">
        <v>2</v>
      </c>
      <c r="I451" s="245"/>
      <c r="J451" s="246">
        <f>ROUND(I451*H451,2)</f>
        <v>0</v>
      </c>
      <c r="K451" s="242" t="s">
        <v>4095</v>
      </c>
      <c r="L451" s="73"/>
      <c r="M451" s="247" t="s">
        <v>21</v>
      </c>
      <c r="N451" s="248" t="s">
        <v>47</v>
      </c>
      <c r="O451" s="48"/>
      <c r="P451" s="249">
        <f>O451*H451</f>
        <v>0</v>
      </c>
      <c r="Q451" s="249">
        <v>0.021760000000000002</v>
      </c>
      <c r="R451" s="249">
        <f>Q451*H451</f>
        <v>0.043520000000000003</v>
      </c>
      <c r="S451" s="249">
        <v>0</v>
      </c>
      <c r="T451" s="250">
        <f>S451*H451</f>
        <v>0</v>
      </c>
      <c r="AR451" s="25" t="s">
        <v>690</v>
      </c>
      <c r="AT451" s="25" t="s">
        <v>418</v>
      </c>
      <c r="AU451" s="25" t="s">
        <v>86</v>
      </c>
      <c r="AY451" s="25" t="s">
        <v>414</v>
      </c>
      <c r="BE451" s="251">
        <f>IF(N451="základní",J451,0)</f>
        <v>0</v>
      </c>
      <c r="BF451" s="251">
        <f>IF(N451="snížená",J451,0)</f>
        <v>0</v>
      </c>
      <c r="BG451" s="251">
        <f>IF(N451="zákl. přenesená",J451,0)</f>
        <v>0</v>
      </c>
      <c r="BH451" s="251">
        <f>IF(N451="sníž. přenesená",J451,0)</f>
        <v>0</v>
      </c>
      <c r="BI451" s="251">
        <f>IF(N451="nulová",J451,0)</f>
        <v>0</v>
      </c>
      <c r="BJ451" s="25" t="s">
        <v>83</v>
      </c>
      <c r="BK451" s="251">
        <f>ROUND(I451*H451,2)</f>
        <v>0</v>
      </c>
      <c r="BL451" s="25" t="s">
        <v>690</v>
      </c>
      <c r="BM451" s="25" t="s">
        <v>4640</v>
      </c>
    </row>
    <row r="452" s="1" customFormat="1" ht="16.5" customHeight="1">
      <c r="B452" s="47"/>
      <c r="C452" s="240" t="s">
        <v>1800</v>
      </c>
      <c r="D452" s="240" t="s">
        <v>418</v>
      </c>
      <c r="E452" s="241" t="s">
        <v>4641</v>
      </c>
      <c r="F452" s="242" t="s">
        <v>4642</v>
      </c>
      <c r="G452" s="243" t="s">
        <v>678</v>
      </c>
      <c r="H452" s="244">
        <v>2</v>
      </c>
      <c r="I452" s="245"/>
      <c r="J452" s="246">
        <f>ROUND(I452*H452,2)</f>
        <v>0</v>
      </c>
      <c r="K452" s="242" t="s">
        <v>4095</v>
      </c>
      <c r="L452" s="73"/>
      <c r="M452" s="247" t="s">
        <v>21</v>
      </c>
      <c r="N452" s="248" t="s">
        <v>47</v>
      </c>
      <c r="O452" s="48"/>
      <c r="P452" s="249">
        <f>O452*H452</f>
        <v>0</v>
      </c>
      <c r="Q452" s="249">
        <v>0.025020000000000001</v>
      </c>
      <c r="R452" s="249">
        <f>Q452*H452</f>
        <v>0.050040000000000001</v>
      </c>
      <c r="S452" s="249">
        <v>0</v>
      </c>
      <c r="T452" s="250">
        <f>S452*H452</f>
        <v>0</v>
      </c>
      <c r="AR452" s="25" t="s">
        <v>690</v>
      </c>
      <c r="AT452" s="25" t="s">
        <v>418</v>
      </c>
      <c r="AU452" s="25" t="s">
        <v>86</v>
      </c>
      <c r="AY452" s="25" t="s">
        <v>414</v>
      </c>
      <c r="BE452" s="251">
        <f>IF(N452="základní",J452,0)</f>
        <v>0</v>
      </c>
      <c r="BF452" s="251">
        <f>IF(N452="snížená",J452,0)</f>
        <v>0</v>
      </c>
      <c r="BG452" s="251">
        <f>IF(N452="zákl. přenesená",J452,0)</f>
        <v>0</v>
      </c>
      <c r="BH452" s="251">
        <f>IF(N452="sníž. přenesená",J452,0)</f>
        <v>0</v>
      </c>
      <c r="BI452" s="251">
        <f>IF(N452="nulová",J452,0)</f>
        <v>0</v>
      </c>
      <c r="BJ452" s="25" t="s">
        <v>83</v>
      </c>
      <c r="BK452" s="251">
        <f>ROUND(I452*H452,2)</f>
        <v>0</v>
      </c>
      <c r="BL452" s="25" t="s">
        <v>690</v>
      </c>
      <c r="BM452" s="25" t="s">
        <v>4643</v>
      </c>
    </row>
    <row r="453" s="1" customFormat="1" ht="16.5" customHeight="1">
      <c r="B453" s="47"/>
      <c r="C453" s="240" t="s">
        <v>1806</v>
      </c>
      <c r="D453" s="240" t="s">
        <v>418</v>
      </c>
      <c r="E453" s="241" t="s">
        <v>4641</v>
      </c>
      <c r="F453" s="242" t="s">
        <v>4642</v>
      </c>
      <c r="G453" s="243" t="s">
        <v>678</v>
      </c>
      <c r="H453" s="244">
        <v>28</v>
      </c>
      <c r="I453" s="245"/>
      <c r="J453" s="246">
        <f>ROUND(I453*H453,2)</f>
        <v>0</v>
      </c>
      <c r="K453" s="242" t="s">
        <v>4095</v>
      </c>
      <c r="L453" s="73"/>
      <c r="M453" s="247" t="s">
        <v>21</v>
      </c>
      <c r="N453" s="248" t="s">
        <v>47</v>
      </c>
      <c r="O453" s="48"/>
      <c r="P453" s="249">
        <f>O453*H453</f>
        <v>0</v>
      </c>
      <c r="Q453" s="249">
        <v>0.025020000000000001</v>
      </c>
      <c r="R453" s="249">
        <f>Q453*H453</f>
        <v>0.70056000000000007</v>
      </c>
      <c r="S453" s="249">
        <v>0</v>
      </c>
      <c r="T453" s="250">
        <f>S453*H453</f>
        <v>0</v>
      </c>
      <c r="AR453" s="25" t="s">
        <v>690</v>
      </c>
      <c r="AT453" s="25" t="s">
        <v>418</v>
      </c>
      <c r="AU453" s="25" t="s">
        <v>86</v>
      </c>
      <c r="AY453" s="25" t="s">
        <v>414</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690</v>
      </c>
      <c r="BM453" s="25" t="s">
        <v>4644</v>
      </c>
    </row>
    <row r="454" s="1" customFormat="1" ht="16.5" customHeight="1">
      <c r="B454" s="47"/>
      <c r="C454" s="240" t="s">
        <v>1813</v>
      </c>
      <c r="D454" s="240" t="s">
        <v>418</v>
      </c>
      <c r="E454" s="241" t="s">
        <v>4645</v>
      </c>
      <c r="F454" s="242" t="s">
        <v>4646</v>
      </c>
      <c r="G454" s="243" t="s">
        <v>678</v>
      </c>
      <c r="H454" s="244">
        <v>7</v>
      </c>
      <c r="I454" s="245"/>
      <c r="J454" s="246">
        <f>ROUND(I454*H454,2)</f>
        <v>0</v>
      </c>
      <c r="K454" s="242" t="s">
        <v>4095</v>
      </c>
      <c r="L454" s="73"/>
      <c r="M454" s="247" t="s">
        <v>21</v>
      </c>
      <c r="N454" s="248" t="s">
        <v>47</v>
      </c>
      <c r="O454" s="48"/>
      <c r="P454" s="249">
        <f>O454*H454</f>
        <v>0</v>
      </c>
      <c r="Q454" s="249">
        <v>0.02828</v>
      </c>
      <c r="R454" s="249">
        <f>Q454*H454</f>
        <v>0.19796</v>
      </c>
      <c r="S454" s="249">
        <v>0</v>
      </c>
      <c r="T454" s="250">
        <f>S454*H454</f>
        <v>0</v>
      </c>
      <c r="AR454" s="25" t="s">
        <v>690</v>
      </c>
      <c r="AT454" s="25" t="s">
        <v>418</v>
      </c>
      <c r="AU454" s="25" t="s">
        <v>86</v>
      </c>
      <c r="AY454" s="25" t="s">
        <v>414</v>
      </c>
      <c r="BE454" s="251">
        <f>IF(N454="základní",J454,0)</f>
        <v>0</v>
      </c>
      <c r="BF454" s="251">
        <f>IF(N454="snížená",J454,0)</f>
        <v>0</v>
      </c>
      <c r="BG454" s="251">
        <f>IF(N454="zákl. přenesená",J454,0)</f>
        <v>0</v>
      </c>
      <c r="BH454" s="251">
        <f>IF(N454="sníž. přenesená",J454,0)</f>
        <v>0</v>
      </c>
      <c r="BI454" s="251">
        <f>IF(N454="nulová",J454,0)</f>
        <v>0</v>
      </c>
      <c r="BJ454" s="25" t="s">
        <v>83</v>
      </c>
      <c r="BK454" s="251">
        <f>ROUND(I454*H454,2)</f>
        <v>0</v>
      </c>
      <c r="BL454" s="25" t="s">
        <v>690</v>
      </c>
      <c r="BM454" s="25" t="s">
        <v>4647</v>
      </c>
    </row>
    <row r="455" s="1" customFormat="1" ht="16.5" customHeight="1">
      <c r="B455" s="47"/>
      <c r="C455" s="240" t="s">
        <v>1820</v>
      </c>
      <c r="D455" s="240" t="s">
        <v>418</v>
      </c>
      <c r="E455" s="241" t="s">
        <v>4645</v>
      </c>
      <c r="F455" s="242" t="s">
        <v>4646</v>
      </c>
      <c r="G455" s="243" t="s">
        <v>678</v>
      </c>
      <c r="H455" s="244">
        <v>4</v>
      </c>
      <c r="I455" s="245"/>
      <c r="J455" s="246">
        <f>ROUND(I455*H455,2)</f>
        <v>0</v>
      </c>
      <c r="K455" s="242" t="s">
        <v>4095</v>
      </c>
      <c r="L455" s="73"/>
      <c r="M455" s="247" t="s">
        <v>21</v>
      </c>
      <c r="N455" s="248" t="s">
        <v>47</v>
      </c>
      <c r="O455" s="48"/>
      <c r="P455" s="249">
        <f>O455*H455</f>
        <v>0</v>
      </c>
      <c r="Q455" s="249">
        <v>0.02828</v>
      </c>
      <c r="R455" s="249">
        <f>Q455*H455</f>
        <v>0.11312</v>
      </c>
      <c r="S455" s="249">
        <v>0</v>
      </c>
      <c r="T455" s="250">
        <f>S455*H455</f>
        <v>0</v>
      </c>
      <c r="AR455" s="25" t="s">
        <v>690</v>
      </c>
      <c r="AT455" s="25" t="s">
        <v>418</v>
      </c>
      <c r="AU455" s="25" t="s">
        <v>86</v>
      </c>
      <c r="AY455" s="25" t="s">
        <v>414</v>
      </c>
      <c r="BE455" s="251">
        <f>IF(N455="základní",J455,0)</f>
        <v>0</v>
      </c>
      <c r="BF455" s="251">
        <f>IF(N455="snížená",J455,0)</f>
        <v>0</v>
      </c>
      <c r="BG455" s="251">
        <f>IF(N455="zákl. přenesená",J455,0)</f>
        <v>0</v>
      </c>
      <c r="BH455" s="251">
        <f>IF(N455="sníž. přenesená",J455,0)</f>
        <v>0</v>
      </c>
      <c r="BI455" s="251">
        <f>IF(N455="nulová",J455,0)</f>
        <v>0</v>
      </c>
      <c r="BJ455" s="25" t="s">
        <v>83</v>
      </c>
      <c r="BK455" s="251">
        <f>ROUND(I455*H455,2)</f>
        <v>0</v>
      </c>
      <c r="BL455" s="25" t="s">
        <v>690</v>
      </c>
      <c r="BM455" s="25" t="s">
        <v>4648</v>
      </c>
    </row>
    <row r="456" s="1" customFormat="1" ht="16.5" customHeight="1">
      <c r="B456" s="47"/>
      <c r="C456" s="240" t="s">
        <v>1825</v>
      </c>
      <c r="D456" s="240" t="s">
        <v>418</v>
      </c>
      <c r="E456" s="241" t="s">
        <v>4645</v>
      </c>
      <c r="F456" s="242" t="s">
        <v>4646</v>
      </c>
      <c r="G456" s="243" t="s">
        <v>678</v>
      </c>
      <c r="H456" s="244">
        <v>266</v>
      </c>
      <c r="I456" s="245"/>
      <c r="J456" s="246">
        <f>ROUND(I456*H456,2)</f>
        <v>0</v>
      </c>
      <c r="K456" s="242" t="s">
        <v>4095</v>
      </c>
      <c r="L456" s="73"/>
      <c r="M456" s="247" t="s">
        <v>21</v>
      </c>
      <c r="N456" s="248" t="s">
        <v>47</v>
      </c>
      <c r="O456" s="48"/>
      <c r="P456" s="249">
        <f>O456*H456</f>
        <v>0</v>
      </c>
      <c r="Q456" s="249">
        <v>0.02828</v>
      </c>
      <c r="R456" s="249">
        <f>Q456*H456</f>
        <v>7.5224799999999998</v>
      </c>
      <c r="S456" s="249">
        <v>0</v>
      </c>
      <c r="T456" s="250">
        <f>S456*H456</f>
        <v>0</v>
      </c>
      <c r="AR456" s="25" t="s">
        <v>690</v>
      </c>
      <c r="AT456" s="25" t="s">
        <v>418</v>
      </c>
      <c r="AU456" s="25" t="s">
        <v>86</v>
      </c>
      <c r="AY456" s="25" t="s">
        <v>414</v>
      </c>
      <c r="BE456" s="251">
        <f>IF(N456="základní",J456,0)</f>
        <v>0</v>
      </c>
      <c r="BF456" s="251">
        <f>IF(N456="snížená",J456,0)</f>
        <v>0</v>
      </c>
      <c r="BG456" s="251">
        <f>IF(N456="zákl. přenesená",J456,0)</f>
        <v>0</v>
      </c>
      <c r="BH456" s="251">
        <f>IF(N456="sníž. přenesená",J456,0)</f>
        <v>0</v>
      </c>
      <c r="BI456" s="251">
        <f>IF(N456="nulová",J456,0)</f>
        <v>0</v>
      </c>
      <c r="BJ456" s="25" t="s">
        <v>83</v>
      </c>
      <c r="BK456" s="251">
        <f>ROUND(I456*H456,2)</f>
        <v>0</v>
      </c>
      <c r="BL456" s="25" t="s">
        <v>690</v>
      </c>
      <c r="BM456" s="25" t="s">
        <v>4649</v>
      </c>
    </row>
    <row r="457" s="1" customFormat="1" ht="16.5" customHeight="1">
      <c r="B457" s="47"/>
      <c r="C457" s="240" t="s">
        <v>1829</v>
      </c>
      <c r="D457" s="240" t="s">
        <v>418</v>
      </c>
      <c r="E457" s="241" t="s">
        <v>4650</v>
      </c>
      <c r="F457" s="242" t="s">
        <v>4651</v>
      </c>
      <c r="G457" s="243" t="s">
        <v>678</v>
      </c>
      <c r="H457" s="244">
        <v>4</v>
      </c>
      <c r="I457" s="245"/>
      <c r="J457" s="246">
        <f>ROUND(I457*H457,2)</f>
        <v>0</v>
      </c>
      <c r="K457" s="242" t="s">
        <v>21</v>
      </c>
      <c r="L457" s="73"/>
      <c r="M457" s="247" t="s">
        <v>21</v>
      </c>
      <c r="N457" s="248" t="s">
        <v>47</v>
      </c>
      <c r="O457" s="48"/>
      <c r="P457" s="249">
        <f>O457*H457</f>
        <v>0</v>
      </c>
      <c r="Q457" s="249">
        <v>0.02828</v>
      </c>
      <c r="R457" s="249">
        <f>Q457*H457</f>
        <v>0.11312</v>
      </c>
      <c r="S457" s="249">
        <v>0</v>
      </c>
      <c r="T457" s="250">
        <f>S457*H457</f>
        <v>0</v>
      </c>
      <c r="AR457" s="25" t="s">
        <v>690</v>
      </c>
      <c r="AT457" s="25" t="s">
        <v>418</v>
      </c>
      <c r="AU457" s="25" t="s">
        <v>86</v>
      </c>
      <c r="AY457" s="25" t="s">
        <v>414</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690</v>
      </c>
      <c r="BM457" s="25" t="s">
        <v>4652</v>
      </c>
    </row>
    <row r="458" s="1" customFormat="1" ht="16.5" customHeight="1">
      <c r="B458" s="47"/>
      <c r="C458" s="240" t="s">
        <v>506</v>
      </c>
      <c r="D458" s="240" t="s">
        <v>418</v>
      </c>
      <c r="E458" s="241" t="s">
        <v>4653</v>
      </c>
      <c r="F458" s="242" t="s">
        <v>4654</v>
      </c>
      <c r="G458" s="243" t="s">
        <v>678</v>
      </c>
      <c r="H458" s="244">
        <v>2</v>
      </c>
      <c r="I458" s="245"/>
      <c r="J458" s="246">
        <f>ROUND(I458*H458,2)</f>
        <v>0</v>
      </c>
      <c r="K458" s="242" t="s">
        <v>21</v>
      </c>
      <c r="L458" s="73"/>
      <c r="M458" s="247" t="s">
        <v>21</v>
      </c>
      <c r="N458" s="248" t="s">
        <v>47</v>
      </c>
      <c r="O458" s="48"/>
      <c r="P458" s="249">
        <f>O458*H458</f>
        <v>0</v>
      </c>
      <c r="Q458" s="249">
        <v>0.02828</v>
      </c>
      <c r="R458" s="249">
        <f>Q458*H458</f>
        <v>0.056559999999999999</v>
      </c>
      <c r="S458" s="249">
        <v>0</v>
      </c>
      <c r="T458" s="250">
        <f>S458*H458</f>
        <v>0</v>
      </c>
      <c r="AR458" s="25" t="s">
        <v>690</v>
      </c>
      <c r="AT458" s="25" t="s">
        <v>418</v>
      </c>
      <c r="AU458" s="25" t="s">
        <v>86</v>
      </c>
      <c r="AY458" s="25" t="s">
        <v>414</v>
      </c>
      <c r="BE458" s="251">
        <f>IF(N458="základní",J458,0)</f>
        <v>0</v>
      </c>
      <c r="BF458" s="251">
        <f>IF(N458="snížená",J458,0)</f>
        <v>0</v>
      </c>
      <c r="BG458" s="251">
        <f>IF(N458="zákl. přenesená",J458,0)</f>
        <v>0</v>
      </c>
      <c r="BH458" s="251">
        <f>IF(N458="sníž. přenesená",J458,0)</f>
        <v>0</v>
      </c>
      <c r="BI458" s="251">
        <f>IF(N458="nulová",J458,0)</f>
        <v>0</v>
      </c>
      <c r="BJ458" s="25" t="s">
        <v>83</v>
      </c>
      <c r="BK458" s="251">
        <f>ROUND(I458*H458,2)</f>
        <v>0</v>
      </c>
      <c r="BL458" s="25" t="s">
        <v>690</v>
      </c>
      <c r="BM458" s="25" t="s">
        <v>4655</v>
      </c>
    </row>
    <row r="459" s="1" customFormat="1" ht="16.5" customHeight="1">
      <c r="B459" s="47"/>
      <c r="C459" s="240" t="s">
        <v>1841</v>
      </c>
      <c r="D459" s="240" t="s">
        <v>418</v>
      </c>
      <c r="E459" s="241" t="s">
        <v>4656</v>
      </c>
      <c r="F459" s="242" t="s">
        <v>4657</v>
      </c>
      <c r="G459" s="243" t="s">
        <v>678</v>
      </c>
      <c r="H459" s="244">
        <v>1</v>
      </c>
      <c r="I459" s="245"/>
      <c r="J459" s="246">
        <f>ROUND(I459*H459,2)</f>
        <v>0</v>
      </c>
      <c r="K459" s="242" t="s">
        <v>21</v>
      </c>
      <c r="L459" s="73"/>
      <c r="M459" s="247" t="s">
        <v>21</v>
      </c>
      <c r="N459" s="248" t="s">
        <v>47</v>
      </c>
      <c r="O459" s="48"/>
      <c r="P459" s="249">
        <f>O459*H459</f>
        <v>0</v>
      </c>
      <c r="Q459" s="249">
        <v>0.02828</v>
      </c>
      <c r="R459" s="249">
        <f>Q459*H459</f>
        <v>0.02828</v>
      </c>
      <c r="S459" s="249">
        <v>0</v>
      </c>
      <c r="T459" s="250">
        <f>S459*H459</f>
        <v>0</v>
      </c>
      <c r="AR459" s="25" t="s">
        <v>690</v>
      </c>
      <c r="AT459" s="25" t="s">
        <v>418</v>
      </c>
      <c r="AU459" s="25" t="s">
        <v>86</v>
      </c>
      <c r="AY459" s="25" t="s">
        <v>414</v>
      </c>
      <c r="BE459" s="251">
        <f>IF(N459="základní",J459,0)</f>
        <v>0</v>
      </c>
      <c r="BF459" s="251">
        <f>IF(N459="snížená",J459,0)</f>
        <v>0</v>
      </c>
      <c r="BG459" s="251">
        <f>IF(N459="zákl. přenesená",J459,0)</f>
        <v>0</v>
      </c>
      <c r="BH459" s="251">
        <f>IF(N459="sníž. přenesená",J459,0)</f>
        <v>0</v>
      </c>
      <c r="BI459" s="251">
        <f>IF(N459="nulová",J459,0)</f>
        <v>0</v>
      </c>
      <c r="BJ459" s="25" t="s">
        <v>83</v>
      </c>
      <c r="BK459" s="251">
        <f>ROUND(I459*H459,2)</f>
        <v>0</v>
      </c>
      <c r="BL459" s="25" t="s">
        <v>690</v>
      </c>
      <c r="BM459" s="25" t="s">
        <v>4658</v>
      </c>
    </row>
    <row r="460" s="1" customFormat="1" ht="16.5" customHeight="1">
      <c r="B460" s="47"/>
      <c r="C460" s="240" t="s">
        <v>1846</v>
      </c>
      <c r="D460" s="240" t="s">
        <v>418</v>
      </c>
      <c r="E460" s="241" t="s">
        <v>4659</v>
      </c>
      <c r="F460" s="242" t="s">
        <v>4660</v>
      </c>
      <c r="G460" s="243" t="s">
        <v>678</v>
      </c>
      <c r="H460" s="244">
        <v>1</v>
      </c>
      <c r="I460" s="245"/>
      <c r="J460" s="246">
        <f>ROUND(I460*H460,2)</f>
        <v>0</v>
      </c>
      <c r="K460" s="242" t="s">
        <v>4095</v>
      </c>
      <c r="L460" s="73"/>
      <c r="M460" s="247" t="s">
        <v>21</v>
      </c>
      <c r="N460" s="248" t="s">
        <v>47</v>
      </c>
      <c r="O460" s="48"/>
      <c r="P460" s="249">
        <f>O460*H460</f>
        <v>0</v>
      </c>
      <c r="Q460" s="249">
        <v>0.031539999999999999</v>
      </c>
      <c r="R460" s="249">
        <f>Q460*H460</f>
        <v>0.031539999999999999</v>
      </c>
      <c r="S460" s="249">
        <v>0</v>
      </c>
      <c r="T460" s="250">
        <f>S460*H460</f>
        <v>0</v>
      </c>
      <c r="AR460" s="25" t="s">
        <v>690</v>
      </c>
      <c r="AT460" s="25" t="s">
        <v>418</v>
      </c>
      <c r="AU460" s="25" t="s">
        <v>86</v>
      </c>
      <c r="AY460" s="25" t="s">
        <v>414</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690</v>
      </c>
      <c r="BM460" s="25" t="s">
        <v>4661</v>
      </c>
    </row>
    <row r="461" s="1" customFormat="1" ht="16.5" customHeight="1">
      <c r="B461" s="47"/>
      <c r="C461" s="240" t="s">
        <v>1852</v>
      </c>
      <c r="D461" s="240" t="s">
        <v>418</v>
      </c>
      <c r="E461" s="241" t="s">
        <v>4659</v>
      </c>
      <c r="F461" s="242" t="s">
        <v>4660</v>
      </c>
      <c r="G461" s="243" t="s">
        <v>678</v>
      </c>
      <c r="H461" s="244">
        <v>3</v>
      </c>
      <c r="I461" s="245"/>
      <c r="J461" s="246">
        <f>ROUND(I461*H461,2)</f>
        <v>0</v>
      </c>
      <c r="K461" s="242" t="s">
        <v>4095</v>
      </c>
      <c r="L461" s="73"/>
      <c r="M461" s="247" t="s">
        <v>21</v>
      </c>
      <c r="N461" s="248" t="s">
        <v>47</v>
      </c>
      <c r="O461" s="48"/>
      <c r="P461" s="249">
        <f>O461*H461</f>
        <v>0</v>
      </c>
      <c r="Q461" s="249">
        <v>0.031539999999999999</v>
      </c>
      <c r="R461" s="249">
        <f>Q461*H461</f>
        <v>0.094619999999999996</v>
      </c>
      <c r="S461" s="249">
        <v>0</v>
      </c>
      <c r="T461" s="250">
        <f>S461*H461</f>
        <v>0</v>
      </c>
      <c r="AR461" s="25" t="s">
        <v>690</v>
      </c>
      <c r="AT461" s="25" t="s">
        <v>418</v>
      </c>
      <c r="AU461" s="25" t="s">
        <v>86</v>
      </c>
      <c r="AY461" s="25" t="s">
        <v>414</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690</v>
      </c>
      <c r="BM461" s="25" t="s">
        <v>4662</v>
      </c>
    </row>
    <row r="462" s="1" customFormat="1" ht="16.5" customHeight="1">
      <c r="B462" s="47"/>
      <c r="C462" s="240" t="s">
        <v>1857</v>
      </c>
      <c r="D462" s="240" t="s">
        <v>418</v>
      </c>
      <c r="E462" s="241" t="s">
        <v>4659</v>
      </c>
      <c r="F462" s="242" t="s">
        <v>4660</v>
      </c>
      <c r="G462" s="243" t="s">
        <v>678</v>
      </c>
      <c r="H462" s="244">
        <v>63</v>
      </c>
      <c r="I462" s="245"/>
      <c r="J462" s="246">
        <f>ROUND(I462*H462,2)</f>
        <v>0</v>
      </c>
      <c r="K462" s="242" t="s">
        <v>4095</v>
      </c>
      <c r="L462" s="73"/>
      <c r="M462" s="247" t="s">
        <v>21</v>
      </c>
      <c r="N462" s="248" t="s">
        <v>47</v>
      </c>
      <c r="O462" s="48"/>
      <c r="P462" s="249">
        <f>O462*H462</f>
        <v>0</v>
      </c>
      <c r="Q462" s="249">
        <v>0.031539999999999999</v>
      </c>
      <c r="R462" s="249">
        <f>Q462*H462</f>
        <v>1.98702</v>
      </c>
      <c r="S462" s="249">
        <v>0</v>
      </c>
      <c r="T462" s="250">
        <f>S462*H462</f>
        <v>0</v>
      </c>
      <c r="AR462" s="25" t="s">
        <v>690</v>
      </c>
      <c r="AT462" s="25" t="s">
        <v>418</v>
      </c>
      <c r="AU462" s="25" t="s">
        <v>86</v>
      </c>
      <c r="AY462" s="25" t="s">
        <v>414</v>
      </c>
      <c r="BE462" s="251">
        <f>IF(N462="základní",J462,0)</f>
        <v>0</v>
      </c>
      <c r="BF462" s="251">
        <f>IF(N462="snížená",J462,0)</f>
        <v>0</v>
      </c>
      <c r="BG462" s="251">
        <f>IF(N462="zákl. přenesená",J462,0)</f>
        <v>0</v>
      </c>
      <c r="BH462" s="251">
        <f>IF(N462="sníž. přenesená",J462,0)</f>
        <v>0</v>
      </c>
      <c r="BI462" s="251">
        <f>IF(N462="nulová",J462,0)</f>
        <v>0</v>
      </c>
      <c r="BJ462" s="25" t="s">
        <v>83</v>
      </c>
      <c r="BK462" s="251">
        <f>ROUND(I462*H462,2)</f>
        <v>0</v>
      </c>
      <c r="BL462" s="25" t="s">
        <v>690</v>
      </c>
      <c r="BM462" s="25" t="s">
        <v>4663</v>
      </c>
    </row>
    <row r="463" s="1" customFormat="1" ht="16.5" customHeight="1">
      <c r="B463" s="47"/>
      <c r="C463" s="240" t="s">
        <v>1864</v>
      </c>
      <c r="D463" s="240" t="s">
        <v>418</v>
      </c>
      <c r="E463" s="241" t="s">
        <v>4664</v>
      </c>
      <c r="F463" s="242" t="s">
        <v>4665</v>
      </c>
      <c r="G463" s="243" t="s">
        <v>678</v>
      </c>
      <c r="H463" s="244">
        <v>7</v>
      </c>
      <c r="I463" s="245"/>
      <c r="J463" s="246">
        <f>ROUND(I463*H463,2)</f>
        <v>0</v>
      </c>
      <c r="K463" s="242" t="s">
        <v>4095</v>
      </c>
      <c r="L463" s="73"/>
      <c r="M463" s="247" t="s">
        <v>21</v>
      </c>
      <c r="N463" s="248" t="s">
        <v>47</v>
      </c>
      <c r="O463" s="48"/>
      <c r="P463" s="249">
        <f>O463*H463</f>
        <v>0</v>
      </c>
      <c r="Q463" s="249">
        <v>0.034799999999999998</v>
      </c>
      <c r="R463" s="249">
        <f>Q463*H463</f>
        <v>0.24359999999999998</v>
      </c>
      <c r="S463" s="249">
        <v>0</v>
      </c>
      <c r="T463" s="250">
        <f>S463*H463</f>
        <v>0</v>
      </c>
      <c r="AR463" s="25" t="s">
        <v>690</v>
      </c>
      <c r="AT463" s="25" t="s">
        <v>418</v>
      </c>
      <c r="AU463" s="25" t="s">
        <v>86</v>
      </c>
      <c r="AY463" s="25" t="s">
        <v>414</v>
      </c>
      <c r="BE463" s="251">
        <f>IF(N463="základní",J463,0)</f>
        <v>0</v>
      </c>
      <c r="BF463" s="251">
        <f>IF(N463="snížená",J463,0)</f>
        <v>0</v>
      </c>
      <c r="BG463" s="251">
        <f>IF(N463="zákl. přenesená",J463,0)</f>
        <v>0</v>
      </c>
      <c r="BH463" s="251">
        <f>IF(N463="sníž. přenesená",J463,0)</f>
        <v>0</v>
      </c>
      <c r="BI463" s="251">
        <f>IF(N463="nulová",J463,0)</f>
        <v>0</v>
      </c>
      <c r="BJ463" s="25" t="s">
        <v>83</v>
      </c>
      <c r="BK463" s="251">
        <f>ROUND(I463*H463,2)</f>
        <v>0</v>
      </c>
      <c r="BL463" s="25" t="s">
        <v>690</v>
      </c>
      <c r="BM463" s="25" t="s">
        <v>4666</v>
      </c>
    </row>
    <row r="464" s="1" customFormat="1" ht="16.5" customHeight="1">
      <c r="B464" s="47"/>
      <c r="C464" s="240" t="s">
        <v>1869</v>
      </c>
      <c r="D464" s="240" t="s">
        <v>418</v>
      </c>
      <c r="E464" s="241" t="s">
        <v>4667</v>
      </c>
      <c r="F464" s="242" t="s">
        <v>4668</v>
      </c>
      <c r="G464" s="243" t="s">
        <v>678</v>
      </c>
      <c r="H464" s="244">
        <v>11</v>
      </c>
      <c r="I464" s="245"/>
      <c r="J464" s="246">
        <f>ROUND(I464*H464,2)</f>
        <v>0</v>
      </c>
      <c r="K464" s="242" t="s">
        <v>4095</v>
      </c>
      <c r="L464" s="73"/>
      <c r="M464" s="247" t="s">
        <v>21</v>
      </c>
      <c r="N464" s="248" t="s">
        <v>47</v>
      </c>
      <c r="O464" s="48"/>
      <c r="P464" s="249">
        <f>O464*H464</f>
        <v>0</v>
      </c>
      <c r="Q464" s="249">
        <v>0.047840000000000001</v>
      </c>
      <c r="R464" s="249">
        <f>Q464*H464</f>
        <v>0.52624000000000004</v>
      </c>
      <c r="S464" s="249">
        <v>0</v>
      </c>
      <c r="T464" s="250">
        <f>S464*H464</f>
        <v>0</v>
      </c>
      <c r="AR464" s="25" t="s">
        <v>690</v>
      </c>
      <c r="AT464" s="25" t="s">
        <v>418</v>
      </c>
      <c r="AU464" s="25" t="s">
        <v>86</v>
      </c>
      <c r="AY464" s="25" t="s">
        <v>414</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690</v>
      </c>
      <c r="BM464" s="25" t="s">
        <v>4669</v>
      </c>
    </row>
    <row r="465" s="1" customFormat="1" ht="16.5" customHeight="1">
      <c r="B465" s="47"/>
      <c r="C465" s="240" t="s">
        <v>1887</v>
      </c>
      <c r="D465" s="240" t="s">
        <v>418</v>
      </c>
      <c r="E465" s="241" t="s">
        <v>4670</v>
      </c>
      <c r="F465" s="242" t="s">
        <v>4671</v>
      </c>
      <c r="G465" s="243" t="s">
        <v>678</v>
      </c>
      <c r="H465" s="244">
        <v>5</v>
      </c>
      <c r="I465" s="245"/>
      <c r="J465" s="246">
        <f>ROUND(I465*H465,2)</f>
        <v>0</v>
      </c>
      <c r="K465" s="242" t="s">
        <v>4095</v>
      </c>
      <c r="L465" s="73"/>
      <c r="M465" s="247" t="s">
        <v>21</v>
      </c>
      <c r="N465" s="248" t="s">
        <v>47</v>
      </c>
      <c r="O465" s="48"/>
      <c r="P465" s="249">
        <f>O465*H465</f>
        <v>0</v>
      </c>
      <c r="Q465" s="249">
        <v>0.0224</v>
      </c>
      <c r="R465" s="249">
        <f>Q465*H465</f>
        <v>0.112</v>
      </c>
      <c r="S465" s="249">
        <v>0</v>
      </c>
      <c r="T465" s="250">
        <f>S465*H465</f>
        <v>0</v>
      </c>
      <c r="AR465" s="25" t="s">
        <v>690</v>
      </c>
      <c r="AT465" s="25" t="s">
        <v>418</v>
      </c>
      <c r="AU465" s="25" t="s">
        <v>86</v>
      </c>
      <c r="AY465" s="25" t="s">
        <v>414</v>
      </c>
      <c r="BE465" s="251">
        <f>IF(N465="základní",J465,0)</f>
        <v>0</v>
      </c>
      <c r="BF465" s="251">
        <f>IF(N465="snížená",J465,0)</f>
        <v>0</v>
      </c>
      <c r="BG465" s="251">
        <f>IF(N465="zákl. přenesená",J465,0)</f>
        <v>0</v>
      </c>
      <c r="BH465" s="251">
        <f>IF(N465="sníž. přenesená",J465,0)</f>
        <v>0</v>
      </c>
      <c r="BI465" s="251">
        <f>IF(N465="nulová",J465,0)</f>
        <v>0</v>
      </c>
      <c r="BJ465" s="25" t="s">
        <v>83</v>
      </c>
      <c r="BK465" s="251">
        <f>ROUND(I465*H465,2)</f>
        <v>0</v>
      </c>
      <c r="BL465" s="25" t="s">
        <v>690</v>
      </c>
      <c r="BM465" s="25" t="s">
        <v>4672</v>
      </c>
    </row>
    <row r="466" s="1" customFormat="1" ht="16.5" customHeight="1">
      <c r="B466" s="47"/>
      <c r="C466" s="240" t="s">
        <v>1892</v>
      </c>
      <c r="D466" s="240" t="s">
        <v>418</v>
      </c>
      <c r="E466" s="241" t="s">
        <v>4673</v>
      </c>
      <c r="F466" s="242" t="s">
        <v>4674</v>
      </c>
      <c r="G466" s="243" t="s">
        <v>678</v>
      </c>
      <c r="H466" s="244">
        <v>1</v>
      </c>
      <c r="I466" s="245"/>
      <c r="J466" s="246">
        <f>ROUND(I466*H466,2)</f>
        <v>0</v>
      </c>
      <c r="K466" s="242" t="s">
        <v>4095</v>
      </c>
      <c r="L466" s="73"/>
      <c r="M466" s="247" t="s">
        <v>21</v>
      </c>
      <c r="N466" s="248" t="s">
        <v>47</v>
      </c>
      <c r="O466" s="48"/>
      <c r="P466" s="249">
        <f>O466*H466</f>
        <v>0</v>
      </c>
      <c r="Q466" s="249">
        <v>0.029149999999999999</v>
      </c>
      <c r="R466" s="249">
        <f>Q466*H466</f>
        <v>0.029149999999999999</v>
      </c>
      <c r="S466" s="249">
        <v>0</v>
      </c>
      <c r="T466" s="250">
        <f>S466*H466</f>
        <v>0</v>
      </c>
      <c r="AR466" s="25" t="s">
        <v>690</v>
      </c>
      <c r="AT466" s="25" t="s">
        <v>418</v>
      </c>
      <c r="AU466" s="25" t="s">
        <v>86</v>
      </c>
      <c r="AY466" s="25" t="s">
        <v>414</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690</v>
      </c>
      <c r="BM466" s="25" t="s">
        <v>4675</v>
      </c>
    </row>
    <row r="467" s="1" customFormat="1" ht="16.5" customHeight="1">
      <c r="B467" s="47"/>
      <c r="C467" s="240" t="s">
        <v>1896</v>
      </c>
      <c r="D467" s="240" t="s">
        <v>418</v>
      </c>
      <c r="E467" s="241" t="s">
        <v>4673</v>
      </c>
      <c r="F467" s="242" t="s">
        <v>4674</v>
      </c>
      <c r="G467" s="243" t="s">
        <v>678</v>
      </c>
      <c r="H467" s="244">
        <v>1</v>
      </c>
      <c r="I467" s="245"/>
      <c r="J467" s="246">
        <f>ROUND(I467*H467,2)</f>
        <v>0</v>
      </c>
      <c r="K467" s="242" t="s">
        <v>4095</v>
      </c>
      <c r="L467" s="73"/>
      <c r="M467" s="247" t="s">
        <v>21</v>
      </c>
      <c r="N467" s="248" t="s">
        <v>47</v>
      </c>
      <c r="O467" s="48"/>
      <c r="P467" s="249">
        <f>O467*H467</f>
        <v>0</v>
      </c>
      <c r="Q467" s="249">
        <v>0.029149999999999999</v>
      </c>
      <c r="R467" s="249">
        <f>Q467*H467</f>
        <v>0.029149999999999999</v>
      </c>
      <c r="S467" s="249">
        <v>0</v>
      </c>
      <c r="T467" s="250">
        <f>S467*H467</f>
        <v>0</v>
      </c>
      <c r="AR467" s="25" t="s">
        <v>690</v>
      </c>
      <c r="AT467" s="25" t="s">
        <v>418</v>
      </c>
      <c r="AU467" s="25" t="s">
        <v>86</v>
      </c>
      <c r="AY467" s="25" t="s">
        <v>414</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690</v>
      </c>
      <c r="BM467" s="25" t="s">
        <v>4676</v>
      </c>
    </row>
    <row r="468" s="1" customFormat="1" ht="16.5" customHeight="1">
      <c r="B468" s="47"/>
      <c r="C468" s="240" t="s">
        <v>1900</v>
      </c>
      <c r="D468" s="240" t="s">
        <v>418</v>
      </c>
      <c r="E468" s="241" t="s">
        <v>4677</v>
      </c>
      <c r="F468" s="242" t="s">
        <v>4678</v>
      </c>
      <c r="G468" s="243" t="s">
        <v>678</v>
      </c>
      <c r="H468" s="244">
        <v>1</v>
      </c>
      <c r="I468" s="245"/>
      <c r="J468" s="246">
        <f>ROUND(I468*H468,2)</f>
        <v>0</v>
      </c>
      <c r="K468" s="242" t="s">
        <v>4095</v>
      </c>
      <c r="L468" s="73"/>
      <c r="M468" s="247" t="s">
        <v>21</v>
      </c>
      <c r="N468" s="248" t="s">
        <v>47</v>
      </c>
      <c r="O468" s="48"/>
      <c r="P468" s="249">
        <f>O468*H468</f>
        <v>0</v>
      </c>
      <c r="Q468" s="249">
        <v>0.03993</v>
      </c>
      <c r="R468" s="249">
        <f>Q468*H468</f>
        <v>0.03993</v>
      </c>
      <c r="S468" s="249">
        <v>0</v>
      </c>
      <c r="T468" s="250">
        <f>S468*H468</f>
        <v>0</v>
      </c>
      <c r="AR468" s="25" t="s">
        <v>690</v>
      </c>
      <c r="AT468" s="25" t="s">
        <v>418</v>
      </c>
      <c r="AU468" s="25" t="s">
        <v>86</v>
      </c>
      <c r="AY468" s="25" t="s">
        <v>414</v>
      </c>
      <c r="BE468" s="251">
        <f>IF(N468="základní",J468,0)</f>
        <v>0</v>
      </c>
      <c r="BF468" s="251">
        <f>IF(N468="snížená",J468,0)</f>
        <v>0</v>
      </c>
      <c r="BG468" s="251">
        <f>IF(N468="zákl. přenesená",J468,0)</f>
        <v>0</v>
      </c>
      <c r="BH468" s="251">
        <f>IF(N468="sníž. přenesená",J468,0)</f>
        <v>0</v>
      </c>
      <c r="BI468" s="251">
        <f>IF(N468="nulová",J468,0)</f>
        <v>0</v>
      </c>
      <c r="BJ468" s="25" t="s">
        <v>83</v>
      </c>
      <c r="BK468" s="251">
        <f>ROUND(I468*H468,2)</f>
        <v>0</v>
      </c>
      <c r="BL468" s="25" t="s">
        <v>690</v>
      </c>
      <c r="BM468" s="25" t="s">
        <v>4679</v>
      </c>
    </row>
    <row r="469" s="1" customFormat="1" ht="16.5" customHeight="1">
      <c r="B469" s="47"/>
      <c r="C469" s="240" t="s">
        <v>1904</v>
      </c>
      <c r="D469" s="240" t="s">
        <v>418</v>
      </c>
      <c r="E469" s="241" t="s">
        <v>4680</v>
      </c>
      <c r="F469" s="242" t="s">
        <v>4681</v>
      </c>
      <c r="G469" s="243" t="s">
        <v>678</v>
      </c>
      <c r="H469" s="244">
        <v>1</v>
      </c>
      <c r="I469" s="245"/>
      <c r="J469" s="246">
        <f>ROUND(I469*H469,2)</f>
        <v>0</v>
      </c>
      <c r="K469" s="242" t="s">
        <v>4095</v>
      </c>
      <c r="L469" s="73"/>
      <c r="M469" s="247" t="s">
        <v>21</v>
      </c>
      <c r="N469" s="248" t="s">
        <v>47</v>
      </c>
      <c r="O469" s="48"/>
      <c r="P469" s="249">
        <f>O469*H469</f>
        <v>0</v>
      </c>
      <c r="Q469" s="249">
        <v>0.056099999999999997</v>
      </c>
      <c r="R469" s="249">
        <f>Q469*H469</f>
        <v>0.056099999999999997</v>
      </c>
      <c r="S469" s="249">
        <v>0</v>
      </c>
      <c r="T469" s="250">
        <f>S469*H469</f>
        <v>0</v>
      </c>
      <c r="AR469" s="25" t="s">
        <v>690</v>
      </c>
      <c r="AT469" s="25" t="s">
        <v>418</v>
      </c>
      <c r="AU469" s="25" t="s">
        <v>86</v>
      </c>
      <c r="AY469" s="25" t="s">
        <v>414</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690</v>
      </c>
      <c r="BM469" s="25" t="s">
        <v>4682</v>
      </c>
    </row>
    <row r="470" s="1" customFormat="1" ht="16.5" customHeight="1">
      <c r="B470" s="47"/>
      <c r="C470" s="240" t="s">
        <v>1908</v>
      </c>
      <c r="D470" s="240" t="s">
        <v>418</v>
      </c>
      <c r="E470" s="241" t="s">
        <v>4683</v>
      </c>
      <c r="F470" s="242" t="s">
        <v>4684</v>
      </c>
      <c r="G470" s="243" t="s">
        <v>678</v>
      </c>
      <c r="H470" s="244">
        <v>2</v>
      </c>
      <c r="I470" s="245"/>
      <c r="J470" s="246">
        <f>ROUND(I470*H470,2)</f>
        <v>0</v>
      </c>
      <c r="K470" s="242" t="s">
        <v>4095</v>
      </c>
      <c r="L470" s="73"/>
      <c r="M470" s="247" t="s">
        <v>21</v>
      </c>
      <c r="N470" s="248" t="s">
        <v>47</v>
      </c>
      <c r="O470" s="48"/>
      <c r="P470" s="249">
        <f>O470*H470</f>
        <v>0</v>
      </c>
      <c r="Q470" s="249">
        <v>0.029100000000000001</v>
      </c>
      <c r="R470" s="249">
        <f>Q470*H470</f>
        <v>0.058200000000000002</v>
      </c>
      <c r="S470" s="249">
        <v>0</v>
      </c>
      <c r="T470" s="250">
        <f>S470*H470</f>
        <v>0</v>
      </c>
      <c r="AR470" s="25" t="s">
        <v>690</v>
      </c>
      <c r="AT470" s="25" t="s">
        <v>418</v>
      </c>
      <c r="AU470" s="25" t="s">
        <v>86</v>
      </c>
      <c r="AY470" s="25" t="s">
        <v>414</v>
      </c>
      <c r="BE470" s="251">
        <f>IF(N470="základní",J470,0)</f>
        <v>0</v>
      </c>
      <c r="BF470" s="251">
        <f>IF(N470="snížená",J470,0)</f>
        <v>0</v>
      </c>
      <c r="BG470" s="251">
        <f>IF(N470="zákl. přenesená",J470,0)</f>
        <v>0</v>
      </c>
      <c r="BH470" s="251">
        <f>IF(N470="sníž. přenesená",J470,0)</f>
        <v>0</v>
      </c>
      <c r="BI470" s="251">
        <f>IF(N470="nulová",J470,0)</f>
        <v>0</v>
      </c>
      <c r="BJ470" s="25" t="s">
        <v>83</v>
      </c>
      <c r="BK470" s="251">
        <f>ROUND(I470*H470,2)</f>
        <v>0</v>
      </c>
      <c r="BL470" s="25" t="s">
        <v>690</v>
      </c>
      <c r="BM470" s="25" t="s">
        <v>4685</v>
      </c>
    </row>
    <row r="471" s="1" customFormat="1" ht="16.5" customHeight="1">
      <c r="B471" s="47"/>
      <c r="C471" s="240" t="s">
        <v>1914</v>
      </c>
      <c r="D471" s="240" t="s">
        <v>418</v>
      </c>
      <c r="E471" s="241" t="s">
        <v>4686</v>
      </c>
      <c r="F471" s="242" t="s">
        <v>4687</v>
      </c>
      <c r="G471" s="243" t="s">
        <v>678</v>
      </c>
      <c r="H471" s="244">
        <v>1</v>
      </c>
      <c r="I471" s="245"/>
      <c r="J471" s="246">
        <f>ROUND(I471*H471,2)</f>
        <v>0</v>
      </c>
      <c r="K471" s="242" t="s">
        <v>4095</v>
      </c>
      <c r="L471" s="73"/>
      <c r="M471" s="247" t="s">
        <v>21</v>
      </c>
      <c r="N471" s="248" t="s">
        <v>47</v>
      </c>
      <c r="O471" s="48"/>
      <c r="P471" s="249">
        <f>O471*H471</f>
        <v>0</v>
      </c>
      <c r="Q471" s="249">
        <v>0.034479999999999997</v>
      </c>
      <c r="R471" s="249">
        <f>Q471*H471</f>
        <v>0.034479999999999997</v>
      </c>
      <c r="S471" s="249">
        <v>0</v>
      </c>
      <c r="T471" s="250">
        <f>S471*H471</f>
        <v>0</v>
      </c>
      <c r="AR471" s="25" t="s">
        <v>690</v>
      </c>
      <c r="AT471" s="25" t="s">
        <v>418</v>
      </c>
      <c r="AU471" s="25" t="s">
        <v>86</v>
      </c>
      <c r="AY471" s="25" t="s">
        <v>414</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690</v>
      </c>
      <c r="BM471" s="25" t="s">
        <v>4688</v>
      </c>
    </row>
    <row r="472" s="1" customFormat="1" ht="16.5" customHeight="1">
      <c r="B472" s="47"/>
      <c r="C472" s="240" t="s">
        <v>1920</v>
      </c>
      <c r="D472" s="240" t="s">
        <v>418</v>
      </c>
      <c r="E472" s="241" t="s">
        <v>4689</v>
      </c>
      <c r="F472" s="242" t="s">
        <v>4690</v>
      </c>
      <c r="G472" s="243" t="s">
        <v>678</v>
      </c>
      <c r="H472" s="244">
        <v>1</v>
      </c>
      <c r="I472" s="245"/>
      <c r="J472" s="246">
        <f>ROUND(I472*H472,2)</f>
        <v>0</v>
      </c>
      <c r="K472" s="242" t="s">
        <v>4095</v>
      </c>
      <c r="L472" s="73"/>
      <c r="M472" s="247" t="s">
        <v>21</v>
      </c>
      <c r="N472" s="248" t="s">
        <v>47</v>
      </c>
      <c r="O472" s="48"/>
      <c r="P472" s="249">
        <f>O472*H472</f>
        <v>0</v>
      </c>
      <c r="Q472" s="249">
        <v>0.03986</v>
      </c>
      <c r="R472" s="249">
        <f>Q472*H472</f>
        <v>0.03986</v>
      </c>
      <c r="S472" s="249">
        <v>0</v>
      </c>
      <c r="T472" s="250">
        <f>S472*H472</f>
        <v>0</v>
      </c>
      <c r="AR472" s="25" t="s">
        <v>690</v>
      </c>
      <c r="AT472" s="25" t="s">
        <v>418</v>
      </c>
      <c r="AU472" s="25" t="s">
        <v>86</v>
      </c>
      <c r="AY472" s="25" t="s">
        <v>414</v>
      </c>
      <c r="BE472" s="251">
        <f>IF(N472="základní",J472,0)</f>
        <v>0</v>
      </c>
      <c r="BF472" s="251">
        <f>IF(N472="snížená",J472,0)</f>
        <v>0</v>
      </c>
      <c r="BG472" s="251">
        <f>IF(N472="zákl. přenesená",J472,0)</f>
        <v>0</v>
      </c>
      <c r="BH472" s="251">
        <f>IF(N472="sníž. přenesená",J472,0)</f>
        <v>0</v>
      </c>
      <c r="BI472" s="251">
        <f>IF(N472="nulová",J472,0)</f>
        <v>0</v>
      </c>
      <c r="BJ472" s="25" t="s">
        <v>83</v>
      </c>
      <c r="BK472" s="251">
        <f>ROUND(I472*H472,2)</f>
        <v>0</v>
      </c>
      <c r="BL472" s="25" t="s">
        <v>690</v>
      </c>
      <c r="BM472" s="25" t="s">
        <v>4691</v>
      </c>
    </row>
    <row r="473" s="1" customFormat="1" ht="16.5" customHeight="1">
      <c r="B473" s="47"/>
      <c r="C473" s="240" t="s">
        <v>1925</v>
      </c>
      <c r="D473" s="240" t="s">
        <v>418</v>
      </c>
      <c r="E473" s="241" t="s">
        <v>4689</v>
      </c>
      <c r="F473" s="242" t="s">
        <v>4690</v>
      </c>
      <c r="G473" s="243" t="s">
        <v>678</v>
      </c>
      <c r="H473" s="244">
        <v>12</v>
      </c>
      <c r="I473" s="245"/>
      <c r="J473" s="246">
        <f>ROUND(I473*H473,2)</f>
        <v>0</v>
      </c>
      <c r="K473" s="242" t="s">
        <v>4095</v>
      </c>
      <c r="L473" s="73"/>
      <c r="M473" s="247" t="s">
        <v>21</v>
      </c>
      <c r="N473" s="248" t="s">
        <v>47</v>
      </c>
      <c r="O473" s="48"/>
      <c r="P473" s="249">
        <f>O473*H473</f>
        <v>0</v>
      </c>
      <c r="Q473" s="249">
        <v>0.03986</v>
      </c>
      <c r="R473" s="249">
        <f>Q473*H473</f>
        <v>0.47831999999999997</v>
      </c>
      <c r="S473" s="249">
        <v>0</v>
      </c>
      <c r="T473" s="250">
        <f>S473*H473</f>
        <v>0</v>
      </c>
      <c r="AR473" s="25" t="s">
        <v>690</v>
      </c>
      <c r="AT473" s="25" t="s">
        <v>418</v>
      </c>
      <c r="AU473" s="25" t="s">
        <v>86</v>
      </c>
      <c r="AY473" s="25" t="s">
        <v>414</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690</v>
      </c>
      <c r="BM473" s="25" t="s">
        <v>4692</v>
      </c>
    </row>
    <row r="474" s="1" customFormat="1" ht="16.5" customHeight="1">
      <c r="B474" s="47"/>
      <c r="C474" s="240" t="s">
        <v>1930</v>
      </c>
      <c r="D474" s="240" t="s">
        <v>418</v>
      </c>
      <c r="E474" s="241" t="s">
        <v>4693</v>
      </c>
      <c r="F474" s="242" t="s">
        <v>4694</v>
      </c>
      <c r="G474" s="243" t="s">
        <v>678</v>
      </c>
      <c r="H474" s="244">
        <v>2</v>
      </c>
      <c r="I474" s="245"/>
      <c r="J474" s="246">
        <f>ROUND(I474*H474,2)</f>
        <v>0</v>
      </c>
      <c r="K474" s="242" t="s">
        <v>4095</v>
      </c>
      <c r="L474" s="73"/>
      <c r="M474" s="247" t="s">
        <v>21</v>
      </c>
      <c r="N474" s="248" t="s">
        <v>47</v>
      </c>
      <c r="O474" s="48"/>
      <c r="P474" s="249">
        <f>O474*H474</f>
        <v>0</v>
      </c>
      <c r="Q474" s="249">
        <v>0.045240000000000002</v>
      </c>
      <c r="R474" s="249">
        <f>Q474*H474</f>
        <v>0.090480000000000005</v>
      </c>
      <c r="S474" s="249">
        <v>0</v>
      </c>
      <c r="T474" s="250">
        <f>S474*H474</f>
        <v>0</v>
      </c>
      <c r="AR474" s="25" t="s">
        <v>690</v>
      </c>
      <c r="AT474" s="25" t="s">
        <v>418</v>
      </c>
      <c r="AU474" s="25" t="s">
        <v>86</v>
      </c>
      <c r="AY474" s="25" t="s">
        <v>414</v>
      </c>
      <c r="BE474" s="251">
        <f>IF(N474="základní",J474,0)</f>
        <v>0</v>
      </c>
      <c r="BF474" s="251">
        <f>IF(N474="snížená",J474,0)</f>
        <v>0</v>
      </c>
      <c r="BG474" s="251">
        <f>IF(N474="zákl. přenesená",J474,0)</f>
        <v>0</v>
      </c>
      <c r="BH474" s="251">
        <f>IF(N474="sníž. přenesená",J474,0)</f>
        <v>0</v>
      </c>
      <c r="BI474" s="251">
        <f>IF(N474="nulová",J474,0)</f>
        <v>0</v>
      </c>
      <c r="BJ474" s="25" t="s">
        <v>83</v>
      </c>
      <c r="BK474" s="251">
        <f>ROUND(I474*H474,2)</f>
        <v>0</v>
      </c>
      <c r="BL474" s="25" t="s">
        <v>690</v>
      </c>
      <c r="BM474" s="25" t="s">
        <v>4695</v>
      </c>
    </row>
    <row r="475" s="1" customFormat="1" ht="16.5" customHeight="1">
      <c r="B475" s="47"/>
      <c r="C475" s="240" t="s">
        <v>1935</v>
      </c>
      <c r="D475" s="240" t="s">
        <v>418</v>
      </c>
      <c r="E475" s="241" t="s">
        <v>4696</v>
      </c>
      <c r="F475" s="242" t="s">
        <v>4697</v>
      </c>
      <c r="G475" s="243" t="s">
        <v>678</v>
      </c>
      <c r="H475" s="244">
        <v>2</v>
      </c>
      <c r="I475" s="245"/>
      <c r="J475" s="246">
        <f>ROUND(I475*H475,2)</f>
        <v>0</v>
      </c>
      <c r="K475" s="242" t="s">
        <v>4095</v>
      </c>
      <c r="L475" s="73"/>
      <c r="M475" s="247" t="s">
        <v>21</v>
      </c>
      <c r="N475" s="248" t="s">
        <v>47</v>
      </c>
      <c r="O475" s="48"/>
      <c r="P475" s="249">
        <f>O475*H475</f>
        <v>0</v>
      </c>
      <c r="Q475" s="249">
        <v>0.041950000000000001</v>
      </c>
      <c r="R475" s="249">
        <f>Q475*H475</f>
        <v>0.083900000000000002</v>
      </c>
      <c r="S475" s="249">
        <v>0</v>
      </c>
      <c r="T475" s="250">
        <f>S475*H475</f>
        <v>0</v>
      </c>
      <c r="AR475" s="25" t="s">
        <v>690</v>
      </c>
      <c r="AT475" s="25" t="s">
        <v>418</v>
      </c>
      <c r="AU475" s="25" t="s">
        <v>86</v>
      </c>
      <c r="AY475" s="25" t="s">
        <v>414</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690</v>
      </c>
      <c r="BM475" s="25" t="s">
        <v>4698</v>
      </c>
    </row>
    <row r="476" s="1" customFormat="1" ht="16.5" customHeight="1">
      <c r="B476" s="47"/>
      <c r="C476" s="240" t="s">
        <v>1939</v>
      </c>
      <c r="D476" s="240" t="s">
        <v>418</v>
      </c>
      <c r="E476" s="241" t="s">
        <v>4699</v>
      </c>
      <c r="F476" s="242" t="s">
        <v>4700</v>
      </c>
      <c r="G476" s="243" t="s">
        <v>678</v>
      </c>
      <c r="H476" s="244">
        <v>3</v>
      </c>
      <c r="I476" s="245"/>
      <c r="J476" s="246">
        <f>ROUND(I476*H476,2)</f>
        <v>0</v>
      </c>
      <c r="K476" s="242" t="s">
        <v>4095</v>
      </c>
      <c r="L476" s="73"/>
      <c r="M476" s="247" t="s">
        <v>21</v>
      </c>
      <c r="N476" s="248" t="s">
        <v>47</v>
      </c>
      <c r="O476" s="48"/>
      <c r="P476" s="249">
        <f>O476*H476</f>
        <v>0</v>
      </c>
      <c r="Q476" s="249">
        <v>0.0499</v>
      </c>
      <c r="R476" s="249">
        <f>Q476*H476</f>
        <v>0.1497</v>
      </c>
      <c r="S476" s="249">
        <v>0</v>
      </c>
      <c r="T476" s="250">
        <f>S476*H476</f>
        <v>0</v>
      </c>
      <c r="AR476" s="25" t="s">
        <v>690</v>
      </c>
      <c r="AT476" s="25" t="s">
        <v>418</v>
      </c>
      <c r="AU476" s="25" t="s">
        <v>86</v>
      </c>
      <c r="AY476" s="25" t="s">
        <v>414</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690</v>
      </c>
      <c r="BM476" s="25" t="s">
        <v>4701</v>
      </c>
    </row>
    <row r="477" s="1" customFormat="1" ht="16.5" customHeight="1">
      <c r="B477" s="47"/>
      <c r="C477" s="240" t="s">
        <v>1948</v>
      </c>
      <c r="D477" s="240" t="s">
        <v>418</v>
      </c>
      <c r="E477" s="241" t="s">
        <v>4702</v>
      </c>
      <c r="F477" s="242" t="s">
        <v>4703</v>
      </c>
      <c r="G477" s="243" t="s">
        <v>678</v>
      </c>
      <c r="H477" s="244">
        <v>1</v>
      </c>
      <c r="I477" s="245"/>
      <c r="J477" s="246">
        <f>ROUND(I477*H477,2)</f>
        <v>0</v>
      </c>
      <c r="K477" s="242" t="s">
        <v>4095</v>
      </c>
      <c r="L477" s="73"/>
      <c r="M477" s="247" t="s">
        <v>21</v>
      </c>
      <c r="N477" s="248" t="s">
        <v>47</v>
      </c>
      <c r="O477" s="48"/>
      <c r="P477" s="249">
        <f>O477*H477</f>
        <v>0</v>
      </c>
      <c r="Q477" s="249">
        <v>0.057849999999999999</v>
      </c>
      <c r="R477" s="249">
        <f>Q477*H477</f>
        <v>0.057849999999999999</v>
      </c>
      <c r="S477" s="249">
        <v>0</v>
      </c>
      <c r="T477" s="250">
        <f>S477*H477</f>
        <v>0</v>
      </c>
      <c r="AR477" s="25" t="s">
        <v>690</v>
      </c>
      <c r="AT477" s="25" t="s">
        <v>418</v>
      </c>
      <c r="AU477" s="25" t="s">
        <v>86</v>
      </c>
      <c r="AY477" s="25" t="s">
        <v>414</v>
      </c>
      <c r="BE477" s="251">
        <f>IF(N477="základní",J477,0)</f>
        <v>0</v>
      </c>
      <c r="BF477" s="251">
        <f>IF(N477="snížená",J477,0)</f>
        <v>0</v>
      </c>
      <c r="BG477" s="251">
        <f>IF(N477="zákl. přenesená",J477,0)</f>
        <v>0</v>
      </c>
      <c r="BH477" s="251">
        <f>IF(N477="sníž. přenesená",J477,0)</f>
        <v>0</v>
      </c>
      <c r="BI477" s="251">
        <f>IF(N477="nulová",J477,0)</f>
        <v>0</v>
      </c>
      <c r="BJ477" s="25" t="s">
        <v>83</v>
      </c>
      <c r="BK477" s="251">
        <f>ROUND(I477*H477,2)</f>
        <v>0</v>
      </c>
      <c r="BL477" s="25" t="s">
        <v>690</v>
      </c>
      <c r="BM477" s="25" t="s">
        <v>4704</v>
      </c>
    </row>
    <row r="478" s="1" customFormat="1" ht="16.5" customHeight="1">
      <c r="B478" s="47"/>
      <c r="C478" s="240" t="s">
        <v>1953</v>
      </c>
      <c r="D478" s="240" t="s">
        <v>418</v>
      </c>
      <c r="E478" s="241" t="s">
        <v>4705</v>
      </c>
      <c r="F478" s="242" t="s">
        <v>4706</v>
      </c>
      <c r="G478" s="243" t="s">
        <v>678</v>
      </c>
      <c r="H478" s="244">
        <v>2</v>
      </c>
      <c r="I478" s="245"/>
      <c r="J478" s="246">
        <f>ROUND(I478*H478,2)</f>
        <v>0</v>
      </c>
      <c r="K478" s="242" t="s">
        <v>4095</v>
      </c>
      <c r="L478" s="73"/>
      <c r="M478" s="247" t="s">
        <v>21</v>
      </c>
      <c r="N478" s="248" t="s">
        <v>47</v>
      </c>
      <c r="O478" s="48"/>
      <c r="P478" s="249">
        <f>O478*H478</f>
        <v>0</v>
      </c>
      <c r="Q478" s="249">
        <v>0.065799999999999997</v>
      </c>
      <c r="R478" s="249">
        <f>Q478*H478</f>
        <v>0.1316</v>
      </c>
      <c r="S478" s="249">
        <v>0</v>
      </c>
      <c r="T478" s="250">
        <f>S478*H478</f>
        <v>0</v>
      </c>
      <c r="AR478" s="25" t="s">
        <v>690</v>
      </c>
      <c r="AT478" s="25" t="s">
        <v>418</v>
      </c>
      <c r="AU478" s="25" t="s">
        <v>86</v>
      </c>
      <c r="AY478" s="25" t="s">
        <v>414</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690</v>
      </c>
      <c r="BM478" s="25" t="s">
        <v>4707</v>
      </c>
    </row>
    <row r="479" s="1" customFormat="1" ht="16.5" customHeight="1">
      <c r="B479" s="47"/>
      <c r="C479" s="240" t="s">
        <v>1959</v>
      </c>
      <c r="D479" s="240" t="s">
        <v>418</v>
      </c>
      <c r="E479" s="241" t="s">
        <v>4708</v>
      </c>
      <c r="F479" s="242" t="s">
        <v>4709</v>
      </c>
      <c r="G479" s="243" t="s">
        <v>678</v>
      </c>
      <c r="H479" s="244">
        <v>1</v>
      </c>
      <c r="I479" s="245"/>
      <c r="J479" s="246">
        <f>ROUND(I479*H479,2)</f>
        <v>0</v>
      </c>
      <c r="K479" s="242" t="s">
        <v>4095</v>
      </c>
      <c r="L479" s="73"/>
      <c r="M479" s="247" t="s">
        <v>21</v>
      </c>
      <c r="N479" s="248" t="s">
        <v>47</v>
      </c>
      <c r="O479" s="48"/>
      <c r="P479" s="249">
        <f>O479*H479</f>
        <v>0</v>
      </c>
      <c r="Q479" s="249">
        <v>0.081699999999999995</v>
      </c>
      <c r="R479" s="249">
        <f>Q479*H479</f>
        <v>0.081699999999999995</v>
      </c>
      <c r="S479" s="249">
        <v>0</v>
      </c>
      <c r="T479" s="250">
        <f>S479*H479</f>
        <v>0</v>
      </c>
      <c r="AR479" s="25" t="s">
        <v>690</v>
      </c>
      <c r="AT479" s="25" t="s">
        <v>418</v>
      </c>
      <c r="AU479" s="25" t="s">
        <v>86</v>
      </c>
      <c r="AY479" s="25" t="s">
        <v>414</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690</v>
      </c>
      <c r="BM479" s="25" t="s">
        <v>4710</v>
      </c>
    </row>
    <row r="480" s="1" customFormat="1" ht="16.5" customHeight="1">
      <c r="B480" s="47"/>
      <c r="C480" s="240" t="s">
        <v>1965</v>
      </c>
      <c r="D480" s="240" t="s">
        <v>418</v>
      </c>
      <c r="E480" s="241" t="s">
        <v>4711</v>
      </c>
      <c r="F480" s="242" t="s">
        <v>4712</v>
      </c>
      <c r="G480" s="243" t="s">
        <v>678</v>
      </c>
      <c r="H480" s="244">
        <v>1</v>
      </c>
      <c r="I480" s="245"/>
      <c r="J480" s="246">
        <f>ROUND(I480*H480,2)</f>
        <v>0</v>
      </c>
      <c r="K480" s="242" t="s">
        <v>4095</v>
      </c>
      <c r="L480" s="73"/>
      <c r="M480" s="247" t="s">
        <v>21</v>
      </c>
      <c r="N480" s="248" t="s">
        <v>47</v>
      </c>
      <c r="O480" s="48"/>
      <c r="P480" s="249">
        <f>O480*H480</f>
        <v>0</v>
      </c>
      <c r="Q480" s="249">
        <v>0.1135</v>
      </c>
      <c r="R480" s="249">
        <f>Q480*H480</f>
        <v>0.1135</v>
      </c>
      <c r="S480" s="249">
        <v>0</v>
      </c>
      <c r="T480" s="250">
        <f>S480*H480</f>
        <v>0</v>
      </c>
      <c r="AR480" s="25" t="s">
        <v>690</v>
      </c>
      <c r="AT480" s="25" t="s">
        <v>418</v>
      </c>
      <c r="AU480" s="25" t="s">
        <v>86</v>
      </c>
      <c r="AY480" s="25" t="s">
        <v>414</v>
      </c>
      <c r="BE480" s="251">
        <f>IF(N480="základní",J480,0)</f>
        <v>0</v>
      </c>
      <c r="BF480" s="251">
        <f>IF(N480="snížená",J480,0)</f>
        <v>0</v>
      </c>
      <c r="BG480" s="251">
        <f>IF(N480="zákl. přenesená",J480,0)</f>
        <v>0</v>
      </c>
      <c r="BH480" s="251">
        <f>IF(N480="sníž. přenesená",J480,0)</f>
        <v>0</v>
      </c>
      <c r="BI480" s="251">
        <f>IF(N480="nulová",J480,0)</f>
        <v>0</v>
      </c>
      <c r="BJ480" s="25" t="s">
        <v>83</v>
      </c>
      <c r="BK480" s="251">
        <f>ROUND(I480*H480,2)</f>
        <v>0</v>
      </c>
      <c r="BL480" s="25" t="s">
        <v>690</v>
      </c>
      <c r="BM480" s="25" t="s">
        <v>4713</v>
      </c>
    </row>
    <row r="481" s="1" customFormat="1" ht="16.5" customHeight="1">
      <c r="B481" s="47"/>
      <c r="C481" s="240" t="s">
        <v>1972</v>
      </c>
      <c r="D481" s="240" t="s">
        <v>418</v>
      </c>
      <c r="E481" s="241" t="s">
        <v>4714</v>
      </c>
      <c r="F481" s="242" t="s">
        <v>4715</v>
      </c>
      <c r="G481" s="243" t="s">
        <v>678</v>
      </c>
      <c r="H481" s="244">
        <v>515</v>
      </c>
      <c r="I481" s="245"/>
      <c r="J481" s="246">
        <f>ROUND(I481*H481,2)</f>
        <v>0</v>
      </c>
      <c r="K481" s="242" t="s">
        <v>21</v>
      </c>
      <c r="L481" s="73"/>
      <c r="M481" s="247" t="s">
        <v>21</v>
      </c>
      <c r="N481" s="248" t="s">
        <v>47</v>
      </c>
      <c r="O481" s="48"/>
      <c r="P481" s="249">
        <f>O481*H481</f>
        <v>0</v>
      </c>
      <c r="Q481" s="249">
        <v>0</v>
      </c>
      <c r="R481" s="249">
        <f>Q481*H481</f>
        <v>0</v>
      </c>
      <c r="S481" s="249">
        <v>0</v>
      </c>
      <c r="T481" s="250">
        <f>S481*H481</f>
        <v>0</v>
      </c>
      <c r="AR481" s="25" t="s">
        <v>690</v>
      </c>
      <c r="AT481" s="25" t="s">
        <v>418</v>
      </c>
      <c r="AU481" s="25" t="s">
        <v>86</v>
      </c>
      <c r="AY481" s="25" t="s">
        <v>414</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690</v>
      </c>
      <c r="BM481" s="25" t="s">
        <v>4716</v>
      </c>
    </row>
    <row r="482" s="13" customFormat="1">
      <c r="B482" s="265"/>
      <c r="C482" s="266"/>
      <c r="D482" s="252" t="s">
        <v>428</v>
      </c>
      <c r="E482" s="267" t="s">
        <v>21</v>
      </c>
      <c r="F482" s="268" t="s">
        <v>4717</v>
      </c>
      <c r="G482" s="266"/>
      <c r="H482" s="269">
        <v>515</v>
      </c>
      <c r="I482" s="270"/>
      <c r="J482" s="266"/>
      <c r="K482" s="266"/>
      <c r="L482" s="271"/>
      <c r="M482" s="272"/>
      <c r="N482" s="273"/>
      <c r="O482" s="273"/>
      <c r="P482" s="273"/>
      <c r="Q482" s="273"/>
      <c r="R482" s="273"/>
      <c r="S482" s="273"/>
      <c r="T482" s="274"/>
      <c r="AT482" s="275" t="s">
        <v>428</v>
      </c>
      <c r="AU482" s="275" t="s">
        <v>86</v>
      </c>
      <c r="AV482" s="13" t="s">
        <v>86</v>
      </c>
      <c r="AW482" s="13" t="s">
        <v>39</v>
      </c>
      <c r="AX482" s="13" t="s">
        <v>83</v>
      </c>
      <c r="AY482" s="275" t="s">
        <v>414</v>
      </c>
    </row>
    <row r="483" s="12" customFormat="1">
      <c r="B483" s="255"/>
      <c r="C483" s="256"/>
      <c r="D483" s="252" t="s">
        <v>428</v>
      </c>
      <c r="E483" s="257" t="s">
        <v>21</v>
      </c>
      <c r="F483" s="258" t="s">
        <v>4583</v>
      </c>
      <c r="G483" s="256"/>
      <c r="H483" s="257" t="s">
        <v>21</v>
      </c>
      <c r="I483" s="259"/>
      <c r="J483" s="256"/>
      <c r="K483" s="256"/>
      <c r="L483" s="260"/>
      <c r="M483" s="261"/>
      <c r="N483" s="262"/>
      <c r="O483" s="262"/>
      <c r="P483" s="262"/>
      <c r="Q483" s="262"/>
      <c r="R483" s="262"/>
      <c r="S483" s="262"/>
      <c r="T483" s="263"/>
      <c r="AT483" s="264" t="s">
        <v>428</v>
      </c>
      <c r="AU483" s="264" t="s">
        <v>86</v>
      </c>
      <c r="AV483" s="12" t="s">
        <v>83</v>
      </c>
      <c r="AW483" s="12" t="s">
        <v>39</v>
      </c>
      <c r="AX483" s="12" t="s">
        <v>76</v>
      </c>
      <c r="AY483" s="264" t="s">
        <v>414</v>
      </c>
    </row>
    <row r="484" s="1" customFormat="1" ht="16.5" customHeight="1">
      <c r="B484" s="47"/>
      <c r="C484" s="240" t="s">
        <v>1977</v>
      </c>
      <c r="D484" s="240" t="s">
        <v>418</v>
      </c>
      <c r="E484" s="241" t="s">
        <v>4718</v>
      </c>
      <c r="F484" s="242" t="s">
        <v>4719</v>
      </c>
      <c r="G484" s="243" t="s">
        <v>678</v>
      </c>
      <c r="H484" s="244">
        <v>10</v>
      </c>
      <c r="I484" s="245"/>
      <c r="J484" s="246">
        <f>ROUND(I484*H484,2)</f>
        <v>0</v>
      </c>
      <c r="K484" s="242" t="s">
        <v>4095</v>
      </c>
      <c r="L484" s="73"/>
      <c r="M484" s="247" t="s">
        <v>21</v>
      </c>
      <c r="N484" s="248" t="s">
        <v>47</v>
      </c>
      <c r="O484" s="48"/>
      <c r="P484" s="249">
        <f>O484*H484</f>
        <v>0</v>
      </c>
      <c r="Q484" s="249">
        <v>0</v>
      </c>
      <c r="R484" s="249">
        <f>Q484*H484</f>
        <v>0</v>
      </c>
      <c r="S484" s="249">
        <v>0</v>
      </c>
      <c r="T484" s="250">
        <f>S484*H484</f>
        <v>0</v>
      </c>
      <c r="AR484" s="25" t="s">
        <v>690</v>
      </c>
      <c r="AT484" s="25" t="s">
        <v>418</v>
      </c>
      <c r="AU484" s="25" t="s">
        <v>86</v>
      </c>
      <c r="AY484" s="25" t="s">
        <v>414</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690</v>
      </c>
      <c r="BM484" s="25" t="s">
        <v>4720</v>
      </c>
    </row>
    <row r="485" s="1" customFormat="1" ht="16.5" customHeight="1">
      <c r="B485" s="47"/>
      <c r="C485" s="240" t="s">
        <v>1982</v>
      </c>
      <c r="D485" s="240" t="s">
        <v>418</v>
      </c>
      <c r="E485" s="241" t="s">
        <v>4721</v>
      </c>
      <c r="F485" s="242" t="s">
        <v>4722</v>
      </c>
      <c r="G485" s="243" t="s">
        <v>678</v>
      </c>
      <c r="H485" s="244">
        <v>58</v>
      </c>
      <c r="I485" s="245"/>
      <c r="J485" s="246">
        <f>ROUND(I485*H485,2)</f>
        <v>0</v>
      </c>
      <c r="K485" s="242" t="s">
        <v>4095</v>
      </c>
      <c r="L485" s="73"/>
      <c r="M485" s="247" t="s">
        <v>21</v>
      </c>
      <c r="N485" s="248" t="s">
        <v>47</v>
      </c>
      <c r="O485" s="48"/>
      <c r="P485" s="249">
        <f>O485*H485</f>
        <v>0</v>
      </c>
      <c r="Q485" s="249">
        <v>0</v>
      </c>
      <c r="R485" s="249">
        <f>Q485*H485</f>
        <v>0</v>
      </c>
      <c r="S485" s="249">
        <v>0</v>
      </c>
      <c r="T485" s="250">
        <f>S485*H485</f>
        <v>0</v>
      </c>
      <c r="AR485" s="25" t="s">
        <v>690</v>
      </c>
      <c r="AT485" s="25" t="s">
        <v>418</v>
      </c>
      <c r="AU485" s="25" t="s">
        <v>86</v>
      </c>
      <c r="AY485" s="25" t="s">
        <v>414</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690</v>
      </c>
      <c r="BM485" s="25" t="s">
        <v>4723</v>
      </c>
    </row>
    <row r="486" s="13" customFormat="1">
      <c r="B486" s="265"/>
      <c r="C486" s="266"/>
      <c r="D486" s="252" t="s">
        <v>428</v>
      </c>
      <c r="E486" s="267" t="s">
        <v>21</v>
      </c>
      <c r="F486" s="268" t="s">
        <v>4724</v>
      </c>
      <c r="G486" s="266"/>
      <c r="H486" s="269">
        <v>58</v>
      </c>
      <c r="I486" s="270"/>
      <c r="J486" s="266"/>
      <c r="K486" s="266"/>
      <c r="L486" s="271"/>
      <c r="M486" s="272"/>
      <c r="N486" s="273"/>
      <c r="O486" s="273"/>
      <c r="P486" s="273"/>
      <c r="Q486" s="273"/>
      <c r="R486" s="273"/>
      <c r="S486" s="273"/>
      <c r="T486" s="274"/>
      <c r="AT486" s="275" t="s">
        <v>428</v>
      </c>
      <c r="AU486" s="275" t="s">
        <v>86</v>
      </c>
      <c r="AV486" s="13" t="s">
        <v>86</v>
      </c>
      <c r="AW486" s="13" t="s">
        <v>39</v>
      </c>
      <c r="AX486" s="13" t="s">
        <v>83</v>
      </c>
      <c r="AY486" s="275" t="s">
        <v>414</v>
      </c>
    </row>
    <row r="487" s="12" customFormat="1">
      <c r="B487" s="255"/>
      <c r="C487" s="256"/>
      <c r="D487" s="252" t="s">
        <v>428</v>
      </c>
      <c r="E487" s="257" t="s">
        <v>21</v>
      </c>
      <c r="F487" s="258" t="s">
        <v>4583</v>
      </c>
      <c r="G487" s="256"/>
      <c r="H487" s="257" t="s">
        <v>21</v>
      </c>
      <c r="I487" s="259"/>
      <c r="J487" s="256"/>
      <c r="K487" s="256"/>
      <c r="L487" s="260"/>
      <c r="M487" s="261"/>
      <c r="N487" s="262"/>
      <c r="O487" s="262"/>
      <c r="P487" s="262"/>
      <c r="Q487" s="262"/>
      <c r="R487" s="262"/>
      <c r="S487" s="262"/>
      <c r="T487" s="263"/>
      <c r="AT487" s="264" t="s">
        <v>428</v>
      </c>
      <c r="AU487" s="264" t="s">
        <v>86</v>
      </c>
      <c r="AV487" s="12" t="s">
        <v>83</v>
      </c>
      <c r="AW487" s="12" t="s">
        <v>39</v>
      </c>
      <c r="AX487" s="12" t="s">
        <v>76</v>
      </c>
      <c r="AY487" s="264" t="s">
        <v>414</v>
      </c>
    </row>
    <row r="488" s="1" customFormat="1" ht="16.5" customHeight="1">
      <c r="B488" s="47"/>
      <c r="C488" s="240" t="s">
        <v>1990</v>
      </c>
      <c r="D488" s="240" t="s">
        <v>418</v>
      </c>
      <c r="E488" s="241" t="s">
        <v>4725</v>
      </c>
      <c r="F488" s="242" t="s">
        <v>4726</v>
      </c>
      <c r="G488" s="243" t="s">
        <v>678</v>
      </c>
      <c r="H488" s="244">
        <v>586</v>
      </c>
      <c r="I488" s="245"/>
      <c r="J488" s="246">
        <f>ROUND(I488*H488,2)</f>
        <v>0</v>
      </c>
      <c r="K488" s="242" t="s">
        <v>4095</v>
      </c>
      <c r="L488" s="73"/>
      <c r="M488" s="247" t="s">
        <v>21</v>
      </c>
      <c r="N488" s="248" t="s">
        <v>47</v>
      </c>
      <c r="O488" s="48"/>
      <c r="P488" s="249">
        <f>O488*H488</f>
        <v>0</v>
      </c>
      <c r="Q488" s="249">
        <v>0</v>
      </c>
      <c r="R488" s="249">
        <f>Q488*H488</f>
        <v>0</v>
      </c>
      <c r="S488" s="249">
        <v>0</v>
      </c>
      <c r="T488" s="250">
        <f>S488*H488</f>
        <v>0</v>
      </c>
      <c r="AR488" s="25" t="s">
        <v>690</v>
      </c>
      <c r="AT488" s="25" t="s">
        <v>418</v>
      </c>
      <c r="AU488" s="25" t="s">
        <v>86</v>
      </c>
      <c r="AY488" s="25" t="s">
        <v>414</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690</v>
      </c>
      <c r="BM488" s="25" t="s">
        <v>4727</v>
      </c>
    </row>
    <row r="489" s="13" customFormat="1">
      <c r="B489" s="265"/>
      <c r="C489" s="266"/>
      <c r="D489" s="252" t="s">
        <v>428</v>
      </c>
      <c r="E489" s="267" t="s">
        <v>21</v>
      </c>
      <c r="F489" s="268" t="s">
        <v>4728</v>
      </c>
      <c r="G489" s="266"/>
      <c r="H489" s="269">
        <v>586</v>
      </c>
      <c r="I489" s="270"/>
      <c r="J489" s="266"/>
      <c r="K489" s="266"/>
      <c r="L489" s="271"/>
      <c r="M489" s="272"/>
      <c r="N489" s="273"/>
      <c r="O489" s="273"/>
      <c r="P489" s="273"/>
      <c r="Q489" s="273"/>
      <c r="R489" s="273"/>
      <c r="S489" s="273"/>
      <c r="T489" s="274"/>
      <c r="AT489" s="275" t="s">
        <v>428</v>
      </c>
      <c r="AU489" s="275" t="s">
        <v>86</v>
      </c>
      <c r="AV489" s="13" t="s">
        <v>86</v>
      </c>
      <c r="AW489" s="13" t="s">
        <v>39</v>
      </c>
      <c r="AX489" s="13" t="s">
        <v>83</v>
      </c>
      <c r="AY489" s="275" t="s">
        <v>414</v>
      </c>
    </row>
    <row r="490" s="12" customFormat="1">
      <c r="B490" s="255"/>
      <c r="C490" s="256"/>
      <c r="D490" s="252" t="s">
        <v>428</v>
      </c>
      <c r="E490" s="257" t="s">
        <v>21</v>
      </c>
      <c r="F490" s="258" t="s">
        <v>4583</v>
      </c>
      <c r="G490" s="256"/>
      <c r="H490" s="257" t="s">
        <v>21</v>
      </c>
      <c r="I490" s="259"/>
      <c r="J490" s="256"/>
      <c r="K490" s="256"/>
      <c r="L490" s="260"/>
      <c r="M490" s="261"/>
      <c r="N490" s="262"/>
      <c r="O490" s="262"/>
      <c r="P490" s="262"/>
      <c r="Q490" s="262"/>
      <c r="R490" s="262"/>
      <c r="S490" s="262"/>
      <c r="T490" s="263"/>
      <c r="AT490" s="264" t="s">
        <v>428</v>
      </c>
      <c r="AU490" s="264" t="s">
        <v>86</v>
      </c>
      <c r="AV490" s="12" t="s">
        <v>83</v>
      </c>
      <c r="AW490" s="12" t="s">
        <v>39</v>
      </c>
      <c r="AX490" s="12" t="s">
        <v>76</v>
      </c>
      <c r="AY490" s="264" t="s">
        <v>414</v>
      </c>
    </row>
    <row r="491" s="1" customFormat="1" ht="16.5" customHeight="1">
      <c r="B491" s="47"/>
      <c r="C491" s="240" t="s">
        <v>1995</v>
      </c>
      <c r="D491" s="240" t="s">
        <v>418</v>
      </c>
      <c r="E491" s="241" t="s">
        <v>4729</v>
      </c>
      <c r="F491" s="242" t="s">
        <v>4730</v>
      </c>
      <c r="G491" s="243" t="s">
        <v>678</v>
      </c>
      <c r="H491" s="244">
        <v>1120</v>
      </c>
      <c r="I491" s="245"/>
      <c r="J491" s="246">
        <f>ROUND(I491*H491,2)</f>
        <v>0</v>
      </c>
      <c r="K491" s="242" t="s">
        <v>4095</v>
      </c>
      <c r="L491" s="73"/>
      <c r="M491" s="247" t="s">
        <v>21</v>
      </c>
      <c r="N491" s="248" t="s">
        <v>47</v>
      </c>
      <c r="O491" s="48"/>
      <c r="P491" s="249">
        <f>O491*H491</f>
        <v>0</v>
      </c>
      <c r="Q491" s="249">
        <v>9.0000000000000006E-05</v>
      </c>
      <c r="R491" s="249">
        <f>Q491*H491</f>
        <v>0.1008</v>
      </c>
      <c r="S491" s="249">
        <v>0.00044999999999999999</v>
      </c>
      <c r="T491" s="250">
        <f>S491*H491</f>
        <v>0.504</v>
      </c>
      <c r="AR491" s="25" t="s">
        <v>690</v>
      </c>
      <c r="AT491" s="25" t="s">
        <v>418</v>
      </c>
      <c r="AU491" s="25" t="s">
        <v>86</v>
      </c>
      <c r="AY491" s="25" t="s">
        <v>414</v>
      </c>
      <c r="BE491" s="251">
        <f>IF(N491="základní",J491,0)</f>
        <v>0</v>
      </c>
      <c r="BF491" s="251">
        <f>IF(N491="snížená",J491,0)</f>
        <v>0</v>
      </c>
      <c r="BG491" s="251">
        <f>IF(N491="zákl. přenesená",J491,0)</f>
        <v>0</v>
      </c>
      <c r="BH491" s="251">
        <f>IF(N491="sníž. přenesená",J491,0)</f>
        <v>0</v>
      </c>
      <c r="BI491" s="251">
        <f>IF(N491="nulová",J491,0)</f>
        <v>0</v>
      </c>
      <c r="BJ491" s="25" t="s">
        <v>83</v>
      </c>
      <c r="BK491" s="251">
        <f>ROUND(I491*H491,2)</f>
        <v>0</v>
      </c>
      <c r="BL491" s="25" t="s">
        <v>690</v>
      </c>
      <c r="BM491" s="25" t="s">
        <v>4731</v>
      </c>
    </row>
    <row r="492" s="13" customFormat="1">
      <c r="B492" s="265"/>
      <c r="C492" s="266"/>
      <c r="D492" s="252" t="s">
        <v>428</v>
      </c>
      <c r="E492" s="267" t="s">
        <v>21</v>
      </c>
      <c r="F492" s="268" t="s">
        <v>4732</v>
      </c>
      <c r="G492" s="266"/>
      <c r="H492" s="269">
        <v>1120</v>
      </c>
      <c r="I492" s="270"/>
      <c r="J492" s="266"/>
      <c r="K492" s="266"/>
      <c r="L492" s="271"/>
      <c r="M492" s="272"/>
      <c r="N492" s="273"/>
      <c r="O492" s="273"/>
      <c r="P492" s="273"/>
      <c r="Q492" s="273"/>
      <c r="R492" s="273"/>
      <c r="S492" s="273"/>
      <c r="T492" s="274"/>
      <c r="AT492" s="275" t="s">
        <v>428</v>
      </c>
      <c r="AU492" s="275" t="s">
        <v>86</v>
      </c>
      <c r="AV492" s="13" t="s">
        <v>86</v>
      </c>
      <c r="AW492" s="13" t="s">
        <v>39</v>
      </c>
      <c r="AX492" s="13" t="s">
        <v>83</v>
      </c>
      <c r="AY492" s="275" t="s">
        <v>414</v>
      </c>
    </row>
    <row r="493" s="12" customFormat="1">
      <c r="B493" s="255"/>
      <c r="C493" s="256"/>
      <c r="D493" s="252" t="s">
        <v>428</v>
      </c>
      <c r="E493" s="257" t="s">
        <v>21</v>
      </c>
      <c r="F493" s="258" t="s">
        <v>4583</v>
      </c>
      <c r="G493" s="256"/>
      <c r="H493" s="257" t="s">
        <v>21</v>
      </c>
      <c r="I493" s="259"/>
      <c r="J493" s="256"/>
      <c r="K493" s="256"/>
      <c r="L493" s="260"/>
      <c r="M493" s="261"/>
      <c r="N493" s="262"/>
      <c r="O493" s="262"/>
      <c r="P493" s="262"/>
      <c r="Q493" s="262"/>
      <c r="R493" s="262"/>
      <c r="S493" s="262"/>
      <c r="T493" s="263"/>
      <c r="AT493" s="264" t="s">
        <v>428</v>
      </c>
      <c r="AU493" s="264" t="s">
        <v>86</v>
      </c>
      <c r="AV493" s="12" t="s">
        <v>83</v>
      </c>
      <c r="AW493" s="12" t="s">
        <v>39</v>
      </c>
      <c r="AX493" s="12" t="s">
        <v>76</v>
      </c>
      <c r="AY493" s="264" t="s">
        <v>414</v>
      </c>
    </row>
    <row r="494" s="1" customFormat="1" ht="16.5" customHeight="1">
      <c r="B494" s="47"/>
      <c r="C494" s="240" t="s">
        <v>1999</v>
      </c>
      <c r="D494" s="240" t="s">
        <v>418</v>
      </c>
      <c r="E494" s="241" t="s">
        <v>4733</v>
      </c>
      <c r="F494" s="242" t="s">
        <v>4734</v>
      </c>
      <c r="G494" s="243" t="s">
        <v>678</v>
      </c>
      <c r="H494" s="244">
        <v>1103</v>
      </c>
      <c r="I494" s="245"/>
      <c r="J494" s="246">
        <f>ROUND(I494*H494,2)</f>
        <v>0</v>
      </c>
      <c r="K494" s="242" t="s">
        <v>4735</v>
      </c>
      <c r="L494" s="73"/>
      <c r="M494" s="247" t="s">
        <v>21</v>
      </c>
      <c r="N494" s="248" t="s">
        <v>47</v>
      </c>
      <c r="O494" s="48"/>
      <c r="P494" s="249">
        <f>O494*H494</f>
        <v>0</v>
      </c>
      <c r="Q494" s="249">
        <v>8.0000000000000007E-05</v>
      </c>
      <c r="R494" s="249">
        <f>Q494*H494</f>
        <v>0.088240000000000013</v>
      </c>
      <c r="S494" s="249">
        <v>0</v>
      </c>
      <c r="T494" s="250">
        <f>S494*H494</f>
        <v>0</v>
      </c>
      <c r="AR494" s="25" t="s">
        <v>690</v>
      </c>
      <c r="AT494" s="25" t="s">
        <v>418</v>
      </c>
      <c r="AU494" s="25" t="s">
        <v>86</v>
      </c>
      <c r="AY494" s="25" t="s">
        <v>414</v>
      </c>
      <c r="BE494" s="251">
        <f>IF(N494="základní",J494,0)</f>
        <v>0</v>
      </c>
      <c r="BF494" s="251">
        <f>IF(N494="snížená",J494,0)</f>
        <v>0</v>
      </c>
      <c r="BG494" s="251">
        <f>IF(N494="zákl. přenesená",J494,0)</f>
        <v>0</v>
      </c>
      <c r="BH494" s="251">
        <f>IF(N494="sníž. přenesená",J494,0)</f>
        <v>0</v>
      </c>
      <c r="BI494" s="251">
        <f>IF(N494="nulová",J494,0)</f>
        <v>0</v>
      </c>
      <c r="BJ494" s="25" t="s">
        <v>83</v>
      </c>
      <c r="BK494" s="251">
        <f>ROUND(I494*H494,2)</f>
        <v>0</v>
      </c>
      <c r="BL494" s="25" t="s">
        <v>690</v>
      </c>
      <c r="BM494" s="25" t="s">
        <v>4736</v>
      </c>
    </row>
    <row r="495" s="13" customFormat="1">
      <c r="B495" s="265"/>
      <c r="C495" s="266"/>
      <c r="D495" s="252" t="s">
        <v>428</v>
      </c>
      <c r="E495" s="267" t="s">
        <v>21</v>
      </c>
      <c r="F495" s="268" t="s">
        <v>4737</v>
      </c>
      <c r="G495" s="266"/>
      <c r="H495" s="269">
        <v>1103</v>
      </c>
      <c r="I495" s="270"/>
      <c r="J495" s="266"/>
      <c r="K495" s="266"/>
      <c r="L495" s="271"/>
      <c r="M495" s="272"/>
      <c r="N495" s="273"/>
      <c r="O495" s="273"/>
      <c r="P495" s="273"/>
      <c r="Q495" s="273"/>
      <c r="R495" s="273"/>
      <c r="S495" s="273"/>
      <c r="T495" s="274"/>
      <c r="AT495" s="275" t="s">
        <v>428</v>
      </c>
      <c r="AU495" s="275" t="s">
        <v>86</v>
      </c>
      <c r="AV495" s="13" t="s">
        <v>86</v>
      </c>
      <c r="AW495" s="13" t="s">
        <v>39</v>
      </c>
      <c r="AX495" s="13" t="s">
        <v>83</v>
      </c>
      <c r="AY495" s="275" t="s">
        <v>414</v>
      </c>
    </row>
    <row r="496" s="12" customFormat="1">
      <c r="B496" s="255"/>
      <c r="C496" s="256"/>
      <c r="D496" s="252" t="s">
        <v>428</v>
      </c>
      <c r="E496" s="257" t="s">
        <v>21</v>
      </c>
      <c r="F496" s="258" t="s">
        <v>4583</v>
      </c>
      <c r="G496" s="256"/>
      <c r="H496" s="257" t="s">
        <v>21</v>
      </c>
      <c r="I496" s="259"/>
      <c r="J496" s="256"/>
      <c r="K496" s="256"/>
      <c r="L496" s="260"/>
      <c r="M496" s="261"/>
      <c r="N496" s="262"/>
      <c r="O496" s="262"/>
      <c r="P496" s="262"/>
      <c r="Q496" s="262"/>
      <c r="R496" s="262"/>
      <c r="S496" s="262"/>
      <c r="T496" s="263"/>
      <c r="AT496" s="264" t="s">
        <v>428</v>
      </c>
      <c r="AU496" s="264" t="s">
        <v>86</v>
      </c>
      <c r="AV496" s="12" t="s">
        <v>83</v>
      </c>
      <c r="AW496" s="12" t="s">
        <v>39</v>
      </c>
      <c r="AX496" s="12" t="s">
        <v>76</v>
      </c>
      <c r="AY496" s="264" t="s">
        <v>414</v>
      </c>
    </row>
    <row r="497" s="12" customFormat="1">
      <c r="B497" s="255"/>
      <c r="C497" s="256"/>
      <c r="D497" s="252" t="s">
        <v>428</v>
      </c>
      <c r="E497" s="257" t="s">
        <v>21</v>
      </c>
      <c r="F497" s="258" t="s">
        <v>4738</v>
      </c>
      <c r="G497" s="256"/>
      <c r="H497" s="257" t="s">
        <v>21</v>
      </c>
      <c r="I497" s="259"/>
      <c r="J497" s="256"/>
      <c r="K497" s="256"/>
      <c r="L497" s="260"/>
      <c r="M497" s="261"/>
      <c r="N497" s="262"/>
      <c r="O497" s="262"/>
      <c r="P497" s="262"/>
      <c r="Q497" s="262"/>
      <c r="R497" s="262"/>
      <c r="S497" s="262"/>
      <c r="T497" s="263"/>
      <c r="AT497" s="264" t="s">
        <v>428</v>
      </c>
      <c r="AU497" s="264" t="s">
        <v>86</v>
      </c>
      <c r="AV497" s="12" t="s">
        <v>83</v>
      </c>
      <c r="AW497" s="12" t="s">
        <v>39</v>
      </c>
      <c r="AX497" s="12" t="s">
        <v>76</v>
      </c>
      <c r="AY497" s="264" t="s">
        <v>414</v>
      </c>
    </row>
    <row r="498" s="1" customFormat="1" ht="16.5" customHeight="1">
      <c r="B498" s="47"/>
      <c r="C498" s="240" t="s">
        <v>2004</v>
      </c>
      <c r="D498" s="240" t="s">
        <v>418</v>
      </c>
      <c r="E498" s="241" t="s">
        <v>4739</v>
      </c>
      <c r="F498" s="242" t="s">
        <v>4740</v>
      </c>
      <c r="G498" s="243" t="s">
        <v>678</v>
      </c>
      <c r="H498" s="244">
        <v>89</v>
      </c>
      <c r="I498" s="245"/>
      <c r="J498" s="246">
        <f>ROUND(I498*H498,2)</f>
        <v>0</v>
      </c>
      <c r="K498" s="242" t="s">
        <v>4095</v>
      </c>
      <c r="L498" s="73"/>
      <c r="M498" s="247" t="s">
        <v>21</v>
      </c>
      <c r="N498" s="248" t="s">
        <v>47</v>
      </c>
      <c r="O498" s="48"/>
      <c r="P498" s="249">
        <f>O498*H498</f>
        <v>0</v>
      </c>
      <c r="Q498" s="249">
        <v>0.00011</v>
      </c>
      <c r="R498" s="249">
        <f>Q498*H498</f>
        <v>0.0097900000000000001</v>
      </c>
      <c r="S498" s="249">
        <v>0</v>
      </c>
      <c r="T498" s="250">
        <f>S498*H498</f>
        <v>0</v>
      </c>
      <c r="AR498" s="25" t="s">
        <v>690</v>
      </c>
      <c r="AT498" s="25" t="s">
        <v>418</v>
      </c>
      <c r="AU498" s="25" t="s">
        <v>86</v>
      </c>
      <c r="AY498" s="25" t="s">
        <v>414</v>
      </c>
      <c r="BE498" s="251">
        <f>IF(N498="základní",J498,0)</f>
        <v>0</v>
      </c>
      <c r="BF498" s="251">
        <f>IF(N498="snížená",J498,0)</f>
        <v>0</v>
      </c>
      <c r="BG498" s="251">
        <f>IF(N498="zákl. přenesená",J498,0)</f>
        <v>0</v>
      </c>
      <c r="BH498" s="251">
        <f>IF(N498="sníž. přenesená",J498,0)</f>
        <v>0</v>
      </c>
      <c r="BI498" s="251">
        <f>IF(N498="nulová",J498,0)</f>
        <v>0</v>
      </c>
      <c r="BJ498" s="25" t="s">
        <v>83</v>
      </c>
      <c r="BK498" s="251">
        <f>ROUND(I498*H498,2)</f>
        <v>0</v>
      </c>
      <c r="BL498" s="25" t="s">
        <v>690</v>
      </c>
      <c r="BM498" s="25" t="s">
        <v>4741</v>
      </c>
    </row>
    <row r="499" s="13" customFormat="1">
      <c r="B499" s="265"/>
      <c r="C499" s="266"/>
      <c r="D499" s="252" t="s">
        <v>428</v>
      </c>
      <c r="E499" s="267" t="s">
        <v>21</v>
      </c>
      <c r="F499" s="268" t="s">
        <v>4742</v>
      </c>
      <c r="G499" s="266"/>
      <c r="H499" s="269">
        <v>89</v>
      </c>
      <c r="I499" s="270"/>
      <c r="J499" s="266"/>
      <c r="K499" s="266"/>
      <c r="L499" s="271"/>
      <c r="M499" s="272"/>
      <c r="N499" s="273"/>
      <c r="O499" s="273"/>
      <c r="P499" s="273"/>
      <c r="Q499" s="273"/>
      <c r="R499" s="273"/>
      <c r="S499" s="273"/>
      <c r="T499" s="274"/>
      <c r="AT499" s="275" t="s">
        <v>428</v>
      </c>
      <c r="AU499" s="275" t="s">
        <v>86</v>
      </c>
      <c r="AV499" s="13" t="s">
        <v>86</v>
      </c>
      <c r="AW499" s="13" t="s">
        <v>39</v>
      </c>
      <c r="AX499" s="13" t="s">
        <v>83</v>
      </c>
      <c r="AY499" s="275" t="s">
        <v>414</v>
      </c>
    </row>
    <row r="500" s="12" customFormat="1">
      <c r="B500" s="255"/>
      <c r="C500" s="256"/>
      <c r="D500" s="252" t="s">
        <v>428</v>
      </c>
      <c r="E500" s="257" t="s">
        <v>21</v>
      </c>
      <c r="F500" s="258" t="s">
        <v>4583</v>
      </c>
      <c r="G500" s="256"/>
      <c r="H500" s="257" t="s">
        <v>21</v>
      </c>
      <c r="I500" s="259"/>
      <c r="J500" s="256"/>
      <c r="K500" s="256"/>
      <c r="L500" s="260"/>
      <c r="M500" s="261"/>
      <c r="N500" s="262"/>
      <c r="O500" s="262"/>
      <c r="P500" s="262"/>
      <c r="Q500" s="262"/>
      <c r="R500" s="262"/>
      <c r="S500" s="262"/>
      <c r="T500" s="263"/>
      <c r="AT500" s="264" t="s">
        <v>428</v>
      </c>
      <c r="AU500" s="264" t="s">
        <v>86</v>
      </c>
      <c r="AV500" s="12" t="s">
        <v>83</v>
      </c>
      <c r="AW500" s="12" t="s">
        <v>39</v>
      </c>
      <c r="AX500" s="12" t="s">
        <v>76</v>
      </c>
      <c r="AY500" s="264" t="s">
        <v>414</v>
      </c>
    </row>
    <row r="501" s="12" customFormat="1">
      <c r="B501" s="255"/>
      <c r="C501" s="256"/>
      <c r="D501" s="252" t="s">
        <v>428</v>
      </c>
      <c r="E501" s="257" t="s">
        <v>21</v>
      </c>
      <c r="F501" s="258" t="s">
        <v>4738</v>
      </c>
      <c r="G501" s="256"/>
      <c r="H501" s="257" t="s">
        <v>21</v>
      </c>
      <c r="I501" s="259"/>
      <c r="J501" s="256"/>
      <c r="K501" s="256"/>
      <c r="L501" s="260"/>
      <c r="M501" s="261"/>
      <c r="N501" s="262"/>
      <c r="O501" s="262"/>
      <c r="P501" s="262"/>
      <c r="Q501" s="262"/>
      <c r="R501" s="262"/>
      <c r="S501" s="262"/>
      <c r="T501" s="263"/>
      <c r="AT501" s="264" t="s">
        <v>428</v>
      </c>
      <c r="AU501" s="264" t="s">
        <v>86</v>
      </c>
      <c r="AV501" s="12" t="s">
        <v>83</v>
      </c>
      <c r="AW501" s="12" t="s">
        <v>39</v>
      </c>
      <c r="AX501" s="12" t="s">
        <v>76</v>
      </c>
      <c r="AY501" s="264" t="s">
        <v>414</v>
      </c>
    </row>
    <row r="502" s="1" customFormat="1" ht="16.5" customHeight="1">
      <c r="B502" s="47"/>
      <c r="C502" s="240" t="s">
        <v>2008</v>
      </c>
      <c r="D502" s="240" t="s">
        <v>418</v>
      </c>
      <c r="E502" s="241" t="s">
        <v>4743</v>
      </c>
      <c r="F502" s="242" t="s">
        <v>4744</v>
      </c>
      <c r="G502" s="243" t="s">
        <v>678</v>
      </c>
      <c r="H502" s="244">
        <v>2</v>
      </c>
      <c r="I502" s="245"/>
      <c r="J502" s="246">
        <f>ROUND(I502*H502,2)</f>
        <v>0</v>
      </c>
      <c r="K502" s="242" t="s">
        <v>21</v>
      </c>
      <c r="L502" s="73"/>
      <c r="M502" s="247" t="s">
        <v>21</v>
      </c>
      <c r="N502" s="248" t="s">
        <v>47</v>
      </c>
      <c r="O502" s="48"/>
      <c r="P502" s="249">
        <f>O502*H502</f>
        <v>0</v>
      </c>
      <c r="Q502" s="249">
        <v>0.00014999999999999999</v>
      </c>
      <c r="R502" s="249">
        <f>Q502*H502</f>
        <v>0.00029999999999999997</v>
      </c>
      <c r="S502" s="249">
        <v>0</v>
      </c>
      <c r="T502" s="250">
        <f>S502*H502</f>
        <v>0</v>
      </c>
      <c r="AR502" s="25" t="s">
        <v>690</v>
      </c>
      <c r="AT502" s="25" t="s">
        <v>418</v>
      </c>
      <c r="AU502" s="25" t="s">
        <v>86</v>
      </c>
      <c r="AY502" s="25" t="s">
        <v>414</v>
      </c>
      <c r="BE502" s="251">
        <f>IF(N502="základní",J502,0)</f>
        <v>0</v>
      </c>
      <c r="BF502" s="251">
        <f>IF(N502="snížená",J502,0)</f>
        <v>0</v>
      </c>
      <c r="BG502" s="251">
        <f>IF(N502="zákl. přenesená",J502,0)</f>
        <v>0</v>
      </c>
      <c r="BH502" s="251">
        <f>IF(N502="sníž. přenesená",J502,0)</f>
        <v>0</v>
      </c>
      <c r="BI502" s="251">
        <f>IF(N502="nulová",J502,0)</f>
        <v>0</v>
      </c>
      <c r="BJ502" s="25" t="s">
        <v>83</v>
      </c>
      <c r="BK502" s="251">
        <f>ROUND(I502*H502,2)</f>
        <v>0</v>
      </c>
      <c r="BL502" s="25" t="s">
        <v>690</v>
      </c>
      <c r="BM502" s="25" t="s">
        <v>4745</v>
      </c>
    </row>
    <row r="503" s="13" customFormat="1">
      <c r="B503" s="265"/>
      <c r="C503" s="266"/>
      <c r="D503" s="252" t="s">
        <v>428</v>
      </c>
      <c r="E503" s="267" t="s">
        <v>21</v>
      </c>
      <c r="F503" s="268" t="s">
        <v>86</v>
      </c>
      <c r="G503" s="266"/>
      <c r="H503" s="269">
        <v>2</v>
      </c>
      <c r="I503" s="270"/>
      <c r="J503" s="266"/>
      <c r="K503" s="266"/>
      <c r="L503" s="271"/>
      <c r="M503" s="272"/>
      <c r="N503" s="273"/>
      <c r="O503" s="273"/>
      <c r="P503" s="273"/>
      <c r="Q503" s="273"/>
      <c r="R503" s="273"/>
      <c r="S503" s="273"/>
      <c r="T503" s="274"/>
      <c r="AT503" s="275" t="s">
        <v>428</v>
      </c>
      <c r="AU503" s="275" t="s">
        <v>86</v>
      </c>
      <c r="AV503" s="13" t="s">
        <v>86</v>
      </c>
      <c r="AW503" s="13" t="s">
        <v>39</v>
      </c>
      <c r="AX503" s="13" t="s">
        <v>83</v>
      </c>
      <c r="AY503" s="275" t="s">
        <v>414</v>
      </c>
    </row>
    <row r="504" s="12" customFormat="1">
      <c r="B504" s="255"/>
      <c r="C504" s="256"/>
      <c r="D504" s="252" t="s">
        <v>428</v>
      </c>
      <c r="E504" s="257" t="s">
        <v>21</v>
      </c>
      <c r="F504" s="258" t="s">
        <v>4583</v>
      </c>
      <c r="G504" s="256"/>
      <c r="H504" s="257" t="s">
        <v>21</v>
      </c>
      <c r="I504" s="259"/>
      <c r="J504" s="256"/>
      <c r="K504" s="256"/>
      <c r="L504" s="260"/>
      <c r="M504" s="261"/>
      <c r="N504" s="262"/>
      <c r="O504" s="262"/>
      <c r="P504" s="262"/>
      <c r="Q504" s="262"/>
      <c r="R504" s="262"/>
      <c r="S504" s="262"/>
      <c r="T504" s="263"/>
      <c r="AT504" s="264" t="s">
        <v>428</v>
      </c>
      <c r="AU504" s="264" t="s">
        <v>86</v>
      </c>
      <c r="AV504" s="12" t="s">
        <v>83</v>
      </c>
      <c r="AW504" s="12" t="s">
        <v>39</v>
      </c>
      <c r="AX504" s="12" t="s">
        <v>76</v>
      </c>
      <c r="AY504" s="264" t="s">
        <v>414</v>
      </c>
    </row>
    <row r="505" s="12" customFormat="1">
      <c r="B505" s="255"/>
      <c r="C505" s="256"/>
      <c r="D505" s="252" t="s">
        <v>428</v>
      </c>
      <c r="E505" s="257" t="s">
        <v>21</v>
      </c>
      <c r="F505" s="258" t="s">
        <v>4738</v>
      </c>
      <c r="G505" s="256"/>
      <c r="H505" s="257" t="s">
        <v>21</v>
      </c>
      <c r="I505" s="259"/>
      <c r="J505" s="256"/>
      <c r="K505" s="256"/>
      <c r="L505" s="260"/>
      <c r="M505" s="261"/>
      <c r="N505" s="262"/>
      <c r="O505" s="262"/>
      <c r="P505" s="262"/>
      <c r="Q505" s="262"/>
      <c r="R505" s="262"/>
      <c r="S505" s="262"/>
      <c r="T505" s="263"/>
      <c r="AT505" s="264" t="s">
        <v>428</v>
      </c>
      <c r="AU505" s="264" t="s">
        <v>86</v>
      </c>
      <c r="AV505" s="12" t="s">
        <v>83</v>
      </c>
      <c r="AW505" s="12" t="s">
        <v>39</v>
      </c>
      <c r="AX505" s="12" t="s">
        <v>76</v>
      </c>
      <c r="AY505" s="264" t="s">
        <v>414</v>
      </c>
    </row>
    <row r="506" s="1" customFormat="1" ht="16.5" customHeight="1">
      <c r="B506" s="47"/>
      <c r="C506" s="240" t="s">
        <v>2013</v>
      </c>
      <c r="D506" s="240" t="s">
        <v>418</v>
      </c>
      <c r="E506" s="241" t="s">
        <v>4746</v>
      </c>
      <c r="F506" s="242" t="s">
        <v>4747</v>
      </c>
      <c r="G506" s="243" t="s">
        <v>678</v>
      </c>
      <c r="H506" s="244">
        <v>582</v>
      </c>
      <c r="I506" s="245"/>
      <c r="J506" s="246">
        <f>ROUND(I506*H506,2)</f>
        <v>0</v>
      </c>
      <c r="K506" s="242" t="s">
        <v>21</v>
      </c>
      <c r="L506" s="73"/>
      <c r="M506" s="247" t="s">
        <v>21</v>
      </c>
      <c r="N506" s="248" t="s">
        <v>47</v>
      </c>
      <c r="O506" s="48"/>
      <c r="P506" s="249">
        <f>O506*H506</f>
        <v>0</v>
      </c>
      <c r="Q506" s="249">
        <v>0</v>
      </c>
      <c r="R506" s="249">
        <f>Q506*H506</f>
        <v>0</v>
      </c>
      <c r="S506" s="249">
        <v>0</v>
      </c>
      <c r="T506" s="250">
        <f>S506*H506</f>
        <v>0</v>
      </c>
      <c r="AR506" s="25" t="s">
        <v>690</v>
      </c>
      <c r="AT506" s="25" t="s">
        <v>418</v>
      </c>
      <c r="AU506" s="25" t="s">
        <v>86</v>
      </c>
      <c r="AY506" s="25" t="s">
        <v>414</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690</v>
      </c>
      <c r="BM506" s="25" t="s">
        <v>4748</v>
      </c>
    </row>
    <row r="507" s="13" customFormat="1">
      <c r="B507" s="265"/>
      <c r="C507" s="266"/>
      <c r="D507" s="252" t="s">
        <v>428</v>
      </c>
      <c r="E507" s="267" t="s">
        <v>21</v>
      </c>
      <c r="F507" s="268" t="s">
        <v>4749</v>
      </c>
      <c r="G507" s="266"/>
      <c r="H507" s="269">
        <v>582</v>
      </c>
      <c r="I507" s="270"/>
      <c r="J507" s="266"/>
      <c r="K507" s="266"/>
      <c r="L507" s="271"/>
      <c r="M507" s="272"/>
      <c r="N507" s="273"/>
      <c r="O507" s="273"/>
      <c r="P507" s="273"/>
      <c r="Q507" s="273"/>
      <c r="R507" s="273"/>
      <c r="S507" s="273"/>
      <c r="T507" s="274"/>
      <c r="AT507" s="275" t="s">
        <v>428</v>
      </c>
      <c r="AU507" s="275" t="s">
        <v>86</v>
      </c>
      <c r="AV507" s="13" t="s">
        <v>86</v>
      </c>
      <c r="AW507" s="13" t="s">
        <v>39</v>
      </c>
      <c r="AX507" s="13" t="s">
        <v>83</v>
      </c>
      <c r="AY507" s="275" t="s">
        <v>414</v>
      </c>
    </row>
    <row r="508" s="12" customFormat="1">
      <c r="B508" s="255"/>
      <c r="C508" s="256"/>
      <c r="D508" s="252" t="s">
        <v>428</v>
      </c>
      <c r="E508" s="257" t="s">
        <v>21</v>
      </c>
      <c r="F508" s="258" t="s">
        <v>4583</v>
      </c>
      <c r="G508" s="256"/>
      <c r="H508" s="257" t="s">
        <v>21</v>
      </c>
      <c r="I508" s="259"/>
      <c r="J508" s="256"/>
      <c r="K508" s="256"/>
      <c r="L508" s="260"/>
      <c r="M508" s="261"/>
      <c r="N508" s="262"/>
      <c r="O508" s="262"/>
      <c r="P508" s="262"/>
      <c r="Q508" s="262"/>
      <c r="R508" s="262"/>
      <c r="S508" s="262"/>
      <c r="T508" s="263"/>
      <c r="AT508" s="264" t="s">
        <v>428</v>
      </c>
      <c r="AU508" s="264" t="s">
        <v>86</v>
      </c>
      <c r="AV508" s="12" t="s">
        <v>83</v>
      </c>
      <c r="AW508" s="12" t="s">
        <v>39</v>
      </c>
      <c r="AX508" s="12" t="s">
        <v>76</v>
      </c>
      <c r="AY508" s="264" t="s">
        <v>414</v>
      </c>
    </row>
    <row r="509" s="1" customFormat="1" ht="25.5" customHeight="1">
      <c r="B509" s="47"/>
      <c r="C509" s="240" t="s">
        <v>2018</v>
      </c>
      <c r="D509" s="240" t="s">
        <v>418</v>
      </c>
      <c r="E509" s="241" t="s">
        <v>4750</v>
      </c>
      <c r="F509" s="242" t="s">
        <v>4751</v>
      </c>
      <c r="G509" s="243" t="s">
        <v>678</v>
      </c>
      <c r="H509" s="244">
        <v>1</v>
      </c>
      <c r="I509" s="245"/>
      <c r="J509" s="246">
        <f>ROUND(I509*H509,2)</f>
        <v>0</v>
      </c>
      <c r="K509" s="242" t="s">
        <v>21</v>
      </c>
      <c r="L509" s="73"/>
      <c r="M509" s="247" t="s">
        <v>21</v>
      </c>
      <c r="N509" s="248" t="s">
        <v>47</v>
      </c>
      <c r="O509" s="48"/>
      <c r="P509" s="249">
        <f>O509*H509</f>
        <v>0</v>
      </c>
      <c r="Q509" s="249">
        <v>0</v>
      </c>
      <c r="R509" s="249">
        <f>Q509*H509</f>
        <v>0</v>
      </c>
      <c r="S509" s="249">
        <v>0</v>
      </c>
      <c r="T509" s="250">
        <f>S509*H509</f>
        <v>0</v>
      </c>
      <c r="AR509" s="25" t="s">
        <v>690</v>
      </c>
      <c r="AT509" s="25" t="s">
        <v>418</v>
      </c>
      <c r="AU509" s="25" t="s">
        <v>86</v>
      </c>
      <c r="AY509" s="25" t="s">
        <v>414</v>
      </c>
      <c r="BE509" s="251">
        <f>IF(N509="základní",J509,0)</f>
        <v>0</v>
      </c>
      <c r="BF509" s="251">
        <f>IF(N509="snížená",J509,0)</f>
        <v>0</v>
      </c>
      <c r="BG509" s="251">
        <f>IF(N509="zákl. přenesená",J509,0)</f>
        <v>0</v>
      </c>
      <c r="BH509" s="251">
        <f>IF(N509="sníž. přenesená",J509,0)</f>
        <v>0</v>
      </c>
      <c r="BI509" s="251">
        <f>IF(N509="nulová",J509,0)</f>
        <v>0</v>
      </c>
      <c r="BJ509" s="25" t="s">
        <v>83</v>
      </c>
      <c r="BK509" s="251">
        <f>ROUND(I509*H509,2)</f>
        <v>0</v>
      </c>
      <c r="BL509" s="25" t="s">
        <v>690</v>
      </c>
      <c r="BM509" s="25" t="s">
        <v>4752</v>
      </c>
    </row>
    <row r="510" s="13" customFormat="1">
      <c r="B510" s="265"/>
      <c r="C510" s="266"/>
      <c r="D510" s="252" t="s">
        <v>428</v>
      </c>
      <c r="E510" s="267" t="s">
        <v>21</v>
      </c>
      <c r="F510" s="268" t="s">
        <v>83</v>
      </c>
      <c r="G510" s="266"/>
      <c r="H510" s="269">
        <v>1</v>
      </c>
      <c r="I510" s="270"/>
      <c r="J510" s="266"/>
      <c r="K510" s="266"/>
      <c r="L510" s="271"/>
      <c r="M510" s="272"/>
      <c r="N510" s="273"/>
      <c r="O510" s="273"/>
      <c r="P510" s="273"/>
      <c r="Q510" s="273"/>
      <c r="R510" s="273"/>
      <c r="S510" s="273"/>
      <c r="T510" s="274"/>
      <c r="AT510" s="275" t="s">
        <v>428</v>
      </c>
      <c r="AU510" s="275" t="s">
        <v>86</v>
      </c>
      <c r="AV510" s="13" t="s">
        <v>86</v>
      </c>
      <c r="AW510" s="13" t="s">
        <v>39</v>
      </c>
      <c r="AX510" s="13" t="s">
        <v>83</v>
      </c>
      <c r="AY510" s="275" t="s">
        <v>414</v>
      </c>
    </row>
    <row r="511" s="12" customFormat="1">
      <c r="B511" s="255"/>
      <c r="C511" s="256"/>
      <c r="D511" s="252" t="s">
        <v>428</v>
      </c>
      <c r="E511" s="257" t="s">
        <v>21</v>
      </c>
      <c r="F511" s="258" t="s">
        <v>4753</v>
      </c>
      <c r="G511" s="256"/>
      <c r="H511" s="257" t="s">
        <v>21</v>
      </c>
      <c r="I511" s="259"/>
      <c r="J511" s="256"/>
      <c r="K511" s="256"/>
      <c r="L511" s="260"/>
      <c r="M511" s="261"/>
      <c r="N511" s="262"/>
      <c r="O511" s="262"/>
      <c r="P511" s="262"/>
      <c r="Q511" s="262"/>
      <c r="R511" s="262"/>
      <c r="S511" s="262"/>
      <c r="T511" s="263"/>
      <c r="AT511" s="264" t="s">
        <v>428</v>
      </c>
      <c r="AU511" s="264" t="s">
        <v>86</v>
      </c>
      <c r="AV511" s="12" t="s">
        <v>83</v>
      </c>
      <c r="AW511" s="12" t="s">
        <v>39</v>
      </c>
      <c r="AX511" s="12" t="s">
        <v>76</v>
      </c>
      <c r="AY511" s="264" t="s">
        <v>414</v>
      </c>
    </row>
    <row r="512" s="1" customFormat="1" ht="25.5" customHeight="1">
      <c r="B512" s="47"/>
      <c r="C512" s="240" t="s">
        <v>2024</v>
      </c>
      <c r="D512" s="240" t="s">
        <v>418</v>
      </c>
      <c r="E512" s="241" t="s">
        <v>4754</v>
      </c>
      <c r="F512" s="242" t="s">
        <v>4755</v>
      </c>
      <c r="G512" s="243" t="s">
        <v>678</v>
      </c>
      <c r="H512" s="244">
        <v>40</v>
      </c>
      <c r="I512" s="245"/>
      <c r="J512" s="246">
        <f>ROUND(I512*H512,2)</f>
        <v>0</v>
      </c>
      <c r="K512" s="242" t="s">
        <v>21</v>
      </c>
      <c r="L512" s="73"/>
      <c r="M512" s="247" t="s">
        <v>21</v>
      </c>
      <c r="N512" s="248" t="s">
        <v>47</v>
      </c>
      <c r="O512" s="48"/>
      <c r="P512" s="249">
        <f>O512*H512</f>
        <v>0</v>
      </c>
      <c r="Q512" s="249">
        <v>0</v>
      </c>
      <c r="R512" s="249">
        <f>Q512*H512</f>
        <v>0</v>
      </c>
      <c r="S512" s="249">
        <v>0</v>
      </c>
      <c r="T512" s="250">
        <f>S512*H512</f>
        <v>0</v>
      </c>
      <c r="AR512" s="25" t="s">
        <v>690</v>
      </c>
      <c r="AT512" s="25" t="s">
        <v>418</v>
      </c>
      <c r="AU512" s="25" t="s">
        <v>86</v>
      </c>
      <c r="AY512" s="25" t="s">
        <v>414</v>
      </c>
      <c r="BE512" s="251">
        <f>IF(N512="základní",J512,0)</f>
        <v>0</v>
      </c>
      <c r="BF512" s="251">
        <f>IF(N512="snížená",J512,0)</f>
        <v>0</v>
      </c>
      <c r="BG512" s="251">
        <f>IF(N512="zákl. přenesená",J512,0)</f>
        <v>0</v>
      </c>
      <c r="BH512" s="251">
        <f>IF(N512="sníž. přenesená",J512,0)</f>
        <v>0</v>
      </c>
      <c r="BI512" s="251">
        <f>IF(N512="nulová",J512,0)</f>
        <v>0</v>
      </c>
      <c r="BJ512" s="25" t="s">
        <v>83</v>
      </c>
      <c r="BK512" s="251">
        <f>ROUND(I512*H512,2)</f>
        <v>0</v>
      </c>
      <c r="BL512" s="25" t="s">
        <v>690</v>
      </c>
      <c r="BM512" s="25" t="s">
        <v>4756</v>
      </c>
    </row>
    <row r="513" s="13" customFormat="1">
      <c r="B513" s="265"/>
      <c r="C513" s="266"/>
      <c r="D513" s="252" t="s">
        <v>428</v>
      </c>
      <c r="E513" s="267" t="s">
        <v>21</v>
      </c>
      <c r="F513" s="268" t="s">
        <v>4086</v>
      </c>
      <c r="G513" s="266"/>
      <c r="H513" s="269">
        <v>40</v>
      </c>
      <c r="I513" s="270"/>
      <c r="J513" s="266"/>
      <c r="K513" s="266"/>
      <c r="L513" s="271"/>
      <c r="M513" s="272"/>
      <c r="N513" s="273"/>
      <c r="O513" s="273"/>
      <c r="P513" s="273"/>
      <c r="Q513" s="273"/>
      <c r="R513" s="273"/>
      <c r="S513" s="273"/>
      <c r="T513" s="274"/>
      <c r="AT513" s="275" t="s">
        <v>428</v>
      </c>
      <c r="AU513" s="275" t="s">
        <v>86</v>
      </c>
      <c r="AV513" s="13" t="s">
        <v>86</v>
      </c>
      <c r="AW513" s="13" t="s">
        <v>39</v>
      </c>
      <c r="AX513" s="13" t="s">
        <v>83</v>
      </c>
      <c r="AY513" s="275" t="s">
        <v>414</v>
      </c>
    </row>
    <row r="514" s="12" customFormat="1">
      <c r="B514" s="255"/>
      <c r="C514" s="256"/>
      <c r="D514" s="252" t="s">
        <v>428</v>
      </c>
      <c r="E514" s="257" t="s">
        <v>21</v>
      </c>
      <c r="F514" s="258" t="s">
        <v>4757</v>
      </c>
      <c r="G514" s="256"/>
      <c r="H514" s="257" t="s">
        <v>21</v>
      </c>
      <c r="I514" s="259"/>
      <c r="J514" s="256"/>
      <c r="K514" s="256"/>
      <c r="L514" s="260"/>
      <c r="M514" s="261"/>
      <c r="N514" s="262"/>
      <c r="O514" s="262"/>
      <c r="P514" s="262"/>
      <c r="Q514" s="262"/>
      <c r="R514" s="262"/>
      <c r="S514" s="262"/>
      <c r="T514" s="263"/>
      <c r="AT514" s="264" t="s">
        <v>428</v>
      </c>
      <c r="AU514" s="264" t="s">
        <v>86</v>
      </c>
      <c r="AV514" s="12" t="s">
        <v>83</v>
      </c>
      <c r="AW514" s="12" t="s">
        <v>39</v>
      </c>
      <c r="AX514" s="12" t="s">
        <v>76</v>
      </c>
      <c r="AY514" s="264" t="s">
        <v>414</v>
      </c>
    </row>
    <row r="515" s="1" customFormat="1" ht="25.5" customHeight="1">
      <c r="B515" s="47"/>
      <c r="C515" s="240" t="s">
        <v>2030</v>
      </c>
      <c r="D515" s="240" t="s">
        <v>418</v>
      </c>
      <c r="E515" s="241" t="s">
        <v>4758</v>
      </c>
      <c r="F515" s="242" t="s">
        <v>4759</v>
      </c>
      <c r="G515" s="243" t="s">
        <v>678</v>
      </c>
      <c r="H515" s="244">
        <v>4</v>
      </c>
      <c r="I515" s="245"/>
      <c r="J515" s="246">
        <f>ROUND(I515*H515,2)</f>
        <v>0</v>
      </c>
      <c r="K515" s="242" t="s">
        <v>21</v>
      </c>
      <c r="L515" s="73"/>
      <c r="M515" s="247" t="s">
        <v>21</v>
      </c>
      <c r="N515" s="248" t="s">
        <v>47</v>
      </c>
      <c r="O515" s="48"/>
      <c r="P515" s="249">
        <f>O515*H515</f>
        <v>0</v>
      </c>
      <c r="Q515" s="249">
        <v>0</v>
      </c>
      <c r="R515" s="249">
        <f>Q515*H515</f>
        <v>0</v>
      </c>
      <c r="S515" s="249">
        <v>0</v>
      </c>
      <c r="T515" s="250">
        <f>S515*H515</f>
        <v>0</v>
      </c>
      <c r="AR515" s="25" t="s">
        <v>690</v>
      </c>
      <c r="AT515" s="25" t="s">
        <v>418</v>
      </c>
      <c r="AU515" s="25" t="s">
        <v>86</v>
      </c>
      <c r="AY515" s="25" t="s">
        <v>414</v>
      </c>
      <c r="BE515" s="251">
        <f>IF(N515="základní",J515,0)</f>
        <v>0</v>
      </c>
      <c r="BF515" s="251">
        <f>IF(N515="snížená",J515,0)</f>
        <v>0</v>
      </c>
      <c r="BG515" s="251">
        <f>IF(N515="zákl. přenesená",J515,0)</f>
        <v>0</v>
      </c>
      <c r="BH515" s="251">
        <f>IF(N515="sníž. přenesená",J515,0)</f>
        <v>0</v>
      </c>
      <c r="BI515" s="251">
        <f>IF(N515="nulová",J515,0)</f>
        <v>0</v>
      </c>
      <c r="BJ515" s="25" t="s">
        <v>83</v>
      </c>
      <c r="BK515" s="251">
        <f>ROUND(I515*H515,2)</f>
        <v>0</v>
      </c>
      <c r="BL515" s="25" t="s">
        <v>690</v>
      </c>
      <c r="BM515" s="25" t="s">
        <v>4760</v>
      </c>
    </row>
    <row r="516" s="13" customFormat="1">
      <c r="B516" s="265"/>
      <c r="C516" s="266"/>
      <c r="D516" s="252" t="s">
        <v>428</v>
      </c>
      <c r="E516" s="267" t="s">
        <v>21</v>
      </c>
      <c r="F516" s="268" t="s">
        <v>4761</v>
      </c>
      <c r="G516" s="266"/>
      <c r="H516" s="269">
        <v>4</v>
      </c>
      <c r="I516" s="270"/>
      <c r="J516" s="266"/>
      <c r="K516" s="266"/>
      <c r="L516" s="271"/>
      <c r="M516" s="272"/>
      <c r="N516" s="273"/>
      <c r="O516" s="273"/>
      <c r="P516" s="273"/>
      <c r="Q516" s="273"/>
      <c r="R516" s="273"/>
      <c r="S516" s="273"/>
      <c r="T516" s="274"/>
      <c r="AT516" s="275" t="s">
        <v>428</v>
      </c>
      <c r="AU516" s="275" t="s">
        <v>86</v>
      </c>
      <c r="AV516" s="13" t="s">
        <v>86</v>
      </c>
      <c r="AW516" s="13" t="s">
        <v>39</v>
      </c>
      <c r="AX516" s="13" t="s">
        <v>83</v>
      </c>
      <c r="AY516" s="275" t="s">
        <v>414</v>
      </c>
    </row>
    <row r="517" s="12" customFormat="1">
      <c r="B517" s="255"/>
      <c r="C517" s="256"/>
      <c r="D517" s="252" t="s">
        <v>428</v>
      </c>
      <c r="E517" s="257" t="s">
        <v>21</v>
      </c>
      <c r="F517" s="258" t="s">
        <v>4762</v>
      </c>
      <c r="G517" s="256"/>
      <c r="H517" s="257" t="s">
        <v>21</v>
      </c>
      <c r="I517" s="259"/>
      <c r="J517" s="256"/>
      <c r="K517" s="256"/>
      <c r="L517" s="260"/>
      <c r="M517" s="261"/>
      <c r="N517" s="262"/>
      <c r="O517" s="262"/>
      <c r="P517" s="262"/>
      <c r="Q517" s="262"/>
      <c r="R517" s="262"/>
      <c r="S517" s="262"/>
      <c r="T517" s="263"/>
      <c r="AT517" s="264" t="s">
        <v>428</v>
      </c>
      <c r="AU517" s="264" t="s">
        <v>86</v>
      </c>
      <c r="AV517" s="12" t="s">
        <v>83</v>
      </c>
      <c r="AW517" s="12" t="s">
        <v>39</v>
      </c>
      <c r="AX517" s="12" t="s">
        <v>76</v>
      </c>
      <c r="AY517" s="264" t="s">
        <v>414</v>
      </c>
    </row>
    <row r="518" s="1" customFormat="1" ht="25.5" customHeight="1">
      <c r="B518" s="47"/>
      <c r="C518" s="240" t="s">
        <v>2034</v>
      </c>
      <c r="D518" s="240" t="s">
        <v>418</v>
      </c>
      <c r="E518" s="241" t="s">
        <v>4763</v>
      </c>
      <c r="F518" s="242" t="s">
        <v>4764</v>
      </c>
      <c r="G518" s="243" t="s">
        <v>678</v>
      </c>
      <c r="H518" s="244">
        <v>115</v>
      </c>
      <c r="I518" s="245"/>
      <c r="J518" s="246">
        <f>ROUND(I518*H518,2)</f>
        <v>0</v>
      </c>
      <c r="K518" s="242" t="s">
        <v>21</v>
      </c>
      <c r="L518" s="73"/>
      <c r="M518" s="247" t="s">
        <v>21</v>
      </c>
      <c r="N518" s="248" t="s">
        <v>47</v>
      </c>
      <c r="O518" s="48"/>
      <c r="P518" s="249">
        <f>O518*H518</f>
        <v>0</v>
      </c>
      <c r="Q518" s="249">
        <v>0</v>
      </c>
      <c r="R518" s="249">
        <f>Q518*H518</f>
        <v>0</v>
      </c>
      <c r="S518" s="249">
        <v>0</v>
      </c>
      <c r="T518" s="250">
        <f>S518*H518</f>
        <v>0</v>
      </c>
      <c r="AR518" s="25" t="s">
        <v>690</v>
      </c>
      <c r="AT518" s="25" t="s">
        <v>418</v>
      </c>
      <c r="AU518" s="25" t="s">
        <v>86</v>
      </c>
      <c r="AY518" s="25" t="s">
        <v>414</v>
      </c>
      <c r="BE518" s="251">
        <f>IF(N518="základní",J518,0)</f>
        <v>0</v>
      </c>
      <c r="BF518" s="251">
        <f>IF(N518="snížená",J518,0)</f>
        <v>0</v>
      </c>
      <c r="BG518" s="251">
        <f>IF(N518="zákl. přenesená",J518,0)</f>
        <v>0</v>
      </c>
      <c r="BH518" s="251">
        <f>IF(N518="sníž. přenesená",J518,0)</f>
        <v>0</v>
      </c>
      <c r="BI518" s="251">
        <f>IF(N518="nulová",J518,0)</f>
        <v>0</v>
      </c>
      <c r="BJ518" s="25" t="s">
        <v>83</v>
      </c>
      <c r="BK518" s="251">
        <f>ROUND(I518*H518,2)</f>
        <v>0</v>
      </c>
      <c r="BL518" s="25" t="s">
        <v>690</v>
      </c>
      <c r="BM518" s="25" t="s">
        <v>4765</v>
      </c>
    </row>
    <row r="519" s="13" customFormat="1">
      <c r="B519" s="265"/>
      <c r="C519" s="266"/>
      <c r="D519" s="252" t="s">
        <v>428</v>
      </c>
      <c r="E519" s="267" t="s">
        <v>21</v>
      </c>
      <c r="F519" s="268" t="s">
        <v>4766</v>
      </c>
      <c r="G519" s="266"/>
      <c r="H519" s="269">
        <v>115</v>
      </c>
      <c r="I519" s="270"/>
      <c r="J519" s="266"/>
      <c r="K519" s="266"/>
      <c r="L519" s="271"/>
      <c r="M519" s="272"/>
      <c r="N519" s="273"/>
      <c r="O519" s="273"/>
      <c r="P519" s="273"/>
      <c r="Q519" s="273"/>
      <c r="R519" s="273"/>
      <c r="S519" s="273"/>
      <c r="T519" s="274"/>
      <c r="AT519" s="275" t="s">
        <v>428</v>
      </c>
      <c r="AU519" s="275" t="s">
        <v>86</v>
      </c>
      <c r="AV519" s="13" t="s">
        <v>86</v>
      </c>
      <c r="AW519" s="13" t="s">
        <v>39</v>
      </c>
      <c r="AX519" s="13" t="s">
        <v>83</v>
      </c>
      <c r="AY519" s="275" t="s">
        <v>414</v>
      </c>
    </row>
    <row r="520" s="12" customFormat="1">
      <c r="B520" s="255"/>
      <c r="C520" s="256"/>
      <c r="D520" s="252" t="s">
        <v>428</v>
      </c>
      <c r="E520" s="257" t="s">
        <v>21</v>
      </c>
      <c r="F520" s="258" t="s">
        <v>4767</v>
      </c>
      <c r="G520" s="256"/>
      <c r="H520" s="257" t="s">
        <v>21</v>
      </c>
      <c r="I520" s="259"/>
      <c r="J520" s="256"/>
      <c r="K520" s="256"/>
      <c r="L520" s="260"/>
      <c r="M520" s="261"/>
      <c r="N520" s="262"/>
      <c r="O520" s="262"/>
      <c r="P520" s="262"/>
      <c r="Q520" s="262"/>
      <c r="R520" s="262"/>
      <c r="S520" s="262"/>
      <c r="T520" s="263"/>
      <c r="AT520" s="264" t="s">
        <v>428</v>
      </c>
      <c r="AU520" s="264" t="s">
        <v>86</v>
      </c>
      <c r="AV520" s="12" t="s">
        <v>83</v>
      </c>
      <c r="AW520" s="12" t="s">
        <v>39</v>
      </c>
      <c r="AX520" s="12" t="s">
        <v>76</v>
      </c>
      <c r="AY520" s="264" t="s">
        <v>414</v>
      </c>
    </row>
    <row r="521" s="12" customFormat="1">
      <c r="B521" s="255"/>
      <c r="C521" s="256"/>
      <c r="D521" s="252" t="s">
        <v>428</v>
      </c>
      <c r="E521" s="257" t="s">
        <v>21</v>
      </c>
      <c r="F521" s="258" t="s">
        <v>4583</v>
      </c>
      <c r="G521" s="256"/>
      <c r="H521" s="257" t="s">
        <v>21</v>
      </c>
      <c r="I521" s="259"/>
      <c r="J521" s="256"/>
      <c r="K521" s="256"/>
      <c r="L521" s="260"/>
      <c r="M521" s="261"/>
      <c r="N521" s="262"/>
      <c r="O521" s="262"/>
      <c r="P521" s="262"/>
      <c r="Q521" s="262"/>
      <c r="R521" s="262"/>
      <c r="S521" s="262"/>
      <c r="T521" s="263"/>
      <c r="AT521" s="264" t="s">
        <v>428</v>
      </c>
      <c r="AU521" s="264" t="s">
        <v>86</v>
      </c>
      <c r="AV521" s="12" t="s">
        <v>83</v>
      </c>
      <c r="AW521" s="12" t="s">
        <v>39</v>
      </c>
      <c r="AX521" s="12" t="s">
        <v>76</v>
      </c>
      <c r="AY521" s="264" t="s">
        <v>414</v>
      </c>
    </row>
    <row r="522" s="1" customFormat="1" ht="25.5" customHeight="1">
      <c r="B522" s="47"/>
      <c r="C522" s="240" t="s">
        <v>2038</v>
      </c>
      <c r="D522" s="240" t="s">
        <v>418</v>
      </c>
      <c r="E522" s="241" t="s">
        <v>4768</v>
      </c>
      <c r="F522" s="242" t="s">
        <v>4769</v>
      </c>
      <c r="G522" s="243" t="s">
        <v>678</v>
      </c>
      <c r="H522" s="244">
        <v>380</v>
      </c>
      <c r="I522" s="245"/>
      <c r="J522" s="246">
        <f>ROUND(I522*H522,2)</f>
        <v>0</v>
      </c>
      <c r="K522" s="242" t="s">
        <v>21</v>
      </c>
      <c r="L522" s="73"/>
      <c r="M522" s="247" t="s">
        <v>21</v>
      </c>
      <c r="N522" s="248" t="s">
        <v>47</v>
      </c>
      <c r="O522" s="48"/>
      <c r="P522" s="249">
        <f>O522*H522</f>
        <v>0</v>
      </c>
      <c r="Q522" s="249">
        <v>0</v>
      </c>
      <c r="R522" s="249">
        <f>Q522*H522</f>
        <v>0</v>
      </c>
      <c r="S522" s="249">
        <v>0</v>
      </c>
      <c r="T522" s="250">
        <f>S522*H522</f>
        <v>0</v>
      </c>
      <c r="AR522" s="25" t="s">
        <v>690</v>
      </c>
      <c r="AT522" s="25" t="s">
        <v>418</v>
      </c>
      <c r="AU522" s="25" t="s">
        <v>86</v>
      </c>
      <c r="AY522" s="25" t="s">
        <v>414</v>
      </c>
      <c r="BE522" s="251">
        <f>IF(N522="základní",J522,0)</f>
        <v>0</v>
      </c>
      <c r="BF522" s="251">
        <f>IF(N522="snížená",J522,0)</f>
        <v>0</v>
      </c>
      <c r="BG522" s="251">
        <f>IF(N522="zákl. přenesená",J522,0)</f>
        <v>0</v>
      </c>
      <c r="BH522" s="251">
        <f>IF(N522="sníž. přenesená",J522,0)</f>
        <v>0</v>
      </c>
      <c r="BI522" s="251">
        <f>IF(N522="nulová",J522,0)</f>
        <v>0</v>
      </c>
      <c r="BJ522" s="25" t="s">
        <v>83</v>
      </c>
      <c r="BK522" s="251">
        <f>ROUND(I522*H522,2)</f>
        <v>0</v>
      </c>
      <c r="BL522" s="25" t="s">
        <v>690</v>
      </c>
      <c r="BM522" s="25" t="s">
        <v>4770</v>
      </c>
    </row>
    <row r="523" s="13" customFormat="1">
      <c r="B523" s="265"/>
      <c r="C523" s="266"/>
      <c r="D523" s="252" t="s">
        <v>428</v>
      </c>
      <c r="E523" s="267" t="s">
        <v>21</v>
      </c>
      <c r="F523" s="268" t="s">
        <v>4771</v>
      </c>
      <c r="G523" s="266"/>
      <c r="H523" s="269">
        <v>380</v>
      </c>
      <c r="I523" s="270"/>
      <c r="J523" s="266"/>
      <c r="K523" s="266"/>
      <c r="L523" s="271"/>
      <c r="M523" s="272"/>
      <c r="N523" s="273"/>
      <c r="O523" s="273"/>
      <c r="P523" s="273"/>
      <c r="Q523" s="273"/>
      <c r="R523" s="273"/>
      <c r="S523" s="273"/>
      <c r="T523" s="274"/>
      <c r="AT523" s="275" t="s">
        <v>428</v>
      </c>
      <c r="AU523" s="275" t="s">
        <v>86</v>
      </c>
      <c r="AV523" s="13" t="s">
        <v>86</v>
      </c>
      <c r="AW523" s="13" t="s">
        <v>39</v>
      </c>
      <c r="AX523" s="13" t="s">
        <v>83</v>
      </c>
      <c r="AY523" s="275" t="s">
        <v>414</v>
      </c>
    </row>
    <row r="524" s="12" customFormat="1">
      <c r="B524" s="255"/>
      <c r="C524" s="256"/>
      <c r="D524" s="252" t="s">
        <v>428</v>
      </c>
      <c r="E524" s="257" t="s">
        <v>21</v>
      </c>
      <c r="F524" s="258" t="s">
        <v>4767</v>
      </c>
      <c r="G524" s="256"/>
      <c r="H524" s="257" t="s">
        <v>21</v>
      </c>
      <c r="I524" s="259"/>
      <c r="J524" s="256"/>
      <c r="K524" s="256"/>
      <c r="L524" s="260"/>
      <c r="M524" s="261"/>
      <c r="N524" s="262"/>
      <c r="O524" s="262"/>
      <c r="P524" s="262"/>
      <c r="Q524" s="262"/>
      <c r="R524" s="262"/>
      <c r="S524" s="262"/>
      <c r="T524" s="263"/>
      <c r="AT524" s="264" t="s">
        <v>428</v>
      </c>
      <c r="AU524" s="264" t="s">
        <v>86</v>
      </c>
      <c r="AV524" s="12" t="s">
        <v>83</v>
      </c>
      <c r="AW524" s="12" t="s">
        <v>39</v>
      </c>
      <c r="AX524" s="12" t="s">
        <v>76</v>
      </c>
      <c r="AY524" s="264" t="s">
        <v>414</v>
      </c>
    </row>
    <row r="525" s="12" customFormat="1">
      <c r="B525" s="255"/>
      <c r="C525" s="256"/>
      <c r="D525" s="252" t="s">
        <v>428</v>
      </c>
      <c r="E525" s="257" t="s">
        <v>21</v>
      </c>
      <c r="F525" s="258" t="s">
        <v>4583</v>
      </c>
      <c r="G525" s="256"/>
      <c r="H525" s="257" t="s">
        <v>21</v>
      </c>
      <c r="I525" s="259"/>
      <c r="J525" s="256"/>
      <c r="K525" s="256"/>
      <c r="L525" s="260"/>
      <c r="M525" s="261"/>
      <c r="N525" s="262"/>
      <c r="O525" s="262"/>
      <c r="P525" s="262"/>
      <c r="Q525" s="262"/>
      <c r="R525" s="262"/>
      <c r="S525" s="262"/>
      <c r="T525" s="263"/>
      <c r="AT525" s="264" t="s">
        <v>428</v>
      </c>
      <c r="AU525" s="264" t="s">
        <v>86</v>
      </c>
      <c r="AV525" s="12" t="s">
        <v>83</v>
      </c>
      <c r="AW525" s="12" t="s">
        <v>39</v>
      </c>
      <c r="AX525" s="12" t="s">
        <v>76</v>
      </c>
      <c r="AY525" s="264" t="s">
        <v>414</v>
      </c>
    </row>
    <row r="526" s="1" customFormat="1" ht="25.5" customHeight="1">
      <c r="B526" s="47"/>
      <c r="C526" s="240" t="s">
        <v>2044</v>
      </c>
      <c r="D526" s="240" t="s">
        <v>418</v>
      </c>
      <c r="E526" s="241" t="s">
        <v>4772</v>
      </c>
      <c r="F526" s="242" t="s">
        <v>4773</v>
      </c>
      <c r="G526" s="243" t="s">
        <v>678</v>
      </c>
      <c r="H526" s="244">
        <v>35</v>
      </c>
      <c r="I526" s="245"/>
      <c r="J526" s="246">
        <f>ROUND(I526*H526,2)</f>
        <v>0</v>
      </c>
      <c r="K526" s="242" t="s">
        <v>21</v>
      </c>
      <c r="L526" s="73"/>
      <c r="M526" s="247" t="s">
        <v>21</v>
      </c>
      <c r="N526" s="248" t="s">
        <v>47</v>
      </c>
      <c r="O526" s="48"/>
      <c r="P526" s="249">
        <f>O526*H526</f>
        <v>0</v>
      </c>
      <c r="Q526" s="249">
        <v>0</v>
      </c>
      <c r="R526" s="249">
        <f>Q526*H526</f>
        <v>0</v>
      </c>
      <c r="S526" s="249">
        <v>0</v>
      </c>
      <c r="T526" s="250">
        <f>S526*H526</f>
        <v>0</v>
      </c>
      <c r="AR526" s="25" t="s">
        <v>690</v>
      </c>
      <c r="AT526" s="25" t="s">
        <v>418</v>
      </c>
      <c r="AU526" s="25" t="s">
        <v>86</v>
      </c>
      <c r="AY526" s="25" t="s">
        <v>414</v>
      </c>
      <c r="BE526" s="251">
        <f>IF(N526="základní",J526,0)</f>
        <v>0</v>
      </c>
      <c r="BF526" s="251">
        <f>IF(N526="snížená",J526,0)</f>
        <v>0</v>
      </c>
      <c r="BG526" s="251">
        <f>IF(N526="zákl. přenesená",J526,0)</f>
        <v>0</v>
      </c>
      <c r="BH526" s="251">
        <f>IF(N526="sníž. přenesená",J526,0)</f>
        <v>0</v>
      </c>
      <c r="BI526" s="251">
        <f>IF(N526="nulová",J526,0)</f>
        <v>0</v>
      </c>
      <c r="BJ526" s="25" t="s">
        <v>83</v>
      </c>
      <c r="BK526" s="251">
        <f>ROUND(I526*H526,2)</f>
        <v>0</v>
      </c>
      <c r="BL526" s="25" t="s">
        <v>690</v>
      </c>
      <c r="BM526" s="25" t="s">
        <v>4774</v>
      </c>
    </row>
    <row r="527" s="13" customFormat="1">
      <c r="B527" s="265"/>
      <c r="C527" s="266"/>
      <c r="D527" s="252" t="s">
        <v>428</v>
      </c>
      <c r="E527" s="267" t="s">
        <v>21</v>
      </c>
      <c r="F527" s="268" t="s">
        <v>4775</v>
      </c>
      <c r="G527" s="266"/>
      <c r="H527" s="269">
        <v>35</v>
      </c>
      <c r="I527" s="270"/>
      <c r="J527" s="266"/>
      <c r="K527" s="266"/>
      <c r="L527" s="271"/>
      <c r="M527" s="272"/>
      <c r="N527" s="273"/>
      <c r="O527" s="273"/>
      <c r="P527" s="273"/>
      <c r="Q527" s="273"/>
      <c r="R527" s="273"/>
      <c r="S527" s="273"/>
      <c r="T527" s="274"/>
      <c r="AT527" s="275" t="s">
        <v>428</v>
      </c>
      <c r="AU527" s="275" t="s">
        <v>86</v>
      </c>
      <c r="AV527" s="13" t="s">
        <v>86</v>
      </c>
      <c r="AW527" s="13" t="s">
        <v>39</v>
      </c>
      <c r="AX527" s="13" t="s">
        <v>83</v>
      </c>
      <c r="AY527" s="275" t="s">
        <v>414</v>
      </c>
    </row>
    <row r="528" s="12" customFormat="1">
      <c r="B528" s="255"/>
      <c r="C528" s="256"/>
      <c r="D528" s="252" t="s">
        <v>428</v>
      </c>
      <c r="E528" s="257" t="s">
        <v>21</v>
      </c>
      <c r="F528" s="258" t="s">
        <v>4767</v>
      </c>
      <c r="G528" s="256"/>
      <c r="H528" s="257" t="s">
        <v>21</v>
      </c>
      <c r="I528" s="259"/>
      <c r="J528" s="256"/>
      <c r="K528" s="256"/>
      <c r="L528" s="260"/>
      <c r="M528" s="261"/>
      <c r="N528" s="262"/>
      <c r="O528" s="262"/>
      <c r="P528" s="262"/>
      <c r="Q528" s="262"/>
      <c r="R528" s="262"/>
      <c r="S528" s="262"/>
      <c r="T528" s="263"/>
      <c r="AT528" s="264" t="s">
        <v>428</v>
      </c>
      <c r="AU528" s="264" t="s">
        <v>86</v>
      </c>
      <c r="AV528" s="12" t="s">
        <v>83</v>
      </c>
      <c r="AW528" s="12" t="s">
        <v>39</v>
      </c>
      <c r="AX528" s="12" t="s">
        <v>76</v>
      </c>
      <c r="AY528" s="264" t="s">
        <v>414</v>
      </c>
    </row>
    <row r="529" s="12" customFormat="1">
      <c r="B529" s="255"/>
      <c r="C529" s="256"/>
      <c r="D529" s="252" t="s">
        <v>428</v>
      </c>
      <c r="E529" s="257" t="s">
        <v>21</v>
      </c>
      <c r="F529" s="258" t="s">
        <v>4583</v>
      </c>
      <c r="G529" s="256"/>
      <c r="H529" s="257" t="s">
        <v>21</v>
      </c>
      <c r="I529" s="259"/>
      <c r="J529" s="256"/>
      <c r="K529" s="256"/>
      <c r="L529" s="260"/>
      <c r="M529" s="261"/>
      <c r="N529" s="262"/>
      <c r="O529" s="262"/>
      <c r="P529" s="262"/>
      <c r="Q529" s="262"/>
      <c r="R529" s="262"/>
      <c r="S529" s="262"/>
      <c r="T529" s="263"/>
      <c r="AT529" s="264" t="s">
        <v>428</v>
      </c>
      <c r="AU529" s="264" t="s">
        <v>86</v>
      </c>
      <c r="AV529" s="12" t="s">
        <v>83</v>
      </c>
      <c r="AW529" s="12" t="s">
        <v>39</v>
      </c>
      <c r="AX529" s="12" t="s">
        <v>76</v>
      </c>
      <c r="AY529" s="264" t="s">
        <v>414</v>
      </c>
    </row>
    <row r="530" s="1" customFormat="1" ht="25.5" customHeight="1">
      <c r="B530" s="47"/>
      <c r="C530" s="240" t="s">
        <v>2070</v>
      </c>
      <c r="D530" s="240" t="s">
        <v>418</v>
      </c>
      <c r="E530" s="241" t="s">
        <v>4776</v>
      </c>
      <c r="F530" s="242" t="s">
        <v>4777</v>
      </c>
      <c r="G530" s="243" t="s">
        <v>678</v>
      </c>
      <c r="H530" s="244">
        <v>2</v>
      </c>
      <c r="I530" s="245"/>
      <c r="J530" s="246">
        <f>ROUND(I530*H530,2)</f>
        <v>0</v>
      </c>
      <c r="K530" s="242" t="s">
        <v>21</v>
      </c>
      <c r="L530" s="73"/>
      <c r="M530" s="247" t="s">
        <v>21</v>
      </c>
      <c r="N530" s="248" t="s">
        <v>47</v>
      </c>
      <c r="O530" s="48"/>
      <c r="P530" s="249">
        <f>O530*H530</f>
        <v>0</v>
      </c>
      <c r="Q530" s="249">
        <v>0</v>
      </c>
      <c r="R530" s="249">
        <f>Q530*H530</f>
        <v>0</v>
      </c>
      <c r="S530" s="249">
        <v>0</v>
      </c>
      <c r="T530" s="250">
        <f>S530*H530</f>
        <v>0</v>
      </c>
      <c r="AR530" s="25" t="s">
        <v>690</v>
      </c>
      <c r="AT530" s="25" t="s">
        <v>418</v>
      </c>
      <c r="AU530" s="25" t="s">
        <v>86</v>
      </c>
      <c r="AY530" s="25" t="s">
        <v>414</v>
      </c>
      <c r="BE530" s="251">
        <f>IF(N530="základní",J530,0)</f>
        <v>0</v>
      </c>
      <c r="BF530" s="251">
        <f>IF(N530="snížená",J530,0)</f>
        <v>0</v>
      </c>
      <c r="BG530" s="251">
        <f>IF(N530="zákl. přenesená",J530,0)</f>
        <v>0</v>
      </c>
      <c r="BH530" s="251">
        <f>IF(N530="sníž. přenesená",J530,0)</f>
        <v>0</v>
      </c>
      <c r="BI530" s="251">
        <f>IF(N530="nulová",J530,0)</f>
        <v>0</v>
      </c>
      <c r="BJ530" s="25" t="s">
        <v>83</v>
      </c>
      <c r="BK530" s="251">
        <f>ROUND(I530*H530,2)</f>
        <v>0</v>
      </c>
      <c r="BL530" s="25" t="s">
        <v>690</v>
      </c>
      <c r="BM530" s="25" t="s">
        <v>4778</v>
      </c>
    </row>
    <row r="531" s="13" customFormat="1">
      <c r="B531" s="265"/>
      <c r="C531" s="266"/>
      <c r="D531" s="252" t="s">
        <v>428</v>
      </c>
      <c r="E531" s="267" t="s">
        <v>21</v>
      </c>
      <c r="F531" s="268" t="s">
        <v>4192</v>
      </c>
      <c r="G531" s="266"/>
      <c r="H531" s="269">
        <v>2</v>
      </c>
      <c r="I531" s="270"/>
      <c r="J531" s="266"/>
      <c r="K531" s="266"/>
      <c r="L531" s="271"/>
      <c r="M531" s="272"/>
      <c r="N531" s="273"/>
      <c r="O531" s="273"/>
      <c r="P531" s="273"/>
      <c r="Q531" s="273"/>
      <c r="R531" s="273"/>
      <c r="S531" s="273"/>
      <c r="T531" s="274"/>
      <c r="AT531" s="275" t="s">
        <v>428</v>
      </c>
      <c r="AU531" s="275" t="s">
        <v>86</v>
      </c>
      <c r="AV531" s="13" t="s">
        <v>86</v>
      </c>
      <c r="AW531" s="13" t="s">
        <v>39</v>
      </c>
      <c r="AX531" s="13" t="s">
        <v>83</v>
      </c>
      <c r="AY531" s="275" t="s">
        <v>414</v>
      </c>
    </row>
    <row r="532" s="12" customFormat="1">
      <c r="B532" s="255"/>
      <c r="C532" s="256"/>
      <c r="D532" s="252" t="s">
        <v>428</v>
      </c>
      <c r="E532" s="257" t="s">
        <v>21</v>
      </c>
      <c r="F532" s="258" t="s">
        <v>4779</v>
      </c>
      <c r="G532" s="256"/>
      <c r="H532" s="257" t="s">
        <v>21</v>
      </c>
      <c r="I532" s="259"/>
      <c r="J532" s="256"/>
      <c r="K532" s="256"/>
      <c r="L532" s="260"/>
      <c r="M532" s="261"/>
      <c r="N532" s="262"/>
      <c r="O532" s="262"/>
      <c r="P532" s="262"/>
      <c r="Q532" s="262"/>
      <c r="R532" s="262"/>
      <c r="S532" s="262"/>
      <c r="T532" s="263"/>
      <c r="AT532" s="264" t="s">
        <v>428</v>
      </c>
      <c r="AU532" s="264" t="s">
        <v>86</v>
      </c>
      <c r="AV532" s="12" t="s">
        <v>83</v>
      </c>
      <c r="AW532" s="12" t="s">
        <v>39</v>
      </c>
      <c r="AX532" s="12" t="s">
        <v>76</v>
      </c>
      <c r="AY532" s="264" t="s">
        <v>414</v>
      </c>
    </row>
    <row r="533" s="12" customFormat="1">
      <c r="B533" s="255"/>
      <c r="C533" s="256"/>
      <c r="D533" s="252" t="s">
        <v>428</v>
      </c>
      <c r="E533" s="257" t="s">
        <v>21</v>
      </c>
      <c r="F533" s="258" t="s">
        <v>4583</v>
      </c>
      <c r="G533" s="256"/>
      <c r="H533" s="257" t="s">
        <v>21</v>
      </c>
      <c r="I533" s="259"/>
      <c r="J533" s="256"/>
      <c r="K533" s="256"/>
      <c r="L533" s="260"/>
      <c r="M533" s="261"/>
      <c r="N533" s="262"/>
      <c r="O533" s="262"/>
      <c r="P533" s="262"/>
      <c r="Q533" s="262"/>
      <c r="R533" s="262"/>
      <c r="S533" s="262"/>
      <c r="T533" s="263"/>
      <c r="AT533" s="264" t="s">
        <v>428</v>
      </c>
      <c r="AU533" s="264" t="s">
        <v>86</v>
      </c>
      <c r="AV533" s="12" t="s">
        <v>83</v>
      </c>
      <c r="AW533" s="12" t="s">
        <v>39</v>
      </c>
      <c r="AX533" s="12" t="s">
        <v>76</v>
      </c>
      <c r="AY533" s="264" t="s">
        <v>414</v>
      </c>
    </row>
    <row r="534" s="1" customFormat="1" ht="16.5" customHeight="1">
      <c r="B534" s="47"/>
      <c r="C534" s="240" t="s">
        <v>2085</v>
      </c>
      <c r="D534" s="240" t="s">
        <v>418</v>
      </c>
      <c r="E534" s="241" t="s">
        <v>4780</v>
      </c>
      <c r="F534" s="242" t="s">
        <v>4781</v>
      </c>
      <c r="G534" s="243" t="s">
        <v>678</v>
      </c>
      <c r="H534" s="244">
        <v>400</v>
      </c>
      <c r="I534" s="245"/>
      <c r="J534" s="246">
        <f>ROUND(I534*H534,2)</f>
        <v>0</v>
      </c>
      <c r="K534" s="242" t="s">
        <v>21</v>
      </c>
      <c r="L534" s="73"/>
      <c r="M534" s="247" t="s">
        <v>21</v>
      </c>
      <c r="N534" s="248" t="s">
        <v>47</v>
      </c>
      <c r="O534" s="48"/>
      <c r="P534" s="249">
        <f>O534*H534</f>
        <v>0</v>
      </c>
      <c r="Q534" s="249">
        <v>0</v>
      </c>
      <c r="R534" s="249">
        <f>Q534*H534</f>
        <v>0</v>
      </c>
      <c r="S534" s="249">
        <v>0</v>
      </c>
      <c r="T534" s="250">
        <f>S534*H534</f>
        <v>0</v>
      </c>
      <c r="AR534" s="25" t="s">
        <v>690</v>
      </c>
      <c r="AT534" s="25" t="s">
        <v>418</v>
      </c>
      <c r="AU534" s="25" t="s">
        <v>86</v>
      </c>
      <c r="AY534" s="25" t="s">
        <v>414</v>
      </c>
      <c r="BE534" s="251">
        <f>IF(N534="základní",J534,0)</f>
        <v>0</v>
      </c>
      <c r="BF534" s="251">
        <f>IF(N534="snížená",J534,0)</f>
        <v>0</v>
      </c>
      <c r="BG534" s="251">
        <f>IF(N534="zákl. přenesená",J534,0)</f>
        <v>0</v>
      </c>
      <c r="BH534" s="251">
        <f>IF(N534="sníž. přenesená",J534,0)</f>
        <v>0</v>
      </c>
      <c r="BI534" s="251">
        <f>IF(N534="nulová",J534,0)</f>
        <v>0</v>
      </c>
      <c r="BJ534" s="25" t="s">
        <v>83</v>
      </c>
      <c r="BK534" s="251">
        <f>ROUND(I534*H534,2)</f>
        <v>0</v>
      </c>
      <c r="BL534" s="25" t="s">
        <v>690</v>
      </c>
      <c r="BM534" s="25" t="s">
        <v>4782</v>
      </c>
    </row>
    <row r="535" s="1" customFormat="1" ht="25.5" customHeight="1">
      <c r="B535" s="47"/>
      <c r="C535" s="240" t="s">
        <v>2105</v>
      </c>
      <c r="D535" s="240" t="s">
        <v>418</v>
      </c>
      <c r="E535" s="241" t="s">
        <v>4783</v>
      </c>
      <c r="F535" s="242" t="s">
        <v>4784</v>
      </c>
      <c r="G535" s="243" t="s">
        <v>678</v>
      </c>
      <c r="H535" s="244">
        <v>115</v>
      </c>
      <c r="I535" s="245"/>
      <c r="J535" s="246">
        <f>ROUND(I535*H535,2)</f>
        <v>0</v>
      </c>
      <c r="K535" s="242" t="s">
        <v>21</v>
      </c>
      <c r="L535" s="73"/>
      <c r="M535" s="247" t="s">
        <v>21</v>
      </c>
      <c r="N535" s="248" t="s">
        <v>47</v>
      </c>
      <c r="O535" s="48"/>
      <c r="P535" s="249">
        <f>O535*H535</f>
        <v>0</v>
      </c>
      <c r="Q535" s="249">
        <v>0</v>
      </c>
      <c r="R535" s="249">
        <f>Q535*H535</f>
        <v>0</v>
      </c>
      <c r="S535" s="249">
        <v>0</v>
      </c>
      <c r="T535" s="250">
        <f>S535*H535</f>
        <v>0</v>
      </c>
      <c r="AR535" s="25" t="s">
        <v>690</v>
      </c>
      <c r="AT535" s="25" t="s">
        <v>418</v>
      </c>
      <c r="AU535" s="25" t="s">
        <v>86</v>
      </c>
      <c r="AY535" s="25" t="s">
        <v>414</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690</v>
      </c>
      <c r="BM535" s="25" t="s">
        <v>4785</v>
      </c>
    </row>
    <row r="536" s="1" customFormat="1" ht="16.5" customHeight="1">
      <c r="B536" s="47"/>
      <c r="C536" s="240" t="s">
        <v>2117</v>
      </c>
      <c r="D536" s="240" t="s">
        <v>418</v>
      </c>
      <c r="E536" s="241" t="s">
        <v>4786</v>
      </c>
      <c r="F536" s="242" t="s">
        <v>4787</v>
      </c>
      <c r="G536" s="243" t="s">
        <v>678</v>
      </c>
      <c r="H536" s="244">
        <v>5</v>
      </c>
      <c r="I536" s="245"/>
      <c r="J536" s="246">
        <f>ROUND(I536*H536,2)</f>
        <v>0</v>
      </c>
      <c r="K536" s="242" t="s">
        <v>21</v>
      </c>
      <c r="L536" s="73"/>
      <c r="M536" s="247" t="s">
        <v>21</v>
      </c>
      <c r="N536" s="248" t="s">
        <v>47</v>
      </c>
      <c r="O536" s="48"/>
      <c r="P536" s="249">
        <f>O536*H536</f>
        <v>0</v>
      </c>
      <c r="Q536" s="249">
        <v>0</v>
      </c>
      <c r="R536" s="249">
        <f>Q536*H536</f>
        <v>0</v>
      </c>
      <c r="S536" s="249">
        <v>0</v>
      </c>
      <c r="T536" s="250">
        <f>S536*H536</f>
        <v>0</v>
      </c>
      <c r="AR536" s="25" t="s">
        <v>690</v>
      </c>
      <c r="AT536" s="25" t="s">
        <v>418</v>
      </c>
      <c r="AU536" s="25" t="s">
        <v>86</v>
      </c>
      <c r="AY536" s="25" t="s">
        <v>414</v>
      </c>
      <c r="BE536" s="251">
        <f>IF(N536="základní",J536,0)</f>
        <v>0</v>
      </c>
      <c r="BF536" s="251">
        <f>IF(N536="snížená",J536,0)</f>
        <v>0</v>
      </c>
      <c r="BG536" s="251">
        <f>IF(N536="zákl. přenesená",J536,0)</f>
        <v>0</v>
      </c>
      <c r="BH536" s="251">
        <f>IF(N536="sníž. přenesená",J536,0)</f>
        <v>0</v>
      </c>
      <c r="BI536" s="251">
        <f>IF(N536="nulová",J536,0)</f>
        <v>0</v>
      </c>
      <c r="BJ536" s="25" t="s">
        <v>83</v>
      </c>
      <c r="BK536" s="251">
        <f>ROUND(I536*H536,2)</f>
        <v>0</v>
      </c>
      <c r="BL536" s="25" t="s">
        <v>690</v>
      </c>
      <c r="BM536" s="25" t="s">
        <v>4788</v>
      </c>
    </row>
    <row r="537" s="1" customFormat="1" ht="25.5" customHeight="1">
      <c r="B537" s="47"/>
      <c r="C537" s="240" t="s">
        <v>2123</v>
      </c>
      <c r="D537" s="240" t="s">
        <v>418</v>
      </c>
      <c r="E537" s="241" t="s">
        <v>4789</v>
      </c>
      <c r="F537" s="242" t="s">
        <v>4790</v>
      </c>
      <c r="G537" s="243" t="s">
        <v>678</v>
      </c>
      <c r="H537" s="244">
        <v>154</v>
      </c>
      <c r="I537" s="245"/>
      <c r="J537" s="246">
        <f>ROUND(I537*H537,2)</f>
        <v>0</v>
      </c>
      <c r="K537" s="242" t="s">
        <v>21</v>
      </c>
      <c r="L537" s="73"/>
      <c r="M537" s="247" t="s">
        <v>21</v>
      </c>
      <c r="N537" s="248" t="s">
        <v>47</v>
      </c>
      <c r="O537" s="48"/>
      <c r="P537" s="249">
        <f>O537*H537</f>
        <v>0</v>
      </c>
      <c r="Q537" s="249">
        <v>0</v>
      </c>
      <c r="R537" s="249">
        <f>Q537*H537</f>
        <v>0</v>
      </c>
      <c r="S537" s="249">
        <v>0</v>
      </c>
      <c r="T537" s="250">
        <f>S537*H537</f>
        <v>0</v>
      </c>
      <c r="AR537" s="25" t="s">
        <v>690</v>
      </c>
      <c r="AT537" s="25" t="s">
        <v>418</v>
      </c>
      <c r="AU537" s="25" t="s">
        <v>86</v>
      </c>
      <c r="AY537" s="25" t="s">
        <v>414</v>
      </c>
      <c r="BE537" s="251">
        <f>IF(N537="základní",J537,0)</f>
        <v>0</v>
      </c>
      <c r="BF537" s="251">
        <f>IF(N537="snížená",J537,0)</f>
        <v>0</v>
      </c>
      <c r="BG537" s="251">
        <f>IF(N537="zákl. přenesená",J537,0)</f>
        <v>0</v>
      </c>
      <c r="BH537" s="251">
        <f>IF(N537="sníž. přenesená",J537,0)</f>
        <v>0</v>
      </c>
      <c r="BI537" s="251">
        <f>IF(N537="nulová",J537,0)</f>
        <v>0</v>
      </c>
      <c r="BJ537" s="25" t="s">
        <v>83</v>
      </c>
      <c r="BK537" s="251">
        <f>ROUND(I537*H537,2)</f>
        <v>0</v>
      </c>
      <c r="BL537" s="25" t="s">
        <v>690</v>
      </c>
      <c r="BM537" s="25" t="s">
        <v>4791</v>
      </c>
    </row>
    <row r="538" s="13" customFormat="1">
      <c r="B538" s="265"/>
      <c r="C538" s="266"/>
      <c r="D538" s="252" t="s">
        <v>428</v>
      </c>
      <c r="E538" s="267" t="s">
        <v>21</v>
      </c>
      <c r="F538" s="268" t="s">
        <v>4792</v>
      </c>
      <c r="G538" s="266"/>
      <c r="H538" s="269">
        <v>154</v>
      </c>
      <c r="I538" s="270"/>
      <c r="J538" s="266"/>
      <c r="K538" s="266"/>
      <c r="L538" s="271"/>
      <c r="M538" s="272"/>
      <c r="N538" s="273"/>
      <c r="O538" s="273"/>
      <c r="P538" s="273"/>
      <c r="Q538" s="273"/>
      <c r="R538" s="273"/>
      <c r="S538" s="273"/>
      <c r="T538" s="274"/>
      <c r="AT538" s="275" t="s">
        <v>428</v>
      </c>
      <c r="AU538" s="275" t="s">
        <v>86</v>
      </c>
      <c r="AV538" s="13" t="s">
        <v>86</v>
      </c>
      <c r="AW538" s="13" t="s">
        <v>39</v>
      </c>
      <c r="AX538" s="13" t="s">
        <v>83</v>
      </c>
      <c r="AY538" s="275" t="s">
        <v>414</v>
      </c>
    </row>
    <row r="539" s="12" customFormat="1">
      <c r="B539" s="255"/>
      <c r="C539" s="256"/>
      <c r="D539" s="252" t="s">
        <v>428</v>
      </c>
      <c r="E539" s="257" t="s">
        <v>21</v>
      </c>
      <c r="F539" s="258" t="s">
        <v>4767</v>
      </c>
      <c r="G539" s="256"/>
      <c r="H539" s="257" t="s">
        <v>21</v>
      </c>
      <c r="I539" s="259"/>
      <c r="J539" s="256"/>
      <c r="K539" s="256"/>
      <c r="L539" s="260"/>
      <c r="M539" s="261"/>
      <c r="N539" s="262"/>
      <c r="O539" s="262"/>
      <c r="P539" s="262"/>
      <c r="Q539" s="262"/>
      <c r="R539" s="262"/>
      <c r="S539" s="262"/>
      <c r="T539" s="263"/>
      <c r="AT539" s="264" t="s">
        <v>428</v>
      </c>
      <c r="AU539" s="264" t="s">
        <v>86</v>
      </c>
      <c r="AV539" s="12" t="s">
        <v>83</v>
      </c>
      <c r="AW539" s="12" t="s">
        <v>39</v>
      </c>
      <c r="AX539" s="12" t="s">
        <v>76</v>
      </c>
      <c r="AY539" s="264" t="s">
        <v>414</v>
      </c>
    </row>
    <row r="540" s="12" customFormat="1">
      <c r="B540" s="255"/>
      <c r="C540" s="256"/>
      <c r="D540" s="252" t="s">
        <v>428</v>
      </c>
      <c r="E540" s="257" t="s">
        <v>21</v>
      </c>
      <c r="F540" s="258" t="s">
        <v>4583</v>
      </c>
      <c r="G540" s="256"/>
      <c r="H540" s="257" t="s">
        <v>21</v>
      </c>
      <c r="I540" s="259"/>
      <c r="J540" s="256"/>
      <c r="K540" s="256"/>
      <c r="L540" s="260"/>
      <c r="M540" s="261"/>
      <c r="N540" s="262"/>
      <c r="O540" s="262"/>
      <c r="P540" s="262"/>
      <c r="Q540" s="262"/>
      <c r="R540" s="262"/>
      <c r="S540" s="262"/>
      <c r="T540" s="263"/>
      <c r="AT540" s="264" t="s">
        <v>428</v>
      </c>
      <c r="AU540" s="264" t="s">
        <v>86</v>
      </c>
      <c r="AV540" s="12" t="s">
        <v>83</v>
      </c>
      <c r="AW540" s="12" t="s">
        <v>39</v>
      </c>
      <c r="AX540" s="12" t="s">
        <v>76</v>
      </c>
      <c r="AY540" s="264" t="s">
        <v>414</v>
      </c>
    </row>
    <row r="541" s="1" customFormat="1" ht="25.5" customHeight="1">
      <c r="B541" s="47"/>
      <c r="C541" s="240" t="s">
        <v>2131</v>
      </c>
      <c r="D541" s="240" t="s">
        <v>418</v>
      </c>
      <c r="E541" s="241" t="s">
        <v>4793</v>
      </c>
      <c r="F541" s="242" t="s">
        <v>4794</v>
      </c>
      <c r="G541" s="243" t="s">
        <v>678</v>
      </c>
      <c r="H541" s="244">
        <v>68</v>
      </c>
      <c r="I541" s="245"/>
      <c r="J541" s="246">
        <f>ROUND(I541*H541,2)</f>
        <v>0</v>
      </c>
      <c r="K541" s="242" t="s">
        <v>21</v>
      </c>
      <c r="L541" s="73"/>
      <c r="M541" s="247" t="s">
        <v>21</v>
      </c>
      <c r="N541" s="248" t="s">
        <v>47</v>
      </c>
      <c r="O541" s="48"/>
      <c r="P541" s="249">
        <f>O541*H541</f>
        <v>0</v>
      </c>
      <c r="Q541" s="249">
        <v>0</v>
      </c>
      <c r="R541" s="249">
        <f>Q541*H541</f>
        <v>0</v>
      </c>
      <c r="S541" s="249">
        <v>0</v>
      </c>
      <c r="T541" s="250">
        <f>S541*H541</f>
        <v>0</v>
      </c>
      <c r="AR541" s="25" t="s">
        <v>690</v>
      </c>
      <c r="AT541" s="25" t="s">
        <v>418</v>
      </c>
      <c r="AU541" s="25" t="s">
        <v>86</v>
      </c>
      <c r="AY541" s="25" t="s">
        <v>414</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690</v>
      </c>
      <c r="BM541" s="25" t="s">
        <v>4795</v>
      </c>
    </row>
    <row r="542" s="13" customFormat="1">
      <c r="B542" s="265"/>
      <c r="C542" s="266"/>
      <c r="D542" s="252" t="s">
        <v>428</v>
      </c>
      <c r="E542" s="267" t="s">
        <v>21</v>
      </c>
      <c r="F542" s="268" t="s">
        <v>4796</v>
      </c>
      <c r="G542" s="266"/>
      <c r="H542" s="269">
        <v>68</v>
      </c>
      <c r="I542" s="270"/>
      <c r="J542" s="266"/>
      <c r="K542" s="266"/>
      <c r="L542" s="271"/>
      <c r="M542" s="272"/>
      <c r="N542" s="273"/>
      <c r="O542" s="273"/>
      <c r="P542" s="273"/>
      <c r="Q542" s="273"/>
      <c r="R542" s="273"/>
      <c r="S542" s="273"/>
      <c r="T542" s="274"/>
      <c r="AT542" s="275" t="s">
        <v>428</v>
      </c>
      <c r="AU542" s="275" t="s">
        <v>86</v>
      </c>
      <c r="AV542" s="13" t="s">
        <v>86</v>
      </c>
      <c r="AW542" s="13" t="s">
        <v>39</v>
      </c>
      <c r="AX542" s="13" t="s">
        <v>83</v>
      </c>
      <c r="AY542" s="275" t="s">
        <v>414</v>
      </c>
    </row>
    <row r="543" s="12" customFormat="1">
      <c r="B543" s="255"/>
      <c r="C543" s="256"/>
      <c r="D543" s="252" t="s">
        <v>428</v>
      </c>
      <c r="E543" s="257" t="s">
        <v>21</v>
      </c>
      <c r="F543" s="258" t="s">
        <v>4583</v>
      </c>
      <c r="G543" s="256"/>
      <c r="H543" s="257" t="s">
        <v>21</v>
      </c>
      <c r="I543" s="259"/>
      <c r="J543" s="256"/>
      <c r="K543" s="256"/>
      <c r="L543" s="260"/>
      <c r="M543" s="261"/>
      <c r="N543" s="262"/>
      <c r="O543" s="262"/>
      <c r="P543" s="262"/>
      <c r="Q543" s="262"/>
      <c r="R543" s="262"/>
      <c r="S543" s="262"/>
      <c r="T543" s="263"/>
      <c r="AT543" s="264" t="s">
        <v>428</v>
      </c>
      <c r="AU543" s="264" t="s">
        <v>86</v>
      </c>
      <c r="AV543" s="12" t="s">
        <v>83</v>
      </c>
      <c r="AW543" s="12" t="s">
        <v>39</v>
      </c>
      <c r="AX543" s="12" t="s">
        <v>76</v>
      </c>
      <c r="AY543" s="264" t="s">
        <v>414</v>
      </c>
    </row>
    <row r="544" s="1" customFormat="1" ht="25.5" customHeight="1">
      <c r="B544" s="47"/>
      <c r="C544" s="240" t="s">
        <v>2137</v>
      </c>
      <c r="D544" s="240" t="s">
        <v>418</v>
      </c>
      <c r="E544" s="241" t="s">
        <v>4797</v>
      </c>
      <c r="F544" s="242" t="s">
        <v>4798</v>
      </c>
      <c r="G544" s="243" t="s">
        <v>678</v>
      </c>
      <c r="H544" s="244">
        <v>321</v>
      </c>
      <c r="I544" s="245"/>
      <c r="J544" s="246">
        <f>ROUND(I544*H544,2)</f>
        <v>0</v>
      </c>
      <c r="K544" s="242" t="s">
        <v>21</v>
      </c>
      <c r="L544" s="73"/>
      <c r="M544" s="247" t="s">
        <v>21</v>
      </c>
      <c r="N544" s="248" t="s">
        <v>47</v>
      </c>
      <c r="O544" s="48"/>
      <c r="P544" s="249">
        <f>O544*H544</f>
        <v>0</v>
      </c>
      <c r="Q544" s="249">
        <v>0</v>
      </c>
      <c r="R544" s="249">
        <f>Q544*H544</f>
        <v>0</v>
      </c>
      <c r="S544" s="249">
        <v>0</v>
      </c>
      <c r="T544" s="250">
        <f>S544*H544</f>
        <v>0</v>
      </c>
      <c r="AR544" s="25" t="s">
        <v>690</v>
      </c>
      <c r="AT544" s="25" t="s">
        <v>418</v>
      </c>
      <c r="AU544" s="25" t="s">
        <v>86</v>
      </c>
      <c r="AY544" s="25" t="s">
        <v>414</v>
      </c>
      <c r="BE544" s="251">
        <f>IF(N544="základní",J544,0)</f>
        <v>0</v>
      </c>
      <c r="BF544" s="251">
        <f>IF(N544="snížená",J544,0)</f>
        <v>0</v>
      </c>
      <c r="BG544" s="251">
        <f>IF(N544="zákl. přenesená",J544,0)</f>
        <v>0</v>
      </c>
      <c r="BH544" s="251">
        <f>IF(N544="sníž. přenesená",J544,0)</f>
        <v>0</v>
      </c>
      <c r="BI544" s="251">
        <f>IF(N544="nulová",J544,0)</f>
        <v>0</v>
      </c>
      <c r="BJ544" s="25" t="s">
        <v>83</v>
      </c>
      <c r="BK544" s="251">
        <f>ROUND(I544*H544,2)</f>
        <v>0</v>
      </c>
      <c r="BL544" s="25" t="s">
        <v>690</v>
      </c>
      <c r="BM544" s="25" t="s">
        <v>4799</v>
      </c>
    </row>
    <row r="545" s="13" customFormat="1">
      <c r="B545" s="265"/>
      <c r="C545" s="266"/>
      <c r="D545" s="252" t="s">
        <v>428</v>
      </c>
      <c r="E545" s="267" t="s">
        <v>21</v>
      </c>
      <c r="F545" s="268" t="s">
        <v>4800</v>
      </c>
      <c r="G545" s="266"/>
      <c r="H545" s="269">
        <v>321</v>
      </c>
      <c r="I545" s="270"/>
      <c r="J545" s="266"/>
      <c r="K545" s="266"/>
      <c r="L545" s="271"/>
      <c r="M545" s="272"/>
      <c r="N545" s="273"/>
      <c r="O545" s="273"/>
      <c r="P545" s="273"/>
      <c r="Q545" s="273"/>
      <c r="R545" s="273"/>
      <c r="S545" s="273"/>
      <c r="T545" s="274"/>
      <c r="AT545" s="275" t="s">
        <v>428</v>
      </c>
      <c r="AU545" s="275" t="s">
        <v>86</v>
      </c>
      <c r="AV545" s="13" t="s">
        <v>86</v>
      </c>
      <c r="AW545" s="13" t="s">
        <v>39</v>
      </c>
      <c r="AX545" s="13" t="s">
        <v>83</v>
      </c>
      <c r="AY545" s="275" t="s">
        <v>414</v>
      </c>
    </row>
    <row r="546" s="12" customFormat="1">
      <c r="B546" s="255"/>
      <c r="C546" s="256"/>
      <c r="D546" s="252" t="s">
        <v>428</v>
      </c>
      <c r="E546" s="257" t="s">
        <v>21</v>
      </c>
      <c r="F546" s="258" t="s">
        <v>4767</v>
      </c>
      <c r="G546" s="256"/>
      <c r="H546" s="257" t="s">
        <v>21</v>
      </c>
      <c r="I546" s="259"/>
      <c r="J546" s="256"/>
      <c r="K546" s="256"/>
      <c r="L546" s="260"/>
      <c r="M546" s="261"/>
      <c r="N546" s="262"/>
      <c r="O546" s="262"/>
      <c r="P546" s="262"/>
      <c r="Q546" s="262"/>
      <c r="R546" s="262"/>
      <c r="S546" s="262"/>
      <c r="T546" s="263"/>
      <c r="AT546" s="264" t="s">
        <v>428</v>
      </c>
      <c r="AU546" s="264" t="s">
        <v>86</v>
      </c>
      <c r="AV546" s="12" t="s">
        <v>83</v>
      </c>
      <c r="AW546" s="12" t="s">
        <v>39</v>
      </c>
      <c r="AX546" s="12" t="s">
        <v>76</v>
      </c>
      <c r="AY546" s="264" t="s">
        <v>414</v>
      </c>
    </row>
    <row r="547" s="12" customFormat="1">
      <c r="B547" s="255"/>
      <c r="C547" s="256"/>
      <c r="D547" s="252" t="s">
        <v>428</v>
      </c>
      <c r="E547" s="257" t="s">
        <v>21</v>
      </c>
      <c r="F547" s="258" t="s">
        <v>4583</v>
      </c>
      <c r="G547" s="256"/>
      <c r="H547" s="257" t="s">
        <v>21</v>
      </c>
      <c r="I547" s="259"/>
      <c r="J547" s="256"/>
      <c r="K547" s="256"/>
      <c r="L547" s="260"/>
      <c r="M547" s="261"/>
      <c r="N547" s="262"/>
      <c r="O547" s="262"/>
      <c r="P547" s="262"/>
      <c r="Q547" s="262"/>
      <c r="R547" s="262"/>
      <c r="S547" s="262"/>
      <c r="T547" s="263"/>
      <c r="AT547" s="264" t="s">
        <v>428</v>
      </c>
      <c r="AU547" s="264" t="s">
        <v>86</v>
      </c>
      <c r="AV547" s="12" t="s">
        <v>83</v>
      </c>
      <c r="AW547" s="12" t="s">
        <v>39</v>
      </c>
      <c r="AX547" s="12" t="s">
        <v>76</v>
      </c>
      <c r="AY547" s="264" t="s">
        <v>414</v>
      </c>
    </row>
    <row r="548" s="1" customFormat="1" ht="25.5" customHeight="1">
      <c r="B548" s="47"/>
      <c r="C548" s="240" t="s">
        <v>2151</v>
      </c>
      <c r="D548" s="240" t="s">
        <v>418</v>
      </c>
      <c r="E548" s="241" t="s">
        <v>4801</v>
      </c>
      <c r="F548" s="242" t="s">
        <v>4802</v>
      </c>
      <c r="G548" s="243" t="s">
        <v>678</v>
      </c>
      <c r="H548" s="244">
        <v>52</v>
      </c>
      <c r="I548" s="245"/>
      <c r="J548" s="246">
        <f>ROUND(I548*H548,2)</f>
        <v>0</v>
      </c>
      <c r="K548" s="242" t="s">
        <v>21</v>
      </c>
      <c r="L548" s="73"/>
      <c r="M548" s="247" t="s">
        <v>21</v>
      </c>
      <c r="N548" s="248" t="s">
        <v>47</v>
      </c>
      <c r="O548" s="48"/>
      <c r="P548" s="249">
        <f>O548*H548</f>
        <v>0</v>
      </c>
      <c r="Q548" s="249">
        <v>0</v>
      </c>
      <c r="R548" s="249">
        <f>Q548*H548</f>
        <v>0</v>
      </c>
      <c r="S548" s="249">
        <v>0</v>
      </c>
      <c r="T548" s="250">
        <f>S548*H548</f>
        <v>0</v>
      </c>
      <c r="AR548" s="25" t="s">
        <v>690</v>
      </c>
      <c r="AT548" s="25" t="s">
        <v>418</v>
      </c>
      <c r="AU548" s="25" t="s">
        <v>86</v>
      </c>
      <c r="AY548" s="25" t="s">
        <v>414</v>
      </c>
      <c r="BE548" s="251">
        <f>IF(N548="základní",J548,0)</f>
        <v>0</v>
      </c>
      <c r="BF548" s="251">
        <f>IF(N548="snížená",J548,0)</f>
        <v>0</v>
      </c>
      <c r="BG548" s="251">
        <f>IF(N548="zákl. přenesená",J548,0)</f>
        <v>0</v>
      </c>
      <c r="BH548" s="251">
        <f>IF(N548="sníž. přenesená",J548,0)</f>
        <v>0</v>
      </c>
      <c r="BI548" s="251">
        <f>IF(N548="nulová",J548,0)</f>
        <v>0</v>
      </c>
      <c r="BJ548" s="25" t="s">
        <v>83</v>
      </c>
      <c r="BK548" s="251">
        <f>ROUND(I548*H548,2)</f>
        <v>0</v>
      </c>
      <c r="BL548" s="25" t="s">
        <v>690</v>
      </c>
      <c r="BM548" s="25" t="s">
        <v>4803</v>
      </c>
    </row>
    <row r="549" s="13" customFormat="1">
      <c r="B549" s="265"/>
      <c r="C549" s="266"/>
      <c r="D549" s="252" t="s">
        <v>428</v>
      </c>
      <c r="E549" s="267" t="s">
        <v>21</v>
      </c>
      <c r="F549" s="268" t="s">
        <v>4804</v>
      </c>
      <c r="G549" s="266"/>
      <c r="H549" s="269">
        <v>52</v>
      </c>
      <c r="I549" s="270"/>
      <c r="J549" s="266"/>
      <c r="K549" s="266"/>
      <c r="L549" s="271"/>
      <c r="M549" s="272"/>
      <c r="N549" s="273"/>
      <c r="O549" s="273"/>
      <c r="P549" s="273"/>
      <c r="Q549" s="273"/>
      <c r="R549" s="273"/>
      <c r="S549" s="273"/>
      <c r="T549" s="274"/>
      <c r="AT549" s="275" t="s">
        <v>428</v>
      </c>
      <c r="AU549" s="275" t="s">
        <v>86</v>
      </c>
      <c r="AV549" s="13" t="s">
        <v>86</v>
      </c>
      <c r="AW549" s="13" t="s">
        <v>39</v>
      </c>
      <c r="AX549" s="13" t="s">
        <v>83</v>
      </c>
      <c r="AY549" s="275" t="s">
        <v>414</v>
      </c>
    </row>
    <row r="550" s="12" customFormat="1">
      <c r="B550" s="255"/>
      <c r="C550" s="256"/>
      <c r="D550" s="252" t="s">
        <v>428</v>
      </c>
      <c r="E550" s="257" t="s">
        <v>21</v>
      </c>
      <c r="F550" s="258" t="s">
        <v>4767</v>
      </c>
      <c r="G550" s="256"/>
      <c r="H550" s="257" t="s">
        <v>21</v>
      </c>
      <c r="I550" s="259"/>
      <c r="J550" s="256"/>
      <c r="K550" s="256"/>
      <c r="L550" s="260"/>
      <c r="M550" s="261"/>
      <c r="N550" s="262"/>
      <c r="O550" s="262"/>
      <c r="P550" s="262"/>
      <c r="Q550" s="262"/>
      <c r="R550" s="262"/>
      <c r="S550" s="262"/>
      <c r="T550" s="263"/>
      <c r="AT550" s="264" t="s">
        <v>428</v>
      </c>
      <c r="AU550" s="264" t="s">
        <v>86</v>
      </c>
      <c r="AV550" s="12" t="s">
        <v>83</v>
      </c>
      <c r="AW550" s="12" t="s">
        <v>39</v>
      </c>
      <c r="AX550" s="12" t="s">
        <v>76</v>
      </c>
      <c r="AY550" s="264" t="s">
        <v>414</v>
      </c>
    </row>
    <row r="551" s="12" customFormat="1">
      <c r="B551" s="255"/>
      <c r="C551" s="256"/>
      <c r="D551" s="252" t="s">
        <v>428</v>
      </c>
      <c r="E551" s="257" t="s">
        <v>21</v>
      </c>
      <c r="F551" s="258" t="s">
        <v>4583</v>
      </c>
      <c r="G551" s="256"/>
      <c r="H551" s="257" t="s">
        <v>21</v>
      </c>
      <c r="I551" s="259"/>
      <c r="J551" s="256"/>
      <c r="K551" s="256"/>
      <c r="L551" s="260"/>
      <c r="M551" s="261"/>
      <c r="N551" s="262"/>
      <c r="O551" s="262"/>
      <c r="P551" s="262"/>
      <c r="Q551" s="262"/>
      <c r="R551" s="262"/>
      <c r="S551" s="262"/>
      <c r="T551" s="263"/>
      <c r="AT551" s="264" t="s">
        <v>428</v>
      </c>
      <c r="AU551" s="264" t="s">
        <v>86</v>
      </c>
      <c r="AV551" s="12" t="s">
        <v>83</v>
      </c>
      <c r="AW551" s="12" t="s">
        <v>39</v>
      </c>
      <c r="AX551" s="12" t="s">
        <v>76</v>
      </c>
      <c r="AY551" s="264" t="s">
        <v>414</v>
      </c>
    </row>
    <row r="552" s="1" customFormat="1" ht="25.5" customHeight="1">
      <c r="B552" s="47"/>
      <c r="C552" s="240" t="s">
        <v>2157</v>
      </c>
      <c r="D552" s="240" t="s">
        <v>418</v>
      </c>
      <c r="E552" s="241" t="s">
        <v>4805</v>
      </c>
      <c r="F552" s="242" t="s">
        <v>4806</v>
      </c>
      <c r="G552" s="243" t="s">
        <v>678</v>
      </c>
      <c r="H552" s="244">
        <v>2</v>
      </c>
      <c r="I552" s="245"/>
      <c r="J552" s="246">
        <f>ROUND(I552*H552,2)</f>
        <v>0</v>
      </c>
      <c r="K552" s="242" t="s">
        <v>21</v>
      </c>
      <c r="L552" s="73"/>
      <c r="M552" s="247" t="s">
        <v>21</v>
      </c>
      <c r="N552" s="248" t="s">
        <v>47</v>
      </c>
      <c r="O552" s="48"/>
      <c r="P552" s="249">
        <f>O552*H552</f>
        <v>0</v>
      </c>
      <c r="Q552" s="249">
        <v>0</v>
      </c>
      <c r="R552" s="249">
        <f>Q552*H552</f>
        <v>0</v>
      </c>
      <c r="S552" s="249">
        <v>0</v>
      </c>
      <c r="T552" s="250">
        <f>S552*H552</f>
        <v>0</v>
      </c>
      <c r="AR552" s="25" t="s">
        <v>690</v>
      </c>
      <c r="AT552" s="25" t="s">
        <v>418</v>
      </c>
      <c r="AU552" s="25" t="s">
        <v>86</v>
      </c>
      <c r="AY552" s="25" t="s">
        <v>414</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690</v>
      </c>
      <c r="BM552" s="25" t="s">
        <v>4807</v>
      </c>
    </row>
    <row r="553" s="13" customFormat="1">
      <c r="B553" s="265"/>
      <c r="C553" s="266"/>
      <c r="D553" s="252" t="s">
        <v>428</v>
      </c>
      <c r="E553" s="267" t="s">
        <v>21</v>
      </c>
      <c r="F553" s="268" t="s">
        <v>4192</v>
      </c>
      <c r="G553" s="266"/>
      <c r="H553" s="269">
        <v>2</v>
      </c>
      <c r="I553" s="270"/>
      <c r="J553" s="266"/>
      <c r="K553" s="266"/>
      <c r="L553" s="271"/>
      <c r="M553" s="272"/>
      <c r="N553" s="273"/>
      <c r="O553" s="273"/>
      <c r="P553" s="273"/>
      <c r="Q553" s="273"/>
      <c r="R553" s="273"/>
      <c r="S553" s="273"/>
      <c r="T553" s="274"/>
      <c r="AT553" s="275" t="s">
        <v>428</v>
      </c>
      <c r="AU553" s="275" t="s">
        <v>86</v>
      </c>
      <c r="AV553" s="13" t="s">
        <v>86</v>
      </c>
      <c r="AW553" s="13" t="s">
        <v>39</v>
      </c>
      <c r="AX553" s="13" t="s">
        <v>83</v>
      </c>
      <c r="AY553" s="275" t="s">
        <v>414</v>
      </c>
    </row>
    <row r="554" s="12" customFormat="1">
      <c r="B554" s="255"/>
      <c r="C554" s="256"/>
      <c r="D554" s="252" t="s">
        <v>428</v>
      </c>
      <c r="E554" s="257" t="s">
        <v>21</v>
      </c>
      <c r="F554" s="258" t="s">
        <v>4767</v>
      </c>
      <c r="G554" s="256"/>
      <c r="H554" s="257" t="s">
        <v>21</v>
      </c>
      <c r="I554" s="259"/>
      <c r="J554" s="256"/>
      <c r="K554" s="256"/>
      <c r="L554" s="260"/>
      <c r="M554" s="261"/>
      <c r="N554" s="262"/>
      <c r="O554" s="262"/>
      <c r="P554" s="262"/>
      <c r="Q554" s="262"/>
      <c r="R554" s="262"/>
      <c r="S554" s="262"/>
      <c r="T554" s="263"/>
      <c r="AT554" s="264" t="s">
        <v>428</v>
      </c>
      <c r="AU554" s="264" t="s">
        <v>86</v>
      </c>
      <c r="AV554" s="12" t="s">
        <v>83</v>
      </c>
      <c r="AW554" s="12" t="s">
        <v>39</v>
      </c>
      <c r="AX554" s="12" t="s">
        <v>76</v>
      </c>
      <c r="AY554" s="264" t="s">
        <v>414</v>
      </c>
    </row>
    <row r="555" s="12" customFormat="1">
      <c r="B555" s="255"/>
      <c r="C555" s="256"/>
      <c r="D555" s="252" t="s">
        <v>428</v>
      </c>
      <c r="E555" s="257" t="s">
        <v>21</v>
      </c>
      <c r="F555" s="258" t="s">
        <v>4583</v>
      </c>
      <c r="G555" s="256"/>
      <c r="H555" s="257" t="s">
        <v>21</v>
      </c>
      <c r="I555" s="259"/>
      <c r="J555" s="256"/>
      <c r="K555" s="256"/>
      <c r="L555" s="260"/>
      <c r="M555" s="261"/>
      <c r="N555" s="262"/>
      <c r="O555" s="262"/>
      <c r="P555" s="262"/>
      <c r="Q555" s="262"/>
      <c r="R555" s="262"/>
      <c r="S555" s="262"/>
      <c r="T555" s="263"/>
      <c r="AT555" s="264" t="s">
        <v>428</v>
      </c>
      <c r="AU555" s="264" t="s">
        <v>86</v>
      </c>
      <c r="AV555" s="12" t="s">
        <v>83</v>
      </c>
      <c r="AW555" s="12" t="s">
        <v>39</v>
      </c>
      <c r="AX555" s="12" t="s">
        <v>76</v>
      </c>
      <c r="AY555" s="264" t="s">
        <v>414</v>
      </c>
    </row>
    <row r="556" s="1" customFormat="1" ht="16.5" customHeight="1">
      <c r="B556" s="47"/>
      <c r="C556" s="240" t="s">
        <v>2164</v>
      </c>
      <c r="D556" s="240" t="s">
        <v>418</v>
      </c>
      <c r="E556" s="241" t="s">
        <v>4808</v>
      </c>
      <c r="F556" s="242" t="s">
        <v>4809</v>
      </c>
      <c r="G556" s="243" t="s">
        <v>678</v>
      </c>
      <c r="H556" s="244">
        <v>510</v>
      </c>
      <c r="I556" s="245"/>
      <c r="J556" s="246">
        <f>ROUND(I556*H556,2)</f>
        <v>0</v>
      </c>
      <c r="K556" s="242" t="s">
        <v>21</v>
      </c>
      <c r="L556" s="73"/>
      <c r="M556" s="247" t="s">
        <v>21</v>
      </c>
      <c r="N556" s="248" t="s">
        <v>47</v>
      </c>
      <c r="O556" s="48"/>
      <c r="P556" s="249">
        <f>O556*H556</f>
        <v>0</v>
      </c>
      <c r="Q556" s="249">
        <v>0</v>
      </c>
      <c r="R556" s="249">
        <f>Q556*H556</f>
        <v>0</v>
      </c>
      <c r="S556" s="249">
        <v>0</v>
      </c>
      <c r="T556" s="250">
        <f>S556*H556</f>
        <v>0</v>
      </c>
      <c r="AR556" s="25" t="s">
        <v>690</v>
      </c>
      <c r="AT556" s="25" t="s">
        <v>418</v>
      </c>
      <c r="AU556" s="25" t="s">
        <v>86</v>
      </c>
      <c r="AY556" s="25" t="s">
        <v>414</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690</v>
      </c>
      <c r="BM556" s="25" t="s">
        <v>4810</v>
      </c>
    </row>
    <row r="557" s="12" customFormat="1">
      <c r="B557" s="255"/>
      <c r="C557" s="256"/>
      <c r="D557" s="252" t="s">
        <v>428</v>
      </c>
      <c r="E557" s="257" t="s">
        <v>21</v>
      </c>
      <c r="F557" s="258" t="s">
        <v>4811</v>
      </c>
      <c r="G557" s="256"/>
      <c r="H557" s="257" t="s">
        <v>21</v>
      </c>
      <c r="I557" s="259"/>
      <c r="J557" s="256"/>
      <c r="K557" s="256"/>
      <c r="L557" s="260"/>
      <c r="M557" s="261"/>
      <c r="N557" s="262"/>
      <c r="O557" s="262"/>
      <c r="P557" s="262"/>
      <c r="Q557" s="262"/>
      <c r="R557" s="262"/>
      <c r="S557" s="262"/>
      <c r="T557" s="263"/>
      <c r="AT557" s="264" t="s">
        <v>428</v>
      </c>
      <c r="AU557" s="264" t="s">
        <v>86</v>
      </c>
      <c r="AV557" s="12" t="s">
        <v>83</v>
      </c>
      <c r="AW557" s="12" t="s">
        <v>39</v>
      </c>
      <c r="AX557" s="12" t="s">
        <v>76</v>
      </c>
      <c r="AY557" s="264" t="s">
        <v>414</v>
      </c>
    </row>
    <row r="558" s="12" customFormat="1">
      <c r="B558" s="255"/>
      <c r="C558" s="256"/>
      <c r="D558" s="252" t="s">
        <v>428</v>
      </c>
      <c r="E558" s="257" t="s">
        <v>21</v>
      </c>
      <c r="F558" s="258" t="s">
        <v>4812</v>
      </c>
      <c r="G558" s="256"/>
      <c r="H558" s="257" t="s">
        <v>21</v>
      </c>
      <c r="I558" s="259"/>
      <c r="J558" s="256"/>
      <c r="K558" s="256"/>
      <c r="L558" s="260"/>
      <c r="M558" s="261"/>
      <c r="N558" s="262"/>
      <c r="O558" s="262"/>
      <c r="P558" s="262"/>
      <c r="Q558" s="262"/>
      <c r="R558" s="262"/>
      <c r="S558" s="262"/>
      <c r="T558" s="263"/>
      <c r="AT558" s="264" t="s">
        <v>428</v>
      </c>
      <c r="AU558" s="264" t="s">
        <v>86</v>
      </c>
      <c r="AV558" s="12" t="s">
        <v>83</v>
      </c>
      <c r="AW558" s="12" t="s">
        <v>39</v>
      </c>
      <c r="AX558" s="12" t="s">
        <v>76</v>
      </c>
      <c r="AY558" s="264" t="s">
        <v>414</v>
      </c>
    </row>
    <row r="559" s="12" customFormat="1">
      <c r="B559" s="255"/>
      <c r="C559" s="256"/>
      <c r="D559" s="252" t="s">
        <v>428</v>
      </c>
      <c r="E559" s="257" t="s">
        <v>21</v>
      </c>
      <c r="F559" s="258" t="s">
        <v>4813</v>
      </c>
      <c r="G559" s="256"/>
      <c r="H559" s="257" t="s">
        <v>21</v>
      </c>
      <c r="I559" s="259"/>
      <c r="J559" s="256"/>
      <c r="K559" s="256"/>
      <c r="L559" s="260"/>
      <c r="M559" s="261"/>
      <c r="N559" s="262"/>
      <c r="O559" s="262"/>
      <c r="P559" s="262"/>
      <c r="Q559" s="262"/>
      <c r="R559" s="262"/>
      <c r="S559" s="262"/>
      <c r="T559" s="263"/>
      <c r="AT559" s="264" t="s">
        <v>428</v>
      </c>
      <c r="AU559" s="264" t="s">
        <v>86</v>
      </c>
      <c r="AV559" s="12" t="s">
        <v>83</v>
      </c>
      <c r="AW559" s="12" t="s">
        <v>39</v>
      </c>
      <c r="AX559" s="12" t="s">
        <v>76</v>
      </c>
      <c r="AY559" s="264" t="s">
        <v>414</v>
      </c>
    </row>
    <row r="560" s="13" customFormat="1">
      <c r="B560" s="265"/>
      <c r="C560" s="266"/>
      <c r="D560" s="252" t="s">
        <v>428</v>
      </c>
      <c r="E560" s="267" t="s">
        <v>21</v>
      </c>
      <c r="F560" s="268" t="s">
        <v>3853</v>
      </c>
      <c r="G560" s="266"/>
      <c r="H560" s="269">
        <v>510</v>
      </c>
      <c r="I560" s="270"/>
      <c r="J560" s="266"/>
      <c r="K560" s="266"/>
      <c r="L560" s="271"/>
      <c r="M560" s="272"/>
      <c r="N560" s="273"/>
      <c r="O560" s="273"/>
      <c r="P560" s="273"/>
      <c r="Q560" s="273"/>
      <c r="R560" s="273"/>
      <c r="S560" s="273"/>
      <c r="T560" s="274"/>
      <c r="AT560" s="275" t="s">
        <v>428</v>
      </c>
      <c r="AU560" s="275" t="s">
        <v>86</v>
      </c>
      <c r="AV560" s="13" t="s">
        <v>86</v>
      </c>
      <c r="AW560" s="13" t="s">
        <v>39</v>
      </c>
      <c r="AX560" s="13" t="s">
        <v>83</v>
      </c>
      <c r="AY560" s="275" t="s">
        <v>414</v>
      </c>
    </row>
    <row r="561" s="1" customFormat="1" ht="16.5" customHeight="1">
      <c r="B561" s="47"/>
      <c r="C561" s="240" t="s">
        <v>2169</v>
      </c>
      <c r="D561" s="240" t="s">
        <v>418</v>
      </c>
      <c r="E561" s="241" t="s">
        <v>4814</v>
      </c>
      <c r="F561" s="242" t="s">
        <v>4815</v>
      </c>
      <c r="G561" s="243" t="s">
        <v>192</v>
      </c>
      <c r="H561" s="244">
        <v>200</v>
      </c>
      <c r="I561" s="245"/>
      <c r="J561" s="246">
        <f>ROUND(I561*H561,2)</f>
        <v>0</v>
      </c>
      <c r="K561" s="242" t="s">
        <v>4095</v>
      </c>
      <c r="L561" s="73"/>
      <c r="M561" s="247" t="s">
        <v>21</v>
      </c>
      <c r="N561" s="248" t="s">
        <v>47</v>
      </c>
      <c r="O561" s="48"/>
      <c r="P561" s="249">
        <f>O561*H561</f>
        <v>0</v>
      </c>
      <c r="Q561" s="249">
        <v>0</v>
      </c>
      <c r="R561" s="249">
        <f>Q561*H561</f>
        <v>0</v>
      </c>
      <c r="S561" s="249">
        <v>0</v>
      </c>
      <c r="T561" s="250">
        <f>S561*H561</f>
        <v>0</v>
      </c>
      <c r="AR561" s="25" t="s">
        <v>690</v>
      </c>
      <c r="AT561" s="25" t="s">
        <v>418</v>
      </c>
      <c r="AU561" s="25" t="s">
        <v>86</v>
      </c>
      <c r="AY561" s="25" t="s">
        <v>414</v>
      </c>
      <c r="BE561" s="251">
        <f>IF(N561="základní",J561,0)</f>
        <v>0</v>
      </c>
      <c r="BF561" s="251">
        <f>IF(N561="snížená",J561,0)</f>
        <v>0</v>
      </c>
      <c r="BG561" s="251">
        <f>IF(N561="zákl. přenesená",J561,0)</f>
        <v>0</v>
      </c>
      <c r="BH561" s="251">
        <f>IF(N561="sníž. přenesená",J561,0)</f>
        <v>0</v>
      </c>
      <c r="BI561" s="251">
        <f>IF(N561="nulová",J561,0)</f>
        <v>0</v>
      </c>
      <c r="BJ561" s="25" t="s">
        <v>83</v>
      </c>
      <c r="BK561" s="251">
        <f>ROUND(I561*H561,2)</f>
        <v>0</v>
      </c>
      <c r="BL561" s="25" t="s">
        <v>690</v>
      </c>
      <c r="BM561" s="25" t="s">
        <v>4816</v>
      </c>
    </row>
    <row r="562" s="1" customFormat="1" ht="25.5" customHeight="1">
      <c r="B562" s="47"/>
      <c r="C562" s="240" t="s">
        <v>2175</v>
      </c>
      <c r="D562" s="240" t="s">
        <v>418</v>
      </c>
      <c r="E562" s="241" t="s">
        <v>4817</v>
      </c>
      <c r="F562" s="242" t="s">
        <v>4818</v>
      </c>
      <c r="G562" s="243" t="s">
        <v>678</v>
      </c>
      <c r="H562" s="244">
        <v>514</v>
      </c>
      <c r="I562" s="245"/>
      <c r="J562" s="246">
        <f>ROUND(I562*H562,2)</f>
        <v>0</v>
      </c>
      <c r="K562" s="242" t="s">
        <v>21</v>
      </c>
      <c r="L562" s="73"/>
      <c r="M562" s="247" t="s">
        <v>21</v>
      </c>
      <c r="N562" s="248" t="s">
        <v>47</v>
      </c>
      <c r="O562" s="48"/>
      <c r="P562" s="249">
        <f>O562*H562</f>
        <v>0</v>
      </c>
      <c r="Q562" s="249">
        <v>0</v>
      </c>
      <c r="R562" s="249">
        <f>Q562*H562</f>
        <v>0</v>
      </c>
      <c r="S562" s="249">
        <v>0</v>
      </c>
      <c r="T562" s="250">
        <f>S562*H562</f>
        <v>0</v>
      </c>
      <c r="AR562" s="25" t="s">
        <v>690</v>
      </c>
      <c r="AT562" s="25" t="s">
        <v>418</v>
      </c>
      <c r="AU562" s="25" t="s">
        <v>86</v>
      </c>
      <c r="AY562" s="25" t="s">
        <v>414</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690</v>
      </c>
      <c r="BM562" s="25" t="s">
        <v>4819</v>
      </c>
    </row>
    <row r="563" s="1" customFormat="1" ht="16.5" customHeight="1">
      <c r="B563" s="47"/>
      <c r="C563" s="240" t="s">
        <v>2180</v>
      </c>
      <c r="D563" s="240" t="s">
        <v>418</v>
      </c>
      <c r="E563" s="241" t="s">
        <v>4820</v>
      </c>
      <c r="F563" s="242" t="s">
        <v>4821</v>
      </c>
      <c r="G563" s="243" t="s">
        <v>678</v>
      </c>
      <c r="H563" s="244">
        <v>10</v>
      </c>
      <c r="I563" s="245"/>
      <c r="J563" s="246">
        <f>ROUND(I563*H563,2)</f>
        <v>0</v>
      </c>
      <c r="K563" s="242" t="s">
        <v>21</v>
      </c>
      <c r="L563" s="73"/>
      <c r="M563" s="247" t="s">
        <v>21</v>
      </c>
      <c r="N563" s="248" t="s">
        <v>47</v>
      </c>
      <c r="O563" s="48"/>
      <c r="P563" s="249">
        <f>O563*H563</f>
        <v>0</v>
      </c>
      <c r="Q563" s="249">
        <v>0</v>
      </c>
      <c r="R563" s="249">
        <f>Q563*H563</f>
        <v>0</v>
      </c>
      <c r="S563" s="249">
        <v>0</v>
      </c>
      <c r="T563" s="250">
        <f>S563*H563</f>
        <v>0</v>
      </c>
      <c r="AR563" s="25" t="s">
        <v>690</v>
      </c>
      <c r="AT563" s="25" t="s">
        <v>418</v>
      </c>
      <c r="AU563" s="25" t="s">
        <v>86</v>
      </c>
      <c r="AY563" s="25" t="s">
        <v>414</v>
      </c>
      <c r="BE563" s="251">
        <f>IF(N563="základní",J563,0)</f>
        <v>0</v>
      </c>
      <c r="BF563" s="251">
        <f>IF(N563="snížená",J563,0)</f>
        <v>0</v>
      </c>
      <c r="BG563" s="251">
        <f>IF(N563="zákl. přenesená",J563,0)</f>
        <v>0</v>
      </c>
      <c r="BH563" s="251">
        <f>IF(N563="sníž. přenesená",J563,0)</f>
        <v>0</v>
      </c>
      <c r="BI563" s="251">
        <f>IF(N563="nulová",J563,0)</f>
        <v>0</v>
      </c>
      <c r="BJ563" s="25" t="s">
        <v>83</v>
      </c>
      <c r="BK563" s="251">
        <f>ROUND(I563*H563,2)</f>
        <v>0</v>
      </c>
      <c r="BL563" s="25" t="s">
        <v>690</v>
      </c>
      <c r="BM563" s="25" t="s">
        <v>4822</v>
      </c>
    </row>
    <row r="564" s="1" customFormat="1" ht="16.5" customHeight="1">
      <c r="B564" s="47"/>
      <c r="C564" s="240" t="s">
        <v>157</v>
      </c>
      <c r="D564" s="240" t="s">
        <v>418</v>
      </c>
      <c r="E564" s="241" t="s">
        <v>4823</v>
      </c>
      <c r="F564" s="242" t="s">
        <v>4824</v>
      </c>
      <c r="G564" s="243" t="s">
        <v>678</v>
      </c>
      <c r="H564" s="244">
        <v>58</v>
      </c>
      <c r="I564" s="245"/>
      <c r="J564" s="246">
        <f>ROUND(I564*H564,2)</f>
        <v>0</v>
      </c>
      <c r="K564" s="242" t="s">
        <v>21</v>
      </c>
      <c r="L564" s="73"/>
      <c r="M564" s="247" t="s">
        <v>21</v>
      </c>
      <c r="N564" s="248" t="s">
        <v>47</v>
      </c>
      <c r="O564" s="48"/>
      <c r="P564" s="249">
        <f>O564*H564</f>
        <v>0</v>
      </c>
      <c r="Q564" s="249">
        <v>0</v>
      </c>
      <c r="R564" s="249">
        <f>Q564*H564</f>
        <v>0</v>
      </c>
      <c r="S564" s="249">
        <v>0</v>
      </c>
      <c r="T564" s="250">
        <f>S564*H564</f>
        <v>0</v>
      </c>
      <c r="AR564" s="25" t="s">
        <v>690</v>
      </c>
      <c r="AT564" s="25" t="s">
        <v>418</v>
      </c>
      <c r="AU564" s="25" t="s">
        <v>86</v>
      </c>
      <c r="AY564" s="25" t="s">
        <v>414</v>
      </c>
      <c r="BE564" s="251">
        <f>IF(N564="základní",J564,0)</f>
        <v>0</v>
      </c>
      <c r="BF564" s="251">
        <f>IF(N564="snížená",J564,0)</f>
        <v>0</v>
      </c>
      <c r="BG564" s="251">
        <f>IF(N564="zákl. přenesená",J564,0)</f>
        <v>0</v>
      </c>
      <c r="BH564" s="251">
        <f>IF(N564="sníž. přenesená",J564,0)</f>
        <v>0</v>
      </c>
      <c r="BI564" s="251">
        <f>IF(N564="nulová",J564,0)</f>
        <v>0</v>
      </c>
      <c r="BJ564" s="25" t="s">
        <v>83</v>
      </c>
      <c r="BK564" s="251">
        <f>ROUND(I564*H564,2)</f>
        <v>0</v>
      </c>
      <c r="BL564" s="25" t="s">
        <v>690</v>
      </c>
      <c r="BM564" s="25" t="s">
        <v>4825</v>
      </c>
    </row>
    <row r="565" s="13" customFormat="1">
      <c r="B565" s="265"/>
      <c r="C565" s="266"/>
      <c r="D565" s="252" t="s">
        <v>428</v>
      </c>
      <c r="E565" s="267" t="s">
        <v>21</v>
      </c>
      <c r="F565" s="268" t="s">
        <v>4826</v>
      </c>
      <c r="G565" s="266"/>
      <c r="H565" s="269">
        <v>58</v>
      </c>
      <c r="I565" s="270"/>
      <c r="J565" s="266"/>
      <c r="K565" s="266"/>
      <c r="L565" s="271"/>
      <c r="M565" s="272"/>
      <c r="N565" s="273"/>
      <c r="O565" s="273"/>
      <c r="P565" s="273"/>
      <c r="Q565" s="273"/>
      <c r="R565" s="273"/>
      <c r="S565" s="273"/>
      <c r="T565" s="274"/>
      <c r="AT565" s="275" t="s">
        <v>428</v>
      </c>
      <c r="AU565" s="275" t="s">
        <v>86</v>
      </c>
      <c r="AV565" s="13" t="s">
        <v>86</v>
      </c>
      <c r="AW565" s="13" t="s">
        <v>39</v>
      </c>
      <c r="AX565" s="13" t="s">
        <v>83</v>
      </c>
      <c r="AY565" s="275" t="s">
        <v>414</v>
      </c>
    </row>
    <row r="566" s="12" customFormat="1">
      <c r="B566" s="255"/>
      <c r="C566" s="256"/>
      <c r="D566" s="252" t="s">
        <v>428</v>
      </c>
      <c r="E566" s="257" t="s">
        <v>21</v>
      </c>
      <c r="F566" s="258" t="s">
        <v>4583</v>
      </c>
      <c r="G566" s="256"/>
      <c r="H566" s="257" t="s">
        <v>21</v>
      </c>
      <c r="I566" s="259"/>
      <c r="J566" s="256"/>
      <c r="K566" s="256"/>
      <c r="L566" s="260"/>
      <c r="M566" s="261"/>
      <c r="N566" s="262"/>
      <c r="O566" s="262"/>
      <c r="P566" s="262"/>
      <c r="Q566" s="262"/>
      <c r="R566" s="262"/>
      <c r="S566" s="262"/>
      <c r="T566" s="263"/>
      <c r="AT566" s="264" t="s">
        <v>428</v>
      </c>
      <c r="AU566" s="264" t="s">
        <v>86</v>
      </c>
      <c r="AV566" s="12" t="s">
        <v>83</v>
      </c>
      <c r="AW566" s="12" t="s">
        <v>39</v>
      </c>
      <c r="AX566" s="12" t="s">
        <v>76</v>
      </c>
      <c r="AY566" s="264" t="s">
        <v>414</v>
      </c>
    </row>
    <row r="567" s="1" customFormat="1" ht="25.5" customHeight="1">
      <c r="B567" s="47"/>
      <c r="C567" s="240" t="s">
        <v>2188</v>
      </c>
      <c r="D567" s="240" t="s">
        <v>418</v>
      </c>
      <c r="E567" s="241" t="s">
        <v>4827</v>
      </c>
      <c r="F567" s="242" t="s">
        <v>4828</v>
      </c>
      <c r="G567" s="243" t="s">
        <v>678</v>
      </c>
      <c r="H567" s="244">
        <v>510</v>
      </c>
      <c r="I567" s="245"/>
      <c r="J567" s="246">
        <f>ROUND(I567*H567,2)</f>
        <v>0</v>
      </c>
      <c r="K567" s="242" t="s">
        <v>21</v>
      </c>
      <c r="L567" s="73"/>
      <c r="M567" s="247" t="s">
        <v>21</v>
      </c>
      <c r="N567" s="248" t="s">
        <v>47</v>
      </c>
      <c r="O567" s="48"/>
      <c r="P567" s="249">
        <f>O567*H567</f>
        <v>0</v>
      </c>
      <c r="Q567" s="249">
        <v>0</v>
      </c>
      <c r="R567" s="249">
        <f>Q567*H567</f>
        <v>0</v>
      </c>
      <c r="S567" s="249">
        <v>0</v>
      </c>
      <c r="T567" s="250">
        <f>S567*H567</f>
        <v>0</v>
      </c>
      <c r="AR567" s="25" t="s">
        <v>690</v>
      </c>
      <c r="AT567" s="25" t="s">
        <v>418</v>
      </c>
      <c r="AU567" s="25" t="s">
        <v>86</v>
      </c>
      <c r="AY567" s="25" t="s">
        <v>414</v>
      </c>
      <c r="BE567" s="251">
        <f>IF(N567="základní",J567,0)</f>
        <v>0</v>
      </c>
      <c r="BF567" s="251">
        <f>IF(N567="snížená",J567,0)</f>
        <v>0</v>
      </c>
      <c r="BG567" s="251">
        <f>IF(N567="zákl. přenesená",J567,0)</f>
        <v>0</v>
      </c>
      <c r="BH567" s="251">
        <f>IF(N567="sníž. přenesená",J567,0)</f>
        <v>0</v>
      </c>
      <c r="BI567" s="251">
        <f>IF(N567="nulová",J567,0)</f>
        <v>0</v>
      </c>
      <c r="BJ567" s="25" t="s">
        <v>83</v>
      </c>
      <c r="BK567" s="251">
        <f>ROUND(I567*H567,2)</f>
        <v>0</v>
      </c>
      <c r="BL567" s="25" t="s">
        <v>690</v>
      </c>
      <c r="BM567" s="25" t="s">
        <v>4829</v>
      </c>
    </row>
    <row r="568" s="13" customFormat="1">
      <c r="B568" s="265"/>
      <c r="C568" s="266"/>
      <c r="D568" s="252" t="s">
        <v>428</v>
      </c>
      <c r="E568" s="267" t="s">
        <v>21</v>
      </c>
      <c r="F568" s="268" t="s">
        <v>3853</v>
      </c>
      <c r="G568" s="266"/>
      <c r="H568" s="269">
        <v>510</v>
      </c>
      <c r="I568" s="270"/>
      <c r="J568" s="266"/>
      <c r="K568" s="266"/>
      <c r="L568" s="271"/>
      <c r="M568" s="272"/>
      <c r="N568" s="273"/>
      <c r="O568" s="273"/>
      <c r="P568" s="273"/>
      <c r="Q568" s="273"/>
      <c r="R568" s="273"/>
      <c r="S568" s="273"/>
      <c r="T568" s="274"/>
      <c r="AT568" s="275" t="s">
        <v>428</v>
      </c>
      <c r="AU568" s="275" t="s">
        <v>86</v>
      </c>
      <c r="AV568" s="13" t="s">
        <v>86</v>
      </c>
      <c r="AW568" s="13" t="s">
        <v>39</v>
      </c>
      <c r="AX568" s="13" t="s">
        <v>83</v>
      </c>
      <c r="AY568" s="275" t="s">
        <v>414</v>
      </c>
    </row>
    <row r="569" s="12" customFormat="1">
      <c r="B569" s="255"/>
      <c r="C569" s="256"/>
      <c r="D569" s="252" t="s">
        <v>428</v>
      </c>
      <c r="E569" s="257" t="s">
        <v>21</v>
      </c>
      <c r="F569" s="258" t="s">
        <v>4583</v>
      </c>
      <c r="G569" s="256"/>
      <c r="H569" s="257" t="s">
        <v>21</v>
      </c>
      <c r="I569" s="259"/>
      <c r="J569" s="256"/>
      <c r="K569" s="256"/>
      <c r="L569" s="260"/>
      <c r="M569" s="261"/>
      <c r="N569" s="262"/>
      <c r="O569" s="262"/>
      <c r="P569" s="262"/>
      <c r="Q569" s="262"/>
      <c r="R569" s="262"/>
      <c r="S569" s="262"/>
      <c r="T569" s="263"/>
      <c r="AT569" s="264" t="s">
        <v>428</v>
      </c>
      <c r="AU569" s="264" t="s">
        <v>86</v>
      </c>
      <c r="AV569" s="12" t="s">
        <v>83</v>
      </c>
      <c r="AW569" s="12" t="s">
        <v>39</v>
      </c>
      <c r="AX569" s="12" t="s">
        <v>76</v>
      </c>
      <c r="AY569" s="264" t="s">
        <v>414</v>
      </c>
    </row>
    <row r="570" s="1" customFormat="1" ht="16.5" customHeight="1">
      <c r="B570" s="47"/>
      <c r="C570" s="240" t="s">
        <v>2193</v>
      </c>
      <c r="D570" s="240" t="s">
        <v>418</v>
      </c>
      <c r="E570" s="241" t="s">
        <v>4830</v>
      </c>
      <c r="F570" s="242" t="s">
        <v>4831</v>
      </c>
      <c r="G570" s="243" t="s">
        <v>678</v>
      </c>
      <c r="H570" s="244">
        <v>510</v>
      </c>
      <c r="I570" s="245"/>
      <c r="J570" s="246">
        <f>ROUND(I570*H570,2)</f>
        <v>0</v>
      </c>
      <c r="K570" s="242" t="s">
        <v>21</v>
      </c>
      <c r="L570" s="73"/>
      <c r="M570" s="247" t="s">
        <v>21</v>
      </c>
      <c r="N570" s="248" t="s">
        <v>47</v>
      </c>
      <c r="O570" s="48"/>
      <c r="P570" s="249">
        <f>O570*H570</f>
        <v>0</v>
      </c>
      <c r="Q570" s="249">
        <v>0</v>
      </c>
      <c r="R570" s="249">
        <f>Q570*H570</f>
        <v>0</v>
      </c>
      <c r="S570" s="249">
        <v>0</v>
      </c>
      <c r="T570" s="250">
        <f>S570*H570</f>
        <v>0</v>
      </c>
      <c r="AR570" s="25" t="s">
        <v>690</v>
      </c>
      <c r="AT570" s="25" t="s">
        <v>418</v>
      </c>
      <c r="AU570" s="25" t="s">
        <v>86</v>
      </c>
      <c r="AY570" s="25" t="s">
        <v>414</v>
      </c>
      <c r="BE570" s="251">
        <f>IF(N570="základní",J570,0)</f>
        <v>0</v>
      </c>
      <c r="BF570" s="251">
        <f>IF(N570="snížená",J570,0)</f>
        <v>0</v>
      </c>
      <c r="BG570" s="251">
        <f>IF(N570="zákl. přenesená",J570,0)</f>
        <v>0</v>
      </c>
      <c r="BH570" s="251">
        <f>IF(N570="sníž. přenesená",J570,0)</f>
        <v>0</v>
      </c>
      <c r="BI570" s="251">
        <f>IF(N570="nulová",J570,0)</f>
        <v>0</v>
      </c>
      <c r="BJ570" s="25" t="s">
        <v>83</v>
      </c>
      <c r="BK570" s="251">
        <f>ROUND(I570*H570,2)</f>
        <v>0</v>
      </c>
      <c r="BL570" s="25" t="s">
        <v>690</v>
      </c>
      <c r="BM570" s="25" t="s">
        <v>4832</v>
      </c>
    </row>
    <row r="571" s="13" customFormat="1">
      <c r="B571" s="265"/>
      <c r="C571" s="266"/>
      <c r="D571" s="252" t="s">
        <v>428</v>
      </c>
      <c r="E571" s="267" t="s">
        <v>21</v>
      </c>
      <c r="F571" s="268" t="s">
        <v>3853</v>
      </c>
      <c r="G571" s="266"/>
      <c r="H571" s="269">
        <v>510</v>
      </c>
      <c r="I571" s="270"/>
      <c r="J571" s="266"/>
      <c r="K571" s="266"/>
      <c r="L571" s="271"/>
      <c r="M571" s="272"/>
      <c r="N571" s="273"/>
      <c r="O571" s="273"/>
      <c r="P571" s="273"/>
      <c r="Q571" s="273"/>
      <c r="R571" s="273"/>
      <c r="S571" s="273"/>
      <c r="T571" s="274"/>
      <c r="AT571" s="275" t="s">
        <v>428</v>
      </c>
      <c r="AU571" s="275" t="s">
        <v>86</v>
      </c>
      <c r="AV571" s="13" t="s">
        <v>86</v>
      </c>
      <c r="AW571" s="13" t="s">
        <v>39</v>
      </c>
      <c r="AX571" s="13" t="s">
        <v>83</v>
      </c>
      <c r="AY571" s="275" t="s">
        <v>414</v>
      </c>
    </row>
    <row r="572" s="12" customFormat="1">
      <c r="B572" s="255"/>
      <c r="C572" s="256"/>
      <c r="D572" s="252" t="s">
        <v>428</v>
      </c>
      <c r="E572" s="257" t="s">
        <v>21</v>
      </c>
      <c r="F572" s="258" t="s">
        <v>4583</v>
      </c>
      <c r="G572" s="256"/>
      <c r="H572" s="257" t="s">
        <v>21</v>
      </c>
      <c r="I572" s="259"/>
      <c r="J572" s="256"/>
      <c r="K572" s="256"/>
      <c r="L572" s="260"/>
      <c r="M572" s="261"/>
      <c r="N572" s="262"/>
      <c r="O572" s="262"/>
      <c r="P572" s="262"/>
      <c r="Q572" s="262"/>
      <c r="R572" s="262"/>
      <c r="S572" s="262"/>
      <c r="T572" s="263"/>
      <c r="AT572" s="264" t="s">
        <v>428</v>
      </c>
      <c r="AU572" s="264" t="s">
        <v>86</v>
      </c>
      <c r="AV572" s="12" t="s">
        <v>83</v>
      </c>
      <c r="AW572" s="12" t="s">
        <v>39</v>
      </c>
      <c r="AX572" s="12" t="s">
        <v>76</v>
      </c>
      <c r="AY572" s="264" t="s">
        <v>414</v>
      </c>
    </row>
    <row r="573" s="1" customFormat="1" ht="38.25" customHeight="1">
      <c r="B573" s="47"/>
      <c r="C573" s="240" t="s">
        <v>2197</v>
      </c>
      <c r="D573" s="240" t="s">
        <v>418</v>
      </c>
      <c r="E573" s="241" t="s">
        <v>4833</v>
      </c>
      <c r="F573" s="242" t="s">
        <v>4834</v>
      </c>
      <c r="G573" s="243" t="s">
        <v>704</v>
      </c>
      <c r="H573" s="244">
        <v>14.800000000000001</v>
      </c>
      <c r="I573" s="245"/>
      <c r="J573" s="246">
        <f>ROUND(I573*H573,2)</f>
        <v>0</v>
      </c>
      <c r="K573" s="242" t="s">
        <v>4095</v>
      </c>
      <c r="L573" s="73"/>
      <c r="M573" s="247" t="s">
        <v>21</v>
      </c>
      <c r="N573" s="248" t="s">
        <v>47</v>
      </c>
      <c r="O573" s="48"/>
      <c r="P573" s="249">
        <f>O573*H573</f>
        <v>0</v>
      </c>
      <c r="Q573" s="249">
        <v>0</v>
      </c>
      <c r="R573" s="249">
        <f>Q573*H573</f>
        <v>0</v>
      </c>
      <c r="S573" s="249">
        <v>0</v>
      </c>
      <c r="T573" s="250">
        <f>S573*H573</f>
        <v>0</v>
      </c>
      <c r="AR573" s="25" t="s">
        <v>690</v>
      </c>
      <c r="AT573" s="25" t="s">
        <v>418</v>
      </c>
      <c r="AU573" s="25" t="s">
        <v>86</v>
      </c>
      <c r="AY573" s="25" t="s">
        <v>414</v>
      </c>
      <c r="BE573" s="251">
        <f>IF(N573="základní",J573,0)</f>
        <v>0</v>
      </c>
      <c r="BF573" s="251">
        <f>IF(N573="snížená",J573,0)</f>
        <v>0</v>
      </c>
      <c r="BG573" s="251">
        <f>IF(N573="zákl. přenesená",J573,0)</f>
        <v>0</v>
      </c>
      <c r="BH573" s="251">
        <f>IF(N573="sníž. přenesená",J573,0)</f>
        <v>0</v>
      </c>
      <c r="BI573" s="251">
        <f>IF(N573="nulová",J573,0)</f>
        <v>0</v>
      </c>
      <c r="BJ573" s="25" t="s">
        <v>83</v>
      </c>
      <c r="BK573" s="251">
        <f>ROUND(I573*H573,2)</f>
        <v>0</v>
      </c>
      <c r="BL573" s="25" t="s">
        <v>690</v>
      </c>
      <c r="BM573" s="25" t="s">
        <v>4835</v>
      </c>
    </row>
    <row r="574" s="1" customFormat="1">
      <c r="B574" s="47"/>
      <c r="C574" s="75"/>
      <c r="D574" s="252" t="s">
        <v>425</v>
      </c>
      <c r="E574" s="75"/>
      <c r="F574" s="253" t="s">
        <v>3700</v>
      </c>
      <c r="G574" s="75"/>
      <c r="H574" s="75"/>
      <c r="I574" s="208"/>
      <c r="J574" s="75"/>
      <c r="K574" s="75"/>
      <c r="L574" s="73"/>
      <c r="M574" s="254"/>
      <c r="N574" s="48"/>
      <c r="O574" s="48"/>
      <c r="P574" s="48"/>
      <c r="Q574" s="48"/>
      <c r="R574" s="48"/>
      <c r="S574" s="48"/>
      <c r="T574" s="96"/>
      <c r="AT574" s="25" t="s">
        <v>425</v>
      </c>
      <c r="AU574" s="25" t="s">
        <v>86</v>
      </c>
    </row>
    <row r="575" s="11" customFormat="1" ht="29.88" customHeight="1">
      <c r="B575" s="224"/>
      <c r="C575" s="225"/>
      <c r="D575" s="226" t="s">
        <v>75</v>
      </c>
      <c r="E575" s="238" t="s">
        <v>3175</v>
      </c>
      <c r="F575" s="238" t="s">
        <v>3176</v>
      </c>
      <c r="G575" s="225"/>
      <c r="H575" s="225"/>
      <c r="I575" s="228"/>
      <c r="J575" s="239">
        <f>BK575</f>
        <v>0</v>
      </c>
      <c r="K575" s="225"/>
      <c r="L575" s="230"/>
      <c r="M575" s="231"/>
      <c r="N575" s="232"/>
      <c r="O575" s="232"/>
      <c r="P575" s="233">
        <f>SUM(P576:P581)</f>
        <v>0</v>
      </c>
      <c r="Q575" s="232"/>
      <c r="R575" s="233">
        <f>SUM(R576:R581)</f>
        <v>0</v>
      </c>
      <c r="S575" s="232"/>
      <c r="T575" s="234">
        <f>SUM(T576:T581)</f>
        <v>0</v>
      </c>
      <c r="AR575" s="235" t="s">
        <v>86</v>
      </c>
      <c r="AT575" s="236" t="s">
        <v>75</v>
      </c>
      <c r="AU575" s="236" t="s">
        <v>83</v>
      </c>
      <c r="AY575" s="235" t="s">
        <v>414</v>
      </c>
      <c r="BK575" s="237">
        <f>SUM(BK576:BK581)</f>
        <v>0</v>
      </c>
    </row>
    <row r="576" s="1" customFormat="1" ht="16.5" customHeight="1">
      <c r="B576" s="47"/>
      <c r="C576" s="240" t="s">
        <v>2201</v>
      </c>
      <c r="D576" s="240" t="s">
        <v>418</v>
      </c>
      <c r="E576" s="241" t="s">
        <v>4836</v>
      </c>
      <c r="F576" s="242" t="s">
        <v>4837</v>
      </c>
      <c r="G576" s="243" t="s">
        <v>704</v>
      </c>
      <c r="H576" s="244">
        <v>0.10000000000000001</v>
      </c>
      <c r="I576" s="245"/>
      <c r="J576" s="246">
        <f>ROUND(I576*H576,2)</f>
        <v>0</v>
      </c>
      <c r="K576" s="242" t="s">
        <v>21</v>
      </c>
      <c r="L576" s="73"/>
      <c r="M576" s="247" t="s">
        <v>21</v>
      </c>
      <c r="N576" s="248" t="s">
        <v>47</v>
      </c>
      <c r="O576" s="48"/>
      <c r="P576" s="249">
        <f>O576*H576</f>
        <v>0</v>
      </c>
      <c r="Q576" s="249">
        <v>0</v>
      </c>
      <c r="R576" s="249">
        <f>Q576*H576</f>
        <v>0</v>
      </c>
      <c r="S576" s="249">
        <v>0</v>
      </c>
      <c r="T576" s="250">
        <f>S576*H576</f>
        <v>0</v>
      </c>
      <c r="AR576" s="25" t="s">
        <v>690</v>
      </c>
      <c r="AT576" s="25" t="s">
        <v>418</v>
      </c>
      <c r="AU576" s="25" t="s">
        <v>86</v>
      </c>
      <c r="AY576" s="25" t="s">
        <v>414</v>
      </c>
      <c r="BE576" s="251">
        <f>IF(N576="základní",J576,0)</f>
        <v>0</v>
      </c>
      <c r="BF576" s="251">
        <f>IF(N576="snížená",J576,0)</f>
        <v>0</v>
      </c>
      <c r="BG576" s="251">
        <f>IF(N576="zákl. přenesená",J576,0)</f>
        <v>0</v>
      </c>
      <c r="BH576" s="251">
        <f>IF(N576="sníž. přenesená",J576,0)</f>
        <v>0</v>
      </c>
      <c r="BI576" s="251">
        <f>IF(N576="nulová",J576,0)</f>
        <v>0</v>
      </c>
      <c r="BJ576" s="25" t="s">
        <v>83</v>
      </c>
      <c r="BK576" s="251">
        <f>ROUND(I576*H576,2)</f>
        <v>0</v>
      </c>
      <c r="BL576" s="25" t="s">
        <v>690</v>
      </c>
      <c r="BM576" s="25" t="s">
        <v>4838</v>
      </c>
    </row>
    <row r="577" s="1" customFormat="1" ht="16.5" customHeight="1">
      <c r="B577" s="47"/>
      <c r="C577" s="240" t="s">
        <v>2205</v>
      </c>
      <c r="D577" s="240" t="s">
        <v>418</v>
      </c>
      <c r="E577" s="241" t="s">
        <v>4839</v>
      </c>
      <c r="F577" s="242" t="s">
        <v>4840</v>
      </c>
      <c r="G577" s="243" t="s">
        <v>609</v>
      </c>
      <c r="H577" s="244">
        <v>150</v>
      </c>
      <c r="I577" s="245"/>
      <c r="J577" s="246">
        <f>ROUND(I577*H577,2)</f>
        <v>0</v>
      </c>
      <c r="K577" s="242" t="s">
        <v>21</v>
      </c>
      <c r="L577" s="73"/>
      <c r="M577" s="247" t="s">
        <v>21</v>
      </c>
      <c r="N577" s="248" t="s">
        <v>47</v>
      </c>
      <c r="O577" s="48"/>
      <c r="P577" s="249">
        <f>O577*H577</f>
        <v>0</v>
      </c>
      <c r="Q577" s="249">
        <v>0</v>
      </c>
      <c r="R577" s="249">
        <f>Q577*H577</f>
        <v>0</v>
      </c>
      <c r="S577" s="249">
        <v>0</v>
      </c>
      <c r="T577" s="250">
        <f>S577*H577</f>
        <v>0</v>
      </c>
      <c r="AR577" s="25" t="s">
        <v>690</v>
      </c>
      <c r="AT577" s="25" t="s">
        <v>418</v>
      </c>
      <c r="AU577" s="25" t="s">
        <v>86</v>
      </c>
      <c r="AY577" s="25" t="s">
        <v>414</v>
      </c>
      <c r="BE577" s="251">
        <f>IF(N577="základní",J577,0)</f>
        <v>0</v>
      </c>
      <c r="BF577" s="251">
        <f>IF(N577="snížená",J577,0)</f>
        <v>0</v>
      </c>
      <c r="BG577" s="251">
        <f>IF(N577="zákl. přenesená",J577,0)</f>
        <v>0</v>
      </c>
      <c r="BH577" s="251">
        <f>IF(N577="sníž. přenesená",J577,0)</f>
        <v>0</v>
      </c>
      <c r="BI577" s="251">
        <f>IF(N577="nulová",J577,0)</f>
        <v>0</v>
      </c>
      <c r="BJ577" s="25" t="s">
        <v>83</v>
      </c>
      <c r="BK577" s="251">
        <f>ROUND(I577*H577,2)</f>
        <v>0</v>
      </c>
      <c r="BL577" s="25" t="s">
        <v>690</v>
      </c>
      <c r="BM577" s="25" t="s">
        <v>4841</v>
      </c>
    </row>
    <row r="578" s="1" customFormat="1" ht="16.5" customHeight="1">
      <c r="B578" s="47"/>
      <c r="C578" s="240" t="s">
        <v>2209</v>
      </c>
      <c r="D578" s="240" t="s">
        <v>418</v>
      </c>
      <c r="E578" s="241" t="s">
        <v>4842</v>
      </c>
      <c r="F578" s="242" t="s">
        <v>4843</v>
      </c>
      <c r="G578" s="243" t="s">
        <v>678</v>
      </c>
      <c r="H578" s="244">
        <v>60</v>
      </c>
      <c r="I578" s="245"/>
      <c r="J578" s="246">
        <f>ROUND(I578*H578,2)</f>
        <v>0</v>
      </c>
      <c r="K578" s="242" t="s">
        <v>21</v>
      </c>
      <c r="L578" s="73"/>
      <c r="M578" s="247" t="s">
        <v>21</v>
      </c>
      <c r="N578" s="248" t="s">
        <v>47</v>
      </c>
      <c r="O578" s="48"/>
      <c r="P578" s="249">
        <f>O578*H578</f>
        <v>0</v>
      </c>
      <c r="Q578" s="249">
        <v>0</v>
      </c>
      <c r="R578" s="249">
        <f>Q578*H578</f>
        <v>0</v>
      </c>
      <c r="S578" s="249">
        <v>0</v>
      </c>
      <c r="T578" s="250">
        <f>S578*H578</f>
        <v>0</v>
      </c>
      <c r="AR578" s="25" t="s">
        <v>690</v>
      </c>
      <c r="AT578" s="25" t="s">
        <v>418</v>
      </c>
      <c r="AU578" s="25" t="s">
        <v>86</v>
      </c>
      <c r="AY578" s="25" t="s">
        <v>414</v>
      </c>
      <c r="BE578" s="251">
        <f>IF(N578="základní",J578,0)</f>
        <v>0</v>
      </c>
      <c r="BF578" s="251">
        <f>IF(N578="snížená",J578,0)</f>
        <v>0</v>
      </c>
      <c r="BG578" s="251">
        <f>IF(N578="zákl. přenesená",J578,0)</f>
        <v>0</v>
      </c>
      <c r="BH578" s="251">
        <f>IF(N578="sníž. přenesená",J578,0)</f>
        <v>0</v>
      </c>
      <c r="BI578" s="251">
        <f>IF(N578="nulová",J578,0)</f>
        <v>0</v>
      </c>
      <c r="BJ578" s="25" t="s">
        <v>83</v>
      </c>
      <c r="BK578" s="251">
        <f>ROUND(I578*H578,2)</f>
        <v>0</v>
      </c>
      <c r="BL578" s="25" t="s">
        <v>690</v>
      </c>
      <c r="BM578" s="25" t="s">
        <v>4844</v>
      </c>
    </row>
    <row r="579" s="1" customFormat="1" ht="25.5" customHeight="1">
      <c r="B579" s="47"/>
      <c r="C579" s="240" t="s">
        <v>2213</v>
      </c>
      <c r="D579" s="240" t="s">
        <v>418</v>
      </c>
      <c r="E579" s="241" t="s">
        <v>4845</v>
      </c>
      <c r="F579" s="242" t="s">
        <v>4846</v>
      </c>
      <c r="G579" s="243" t="s">
        <v>678</v>
      </c>
      <c r="H579" s="244">
        <v>8</v>
      </c>
      <c r="I579" s="245"/>
      <c r="J579" s="246">
        <f>ROUND(I579*H579,2)</f>
        <v>0</v>
      </c>
      <c r="K579" s="242" t="s">
        <v>21</v>
      </c>
      <c r="L579" s="73"/>
      <c r="M579" s="247" t="s">
        <v>21</v>
      </c>
      <c r="N579" s="248" t="s">
        <v>47</v>
      </c>
      <c r="O579" s="48"/>
      <c r="P579" s="249">
        <f>O579*H579</f>
        <v>0</v>
      </c>
      <c r="Q579" s="249">
        <v>0</v>
      </c>
      <c r="R579" s="249">
        <f>Q579*H579</f>
        <v>0</v>
      </c>
      <c r="S579" s="249">
        <v>0</v>
      </c>
      <c r="T579" s="250">
        <f>S579*H579</f>
        <v>0</v>
      </c>
      <c r="AR579" s="25" t="s">
        <v>690</v>
      </c>
      <c r="AT579" s="25" t="s">
        <v>418</v>
      </c>
      <c r="AU579" s="25" t="s">
        <v>86</v>
      </c>
      <c r="AY579" s="25" t="s">
        <v>414</v>
      </c>
      <c r="BE579" s="251">
        <f>IF(N579="základní",J579,0)</f>
        <v>0</v>
      </c>
      <c r="BF579" s="251">
        <f>IF(N579="snížená",J579,0)</f>
        <v>0</v>
      </c>
      <c r="BG579" s="251">
        <f>IF(N579="zákl. přenesená",J579,0)</f>
        <v>0</v>
      </c>
      <c r="BH579" s="251">
        <f>IF(N579="sníž. přenesená",J579,0)</f>
        <v>0</v>
      </c>
      <c r="BI579" s="251">
        <f>IF(N579="nulová",J579,0)</f>
        <v>0</v>
      </c>
      <c r="BJ579" s="25" t="s">
        <v>83</v>
      </c>
      <c r="BK579" s="251">
        <f>ROUND(I579*H579,2)</f>
        <v>0</v>
      </c>
      <c r="BL579" s="25" t="s">
        <v>690</v>
      </c>
      <c r="BM579" s="25" t="s">
        <v>4847</v>
      </c>
    </row>
    <row r="580" s="1" customFormat="1" ht="38.25" customHeight="1">
      <c r="B580" s="47"/>
      <c r="C580" s="240" t="s">
        <v>2217</v>
      </c>
      <c r="D580" s="240" t="s">
        <v>418</v>
      </c>
      <c r="E580" s="241" t="s">
        <v>4848</v>
      </c>
      <c r="F580" s="242" t="s">
        <v>4849</v>
      </c>
      <c r="G580" s="243" t="s">
        <v>704</v>
      </c>
      <c r="H580" s="244">
        <v>0.38</v>
      </c>
      <c r="I580" s="245"/>
      <c r="J580" s="246">
        <f>ROUND(I580*H580,2)</f>
        <v>0</v>
      </c>
      <c r="K580" s="242" t="s">
        <v>4095</v>
      </c>
      <c r="L580" s="73"/>
      <c r="M580" s="247" t="s">
        <v>21</v>
      </c>
      <c r="N580" s="248" t="s">
        <v>47</v>
      </c>
      <c r="O580" s="48"/>
      <c r="P580" s="249">
        <f>O580*H580</f>
        <v>0</v>
      </c>
      <c r="Q580" s="249">
        <v>0</v>
      </c>
      <c r="R580" s="249">
        <f>Q580*H580</f>
        <v>0</v>
      </c>
      <c r="S580" s="249">
        <v>0</v>
      </c>
      <c r="T580" s="250">
        <f>S580*H580</f>
        <v>0</v>
      </c>
      <c r="AR580" s="25" t="s">
        <v>690</v>
      </c>
      <c r="AT580" s="25" t="s">
        <v>418</v>
      </c>
      <c r="AU580" s="25" t="s">
        <v>86</v>
      </c>
      <c r="AY580" s="25" t="s">
        <v>414</v>
      </c>
      <c r="BE580" s="251">
        <f>IF(N580="základní",J580,0)</f>
        <v>0</v>
      </c>
      <c r="BF580" s="251">
        <f>IF(N580="snížená",J580,0)</f>
        <v>0</v>
      </c>
      <c r="BG580" s="251">
        <f>IF(N580="zákl. přenesená",J580,0)</f>
        <v>0</v>
      </c>
      <c r="BH580" s="251">
        <f>IF(N580="sníž. přenesená",J580,0)</f>
        <v>0</v>
      </c>
      <c r="BI580" s="251">
        <f>IF(N580="nulová",J580,0)</f>
        <v>0</v>
      </c>
      <c r="BJ580" s="25" t="s">
        <v>83</v>
      </c>
      <c r="BK580" s="251">
        <f>ROUND(I580*H580,2)</f>
        <v>0</v>
      </c>
      <c r="BL580" s="25" t="s">
        <v>690</v>
      </c>
      <c r="BM580" s="25" t="s">
        <v>4850</v>
      </c>
    </row>
    <row r="581" s="1" customFormat="1">
      <c r="B581" s="47"/>
      <c r="C581" s="75"/>
      <c r="D581" s="252" t="s">
        <v>425</v>
      </c>
      <c r="E581" s="75"/>
      <c r="F581" s="253" t="s">
        <v>3524</v>
      </c>
      <c r="G581" s="75"/>
      <c r="H581" s="75"/>
      <c r="I581" s="208"/>
      <c r="J581" s="75"/>
      <c r="K581" s="75"/>
      <c r="L581" s="73"/>
      <c r="M581" s="254"/>
      <c r="N581" s="48"/>
      <c r="O581" s="48"/>
      <c r="P581" s="48"/>
      <c r="Q581" s="48"/>
      <c r="R581" s="48"/>
      <c r="S581" s="48"/>
      <c r="T581" s="96"/>
      <c r="AT581" s="25" t="s">
        <v>425</v>
      </c>
      <c r="AU581" s="25" t="s">
        <v>86</v>
      </c>
    </row>
    <row r="582" s="11" customFormat="1" ht="29.88" customHeight="1">
      <c r="B582" s="224"/>
      <c r="C582" s="225"/>
      <c r="D582" s="226" t="s">
        <v>75</v>
      </c>
      <c r="E582" s="238" t="s">
        <v>3944</v>
      </c>
      <c r="F582" s="238" t="s">
        <v>3945</v>
      </c>
      <c r="G582" s="225"/>
      <c r="H582" s="225"/>
      <c r="I582" s="228"/>
      <c r="J582" s="239">
        <f>BK582</f>
        <v>0</v>
      </c>
      <c r="K582" s="225"/>
      <c r="L582" s="230"/>
      <c r="M582" s="231"/>
      <c r="N582" s="232"/>
      <c r="O582" s="232"/>
      <c r="P582" s="233">
        <f>SUM(P583:P589)</f>
        <v>0</v>
      </c>
      <c r="Q582" s="232"/>
      <c r="R582" s="233">
        <f>SUM(R583:R589)</f>
        <v>0.061399999999999996</v>
      </c>
      <c r="S582" s="232"/>
      <c r="T582" s="234">
        <f>SUM(T583:T589)</f>
        <v>0</v>
      </c>
      <c r="AR582" s="235" t="s">
        <v>86</v>
      </c>
      <c r="AT582" s="236" t="s">
        <v>75</v>
      </c>
      <c r="AU582" s="236" t="s">
        <v>83</v>
      </c>
      <c r="AY582" s="235" t="s">
        <v>414</v>
      </c>
      <c r="BK582" s="237">
        <f>SUM(BK583:BK589)</f>
        <v>0</v>
      </c>
    </row>
    <row r="583" s="1" customFormat="1" ht="25.5" customHeight="1">
      <c r="B583" s="47"/>
      <c r="C583" s="240" t="s">
        <v>2221</v>
      </c>
      <c r="D583" s="240" t="s">
        <v>418</v>
      </c>
      <c r="E583" s="241" t="s">
        <v>4851</v>
      </c>
      <c r="F583" s="242" t="s">
        <v>4852</v>
      </c>
      <c r="G583" s="243" t="s">
        <v>192</v>
      </c>
      <c r="H583" s="244">
        <v>15</v>
      </c>
      <c r="I583" s="245"/>
      <c r="J583" s="246">
        <f>ROUND(I583*H583,2)</f>
        <v>0</v>
      </c>
      <c r="K583" s="242" t="s">
        <v>21</v>
      </c>
      <c r="L583" s="73"/>
      <c r="M583" s="247" t="s">
        <v>21</v>
      </c>
      <c r="N583" s="248" t="s">
        <v>47</v>
      </c>
      <c r="O583" s="48"/>
      <c r="P583" s="249">
        <f>O583*H583</f>
        <v>0</v>
      </c>
      <c r="Q583" s="249">
        <v>0</v>
      </c>
      <c r="R583" s="249">
        <f>Q583*H583</f>
        <v>0</v>
      </c>
      <c r="S583" s="249">
        <v>0</v>
      </c>
      <c r="T583" s="250">
        <f>S583*H583</f>
        <v>0</v>
      </c>
      <c r="AR583" s="25" t="s">
        <v>690</v>
      </c>
      <c r="AT583" s="25" t="s">
        <v>418</v>
      </c>
      <c r="AU583" s="25" t="s">
        <v>86</v>
      </c>
      <c r="AY583" s="25" t="s">
        <v>414</v>
      </c>
      <c r="BE583" s="251">
        <f>IF(N583="základní",J583,0)</f>
        <v>0</v>
      </c>
      <c r="BF583" s="251">
        <f>IF(N583="snížená",J583,0)</f>
        <v>0</v>
      </c>
      <c r="BG583" s="251">
        <f>IF(N583="zákl. přenesená",J583,0)</f>
        <v>0</v>
      </c>
      <c r="BH583" s="251">
        <f>IF(N583="sníž. přenesená",J583,0)</f>
        <v>0</v>
      </c>
      <c r="BI583" s="251">
        <f>IF(N583="nulová",J583,0)</f>
        <v>0</v>
      </c>
      <c r="BJ583" s="25" t="s">
        <v>83</v>
      </c>
      <c r="BK583" s="251">
        <f>ROUND(I583*H583,2)</f>
        <v>0</v>
      </c>
      <c r="BL583" s="25" t="s">
        <v>690</v>
      </c>
      <c r="BM583" s="25" t="s">
        <v>4853</v>
      </c>
    </row>
    <row r="584" s="1" customFormat="1" ht="25.5" customHeight="1">
      <c r="B584" s="47"/>
      <c r="C584" s="240" t="s">
        <v>2225</v>
      </c>
      <c r="D584" s="240" t="s">
        <v>418</v>
      </c>
      <c r="E584" s="241" t="s">
        <v>4854</v>
      </c>
      <c r="F584" s="242" t="s">
        <v>4855</v>
      </c>
      <c r="G584" s="243" t="s">
        <v>145</v>
      </c>
      <c r="H584" s="244">
        <v>429</v>
      </c>
      <c r="I584" s="245"/>
      <c r="J584" s="246">
        <f>ROUND(I584*H584,2)</f>
        <v>0</v>
      </c>
      <c r="K584" s="242" t="s">
        <v>21</v>
      </c>
      <c r="L584" s="73"/>
      <c r="M584" s="247" t="s">
        <v>21</v>
      </c>
      <c r="N584" s="248" t="s">
        <v>47</v>
      </c>
      <c r="O584" s="48"/>
      <c r="P584" s="249">
        <f>O584*H584</f>
        <v>0</v>
      </c>
      <c r="Q584" s="249">
        <v>0</v>
      </c>
      <c r="R584" s="249">
        <f>Q584*H584</f>
        <v>0</v>
      </c>
      <c r="S584" s="249">
        <v>0</v>
      </c>
      <c r="T584" s="250">
        <f>S584*H584</f>
        <v>0</v>
      </c>
      <c r="AR584" s="25" t="s">
        <v>690</v>
      </c>
      <c r="AT584" s="25" t="s">
        <v>418</v>
      </c>
      <c r="AU584" s="25" t="s">
        <v>86</v>
      </c>
      <c r="AY584" s="25" t="s">
        <v>414</v>
      </c>
      <c r="BE584" s="251">
        <f>IF(N584="základní",J584,0)</f>
        <v>0</v>
      </c>
      <c r="BF584" s="251">
        <f>IF(N584="snížená",J584,0)</f>
        <v>0</v>
      </c>
      <c r="BG584" s="251">
        <f>IF(N584="zákl. přenesená",J584,0)</f>
        <v>0</v>
      </c>
      <c r="BH584" s="251">
        <f>IF(N584="sníž. přenesená",J584,0)</f>
        <v>0</v>
      </c>
      <c r="BI584" s="251">
        <f>IF(N584="nulová",J584,0)</f>
        <v>0</v>
      </c>
      <c r="BJ584" s="25" t="s">
        <v>83</v>
      </c>
      <c r="BK584" s="251">
        <f>ROUND(I584*H584,2)</f>
        <v>0</v>
      </c>
      <c r="BL584" s="25" t="s">
        <v>690</v>
      </c>
      <c r="BM584" s="25" t="s">
        <v>4856</v>
      </c>
    </row>
    <row r="585" s="13" customFormat="1">
      <c r="B585" s="265"/>
      <c r="C585" s="266"/>
      <c r="D585" s="252" t="s">
        <v>428</v>
      </c>
      <c r="E585" s="267" t="s">
        <v>21</v>
      </c>
      <c r="F585" s="268" t="s">
        <v>4857</v>
      </c>
      <c r="G585" s="266"/>
      <c r="H585" s="269">
        <v>429</v>
      </c>
      <c r="I585" s="270"/>
      <c r="J585" s="266"/>
      <c r="K585" s="266"/>
      <c r="L585" s="271"/>
      <c r="M585" s="272"/>
      <c r="N585" s="273"/>
      <c r="O585" s="273"/>
      <c r="P585" s="273"/>
      <c r="Q585" s="273"/>
      <c r="R585" s="273"/>
      <c r="S585" s="273"/>
      <c r="T585" s="274"/>
      <c r="AT585" s="275" t="s">
        <v>428</v>
      </c>
      <c r="AU585" s="275" t="s">
        <v>86</v>
      </c>
      <c r="AV585" s="13" t="s">
        <v>86</v>
      </c>
      <c r="AW585" s="13" t="s">
        <v>39</v>
      </c>
      <c r="AX585" s="13" t="s">
        <v>83</v>
      </c>
      <c r="AY585" s="275" t="s">
        <v>414</v>
      </c>
    </row>
    <row r="586" s="1" customFormat="1" ht="38.25" customHeight="1">
      <c r="B586" s="47"/>
      <c r="C586" s="240" t="s">
        <v>2229</v>
      </c>
      <c r="D586" s="240" t="s">
        <v>418</v>
      </c>
      <c r="E586" s="241" t="s">
        <v>4858</v>
      </c>
      <c r="F586" s="242" t="s">
        <v>4859</v>
      </c>
      <c r="G586" s="243" t="s">
        <v>145</v>
      </c>
      <c r="H586" s="244">
        <v>162</v>
      </c>
      <c r="I586" s="245"/>
      <c r="J586" s="246">
        <f>ROUND(I586*H586,2)</f>
        <v>0</v>
      </c>
      <c r="K586" s="242" t="s">
        <v>4095</v>
      </c>
      <c r="L586" s="73"/>
      <c r="M586" s="247" t="s">
        <v>21</v>
      </c>
      <c r="N586" s="248" t="s">
        <v>47</v>
      </c>
      <c r="O586" s="48"/>
      <c r="P586" s="249">
        <f>O586*H586</f>
        <v>0</v>
      </c>
      <c r="Q586" s="249">
        <v>0.00018000000000000001</v>
      </c>
      <c r="R586" s="249">
        <f>Q586*H586</f>
        <v>0.029160000000000002</v>
      </c>
      <c r="S586" s="249">
        <v>0</v>
      </c>
      <c r="T586" s="250">
        <f>S586*H586</f>
        <v>0</v>
      </c>
      <c r="AR586" s="25" t="s">
        <v>690</v>
      </c>
      <c r="AT586" s="25" t="s">
        <v>418</v>
      </c>
      <c r="AU586" s="25" t="s">
        <v>86</v>
      </c>
      <c r="AY586" s="25" t="s">
        <v>414</v>
      </c>
      <c r="BE586" s="251">
        <f>IF(N586="základní",J586,0)</f>
        <v>0</v>
      </c>
      <c r="BF586" s="251">
        <f>IF(N586="snížená",J586,0)</f>
        <v>0</v>
      </c>
      <c r="BG586" s="251">
        <f>IF(N586="zákl. přenesená",J586,0)</f>
        <v>0</v>
      </c>
      <c r="BH586" s="251">
        <f>IF(N586="sníž. přenesená",J586,0)</f>
        <v>0</v>
      </c>
      <c r="BI586" s="251">
        <f>IF(N586="nulová",J586,0)</f>
        <v>0</v>
      </c>
      <c r="BJ586" s="25" t="s">
        <v>83</v>
      </c>
      <c r="BK586" s="251">
        <f>ROUND(I586*H586,2)</f>
        <v>0</v>
      </c>
      <c r="BL586" s="25" t="s">
        <v>690</v>
      </c>
      <c r="BM586" s="25" t="s">
        <v>4860</v>
      </c>
    </row>
    <row r="587" s="13" customFormat="1">
      <c r="B587" s="265"/>
      <c r="C587" s="266"/>
      <c r="D587" s="252" t="s">
        <v>428</v>
      </c>
      <c r="E587" s="267" t="s">
        <v>21</v>
      </c>
      <c r="F587" s="268" t="s">
        <v>4861</v>
      </c>
      <c r="G587" s="266"/>
      <c r="H587" s="269">
        <v>162</v>
      </c>
      <c r="I587" s="270"/>
      <c r="J587" s="266"/>
      <c r="K587" s="266"/>
      <c r="L587" s="271"/>
      <c r="M587" s="272"/>
      <c r="N587" s="273"/>
      <c r="O587" s="273"/>
      <c r="P587" s="273"/>
      <c r="Q587" s="273"/>
      <c r="R587" s="273"/>
      <c r="S587" s="273"/>
      <c r="T587" s="274"/>
      <c r="AT587" s="275" t="s">
        <v>428</v>
      </c>
      <c r="AU587" s="275" t="s">
        <v>86</v>
      </c>
      <c r="AV587" s="13" t="s">
        <v>86</v>
      </c>
      <c r="AW587" s="13" t="s">
        <v>39</v>
      </c>
      <c r="AX587" s="13" t="s">
        <v>83</v>
      </c>
      <c r="AY587" s="275" t="s">
        <v>414</v>
      </c>
    </row>
    <row r="588" s="1" customFormat="1" ht="38.25" customHeight="1">
      <c r="B588" s="47"/>
      <c r="C588" s="240" t="s">
        <v>2233</v>
      </c>
      <c r="D588" s="240" t="s">
        <v>418</v>
      </c>
      <c r="E588" s="241" t="s">
        <v>4862</v>
      </c>
      <c r="F588" s="242" t="s">
        <v>4863</v>
      </c>
      <c r="G588" s="243" t="s">
        <v>145</v>
      </c>
      <c r="H588" s="244">
        <v>124</v>
      </c>
      <c r="I588" s="245"/>
      <c r="J588" s="246">
        <f>ROUND(I588*H588,2)</f>
        <v>0</v>
      </c>
      <c r="K588" s="242" t="s">
        <v>4095</v>
      </c>
      <c r="L588" s="73"/>
      <c r="M588" s="247" t="s">
        <v>21</v>
      </c>
      <c r="N588" s="248" t="s">
        <v>47</v>
      </c>
      <c r="O588" s="48"/>
      <c r="P588" s="249">
        <f>O588*H588</f>
        <v>0</v>
      </c>
      <c r="Q588" s="249">
        <v>0.00025999999999999998</v>
      </c>
      <c r="R588" s="249">
        <f>Q588*H588</f>
        <v>0.032239999999999998</v>
      </c>
      <c r="S588" s="249">
        <v>0</v>
      </c>
      <c r="T588" s="250">
        <f>S588*H588</f>
        <v>0</v>
      </c>
      <c r="AR588" s="25" t="s">
        <v>690</v>
      </c>
      <c r="AT588" s="25" t="s">
        <v>418</v>
      </c>
      <c r="AU588" s="25" t="s">
        <v>86</v>
      </c>
      <c r="AY588" s="25" t="s">
        <v>414</v>
      </c>
      <c r="BE588" s="251">
        <f>IF(N588="základní",J588,0)</f>
        <v>0</v>
      </c>
      <c r="BF588" s="251">
        <f>IF(N588="snížená",J588,0)</f>
        <v>0</v>
      </c>
      <c r="BG588" s="251">
        <f>IF(N588="zákl. přenesená",J588,0)</f>
        <v>0</v>
      </c>
      <c r="BH588" s="251">
        <f>IF(N588="sníž. přenesená",J588,0)</f>
        <v>0</v>
      </c>
      <c r="BI588" s="251">
        <f>IF(N588="nulová",J588,0)</f>
        <v>0</v>
      </c>
      <c r="BJ588" s="25" t="s">
        <v>83</v>
      </c>
      <c r="BK588" s="251">
        <f>ROUND(I588*H588,2)</f>
        <v>0</v>
      </c>
      <c r="BL588" s="25" t="s">
        <v>690</v>
      </c>
      <c r="BM588" s="25" t="s">
        <v>4864</v>
      </c>
    </row>
    <row r="589" s="13" customFormat="1">
      <c r="B589" s="265"/>
      <c r="C589" s="266"/>
      <c r="D589" s="252" t="s">
        <v>428</v>
      </c>
      <c r="E589" s="267" t="s">
        <v>21</v>
      </c>
      <c r="F589" s="268" t="s">
        <v>4865</v>
      </c>
      <c r="G589" s="266"/>
      <c r="H589" s="269">
        <v>124</v>
      </c>
      <c r="I589" s="270"/>
      <c r="J589" s="266"/>
      <c r="K589" s="266"/>
      <c r="L589" s="271"/>
      <c r="M589" s="312"/>
      <c r="N589" s="313"/>
      <c r="O589" s="313"/>
      <c r="P589" s="313"/>
      <c r="Q589" s="313"/>
      <c r="R589" s="313"/>
      <c r="S589" s="313"/>
      <c r="T589" s="314"/>
      <c r="AT589" s="275" t="s">
        <v>428</v>
      </c>
      <c r="AU589" s="275" t="s">
        <v>86</v>
      </c>
      <c r="AV589" s="13" t="s">
        <v>86</v>
      </c>
      <c r="AW589" s="13" t="s">
        <v>39</v>
      </c>
      <c r="AX589" s="13" t="s">
        <v>83</v>
      </c>
      <c r="AY589" s="275" t="s">
        <v>414</v>
      </c>
    </row>
    <row r="590" s="1" customFormat="1" ht="6.96" customHeight="1">
      <c r="B590" s="68"/>
      <c r="C590" s="69"/>
      <c r="D590" s="69"/>
      <c r="E590" s="69"/>
      <c r="F590" s="69"/>
      <c r="G590" s="69"/>
      <c r="H590" s="69"/>
      <c r="I590" s="181"/>
      <c r="J590" s="69"/>
      <c r="K590" s="69"/>
      <c r="L590" s="73"/>
    </row>
  </sheetData>
  <sheetProtection sheet="1" autoFilter="0" formatColumns="0" formatRows="0" objects="1" scenarios="1" spinCount="100000" saltValue="KptvUS9LCN1LfmN569CHmYxu2tCOklnjkqdHjBisNZP18lhG846PpOoF9ASZLCCo6UJ05aIHlSK6n2f7uxJuew==" hashValue="fin0sarDjDzBRWU0F0TNVkFsA/pSL9TTi7gqtMoWuDqqKIEFfWxZzLMH8SvdeqL1vtwrO/Co9W5DnovBEAdAfg==" algorithmName="SHA-512" password="CC35"/>
  <autoFilter ref="C90:K589"/>
  <mergeCells count="13">
    <mergeCell ref="E7:H7"/>
    <mergeCell ref="E9:H9"/>
    <mergeCell ref="E11:H11"/>
    <mergeCell ref="E26:H26"/>
    <mergeCell ref="E47:H47"/>
    <mergeCell ref="E49:H49"/>
    <mergeCell ref="E51:H51"/>
    <mergeCell ref="J55:J56"/>
    <mergeCell ref="E79:H79"/>
    <mergeCell ref="E81:H81"/>
    <mergeCell ref="E83:H83"/>
    <mergeCell ref="G1:H1"/>
    <mergeCell ref="L2:V2"/>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97</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162</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4866</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ROUND(J98,2)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ROUND(SUM(BE98:BE964), 2)</f>
        <v>0</v>
      </c>
      <c r="G32" s="48"/>
      <c r="H32" s="48"/>
      <c r="I32" s="173">
        <v>0.20999999999999999</v>
      </c>
      <c r="J32" s="172">
        <f>ROUND(ROUND((SUM(BE98:BE964)), 2)*I32, 2)</f>
        <v>0</v>
      </c>
      <c r="K32" s="52"/>
    </row>
    <row r="33" s="1" customFormat="1" ht="14.4" customHeight="1">
      <c r="B33" s="47"/>
      <c r="C33" s="48"/>
      <c r="D33" s="48"/>
      <c r="E33" s="56" t="s">
        <v>48</v>
      </c>
      <c r="F33" s="172">
        <f>ROUND(SUM(BF98:BF964), 2)</f>
        <v>0</v>
      </c>
      <c r="G33" s="48"/>
      <c r="H33" s="48"/>
      <c r="I33" s="173">
        <v>0.14999999999999999</v>
      </c>
      <c r="J33" s="172">
        <f>ROUND(ROUND((SUM(BF98:BF964)), 2)*I33, 2)</f>
        <v>0</v>
      </c>
      <c r="K33" s="52"/>
    </row>
    <row r="34" hidden="1" s="1" customFormat="1" ht="14.4" customHeight="1">
      <c r="B34" s="47"/>
      <c r="C34" s="48"/>
      <c r="D34" s="48"/>
      <c r="E34" s="56" t="s">
        <v>49</v>
      </c>
      <c r="F34" s="172">
        <f>ROUND(SUM(BG98:BG964), 2)</f>
        <v>0</v>
      </c>
      <c r="G34" s="48"/>
      <c r="H34" s="48"/>
      <c r="I34" s="173">
        <v>0.20999999999999999</v>
      </c>
      <c r="J34" s="172">
        <v>0</v>
      </c>
      <c r="K34" s="52"/>
    </row>
    <row r="35" hidden="1" s="1" customFormat="1" ht="14.4" customHeight="1">
      <c r="B35" s="47"/>
      <c r="C35" s="48"/>
      <c r="D35" s="48"/>
      <c r="E35" s="56" t="s">
        <v>50</v>
      </c>
      <c r="F35" s="172">
        <f>ROUND(SUM(BH98:BH964), 2)</f>
        <v>0</v>
      </c>
      <c r="G35" s="48"/>
      <c r="H35" s="48"/>
      <c r="I35" s="173">
        <v>0.14999999999999999</v>
      </c>
      <c r="J35" s="172">
        <v>0</v>
      </c>
      <c r="K35" s="52"/>
    </row>
    <row r="36" hidden="1" s="1" customFormat="1" ht="14.4" customHeight="1">
      <c r="B36" s="47"/>
      <c r="C36" s="48"/>
      <c r="D36" s="48"/>
      <c r="E36" s="56" t="s">
        <v>51</v>
      </c>
      <c r="F36" s="172">
        <f>ROUND(SUM(BI98:BI964),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162</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D.1.1.4.2 - Zdravotně technické instalace</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J98</f>
        <v>0</v>
      </c>
      <c r="K60" s="52"/>
      <c r="AU60" s="25" t="s">
        <v>277</v>
      </c>
    </row>
    <row r="61" s="8" customFormat="1" ht="24.96" customHeight="1">
      <c r="B61" s="192"/>
      <c r="C61" s="193"/>
      <c r="D61" s="194" t="s">
        <v>280</v>
      </c>
      <c r="E61" s="195"/>
      <c r="F61" s="195"/>
      <c r="G61" s="195"/>
      <c r="H61" s="195"/>
      <c r="I61" s="196"/>
      <c r="J61" s="197">
        <f>J99</f>
        <v>0</v>
      </c>
      <c r="K61" s="198"/>
    </row>
    <row r="62" s="9" customFormat="1" ht="19.92" customHeight="1">
      <c r="B62" s="200"/>
      <c r="C62" s="201"/>
      <c r="D62" s="202" t="s">
        <v>283</v>
      </c>
      <c r="E62" s="203"/>
      <c r="F62" s="203"/>
      <c r="G62" s="203"/>
      <c r="H62" s="203"/>
      <c r="I62" s="204"/>
      <c r="J62" s="205">
        <f>J100</f>
        <v>0</v>
      </c>
      <c r="K62" s="206"/>
    </row>
    <row r="63" s="9" customFormat="1" ht="14.88" customHeight="1">
      <c r="B63" s="200"/>
      <c r="C63" s="201"/>
      <c r="D63" s="202" t="s">
        <v>4867</v>
      </c>
      <c r="E63" s="203"/>
      <c r="F63" s="203"/>
      <c r="G63" s="203"/>
      <c r="H63" s="203"/>
      <c r="I63" s="204"/>
      <c r="J63" s="205">
        <f>J200</f>
        <v>0</v>
      </c>
      <c r="K63" s="206"/>
    </row>
    <row r="64" s="9" customFormat="1" ht="19.92" customHeight="1">
      <c r="B64" s="200"/>
      <c r="C64" s="201"/>
      <c r="D64" s="202" t="s">
        <v>289</v>
      </c>
      <c r="E64" s="203"/>
      <c r="F64" s="203"/>
      <c r="G64" s="203"/>
      <c r="H64" s="203"/>
      <c r="I64" s="204"/>
      <c r="J64" s="205">
        <f>J208</f>
        <v>0</v>
      </c>
      <c r="K64" s="206"/>
    </row>
    <row r="65" s="9" customFormat="1" ht="19.92" customHeight="1">
      <c r="B65" s="200"/>
      <c r="C65" s="201"/>
      <c r="D65" s="202" t="s">
        <v>293</v>
      </c>
      <c r="E65" s="203"/>
      <c r="F65" s="203"/>
      <c r="G65" s="203"/>
      <c r="H65" s="203"/>
      <c r="I65" s="204"/>
      <c r="J65" s="205">
        <f>J221</f>
        <v>0</v>
      </c>
      <c r="K65" s="206"/>
    </row>
    <row r="66" s="9" customFormat="1" ht="19.92" customHeight="1">
      <c r="B66" s="200"/>
      <c r="C66" s="201"/>
      <c r="D66" s="202" t="s">
        <v>4868</v>
      </c>
      <c r="E66" s="203"/>
      <c r="F66" s="203"/>
      <c r="G66" s="203"/>
      <c r="H66" s="203"/>
      <c r="I66" s="204"/>
      <c r="J66" s="205">
        <f>J225</f>
        <v>0</v>
      </c>
      <c r="K66" s="206"/>
    </row>
    <row r="67" s="9" customFormat="1" ht="19.92" customHeight="1">
      <c r="B67" s="200"/>
      <c r="C67" s="201"/>
      <c r="D67" s="202" t="s">
        <v>302</v>
      </c>
      <c r="E67" s="203"/>
      <c r="F67" s="203"/>
      <c r="G67" s="203"/>
      <c r="H67" s="203"/>
      <c r="I67" s="204"/>
      <c r="J67" s="205">
        <f>J343</f>
        <v>0</v>
      </c>
      <c r="K67" s="206"/>
    </row>
    <row r="68" s="9" customFormat="1" ht="19.92" customHeight="1">
      <c r="B68" s="200"/>
      <c r="C68" s="201"/>
      <c r="D68" s="202" t="s">
        <v>305</v>
      </c>
      <c r="E68" s="203"/>
      <c r="F68" s="203"/>
      <c r="G68" s="203"/>
      <c r="H68" s="203"/>
      <c r="I68" s="204"/>
      <c r="J68" s="205">
        <f>J354</f>
        <v>0</v>
      </c>
      <c r="K68" s="206"/>
    </row>
    <row r="69" s="8" customFormat="1" ht="24.96" customHeight="1">
      <c r="B69" s="192"/>
      <c r="C69" s="193"/>
      <c r="D69" s="194" t="s">
        <v>308</v>
      </c>
      <c r="E69" s="195"/>
      <c r="F69" s="195"/>
      <c r="G69" s="195"/>
      <c r="H69" s="195"/>
      <c r="I69" s="196"/>
      <c r="J69" s="197">
        <f>J358</f>
        <v>0</v>
      </c>
      <c r="K69" s="198"/>
    </row>
    <row r="70" s="9" customFormat="1" ht="19.92" customHeight="1">
      <c r="B70" s="200"/>
      <c r="C70" s="201"/>
      <c r="D70" s="202" t="s">
        <v>311</v>
      </c>
      <c r="E70" s="203"/>
      <c r="F70" s="203"/>
      <c r="G70" s="203"/>
      <c r="H70" s="203"/>
      <c r="I70" s="204"/>
      <c r="J70" s="205">
        <f>J359</f>
        <v>0</v>
      </c>
      <c r="K70" s="206"/>
    </row>
    <row r="71" s="9" customFormat="1" ht="19.92" customHeight="1">
      <c r="B71" s="200"/>
      <c r="C71" s="201"/>
      <c r="D71" s="202" t="s">
        <v>317</v>
      </c>
      <c r="E71" s="203"/>
      <c r="F71" s="203"/>
      <c r="G71" s="203"/>
      <c r="H71" s="203"/>
      <c r="I71" s="204"/>
      <c r="J71" s="205">
        <f>J382</f>
        <v>0</v>
      </c>
      <c r="K71" s="206"/>
    </row>
    <row r="72" s="9" customFormat="1" ht="19.92" customHeight="1">
      <c r="B72" s="200"/>
      <c r="C72" s="201"/>
      <c r="D72" s="202" t="s">
        <v>4869</v>
      </c>
      <c r="E72" s="203"/>
      <c r="F72" s="203"/>
      <c r="G72" s="203"/>
      <c r="H72" s="203"/>
      <c r="I72" s="204"/>
      <c r="J72" s="205">
        <f>J385</f>
        <v>0</v>
      </c>
      <c r="K72" s="206"/>
    </row>
    <row r="73" s="9" customFormat="1" ht="19.92" customHeight="1">
      <c r="B73" s="200"/>
      <c r="C73" s="201"/>
      <c r="D73" s="202" t="s">
        <v>4870</v>
      </c>
      <c r="E73" s="203"/>
      <c r="F73" s="203"/>
      <c r="G73" s="203"/>
      <c r="H73" s="203"/>
      <c r="I73" s="204"/>
      <c r="J73" s="205">
        <f>J512</f>
        <v>0</v>
      </c>
      <c r="K73" s="206"/>
    </row>
    <row r="74" s="9" customFormat="1" ht="19.92" customHeight="1">
      <c r="B74" s="200"/>
      <c r="C74" s="201"/>
      <c r="D74" s="202" t="s">
        <v>4871</v>
      </c>
      <c r="E74" s="203"/>
      <c r="F74" s="203"/>
      <c r="G74" s="203"/>
      <c r="H74" s="203"/>
      <c r="I74" s="204"/>
      <c r="J74" s="205">
        <f>J799</f>
        <v>0</v>
      </c>
      <c r="K74" s="206"/>
    </row>
    <row r="75" s="9" customFormat="1" ht="19.92" customHeight="1">
      <c r="B75" s="200"/>
      <c r="C75" s="201"/>
      <c r="D75" s="202" t="s">
        <v>4872</v>
      </c>
      <c r="E75" s="203"/>
      <c r="F75" s="203"/>
      <c r="G75" s="203"/>
      <c r="H75" s="203"/>
      <c r="I75" s="204"/>
      <c r="J75" s="205">
        <f>J808</f>
        <v>0</v>
      </c>
      <c r="K75" s="206"/>
    </row>
    <row r="76" s="9" customFormat="1" ht="19.92" customHeight="1">
      <c r="B76" s="200"/>
      <c r="C76" s="201"/>
      <c r="D76" s="202" t="s">
        <v>320</v>
      </c>
      <c r="E76" s="203"/>
      <c r="F76" s="203"/>
      <c r="G76" s="203"/>
      <c r="H76" s="203"/>
      <c r="I76" s="204"/>
      <c r="J76" s="205">
        <f>J960</f>
        <v>0</v>
      </c>
      <c r="K76" s="206"/>
    </row>
    <row r="77" s="1" customFormat="1" ht="21.84" customHeight="1">
      <c r="B77" s="47"/>
      <c r="C77" s="48"/>
      <c r="D77" s="48"/>
      <c r="E77" s="48"/>
      <c r="F77" s="48"/>
      <c r="G77" s="48"/>
      <c r="H77" s="48"/>
      <c r="I77" s="158"/>
      <c r="J77" s="48"/>
      <c r="K77" s="52"/>
    </row>
    <row r="78" s="1" customFormat="1" ht="6.96" customHeight="1">
      <c r="B78" s="68"/>
      <c r="C78" s="69"/>
      <c r="D78" s="69"/>
      <c r="E78" s="69"/>
      <c r="F78" s="69"/>
      <c r="G78" s="69"/>
      <c r="H78" s="69"/>
      <c r="I78" s="181"/>
      <c r="J78" s="69"/>
      <c r="K78" s="70"/>
    </row>
    <row r="82" s="1" customFormat="1" ht="6.96" customHeight="1">
      <c r="B82" s="71"/>
      <c r="C82" s="72"/>
      <c r="D82" s="72"/>
      <c r="E82" s="72"/>
      <c r="F82" s="72"/>
      <c r="G82" s="72"/>
      <c r="H82" s="72"/>
      <c r="I82" s="184"/>
      <c r="J82" s="72"/>
      <c r="K82" s="72"/>
      <c r="L82" s="73"/>
    </row>
    <row r="83" s="1" customFormat="1" ht="36.96" customHeight="1">
      <c r="B83" s="47"/>
      <c r="C83" s="74" t="s">
        <v>373</v>
      </c>
      <c r="D83" s="75"/>
      <c r="E83" s="75"/>
      <c r="F83" s="75"/>
      <c r="G83" s="75"/>
      <c r="H83" s="75"/>
      <c r="I83" s="208"/>
      <c r="J83" s="75"/>
      <c r="K83" s="75"/>
      <c r="L83" s="73"/>
    </row>
    <row r="84" s="1" customFormat="1" ht="6.96" customHeight="1">
      <c r="B84" s="47"/>
      <c r="C84" s="75"/>
      <c r="D84" s="75"/>
      <c r="E84" s="75"/>
      <c r="F84" s="75"/>
      <c r="G84" s="75"/>
      <c r="H84" s="75"/>
      <c r="I84" s="208"/>
      <c r="J84" s="75"/>
      <c r="K84" s="75"/>
      <c r="L84" s="73"/>
    </row>
    <row r="85" s="1" customFormat="1" ht="14.4" customHeight="1">
      <c r="B85" s="47"/>
      <c r="C85" s="77" t="s">
        <v>18</v>
      </c>
      <c r="D85" s="75"/>
      <c r="E85" s="75"/>
      <c r="F85" s="75"/>
      <c r="G85" s="75"/>
      <c r="H85" s="75"/>
      <c r="I85" s="208"/>
      <c r="J85" s="75"/>
      <c r="K85" s="75"/>
      <c r="L85" s="73"/>
    </row>
    <row r="86" s="1" customFormat="1" ht="16.5" customHeight="1">
      <c r="B86" s="47"/>
      <c r="C86" s="75"/>
      <c r="D86" s="75"/>
      <c r="E86" s="209" t="str">
        <f>E7</f>
        <v>Rekonstrukce internátu FVZ Hradec Králové - PD</v>
      </c>
      <c r="F86" s="77"/>
      <c r="G86" s="77"/>
      <c r="H86" s="77"/>
      <c r="I86" s="208"/>
      <c r="J86" s="75"/>
      <c r="K86" s="75"/>
      <c r="L86" s="73"/>
    </row>
    <row r="87">
      <c r="B87" s="29"/>
      <c r="C87" s="77" t="s">
        <v>158</v>
      </c>
      <c r="D87" s="210"/>
      <c r="E87" s="210"/>
      <c r="F87" s="210"/>
      <c r="G87" s="210"/>
      <c r="H87" s="210"/>
      <c r="I87" s="149"/>
      <c r="J87" s="210"/>
      <c r="K87" s="210"/>
      <c r="L87" s="211"/>
    </row>
    <row r="88" s="1" customFormat="1" ht="16.5" customHeight="1">
      <c r="B88" s="47"/>
      <c r="C88" s="75"/>
      <c r="D88" s="75"/>
      <c r="E88" s="209" t="s">
        <v>162</v>
      </c>
      <c r="F88" s="75"/>
      <c r="G88" s="75"/>
      <c r="H88" s="75"/>
      <c r="I88" s="208"/>
      <c r="J88" s="75"/>
      <c r="K88" s="75"/>
      <c r="L88" s="73"/>
    </row>
    <row r="89" s="1" customFormat="1" ht="14.4" customHeight="1">
      <c r="B89" s="47"/>
      <c r="C89" s="77" t="s">
        <v>165</v>
      </c>
      <c r="D89" s="75"/>
      <c r="E89" s="75"/>
      <c r="F89" s="75"/>
      <c r="G89" s="75"/>
      <c r="H89" s="75"/>
      <c r="I89" s="208"/>
      <c r="J89" s="75"/>
      <c r="K89" s="75"/>
      <c r="L89" s="73"/>
    </row>
    <row r="90" s="1" customFormat="1" ht="17.25" customHeight="1">
      <c r="B90" s="47"/>
      <c r="C90" s="75"/>
      <c r="D90" s="75"/>
      <c r="E90" s="83" t="str">
        <f>E11</f>
        <v>D.1.1.4.2 - Zdravotně technické instalace</v>
      </c>
      <c r="F90" s="75"/>
      <c r="G90" s="75"/>
      <c r="H90" s="75"/>
      <c r="I90" s="208"/>
      <c r="J90" s="75"/>
      <c r="K90" s="75"/>
      <c r="L90" s="73"/>
    </row>
    <row r="91" s="1" customFormat="1" ht="6.96" customHeight="1">
      <c r="B91" s="47"/>
      <c r="C91" s="75"/>
      <c r="D91" s="75"/>
      <c r="E91" s="75"/>
      <c r="F91" s="75"/>
      <c r="G91" s="75"/>
      <c r="H91" s="75"/>
      <c r="I91" s="208"/>
      <c r="J91" s="75"/>
      <c r="K91" s="75"/>
      <c r="L91" s="73"/>
    </row>
    <row r="92" s="1" customFormat="1" ht="18" customHeight="1">
      <c r="B92" s="47"/>
      <c r="C92" s="77" t="s">
        <v>23</v>
      </c>
      <c r="D92" s="75"/>
      <c r="E92" s="75"/>
      <c r="F92" s="212" t="str">
        <f>F14</f>
        <v>Hradec Králové parc. č. 1582, 1378</v>
      </c>
      <c r="G92" s="75"/>
      <c r="H92" s="75"/>
      <c r="I92" s="213" t="s">
        <v>25</v>
      </c>
      <c r="J92" s="86" t="str">
        <f>IF(J14="","",J14)</f>
        <v>2. 3. 2017</v>
      </c>
      <c r="K92" s="75"/>
      <c r="L92" s="73"/>
    </row>
    <row r="93" s="1" customFormat="1" ht="6.96" customHeight="1">
      <c r="B93" s="47"/>
      <c r="C93" s="75"/>
      <c r="D93" s="75"/>
      <c r="E93" s="75"/>
      <c r="F93" s="75"/>
      <c r="G93" s="75"/>
      <c r="H93" s="75"/>
      <c r="I93" s="208"/>
      <c r="J93" s="75"/>
      <c r="K93" s="75"/>
      <c r="L93" s="73"/>
    </row>
    <row r="94" s="1" customFormat="1">
      <c r="B94" s="47"/>
      <c r="C94" s="77" t="s">
        <v>27</v>
      </c>
      <c r="D94" s="75"/>
      <c r="E94" s="75"/>
      <c r="F94" s="212" t="str">
        <f>E17</f>
        <v>Armádní servisní, p.o. Podhrabská 1589/1 Praha 6</v>
      </c>
      <c r="G94" s="75"/>
      <c r="H94" s="75"/>
      <c r="I94" s="213" t="s">
        <v>35</v>
      </c>
      <c r="J94" s="212" t="str">
        <f>E23</f>
        <v>BKN,spol.s r.o.Vladislavova 29/I,566 01Vysoké Mýto</v>
      </c>
      <c r="K94" s="75"/>
      <c r="L94" s="73"/>
    </row>
    <row r="95" s="1" customFormat="1" ht="14.4" customHeight="1">
      <c r="B95" s="47"/>
      <c r="C95" s="77" t="s">
        <v>33</v>
      </c>
      <c r="D95" s="75"/>
      <c r="E95" s="75"/>
      <c r="F95" s="212" t="str">
        <f>IF(E20="","",E20)</f>
        <v/>
      </c>
      <c r="G95" s="75"/>
      <c r="H95" s="75"/>
      <c r="I95" s="208"/>
      <c r="J95" s="75"/>
      <c r="K95" s="75"/>
      <c r="L95" s="73"/>
    </row>
    <row r="96" s="1" customFormat="1" ht="10.32" customHeight="1">
      <c r="B96" s="47"/>
      <c r="C96" s="75"/>
      <c r="D96" s="75"/>
      <c r="E96" s="75"/>
      <c r="F96" s="75"/>
      <c r="G96" s="75"/>
      <c r="H96" s="75"/>
      <c r="I96" s="208"/>
      <c r="J96" s="75"/>
      <c r="K96" s="75"/>
      <c r="L96" s="73"/>
    </row>
    <row r="97" s="10" customFormat="1" ht="29.28" customHeight="1">
      <c r="B97" s="214"/>
      <c r="C97" s="215" t="s">
        <v>395</v>
      </c>
      <c r="D97" s="216" t="s">
        <v>61</v>
      </c>
      <c r="E97" s="216" t="s">
        <v>57</v>
      </c>
      <c r="F97" s="216" t="s">
        <v>396</v>
      </c>
      <c r="G97" s="216" t="s">
        <v>397</v>
      </c>
      <c r="H97" s="216" t="s">
        <v>398</v>
      </c>
      <c r="I97" s="217" t="s">
        <v>399</v>
      </c>
      <c r="J97" s="216" t="s">
        <v>271</v>
      </c>
      <c r="K97" s="218" t="s">
        <v>400</v>
      </c>
      <c r="L97" s="219"/>
      <c r="M97" s="103" t="s">
        <v>401</v>
      </c>
      <c r="N97" s="104" t="s">
        <v>46</v>
      </c>
      <c r="O97" s="104" t="s">
        <v>402</v>
      </c>
      <c r="P97" s="104" t="s">
        <v>403</v>
      </c>
      <c r="Q97" s="104" t="s">
        <v>404</v>
      </c>
      <c r="R97" s="104" t="s">
        <v>405</v>
      </c>
      <c r="S97" s="104" t="s">
        <v>406</v>
      </c>
      <c r="T97" s="105" t="s">
        <v>407</v>
      </c>
    </row>
    <row r="98" s="1" customFormat="1" ht="29.28" customHeight="1">
      <c r="B98" s="47"/>
      <c r="C98" s="109" t="s">
        <v>276</v>
      </c>
      <c r="D98" s="75"/>
      <c r="E98" s="75"/>
      <c r="F98" s="75"/>
      <c r="G98" s="75"/>
      <c r="H98" s="75"/>
      <c r="I98" s="208"/>
      <c r="J98" s="220">
        <f>BK98</f>
        <v>0</v>
      </c>
      <c r="K98" s="75"/>
      <c r="L98" s="73"/>
      <c r="M98" s="106"/>
      <c r="N98" s="107"/>
      <c r="O98" s="107"/>
      <c r="P98" s="221">
        <f>P99+P358</f>
        <v>0</v>
      </c>
      <c r="Q98" s="107"/>
      <c r="R98" s="221">
        <f>R99+R358</f>
        <v>198.15900800000003</v>
      </c>
      <c r="S98" s="107"/>
      <c r="T98" s="222">
        <f>T99+T358</f>
        <v>37.059484080000004</v>
      </c>
      <c r="AT98" s="25" t="s">
        <v>75</v>
      </c>
      <c r="AU98" s="25" t="s">
        <v>277</v>
      </c>
      <c r="BK98" s="223">
        <f>BK99+BK358</f>
        <v>0</v>
      </c>
    </row>
    <row r="99" s="11" customFormat="1" ht="37.44" customHeight="1">
      <c r="B99" s="224"/>
      <c r="C99" s="225"/>
      <c r="D99" s="226" t="s">
        <v>75</v>
      </c>
      <c r="E99" s="227" t="s">
        <v>412</v>
      </c>
      <c r="F99" s="227" t="s">
        <v>413</v>
      </c>
      <c r="G99" s="225"/>
      <c r="H99" s="225"/>
      <c r="I99" s="228"/>
      <c r="J99" s="229">
        <f>BK99</f>
        <v>0</v>
      </c>
      <c r="K99" s="225"/>
      <c r="L99" s="230"/>
      <c r="M99" s="231"/>
      <c r="N99" s="232"/>
      <c r="O99" s="232"/>
      <c r="P99" s="233">
        <f>P100+P208+P221+P225+P343+P354</f>
        <v>0</v>
      </c>
      <c r="Q99" s="232"/>
      <c r="R99" s="233">
        <f>R100+R208+R221+R225+R343+R354</f>
        <v>173.60532800000001</v>
      </c>
      <c r="S99" s="232"/>
      <c r="T99" s="234">
        <f>T100+T208+T221+T225+T343+T354</f>
        <v>36.356400000000008</v>
      </c>
      <c r="AR99" s="235" t="s">
        <v>83</v>
      </c>
      <c r="AT99" s="236" t="s">
        <v>75</v>
      </c>
      <c r="AU99" s="236" t="s">
        <v>76</v>
      </c>
      <c r="AY99" s="235" t="s">
        <v>414</v>
      </c>
      <c r="BK99" s="237">
        <f>BK100+BK208+BK221+BK225+BK343+BK354</f>
        <v>0</v>
      </c>
    </row>
    <row r="100" s="11" customFormat="1" ht="19.92" customHeight="1">
      <c r="B100" s="224"/>
      <c r="C100" s="225"/>
      <c r="D100" s="226" t="s">
        <v>75</v>
      </c>
      <c r="E100" s="238" t="s">
        <v>83</v>
      </c>
      <c r="F100" s="238" t="s">
        <v>416</v>
      </c>
      <c r="G100" s="225"/>
      <c r="H100" s="225"/>
      <c r="I100" s="228"/>
      <c r="J100" s="239">
        <f>BK100</f>
        <v>0</v>
      </c>
      <c r="K100" s="225"/>
      <c r="L100" s="230"/>
      <c r="M100" s="231"/>
      <c r="N100" s="232"/>
      <c r="O100" s="232"/>
      <c r="P100" s="233">
        <f>P101+SUM(P102:P200)</f>
        <v>0</v>
      </c>
      <c r="Q100" s="232"/>
      <c r="R100" s="233">
        <f>R101+SUM(R102:R200)</f>
        <v>172.24892800000001</v>
      </c>
      <c r="S100" s="232"/>
      <c r="T100" s="234">
        <f>T101+SUM(T102:T200)</f>
        <v>13.84</v>
      </c>
      <c r="AR100" s="235" t="s">
        <v>83</v>
      </c>
      <c r="AT100" s="236" t="s">
        <v>75</v>
      </c>
      <c r="AU100" s="236" t="s">
        <v>83</v>
      </c>
      <c r="AY100" s="235" t="s">
        <v>414</v>
      </c>
      <c r="BK100" s="237">
        <f>BK101+SUM(BK102:BK200)</f>
        <v>0</v>
      </c>
    </row>
    <row r="101" s="1" customFormat="1" ht="25.5" customHeight="1">
      <c r="B101" s="47"/>
      <c r="C101" s="240" t="s">
        <v>83</v>
      </c>
      <c r="D101" s="240" t="s">
        <v>418</v>
      </c>
      <c r="E101" s="241" t="s">
        <v>4873</v>
      </c>
      <c r="F101" s="242" t="s">
        <v>4874</v>
      </c>
      <c r="G101" s="243" t="s">
        <v>446</v>
      </c>
      <c r="H101" s="244">
        <v>17.390000000000001</v>
      </c>
      <c r="I101" s="245"/>
      <c r="J101" s="246">
        <f>ROUND(I101*H101,2)</f>
        <v>0</v>
      </c>
      <c r="K101" s="242" t="s">
        <v>421</v>
      </c>
      <c r="L101" s="73"/>
      <c r="M101" s="247" t="s">
        <v>21</v>
      </c>
      <c r="N101" s="248" t="s">
        <v>47</v>
      </c>
      <c r="O101" s="48"/>
      <c r="P101" s="249">
        <f>O101*H101</f>
        <v>0</v>
      </c>
      <c r="Q101" s="249">
        <v>0</v>
      </c>
      <c r="R101" s="249">
        <f>Q101*H101</f>
        <v>0</v>
      </c>
      <c r="S101" s="249">
        <v>0</v>
      </c>
      <c r="T101" s="250">
        <f>S101*H101</f>
        <v>0</v>
      </c>
      <c r="AR101" s="25" t="s">
        <v>422</v>
      </c>
      <c r="AT101" s="25" t="s">
        <v>418</v>
      </c>
      <c r="AU101" s="25" t="s">
        <v>86</v>
      </c>
      <c r="AY101" s="25" t="s">
        <v>414</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422</v>
      </c>
      <c r="BM101" s="25" t="s">
        <v>4875</v>
      </c>
    </row>
    <row r="102" s="1" customFormat="1">
      <c r="B102" s="47"/>
      <c r="C102" s="75"/>
      <c r="D102" s="252" t="s">
        <v>425</v>
      </c>
      <c r="E102" s="75"/>
      <c r="F102" s="253" t="s">
        <v>4876</v>
      </c>
      <c r="G102" s="75"/>
      <c r="H102" s="75"/>
      <c r="I102" s="208"/>
      <c r="J102" s="75"/>
      <c r="K102" s="75"/>
      <c r="L102" s="73"/>
      <c r="M102" s="254"/>
      <c r="N102" s="48"/>
      <c r="O102" s="48"/>
      <c r="P102" s="48"/>
      <c r="Q102" s="48"/>
      <c r="R102" s="48"/>
      <c r="S102" s="48"/>
      <c r="T102" s="96"/>
      <c r="AT102" s="25" t="s">
        <v>425</v>
      </c>
      <c r="AU102" s="25" t="s">
        <v>86</v>
      </c>
    </row>
    <row r="103" s="12" customFormat="1">
      <c r="B103" s="255"/>
      <c r="C103" s="256"/>
      <c r="D103" s="252" t="s">
        <v>428</v>
      </c>
      <c r="E103" s="257" t="s">
        <v>21</v>
      </c>
      <c r="F103" s="258" t="s">
        <v>4877</v>
      </c>
      <c r="G103" s="256"/>
      <c r="H103" s="257" t="s">
        <v>21</v>
      </c>
      <c r="I103" s="259"/>
      <c r="J103" s="256"/>
      <c r="K103" s="256"/>
      <c r="L103" s="260"/>
      <c r="M103" s="261"/>
      <c r="N103" s="262"/>
      <c r="O103" s="262"/>
      <c r="P103" s="262"/>
      <c r="Q103" s="262"/>
      <c r="R103" s="262"/>
      <c r="S103" s="262"/>
      <c r="T103" s="263"/>
      <c r="AT103" s="264" t="s">
        <v>428</v>
      </c>
      <c r="AU103" s="264" t="s">
        <v>86</v>
      </c>
      <c r="AV103" s="12" t="s">
        <v>83</v>
      </c>
      <c r="AW103" s="12" t="s">
        <v>39</v>
      </c>
      <c r="AX103" s="12" t="s">
        <v>76</v>
      </c>
      <c r="AY103" s="264" t="s">
        <v>414</v>
      </c>
    </row>
    <row r="104" s="13" customFormat="1">
      <c r="B104" s="265"/>
      <c r="C104" s="266"/>
      <c r="D104" s="252" t="s">
        <v>428</v>
      </c>
      <c r="E104" s="267" t="s">
        <v>21</v>
      </c>
      <c r="F104" s="268" t="s">
        <v>4878</v>
      </c>
      <c r="G104" s="266"/>
      <c r="H104" s="269">
        <v>5.4000000000000004</v>
      </c>
      <c r="I104" s="270"/>
      <c r="J104" s="266"/>
      <c r="K104" s="266"/>
      <c r="L104" s="271"/>
      <c r="M104" s="272"/>
      <c r="N104" s="273"/>
      <c r="O104" s="273"/>
      <c r="P104" s="273"/>
      <c r="Q104" s="273"/>
      <c r="R104" s="273"/>
      <c r="S104" s="273"/>
      <c r="T104" s="274"/>
      <c r="AT104" s="275" t="s">
        <v>428</v>
      </c>
      <c r="AU104" s="275" t="s">
        <v>86</v>
      </c>
      <c r="AV104" s="13" t="s">
        <v>86</v>
      </c>
      <c r="AW104" s="13" t="s">
        <v>39</v>
      </c>
      <c r="AX104" s="13" t="s">
        <v>76</v>
      </c>
      <c r="AY104" s="275" t="s">
        <v>414</v>
      </c>
    </row>
    <row r="105" s="12" customFormat="1">
      <c r="B105" s="255"/>
      <c r="C105" s="256"/>
      <c r="D105" s="252" t="s">
        <v>428</v>
      </c>
      <c r="E105" s="257" t="s">
        <v>21</v>
      </c>
      <c r="F105" s="258" t="s">
        <v>4879</v>
      </c>
      <c r="G105" s="256"/>
      <c r="H105" s="257" t="s">
        <v>21</v>
      </c>
      <c r="I105" s="259"/>
      <c r="J105" s="256"/>
      <c r="K105" s="256"/>
      <c r="L105" s="260"/>
      <c r="M105" s="261"/>
      <c r="N105" s="262"/>
      <c r="O105" s="262"/>
      <c r="P105" s="262"/>
      <c r="Q105" s="262"/>
      <c r="R105" s="262"/>
      <c r="S105" s="262"/>
      <c r="T105" s="263"/>
      <c r="AT105" s="264" t="s">
        <v>428</v>
      </c>
      <c r="AU105" s="264" t="s">
        <v>86</v>
      </c>
      <c r="AV105" s="12" t="s">
        <v>83</v>
      </c>
      <c r="AW105" s="12" t="s">
        <v>39</v>
      </c>
      <c r="AX105" s="12" t="s">
        <v>76</v>
      </c>
      <c r="AY105" s="264" t="s">
        <v>414</v>
      </c>
    </row>
    <row r="106" s="13" customFormat="1">
      <c r="B106" s="265"/>
      <c r="C106" s="266"/>
      <c r="D106" s="252" t="s">
        <v>428</v>
      </c>
      <c r="E106" s="267" t="s">
        <v>21</v>
      </c>
      <c r="F106" s="268" t="s">
        <v>4880</v>
      </c>
      <c r="G106" s="266"/>
      <c r="H106" s="269">
        <v>4.9500000000000002</v>
      </c>
      <c r="I106" s="270"/>
      <c r="J106" s="266"/>
      <c r="K106" s="266"/>
      <c r="L106" s="271"/>
      <c r="M106" s="272"/>
      <c r="N106" s="273"/>
      <c r="O106" s="273"/>
      <c r="P106" s="273"/>
      <c r="Q106" s="273"/>
      <c r="R106" s="273"/>
      <c r="S106" s="273"/>
      <c r="T106" s="274"/>
      <c r="AT106" s="275" t="s">
        <v>428</v>
      </c>
      <c r="AU106" s="275" t="s">
        <v>86</v>
      </c>
      <c r="AV106" s="13" t="s">
        <v>86</v>
      </c>
      <c r="AW106" s="13" t="s">
        <v>39</v>
      </c>
      <c r="AX106" s="13" t="s">
        <v>76</v>
      </c>
      <c r="AY106" s="275" t="s">
        <v>414</v>
      </c>
    </row>
    <row r="107" s="12" customFormat="1">
      <c r="B107" s="255"/>
      <c r="C107" s="256"/>
      <c r="D107" s="252" t="s">
        <v>428</v>
      </c>
      <c r="E107" s="257" t="s">
        <v>21</v>
      </c>
      <c r="F107" s="258" t="s">
        <v>4881</v>
      </c>
      <c r="G107" s="256"/>
      <c r="H107" s="257" t="s">
        <v>21</v>
      </c>
      <c r="I107" s="259"/>
      <c r="J107" s="256"/>
      <c r="K107" s="256"/>
      <c r="L107" s="260"/>
      <c r="M107" s="261"/>
      <c r="N107" s="262"/>
      <c r="O107" s="262"/>
      <c r="P107" s="262"/>
      <c r="Q107" s="262"/>
      <c r="R107" s="262"/>
      <c r="S107" s="262"/>
      <c r="T107" s="263"/>
      <c r="AT107" s="264" t="s">
        <v>428</v>
      </c>
      <c r="AU107" s="264" t="s">
        <v>86</v>
      </c>
      <c r="AV107" s="12" t="s">
        <v>83</v>
      </c>
      <c r="AW107" s="12" t="s">
        <v>39</v>
      </c>
      <c r="AX107" s="12" t="s">
        <v>76</v>
      </c>
      <c r="AY107" s="264" t="s">
        <v>414</v>
      </c>
    </row>
    <row r="108" s="13" customFormat="1">
      <c r="B108" s="265"/>
      <c r="C108" s="266"/>
      <c r="D108" s="252" t="s">
        <v>428</v>
      </c>
      <c r="E108" s="267" t="s">
        <v>21</v>
      </c>
      <c r="F108" s="268" t="s">
        <v>4882</v>
      </c>
      <c r="G108" s="266"/>
      <c r="H108" s="269">
        <v>7.04</v>
      </c>
      <c r="I108" s="270"/>
      <c r="J108" s="266"/>
      <c r="K108" s="266"/>
      <c r="L108" s="271"/>
      <c r="M108" s="272"/>
      <c r="N108" s="273"/>
      <c r="O108" s="273"/>
      <c r="P108" s="273"/>
      <c r="Q108" s="273"/>
      <c r="R108" s="273"/>
      <c r="S108" s="273"/>
      <c r="T108" s="274"/>
      <c r="AT108" s="275" t="s">
        <v>428</v>
      </c>
      <c r="AU108" s="275" t="s">
        <v>86</v>
      </c>
      <c r="AV108" s="13" t="s">
        <v>86</v>
      </c>
      <c r="AW108" s="13" t="s">
        <v>39</v>
      </c>
      <c r="AX108" s="13" t="s">
        <v>76</v>
      </c>
      <c r="AY108" s="275" t="s">
        <v>414</v>
      </c>
    </row>
    <row r="109" s="15" customFormat="1">
      <c r="B109" s="287"/>
      <c r="C109" s="288"/>
      <c r="D109" s="252" t="s">
        <v>428</v>
      </c>
      <c r="E109" s="289" t="s">
        <v>21</v>
      </c>
      <c r="F109" s="290" t="s">
        <v>235</v>
      </c>
      <c r="G109" s="288"/>
      <c r="H109" s="291">
        <v>17.390000000000001</v>
      </c>
      <c r="I109" s="292"/>
      <c r="J109" s="288"/>
      <c r="K109" s="288"/>
      <c r="L109" s="293"/>
      <c r="M109" s="294"/>
      <c r="N109" s="295"/>
      <c r="O109" s="295"/>
      <c r="P109" s="295"/>
      <c r="Q109" s="295"/>
      <c r="R109" s="295"/>
      <c r="S109" s="295"/>
      <c r="T109" s="296"/>
      <c r="AT109" s="297" t="s">
        <v>428</v>
      </c>
      <c r="AU109" s="297" t="s">
        <v>86</v>
      </c>
      <c r="AV109" s="15" t="s">
        <v>422</v>
      </c>
      <c r="AW109" s="15" t="s">
        <v>39</v>
      </c>
      <c r="AX109" s="15" t="s">
        <v>83</v>
      </c>
      <c r="AY109" s="297" t="s">
        <v>414</v>
      </c>
    </row>
    <row r="110" s="12" customFormat="1">
      <c r="B110" s="255"/>
      <c r="C110" s="256"/>
      <c r="D110" s="252" t="s">
        <v>428</v>
      </c>
      <c r="E110" s="257" t="s">
        <v>21</v>
      </c>
      <c r="F110" s="258" t="s">
        <v>4883</v>
      </c>
      <c r="G110" s="256"/>
      <c r="H110" s="257" t="s">
        <v>21</v>
      </c>
      <c r="I110" s="259"/>
      <c r="J110" s="256"/>
      <c r="K110" s="256"/>
      <c r="L110" s="260"/>
      <c r="M110" s="261"/>
      <c r="N110" s="262"/>
      <c r="O110" s="262"/>
      <c r="P110" s="262"/>
      <c r="Q110" s="262"/>
      <c r="R110" s="262"/>
      <c r="S110" s="262"/>
      <c r="T110" s="263"/>
      <c r="AT110" s="264" t="s">
        <v>428</v>
      </c>
      <c r="AU110" s="264" t="s">
        <v>86</v>
      </c>
      <c r="AV110" s="12" t="s">
        <v>83</v>
      </c>
      <c r="AW110" s="12" t="s">
        <v>39</v>
      </c>
      <c r="AX110" s="12" t="s">
        <v>76</v>
      </c>
      <c r="AY110" s="264" t="s">
        <v>414</v>
      </c>
    </row>
    <row r="111" s="1" customFormat="1" ht="38.25" customHeight="1">
      <c r="B111" s="47"/>
      <c r="C111" s="240" t="s">
        <v>86</v>
      </c>
      <c r="D111" s="240" t="s">
        <v>418</v>
      </c>
      <c r="E111" s="241" t="s">
        <v>4884</v>
      </c>
      <c r="F111" s="242" t="s">
        <v>4885</v>
      </c>
      <c r="G111" s="243" t="s">
        <v>446</v>
      </c>
      <c r="H111" s="244">
        <v>8.6950000000000003</v>
      </c>
      <c r="I111" s="245"/>
      <c r="J111" s="246">
        <f>ROUND(I111*H111,2)</f>
        <v>0</v>
      </c>
      <c r="K111" s="242" t="s">
        <v>421</v>
      </c>
      <c r="L111" s="73"/>
      <c r="M111" s="247" t="s">
        <v>21</v>
      </c>
      <c r="N111" s="248" t="s">
        <v>47</v>
      </c>
      <c r="O111" s="48"/>
      <c r="P111" s="249">
        <f>O111*H111</f>
        <v>0</v>
      </c>
      <c r="Q111" s="249">
        <v>0</v>
      </c>
      <c r="R111" s="249">
        <f>Q111*H111</f>
        <v>0</v>
      </c>
      <c r="S111" s="249">
        <v>0</v>
      </c>
      <c r="T111" s="250">
        <f>S111*H111</f>
        <v>0</v>
      </c>
      <c r="AR111" s="25" t="s">
        <v>422</v>
      </c>
      <c r="AT111" s="25" t="s">
        <v>418</v>
      </c>
      <c r="AU111" s="25" t="s">
        <v>86</v>
      </c>
      <c r="AY111" s="25" t="s">
        <v>414</v>
      </c>
      <c r="BE111" s="251">
        <f>IF(N111="základní",J111,0)</f>
        <v>0</v>
      </c>
      <c r="BF111" s="251">
        <f>IF(N111="snížená",J111,0)</f>
        <v>0</v>
      </c>
      <c r="BG111" s="251">
        <f>IF(N111="zákl. přenesená",J111,0)</f>
        <v>0</v>
      </c>
      <c r="BH111" s="251">
        <f>IF(N111="sníž. přenesená",J111,0)</f>
        <v>0</v>
      </c>
      <c r="BI111" s="251">
        <f>IF(N111="nulová",J111,0)</f>
        <v>0</v>
      </c>
      <c r="BJ111" s="25" t="s">
        <v>83</v>
      </c>
      <c r="BK111" s="251">
        <f>ROUND(I111*H111,2)</f>
        <v>0</v>
      </c>
      <c r="BL111" s="25" t="s">
        <v>422</v>
      </c>
      <c r="BM111" s="25" t="s">
        <v>4886</v>
      </c>
    </row>
    <row r="112" s="1" customFormat="1">
      <c r="B112" s="47"/>
      <c r="C112" s="75"/>
      <c r="D112" s="252" t="s">
        <v>425</v>
      </c>
      <c r="E112" s="75"/>
      <c r="F112" s="253" t="s">
        <v>4876</v>
      </c>
      <c r="G112" s="75"/>
      <c r="H112" s="75"/>
      <c r="I112" s="208"/>
      <c r="J112" s="75"/>
      <c r="K112" s="75"/>
      <c r="L112" s="73"/>
      <c r="M112" s="254"/>
      <c r="N112" s="48"/>
      <c r="O112" s="48"/>
      <c r="P112" s="48"/>
      <c r="Q112" s="48"/>
      <c r="R112" s="48"/>
      <c r="S112" s="48"/>
      <c r="T112" s="96"/>
      <c r="AT112" s="25" t="s">
        <v>425</v>
      </c>
      <c r="AU112" s="25" t="s">
        <v>86</v>
      </c>
    </row>
    <row r="113" s="13" customFormat="1">
      <c r="B113" s="265"/>
      <c r="C113" s="266"/>
      <c r="D113" s="252" t="s">
        <v>428</v>
      </c>
      <c r="E113" s="267" t="s">
        <v>21</v>
      </c>
      <c r="F113" s="268" t="s">
        <v>4887</v>
      </c>
      <c r="G113" s="266"/>
      <c r="H113" s="269">
        <v>8.6950000000000003</v>
      </c>
      <c r="I113" s="270"/>
      <c r="J113" s="266"/>
      <c r="K113" s="266"/>
      <c r="L113" s="271"/>
      <c r="M113" s="272"/>
      <c r="N113" s="273"/>
      <c r="O113" s="273"/>
      <c r="P113" s="273"/>
      <c r="Q113" s="273"/>
      <c r="R113" s="273"/>
      <c r="S113" s="273"/>
      <c r="T113" s="274"/>
      <c r="AT113" s="275" t="s">
        <v>428</v>
      </c>
      <c r="AU113" s="275" t="s">
        <v>86</v>
      </c>
      <c r="AV113" s="13" t="s">
        <v>86</v>
      </c>
      <c r="AW113" s="13" t="s">
        <v>39</v>
      </c>
      <c r="AX113" s="13" t="s">
        <v>83</v>
      </c>
      <c r="AY113" s="275" t="s">
        <v>414</v>
      </c>
    </row>
    <row r="114" s="1" customFormat="1" ht="38.25" customHeight="1">
      <c r="B114" s="47"/>
      <c r="C114" s="240" t="s">
        <v>394</v>
      </c>
      <c r="D114" s="240" t="s">
        <v>418</v>
      </c>
      <c r="E114" s="241" t="s">
        <v>4888</v>
      </c>
      <c r="F114" s="242" t="s">
        <v>4889</v>
      </c>
      <c r="G114" s="243" t="s">
        <v>446</v>
      </c>
      <c r="H114" s="244">
        <v>90.989999999999995</v>
      </c>
      <c r="I114" s="245"/>
      <c r="J114" s="246">
        <f>ROUND(I114*H114,2)</f>
        <v>0</v>
      </c>
      <c r="K114" s="242" t="s">
        <v>421</v>
      </c>
      <c r="L114" s="73"/>
      <c r="M114" s="247" t="s">
        <v>21</v>
      </c>
      <c r="N114" s="248" t="s">
        <v>47</v>
      </c>
      <c r="O114" s="48"/>
      <c r="P114" s="249">
        <f>O114*H114</f>
        <v>0</v>
      </c>
      <c r="Q114" s="249">
        <v>0</v>
      </c>
      <c r="R114" s="249">
        <f>Q114*H114</f>
        <v>0</v>
      </c>
      <c r="S114" s="249">
        <v>0</v>
      </c>
      <c r="T114" s="250">
        <f>S114*H114</f>
        <v>0</v>
      </c>
      <c r="AR114" s="25" t="s">
        <v>422</v>
      </c>
      <c r="AT114" s="25" t="s">
        <v>418</v>
      </c>
      <c r="AU114" s="25" t="s">
        <v>86</v>
      </c>
      <c r="AY114" s="25" t="s">
        <v>414</v>
      </c>
      <c r="BE114" s="251">
        <f>IF(N114="základní",J114,0)</f>
        <v>0</v>
      </c>
      <c r="BF114" s="251">
        <f>IF(N114="snížená",J114,0)</f>
        <v>0</v>
      </c>
      <c r="BG114" s="251">
        <f>IF(N114="zákl. přenesená",J114,0)</f>
        <v>0</v>
      </c>
      <c r="BH114" s="251">
        <f>IF(N114="sníž. přenesená",J114,0)</f>
        <v>0</v>
      </c>
      <c r="BI114" s="251">
        <f>IF(N114="nulová",J114,0)</f>
        <v>0</v>
      </c>
      <c r="BJ114" s="25" t="s">
        <v>83</v>
      </c>
      <c r="BK114" s="251">
        <f>ROUND(I114*H114,2)</f>
        <v>0</v>
      </c>
      <c r="BL114" s="25" t="s">
        <v>422</v>
      </c>
      <c r="BM114" s="25" t="s">
        <v>4890</v>
      </c>
    </row>
    <row r="115" s="1" customFormat="1">
      <c r="B115" s="47"/>
      <c r="C115" s="75"/>
      <c r="D115" s="252" t="s">
        <v>425</v>
      </c>
      <c r="E115" s="75"/>
      <c r="F115" s="253" t="s">
        <v>4891</v>
      </c>
      <c r="G115" s="75"/>
      <c r="H115" s="75"/>
      <c r="I115" s="208"/>
      <c r="J115" s="75"/>
      <c r="K115" s="75"/>
      <c r="L115" s="73"/>
      <c r="M115" s="254"/>
      <c r="N115" s="48"/>
      <c r="O115" s="48"/>
      <c r="P115" s="48"/>
      <c r="Q115" s="48"/>
      <c r="R115" s="48"/>
      <c r="S115" s="48"/>
      <c r="T115" s="96"/>
      <c r="AT115" s="25" t="s">
        <v>425</v>
      </c>
      <c r="AU115" s="25" t="s">
        <v>86</v>
      </c>
    </row>
    <row r="116" s="12" customFormat="1">
      <c r="B116" s="255"/>
      <c r="C116" s="256"/>
      <c r="D116" s="252" t="s">
        <v>428</v>
      </c>
      <c r="E116" s="257" t="s">
        <v>21</v>
      </c>
      <c r="F116" s="258" t="s">
        <v>4892</v>
      </c>
      <c r="G116" s="256"/>
      <c r="H116" s="257" t="s">
        <v>21</v>
      </c>
      <c r="I116" s="259"/>
      <c r="J116" s="256"/>
      <c r="K116" s="256"/>
      <c r="L116" s="260"/>
      <c r="M116" s="261"/>
      <c r="N116" s="262"/>
      <c r="O116" s="262"/>
      <c r="P116" s="262"/>
      <c r="Q116" s="262"/>
      <c r="R116" s="262"/>
      <c r="S116" s="262"/>
      <c r="T116" s="263"/>
      <c r="AT116" s="264" t="s">
        <v>428</v>
      </c>
      <c r="AU116" s="264" t="s">
        <v>86</v>
      </c>
      <c r="AV116" s="12" t="s">
        <v>83</v>
      </c>
      <c r="AW116" s="12" t="s">
        <v>39</v>
      </c>
      <c r="AX116" s="12" t="s">
        <v>76</v>
      </c>
      <c r="AY116" s="264" t="s">
        <v>414</v>
      </c>
    </row>
    <row r="117" s="13" customFormat="1">
      <c r="B117" s="265"/>
      <c r="C117" s="266"/>
      <c r="D117" s="252" t="s">
        <v>428</v>
      </c>
      <c r="E117" s="267" t="s">
        <v>21</v>
      </c>
      <c r="F117" s="268" t="s">
        <v>4893</v>
      </c>
      <c r="G117" s="266"/>
      <c r="H117" s="269">
        <v>59.670000000000002</v>
      </c>
      <c r="I117" s="270"/>
      <c r="J117" s="266"/>
      <c r="K117" s="266"/>
      <c r="L117" s="271"/>
      <c r="M117" s="272"/>
      <c r="N117" s="273"/>
      <c r="O117" s="273"/>
      <c r="P117" s="273"/>
      <c r="Q117" s="273"/>
      <c r="R117" s="273"/>
      <c r="S117" s="273"/>
      <c r="T117" s="274"/>
      <c r="AT117" s="275" t="s">
        <v>428</v>
      </c>
      <c r="AU117" s="275" t="s">
        <v>86</v>
      </c>
      <c r="AV117" s="13" t="s">
        <v>86</v>
      </c>
      <c r="AW117" s="13" t="s">
        <v>39</v>
      </c>
      <c r="AX117" s="13" t="s">
        <v>76</v>
      </c>
      <c r="AY117" s="275" t="s">
        <v>414</v>
      </c>
    </row>
    <row r="118" s="12" customFormat="1">
      <c r="B118" s="255"/>
      <c r="C118" s="256"/>
      <c r="D118" s="252" t="s">
        <v>428</v>
      </c>
      <c r="E118" s="257" t="s">
        <v>21</v>
      </c>
      <c r="F118" s="258" t="s">
        <v>4894</v>
      </c>
      <c r="G118" s="256"/>
      <c r="H118" s="257" t="s">
        <v>21</v>
      </c>
      <c r="I118" s="259"/>
      <c r="J118" s="256"/>
      <c r="K118" s="256"/>
      <c r="L118" s="260"/>
      <c r="M118" s="261"/>
      <c r="N118" s="262"/>
      <c r="O118" s="262"/>
      <c r="P118" s="262"/>
      <c r="Q118" s="262"/>
      <c r="R118" s="262"/>
      <c r="S118" s="262"/>
      <c r="T118" s="263"/>
      <c r="AT118" s="264" t="s">
        <v>428</v>
      </c>
      <c r="AU118" s="264" t="s">
        <v>86</v>
      </c>
      <c r="AV118" s="12" t="s">
        <v>83</v>
      </c>
      <c r="AW118" s="12" t="s">
        <v>39</v>
      </c>
      <c r="AX118" s="12" t="s">
        <v>76</v>
      </c>
      <c r="AY118" s="264" t="s">
        <v>414</v>
      </c>
    </row>
    <row r="119" s="13" customFormat="1">
      <c r="B119" s="265"/>
      <c r="C119" s="266"/>
      <c r="D119" s="252" t="s">
        <v>428</v>
      </c>
      <c r="E119" s="267" t="s">
        <v>21</v>
      </c>
      <c r="F119" s="268" t="s">
        <v>4895</v>
      </c>
      <c r="G119" s="266"/>
      <c r="H119" s="269">
        <v>31.32</v>
      </c>
      <c r="I119" s="270"/>
      <c r="J119" s="266"/>
      <c r="K119" s="266"/>
      <c r="L119" s="271"/>
      <c r="M119" s="272"/>
      <c r="N119" s="273"/>
      <c r="O119" s="273"/>
      <c r="P119" s="273"/>
      <c r="Q119" s="273"/>
      <c r="R119" s="273"/>
      <c r="S119" s="273"/>
      <c r="T119" s="274"/>
      <c r="AT119" s="275" t="s">
        <v>428</v>
      </c>
      <c r="AU119" s="275" t="s">
        <v>86</v>
      </c>
      <c r="AV119" s="13" t="s">
        <v>86</v>
      </c>
      <c r="AW119" s="13" t="s">
        <v>39</v>
      </c>
      <c r="AX119" s="13" t="s">
        <v>76</v>
      </c>
      <c r="AY119" s="275" t="s">
        <v>414</v>
      </c>
    </row>
    <row r="120" s="15" customFormat="1">
      <c r="B120" s="287"/>
      <c r="C120" s="288"/>
      <c r="D120" s="252" t="s">
        <v>428</v>
      </c>
      <c r="E120" s="289" t="s">
        <v>21</v>
      </c>
      <c r="F120" s="290" t="s">
        <v>235</v>
      </c>
      <c r="G120" s="288"/>
      <c r="H120" s="291">
        <v>90.989999999999995</v>
      </c>
      <c r="I120" s="292"/>
      <c r="J120" s="288"/>
      <c r="K120" s="288"/>
      <c r="L120" s="293"/>
      <c r="M120" s="294"/>
      <c r="N120" s="295"/>
      <c r="O120" s="295"/>
      <c r="P120" s="295"/>
      <c r="Q120" s="295"/>
      <c r="R120" s="295"/>
      <c r="S120" s="295"/>
      <c r="T120" s="296"/>
      <c r="AT120" s="297" t="s">
        <v>428</v>
      </c>
      <c r="AU120" s="297" t="s">
        <v>86</v>
      </c>
      <c r="AV120" s="15" t="s">
        <v>422</v>
      </c>
      <c r="AW120" s="15" t="s">
        <v>39</v>
      </c>
      <c r="AX120" s="15" t="s">
        <v>83</v>
      </c>
      <c r="AY120" s="297" t="s">
        <v>414</v>
      </c>
    </row>
    <row r="121" s="12" customFormat="1">
      <c r="B121" s="255"/>
      <c r="C121" s="256"/>
      <c r="D121" s="252" t="s">
        <v>428</v>
      </c>
      <c r="E121" s="257" t="s">
        <v>21</v>
      </c>
      <c r="F121" s="258" t="s">
        <v>4883</v>
      </c>
      <c r="G121" s="256"/>
      <c r="H121" s="257" t="s">
        <v>21</v>
      </c>
      <c r="I121" s="259"/>
      <c r="J121" s="256"/>
      <c r="K121" s="256"/>
      <c r="L121" s="260"/>
      <c r="M121" s="261"/>
      <c r="N121" s="262"/>
      <c r="O121" s="262"/>
      <c r="P121" s="262"/>
      <c r="Q121" s="262"/>
      <c r="R121" s="262"/>
      <c r="S121" s="262"/>
      <c r="T121" s="263"/>
      <c r="AT121" s="264" t="s">
        <v>428</v>
      </c>
      <c r="AU121" s="264" t="s">
        <v>86</v>
      </c>
      <c r="AV121" s="12" t="s">
        <v>83</v>
      </c>
      <c r="AW121" s="12" t="s">
        <v>39</v>
      </c>
      <c r="AX121" s="12" t="s">
        <v>76</v>
      </c>
      <c r="AY121" s="264" t="s">
        <v>414</v>
      </c>
    </row>
    <row r="122" s="1" customFormat="1" ht="38.25" customHeight="1">
      <c r="B122" s="47"/>
      <c r="C122" s="240" t="s">
        <v>422</v>
      </c>
      <c r="D122" s="240" t="s">
        <v>418</v>
      </c>
      <c r="E122" s="241" t="s">
        <v>4896</v>
      </c>
      <c r="F122" s="242" t="s">
        <v>4897</v>
      </c>
      <c r="G122" s="243" t="s">
        <v>446</v>
      </c>
      <c r="H122" s="244">
        <v>45.494999999999997</v>
      </c>
      <c r="I122" s="245"/>
      <c r="J122" s="246">
        <f>ROUND(I122*H122,2)</f>
        <v>0</v>
      </c>
      <c r="K122" s="242" t="s">
        <v>421</v>
      </c>
      <c r="L122" s="73"/>
      <c r="M122" s="247" t="s">
        <v>21</v>
      </c>
      <c r="N122" s="248" t="s">
        <v>47</v>
      </c>
      <c r="O122" s="48"/>
      <c r="P122" s="249">
        <f>O122*H122</f>
        <v>0</v>
      </c>
      <c r="Q122" s="249">
        <v>0</v>
      </c>
      <c r="R122" s="249">
        <f>Q122*H122</f>
        <v>0</v>
      </c>
      <c r="S122" s="249">
        <v>0</v>
      </c>
      <c r="T122" s="250">
        <f>S122*H122</f>
        <v>0</v>
      </c>
      <c r="AR122" s="25" t="s">
        <v>422</v>
      </c>
      <c r="AT122" s="25" t="s">
        <v>418</v>
      </c>
      <c r="AU122" s="25" t="s">
        <v>86</v>
      </c>
      <c r="AY122" s="25" t="s">
        <v>414</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422</v>
      </c>
      <c r="BM122" s="25" t="s">
        <v>4898</v>
      </c>
    </row>
    <row r="123" s="1" customFormat="1">
      <c r="B123" s="47"/>
      <c r="C123" s="75"/>
      <c r="D123" s="252" t="s">
        <v>425</v>
      </c>
      <c r="E123" s="75"/>
      <c r="F123" s="253" t="s">
        <v>4891</v>
      </c>
      <c r="G123" s="75"/>
      <c r="H123" s="75"/>
      <c r="I123" s="208"/>
      <c r="J123" s="75"/>
      <c r="K123" s="75"/>
      <c r="L123" s="73"/>
      <c r="M123" s="254"/>
      <c r="N123" s="48"/>
      <c r="O123" s="48"/>
      <c r="P123" s="48"/>
      <c r="Q123" s="48"/>
      <c r="R123" s="48"/>
      <c r="S123" s="48"/>
      <c r="T123" s="96"/>
      <c r="AT123" s="25" t="s">
        <v>425</v>
      </c>
      <c r="AU123" s="25" t="s">
        <v>86</v>
      </c>
    </row>
    <row r="124" s="13" customFormat="1">
      <c r="B124" s="265"/>
      <c r="C124" s="266"/>
      <c r="D124" s="252" t="s">
        <v>428</v>
      </c>
      <c r="E124" s="267" t="s">
        <v>21</v>
      </c>
      <c r="F124" s="268" t="s">
        <v>4899</v>
      </c>
      <c r="G124" s="266"/>
      <c r="H124" s="269">
        <v>45.494999999999997</v>
      </c>
      <c r="I124" s="270"/>
      <c r="J124" s="266"/>
      <c r="K124" s="266"/>
      <c r="L124" s="271"/>
      <c r="M124" s="272"/>
      <c r="N124" s="273"/>
      <c r="O124" s="273"/>
      <c r="P124" s="273"/>
      <c r="Q124" s="273"/>
      <c r="R124" s="273"/>
      <c r="S124" s="273"/>
      <c r="T124" s="274"/>
      <c r="AT124" s="275" t="s">
        <v>428</v>
      </c>
      <c r="AU124" s="275" t="s">
        <v>86</v>
      </c>
      <c r="AV124" s="13" t="s">
        <v>86</v>
      </c>
      <c r="AW124" s="13" t="s">
        <v>39</v>
      </c>
      <c r="AX124" s="13" t="s">
        <v>83</v>
      </c>
      <c r="AY124" s="275" t="s">
        <v>414</v>
      </c>
    </row>
    <row r="125" s="1" customFormat="1" ht="25.5" customHeight="1">
      <c r="B125" s="47"/>
      <c r="C125" s="240" t="s">
        <v>498</v>
      </c>
      <c r="D125" s="240" t="s">
        <v>418</v>
      </c>
      <c r="E125" s="241" t="s">
        <v>4900</v>
      </c>
      <c r="F125" s="242" t="s">
        <v>4901</v>
      </c>
      <c r="G125" s="243" t="s">
        <v>192</v>
      </c>
      <c r="H125" s="244">
        <v>289.19999999999999</v>
      </c>
      <c r="I125" s="245"/>
      <c r="J125" s="246">
        <f>ROUND(I125*H125,2)</f>
        <v>0</v>
      </c>
      <c r="K125" s="242" t="s">
        <v>421</v>
      </c>
      <c r="L125" s="73"/>
      <c r="M125" s="247" t="s">
        <v>21</v>
      </c>
      <c r="N125" s="248" t="s">
        <v>47</v>
      </c>
      <c r="O125" s="48"/>
      <c r="P125" s="249">
        <f>O125*H125</f>
        <v>0</v>
      </c>
      <c r="Q125" s="249">
        <v>0.00084000000000000003</v>
      </c>
      <c r="R125" s="249">
        <f>Q125*H125</f>
        <v>0.24292800000000001</v>
      </c>
      <c r="S125" s="249">
        <v>0</v>
      </c>
      <c r="T125" s="250">
        <f>S125*H125</f>
        <v>0</v>
      </c>
      <c r="AR125" s="25" t="s">
        <v>422</v>
      </c>
      <c r="AT125" s="25" t="s">
        <v>418</v>
      </c>
      <c r="AU125" s="25" t="s">
        <v>86</v>
      </c>
      <c r="AY125" s="25" t="s">
        <v>414</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422</v>
      </c>
      <c r="BM125" s="25" t="s">
        <v>4902</v>
      </c>
    </row>
    <row r="126" s="1" customFormat="1">
      <c r="B126" s="47"/>
      <c r="C126" s="75"/>
      <c r="D126" s="252" t="s">
        <v>425</v>
      </c>
      <c r="E126" s="75"/>
      <c r="F126" s="253" t="s">
        <v>4903</v>
      </c>
      <c r="G126" s="75"/>
      <c r="H126" s="75"/>
      <c r="I126" s="208"/>
      <c r="J126" s="75"/>
      <c r="K126" s="75"/>
      <c r="L126" s="73"/>
      <c r="M126" s="254"/>
      <c r="N126" s="48"/>
      <c r="O126" s="48"/>
      <c r="P126" s="48"/>
      <c r="Q126" s="48"/>
      <c r="R126" s="48"/>
      <c r="S126" s="48"/>
      <c r="T126" s="96"/>
      <c r="AT126" s="25" t="s">
        <v>425</v>
      </c>
      <c r="AU126" s="25" t="s">
        <v>86</v>
      </c>
    </row>
    <row r="127" s="12" customFormat="1">
      <c r="B127" s="255"/>
      <c r="C127" s="256"/>
      <c r="D127" s="252" t="s">
        <v>428</v>
      </c>
      <c r="E127" s="257" t="s">
        <v>21</v>
      </c>
      <c r="F127" s="258" t="s">
        <v>4877</v>
      </c>
      <c r="G127" s="256"/>
      <c r="H127" s="257" t="s">
        <v>21</v>
      </c>
      <c r="I127" s="259"/>
      <c r="J127" s="256"/>
      <c r="K127" s="256"/>
      <c r="L127" s="260"/>
      <c r="M127" s="261"/>
      <c r="N127" s="262"/>
      <c r="O127" s="262"/>
      <c r="P127" s="262"/>
      <c r="Q127" s="262"/>
      <c r="R127" s="262"/>
      <c r="S127" s="262"/>
      <c r="T127" s="263"/>
      <c r="AT127" s="264" t="s">
        <v>428</v>
      </c>
      <c r="AU127" s="264" t="s">
        <v>86</v>
      </c>
      <c r="AV127" s="12" t="s">
        <v>83</v>
      </c>
      <c r="AW127" s="12" t="s">
        <v>39</v>
      </c>
      <c r="AX127" s="12" t="s">
        <v>76</v>
      </c>
      <c r="AY127" s="264" t="s">
        <v>414</v>
      </c>
    </row>
    <row r="128" s="13" customFormat="1">
      <c r="B128" s="265"/>
      <c r="C128" s="266"/>
      <c r="D128" s="252" t="s">
        <v>428</v>
      </c>
      <c r="E128" s="267" t="s">
        <v>21</v>
      </c>
      <c r="F128" s="268" t="s">
        <v>4904</v>
      </c>
      <c r="G128" s="266"/>
      <c r="H128" s="269">
        <v>16</v>
      </c>
      <c r="I128" s="270"/>
      <c r="J128" s="266"/>
      <c r="K128" s="266"/>
      <c r="L128" s="271"/>
      <c r="M128" s="272"/>
      <c r="N128" s="273"/>
      <c r="O128" s="273"/>
      <c r="P128" s="273"/>
      <c r="Q128" s="273"/>
      <c r="R128" s="273"/>
      <c r="S128" s="273"/>
      <c r="T128" s="274"/>
      <c r="AT128" s="275" t="s">
        <v>428</v>
      </c>
      <c r="AU128" s="275" t="s">
        <v>86</v>
      </c>
      <c r="AV128" s="13" t="s">
        <v>86</v>
      </c>
      <c r="AW128" s="13" t="s">
        <v>39</v>
      </c>
      <c r="AX128" s="13" t="s">
        <v>76</v>
      </c>
      <c r="AY128" s="275" t="s">
        <v>414</v>
      </c>
    </row>
    <row r="129" s="12" customFormat="1">
      <c r="B129" s="255"/>
      <c r="C129" s="256"/>
      <c r="D129" s="252" t="s">
        <v>428</v>
      </c>
      <c r="E129" s="257" t="s">
        <v>21</v>
      </c>
      <c r="F129" s="258" t="s">
        <v>4879</v>
      </c>
      <c r="G129" s="256"/>
      <c r="H129" s="257" t="s">
        <v>21</v>
      </c>
      <c r="I129" s="259"/>
      <c r="J129" s="256"/>
      <c r="K129" s="256"/>
      <c r="L129" s="260"/>
      <c r="M129" s="261"/>
      <c r="N129" s="262"/>
      <c r="O129" s="262"/>
      <c r="P129" s="262"/>
      <c r="Q129" s="262"/>
      <c r="R129" s="262"/>
      <c r="S129" s="262"/>
      <c r="T129" s="263"/>
      <c r="AT129" s="264" t="s">
        <v>428</v>
      </c>
      <c r="AU129" s="264" t="s">
        <v>86</v>
      </c>
      <c r="AV129" s="12" t="s">
        <v>83</v>
      </c>
      <c r="AW129" s="12" t="s">
        <v>39</v>
      </c>
      <c r="AX129" s="12" t="s">
        <v>76</v>
      </c>
      <c r="AY129" s="264" t="s">
        <v>414</v>
      </c>
    </row>
    <row r="130" s="13" customFormat="1">
      <c r="B130" s="265"/>
      <c r="C130" s="266"/>
      <c r="D130" s="252" t="s">
        <v>428</v>
      </c>
      <c r="E130" s="267" t="s">
        <v>21</v>
      </c>
      <c r="F130" s="268" t="s">
        <v>4905</v>
      </c>
      <c r="G130" s="266"/>
      <c r="H130" s="269">
        <v>15</v>
      </c>
      <c r="I130" s="270"/>
      <c r="J130" s="266"/>
      <c r="K130" s="266"/>
      <c r="L130" s="271"/>
      <c r="M130" s="272"/>
      <c r="N130" s="273"/>
      <c r="O130" s="273"/>
      <c r="P130" s="273"/>
      <c r="Q130" s="273"/>
      <c r="R130" s="273"/>
      <c r="S130" s="273"/>
      <c r="T130" s="274"/>
      <c r="AT130" s="275" t="s">
        <v>428</v>
      </c>
      <c r="AU130" s="275" t="s">
        <v>86</v>
      </c>
      <c r="AV130" s="13" t="s">
        <v>86</v>
      </c>
      <c r="AW130" s="13" t="s">
        <v>39</v>
      </c>
      <c r="AX130" s="13" t="s">
        <v>76</v>
      </c>
      <c r="AY130" s="275" t="s">
        <v>414</v>
      </c>
    </row>
    <row r="131" s="12" customFormat="1">
      <c r="B131" s="255"/>
      <c r="C131" s="256"/>
      <c r="D131" s="252" t="s">
        <v>428</v>
      </c>
      <c r="E131" s="257" t="s">
        <v>21</v>
      </c>
      <c r="F131" s="258" t="s">
        <v>4881</v>
      </c>
      <c r="G131" s="256"/>
      <c r="H131" s="257" t="s">
        <v>21</v>
      </c>
      <c r="I131" s="259"/>
      <c r="J131" s="256"/>
      <c r="K131" s="256"/>
      <c r="L131" s="260"/>
      <c r="M131" s="261"/>
      <c r="N131" s="262"/>
      <c r="O131" s="262"/>
      <c r="P131" s="262"/>
      <c r="Q131" s="262"/>
      <c r="R131" s="262"/>
      <c r="S131" s="262"/>
      <c r="T131" s="263"/>
      <c r="AT131" s="264" t="s">
        <v>428</v>
      </c>
      <c r="AU131" s="264" t="s">
        <v>86</v>
      </c>
      <c r="AV131" s="12" t="s">
        <v>83</v>
      </c>
      <c r="AW131" s="12" t="s">
        <v>39</v>
      </c>
      <c r="AX131" s="12" t="s">
        <v>76</v>
      </c>
      <c r="AY131" s="264" t="s">
        <v>414</v>
      </c>
    </row>
    <row r="132" s="13" customFormat="1">
      <c r="B132" s="265"/>
      <c r="C132" s="266"/>
      <c r="D132" s="252" t="s">
        <v>428</v>
      </c>
      <c r="E132" s="267" t="s">
        <v>21</v>
      </c>
      <c r="F132" s="268" t="s">
        <v>4906</v>
      </c>
      <c r="G132" s="266"/>
      <c r="H132" s="269">
        <v>24</v>
      </c>
      <c r="I132" s="270"/>
      <c r="J132" s="266"/>
      <c r="K132" s="266"/>
      <c r="L132" s="271"/>
      <c r="M132" s="272"/>
      <c r="N132" s="273"/>
      <c r="O132" s="273"/>
      <c r="P132" s="273"/>
      <c r="Q132" s="273"/>
      <c r="R132" s="273"/>
      <c r="S132" s="273"/>
      <c r="T132" s="274"/>
      <c r="AT132" s="275" t="s">
        <v>428</v>
      </c>
      <c r="AU132" s="275" t="s">
        <v>86</v>
      </c>
      <c r="AV132" s="13" t="s">
        <v>86</v>
      </c>
      <c r="AW132" s="13" t="s">
        <v>39</v>
      </c>
      <c r="AX132" s="13" t="s">
        <v>76</v>
      </c>
      <c r="AY132" s="275" t="s">
        <v>414</v>
      </c>
    </row>
    <row r="133" s="12" customFormat="1">
      <c r="B133" s="255"/>
      <c r="C133" s="256"/>
      <c r="D133" s="252" t="s">
        <v>428</v>
      </c>
      <c r="E133" s="257" t="s">
        <v>21</v>
      </c>
      <c r="F133" s="258" t="s">
        <v>4892</v>
      </c>
      <c r="G133" s="256"/>
      <c r="H133" s="257" t="s">
        <v>21</v>
      </c>
      <c r="I133" s="259"/>
      <c r="J133" s="256"/>
      <c r="K133" s="256"/>
      <c r="L133" s="260"/>
      <c r="M133" s="261"/>
      <c r="N133" s="262"/>
      <c r="O133" s="262"/>
      <c r="P133" s="262"/>
      <c r="Q133" s="262"/>
      <c r="R133" s="262"/>
      <c r="S133" s="262"/>
      <c r="T133" s="263"/>
      <c r="AT133" s="264" t="s">
        <v>428</v>
      </c>
      <c r="AU133" s="264" t="s">
        <v>86</v>
      </c>
      <c r="AV133" s="12" t="s">
        <v>83</v>
      </c>
      <c r="AW133" s="12" t="s">
        <v>39</v>
      </c>
      <c r="AX133" s="12" t="s">
        <v>76</v>
      </c>
      <c r="AY133" s="264" t="s">
        <v>414</v>
      </c>
    </row>
    <row r="134" s="13" customFormat="1">
      <c r="B134" s="265"/>
      <c r="C134" s="266"/>
      <c r="D134" s="252" t="s">
        <v>428</v>
      </c>
      <c r="E134" s="267" t="s">
        <v>21</v>
      </c>
      <c r="F134" s="268" t="s">
        <v>4907</v>
      </c>
      <c r="G134" s="266"/>
      <c r="H134" s="269">
        <v>153</v>
      </c>
      <c r="I134" s="270"/>
      <c r="J134" s="266"/>
      <c r="K134" s="266"/>
      <c r="L134" s="271"/>
      <c r="M134" s="272"/>
      <c r="N134" s="273"/>
      <c r="O134" s="273"/>
      <c r="P134" s="273"/>
      <c r="Q134" s="273"/>
      <c r="R134" s="273"/>
      <c r="S134" s="273"/>
      <c r="T134" s="274"/>
      <c r="AT134" s="275" t="s">
        <v>428</v>
      </c>
      <c r="AU134" s="275" t="s">
        <v>86</v>
      </c>
      <c r="AV134" s="13" t="s">
        <v>86</v>
      </c>
      <c r="AW134" s="13" t="s">
        <v>39</v>
      </c>
      <c r="AX134" s="13" t="s">
        <v>76</v>
      </c>
      <c r="AY134" s="275" t="s">
        <v>414</v>
      </c>
    </row>
    <row r="135" s="12" customFormat="1">
      <c r="B135" s="255"/>
      <c r="C135" s="256"/>
      <c r="D135" s="252" t="s">
        <v>428</v>
      </c>
      <c r="E135" s="257" t="s">
        <v>21</v>
      </c>
      <c r="F135" s="258" t="s">
        <v>4894</v>
      </c>
      <c r="G135" s="256"/>
      <c r="H135" s="257" t="s">
        <v>21</v>
      </c>
      <c r="I135" s="259"/>
      <c r="J135" s="256"/>
      <c r="K135" s="256"/>
      <c r="L135" s="260"/>
      <c r="M135" s="261"/>
      <c r="N135" s="262"/>
      <c r="O135" s="262"/>
      <c r="P135" s="262"/>
      <c r="Q135" s="262"/>
      <c r="R135" s="262"/>
      <c r="S135" s="262"/>
      <c r="T135" s="263"/>
      <c r="AT135" s="264" t="s">
        <v>428</v>
      </c>
      <c r="AU135" s="264" t="s">
        <v>86</v>
      </c>
      <c r="AV135" s="12" t="s">
        <v>83</v>
      </c>
      <c r="AW135" s="12" t="s">
        <v>39</v>
      </c>
      <c r="AX135" s="12" t="s">
        <v>76</v>
      </c>
      <c r="AY135" s="264" t="s">
        <v>414</v>
      </c>
    </row>
    <row r="136" s="13" customFormat="1">
      <c r="B136" s="265"/>
      <c r="C136" s="266"/>
      <c r="D136" s="252" t="s">
        <v>428</v>
      </c>
      <c r="E136" s="267" t="s">
        <v>21</v>
      </c>
      <c r="F136" s="268" t="s">
        <v>4908</v>
      </c>
      <c r="G136" s="266"/>
      <c r="H136" s="269">
        <v>81.200000000000003</v>
      </c>
      <c r="I136" s="270"/>
      <c r="J136" s="266"/>
      <c r="K136" s="266"/>
      <c r="L136" s="271"/>
      <c r="M136" s="272"/>
      <c r="N136" s="273"/>
      <c r="O136" s="273"/>
      <c r="P136" s="273"/>
      <c r="Q136" s="273"/>
      <c r="R136" s="273"/>
      <c r="S136" s="273"/>
      <c r="T136" s="274"/>
      <c r="AT136" s="275" t="s">
        <v>428</v>
      </c>
      <c r="AU136" s="275" t="s">
        <v>86</v>
      </c>
      <c r="AV136" s="13" t="s">
        <v>86</v>
      </c>
      <c r="AW136" s="13" t="s">
        <v>39</v>
      </c>
      <c r="AX136" s="13" t="s">
        <v>76</v>
      </c>
      <c r="AY136" s="275" t="s">
        <v>414</v>
      </c>
    </row>
    <row r="137" s="15" customFormat="1">
      <c r="B137" s="287"/>
      <c r="C137" s="288"/>
      <c r="D137" s="252" t="s">
        <v>428</v>
      </c>
      <c r="E137" s="289" t="s">
        <v>21</v>
      </c>
      <c r="F137" s="290" t="s">
        <v>235</v>
      </c>
      <c r="G137" s="288"/>
      <c r="H137" s="291">
        <v>289.19999999999999</v>
      </c>
      <c r="I137" s="292"/>
      <c r="J137" s="288"/>
      <c r="K137" s="288"/>
      <c r="L137" s="293"/>
      <c r="M137" s="294"/>
      <c r="N137" s="295"/>
      <c r="O137" s="295"/>
      <c r="P137" s="295"/>
      <c r="Q137" s="295"/>
      <c r="R137" s="295"/>
      <c r="S137" s="295"/>
      <c r="T137" s="296"/>
      <c r="AT137" s="297" t="s">
        <v>428</v>
      </c>
      <c r="AU137" s="297" t="s">
        <v>86</v>
      </c>
      <c r="AV137" s="15" t="s">
        <v>422</v>
      </c>
      <c r="AW137" s="15" t="s">
        <v>39</v>
      </c>
      <c r="AX137" s="15" t="s">
        <v>83</v>
      </c>
      <c r="AY137" s="297" t="s">
        <v>414</v>
      </c>
    </row>
    <row r="138" s="12" customFormat="1">
      <c r="B138" s="255"/>
      <c r="C138" s="256"/>
      <c r="D138" s="252" t="s">
        <v>428</v>
      </c>
      <c r="E138" s="257" t="s">
        <v>21</v>
      </c>
      <c r="F138" s="258" t="s">
        <v>4883</v>
      </c>
      <c r="G138" s="256"/>
      <c r="H138" s="257" t="s">
        <v>21</v>
      </c>
      <c r="I138" s="259"/>
      <c r="J138" s="256"/>
      <c r="K138" s="256"/>
      <c r="L138" s="260"/>
      <c r="M138" s="261"/>
      <c r="N138" s="262"/>
      <c r="O138" s="262"/>
      <c r="P138" s="262"/>
      <c r="Q138" s="262"/>
      <c r="R138" s="262"/>
      <c r="S138" s="262"/>
      <c r="T138" s="263"/>
      <c r="AT138" s="264" t="s">
        <v>428</v>
      </c>
      <c r="AU138" s="264" t="s">
        <v>86</v>
      </c>
      <c r="AV138" s="12" t="s">
        <v>83</v>
      </c>
      <c r="AW138" s="12" t="s">
        <v>39</v>
      </c>
      <c r="AX138" s="12" t="s">
        <v>76</v>
      </c>
      <c r="AY138" s="264" t="s">
        <v>414</v>
      </c>
    </row>
    <row r="139" s="1" customFormat="1" ht="25.5" customHeight="1">
      <c r="B139" s="47"/>
      <c r="C139" s="240" t="s">
        <v>509</v>
      </c>
      <c r="D139" s="240" t="s">
        <v>418</v>
      </c>
      <c r="E139" s="241" t="s">
        <v>4909</v>
      </c>
      <c r="F139" s="242" t="s">
        <v>4910</v>
      </c>
      <c r="G139" s="243" t="s">
        <v>192</v>
      </c>
      <c r="H139" s="244">
        <v>289.19999999999999</v>
      </c>
      <c r="I139" s="245"/>
      <c r="J139" s="246">
        <f>ROUND(I139*H139,2)</f>
        <v>0</v>
      </c>
      <c r="K139" s="242" t="s">
        <v>421</v>
      </c>
      <c r="L139" s="73"/>
      <c r="M139" s="247" t="s">
        <v>21</v>
      </c>
      <c r="N139" s="248" t="s">
        <v>47</v>
      </c>
      <c r="O139" s="48"/>
      <c r="P139" s="249">
        <f>O139*H139</f>
        <v>0</v>
      </c>
      <c r="Q139" s="249">
        <v>0</v>
      </c>
      <c r="R139" s="249">
        <f>Q139*H139</f>
        <v>0</v>
      </c>
      <c r="S139" s="249">
        <v>0</v>
      </c>
      <c r="T139" s="250">
        <f>S139*H139</f>
        <v>0</v>
      </c>
      <c r="AR139" s="25" t="s">
        <v>422</v>
      </c>
      <c r="AT139" s="25" t="s">
        <v>418</v>
      </c>
      <c r="AU139" s="25" t="s">
        <v>86</v>
      </c>
      <c r="AY139" s="25" t="s">
        <v>414</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422</v>
      </c>
      <c r="BM139" s="25" t="s">
        <v>4911</v>
      </c>
    </row>
    <row r="140" s="1" customFormat="1" ht="38.25" customHeight="1">
      <c r="B140" s="47"/>
      <c r="C140" s="240" t="s">
        <v>530</v>
      </c>
      <c r="D140" s="240" t="s">
        <v>418</v>
      </c>
      <c r="E140" s="241" t="s">
        <v>4912</v>
      </c>
      <c r="F140" s="242" t="s">
        <v>4913</v>
      </c>
      <c r="G140" s="243" t="s">
        <v>446</v>
      </c>
      <c r="H140" s="244">
        <v>108.38</v>
      </c>
      <c r="I140" s="245"/>
      <c r="J140" s="246">
        <f>ROUND(I140*H140,2)</f>
        <v>0</v>
      </c>
      <c r="K140" s="242" t="s">
        <v>421</v>
      </c>
      <c r="L140" s="73"/>
      <c r="M140" s="247" t="s">
        <v>21</v>
      </c>
      <c r="N140" s="248" t="s">
        <v>47</v>
      </c>
      <c r="O140" s="48"/>
      <c r="P140" s="249">
        <f>O140*H140</f>
        <v>0</v>
      </c>
      <c r="Q140" s="249">
        <v>0</v>
      </c>
      <c r="R140" s="249">
        <f>Q140*H140</f>
        <v>0</v>
      </c>
      <c r="S140" s="249">
        <v>0</v>
      </c>
      <c r="T140" s="250">
        <f>S140*H140</f>
        <v>0</v>
      </c>
      <c r="AR140" s="25" t="s">
        <v>422</v>
      </c>
      <c r="AT140" s="25" t="s">
        <v>418</v>
      </c>
      <c r="AU140" s="25" t="s">
        <v>86</v>
      </c>
      <c r="AY140" s="25" t="s">
        <v>414</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422</v>
      </c>
      <c r="BM140" s="25" t="s">
        <v>4914</v>
      </c>
    </row>
    <row r="141" s="1" customFormat="1">
      <c r="B141" s="47"/>
      <c r="C141" s="75"/>
      <c r="D141" s="252" t="s">
        <v>425</v>
      </c>
      <c r="E141" s="75"/>
      <c r="F141" s="253" t="s">
        <v>4915</v>
      </c>
      <c r="G141" s="75"/>
      <c r="H141" s="75"/>
      <c r="I141" s="208"/>
      <c r="J141" s="75"/>
      <c r="K141" s="75"/>
      <c r="L141" s="73"/>
      <c r="M141" s="254"/>
      <c r="N141" s="48"/>
      <c r="O141" s="48"/>
      <c r="P141" s="48"/>
      <c r="Q141" s="48"/>
      <c r="R141" s="48"/>
      <c r="S141" s="48"/>
      <c r="T141" s="96"/>
      <c r="AT141" s="25" t="s">
        <v>425</v>
      </c>
      <c r="AU141" s="25" t="s">
        <v>86</v>
      </c>
    </row>
    <row r="142" s="13" customFormat="1">
      <c r="B142" s="265"/>
      <c r="C142" s="266"/>
      <c r="D142" s="252" t="s">
        <v>428</v>
      </c>
      <c r="E142" s="267" t="s">
        <v>21</v>
      </c>
      <c r="F142" s="268" t="s">
        <v>4916</v>
      </c>
      <c r="G142" s="266"/>
      <c r="H142" s="269">
        <v>108.38</v>
      </c>
      <c r="I142" s="270"/>
      <c r="J142" s="266"/>
      <c r="K142" s="266"/>
      <c r="L142" s="271"/>
      <c r="M142" s="272"/>
      <c r="N142" s="273"/>
      <c r="O142" s="273"/>
      <c r="P142" s="273"/>
      <c r="Q142" s="273"/>
      <c r="R142" s="273"/>
      <c r="S142" s="273"/>
      <c r="T142" s="274"/>
      <c r="AT142" s="275" t="s">
        <v>428</v>
      </c>
      <c r="AU142" s="275" t="s">
        <v>86</v>
      </c>
      <c r="AV142" s="13" t="s">
        <v>86</v>
      </c>
      <c r="AW142" s="13" t="s">
        <v>39</v>
      </c>
      <c r="AX142" s="13" t="s">
        <v>83</v>
      </c>
      <c r="AY142" s="275" t="s">
        <v>414</v>
      </c>
    </row>
    <row r="143" s="1" customFormat="1" ht="38.25" customHeight="1">
      <c r="B143" s="47"/>
      <c r="C143" s="240" t="s">
        <v>542</v>
      </c>
      <c r="D143" s="240" t="s">
        <v>418</v>
      </c>
      <c r="E143" s="241" t="s">
        <v>4917</v>
      </c>
      <c r="F143" s="242" t="s">
        <v>4918</v>
      </c>
      <c r="G143" s="243" t="s">
        <v>446</v>
      </c>
      <c r="H143" s="244">
        <v>12.44</v>
      </c>
      <c r="I143" s="245"/>
      <c r="J143" s="246">
        <f>ROUND(I143*H143,2)</f>
        <v>0</v>
      </c>
      <c r="K143" s="242" t="s">
        <v>421</v>
      </c>
      <c r="L143" s="73"/>
      <c r="M143" s="247" t="s">
        <v>21</v>
      </c>
      <c r="N143" s="248" t="s">
        <v>47</v>
      </c>
      <c r="O143" s="48"/>
      <c r="P143" s="249">
        <f>O143*H143</f>
        <v>0</v>
      </c>
      <c r="Q143" s="249">
        <v>0</v>
      </c>
      <c r="R143" s="249">
        <f>Q143*H143</f>
        <v>0</v>
      </c>
      <c r="S143" s="249">
        <v>0</v>
      </c>
      <c r="T143" s="250">
        <f>S143*H143</f>
        <v>0</v>
      </c>
      <c r="AR143" s="25" t="s">
        <v>422</v>
      </c>
      <c r="AT143" s="25" t="s">
        <v>418</v>
      </c>
      <c r="AU143" s="25" t="s">
        <v>86</v>
      </c>
      <c r="AY143" s="25" t="s">
        <v>414</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422</v>
      </c>
      <c r="BM143" s="25" t="s">
        <v>4919</v>
      </c>
    </row>
    <row r="144" s="1" customFormat="1">
      <c r="B144" s="47"/>
      <c r="C144" s="75"/>
      <c r="D144" s="252" t="s">
        <v>425</v>
      </c>
      <c r="E144" s="75"/>
      <c r="F144" s="253" t="s">
        <v>4920</v>
      </c>
      <c r="G144" s="75"/>
      <c r="H144" s="75"/>
      <c r="I144" s="208"/>
      <c r="J144" s="75"/>
      <c r="K144" s="75"/>
      <c r="L144" s="73"/>
      <c r="M144" s="254"/>
      <c r="N144" s="48"/>
      <c r="O144" s="48"/>
      <c r="P144" s="48"/>
      <c r="Q144" s="48"/>
      <c r="R144" s="48"/>
      <c r="S144" s="48"/>
      <c r="T144" s="96"/>
      <c r="AT144" s="25" t="s">
        <v>425</v>
      </c>
      <c r="AU144" s="25" t="s">
        <v>86</v>
      </c>
    </row>
    <row r="145" s="13" customFormat="1">
      <c r="B145" s="265"/>
      <c r="C145" s="266"/>
      <c r="D145" s="252" t="s">
        <v>428</v>
      </c>
      <c r="E145" s="267" t="s">
        <v>21</v>
      </c>
      <c r="F145" s="268" t="s">
        <v>4921</v>
      </c>
      <c r="G145" s="266"/>
      <c r="H145" s="269">
        <v>12.44</v>
      </c>
      <c r="I145" s="270"/>
      <c r="J145" s="266"/>
      <c r="K145" s="266"/>
      <c r="L145" s="271"/>
      <c r="M145" s="272"/>
      <c r="N145" s="273"/>
      <c r="O145" s="273"/>
      <c r="P145" s="273"/>
      <c r="Q145" s="273"/>
      <c r="R145" s="273"/>
      <c r="S145" s="273"/>
      <c r="T145" s="274"/>
      <c r="AT145" s="275" t="s">
        <v>428</v>
      </c>
      <c r="AU145" s="275" t="s">
        <v>86</v>
      </c>
      <c r="AV145" s="13" t="s">
        <v>86</v>
      </c>
      <c r="AW145" s="13" t="s">
        <v>39</v>
      </c>
      <c r="AX145" s="13" t="s">
        <v>83</v>
      </c>
      <c r="AY145" s="275" t="s">
        <v>414</v>
      </c>
    </row>
    <row r="146" s="1" customFormat="1" ht="38.25" customHeight="1">
      <c r="B146" s="47"/>
      <c r="C146" s="240" t="s">
        <v>606</v>
      </c>
      <c r="D146" s="240" t="s">
        <v>418</v>
      </c>
      <c r="E146" s="241" t="s">
        <v>483</v>
      </c>
      <c r="F146" s="242" t="s">
        <v>484</v>
      </c>
      <c r="G146" s="243" t="s">
        <v>446</v>
      </c>
      <c r="H146" s="244">
        <v>88.739999999999995</v>
      </c>
      <c r="I146" s="245"/>
      <c r="J146" s="246">
        <f>ROUND(I146*H146,2)</f>
        <v>0</v>
      </c>
      <c r="K146" s="242" t="s">
        <v>421</v>
      </c>
      <c r="L146" s="73"/>
      <c r="M146" s="247" t="s">
        <v>21</v>
      </c>
      <c r="N146" s="248" t="s">
        <v>47</v>
      </c>
      <c r="O146" s="48"/>
      <c r="P146" s="249">
        <f>O146*H146</f>
        <v>0</v>
      </c>
      <c r="Q146" s="249">
        <v>0</v>
      </c>
      <c r="R146" s="249">
        <f>Q146*H146</f>
        <v>0</v>
      </c>
      <c r="S146" s="249">
        <v>0</v>
      </c>
      <c r="T146" s="250">
        <f>S146*H146</f>
        <v>0</v>
      </c>
      <c r="AR146" s="25" t="s">
        <v>422</v>
      </c>
      <c r="AT146" s="25" t="s">
        <v>418</v>
      </c>
      <c r="AU146" s="25" t="s">
        <v>86</v>
      </c>
      <c r="AY146" s="25" t="s">
        <v>414</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422</v>
      </c>
      <c r="BM146" s="25" t="s">
        <v>4922</v>
      </c>
    </row>
    <row r="147" s="13" customFormat="1">
      <c r="B147" s="265"/>
      <c r="C147" s="266"/>
      <c r="D147" s="252" t="s">
        <v>428</v>
      </c>
      <c r="E147" s="267" t="s">
        <v>21</v>
      </c>
      <c r="F147" s="268" t="s">
        <v>4923</v>
      </c>
      <c r="G147" s="266"/>
      <c r="H147" s="269">
        <v>57.194000000000003</v>
      </c>
      <c r="I147" s="270"/>
      <c r="J147" s="266"/>
      <c r="K147" s="266"/>
      <c r="L147" s="271"/>
      <c r="M147" s="272"/>
      <c r="N147" s="273"/>
      <c r="O147" s="273"/>
      <c r="P147" s="273"/>
      <c r="Q147" s="273"/>
      <c r="R147" s="273"/>
      <c r="S147" s="273"/>
      <c r="T147" s="274"/>
      <c r="AT147" s="275" t="s">
        <v>428</v>
      </c>
      <c r="AU147" s="275" t="s">
        <v>86</v>
      </c>
      <c r="AV147" s="13" t="s">
        <v>86</v>
      </c>
      <c r="AW147" s="13" t="s">
        <v>39</v>
      </c>
      <c r="AX147" s="13" t="s">
        <v>76</v>
      </c>
      <c r="AY147" s="275" t="s">
        <v>414</v>
      </c>
    </row>
    <row r="148" s="13" customFormat="1">
      <c r="B148" s="265"/>
      <c r="C148" s="266"/>
      <c r="D148" s="252" t="s">
        <v>428</v>
      </c>
      <c r="E148" s="267" t="s">
        <v>21</v>
      </c>
      <c r="F148" s="268" t="s">
        <v>4924</v>
      </c>
      <c r="G148" s="266"/>
      <c r="H148" s="269">
        <v>31.545999999999999</v>
      </c>
      <c r="I148" s="270"/>
      <c r="J148" s="266"/>
      <c r="K148" s="266"/>
      <c r="L148" s="271"/>
      <c r="M148" s="272"/>
      <c r="N148" s="273"/>
      <c r="O148" s="273"/>
      <c r="P148" s="273"/>
      <c r="Q148" s="273"/>
      <c r="R148" s="273"/>
      <c r="S148" s="273"/>
      <c r="T148" s="274"/>
      <c r="AT148" s="275" t="s">
        <v>428</v>
      </c>
      <c r="AU148" s="275" t="s">
        <v>86</v>
      </c>
      <c r="AV148" s="13" t="s">
        <v>86</v>
      </c>
      <c r="AW148" s="13" t="s">
        <v>39</v>
      </c>
      <c r="AX148" s="13" t="s">
        <v>76</v>
      </c>
      <c r="AY148" s="275" t="s">
        <v>414</v>
      </c>
    </row>
    <row r="149" s="15" customFormat="1">
      <c r="B149" s="287"/>
      <c r="C149" s="288"/>
      <c r="D149" s="252" t="s">
        <v>428</v>
      </c>
      <c r="E149" s="289" t="s">
        <v>21</v>
      </c>
      <c r="F149" s="290" t="s">
        <v>235</v>
      </c>
      <c r="G149" s="288"/>
      <c r="H149" s="291">
        <v>88.739999999999995</v>
      </c>
      <c r="I149" s="292"/>
      <c r="J149" s="288"/>
      <c r="K149" s="288"/>
      <c r="L149" s="293"/>
      <c r="M149" s="294"/>
      <c r="N149" s="295"/>
      <c r="O149" s="295"/>
      <c r="P149" s="295"/>
      <c r="Q149" s="295"/>
      <c r="R149" s="295"/>
      <c r="S149" s="295"/>
      <c r="T149" s="296"/>
      <c r="AT149" s="297" t="s">
        <v>428</v>
      </c>
      <c r="AU149" s="297" t="s">
        <v>86</v>
      </c>
      <c r="AV149" s="15" t="s">
        <v>422</v>
      </c>
      <c r="AW149" s="15" t="s">
        <v>39</v>
      </c>
      <c r="AX149" s="15" t="s">
        <v>83</v>
      </c>
      <c r="AY149" s="297" t="s">
        <v>414</v>
      </c>
    </row>
    <row r="150" s="1" customFormat="1" ht="38.25" customHeight="1">
      <c r="B150" s="47"/>
      <c r="C150" s="240" t="s">
        <v>628</v>
      </c>
      <c r="D150" s="240" t="s">
        <v>418</v>
      </c>
      <c r="E150" s="241" t="s">
        <v>499</v>
      </c>
      <c r="F150" s="242" t="s">
        <v>500</v>
      </c>
      <c r="G150" s="243" t="s">
        <v>446</v>
      </c>
      <c r="H150" s="244">
        <v>266.22000000000003</v>
      </c>
      <c r="I150" s="245"/>
      <c r="J150" s="246">
        <f>ROUND(I150*H150,2)</f>
        <v>0</v>
      </c>
      <c r="K150" s="242" t="s">
        <v>421</v>
      </c>
      <c r="L150" s="73"/>
      <c r="M150" s="247" t="s">
        <v>21</v>
      </c>
      <c r="N150" s="248" t="s">
        <v>47</v>
      </c>
      <c r="O150" s="48"/>
      <c r="P150" s="249">
        <f>O150*H150</f>
        <v>0</v>
      </c>
      <c r="Q150" s="249">
        <v>0</v>
      </c>
      <c r="R150" s="249">
        <f>Q150*H150</f>
        <v>0</v>
      </c>
      <c r="S150" s="249">
        <v>0</v>
      </c>
      <c r="T150" s="250">
        <f>S150*H150</f>
        <v>0</v>
      </c>
      <c r="AR150" s="25" t="s">
        <v>422</v>
      </c>
      <c r="AT150" s="25" t="s">
        <v>418</v>
      </c>
      <c r="AU150" s="25" t="s">
        <v>86</v>
      </c>
      <c r="AY150" s="25" t="s">
        <v>414</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422</v>
      </c>
      <c r="BM150" s="25" t="s">
        <v>4925</v>
      </c>
    </row>
    <row r="151" s="13" customFormat="1">
      <c r="B151" s="265"/>
      <c r="C151" s="266"/>
      <c r="D151" s="252" t="s">
        <v>428</v>
      </c>
      <c r="E151" s="267" t="s">
        <v>21</v>
      </c>
      <c r="F151" s="268" t="s">
        <v>4926</v>
      </c>
      <c r="G151" s="266"/>
      <c r="H151" s="269">
        <v>266.22000000000003</v>
      </c>
      <c r="I151" s="270"/>
      <c r="J151" s="266"/>
      <c r="K151" s="266"/>
      <c r="L151" s="271"/>
      <c r="M151" s="272"/>
      <c r="N151" s="273"/>
      <c r="O151" s="273"/>
      <c r="P151" s="273"/>
      <c r="Q151" s="273"/>
      <c r="R151" s="273"/>
      <c r="S151" s="273"/>
      <c r="T151" s="274"/>
      <c r="AT151" s="275" t="s">
        <v>428</v>
      </c>
      <c r="AU151" s="275" t="s">
        <v>86</v>
      </c>
      <c r="AV151" s="13" t="s">
        <v>86</v>
      </c>
      <c r="AW151" s="13" t="s">
        <v>39</v>
      </c>
      <c r="AX151" s="13" t="s">
        <v>83</v>
      </c>
      <c r="AY151" s="275" t="s">
        <v>414</v>
      </c>
    </row>
    <row r="152" s="1" customFormat="1" ht="38.25" customHeight="1">
      <c r="B152" s="47"/>
      <c r="C152" s="240" t="s">
        <v>639</v>
      </c>
      <c r="D152" s="240" t="s">
        <v>418</v>
      </c>
      <c r="E152" s="241" t="s">
        <v>4927</v>
      </c>
      <c r="F152" s="242" t="s">
        <v>4928</v>
      </c>
      <c r="G152" s="243" t="s">
        <v>446</v>
      </c>
      <c r="H152" s="244">
        <v>108.38</v>
      </c>
      <c r="I152" s="245"/>
      <c r="J152" s="246">
        <f>ROUND(I152*H152,2)</f>
        <v>0</v>
      </c>
      <c r="K152" s="242" t="s">
        <v>421</v>
      </c>
      <c r="L152" s="73"/>
      <c r="M152" s="247" t="s">
        <v>21</v>
      </c>
      <c r="N152" s="248" t="s">
        <v>47</v>
      </c>
      <c r="O152" s="48"/>
      <c r="P152" s="249">
        <f>O152*H152</f>
        <v>0</v>
      </c>
      <c r="Q152" s="249">
        <v>0</v>
      </c>
      <c r="R152" s="249">
        <f>Q152*H152</f>
        <v>0</v>
      </c>
      <c r="S152" s="249">
        <v>0</v>
      </c>
      <c r="T152" s="250">
        <f>S152*H152</f>
        <v>0</v>
      </c>
      <c r="AR152" s="25" t="s">
        <v>422</v>
      </c>
      <c r="AT152" s="25" t="s">
        <v>418</v>
      </c>
      <c r="AU152" s="25" t="s">
        <v>86</v>
      </c>
      <c r="AY152" s="25" t="s">
        <v>414</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422</v>
      </c>
      <c r="BM152" s="25" t="s">
        <v>4929</v>
      </c>
    </row>
    <row r="153" s="1" customFormat="1">
      <c r="B153" s="47"/>
      <c r="C153" s="75"/>
      <c r="D153" s="252" t="s">
        <v>425</v>
      </c>
      <c r="E153" s="75"/>
      <c r="F153" s="253" t="s">
        <v>4920</v>
      </c>
      <c r="G153" s="75"/>
      <c r="H153" s="75"/>
      <c r="I153" s="208"/>
      <c r="J153" s="75"/>
      <c r="K153" s="75"/>
      <c r="L153" s="73"/>
      <c r="M153" s="254"/>
      <c r="N153" s="48"/>
      <c r="O153" s="48"/>
      <c r="P153" s="48"/>
      <c r="Q153" s="48"/>
      <c r="R153" s="48"/>
      <c r="S153" s="48"/>
      <c r="T153" s="96"/>
      <c r="AT153" s="25" t="s">
        <v>425</v>
      </c>
      <c r="AU153" s="25" t="s">
        <v>86</v>
      </c>
    </row>
    <row r="154" s="13" customFormat="1">
      <c r="B154" s="265"/>
      <c r="C154" s="266"/>
      <c r="D154" s="252" t="s">
        <v>428</v>
      </c>
      <c r="E154" s="267" t="s">
        <v>21</v>
      </c>
      <c r="F154" s="268" t="s">
        <v>4916</v>
      </c>
      <c r="G154" s="266"/>
      <c r="H154" s="269">
        <v>108.38</v>
      </c>
      <c r="I154" s="270"/>
      <c r="J154" s="266"/>
      <c r="K154" s="266"/>
      <c r="L154" s="271"/>
      <c r="M154" s="272"/>
      <c r="N154" s="273"/>
      <c r="O154" s="273"/>
      <c r="P154" s="273"/>
      <c r="Q154" s="273"/>
      <c r="R154" s="273"/>
      <c r="S154" s="273"/>
      <c r="T154" s="274"/>
      <c r="AT154" s="275" t="s">
        <v>428</v>
      </c>
      <c r="AU154" s="275" t="s">
        <v>86</v>
      </c>
      <c r="AV154" s="13" t="s">
        <v>86</v>
      </c>
      <c r="AW154" s="13" t="s">
        <v>39</v>
      </c>
      <c r="AX154" s="13" t="s">
        <v>83</v>
      </c>
      <c r="AY154" s="275" t="s">
        <v>414</v>
      </c>
    </row>
    <row r="155" s="1" customFormat="1" ht="25.5" customHeight="1">
      <c r="B155" s="47"/>
      <c r="C155" s="240" t="s">
        <v>659</v>
      </c>
      <c r="D155" s="240" t="s">
        <v>418</v>
      </c>
      <c r="E155" s="241" t="s">
        <v>4930</v>
      </c>
      <c r="F155" s="242" t="s">
        <v>4931</v>
      </c>
      <c r="G155" s="243" t="s">
        <v>446</v>
      </c>
      <c r="H155" s="244">
        <v>101.18000000000001</v>
      </c>
      <c r="I155" s="245"/>
      <c r="J155" s="246">
        <f>ROUND(I155*H155,2)</f>
        <v>0</v>
      </c>
      <c r="K155" s="242" t="s">
        <v>421</v>
      </c>
      <c r="L155" s="73"/>
      <c r="M155" s="247" t="s">
        <v>21</v>
      </c>
      <c r="N155" s="248" t="s">
        <v>47</v>
      </c>
      <c r="O155" s="48"/>
      <c r="P155" s="249">
        <f>O155*H155</f>
        <v>0</v>
      </c>
      <c r="Q155" s="249">
        <v>0</v>
      </c>
      <c r="R155" s="249">
        <f>Q155*H155</f>
        <v>0</v>
      </c>
      <c r="S155" s="249">
        <v>0</v>
      </c>
      <c r="T155" s="250">
        <f>S155*H155</f>
        <v>0</v>
      </c>
      <c r="AR155" s="25" t="s">
        <v>422</v>
      </c>
      <c r="AT155" s="25" t="s">
        <v>418</v>
      </c>
      <c r="AU155" s="25" t="s">
        <v>86</v>
      </c>
      <c r="AY155" s="25" t="s">
        <v>414</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422</v>
      </c>
      <c r="BM155" s="25" t="s">
        <v>4932</v>
      </c>
    </row>
    <row r="156" s="1" customFormat="1">
      <c r="B156" s="47"/>
      <c r="C156" s="75"/>
      <c r="D156" s="252" t="s">
        <v>425</v>
      </c>
      <c r="E156" s="75"/>
      <c r="F156" s="253" t="s">
        <v>4933</v>
      </c>
      <c r="G156" s="75"/>
      <c r="H156" s="75"/>
      <c r="I156" s="208"/>
      <c r="J156" s="75"/>
      <c r="K156" s="75"/>
      <c r="L156" s="73"/>
      <c r="M156" s="254"/>
      <c r="N156" s="48"/>
      <c r="O156" s="48"/>
      <c r="P156" s="48"/>
      <c r="Q156" s="48"/>
      <c r="R156" s="48"/>
      <c r="S156" s="48"/>
      <c r="T156" s="96"/>
      <c r="AT156" s="25" t="s">
        <v>425</v>
      </c>
      <c r="AU156" s="25" t="s">
        <v>86</v>
      </c>
    </row>
    <row r="157" s="13" customFormat="1">
      <c r="B157" s="265"/>
      <c r="C157" s="266"/>
      <c r="D157" s="252" t="s">
        <v>428</v>
      </c>
      <c r="E157" s="267" t="s">
        <v>21</v>
      </c>
      <c r="F157" s="268" t="s">
        <v>4934</v>
      </c>
      <c r="G157" s="266"/>
      <c r="H157" s="269">
        <v>12.44</v>
      </c>
      <c r="I157" s="270"/>
      <c r="J157" s="266"/>
      <c r="K157" s="266"/>
      <c r="L157" s="271"/>
      <c r="M157" s="272"/>
      <c r="N157" s="273"/>
      <c r="O157" s="273"/>
      <c r="P157" s="273"/>
      <c r="Q157" s="273"/>
      <c r="R157" s="273"/>
      <c r="S157" s="273"/>
      <c r="T157" s="274"/>
      <c r="AT157" s="275" t="s">
        <v>428</v>
      </c>
      <c r="AU157" s="275" t="s">
        <v>86</v>
      </c>
      <c r="AV157" s="13" t="s">
        <v>86</v>
      </c>
      <c r="AW157" s="13" t="s">
        <v>39</v>
      </c>
      <c r="AX157" s="13" t="s">
        <v>76</v>
      </c>
      <c r="AY157" s="275" t="s">
        <v>414</v>
      </c>
    </row>
    <row r="158" s="13" customFormat="1">
      <c r="B158" s="265"/>
      <c r="C158" s="266"/>
      <c r="D158" s="252" t="s">
        <v>428</v>
      </c>
      <c r="E158" s="267" t="s">
        <v>21</v>
      </c>
      <c r="F158" s="268" t="s">
        <v>4935</v>
      </c>
      <c r="G158" s="266"/>
      <c r="H158" s="269">
        <v>88.739999999999995</v>
      </c>
      <c r="I158" s="270"/>
      <c r="J158" s="266"/>
      <c r="K158" s="266"/>
      <c r="L158" s="271"/>
      <c r="M158" s="272"/>
      <c r="N158" s="273"/>
      <c r="O158" s="273"/>
      <c r="P158" s="273"/>
      <c r="Q158" s="273"/>
      <c r="R158" s="273"/>
      <c r="S158" s="273"/>
      <c r="T158" s="274"/>
      <c r="AT158" s="275" t="s">
        <v>428</v>
      </c>
      <c r="AU158" s="275" t="s">
        <v>86</v>
      </c>
      <c r="AV158" s="13" t="s">
        <v>86</v>
      </c>
      <c r="AW158" s="13" t="s">
        <v>39</v>
      </c>
      <c r="AX158" s="13" t="s">
        <v>76</v>
      </c>
      <c r="AY158" s="275" t="s">
        <v>414</v>
      </c>
    </row>
    <row r="159" s="15" customFormat="1">
      <c r="B159" s="287"/>
      <c r="C159" s="288"/>
      <c r="D159" s="252" t="s">
        <v>428</v>
      </c>
      <c r="E159" s="289" t="s">
        <v>21</v>
      </c>
      <c r="F159" s="290" t="s">
        <v>235</v>
      </c>
      <c r="G159" s="288"/>
      <c r="H159" s="291">
        <v>101.18000000000001</v>
      </c>
      <c r="I159" s="292"/>
      <c r="J159" s="288"/>
      <c r="K159" s="288"/>
      <c r="L159" s="293"/>
      <c r="M159" s="294"/>
      <c r="N159" s="295"/>
      <c r="O159" s="295"/>
      <c r="P159" s="295"/>
      <c r="Q159" s="295"/>
      <c r="R159" s="295"/>
      <c r="S159" s="295"/>
      <c r="T159" s="296"/>
      <c r="AT159" s="297" t="s">
        <v>428</v>
      </c>
      <c r="AU159" s="297" t="s">
        <v>86</v>
      </c>
      <c r="AV159" s="15" t="s">
        <v>422</v>
      </c>
      <c r="AW159" s="15" t="s">
        <v>39</v>
      </c>
      <c r="AX159" s="15" t="s">
        <v>83</v>
      </c>
      <c r="AY159" s="297" t="s">
        <v>414</v>
      </c>
    </row>
    <row r="160" s="1" customFormat="1" ht="16.5" customHeight="1">
      <c r="B160" s="47"/>
      <c r="C160" s="240" t="s">
        <v>669</v>
      </c>
      <c r="D160" s="240" t="s">
        <v>418</v>
      </c>
      <c r="E160" s="241" t="s">
        <v>4936</v>
      </c>
      <c r="F160" s="242" t="s">
        <v>4937</v>
      </c>
      <c r="G160" s="243" t="s">
        <v>446</v>
      </c>
      <c r="H160" s="244">
        <v>108.38</v>
      </c>
      <c r="I160" s="245"/>
      <c r="J160" s="246">
        <f>ROUND(I160*H160,2)</f>
        <v>0</v>
      </c>
      <c r="K160" s="242" t="s">
        <v>421</v>
      </c>
      <c r="L160" s="73"/>
      <c r="M160" s="247" t="s">
        <v>21</v>
      </c>
      <c r="N160" s="248" t="s">
        <v>47</v>
      </c>
      <c r="O160" s="48"/>
      <c r="P160" s="249">
        <f>O160*H160</f>
        <v>0</v>
      </c>
      <c r="Q160" s="249">
        <v>0</v>
      </c>
      <c r="R160" s="249">
        <f>Q160*H160</f>
        <v>0</v>
      </c>
      <c r="S160" s="249">
        <v>0</v>
      </c>
      <c r="T160" s="250">
        <f>S160*H160</f>
        <v>0</v>
      </c>
      <c r="AR160" s="25" t="s">
        <v>422</v>
      </c>
      <c r="AT160" s="25" t="s">
        <v>418</v>
      </c>
      <c r="AU160" s="25" t="s">
        <v>86</v>
      </c>
      <c r="AY160" s="25" t="s">
        <v>414</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422</v>
      </c>
      <c r="BM160" s="25" t="s">
        <v>4938</v>
      </c>
    </row>
    <row r="161" s="1" customFormat="1">
      <c r="B161" s="47"/>
      <c r="C161" s="75"/>
      <c r="D161" s="252" t="s">
        <v>425</v>
      </c>
      <c r="E161" s="75"/>
      <c r="F161" s="253" t="s">
        <v>4939</v>
      </c>
      <c r="G161" s="75"/>
      <c r="H161" s="75"/>
      <c r="I161" s="208"/>
      <c r="J161" s="75"/>
      <c r="K161" s="75"/>
      <c r="L161" s="73"/>
      <c r="M161" s="254"/>
      <c r="N161" s="48"/>
      <c r="O161" s="48"/>
      <c r="P161" s="48"/>
      <c r="Q161" s="48"/>
      <c r="R161" s="48"/>
      <c r="S161" s="48"/>
      <c r="T161" s="96"/>
      <c r="AT161" s="25" t="s">
        <v>425</v>
      </c>
      <c r="AU161" s="25" t="s">
        <v>86</v>
      </c>
    </row>
    <row r="162" s="13" customFormat="1">
      <c r="B162" s="265"/>
      <c r="C162" s="266"/>
      <c r="D162" s="252" t="s">
        <v>428</v>
      </c>
      <c r="E162" s="267" t="s">
        <v>21</v>
      </c>
      <c r="F162" s="268" t="s">
        <v>4940</v>
      </c>
      <c r="G162" s="266"/>
      <c r="H162" s="269">
        <v>108.38</v>
      </c>
      <c r="I162" s="270"/>
      <c r="J162" s="266"/>
      <c r="K162" s="266"/>
      <c r="L162" s="271"/>
      <c r="M162" s="272"/>
      <c r="N162" s="273"/>
      <c r="O162" s="273"/>
      <c r="P162" s="273"/>
      <c r="Q162" s="273"/>
      <c r="R162" s="273"/>
      <c r="S162" s="273"/>
      <c r="T162" s="274"/>
      <c r="AT162" s="275" t="s">
        <v>428</v>
      </c>
      <c r="AU162" s="275" t="s">
        <v>86</v>
      </c>
      <c r="AV162" s="13" t="s">
        <v>86</v>
      </c>
      <c r="AW162" s="13" t="s">
        <v>39</v>
      </c>
      <c r="AX162" s="13" t="s">
        <v>83</v>
      </c>
      <c r="AY162" s="275" t="s">
        <v>414</v>
      </c>
    </row>
    <row r="163" s="1" customFormat="1" ht="16.5" customHeight="1">
      <c r="B163" s="47"/>
      <c r="C163" s="240" t="s">
        <v>675</v>
      </c>
      <c r="D163" s="240" t="s">
        <v>418</v>
      </c>
      <c r="E163" s="241" t="s">
        <v>4941</v>
      </c>
      <c r="F163" s="242" t="s">
        <v>4942</v>
      </c>
      <c r="G163" s="243" t="s">
        <v>704</v>
      </c>
      <c r="H163" s="244">
        <v>205.922</v>
      </c>
      <c r="I163" s="245"/>
      <c r="J163" s="246">
        <f>ROUND(I163*H163,2)</f>
        <v>0</v>
      </c>
      <c r="K163" s="242" t="s">
        <v>421</v>
      </c>
      <c r="L163" s="73"/>
      <c r="M163" s="247" t="s">
        <v>21</v>
      </c>
      <c r="N163" s="248" t="s">
        <v>47</v>
      </c>
      <c r="O163" s="48"/>
      <c r="P163" s="249">
        <f>O163*H163</f>
        <v>0</v>
      </c>
      <c r="Q163" s="249">
        <v>0</v>
      </c>
      <c r="R163" s="249">
        <f>Q163*H163</f>
        <v>0</v>
      </c>
      <c r="S163" s="249">
        <v>0</v>
      </c>
      <c r="T163" s="250">
        <f>S163*H163</f>
        <v>0</v>
      </c>
      <c r="AR163" s="25" t="s">
        <v>422</v>
      </c>
      <c r="AT163" s="25" t="s">
        <v>418</v>
      </c>
      <c r="AU163" s="25" t="s">
        <v>86</v>
      </c>
      <c r="AY163" s="25" t="s">
        <v>414</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422</v>
      </c>
      <c r="BM163" s="25" t="s">
        <v>4943</v>
      </c>
    </row>
    <row r="164" s="1" customFormat="1">
      <c r="B164" s="47"/>
      <c r="C164" s="75"/>
      <c r="D164" s="252" t="s">
        <v>425</v>
      </c>
      <c r="E164" s="75"/>
      <c r="F164" s="253" t="s">
        <v>4939</v>
      </c>
      <c r="G164" s="75"/>
      <c r="H164" s="75"/>
      <c r="I164" s="208"/>
      <c r="J164" s="75"/>
      <c r="K164" s="75"/>
      <c r="L164" s="73"/>
      <c r="M164" s="254"/>
      <c r="N164" s="48"/>
      <c r="O164" s="48"/>
      <c r="P164" s="48"/>
      <c r="Q164" s="48"/>
      <c r="R164" s="48"/>
      <c r="S164" s="48"/>
      <c r="T164" s="96"/>
      <c r="AT164" s="25" t="s">
        <v>425</v>
      </c>
      <c r="AU164" s="25" t="s">
        <v>86</v>
      </c>
    </row>
    <row r="165" s="13" customFormat="1">
      <c r="B165" s="265"/>
      <c r="C165" s="266"/>
      <c r="D165" s="252" t="s">
        <v>428</v>
      </c>
      <c r="E165" s="267" t="s">
        <v>21</v>
      </c>
      <c r="F165" s="268" t="s">
        <v>4944</v>
      </c>
      <c r="G165" s="266"/>
      <c r="H165" s="269">
        <v>205.922</v>
      </c>
      <c r="I165" s="270"/>
      <c r="J165" s="266"/>
      <c r="K165" s="266"/>
      <c r="L165" s="271"/>
      <c r="M165" s="272"/>
      <c r="N165" s="273"/>
      <c r="O165" s="273"/>
      <c r="P165" s="273"/>
      <c r="Q165" s="273"/>
      <c r="R165" s="273"/>
      <c r="S165" s="273"/>
      <c r="T165" s="274"/>
      <c r="AT165" s="275" t="s">
        <v>428</v>
      </c>
      <c r="AU165" s="275" t="s">
        <v>86</v>
      </c>
      <c r="AV165" s="13" t="s">
        <v>86</v>
      </c>
      <c r="AW165" s="13" t="s">
        <v>39</v>
      </c>
      <c r="AX165" s="13" t="s">
        <v>83</v>
      </c>
      <c r="AY165" s="275" t="s">
        <v>414</v>
      </c>
    </row>
    <row r="166" s="1" customFormat="1" ht="25.5" customHeight="1">
      <c r="B166" s="47"/>
      <c r="C166" s="240" t="s">
        <v>10</v>
      </c>
      <c r="D166" s="240" t="s">
        <v>418</v>
      </c>
      <c r="E166" s="241" t="s">
        <v>510</v>
      </c>
      <c r="F166" s="242" t="s">
        <v>511</v>
      </c>
      <c r="G166" s="243" t="s">
        <v>446</v>
      </c>
      <c r="H166" s="244">
        <v>12.44</v>
      </c>
      <c r="I166" s="245"/>
      <c r="J166" s="246">
        <f>ROUND(I166*H166,2)</f>
        <v>0</v>
      </c>
      <c r="K166" s="242" t="s">
        <v>421</v>
      </c>
      <c r="L166" s="73"/>
      <c r="M166" s="247" t="s">
        <v>21</v>
      </c>
      <c r="N166" s="248" t="s">
        <v>47</v>
      </c>
      <c r="O166" s="48"/>
      <c r="P166" s="249">
        <f>O166*H166</f>
        <v>0</v>
      </c>
      <c r="Q166" s="249">
        <v>0</v>
      </c>
      <c r="R166" s="249">
        <f>Q166*H166</f>
        <v>0</v>
      </c>
      <c r="S166" s="249">
        <v>0</v>
      </c>
      <c r="T166" s="250">
        <f>S166*H166</f>
        <v>0</v>
      </c>
      <c r="AR166" s="25" t="s">
        <v>422</v>
      </c>
      <c r="AT166" s="25" t="s">
        <v>418</v>
      </c>
      <c r="AU166" s="25" t="s">
        <v>86</v>
      </c>
      <c r="AY166" s="25" t="s">
        <v>414</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422</v>
      </c>
      <c r="BM166" s="25" t="s">
        <v>4945</v>
      </c>
    </row>
    <row r="167" s="1" customFormat="1">
      <c r="B167" s="47"/>
      <c r="C167" s="75"/>
      <c r="D167" s="252" t="s">
        <v>425</v>
      </c>
      <c r="E167" s="75"/>
      <c r="F167" s="253" t="s">
        <v>514</v>
      </c>
      <c r="G167" s="75"/>
      <c r="H167" s="75"/>
      <c r="I167" s="208"/>
      <c r="J167" s="75"/>
      <c r="K167" s="75"/>
      <c r="L167" s="73"/>
      <c r="M167" s="254"/>
      <c r="N167" s="48"/>
      <c r="O167" s="48"/>
      <c r="P167" s="48"/>
      <c r="Q167" s="48"/>
      <c r="R167" s="48"/>
      <c r="S167" s="48"/>
      <c r="T167" s="96"/>
      <c r="AT167" s="25" t="s">
        <v>425</v>
      </c>
      <c r="AU167" s="25" t="s">
        <v>86</v>
      </c>
    </row>
    <row r="168" s="13" customFormat="1">
      <c r="B168" s="265"/>
      <c r="C168" s="266"/>
      <c r="D168" s="252" t="s">
        <v>428</v>
      </c>
      <c r="E168" s="267" t="s">
        <v>21</v>
      </c>
      <c r="F168" s="268" t="s">
        <v>4946</v>
      </c>
      <c r="G168" s="266"/>
      <c r="H168" s="269">
        <v>17.390000000000001</v>
      </c>
      <c r="I168" s="270"/>
      <c r="J168" s="266"/>
      <c r="K168" s="266"/>
      <c r="L168" s="271"/>
      <c r="M168" s="272"/>
      <c r="N168" s="273"/>
      <c r="O168" s="273"/>
      <c r="P168" s="273"/>
      <c r="Q168" s="273"/>
      <c r="R168" s="273"/>
      <c r="S168" s="273"/>
      <c r="T168" s="274"/>
      <c r="AT168" s="275" t="s">
        <v>428</v>
      </c>
      <c r="AU168" s="275" t="s">
        <v>86</v>
      </c>
      <c r="AV168" s="13" t="s">
        <v>86</v>
      </c>
      <c r="AW168" s="13" t="s">
        <v>39</v>
      </c>
      <c r="AX168" s="13" t="s">
        <v>76</v>
      </c>
      <c r="AY168" s="275" t="s">
        <v>414</v>
      </c>
    </row>
    <row r="169" s="12" customFormat="1">
      <c r="B169" s="255"/>
      <c r="C169" s="256"/>
      <c r="D169" s="252" t="s">
        <v>428</v>
      </c>
      <c r="E169" s="257" t="s">
        <v>21</v>
      </c>
      <c r="F169" s="258" t="s">
        <v>4877</v>
      </c>
      <c r="G169" s="256"/>
      <c r="H169" s="257" t="s">
        <v>21</v>
      </c>
      <c r="I169" s="259"/>
      <c r="J169" s="256"/>
      <c r="K169" s="256"/>
      <c r="L169" s="260"/>
      <c r="M169" s="261"/>
      <c r="N169" s="262"/>
      <c r="O169" s="262"/>
      <c r="P169" s="262"/>
      <c r="Q169" s="262"/>
      <c r="R169" s="262"/>
      <c r="S169" s="262"/>
      <c r="T169" s="263"/>
      <c r="AT169" s="264" t="s">
        <v>428</v>
      </c>
      <c r="AU169" s="264" t="s">
        <v>86</v>
      </c>
      <c r="AV169" s="12" t="s">
        <v>83</v>
      </c>
      <c r="AW169" s="12" t="s">
        <v>39</v>
      </c>
      <c r="AX169" s="12" t="s">
        <v>76</v>
      </c>
      <c r="AY169" s="264" t="s">
        <v>414</v>
      </c>
    </row>
    <row r="170" s="13" customFormat="1">
      <c r="B170" s="265"/>
      <c r="C170" s="266"/>
      <c r="D170" s="252" t="s">
        <v>428</v>
      </c>
      <c r="E170" s="267" t="s">
        <v>21</v>
      </c>
      <c r="F170" s="268" t="s">
        <v>4947</v>
      </c>
      <c r="G170" s="266"/>
      <c r="H170" s="269">
        <v>-2.4750000000000001</v>
      </c>
      <c r="I170" s="270"/>
      <c r="J170" s="266"/>
      <c r="K170" s="266"/>
      <c r="L170" s="271"/>
      <c r="M170" s="272"/>
      <c r="N170" s="273"/>
      <c r="O170" s="273"/>
      <c r="P170" s="273"/>
      <c r="Q170" s="273"/>
      <c r="R170" s="273"/>
      <c r="S170" s="273"/>
      <c r="T170" s="274"/>
      <c r="AT170" s="275" t="s">
        <v>428</v>
      </c>
      <c r="AU170" s="275" t="s">
        <v>86</v>
      </c>
      <c r="AV170" s="13" t="s">
        <v>86</v>
      </c>
      <c r="AW170" s="13" t="s">
        <v>39</v>
      </c>
      <c r="AX170" s="13" t="s">
        <v>76</v>
      </c>
      <c r="AY170" s="275" t="s">
        <v>414</v>
      </c>
    </row>
    <row r="171" s="12" customFormat="1">
      <c r="B171" s="255"/>
      <c r="C171" s="256"/>
      <c r="D171" s="252" t="s">
        <v>428</v>
      </c>
      <c r="E171" s="257" t="s">
        <v>21</v>
      </c>
      <c r="F171" s="258" t="s">
        <v>4879</v>
      </c>
      <c r="G171" s="256"/>
      <c r="H171" s="257" t="s">
        <v>21</v>
      </c>
      <c r="I171" s="259"/>
      <c r="J171" s="256"/>
      <c r="K171" s="256"/>
      <c r="L171" s="260"/>
      <c r="M171" s="261"/>
      <c r="N171" s="262"/>
      <c r="O171" s="262"/>
      <c r="P171" s="262"/>
      <c r="Q171" s="262"/>
      <c r="R171" s="262"/>
      <c r="S171" s="262"/>
      <c r="T171" s="263"/>
      <c r="AT171" s="264" t="s">
        <v>428</v>
      </c>
      <c r="AU171" s="264" t="s">
        <v>86</v>
      </c>
      <c r="AV171" s="12" t="s">
        <v>83</v>
      </c>
      <c r="AW171" s="12" t="s">
        <v>39</v>
      </c>
      <c r="AX171" s="12" t="s">
        <v>76</v>
      </c>
      <c r="AY171" s="264" t="s">
        <v>414</v>
      </c>
    </row>
    <row r="172" s="13" customFormat="1">
      <c r="B172" s="265"/>
      <c r="C172" s="266"/>
      <c r="D172" s="252" t="s">
        <v>428</v>
      </c>
      <c r="E172" s="267" t="s">
        <v>21</v>
      </c>
      <c r="F172" s="268" t="s">
        <v>4947</v>
      </c>
      <c r="G172" s="266"/>
      <c r="H172" s="269">
        <v>-2.4750000000000001</v>
      </c>
      <c r="I172" s="270"/>
      <c r="J172" s="266"/>
      <c r="K172" s="266"/>
      <c r="L172" s="271"/>
      <c r="M172" s="272"/>
      <c r="N172" s="273"/>
      <c r="O172" s="273"/>
      <c r="P172" s="273"/>
      <c r="Q172" s="273"/>
      <c r="R172" s="273"/>
      <c r="S172" s="273"/>
      <c r="T172" s="274"/>
      <c r="AT172" s="275" t="s">
        <v>428</v>
      </c>
      <c r="AU172" s="275" t="s">
        <v>86</v>
      </c>
      <c r="AV172" s="13" t="s">
        <v>86</v>
      </c>
      <c r="AW172" s="13" t="s">
        <v>39</v>
      </c>
      <c r="AX172" s="13" t="s">
        <v>76</v>
      </c>
      <c r="AY172" s="275" t="s">
        <v>414</v>
      </c>
    </row>
    <row r="173" s="15" customFormat="1">
      <c r="B173" s="287"/>
      <c r="C173" s="288"/>
      <c r="D173" s="252" t="s">
        <v>428</v>
      </c>
      <c r="E173" s="289" t="s">
        <v>21</v>
      </c>
      <c r="F173" s="290" t="s">
        <v>235</v>
      </c>
      <c r="G173" s="288"/>
      <c r="H173" s="291">
        <v>12.44</v>
      </c>
      <c r="I173" s="292"/>
      <c r="J173" s="288"/>
      <c r="K173" s="288"/>
      <c r="L173" s="293"/>
      <c r="M173" s="294"/>
      <c r="N173" s="295"/>
      <c r="O173" s="295"/>
      <c r="P173" s="295"/>
      <c r="Q173" s="295"/>
      <c r="R173" s="295"/>
      <c r="S173" s="295"/>
      <c r="T173" s="296"/>
      <c r="AT173" s="297" t="s">
        <v>428</v>
      </c>
      <c r="AU173" s="297" t="s">
        <v>86</v>
      </c>
      <c r="AV173" s="15" t="s">
        <v>422</v>
      </c>
      <c r="AW173" s="15" t="s">
        <v>39</v>
      </c>
      <c r="AX173" s="15" t="s">
        <v>83</v>
      </c>
      <c r="AY173" s="297" t="s">
        <v>414</v>
      </c>
    </row>
    <row r="174" s="12" customFormat="1">
      <c r="B174" s="255"/>
      <c r="C174" s="256"/>
      <c r="D174" s="252" t="s">
        <v>428</v>
      </c>
      <c r="E174" s="257" t="s">
        <v>21</v>
      </c>
      <c r="F174" s="258" t="s">
        <v>4883</v>
      </c>
      <c r="G174" s="256"/>
      <c r="H174" s="257" t="s">
        <v>21</v>
      </c>
      <c r="I174" s="259"/>
      <c r="J174" s="256"/>
      <c r="K174" s="256"/>
      <c r="L174" s="260"/>
      <c r="M174" s="261"/>
      <c r="N174" s="262"/>
      <c r="O174" s="262"/>
      <c r="P174" s="262"/>
      <c r="Q174" s="262"/>
      <c r="R174" s="262"/>
      <c r="S174" s="262"/>
      <c r="T174" s="263"/>
      <c r="AT174" s="264" t="s">
        <v>428</v>
      </c>
      <c r="AU174" s="264" t="s">
        <v>86</v>
      </c>
      <c r="AV174" s="12" t="s">
        <v>83</v>
      </c>
      <c r="AW174" s="12" t="s">
        <v>39</v>
      </c>
      <c r="AX174" s="12" t="s">
        <v>76</v>
      </c>
      <c r="AY174" s="264" t="s">
        <v>414</v>
      </c>
    </row>
    <row r="175" s="1" customFormat="1" ht="25.5" customHeight="1">
      <c r="B175" s="47"/>
      <c r="C175" s="240" t="s">
        <v>690</v>
      </c>
      <c r="D175" s="240" t="s">
        <v>418</v>
      </c>
      <c r="E175" s="241" t="s">
        <v>4948</v>
      </c>
      <c r="F175" s="242" t="s">
        <v>4949</v>
      </c>
      <c r="G175" s="243" t="s">
        <v>446</v>
      </c>
      <c r="H175" s="244">
        <v>57.194000000000003</v>
      </c>
      <c r="I175" s="245"/>
      <c r="J175" s="246">
        <f>ROUND(I175*H175,2)</f>
        <v>0</v>
      </c>
      <c r="K175" s="242" t="s">
        <v>421</v>
      </c>
      <c r="L175" s="73"/>
      <c r="M175" s="247" t="s">
        <v>21</v>
      </c>
      <c r="N175" s="248" t="s">
        <v>47</v>
      </c>
      <c r="O175" s="48"/>
      <c r="P175" s="249">
        <f>O175*H175</f>
        <v>0</v>
      </c>
      <c r="Q175" s="249">
        <v>0</v>
      </c>
      <c r="R175" s="249">
        <f>Q175*H175</f>
        <v>0</v>
      </c>
      <c r="S175" s="249">
        <v>0</v>
      </c>
      <c r="T175" s="250">
        <f>S175*H175</f>
        <v>0</v>
      </c>
      <c r="AR175" s="25" t="s">
        <v>422</v>
      </c>
      <c r="AT175" s="25" t="s">
        <v>418</v>
      </c>
      <c r="AU175" s="25" t="s">
        <v>86</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422</v>
      </c>
      <c r="BM175" s="25" t="s">
        <v>4950</v>
      </c>
    </row>
    <row r="176" s="1" customFormat="1">
      <c r="B176" s="47"/>
      <c r="C176" s="75"/>
      <c r="D176" s="252" t="s">
        <v>425</v>
      </c>
      <c r="E176" s="75"/>
      <c r="F176" s="253" t="s">
        <v>514</v>
      </c>
      <c r="G176" s="75"/>
      <c r="H176" s="75"/>
      <c r="I176" s="208"/>
      <c r="J176" s="75"/>
      <c r="K176" s="75"/>
      <c r="L176" s="73"/>
      <c r="M176" s="254"/>
      <c r="N176" s="48"/>
      <c r="O176" s="48"/>
      <c r="P176" s="48"/>
      <c r="Q176" s="48"/>
      <c r="R176" s="48"/>
      <c r="S176" s="48"/>
      <c r="T176" s="96"/>
      <c r="AT176" s="25" t="s">
        <v>425</v>
      </c>
      <c r="AU176" s="25" t="s">
        <v>86</v>
      </c>
    </row>
    <row r="177" s="13" customFormat="1">
      <c r="B177" s="265"/>
      <c r="C177" s="266"/>
      <c r="D177" s="252" t="s">
        <v>428</v>
      </c>
      <c r="E177" s="267" t="s">
        <v>21</v>
      </c>
      <c r="F177" s="268" t="s">
        <v>4951</v>
      </c>
      <c r="G177" s="266"/>
      <c r="H177" s="269">
        <v>90.989999999999995</v>
      </c>
      <c r="I177" s="270"/>
      <c r="J177" s="266"/>
      <c r="K177" s="266"/>
      <c r="L177" s="271"/>
      <c r="M177" s="272"/>
      <c r="N177" s="273"/>
      <c r="O177" s="273"/>
      <c r="P177" s="273"/>
      <c r="Q177" s="273"/>
      <c r="R177" s="273"/>
      <c r="S177" s="273"/>
      <c r="T177" s="274"/>
      <c r="AT177" s="275" t="s">
        <v>428</v>
      </c>
      <c r="AU177" s="275" t="s">
        <v>86</v>
      </c>
      <c r="AV177" s="13" t="s">
        <v>86</v>
      </c>
      <c r="AW177" s="13" t="s">
        <v>39</v>
      </c>
      <c r="AX177" s="13" t="s">
        <v>76</v>
      </c>
      <c r="AY177" s="275" t="s">
        <v>414</v>
      </c>
    </row>
    <row r="178" s="12" customFormat="1">
      <c r="B178" s="255"/>
      <c r="C178" s="256"/>
      <c r="D178" s="252" t="s">
        <v>428</v>
      </c>
      <c r="E178" s="257" t="s">
        <v>21</v>
      </c>
      <c r="F178" s="258" t="s">
        <v>4892</v>
      </c>
      <c r="G178" s="256"/>
      <c r="H178" s="257" t="s">
        <v>21</v>
      </c>
      <c r="I178" s="259"/>
      <c r="J178" s="256"/>
      <c r="K178" s="256"/>
      <c r="L178" s="260"/>
      <c r="M178" s="261"/>
      <c r="N178" s="262"/>
      <c r="O178" s="262"/>
      <c r="P178" s="262"/>
      <c r="Q178" s="262"/>
      <c r="R178" s="262"/>
      <c r="S178" s="262"/>
      <c r="T178" s="263"/>
      <c r="AT178" s="264" t="s">
        <v>428</v>
      </c>
      <c r="AU178" s="264" t="s">
        <v>86</v>
      </c>
      <c r="AV178" s="12" t="s">
        <v>83</v>
      </c>
      <c r="AW178" s="12" t="s">
        <v>39</v>
      </c>
      <c r="AX178" s="12" t="s">
        <v>76</v>
      </c>
      <c r="AY178" s="264" t="s">
        <v>414</v>
      </c>
    </row>
    <row r="179" s="13" customFormat="1">
      <c r="B179" s="265"/>
      <c r="C179" s="266"/>
      <c r="D179" s="252" t="s">
        <v>428</v>
      </c>
      <c r="E179" s="267" t="s">
        <v>21</v>
      </c>
      <c r="F179" s="268" t="s">
        <v>4952</v>
      </c>
      <c r="G179" s="266"/>
      <c r="H179" s="269">
        <v>-22.207999999999998</v>
      </c>
      <c r="I179" s="270"/>
      <c r="J179" s="266"/>
      <c r="K179" s="266"/>
      <c r="L179" s="271"/>
      <c r="M179" s="272"/>
      <c r="N179" s="273"/>
      <c r="O179" s="273"/>
      <c r="P179" s="273"/>
      <c r="Q179" s="273"/>
      <c r="R179" s="273"/>
      <c r="S179" s="273"/>
      <c r="T179" s="274"/>
      <c r="AT179" s="275" t="s">
        <v>428</v>
      </c>
      <c r="AU179" s="275" t="s">
        <v>86</v>
      </c>
      <c r="AV179" s="13" t="s">
        <v>86</v>
      </c>
      <c r="AW179" s="13" t="s">
        <v>39</v>
      </c>
      <c r="AX179" s="13" t="s">
        <v>76</v>
      </c>
      <c r="AY179" s="275" t="s">
        <v>414</v>
      </c>
    </row>
    <row r="180" s="12" customFormat="1">
      <c r="B180" s="255"/>
      <c r="C180" s="256"/>
      <c r="D180" s="252" t="s">
        <v>428</v>
      </c>
      <c r="E180" s="257" t="s">
        <v>21</v>
      </c>
      <c r="F180" s="258" t="s">
        <v>4894</v>
      </c>
      <c r="G180" s="256"/>
      <c r="H180" s="257" t="s">
        <v>21</v>
      </c>
      <c r="I180" s="259"/>
      <c r="J180" s="256"/>
      <c r="K180" s="256"/>
      <c r="L180" s="260"/>
      <c r="M180" s="261"/>
      <c r="N180" s="262"/>
      <c r="O180" s="262"/>
      <c r="P180" s="262"/>
      <c r="Q180" s="262"/>
      <c r="R180" s="262"/>
      <c r="S180" s="262"/>
      <c r="T180" s="263"/>
      <c r="AT180" s="264" t="s">
        <v>428</v>
      </c>
      <c r="AU180" s="264" t="s">
        <v>86</v>
      </c>
      <c r="AV180" s="12" t="s">
        <v>83</v>
      </c>
      <c r="AW180" s="12" t="s">
        <v>39</v>
      </c>
      <c r="AX180" s="12" t="s">
        <v>76</v>
      </c>
      <c r="AY180" s="264" t="s">
        <v>414</v>
      </c>
    </row>
    <row r="181" s="13" customFormat="1">
      <c r="B181" s="265"/>
      <c r="C181" s="266"/>
      <c r="D181" s="252" t="s">
        <v>428</v>
      </c>
      <c r="E181" s="267" t="s">
        <v>21</v>
      </c>
      <c r="F181" s="268" t="s">
        <v>4953</v>
      </c>
      <c r="G181" s="266"/>
      <c r="H181" s="269">
        <v>-11.587999999999999</v>
      </c>
      <c r="I181" s="270"/>
      <c r="J181" s="266"/>
      <c r="K181" s="266"/>
      <c r="L181" s="271"/>
      <c r="M181" s="272"/>
      <c r="N181" s="273"/>
      <c r="O181" s="273"/>
      <c r="P181" s="273"/>
      <c r="Q181" s="273"/>
      <c r="R181" s="273"/>
      <c r="S181" s="273"/>
      <c r="T181" s="274"/>
      <c r="AT181" s="275" t="s">
        <v>428</v>
      </c>
      <c r="AU181" s="275" t="s">
        <v>86</v>
      </c>
      <c r="AV181" s="13" t="s">
        <v>86</v>
      </c>
      <c r="AW181" s="13" t="s">
        <v>39</v>
      </c>
      <c r="AX181" s="13" t="s">
        <v>76</v>
      </c>
      <c r="AY181" s="275" t="s">
        <v>414</v>
      </c>
    </row>
    <row r="182" s="15" customFormat="1">
      <c r="B182" s="287"/>
      <c r="C182" s="288"/>
      <c r="D182" s="252" t="s">
        <v>428</v>
      </c>
      <c r="E182" s="289" t="s">
        <v>21</v>
      </c>
      <c r="F182" s="290" t="s">
        <v>235</v>
      </c>
      <c r="G182" s="288"/>
      <c r="H182" s="291">
        <v>57.194000000000003</v>
      </c>
      <c r="I182" s="292"/>
      <c r="J182" s="288"/>
      <c r="K182" s="288"/>
      <c r="L182" s="293"/>
      <c r="M182" s="294"/>
      <c r="N182" s="295"/>
      <c r="O182" s="295"/>
      <c r="P182" s="295"/>
      <c r="Q182" s="295"/>
      <c r="R182" s="295"/>
      <c r="S182" s="295"/>
      <c r="T182" s="296"/>
      <c r="AT182" s="297" t="s">
        <v>428</v>
      </c>
      <c r="AU182" s="297" t="s">
        <v>86</v>
      </c>
      <c r="AV182" s="15" t="s">
        <v>422</v>
      </c>
      <c r="AW182" s="15" t="s">
        <v>39</v>
      </c>
      <c r="AX182" s="15" t="s">
        <v>83</v>
      </c>
      <c r="AY182" s="297" t="s">
        <v>414</v>
      </c>
    </row>
    <row r="183" s="12" customFormat="1">
      <c r="B183" s="255"/>
      <c r="C183" s="256"/>
      <c r="D183" s="252" t="s">
        <v>428</v>
      </c>
      <c r="E183" s="257" t="s">
        <v>21</v>
      </c>
      <c r="F183" s="258" t="s">
        <v>4883</v>
      </c>
      <c r="G183" s="256"/>
      <c r="H183" s="257" t="s">
        <v>21</v>
      </c>
      <c r="I183" s="259"/>
      <c r="J183" s="256"/>
      <c r="K183" s="256"/>
      <c r="L183" s="260"/>
      <c r="M183" s="261"/>
      <c r="N183" s="262"/>
      <c r="O183" s="262"/>
      <c r="P183" s="262"/>
      <c r="Q183" s="262"/>
      <c r="R183" s="262"/>
      <c r="S183" s="262"/>
      <c r="T183" s="263"/>
      <c r="AT183" s="264" t="s">
        <v>428</v>
      </c>
      <c r="AU183" s="264" t="s">
        <v>86</v>
      </c>
      <c r="AV183" s="12" t="s">
        <v>83</v>
      </c>
      <c r="AW183" s="12" t="s">
        <v>39</v>
      </c>
      <c r="AX183" s="12" t="s">
        <v>76</v>
      </c>
      <c r="AY183" s="264" t="s">
        <v>414</v>
      </c>
    </row>
    <row r="184" s="1" customFormat="1" ht="16.5" customHeight="1">
      <c r="B184" s="47"/>
      <c r="C184" s="298" t="s">
        <v>697</v>
      </c>
      <c r="D184" s="298" t="s">
        <v>841</v>
      </c>
      <c r="E184" s="299" t="s">
        <v>4954</v>
      </c>
      <c r="F184" s="300" t="s">
        <v>4955</v>
      </c>
      <c r="G184" s="301" t="s">
        <v>704</v>
      </c>
      <c r="H184" s="302">
        <v>118.378</v>
      </c>
      <c r="I184" s="303"/>
      <c r="J184" s="304">
        <f>ROUND(I184*H184,2)</f>
        <v>0</v>
      </c>
      <c r="K184" s="300" t="s">
        <v>421</v>
      </c>
      <c r="L184" s="305"/>
      <c r="M184" s="306" t="s">
        <v>21</v>
      </c>
      <c r="N184" s="307" t="s">
        <v>47</v>
      </c>
      <c r="O184" s="48"/>
      <c r="P184" s="249">
        <f>O184*H184</f>
        <v>0</v>
      </c>
      <c r="Q184" s="249">
        <v>1</v>
      </c>
      <c r="R184" s="249">
        <f>Q184*H184</f>
        <v>118.378</v>
      </c>
      <c r="S184" s="249">
        <v>0</v>
      </c>
      <c r="T184" s="250">
        <f>S184*H184</f>
        <v>0</v>
      </c>
      <c r="AR184" s="25" t="s">
        <v>542</v>
      </c>
      <c r="AT184" s="25" t="s">
        <v>841</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422</v>
      </c>
      <c r="BM184" s="25" t="s">
        <v>4956</v>
      </c>
    </row>
    <row r="185" s="13" customFormat="1">
      <c r="B185" s="265"/>
      <c r="C185" s="266"/>
      <c r="D185" s="252" t="s">
        <v>428</v>
      </c>
      <c r="E185" s="267" t="s">
        <v>21</v>
      </c>
      <c r="F185" s="268" t="s">
        <v>4957</v>
      </c>
      <c r="G185" s="266"/>
      <c r="H185" s="269">
        <v>118.378</v>
      </c>
      <c r="I185" s="270"/>
      <c r="J185" s="266"/>
      <c r="K185" s="266"/>
      <c r="L185" s="271"/>
      <c r="M185" s="272"/>
      <c r="N185" s="273"/>
      <c r="O185" s="273"/>
      <c r="P185" s="273"/>
      <c r="Q185" s="273"/>
      <c r="R185" s="273"/>
      <c r="S185" s="273"/>
      <c r="T185" s="274"/>
      <c r="AT185" s="275" t="s">
        <v>428</v>
      </c>
      <c r="AU185" s="275" t="s">
        <v>86</v>
      </c>
      <c r="AV185" s="13" t="s">
        <v>86</v>
      </c>
      <c r="AW185" s="13" t="s">
        <v>39</v>
      </c>
      <c r="AX185" s="13" t="s">
        <v>83</v>
      </c>
      <c r="AY185" s="275" t="s">
        <v>414</v>
      </c>
    </row>
    <row r="186" s="1" customFormat="1" ht="38.25" customHeight="1">
      <c r="B186" s="47"/>
      <c r="C186" s="240" t="s">
        <v>701</v>
      </c>
      <c r="D186" s="240" t="s">
        <v>418</v>
      </c>
      <c r="E186" s="241" t="s">
        <v>4958</v>
      </c>
      <c r="F186" s="242" t="s">
        <v>4959</v>
      </c>
      <c r="G186" s="243" t="s">
        <v>446</v>
      </c>
      <c r="H186" s="244">
        <v>31.545999999999999</v>
      </c>
      <c r="I186" s="245"/>
      <c r="J186" s="246">
        <f>ROUND(I186*H186,2)</f>
        <v>0</v>
      </c>
      <c r="K186" s="242" t="s">
        <v>421</v>
      </c>
      <c r="L186" s="73"/>
      <c r="M186" s="247" t="s">
        <v>21</v>
      </c>
      <c r="N186" s="248" t="s">
        <v>47</v>
      </c>
      <c r="O186" s="48"/>
      <c r="P186" s="249">
        <f>O186*H186</f>
        <v>0</v>
      </c>
      <c r="Q186" s="249">
        <v>0</v>
      </c>
      <c r="R186" s="249">
        <f>Q186*H186</f>
        <v>0</v>
      </c>
      <c r="S186" s="249">
        <v>0</v>
      </c>
      <c r="T186" s="250">
        <f>S186*H186</f>
        <v>0</v>
      </c>
      <c r="AR186" s="25" t="s">
        <v>422</v>
      </c>
      <c r="AT186" s="25" t="s">
        <v>418</v>
      </c>
      <c r="AU186" s="25" t="s">
        <v>86</v>
      </c>
      <c r="AY186" s="25" t="s">
        <v>414</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422</v>
      </c>
      <c r="BM186" s="25" t="s">
        <v>4960</v>
      </c>
    </row>
    <row r="187" s="1" customFormat="1">
      <c r="B187" s="47"/>
      <c r="C187" s="75"/>
      <c r="D187" s="252" t="s">
        <v>425</v>
      </c>
      <c r="E187" s="75"/>
      <c r="F187" s="253" t="s">
        <v>4961</v>
      </c>
      <c r="G187" s="75"/>
      <c r="H187" s="75"/>
      <c r="I187" s="208"/>
      <c r="J187" s="75"/>
      <c r="K187" s="75"/>
      <c r="L187" s="73"/>
      <c r="M187" s="254"/>
      <c r="N187" s="48"/>
      <c r="O187" s="48"/>
      <c r="P187" s="48"/>
      <c r="Q187" s="48"/>
      <c r="R187" s="48"/>
      <c r="S187" s="48"/>
      <c r="T187" s="96"/>
      <c r="AT187" s="25" t="s">
        <v>425</v>
      </c>
      <c r="AU187" s="25" t="s">
        <v>86</v>
      </c>
    </row>
    <row r="188" s="12" customFormat="1">
      <c r="B188" s="255"/>
      <c r="C188" s="256"/>
      <c r="D188" s="252" t="s">
        <v>428</v>
      </c>
      <c r="E188" s="257" t="s">
        <v>21</v>
      </c>
      <c r="F188" s="258" t="s">
        <v>4877</v>
      </c>
      <c r="G188" s="256"/>
      <c r="H188" s="257" t="s">
        <v>21</v>
      </c>
      <c r="I188" s="259"/>
      <c r="J188" s="256"/>
      <c r="K188" s="256"/>
      <c r="L188" s="260"/>
      <c r="M188" s="261"/>
      <c r="N188" s="262"/>
      <c r="O188" s="262"/>
      <c r="P188" s="262"/>
      <c r="Q188" s="262"/>
      <c r="R188" s="262"/>
      <c r="S188" s="262"/>
      <c r="T188" s="263"/>
      <c r="AT188" s="264" t="s">
        <v>428</v>
      </c>
      <c r="AU188" s="264" t="s">
        <v>86</v>
      </c>
      <c r="AV188" s="12" t="s">
        <v>83</v>
      </c>
      <c r="AW188" s="12" t="s">
        <v>39</v>
      </c>
      <c r="AX188" s="12" t="s">
        <v>76</v>
      </c>
      <c r="AY188" s="264" t="s">
        <v>414</v>
      </c>
    </row>
    <row r="189" s="13" customFormat="1">
      <c r="B189" s="265"/>
      <c r="C189" s="266"/>
      <c r="D189" s="252" t="s">
        <v>428</v>
      </c>
      <c r="E189" s="267" t="s">
        <v>21</v>
      </c>
      <c r="F189" s="268" t="s">
        <v>4962</v>
      </c>
      <c r="G189" s="266"/>
      <c r="H189" s="269">
        <v>2.0249999999999999</v>
      </c>
      <c r="I189" s="270"/>
      <c r="J189" s="266"/>
      <c r="K189" s="266"/>
      <c r="L189" s="271"/>
      <c r="M189" s="272"/>
      <c r="N189" s="273"/>
      <c r="O189" s="273"/>
      <c r="P189" s="273"/>
      <c r="Q189" s="273"/>
      <c r="R189" s="273"/>
      <c r="S189" s="273"/>
      <c r="T189" s="274"/>
      <c r="AT189" s="275" t="s">
        <v>428</v>
      </c>
      <c r="AU189" s="275" t="s">
        <v>86</v>
      </c>
      <c r="AV189" s="13" t="s">
        <v>86</v>
      </c>
      <c r="AW189" s="13" t="s">
        <v>39</v>
      </c>
      <c r="AX189" s="13" t="s">
        <v>76</v>
      </c>
      <c r="AY189" s="275" t="s">
        <v>414</v>
      </c>
    </row>
    <row r="190" s="12" customFormat="1">
      <c r="B190" s="255"/>
      <c r="C190" s="256"/>
      <c r="D190" s="252" t="s">
        <v>428</v>
      </c>
      <c r="E190" s="257" t="s">
        <v>21</v>
      </c>
      <c r="F190" s="258" t="s">
        <v>4879</v>
      </c>
      <c r="G190" s="256"/>
      <c r="H190" s="257" t="s">
        <v>21</v>
      </c>
      <c r="I190" s="259"/>
      <c r="J190" s="256"/>
      <c r="K190" s="256"/>
      <c r="L190" s="260"/>
      <c r="M190" s="261"/>
      <c r="N190" s="262"/>
      <c r="O190" s="262"/>
      <c r="P190" s="262"/>
      <c r="Q190" s="262"/>
      <c r="R190" s="262"/>
      <c r="S190" s="262"/>
      <c r="T190" s="263"/>
      <c r="AT190" s="264" t="s">
        <v>428</v>
      </c>
      <c r="AU190" s="264" t="s">
        <v>86</v>
      </c>
      <c r="AV190" s="12" t="s">
        <v>83</v>
      </c>
      <c r="AW190" s="12" t="s">
        <v>39</v>
      </c>
      <c r="AX190" s="12" t="s">
        <v>76</v>
      </c>
      <c r="AY190" s="264" t="s">
        <v>414</v>
      </c>
    </row>
    <row r="191" s="13" customFormat="1">
      <c r="B191" s="265"/>
      <c r="C191" s="266"/>
      <c r="D191" s="252" t="s">
        <v>428</v>
      </c>
      <c r="E191" s="267" t="s">
        <v>21</v>
      </c>
      <c r="F191" s="268" t="s">
        <v>4962</v>
      </c>
      <c r="G191" s="266"/>
      <c r="H191" s="269">
        <v>2.0249999999999999</v>
      </c>
      <c r="I191" s="270"/>
      <c r="J191" s="266"/>
      <c r="K191" s="266"/>
      <c r="L191" s="271"/>
      <c r="M191" s="272"/>
      <c r="N191" s="273"/>
      <c r="O191" s="273"/>
      <c r="P191" s="273"/>
      <c r="Q191" s="273"/>
      <c r="R191" s="273"/>
      <c r="S191" s="273"/>
      <c r="T191" s="274"/>
      <c r="AT191" s="275" t="s">
        <v>428</v>
      </c>
      <c r="AU191" s="275" t="s">
        <v>86</v>
      </c>
      <c r="AV191" s="13" t="s">
        <v>86</v>
      </c>
      <c r="AW191" s="13" t="s">
        <v>39</v>
      </c>
      <c r="AX191" s="13" t="s">
        <v>76</v>
      </c>
      <c r="AY191" s="275" t="s">
        <v>414</v>
      </c>
    </row>
    <row r="192" s="12" customFormat="1">
      <c r="B192" s="255"/>
      <c r="C192" s="256"/>
      <c r="D192" s="252" t="s">
        <v>428</v>
      </c>
      <c r="E192" s="257" t="s">
        <v>21</v>
      </c>
      <c r="F192" s="258" t="s">
        <v>4892</v>
      </c>
      <c r="G192" s="256"/>
      <c r="H192" s="257" t="s">
        <v>21</v>
      </c>
      <c r="I192" s="259"/>
      <c r="J192" s="256"/>
      <c r="K192" s="256"/>
      <c r="L192" s="260"/>
      <c r="M192" s="261"/>
      <c r="N192" s="262"/>
      <c r="O192" s="262"/>
      <c r="P192" s="262"/>
      <c r="Q192" s="262"/>
      <c r="R192" s="262"/>
      <c r="S192" s="262"/>
      <c r="T192" s="263"/>
      <c r="AT192" s="264" t="s">
        <v>428</v>
      </c>
      <c r="AU192" s="264" t="s">
        <v>86</v>
      </c>
      <c r="AV192" s="12" t="s">
        <v>83</v>
      </c>
      <c r="AW192" s="12" t="s">
        <v>39</v>
      </c>
      <c r="AX192" s="12" t="s">
        <v>76</v>
      </c>
      <c r="AY192" s="264" t="s">
        <v>414</v>
      </c>
    </row>
    <row r="193" s="13" customFormat="1">
      <c r="B193" s="265"/>
      <c r="C193" s="266"/>
      <c r="D193" s="252" t="s">
        <v>428</v>
      </c>
      <c r="E193" s="267" t="s">
        <v>21</v>
      </c>
      <c r="F193" s="268" t="s">
        <v>4963</v>
      </c>
      <c r="G193" s="266"/>
      <c r="H193" s="269">
        <v>18.068000000000001</v>
      </c>
      <c r="I193" s="270"/>
      <c r="J193" s="266"/>
      <c r="K193" s="266"/>
      <c r="L193" s="271"/>
      <c r="M193" s="272"/>
      <c r="N193" s="273"/>
      <c r="O193" s="273"/>
      <c r="P193" s="273"/>
      <c r="Q193" s="273"/>
      <c r="R193" s="273"/>
      <c r="S193" s="273"/>
      <c r="T193" s="274"/>
      <c r="AT193" s="275" t="s">
        <v>428</v>
      </c>
      <c r="AU193" s="275" t="s">
        <v>86</v>
      </c>
      <c r="AV193" s="13" t="s">
        <v>86</v>
      </c>
      <c r="AW193" s="13" t="s">
        <v>39</v>
      </c>
      <c r="AX193" s="13" t="s">
        <v>76</v>
      </c>
      <c r="AY193" s="275" t="s">
        <v>414</v>
      </c>
    </row>
    <row r="194" s="12" customFormat="1">
      <c r="B194" s="255"/>
      <c r="C194" s="256"/>
      <c r="D194" s="252" t="s">
        <v>428</v>
      </c>
      <c r="E194" s="257" t="s">
        <v>21</v>
      </c>
      <c r="F194" s="258" t="s">
        <v>4894</v>
      </c>
      <c r="G194" s="256"/>
      <c r="H194" s="257" t="s">
        <v>21</v>
      </c>
      <c r="I194" s="259"/>
      <c r="J194" s="256"/>
      <c r="K194" s="256"/>
      <c r="L194" s="260"/>
      <c r="M194" s="261"/>
      <c r="N194" s="262"/>
      <c r="O194" s="262"/>
      <c r="P194" s="262"/>
      <c r="Q194" s="262"/>
      <c r="R194" s="262"/>
      <c r="S194" s="262"/>
      <c r="T194" s="263"/>
      <c r="AT194" s="264" t="s">
        <v>428</v>
      </c>
      <c r="AU194" s="264" t="s">
        <v>86</v>
      </c>
      <c r="AV194" s="12" t="s">
        <v>83</v>
      </c>
      <c r="AW194" s="12" t="s">
        <v>39</v>
      </c>
      <c r="AX194" s="12" t="s">
        <v>76</v>
      </c>
      <c r="AY194" s="264" t="s">
        <v>414</v>
      </c>
    </row>
    <row r="195" s="13" customFormat="1">
      <c r="B195" s="265"/>
      <c r="C195" s="266"/>
      <c r="D195" s="252" t="s">
        <v>428</v>
      </c>
      <c r="E195" s="267" t="s">
        <v>21</v>
      </c>
      <c r="F195" s="268" t="s">
        <v>4964</v>
      </c>
      <c r="G195" s="266"/>
      <c r="H195" s="269">
        <v>9.4280000000000008</v>
      </c>
      <c r="I195" s="270"/>
      <c r="J195" s="266"/>
      <c r="K195" s="266"/>
      <c r="L195" s="271"/>
      <c r="M195" s="272"/>
      <c r="N195" s="273"/>
      <c r="O195" s="273"/>
      <c r="P195" s="273"/>
      <c r="Q195" s="273"/>
      <c r="R195" s="273"/>
      <c r="S195" s="273"/>
      <c r="T195" s="274"/>
      <c r="AT195" s="275" t="s">
        <v>428</v>
      </c>
      <c r="AU195" s="275" t="s">
        <v>86</v>
      </c>
      <c r="AV195" s="13" t="s">
        <v>86</v>
      </c>
      <c r="AW195" s="13" t="s">
        <v>39</v>
      </c>
      <c r="AX195" s="13" t="s">
        <v>76</v>
      </c>
      <c r="AY195" s="275" t="s">
        <v>414</v>
      </c>
    </row>
    <row r="196" s="15" customFormat="1">
      <c r="B196" s="287"/>
      <c r="C196" s="288"/>
      <c r="D196" s="252" t="s">
        <v>428</v>
      </c>
      <c r="E196" s="289" t="s">
        <v>21</v>
      </c>
      <c r="F196" s="290" t="s">
        <v>235</v>
      </c>
      <c r="G196" s="288"/>
      <c r="H196" s="291">
        <v>31.545999999999999</v>
      </c>
      <c r="I196" s="292"/>
      <c r="J196" s="288"/>
      <c r="K196" s="288"/>
      <c r="L196" s="293"/>
      <c r="M196" s="294"/>
      <c r="N196" s="295"/>
      <c r="O196" s="295"/>
      <c r="P196" s="295"/>
      <c r="Q196" s="295"/>
      <c r="R196" s="295"/>
      <c r="S196" s="295"/>
      <c r="T196" s="296"/>
      <c r="AT196" s="297" t="s">
        <v>428</v>
      </c>
      <c r="AU196" s="297" t="s">
        <v>86</v>
      </c>
      <c r="AV196" s="15" t="s">
        <v>422</v>
      </c>
      <c r="AW196" s="15" t="s">
        <v>39</v>
      </c>
      <c r="AX196" s="15" t="s">
        <v>83</v>
      </c>
      <c r="AY196" s="297" t="s">
        <v>414</v>
      </c>
    </row>
    <row r="197" s="12" customFormat="1">
      <c r="B197" s="255"/>
      <c r="C197" s="256"/>
      <c r="D197" s="252" t="s">
        <v>428</v>
      </c>
      <c r="E197" s="257" t="s">
        <v>21</v>
      </c>
      <c r="F197" s="258" t="s">
        <v>4883</v>
      </c>
      <c r="G197" s="256"/>
      <c r="H197" s="257" t="s">
        <v>21</v>
      </c>
      <c r="I197" s="259"/>
      <c r="J197" s="256"/>
      <c r="K197" s="256"/>
      <c r="L197" s="260"/>
      <c r="M197" s="261"/>
      <c r="N197" s="262"/>
      <c r="O197" s="262"/>
      <c r="P197" s="262"/>
      <c r="Q197" s="262"/>
      <c r="R197" s="262"/>
      <c r="S197" s="262"/>
      <c r="T197" s="263"/>
      <c r="AT197" s="264" t="s">
        <v>428</v>
      </c>
      <c r="AU197" s="264" t="s">
        <v>86</v>
      </c>
      <c r="AV197" s="12" t="s">
        <v>83</v>
      </c>
      <c r="AW197" s="12" t="s">
        <v>39</v>
      </c>
      <c r="AX197" s="12" t="s">
        <v>76</v>
      </c>
      <c r="AY197" s="264" t="s">
        <v>414</v>
      </c>
    </row>
    <row r="198" s="1" customFormat="1" ht="16.5" customHeight="1">
      <c r="B198" s="47"/>
      <c r="C198" s="298" t="s">
        <v>708</v>
      </c>
      <c r="D198" s="298" t="s">
        <v>841</v>
      </c>
      <c r="E198" s="299" t="s">
        <v>4965</v>
      </c>
      <c r="F198" s="300" t="s">
        <v>4966</v>
      </c>
      <c r="G198" s="301" t="s">
        <v>704</v>
      </c>
      <c r="H198" s="302">
        <v>53.628</v>
      </c>
      <c r="I198" s="303"/>
      <c r="J198" s="304">
        <f>ROUND(I198*H198,2)</f>
        <v>0</v>
      </c>
      <c r="K198" s="300" t="s">
        <v>421</v>
      </c>
      <c r="L198" s="305"/>
      <c r="M198" s="306" t="s">
        <v>21</v>
      </c>
      <c r="N198" s="307" t="s">
        <v>47</v>
      </c>
      <c r="O198" s="48"/>
      <c r="P198" s="249">
        <f>O198*H198</f>
        <v>0</v>
      </c>
      <c r="Q198" s="249">
        <v>1</v>
      </c>
      <c r="R198" s="249">
        <f>Q198*H198</f>
        <v>53.628</v>
      </c>
      <c r="S198" s="249">
        <v>0</v>
      </c>
      <c r="T198" s="250">
        <f>S198*H198</f>
        <v>0</v>
      </c>
      <c r="AR198" s="25" t="s">
        <v>542</v>
      </c>
      <c r="AT198" s="25" t="s">
        <v>841</v>
      </c>
      <c r="AU198" s="25" t="s">
        <v>86</v>
      </c>
      <c r="AY198" s="25" t="s">
        <v>414</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422</v>
      </c>
      <c r="BM198" s="25" t="s">
        <v>4967</v>
      </c>
    </row>
    <row r="199" s="13" customFormat="1">
      <c r="B199" s="265"/>
      <c r="C199" s="266"/>
      <c r="D199" s="252" t="s">
        <v>428</v>
      </c>
      <c r="E199" s="267" t="s">
        <v>21</v>
      </c>
      <c r="F199" s="268" t="s">
        <v>4968</v>
      </c>
      <c r="G199" s="266"/>
      <c r="H199" s="269">
        <v>53.628</v>
      </c>
      <c r="I199" s="270"/>
      <c r="J199" s="266"/>
      <c r="K199" s="266"/>
      <c r="L199" s="271"/>
      <c r="M199" s="272"/>
      <c r="N199" s="273"/>
      <c r="O199" s="273"/>
      <c r="P199" s="273"/>
      <c r="Q199" s="273"/>
      <c r="R199" s="273"/>
      <c r="S199" s="273"/>
      <c r="T199" s="274"/>
      <c r="AT199" s="275" t="s">
        <v>428</v>
      </c>
      <c r="AU199" s="275" t="s">
        <v>86</v>
      </c>
      <c r="AV199" s="13" t="s">
        <v>86</v>
      </c>
      <c r="AW199" s="13" t="s">
        <v>39</v>
      </c>
      <c r="AX199" s="13" t="s">
        <v>83</v>
      </c>
      <c r="AY199" s="275" t="s">
        <v>414</v>
      </c>
    </row>
    <row r="200" s="11" customFormat="1" ht="22.32" customHeight="1">
      <c r="B200" s="224"/>
      <c r="C200" s="225"/>
      <c r="D200" s="226" t="s">
        <v>75</v>
      </c>
      <c r="E200" s="238" t="s">
        <v>639</v>
      </c>
      <c r="F200" s="238" t="s">
        <v>4969</v>
      </c>
      <c r="G200" s="225"/>
      <c r="H200" s="225"/>
      <c r="I200" s="228"/>
      <c r="J200" s="239">
        <f>BK200</f>
        <v>0</v>
      </c>
      <c r="K200" s="225"/>
      <c r="L200" s="230"/>
      <c r="M200" s="231"/>
      <c r="N200" s="232"/>
      <c r="O200" s="232"/>
      <c r="P200" s="233">
        <f>SUM(P201:P207)</f>
        <v>0</v>
      </c>
      <c r="Q200" s="232"/>
      <c r="R200" s="233">
        <f>SUM(R201:R207)</f>
        <v>0</v>
      </c>
      <c r="S200" s="232"/>
      <c r="T200" s="234">
        <f>SUM(T201:T207)</f>
        <v>13.84</v>
      </c>
      <c r="AR200" s="235" t="s">
        <v>83</v>
      </c>
      <c r="AT200" s="236" t="s">
        <v>75</v>
      </c>
      <c r="AU200" s="236" t="s">
        <v>86</v>
      </c>
      <c r="AY200" s="235" t="s">
        <v>414</v>
      </c>
      <c r="BK200" s="237">
        <f>SUM(BK201:BK207)</f>
        <v>0</v>
      </c>
    </row>
    <row r="201" s="1" customFormat="1" ht="63.75" customHeight="1">
      <c r="B201" s="47"/>
      <c r="C201" s="240" t="s">
        <v>715</v>
      </c>
      <c r="D201" s="240" t="s">
        <v>418</v>
      </c>
      <c r="E201" s="241" t="s">
        <v>4970</v>
      </c>
      <c r="F201" s="242" t="s">
        <v>4971</v>
      </c>
      <c r="G201" s="243" t="s">
        <v>192</v>
      </c>
      <c r="H201" s="244">
        <v>16</v>
      </c>
      <c r="I201" s="245"/>
      <c r="J201" s="246">
        <f>ROUND(I201*H201,2)</f>
        <v>0</v>
      </c>
      <c r="K201" s="242" t="s">
        <v>421</v>
      </c>
      <c r="L201" s="73"/>
      <c r="M201" s="247" t="s">
        <v>21</v>
      </c>
      <c r="N201" s="248" t="s">
        <v>47</v>
      </c>
      <c r="O201" s="48"/>
      <c r="P201" s="249">
        <f>O201*H201</f>
        <v>0</v>
      </c>
      <c r="Q201" s="249">
        <v>0</v>
      </c>
      <c r="R201" s="249">
        <f>Q201*H201</f>
        <v>0</v>
      </c>
      <c r="S201" s="249">
        <v>0.42499999999999999</v>
      </c>
      <c r="T201" s="250">
        <f>S201*H201</f>
        <v>6.7999999999999998</v>
      </c>
      <c r="AR201" s="25" t="s">
        <v>422</v>
      </c>
      <c r="AT201" s="25" t="s">
        <v>418</v>
      </c>
      <c r="AU201" s="25" t="s">
        <v>394</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422</v>
      </c>
      <c r="BM201" s="25" t="s">
        <v>4972</v>
      </c>
    </row>
    <row r="202" s="1" customFormat="1">
      <c r="B202" s="47"/>
      <c r="C202" s="75"/>
      <c r="D202" s="252" t="s">
        <v>425</v>
      </c>
      <c r="E202" s="75"/>
      <c r="F202" s="253" t="s">
        <v>4973</v>
      </c>
      <c r="G202" s="75"/>
      <c r="H202" s="75"/>
      <c r="I202" s="208"/>
      <c r="J202" s="75"/>
      <c r="K202" s="75"/>
      <c r="L202" s="73"/>
      <c r="M202" s="254"/>
      <c r="N202" s="48"/>
      <c r="O202" s="48"/>
      <c r="P202" s="48"/>
      <c r="Q202" s="48"/>
      <c r="R202" s="48"/>
      <c r="S202" s="48"/>
      <c r="T202" s="96"/>
      <c r="AT202" s="25" t="s">
        <v>425</v>
      </c>
      <c r="AU202" s="25" t="s">
        <v>394</v>
      </c>
    </row>
    <row r="203" s="12" customFormat="1">
      <c r="B203" s="255"/>
      <c r="C203" s="256"/>
      <c r="D203" s="252" t="s">
        <v>428</v>
      </c>
      <c r="E203" s="257" t="s">
        <v>21</v>
      </c>
      <c r="F203" s="258" t="s">
        <v>4881</v>
      </c>
      <c r="G203" s="256"/>
      <c r="H203" s="257" t="s">
        <v>21</v>
      </c>
      <c r="I203" s="259"/>
      <c r="J203" s="256"/>
      <c r="K203" s="256"/>
      <c r="L203" s="260"/>
      <c r="M203" s="261"/>
      <c r="N203" s="262"/>
      <c r="O203" s="262"/>
      <c r="P203" s="262"/>
      <c r="Q203" s="262"/>
      <c r="R203" s="262"/>
      <c r="S203" s="262"/>
      <c r="T203" s="263"/>
      <c r="AT203" s="264" t="s">
        <v>428</v>
      </c>
      <c r="AU203" s="264" t="s">
        <v>394</v>
      </c>
      <c r="AV203" s="12" t="s">
        <v>83</v>
      </c>
      <c r="AW203" s="12" t="s">
        <v>39</v>
      </c>
      <c r="AX203" s="12" t="s">
        <v>76</v>
      </c>
      <c r="AY203" s="264" t="s">
        <v>414</v>
      </c>
    </row>
    <row r="204" s="13" customFormat="1">
      <c r="B204" s="265"/>
      <c r="C204" s="266"/>
      <c r="D204" s="252" t="s">
        <v>428</v>
      </c>
      <c r="E204" s="267" t="s">
        <v>21</v>
      </c>
      <c r="F204" s="268" t="s">
        <v>4974</v>
      </c>
      <c r="G204" s="266"/>
      <c r="H204" s="269">
        <v>16</v>
      </c>
      <c r="I204" s="270"/>
      <c r="J204" s="266"/>
      <c r="K204" s="266"/>
      <c r="L204" s="271"/>
      <c r="M204" s="272"/>
      <c r="N204" s="273"/>
      <c r="O204" s="273"/>
      <c r="P204" s="273"/>
      <c r="Q204" s="273"/>
      <c r="R204" s="273"/>
      <c r="S204" s="273"/>
      <c r="T204" s="274"/>
      <c r="AT204" s="275" t="s">
        <v>428</v>
      </c>
      <c r="AU204" s="275" t="s">
        <v>394</v>
      </c>
      <c r="AV204" s="13" t="s">
        <v>86</v>
      </c>
      <c r="AW204" s="13" t="s">
        <v>39</v>
      </c>
      <c r="AX204" s="13" t="s">
        <v>83</v>
      </c>
      <c r="AY204" s="275" t="s">
        <v>414</v>
      </c>
    </row>
    <row r="205" s="12" customFormat="1">
      <c r="B205" s="255"/>
      <c r="C205" s="256"/>
      <c r="D205" s="252" t="s">
        <v>428</v>
      </c>
      <c r="E205" s="257" t="s">
        <v>21</v>
      </c>
      <c r="F205" s="258" t="s">
        <v>4883</v>
      </c>
      <c r="G205" s="256"/>
      <c r="H205" s="257" t="s">
        <v>21</v>
      </c>
      <c r="I205" s="259"/>
      <c r="J205" s="256"/>
      <c r="K205" s="256"/>
      <c r="L205" s="260"/>
      <c r="M205" s="261"/>
      <c r="N205" s="262"/>
      <c r="O205" s="262"/>
      <c r="P205" s="262"/>
      <c r="Q205" s="262"/>
      <c r="R205" s="262"/>
      <c r="S205" s="262"/>
      <c r="T205" s="263"/>
      <c r="AT205" s="264" t="s">
        <v>428</v>
      </c>
      <c r="AU205" s="264" t="s">
        <v>394</v>
      </c>
      <c r="AV205" s="12" t="s">
        <v>83</v>
      </c>
      <c r="AW205" s="12" t="s">
        <v>39</v>
      </c>
      <c r="AX205" s="12" t="s">
        <v>76</v>
      </c>
      <c r="AY205" s="264" t="s">
        <v>414</v>
      </c>
    </row>
    <row r="206" s="1" customFormat="1" ht="51" customHeight="1">
      <c r="B206" s="47"/>
      <c r="C206" s="240" t="s">
        <v>9</v>
      </c>
      <c r="D206" s="240" t="s">
        <v>418</v>
      </c>
      <c r="E206" s="241" t="s">
        <v>4975</v>
      </c>
      <c r="F206" s="242" t="s">
        <v>4976</v>
      </c>
      <c r="G206" s="243" t="s">
        <v>192</v>
      </c>
      <c r="H206" s="244">
        <v>16</v>
      </c>
      <c r="I206" s="245"/>
      <c r="J206" s="246">
        <f>ROUND(I206*H206,2)</f>
        <v>0</v>
      </c>
      <c r="K206" s="242" t="s">
        <v>421</v>
      </c>
      <c r="L206" s="73"/>
      <c r="M206" s="247" t="s">
        <v>21</v>
      </c>
      <c r="N206" s="248" t="s">
        <v>47</v>
      </c>
      <c r="O206" s="48"/>
      <c r="P206" s="249">
        <f>O206*H206</f>
        <v>0</v>
      </c>
      <c r="Q206" s="249">
        <v>0</v>
      </c>
      <c r="R206" s="249">
        <f>Q206*H206</f>
        <v>0</v>
      </c>
      <c r="S206" s="249">
        <v>0.44</v>
      </c>
      <c r="T206" s="250">
        <f>S206*H206</f>
        <v>7.04</v>
      </c>
      <c r="AR206" s="25" t="s">
        <v>422</v>
      </c>
      <c r="AT206" s="25" t="s">
        <v>418</v>
      </c>
      <c r="AU206" s="25" t="s">
        <v>394</v>
      </c>
      <c r="AY206" s="25" t="s">
        <v>414</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422</v>
      </c>
      <c r="BM206" s="25" t="s">
        <v>4977</v>
      </c>
    </row>
    <row r="207" s="1" customFormat="1">
      <c r="B207" s="47"/>
      <c r="C207" s="75"/>
      <c r="D207" s="252" t="s">
        <v>425</v>
      </c>
      <c r="E207" s="75"/>
      <c r="F207" s="253" t="s">
        <v>426</v>
      </c>
      <c r="G207" s="75"/>
      <c r="H207" s="75"/>
      <c r="I207" s="208"/>
      <c r="J207" s="75"/>
      <c r="K207" s="75"/>
      <c r="L207" s="73"/>
      <c r="M207" s="254"/>
      <c r="N207" s="48"/>
      <c r="O207" s="48"/>
      <c r="P207" s="48"/>
      <c r="Q207" s="48"/>
      <c r="R207" s="48"/>
      <c r="S207" s="48"/>
      <c r="T207" s="96"/>
      <c r="AT207" s="25" t="s">
        <v>425</v>
      </c>
      <c r="AU207" s="25" t="s">
        <v>394</v>
      </c>
    </row>
    <row r="208" s="11" customFormat="1" ht="29.88" customHeight="1">
      <c r="B208" s="224"/>
      <c r="C208" s="225"/>
      <c r="D208" s="226" t="s">
        <v>75</v>
      </c>
      <c r="E208" s="238" t="s">
        <v>422</v>
      </c>
      <c r="F208" s="238" t="s">
        <v>682</v>
      </c>
      <c r="G208" s="225"/>
      <c r="H208" s="225"/>
      <c r="I208" s="228"/>
      <c r="J208" s="239">
        <f>BK208</f>
        <v>0</v>
      </c>
      <c r="K208" s="225"/>
      <c r="L208" s="230"/>
      <c r="M208" s="231"/>
      <c r="N208" s="232"/>
      <c r="O208" s="232"/>
      <c r="P208" s="233">
        <f>SUM(P209:P220)</f>
        <v>0</v>
      </c>
      <c r="Q208" s="232"/>
      <c r="R208" s="233">
        <f>SUM(R209:R220)</f>
        <v>0</v>
      </c>
      <c r="S208" s="232"/>
      <c r="T208" s="234">
        <f>SUM(T209:T220)</f>
        <v>0</v>
      </c>
      <c r="AR208" s="235" t="s">
        <v>83</v>
      </c>
      <c r="AT208" s="236" t="s">
        <v>75</v>
      </c>
      <c r="AU208" s="236" t="s">
        <v>83</v>
      </c>
      <c r="AY208" s="235" t="s">
        <v>414</v>
      </c>
      <c r="BK208" s="237">
        <f>SUM(BK209:BK220)</f>
        <v>0</v>
      </c>
    </row>
    <row r="209" s="1" customFormat="1" ht="25.5" customHeight="1">
      <c r="B209" s="47"/>
      <c r="C209" s="240" t="s">
        <v>726</v>
      </c>
      <c r="D209" s="240" t="s">
        <v>418</v>
      </c>
      <c r="E209" s="241" t="s">
        <v>4978</v>
      </c>
      <c r="F209" s="242" t="s">
        <v>4979</v>
      </c>
      <c r="G209" s="243" t="s">
        <v>446</v>
      </c>
      <c r="H209" s="244">
        <v>8.0999999999999996</v>
      </c>
      <c r="I209" s="245"/>
      <c r="J209" s="246">
        <f>ROUND(I209*H209,2)</f>
        <v>0</v>
      </c>
      <c r="K209" s="242" t="s">
        <v>421</v>
      </c>
      <c r="L209" s="73"/>
      <c r="M209" s="247" t="s">
        <v>21</v>
      </c>
      <c r="N209" s="248" t="s">
        <v>47</v>
      </c>
      <c r="O209" s="48"/>
      <c r="P209" s="249">
        <f>O209*H209</f>
        <v>0</v>
      </c>
      <c r="Q209" s="249">
        <v>0</v>
      </c>
      <c r="R209" s="249">
        <f>Q209*H209</f>
        <v>0</v>
      </c>
      <c r="S209" s="249">
        <v>0</v>
      </c>
      <c r="T209" s="250">
        <f>S209*H209</f>
        <v>0</v>
      </c>
      <c r="AR209" s="25" t="s">
        <v>422</v>
      </c>
      <c r="AT209" s="25" t="s">
        <v>418</v>
      </c>
      <c r="AU209" s="25" t="s">
        <v>86</v>
      </c>
      <c r="AY209" s="25" t="s">
        <v>414</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422</v>
      </c>
      <c r="BM209" s="25" t="s">
        <v>4980</v>
      </c>
    </row>
    <row r="210" s="1" customFormat="1">
      <c r="B210" s="47"/>
      <c r="C210" s="75"/>
      <c r="D210" s="252" t="s">
        <v>425</v>
      </c>
      <c r="E210" s="75"/>
      <c r="F210" s="253" t="s">
        <v>4981</v>
      </c>
      <c r="G210" s="75"/>
      <c r="H210" s="75"/>
      <c r="I210" s="208"/>
      <c r="J210" s="75"/>
      <c r="K210" s="75"/>
      <c r="L210" s="73"/>
      <c r="M210" s="254"/>
      <c r="N210" s="48"/>
      <c r="O210" s="48"/>
      <c r="P210" s="48"/>
      <c r="Q210" s="48"/>
      <c r="R210" s="48"/>
      <c r="S210" s="48"/>
      <c r="T210" s="96"/>
      <c r="AT210" s="25" t="s">
        <v>425</v>
      </c>
      <c r="AU210" s="25" t="s">
        <v>86</v>
      </c>
    </row>
    <row r="211" s="12" customFormat="1">
      <c r="B211" s="255"/>
      <c r="C211" s="256"/>
      <c r="D211" s="252" t="s">
        <v>428</v>
      </c>
      <c r="E211" s="257" t="s">
        <v>21</v>
      </c>
      <c r="F211" s="258" t="s">
        <v>4877</v>
      </c>
      <c r="G211" s="256"/>
      <c r="H211" s="257" t="s">
        <v>21</v>
      </c>
      <c r="I211" s="259"/>
      <c r="J211" s="256"/>
      <c r="K211" s="256"/>
      <c r="L211" s="260"/>
      <c r="M211" s="261"/>
      <c r="N211" s="262"/>
      <c r="O211" s="262"/>
      <c r="P211" s="262"/>
      <c r="Q211" s="262"/>
      <c r="R211" s="262"/>
      <c r="S211" s="262"/>
      <c r="T211" s="263"/>
      <c r="AT211" s="264" t="s">
        <v>428</v>
      </c>
      <c r="AU211" s="264" t="s">
        <v>86</v>
      </c>
      <c r="AV211" s="12" t="s">
        <v>83</v>
      </c>
      <c r="AW211" s="12" t="s">
        <v>39</v>
      </c>
      <c r="AX211" s="12" t="s">
        <v>76</v>
      </c>
      <c r="AY211" s="264" t="s">
        <v>414</v>
      </c>
    </row>
    <row r="212" s="13" customFormat="1">
      <c r="B212" s="265"/>
      <c r="C212" s="266"/>
      <c r="D212" s="252" t="s">
        <v>428</v>
      </c>
      <c r="E212" s="267" t="s">
        <v>21</v>
      </c>
      <c r="F212" s="268" t="s">
        <v>4982</v>
      </c>
      <c r="G212" s="266"/>
      <c r="H212" s="269">
        <v>0.45000000000000001</v>
      </c>
      <c r="I212" s="270"/>
      <c r="J212" s="266"/>
      <c r="K212" s="266"/>
      <c r="L212" s="271"/>
      <c r="M212" s="272"/>
      <c r="N212" s="273"/>
      <c r="O212" s="273"/>
      <c r="P212" s="273"/>
      <c r="Q212" s="273"/>
      <c r="R212" s="273"/>
      <c r="S212" s="273"/>
      <c r="T212" s="274"/>
      <c r="AT212" s="275" t="s">
        <v>428</v>
      </c>
      <c r="AU212" s="275" t="s">
        <v>86</v>
      </c>
      <c r="AV212" s="13" t="s">
        <v>86</v>
      </c>
      <c r="AW212" s="13" t="s">
        <v>39</v>
      </c>
      <c r="AX212" s="13" t="s">
        <v>76</v>
      </c>
      <c r="AY212" s="275" t="s">
        <v>414</v>
      </c>
    </row>
    <row r="213" s="12" customFormat="1">
      <c r="B213" s="255"/>
      <c r="C213" s="256"/>
      <c r="D213" s="252" t="s">
        <v>428</v>
      </c>
      <c r="E213" s="257" t="s">
        <v>21</v>
      </c>
      <c r="F213" s="258" t="s">
        <v>4879</v>
      </c>
      <c r="G213" s="256"/>
      <c r="H213" s="257" t="s">
        <v>21</v>
      </c>
      <c r="I213" s="259"/>
      <c r="J213" s="256"/>
      <c r="K213" s="256"/>
      <c r="L213" s="260"/>
      <c r="M213" s="261"/>
      <c r="N213" s="262"/>
      <c r="O213" s="262"/>
      <c r="P213" s="262"/>
      <c r="Q213" s="262"/>
      <c r="R213" s="262"/>
      <c r="S213" s="262"/>
      <c r="T213" s="263"/>
      <c r="AT213" s="264" t="s">
        <v>428</v>
      </c>
      <c r="AU213" s="264" t="s">
        <v>86</v>
      </c>
      <c r="AV213" s="12" t="s">
        <v>83</v>
      </c>
      <c r="AW213" s="12" t="s">
        <v>39</v>
      </c>
      <c r="AX213" s="12" t="s">
        <v>76</v>
      </c>
      <c r="AY213" s="264" t="s">
        <v>414</v>
      </c>
    </row>
    <row r="214" s="13" customFormat="1">
      <c r="B214" s="265"/>
      <c r="C214" s="266"/>
      <c r="D214" s="252" t="s">
        <v>428</v>
      </c>
      <c r="E214" s="267" t="s">
        <v>21</v>
      </c>
      <c r="F214" s="268" t="s">
        <v>4982</v>
      </c>
      <c r="G214" s="266"/>
      <c r="H214" s="269">
        <v>0.45000000000000001</v>
      </c>
      <c r="I214" s="270"/>
      <c r="J214" s="266"/>
      <c r="K214" s="266"/>
      <c r="L214" s="271"/>
      <c r="M214" s="272"/>
      <c r="N214" s="273"/>
      <c r="O214" s="273"/>
      <c r="P214" s="273"/>
      <c r="Q214" s="273"/>
      <c r="R214" s="273"/>
      <c r="S214" s="273"/>
      <c r="T214" s="274"/>
      <c r="AT214" s="275" t="s">
        <v>428</v>
      </c>
      <c r="AU214" s="275" t="s">
        <v>86</v>
      </c>
      <c r="AV214" s="13" t="s">
        <v>86</v>
      </c>
      <c r="AW214" s="13" t="s">
        <v>39</v>
      </c>
      <c r="AX214" s="13" t="s">
        <v>76</v>
      </c>
      <c r="AY214" s="275" t="s">
        <v>414</v>
      </c>
    </row>
    <row r="215" s="12" customFormat="1">
      <c r="B215" s="255"/>
      <c r="C215" s="256"/>
      <c r="D215" s="252" t="s">
        <v>428</v>
      </c>
      <c r="E215" s="257" t="s">
        <v>21</v>
      </c>
      <c r="F215" s="258" t="s">
        <v>4892</v>
      </c>
      <c r="G215" s="256"/>
      <c r="H215" s="257" t="s">
        <v>21</v>
      </c>
      <c r="I215" s="259"/>
      <c r="J215" s="256"/>
      <c r="K215" s="256"/>
      <c r="L215" s="260"/>
      <c r="M215" s="261"/>
      <c r="N215" s="262"/>
      <c r="O215" s="262"/>
      <c r="P215" s="262"/>
      <c r="Q215" s="262"/>
      <c r="R215" s="262"/>
      <c r="S215" s="262"/>
      <c r="T215" s="263"/>
      <c r="AT215" s="264" t="s">
        <v>428</v>
      </c>
      <c r="AU215" s="264" t="s">
        <v>86</v>
      </c>
      <c r="AV215" s="12" t="s">
        <v>83</v>
      </c>
      <c r="AW215" s="12" t="s">
        <v>39</v>
      </c>
      <c r="AX215" s="12" t="s">
        <v>76</v>
      </c>
      <c r="AY215" s="264" t="s">
        <v>414</v>
      </c>
    </row>
    <row r="216" s="13" customFormat="1">
      <c r="B216" s="265"/>
      <c r="C216" s="266"/>
      <c r="D216" s="252" t="s">
        <v>428</v>
      </c>
      <c r="E216" s="267" t="s">
        <v>21</v>
      </c>
      <c r="F216" s="268" t="s">
        <v>4983</v>
      </c>
      <c r="G216" s="266"/>
      <c r="H216" s="269">
        <v>4.5899999999999999</v>
      </c>
      <c r="I216" s="270"/>
      <c r="J216" s="266"/>
      <c r="K216" s="266"/>
      <c r="L216" s="271"/>
      <c r="M216" s="272"/>
      <c r="N216" s="273"/>
      <c r="O216" s="273"/>
      <c r="P216" s="273"/>
      <c r="Q216" s="273"/>
      <c r="R216" s="273"/>
      <c r="S216" s="273"/>
      <c r="T216" s="274"/>
      <c r="AT216" s="275" t="s">
        <v>428</v>
      </c>
      <c r="AU216" s="275" t="s">
        <v>86</v>
      </c>
      <c r="AV216" s="13" t="s">
        <v>86</v>
      </c>
      <c r="AW216" s="13" t="s">
        <v>39</v>
      </c>
      <c r="AX216" s="13" t="s">
        <v>76</v>
      </c>
      <c r="AY216" s="275" t="s">
        <v>414</v>
      </c>
    </row>
    <row r="217" s="12" customFormat="1">
      <c r="B217" s="255"/>
      <c r="C217" s="256"/>
      <c r="D217" s="252" t="s">
        <v>428</v>
      </c>
      <c r="E217" s="257" t="s">
        <v>21</v>
      </c>
      <c r="F217" s="258" t="s">
        <v>4894</v>
      </c>
      <c r="G217" s="256"/>
      <c r="H217" s="257" t="s">
        <v>21</v>
      </c>
      <c r="I217" s="259"/>
      <c r="J217" s="256"/>
      <c r="K217" s="256"/>
      <c r="L217" s="260"/>
      <c r="M217" s="261"/>
      <c r="N217" s="262"/>
      <c r="O217" s="262"/>
      <c r="P217" s="262"/>
      <c r="Q217" s="262"/>
      <c r="R217" s="262"/>
      <c r="S217" s="262"/>
      <c r="T217" s="263"/>
      <c r="AT217" s="264" t="s">
        <v>428</v>
      </c>
      <c r="AU217" s="264" t="s">
        <v>86</v>
      </c>
      <c r="AV217" s="12" t="s">
        <v>83</v>
      </c>
      <c r="AW217" s="12" t="s">
        <v>39</v>
      </c>
      <c r="AX217" s="12" t="s">
        <v>76</v>
      </c>
      <c r="AY217" s="264" t="s">
        <v>414</v>
      </c>
    </row>
    <row r="218" s="13" customFormat="1">
      <c r="B218" s="265"/>
      <c r="C218" s="266"/>
      <c r="D218" s="252" t="s">
        <v>428</v>
      </c>
      <c r="E218" s="267" t="s">
        <v>21</v>
      </c>
      <c r="F218" s="268" t="s">
        <v>4984</v>
      </c>
      <c r="G218" s="266"/>
      <c r="H218" s="269">
        <v>2.6099999999999999</v>
      </c>
      <c r="I218" s="270"/>
      <c r="J218" s="266"/>
      <c r="K218" s="266"/>
      <c r="L218" s="271"/>
      <c r="M218" s="272"/>
      <c r="N218" s="273"/>
      <c r="O218" s="273"/>
      <c r="P218" s="273"/>
      <c r="Q218" s="273"/>
      <c r="R218" s="273"/>
      <c r="S218" s="273"/>
      <c r="T218" s="274"/>
      <c r="AT218" s="275" t="s">
        <v>428</v>
      </c>
      <c r="AU218" s="275" t="s">
        <v>86</v>
      </c>
      <c r="AV218" s="13" t="s">
        <v>86</v>
      </c>
      <c r="AW218" s="13" t="s">
        <v>39</v>
      </c>
      <c r="AX218" s="13" t="s">
        <v>76</v>
      </c>
      <c r="AY218" s="275" t="s">
        <v>414</v>
      </c>
    </row>
    <row r="219" s="15" customFormat="1">
      <c r="B219" s="287"/>
      <c r="C219" s="288"/>
      <c r="D219" s="252" t="s">
        <v>428</v>
      </c>
      <c r="E219" s="289" t="s">
        <v>21</v>
      </c>
      <c r="F219" s="290" t="s">
        <v>235</v>
      </c>
      <c r="G219" s="288"/>
      <c r="H219" s="291">
        <v>8.0999999999999996</v>
      </c>
      <c r="I219" s="292"/>
      <c r="J219" s="288"/>
      <c r="K219" s="288"/>
      <c r="L219" s="293"/>
      <c r="M219" s="294"/>
      <c r="N219" s="295"/>
      <c r="O219" s="295"/>
      <c r="P219" s="295"/>
      <c r="Q219" s="295"/>
      <c r="R219" s="295"/>
      <c r="S219" s="295"/>
      <c r="T219" s="296"/>
      <c r="AT219" s="297" t="s">
        <v>428</v>
      </c>
      <c r="AU219" s="297" t="s">
        <v>86</v>
      </c>
      <c r="AV219" s="15" t="s">
        <v>422</v>
      </c>
      <c r="AW219" s="15" t="s">
        <v>39</v>
      </c>
      <c r="AX219" s="15" t="s">
        <v>83</v>
      </c>
      <c r="AY219" s="297" t="s">
        <v>414</v>
      </c>
    </row>
    <row r="220" s="12" customFormat="1">
      <c r="B220" s="255"/>
      <c r="C220" s="256"/>
      <c r="D220" s="252" t="s">
        <v>428</v>
      </c>
      <c r="E220" s="257" t="s">
        <v>21</v>
      </c>
      <c r="F220" s="258" t="s">
        <v>4883</v>
      </c>
      <c r="G220" s="256"/>
      <c r="H220" s="257" t="s">
        <v>21</v>
      </c>
      <c r="I220" s="259"/>
      <c r="J220" s="256"/>
      <c r="K220" s="256"/>
      <c r="L220" s="260"/>
      <c r="M220" s="261"/>
      <c r="N220" s="262"/>
      <c r="O220" s="262"/>
      <c r="P220" s="262"/>
      <c r="Q220" s="262"/>
      <c r="R220" s="262"/>
      <c r="S220" s="262"/>
      <c r="T220" s="263"/>
      <c r="AT220" s="264" t="s">
        <v>428</v>
      </c>
      <c r="AU220" s="264" t="s">
        <v>86</v>
      </c>
      <c r="AV220" s="12" t="s">
        <v>83</v>
      </c>
      <c r="AW220" s="12" t="s">
        <v>39</v>
      </c>
      <c r="AX220" s="12" t="s">
        <v>76</v>
      </c>
      <c r="AY220" s="264" t="s">
        <v>414</v>
      </c>
    </row>
    <row r="221" s="11" customFormat="1" ht="29.88" customHeight="1">
      <c r="B221" s="224"/>
      <c r="C221" s="225"/>
      <c r="D221" s="226" t="s">
        <v>75</v>
      </c>
      <c r="E221" s="238" t="s">
        <v>498</v>
      </c>
      <c r="F221" s="238" t="s">
        <v>707</v>
      </c>
      <c r="G221" s="225"/>
      <c r="H221" s="225"/>
      <c r="I221" s="228"/>
      <c r="J221" s="239">
        <f>BK221</f>
        <v>0</v>
      </c>
      <c r="K221" s="225"/>
      <c r="L221" s="230"/>
      <c r="M221" s="231"/>
      <c r="N221" s="232"/>
      <c r="O221" s="232"/>
      <c r="P221" s="233">
        <f>SUM(P222:P224)</f>
        <v>0</v>
      </c>
      <c r="Q221" s="232"/>
      <c r="R221" s="233">
        <f>SUM(R222:R224)</f>
        <v>1.3360000000000001</v>
      </c>
      <c r="S221" s="232"/>
      <c r="T221" s="234">
        <f>SUM(T222:T224)</f>
        <v>0</v>
      </c>
      <c r="AR221" s="235" t="s">
        <v>83</v>
      </c>
      <c r="AT221" s="236" t="s">
        <v>75</v>
      </c>
      <c r="AU221" s="236" t="s">
        <v>83</v>
      </c>
      <c r="AY221" s="235" t="s">
        <v>414</v>
      </c>
      <c r="BK221" s="237">
        <f>SUM(BK222:BK224)</f>
        <v>0</v>
      </c>
    </row>
    <row r="222" s="1" customFormat="1" ht="25.5" customHeight="1">
      <c r="B222" s="47"/>
      <c r="C222" s="240" t="s">
        <v>740</v>
      </c>
      <c r="D222" s="240" t="s">
        <v>418</v>
      </c>
      <c r="E222" s="241" t="s">
        <v>4985</v>
      </c>
      <c r="F222" s="242" t="s">
        <v>4986</v>
      </c>
      <c r="G222" s="243" t="s">
        <v>192</v>
      </c>
      <c r="H222" s="244">
        <v>16</v>
      </c>
      <c r="I222" s="245"/>
      <c r="J222" s="246">
        <f>ROUND(I222*H222,2)</f>
        <v>0</v>
      </c>
      <c r="K222" s="242" t="s">
        <v>421</v>
      </c>
      <c r="L222" s="73"/>
      <c r="M222" s="247" t="s">
        <v>21</v>
      </c>
      <c r="N222" s="248" t="s">
        <v>47</v>
      </c>
      <c r="O222" s="48"/>
      <c r="P222" s="249">
        <f>O222*H222</f>
        <v>0</v>
      </c>
      <c r="Q222" s="249">
        <v>0</v>
      </c>
      <c r="R222" s="249">
        <f>Q222*H222</f>
        <v>0</v>
      </c>
      <c r="S222" s="249">
        <v>0</v>
      </c>
      <c r="T222" s="250">
        <f>S222*H222</f>
        <v>0</v>
      </c>
      <c r="AR222" s="25" t="s">
        <v>422</v>
      </c>
      <c r="AT222" s="25" t="s">
        <v>418</v>
      </c>
      <c r="AU222" s="25" t="s">
        <v>86</v>
      </c>
      <c r="AY222" s="25" t="s">
        <v>414</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422</v>
      </c>
      <c r="BM222" s="25" t="s">
        <v>4987</v>
      </c>
    </row>
    <row r="223" s="1" customFormat="1" ht="25.5" customHeight="1">
      <c r="B223" s="47"/>
      <c r="C223" s="240" t="s">
        <v>744</v>
      </c>
      <c r="D223" s="240" t="s">
        <v>418</v>
      </c>
      <c r="E223" s="241" t="s">
        <v>4988</v>
      </c>
      <c r="F223" s="242" t="s">
        <v>4989</v>
      </c>
      <c r="G223" s="243" t="s">
        <v>192</v>
      </c>
      <c r="H223" s="244">
        <v>16</v>
      </c>
      <c r="I223" s="245"/>
      <c r="J223" s="246">
        <f>ROUND(I223*H223,2)</f>
        <v>0</v>
      </c>
      <c r="K223" s="242" t="s">
        <v>421</v>
      </c>
      <c r="L223" s="73"/>
      <c r="M223" s="247" t="s">
        <v>21</v>
      </c>
      <c r="N223" s="248" t="s">
        <v>47</v>
      </c>
      <c r="O223" s="48"/>
      <c r="P223" s="249">
        <f>O223*H223</f>
        <v>0</v>
      </c>
      <c r="Q223" s="249">
        <v>0.083500000000000005</v>
      </c>
      <c r="R223" s="249">
        <f>Q223*H223</f>
        <v>1.3360000000000001</v>
      </c>
      <c r="S223" s="249">
        <v>0</v>
      </c>
      <c r="T223" s="250">
        <f>S223*H223</f>
        <v>0</v>
      </c>
      <c r="AR223" s="25" t="s">
        <v>422</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422</v>
      </c>
      <c r="BM223" s="25" t="s">
        <v>4990</v>
      </c>
    </row>
    <row r="224" s="1" customFormat="1">
      <c r="B224" s="47"/>
      <c r="C224" s="75"/>
      <c r="D224" s="252" t="s">
        <v>425</v>
      </c>
      <c r="E224" s="75"/>
      <c r="F224" s="253" t="s">
        <v>4991</v>
      </c>
      <c r="G224" s="75"/>
      <c r="H224" s="75"/>
      <c r="I224" s="208"/>
      <c r="J224" s="75"/>
      <c r="K224" s="75"/>
      <c r="L224" s="73"/>
      <c r="M224" s="254"/>
      <c r="N224" s="48"/>
      <c r="O224" s="48"/>
      <c r="P224" s="48"/>
      <c r="Q224" s="48"/>
      <c r="R224" s="48"/>
      <c r="S224" s="48"/>
      <c r="T224" s="96"/>
      <c r="AT224" s="25" t="s">
        <v>425</v>
      </c>
      <c r="AU224" s="25" t="s">
        <v>86</v>
      </c>
    </row>
    <row r="225" s="11" customFormat="1" ht="29.88" customHeight="1">
      <c r="B225" s="224"/>
      <c r="C225" s="225"/>
      <c r="D225" s="226" t="s">
        <v>75</v>
      </c>
      <c r="E225" s="238" t="s">
        <v>606</v>
      </c>
      <c r="F225" s="238" t="s">
        <v>4992</v>
      </c>
      <c r="G225" s="225"/>
      <c r="H225" s="225"/>
      <c r="I225" s="228"/>
      <c r="J225" s="239">
        <f>BK225</f>
        <v>0</v>
      </c>
      <c r="K225" s="225"/>
      <c r="L225" s="230"/>
      <c r="M225" s="231"/>
      <c r="N225" s="232"/>
      <c r="O225" s="232"/>
      <c r="P225" s="233">
        <f>SUM(P226:P342)</f>
        <v>0</v>
      </c>
      <c r="Q225" s="232"/>
      <c r="R225" s="233">
        <f>SUM(R226:R342)</f>
        <v>0.020400000000000001</v>
      </c>
      <c r="S225" s="232"/>
      <c r="T225" s="234">
        <f>SUM(T226:T342)</f>
        <v>22.516400000000004</v>
      </c>
      <c r="AR225" s="235" t="s">
        <v>83</v>
      </c>
      <c r="AT225" s="236" t="s">
        <v>75</v>
      </c>
      <c r="AU225" s="236" t="s">
        <v>83</v>
      </c>
      <c r="AY225" s="235" t="s">
        <v>414</v>
      </c>
      <c r="BK225" s="237">
        <f>SUM(BK226:BK342)</f>
        <v>0</v>
      </c>
    </row>
    <row r="226" s="1" customFormat="1" ht="25.5" customHeight="1">
      <c r="B226" s="47"/>
      <c r="C226" s="240" t="s">
        <v>751</v>
      </c>
      <c r="D226" s="240" t="s">
        <v>418</v>
      </c>
      <c r="E226" s="241" t="s">
        <v>1249</v>
      </c>
      <c r="F226" s="242" t="s">
        <v>1250</v>
      </c>
      <c r="G226" s="243" t="s">
        <v>192</v>
      </c>
      <c r="H226" s="244">
        <v>60</v>
      </c>
      <c r="I226" s="245"/>
      <c r="J226" s="246">
        <f>ROUND(I226*H226,2)</f>
        <v>0</v>
      </c>
      <c r="K226" s="242" t="s">
        <v>421</v>
      </c>
      <c r="L226" s="73"/>
      <c r="M226" s="247" t="s">
        <v>21</v>
      </c>
      <c r="N226" s="248" t="s">
        <v>47</v>
      </c>
      <c r="O226" s="48"/>
      <c r="P226" s="249">
        <f>O226*H226</f>
        <v>0</v>
      </c>
      <c r="Q226" s="249">
        <v>0.00012999999999999999</v>
      </c>
      <c r="R226" s="249">
        <f>Q226*H226</f>
        <v>0.0077999999999999996</v>
      </c>
      <c r="S226" s="249">
        <v>0</v>
      </c>
      <c r="T226" s="250">
        <f>S226*H226</f>
        <v>0</v>
      </c>
      <c r="AR226" s="25" t="s">
        <v>422</v>
      </c>
      <c r="AT226" s="25" t="s">
        <v>418</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422</v>
      </c>
      <c r="BM226" s="25" t="s">
        <v>4993</v>
      </c>
    </row>
    <row r="227" s="1" customFormat="1">
      <c r="B227" s="47"/>
      <c r="C227" s="75"/>
      <c r="D227" s="252" t="s">
        <v>425</v>
      </c>
      <c r="E227" s="75"/>
      <c r="F227" s="253" t="s">
        <v>1259</v>
      </c>
      <c r="G227" s="75"/>
      <c r="H227" s="75"/>
      <c r="I227" s="208"/>
      <c r="J227" s="75"/>
      <c r="K227" s="75"/>
      <c r="L227" s="73"/>
      <c r="M227" s="254"/>
      <c r="N227" s="48"/>
      <c r="O227" s="48"/>
      <c r="P227" s="48"/>
      <c r="Q227" s="48"/>
      <c r="R227" s="48"/>
      <c r="S227" s="48"/>
      <c r="T227" s="96"/>
      <c r="AT227" s="25" t="s">
        <v>425</v>
      </c>
      <c r="AU227" s="25" t="s">
        <v>86</v>
      </c>
    </row>
    <row r="228" s="13" customFormat="1">
      <c r="B228" s="265"/>
      <c r="C228" s="266"/>
      <c r="D228" s="252" t="s">
        <v>428</v>
      </c>
      <c r="E228" s="267" t="s">
        <v>21</v>
      </c>
      <c r="F228" s="268" t="s">
        <v>4994</v>
      </c>
      <c r="G228" s="266"/>
      <c r="H228" s="269">
        <v>60</v>
      </c>
      <c r="I228" s="270"/>
      <c r="J228" s="266"/>
      <c r="K228" s="266"/>
      <c r="L228" s="271"/>
      <c r="M228" s="272"/>
      <c r="N228" s="273"/>
      <c r="O228" s="273"/>
      <c r="P228" s="273"/>
      <c r="Q228" s="273"/>
      <c r="R228" s="273"/>
      <c r="S228" s="273"/>
      <c r="T228" s="274"/>
      <c r="AT228" s="275" t="s">
        <v>428</v>
      </c>
      <c r="AU228" s="275" t="s">
        <v>86</v>
      </c>
      <c r="AV228" s="13" t="s">
        <v>86</v>
      </c>
      <c r="AW228" s="13" t="s">
        <v>39</v>
      </c>
      <c r="AX228" s="13" t="s">
        <v>83</v>
      </c>
      <c r="AY228" s="275" t="s">
        <v>414</v>
      </c>
    </row>
    <row r="229" s="1" customFormat="1" ht="25.5" customHeight="1">
      <c r="B229" s="47"/>
      <c r="C229" s="240" t="s">
        <v>787</v>
      </c>
      <c r="D229" s="240" t="s">
        <v>418</v>
      </c>
      <c r="E229" s="241" t="s">
        <v>1256</v>
      </c>
      <c r="F229" s="242" t="s">
        <v>1257</v>
      </c>
      <c r="G229" s="243" t="s">
        <v>192</v>
      </c>
      <c r="H229" s="244">
        <v>60</v>
      </c>
      <c r="I229" s="245"/>
      <c r="J229" s="246">
        <f>ROUND(I229*H229,2)</f>
        <v>0</v>
      </c>
      <c r="K229" s="242" t="s">
        <v>421</v>
      </c>
      <c r="L229" s="73"/>
      <c r="M229" s="247" t="s">
        <v>21</v>
      </c>
      <c r="N229" s="248" t="s">
        <v>47</v>
      </c>
      <c r="O229" s="48"/>
      <c r="P229" s="249">
        <f>O229*H229</f>
        <v>0</v>
      </c>
      <c r="Q229" s="249">
        <v>0.00021000000000000001</v>
      </c>
      <c r="R229" s="249">
        <f>Q229*H229</f>
        <v>0.0126</v>
      </c>
      <c r="S229" s="249">
        <v>0</v>
      </c>
      <c r="T229" s="250">
        <f>S229*H229</f>
        <v>0</v>
      </c>
      <c r="AR229" s="25" t="s">
        <v>422</v>
      </c>
      <c r="AT229" s="25" t="s">
        <v>418</v>
      </c>
      <c r="AU229" s="25" t="s">
        <v>86</v>
      </c>
      <c r="AY229" s="25" t="s">
        <v>414</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422</v>
      </c>
      <c r="BM229" s="25" t="s">
        <v>4995</v>
      </c>
    </row>
    <row r="230" s="1" customFormat="1">
      <c r="B230" s="47"/>
      <c r="C230" s="75"/>
      <c r="D230" s="252" t="s">
        <v>425</v>
      </c>
      <c r="E230" s="75"/>
      <c r="F230" s="253" t="s">
        <v>1259</v>
      </c>
      <c r="G230" s="75"/>
      <c r="H230" s="75"/>
      <c r="I230" s="208"/>
      <c r="J230" s="75"/>
      <c r="K230" s="75"/>
      <c r="L230" s="73"/>
      <c r="M230" s="254"/>
      <c r="N230" s="48"/>
      <c r="O230" s="48"/>
      <c r="P230" s="48"/>
      <c r="Q230" s="48"/>
      <c r="R230" s="48"/>
      <c r="S230" s="48"/>
      <c r="T230" s="96"/>
      <c r="AT230" s="25" t="s">
        <v>425</v>
      </c>
      <c r="AU230" s="25" t="s">
        <v>86</v>
      </c>
    </row>
    <row r="231" s="13" customFormat="1">
      <c r="B231" s="265"/>
      <c r="C231" s="266"/>
      <c r="D231" s="252" t="s">
        <v>428</v>
      </c>
      <c r="E231" s="267" t="s">
        <v>21</v>
      </c>
      <c r="F231" s="268" t="s">
        <v>4996</v>
      </c>
      <c r="G231" s="266"/>
      <c r="H231" s="269">
        <v>60</v>
      </c>
      <c r="I231" s="270"/>
      <c r="J231" s="266"/>
      <c r="K231" s="266"/>
      <c r="L231" s="271"/>
      <c r="M231" s="272"/>
      <c r="N231" s="273"/>
      <c r="O231" s="273"/>
      <c r="P231" s="273"/>
      <c r="Q231" s="273"/>
      <c r="R231" s="273"/>
      <c r="S231" s="273"/>
      <c r="T231" s="274"/>
      <c r="AT231" s="275" t="s">
        <v>428</v>
      </c>
      <c r="AU231" s="275" t="s">
        <v>86</v>
      </c>
      <c r="AV231" s="13" t="s">
        <v>86</v>
      </c>
      <c r="AW231" s="13" t="s">
        <v>39</v>
      </c>
      <c r="AX231" s="13" t="s">
        <v>83</v>
      </c>
      <c r="AY231" s="275" t="s">
        <v>414</v>
      </c>
    </row>
    <row r="232" s="1" customFormat="1" ht="25.5" customHeight="1">
      <c r="B232" s="47"/>
      <c r="C232" s="240" t="s">
        <v>795</v>
      </c>
      <c r="D232" s="240" t="s">
        <v>418</v>
      </c>
      <c r="E232" s="241" t="s">
        <v>4997</v>
      </c>
      <c r="F232" s="242" t="s">
        <v>4998</v>
      </c>
      <c r="G232" s="243" t="s">
        <v>446</v>
      </c>
      <c r="H232" s="244">
        <v>0.18099999999999999</v>
      </c>
      <c r="I232" s="245"/>
      <c r="J232" s="246">
        <f>ROUND(I232*H232,2)</f>
        <v>0</v>
      </c>
      <c r="K232" s="242" t="s">
        <v>421</v>
      </c>
      <c r="L232" s="73"/>
      <c r="M232" s="247" t="s">
        <v>21</v>
      </c>
      <c r="N232" s="248" t="s">
        <v>47</v>
      </c>
      <c r="O232" s="48"/>
      <c r="P232" s="249">
        <f>O232*H232</f>
        <v>0</v>
      </c>
      <c r="Q232" s="249">
        <v>0</v>
      </c>
      <c r="R232" s="249">
        <f>Q232*H232</f>
        <v>0</v>
      </c>
      <c r="S232" s="249">
        <v>2.2000000000000002</v>
      </c>
      <c r="T232" s="250">
        <f>S232*H232</f>
        <v>0.3982</v>
      </c>
      <c r="AR232" s="25" t="s">
        <v>422</v>
      </c>
      <c r="AT232" s="25" t="s">
        <v>418</v>
      </c>
      <c r="AU232" s="25" t="s">
        <v>86</v>
      </c>
      <c r="AY232" s="25" t="s">
        <v>414</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422</v>
      </c>
      <c r="BM232" s="25" t="s">
        <v>4999</v>
      </c>
    </row>
    <row r="233" s="13" customFormat="1">
      <c r="B233" s="265"/>
      <c r="C233" s="266"/>
      <c r="D233" s="252" t="s">
        <v>428</v>
      </c>
      <c r="E233" s="267" t="s">
        <v>21</v>
      </c>
      <c r="F233" s="268" t="s">
        <v>5000</v>
      </c>
      <c r="G233" s="266"/>
      <c r="H233" s="269">
        <v>0.055</v>
      </c>
      <c r="I233" s="270"/>
      <c r="J233" s="266"/>
      <c r="K233" s="266"/>
      <c r="L233" s="271"/>
      <c r="M233" s="272"/>
      <c r="N233" s="273"/>
      <c r="O233" s="273"/>
      <c r="P233" s="273"/>
      <c r="Q233" s="273"/>
      <c r="R233" s="273"/>
      <c r="S233" s="273"/>
      <c r="T233" s="274"/>
      <c r="AT233" s="275" t="s">
        <v>428</v>
      </c>
      <c r="AU233" s="275" t="s">
        <v>86</v>
      </c>
      <c r="AV233" s="13" t="s">
        <v>86</v>
      </c>
      <c r="AW233" s="13" t="s">
        <v>39</v>
      </c>
      <c r="AX233" s="13" t="s">
        <v>76</v>
      </c>
      <c r="AY233" s="275" t="s">
        <v>414</v>
      </c>
    </row>
    <row r="234" s="13" customFormat="1">
      <c r="B234" s="265"/>
      <c r="C234" s="266"/>
      <c r="D234" s="252" t="s">
        <v>428</v>
      </c>
      <c r="E234" s="267" t="s">
        <v>21</v>
      </c>
      <c r="F234" s="268" t="s">
        <v>5001</v>
      </c>
      <c r="G234" s="266"/>
      <c r="H234" s="269">
        <v>0.094</v>
      </c>
      <c r="I234" s="270"/>
      <c r="J234" s="266"/>
      <c r="K234" s="266"/>
      <c r="L234" s="271"/>
      <c r="M234" s="272"/>
      <c r="N234" s="273"/>
      <c r="O234" s="273"/>
      <c r="P234" s="273"/>
      <c r="Q234" s="273"/>
      <c r="R234" s="273"/>
      <c r="S234" s="273"/>
      <c r="T234" s="274"/>
      <c r="AT234" s="275" t="s">
        <v>428</v>
      </c>
      <c r="AU234" s="275" t="s">
        <v>86</v>
      </c>
      <c r="AV234" s="13" t="s">
        <v>86</v>
      </c>
      <c r="AW234" s="13" t="s">
        <v>39</v>
      </c>
      <c r="AX234" s="13" t="s">
        <v>76</v>
      </c>
      <c r="AY234" s="275" t="s">
        <v>414</v>
      </c>
    </row>
    <row r="235" s="13" customFormat="1">
      <c r="B235" s="265"/>
      <c r="C235" s="266"/>
      <c r="D235" s="252" t="s">
        <v>428</v>
      </c>
      <c r="E235" s="267" t="s">
        <v>21</v>
      </c>
      <c r="F235" s="268" t="s">
        <v>5002</v>
      </c>
      <c r="G235" s="266"/>
      <c r="H235" s="269">
        <v>0.032000000000000001</v>
      </c>
      <c r="I235" s="270"/>
      <c r="J235" s="266"/>
      <c r="K235" s="266"/>
      <c r="L235" s="271"/>
      <c r="M235" s="272"/>
      <c r="N235" s="273"/>
      <c r="O235" s="273"/>
      <c r="P235" s="273"/>
      <c r="Q235" s="273"/>
      <c r="R235" s="273"/>
      <c r="S235" s="273"/>
      <c r="T235" s="274"/>
      <c r="AT235" s="275" t="s">
        <v>428</v>
      </c>
      <c r="AU235" s="275" t="s">
        <v>86</v>
      </c>
      <c r="AV235" s="13" t="s">
        <v>86</v>
      </c>
      <c r="AW235" s="13" t="s">
        <v>39</v>
      </c>
      <c r="AX235" s="13" t="s">
        <v>76</v>
      </c>
      <c r="AY235" s="275" t="s">
        <v>414</v>
      </c>
    </row>
    <row r="236" s="15" customFormat="1">
      <c r="B236" s="287"/>
      <c r="C236" s="288"/>
      <c r="D236" s="252" t="s">
        <v>428</v>
      </c>
      <c r="E236" s="289" t="s">
        <v>21</v>
      </c>
      <c r="F236" s="290" t="s">
        <v>235</v>
      </c>
      <c r="G236" s="288"/>
      <c r="H236" s="291">
        <v>0.18099999999999999</v>
      </c>
      <c r="I236" s="292"/>
      <c r="J236" s="288"/>
      <c r="K236" s="288"/>
      <c r="L236" s="293"/>
      <c r="M236" s="294"/>
      <c r="N236" s="295"/>
      <c r="O236" s="295"/>
      <c r="P236" s="295"/>
      <c r="Q236" s="295"/>
      <c r="R236" s="295"/>
      <c r="S236" s="295"/>
      <c r="T236" s="296"/>
      <c r="AT236" s="297" t="s">
        <v>428</v>
      </c>
      <c r="AU236" s="297" t="s">
        <v>86</v>
      </c>
      <c r="AV236" s="15" t="s">
        <v>422</v>
      </c>
      <c r="AW236" s="15" t="s">
        <v>39</v>
      </c>
      <c r="AX236" s="15" t="s">
        <v>83</v>
      </c>
      <c r="AY236" s="297" t="s">
        <v>414</v>
      </c>
    </row>
    <row r="237" s="12" customFormat="1">
      <c r="B237" s="255"/>
      <c r="C237" s="256"/>
      <c r="D237" s="252" t="s">
        <v>428</v>
      </c>
      <c r="E237" s="257" t="s">
        <v>21</v>
      </c>
      <c r="F237" s="258" t="s">
        <v>5003</v>
      </c>
      <c r="G237" s="256"/>
      <c r="H237" s="257" t="s">
        <v>21</v>
      </c>
      <c r="I237" s="259"/>
      <c r="J237" s="256"/>
      <c r="K237" s="256"/>
      <c r="L237" s="260"/>
      <c r="M237" s="261"/>
      <c r="N237" s="262"/>
      <c r="O237" s="262"/>
      <c r="P237" s="262"/>
      <c r="Q237" s="262"/>
      <c r="R237" s="262"/>
      <c r="S237" s="262"/>
      <c r="T237" s="263"/>
      <c r="AT237" s="264" t="s">
        <v>428</v>
      </c>
      <c r="AU237" s="264" t="s">
        <v>86</v>
      </c>
      <c r="AV237" s="12" t="s">
        <v>83</v>
      </c>
      <c r="AW237" s="12" t="s">
        <v>39</v>
      </c>
      <c r="AX237" s="12" t="s">
        <v>76</v>
      </c>
      <c r="AY237" s="264" t="s">
        <v>414</v>
      </c>
    </row>
    <row r="238" s="1" customFormat="1" ht="25.5" customHeight="1">
      <c r="B238" s="47"/>
      <c r="C238" s="240" t="s">
        <v>799</v>
      </c>
      <c r="D238" s="240" t="s">
        <v>418</v>
      </c>
      <c r="E238" s="241" t="s">
        <v>5004</v>
      </c>
      <c r="F238" s="242" t="s">
        <v>5005</v>
      </c>
      <c r="G238" s="243" t="s">
        <v>446</v>
      </c>
      <c r="H238" s="244">
        <v>1.7589999999999999</v>
      </c>
      <c r="I238" s="245"/>
      <c r="J238" s="246">
        <f>ROUND(I238*H238,2)</f>
        <v>0</v>
      </c>
      <c r="K238" s="242" t="s">
        <v>421</v>
      </c>
      <c r="L238" s="73"/>
      <c r="M238" s="247" t="s">
        <v>21</v>
      </c>
      <c r="N238" s="248" t="s">
        <v>47</v>
      </c>
      <c r="O238" s="48"/>
      <c r="P238" s="249">
        <f>O238*H238</f>
        <v>0</v>
      </c>
      <c r="Q238" s="249">
        <v>0</v>
      </c>
      <c r="R238" s="249">
        <f>Q238*H238</f>
        <v>0</v>
      </c>
      <c r="S238" s="249">
        <v>2.2000000000000002</v>
      </c>
      <c r="T238" s="250">
        <f>S238*H238</f>
        <v>3.8698000000000001</v>
      </c>
      <c r="AR238" s="25" t="s">
        <v>422</v>
      </c>
      <c r="AT238" s="25" t="s">
        <v>418</v>
      </c>
      <c r="AU238" s="25" t="s">
        <v>86</v>
      </c>
      <c r="AY238" s="25" t="s">
        <v>414</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422</v>
      </c>
      <c r="BM238" s="25" t="s">
        <v>5006</v>
      </c>
    </row>
    <row r="239" s="13" customFormat="1">
      <c r="B239" s="265"/>
      <c r="C239" s="266"/>
      <c r="D239" s="252" t="s">
        <v>428</v>
      </c>
      <c r="E239" s="267" t="s">
        <v>21</v>
      </c>
      <c r="F239" s="268" t="s">
        <v>5007</v>
      </c>
      <c r="G239" s="266"/>
      <c r="H239" s="269">
        <v>0.11500000000000001</v>
      </c>
      <c r="I239" s="270"/>
      <c r="J239" s="266"/>
      <c r="K239" s="266"/>
      <c r="L239" s="271"/>
      <c r="M239" s="272"/>
      <c r="N239" s="273"/>
      <c r="O239" s="273"/>
      <c r="P239" s="273"/>
      <c r="Q239" s="273"/>
      <c r="R239" s="273"/>
      <c r="S239" s="273"/>
      <c r="T239" s="274"/>
      <c r="AT239" s="275" t="s">
        <v>428</v>
      </c>
      <c r="AU239" s="275" t="s">
        <v>86</v>
      </c>
      <c r="AV239" s="13" t="s">
        <v>86</v>
      </c>
      <c r="AW239" s="13" t="s">
        <v>39</v>
      </c>
      <c r="AX239" s="13" t="s">
        <v>76</v>
      </c>
      <c r="AY239" s="275" t="s">
        <v>414</v>
      </c>
    </row>
    <row r="240" s="13" customFormat="1">
      <c r="B240" s="265"/>
      <c r="C240" s="266"/>
      <c r="D240" s="252" t="s">
        <v>428</v>
      </c>
      <c r="E240" s="267" t="s">
        <v>21</v>
      </c>
      <c r="F240" s="268" t="s">
        <v>5008</v>
      </c>
      <c r="G240" s="266"/>
      <c r="H240" s="269">
        <v>0.33000000000000002</v>
      </c>
      <c r="I240" s="270"/>
      <c r="J240" s="266"/>
      <c r="K240" s="266"/>
      <c r="L240" s="271"/>
      <c r="M240" s="272"/>
      <c r="N240" s="273"/>
      <c r="O240" s="273"/>
      <c r="P240" s="273"/>
      <c r="Q240" s="273"/>
      <c r="R240" s="273"/>
      <c r="S240" s="273"/>
      <c r="T240" s="274"/>
      <c r="AT240" s="275" t="s">
        <v>428</v>
      </c>
      <c r="AU240" s="275" t="s">
        <v>86</v>
      </c>
      <c r="AV240" s="13" t="s">
        <v>86</v>
      </c>
      <c r="AW240" s="13" t="s">
        <v>39</v>
      </c>
      <c r="AX240" s="13" t="s">
        <v>76</v>
      </c>
      <c r="AY240" s="275" t="s">
        <v>414</v>
      </c>
    </row>
    <row r="241" s="13" customFormat="1">
      <c r="B241" s="265"/>
      <c r="C241" s="266"/>
      <c r="D241" s="252" t="s">
        <v>428</v>
      </c>
      <c r="E241" s="267" t="s">
        <v>21</v>
      </c>
      <c r="F241" s="268" t="s">
        <v>5009</v>
      </c>
      <c r="G241" s="266"/>
      <c r="H241" s="269">
        <v>0.23400000000000001</v>
      </c>
      <c r="I241" s="270"/>
      <c r="J241" s="266"/>
      <c r="K241" s="266"/>
      <c r="L241" s="271"/>
      <c r="M241" s="272"/>
      <c r="N241" s="273"/>
      <c r="O241" s="273"/>
      <c r="P241" s="273"/>
      <c r="Q241" s="273"/>
      <c r="R241" s="273"/>
      <c r="S241" s="273"/>
      <c r="T241" s="274"/>
      <c r="AT241" s="275" t="s">
        <v>428</v>
      </c>
      <c r="AU241" s="275" t="s">
        <v>86</v>
      </c>
      <c r="AV241" s="13" t="s">
        <v>86</v>
      </c>
      <c r="AW241" s="13" t="s">
        <v>39</v>
      </c>
      <c r="AX241" s="13" t="s">
        <v>76</v>
      </c>
      <c r="AY241" s="275" t="s">
        <v>414</v>
      </c>
    </row>
    <row r="242" s="13" customFormat="1">
      <c r="B242" s="265"/>
      <c r="C242" s="266"/>
      <c r="D242" s="252" t="s">
        <v>428</v>
      </c>
      <c r="E242" s="267" t="s">
        <v>21</v>
      </c>
      <c r="F242" s="268" t="s">
        <v>5010</v>
      </c>
      <c r="G242" s="266"/>
      <c r="H242" s="269">
        <v>0.26900000000000002</v>
      </c>
      <c r="I242" s="270"/>
      <c r="J242" s="266"/>
      <c r="K242" s="266"/>
      <c r="L242" s="271"/>
      <c r="M242" s="272"/>
      <c r="N242" s="273"/>
      <c r="O242" s="273"/>
      <c r="P242" s="273"/>
      <c r="Q242" s="273"/>
      <c r="R242" s="273"/>
      <c r="S242" s="273"/>
      <c r="T242" s="274"/>
      <c r="AT242" s="275" t="s">
        <v>428</v>
      </c>
      <c r="AU242" s="275" t="s">
        <v>86</v>
      </c>
      <c r="AV242" s="13" t="s">
        <v>86</v>
      </c>
      <c r="AW242" s="13" t="s">
        <v>39</v>
      </c>
      <c r="AX242" s="13" t="s">
        <v>76</v>
      </c>
      <c r="AY242" s="275" t="s">
        <v>414</v>
      </c>
    </row>
    <row r="243" s="13" customFormat="1">
      <c r="B243" s="265"/>
      <c r="C243" s="266"/>
      <c r="D243" s="252" t="s">
        <v>428</v>
      </c>
      <c r="E243" s="267" t="s">
        <v>21</v>
      </c>
      <c r="F243" s="268" t="s">
        <v>5011</v>
      </c>
      <c r="G243" s="266"/>
      <c r="H243" s="269">
        <v>0.214</v>
      </c>
      <c r="I243" s="270"/>
      <c r="J243" s="266"/>
      <c r="K243" s="266"/>
      <c r="L243" s="271"/>
      <c r="M243" s="272"/>
      <c r="N243" s="273"/>
      <c r="O243" s="273"/>
      <c r="P243" s="273"/>
      <c r="Q243" s="273"/>
      <c r="R243" s="273"/>
      <c r="S243" s="273"/>
      <c r="T243" s="274"/>
      <c r="AT243" s="275" t="s">
        <v>428</v>
      </c>
      <c r="AU243" s="275" t="s">
        <v>86</v>
      </c>
      <c r="AV243" s="13" t="s">
        <v>86</v>
      </c>
      <c r="AW243" s="13" t="s">
        <v>39</v>
      </c>
      <c r="AX243" s="13" t="s">
        <v>76</v>
      </c>
      <c r="AY243" s="275" t="s">
        <v>414</v>
      </c>
    </row>
    <row r="244" s="13" customFormat="1">
      <c r="B244" s="265"/>
      <c r="C244" s="266"/>
      <c r="D244" s="252" t="s">
        <v>428</v>
      </c>
      <c r="E244" s="267" t="s">
        <v>21</v>
      </c>
      <c r="F244" s="268" t="s">
        <v>5012</v>
      </c>
      <c r="G244" s="266"/>
      <c r="H244" s="269">
        <v>0.246</v>
      </c>
      <c r="I244" s="270"/>
      <c r="J244" s="266"/>
      <c r="K244" s="266"/>
      <c r="L244" s="271"/>
      <c r="M244" s="272"/>
      <c r="N244" s="273"/>
      <c r="O244" s="273"/>
      <c r="P244" s="273"/>
      <c r="Q244" s="273"/>
      <c r="R244" s="273"/>
      <c r="S244" s="273"/>
      <c r="T244" s="274"/>
      <c r="AT244" s="275" t="s">
        <v>428</v>
      </c>
      <c r="AU244" s="275" t="s">
        <v>86</v>
      </c>
      <c r="AV244" s="13" t="s">
        <v>86</v>
      </c>
      <c r="AW244" s="13" t="s">
        <v>39</v>
      </c>
      <c r="AX244" s="13" t="s">
        <v>76</v>
      </c>
      <c r="AY244" s="275" t="s">
        <v>414</v>
      </c>
    </row>
    <row r="245" s="13" customFormat="1">
      <c r="B245" s="265"/>
      <c r="C245" s="266"/>
      <c r="D245" s="252" t="s">
        <v>428</v>
      </c>
      <c r="E245" s="267" t="s">
        <v>21</v>
      </c>
      <c r="F245" s="268" t="s">
        <v>5013</v>
      </c>
      <c r="G245" s="266"/>
      <c r="H245" s="269">
        <v>0.35099999999999998</v>
      </c>
      <c r="I245" s="270"/>
      <c r="J245" s="266"/>
      <c r="K245" s="266"/>
      <c r="L245" s="271"/>
      <c r="M245" s="272"/>
      <c r="N245" s="273"/>
      <c r="O245" s="273"/>
      <c r="P245" s="273"/>
      <c r="Q245" s="273"/>
      <c r="R245" s="273"/>
      <c r="S245" s="273"/>
      <c r="T245" s="274"/>
      <c r="AT245" s="275" t="s">
        <v>428</v>
      </c>
      <c r="AU245" s="275" t="s">
        <v>86</v>
      </c>
      <c r="AV245" s="13" t="s">
        <v>86</v>
      </c>
      <c r="AW245" s="13" t="s">
        <v>39</v>
      </c>
      <c r="AX245" s="13" t="s">
        <v>76</v>
      </c>
      <c r="AY245" s="275" t="s">
        <v>414</v>
      </c>
    </row>
    <row r="246" s="15" customFormat="1">
      <c r="B246" s="287"/>
      <c r="C246" s="288"/>
      <c r="D246" s="252" t="s">
        <v>428</v>
      </c>
      <c r="E246" s="289" t="s">
        <v>21</v>
      </c>
      <c r="F246" s="290" t="s">
        <v>235</v>
      </c>
      <c r="G246" s="288"/>
      <c r="H246" s="291">
        <v>1.7589999999999999</v>
      </c>
      <c r="I246" s="292"/>
      <c r="J246" s="288"/>
      <c r="K246" s="288"/>
      <c r="L246" s="293"/>
      <c r="M246" s="294"/>
      <c r="N246" s="295"/>
      <c r="O246" s="295"/>
      <c r="P246" s="295"/>
      <c r="Q246" s="295"/>
      <c r="R246" s="295"/>
      <c r="S246" s="295"/>
      <c r="T246" s="296"/>
      <c r="AT246" s="297" t="s">
        <v>428</v>
      </c>
      <c r="AU246" s="297" t="s">
        <v>86</v>
      </c>
      <c r="AV246" s="15" t="s">
        <v>422</v>
      </c>
      <c r="AW246" s="15" t="s">
        <v>39</v>
      </c>
      <c r="AX246" s="15" t="s">
        <v>83</v>
      </c>
      <c r="AY246" s="297" t="s">
        <v>414</v>
      </c>
    </row>
    <row r="247" s="12" customFormat="1">
      <c r="B247" s="255"/>
      <c r="C247" s="256"/>
      <c r="D247" s="252" t="s">
        <v>428</v>
      </c>
      <c r="E247" s="257" t="s">
        <v>21</v>
      </c>
      <c r="F247" s="258" t="s">
        <v>5003</v>
      </c>
      <c r="G247" s="256"/>
      <c r="H247" s="257" t="s">
        <v>21</v>
      </c>
      <c r="I247" s="259"/>
      <c r="J247" s="256"/>
      <c r="K247" s="256"/>
      <c r="L247" s="260"/>
      <c r="M247" s="261"/>
      <c r="N247" s="262"/>
      <c r="O247" s="262"/>
      <c r="P247" s="262"/>
      <c r="Q247" s="262"/>
      <c r="R247" s="262"/>
      <c r="S247" s="262"/>
      <c r="T247" s="263"/>
      <c r="AT247" s="264" t="s">
        <v>428</v>
      </c>
      <c r="AU247" s="264" t="s">
        <v>86</v>
      </c>
      <c r="AV247" s="12" t="s">
        <v>83</v>
      </c>
      <c r="AW247" s="12" t="s">
        <v>39</v>
      </c>
      <c r="AX247" s="12" t="s">
        <v>76</v>
      </c>
      <c r="AY247" s="264" t="s">
        <v>414</v>
      </c>
    </row>
    <row r="248" s="1" customFormat="1" ht="25.5" customHeight="1">
      <c r="B248" s="47"/>
      <c r="C248" s="240" t="s">
        <v>803</v>
      </c>
      <c r="D248" s="240" t="s">
        <v>418</v>
      </c>
      <c r="E248" s="241" t="s">
        <v>1471</v>
      </c>
      <c r="F248" s="242" t="s">
        <v>1472</v>
      </c>
      <c r="G248" s="243" t="s">
        <v>446</v>
      </c>
      <c r="H248" s="244">
        <v>4.5869999999999997</v>
      </c>
      <c r="I248" s="245"/>
      <c r="J248" s="246">
        <f>ROUND(I248*H248,2)</f>
        <v>0</v>
      </c>
      <c r="K248" s="242" t="s">
        <v>421</v>
      </c>
      <c r="L248" s="73"/>
      <c r="M248" s="247" t="s">
        <v>21</v>
      </c>
      <c r="N248" s="248" t="s">
        <v>47</v>
      </c>
      <c r="O248" s="48"/>
      <c r="P248" s="249">
        <f>O248*H248</f>
        <v>0</v>
      </c>
      <c r="Q248" s="249">
        <v>0</v>
      </c>
      <c r="R248" s="249">
        <f>Q248*H248</f>
        <v>0</v>
      </c>
      <c r="S248" s="249">
        <v>2.2000000000000002</v>
      </c>
      <c r="T248" s="250">
        <f>S248*H248</f>
        <v>10.0914</v>
      </c>
      <c r="AR248" s="25" t="s">
        <v>422</v>
      </c>
      <c r="AT248" s="25" t="s">
        <v>418</v>
      </c>
      <c r="AU248" s="25" t="s">
        <v>86</v>
      </c>
      <c r="AY248" s="25" t="s">
        <v>414</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422</v>
      </c>
      <c r="BM248" s="25" t="s">
        <v>5014</v>
      </c>
    </row>
    <row r="249" s="12" customFormat="1">
      <c r="B249" s="255"/>
      <c r="C249" s="256"/>
      <c r="D249" s="252" t="s">
        <v>428</v>
      </c>
      <c r="E249" s="257" t="s">
        <v>21</v>
      </c>
      <c r="F249" s="258" t="s">
        <v>5015</v>
      </c>
      <c r="G249" s="256"/>
      <c r="H249" s="257" t="s">
        <v>21</v>
      </c>
      <c r="I249" s="259"/>
      <c r="J249" s="256"/>
      <c r="K249" s="256"/>
      <c r="L249" s="260"/>
      <c r="M249" s="261"/>
      <c r="N249" s="262"/>
      <c r="O249" s="262"/>
      <c r="P249" s="262"/>
      <c r="Q249" s="262"/>
      <c r="R249" s="262"/>
      <c r="S249" s="262"/>
      <c r="T249" s="263"/>
      <c r="AT249" s="264" t="s">
        <v>428</v>
      </c>
      <c r="AU249" s="264" t="s">
        <v>86</v>
      </c>
      <c r="AV249" s="12" t="s">
        <v>83</v>
      </c>
      <c r="AW249" s="12" t="s">
        <v>39</v>
      </c>
      <c r="AX249" s="12" t="s">
        <v>76</v>
      </c>
      <c r="AY249" s="264" t="s">
        <v>414</v>
      </c>
    </row>
    <row r="250" s="13" customFormat="1">
      <c r="B250" s="265"/>
      <c r="C250" s="266"/>
      <c r="D250" s="252" t="s">
        <v>428</v>
      </c>
      <c r="E250" s="267" t="s">
        <v>21</v>
      </c>
      <c r="F250" s="268" t="s">
        <v>5016</v>
      </c>
      <c r="G250" s="266"/>
      <c r="H250" s="269">
        <v>0.745</v>
      </c>
      <c r="I250" s="270"/>
      <c r="J250" s="266"/>
      <c r="K250" s="266"/>
      <c r="L250" s="271"/>
      <c r="M250" s="272"/>
      <c r="N250" s="273"/>
      <c r="O250" s="273"/>
      <c r="P250" s="273"/>
      <c r="Q250" s="273"/>
      <c r="R250" s="273"/>
      <c r="S250" s="273"/>
      <c r="T250" s="274"/>
      <c r="AT250" s="275" t="s">
        <v>428</v>
      </c>
      <c r="AU250" s="275" t="s">
        <v>86</v>
      </c>
      <c r="AV250" s="13" t="s">
        <v>86</v>
      </c>
      <c r="AW250" s="13" t="s">
        <v>39</v>
      </c>
      <c r="AX250" s="13" t="s">
        <v>76</v>
      </c>
      <c r="AY250" s="275" t="s">
        <v>414</v>
      </c>
    </row>
    <row r="251" s="13" customFormat="1">
      <c r="B251" s="265"/>
      <c r="C251" s="266"/>
      <c r="D251" s="252" t="s">
        <v>428</v>
      </c>
      <c r="E251" s="267" t="s">
        <v>21</v>
      </c>
      <c r="F251" s="268" t="s">
        <v>5017</v>
      </c>
      <c r="G251" s="266"/>
      <c r="H251" s="269">
        <v>0.56200000000000006</v>
      </c>
      <c r="I251" s="270"/>
      <c r="J251" s="266"/>
      <c r="K251" s="266"/>
      <c r="L251" s="271"/>
      <c r="M251" s="272"/>
      <c r="N251" s="273"/>
      <c r="O251" s="273"/>
      <c r="P251" s="273"/>
      <c r="Q251" s="273"/>
      <c r="R251" s="273"/>
      <c r="S251" s="273"/>
      <c r="T251" s="274"/>
      <c r="AT251" s="275" t="s">
        <v>428</v>
      </c>
      <c r="AU251" s="275" t="s">
        <v>86</v>
      </c>
      <c r="AV251" s="13" t="s">
        <v>86</v>
      </c>
      <c r="AW251" s="13" t="s">
        <v>39</v>
      </c>
      <c r="AX251" s="13" t="s">
        <v>76</v>
      </c>
      <c r="AY251" s="275" t="s">
        <v>414</v>
      </c>
    </row>
    <row r="252" s="13" customFormat="1">
      <c r="B252" s="265"/>
      <c r="C252" s="266"/>
      <c r="D252" s="252" t="s">
        <v>428</v>
      </c>
      <c r="E252" s="267" t="s">
        <v>21</v>
      </c>
      <c r="F252" s="268" t="s">
        <v>5018</v>
      </c>
      <c r="G252" s="266"/>
      <c r="H252" s="269">
        <v>0.59499999999999997</v>
      </c>
      <c r="I252" s="270"/>
      <c r="J252" s="266"/>
      <c r="K252" s="266"/>
      <c r="L252" s="271"/>
      <c r="M252" s="272"/>
      <c r="N252" s="273"/>
      <c r="O252" s="273"/>
      <c r="P252" s="273"/>
      <c r="Q252" s="273"/>
      <c r="R252" s="273"/>
      <c r="S252" s="273"/>
      <c r="T252" s="274"/>
      <c r="AT252" s="275" t="s">
        <v>428</v>
      </c>
      <c r="AU252" s="275" t="s">
        <v>86</v>
      </c>
      <c r="AV252" s="13" t="s">
        <v>86</v>
      </c>
      <c r="AW252" s="13" t="s">
        <v>39</v>
      </c>
      <c r="AX252" s="13" t="s">
        <v>76</v>
      </c>
      <c r="AY252" s="275" t="s">
        <v>414</v>
      </c>
    </row>
    <row r="253" s="12" customFormat="1">
      <c r="B253" s="255"/>
      <c r="C253" s="256"/>
      <c r="D253" s="252" t="s">
        <v>428</v>
      </c>
      <c r="E253" s="257" t="s">
        <v>21</v>
      </c>
      <c r="F253" s="258" t="s">
        <v>5019</v>
      </c>
      <c r="G253" s="256"/>
      <c r="H253" s="257" t="s">
        <v>21</v>
      </c>
      <c r="I253" s="259"/>
      <c r="J253" s="256"/>
      <c r="K253" s="256"/>
      <c r="L253" s="260"/>
      <c r="M253" s="261"/>
      <c r="N253" s="262"/>
      <c r="O253" s="262"/>
      <c r="P253" s="262"/>
      <c r="Q253" s="262"/>
      <c r="R253" s="262"/>
      <c r="S253" s="262"/>
      <c r="T253" s="263"/>
      <c r="AT253" s="264" t="s">
        <v>428</v>
      </c>
      <c r="AU253" s="264" t="s">
        <v>86</v>
      </c>
      <c r="AV253" s="12" t="s">
        <v>83</v>
      </c>
      <c r="AW253" s="12" t="s">
        <v>39</v>
      </c>
      <c r="AX253" s="12" t="s">
        <v>76</v>
      </c>
      <c r="AY253" s="264" t="s">
        <v>414</v>
      </c>
    </row>
    <row r="254" s="13" customFormat="1">
      <c r="B254" s="265"/>
      <c r="C254" s="266"/>
      <c r="D254" s="252" t="s">
        <v>428</v>
      </c>
      <c r="E254" s="267" t="s">
        <v>21</v>
      </c>
      <c r="F254" s="268" t="s">
        <v>5020</v>
      </c>
      <c r="G254" s="266"/>
      <c r="H254" s="269">
        <v>0.56699999999999995</v>
      </c>
      <c r="I254" s="270"/>
      <c r="J254" s="266"/>
      <c r="K254" s="266"/>
      <c r="L254" s="271"/>
      <c r="M254" s="272"/>
      <c r="N254" s="273"/>
      <c r="O254" s="273"/>
      <c r="P254" s="273"/>
      <c r="Q254" s="273"/>
      <c r="R254" s="273"/>
      <c r="S254" s="273"/>
      <c r="T254" s="274"/>
      <c r="AT254" s="275" t="s">
        <v>428</v>
      </c>
      <c r="AU254" s="275" t="s">
        <v>86</v>
      </c>
      <c r="AV254" s="13" t="s">
        <v>86</v>
      </c>
      <c r="AW254" s="13" t="s">
        <v>39</v>
      </c>
      <c r="AX254" s="13" t="s">
        <v>76</v>
      </c>
      <c r="AY254" s="275" t="s">
        <v>414</v>
      </c>
    </row>
    <row r="255" s="13" customFormat="1">
      <c r="B255" s="265"/>
      <c r="C255" s="266"/>
      <c r="D255" s="252" t="s">
        <v>428</v>
      </c>
      <c r="E255" s="267" t="s">
        <v>21</v>
      </c>
      <c r="F255" s="268" t="s">
        <v>5021</v>
      </c>
      <c r="G255" s="266"/>
      <c r="H255" s="269">
        <v>0.438</v>
      </c>
      <c r="I255" s="270"/>
      <c r="J255" s="266"/>
      <c r="K255" s="266"/>
      <c r="L255" s="271"/>
      <c r="M255" s="272"/>
      <c r="N255" s="273"/>
      <c r="O255" s="273"/>
      <c r="P255" s="273"/>
      <c r="Q255" s="273"/>
      <c r="R255" s="273"/>
      <c r="S255" s="273"/>
      <c r="T255" s="274"/>
      <c r="AT255" s="275" t="s">
        <v>428</v>
      </c>
      <c r="AU255" s="275" t="s">
        <v>86</v>
      </c>
      <c r="AV255" s="13" t="s">
        <v>86</v>
      </c>
      <c r="AW255" s="13" t="s">
        <v>39</v>
      </c>
      <c r="AX255" s="13" t="s">
        <v>76</v>
      </c>
      <c r="AY255" s="275" t="s">
        <v>414</v>
      </c>
    </row>
    <row r="256" s="13" customFormat="1">
      <c r="B256" s="265"/>
      <c r="C256" s="266"/>
      <c r="D256" s="252" t="s">
        <v>428</v>
      </c>
      <c r="E256" s="267" t="s">
        <v>21</v>
      </c>
      <c r="F256" s="268" t="s">
        <v>5022</v>
      </c>
      <c r="G256" s="266"/>
      <c r="H256" s="269">
        <v>0.74199999999999999</v>
      </c>
      <c r="I256" s="270"/>
      <c r="J256" s="266"/>
      <c r="K256" s="266"/>
      <c r="L256" s="271"/>
      <c r="M256" s="272"/>
      <c r="N256" s="273"/>
      <c r="O256" s="273"/>
      <c r="P256" s="273"/>
      <c r="Q256" s="273"/>
      <c r="R256" s="273"/>
      <c r="S256" s="273"/>
      <c r="T256" s="274"/>
      <c r="AT256" s="275" t="s">
        <v>428</v>
      </c>
      <c r="AU256" s="275" t="s">
        <v>86</v>
      </c>
      <c r="AV256" s="13" t="s">
        <v>86</v>
      </c>
      <c r="AW256" s="13" t="s">
        <v>39</v>
      </c>
      <c r="AX256" s="13" t="s">
        <v>76</v>
      </c>
      <c r="AY256" s="275" t="s">
        <v>414</v>
      </c>
    </row>
    <row r="257" s="13" customFormat="1">
      <c r="B257" s="265"/>
      <c r="C257" s="266"/>
      <c r="D257" s="252" t="s">
        <v>428</v>
      </c>
      <c r="E257" s="267" t="s">
        <v>21</v>
      </c>
      <c r="F257" s="268" t="s">
        <v>5023</v>
      </c>
      <c r="G257" s="266"/>
      <c r="H257" s="269">
        <v>0.47999999999999998</v>
      </c>
      <c r="I257" s="270"/>
      <c r="J257" s="266"/>
      <c r="K257" s="266"/>
      <c r="L257" s="271"/>
      <c r="M257" s="272"/>
      <c r="N257" s="273"/>
      <c r="O257" s="273"/>
      <c r="P257" s="273"/>
      <c r="Q257" s="273"/>
      <c r="R257" s="273"/>
      <c r="S257" s="273"/>
      <c r="T257" s="274"/>
      <c r="AT257" s="275" t="s">
        <v>428</v>
      </c>
      <c r="AU257" s="275" t="s">
        <v>86</v>
      </c>
      <c r="AV257" s="13" t="s">
        <v>86</v>
      </c>
      <c r="AW257" s="13" t="s">
        <v>39</v>
      </c>
      <c r="AX257" s="13" t="s">
        <v>76</v>
      </c>
      <c r="AY257" s="275" t="s">
        <v>414</v>
      </c>
    </row>
    <row r="258" s="13" customFormat="1">
      <c r="B258" s="265"/>
      <c r="C258" s="266"/>
      <c r="D258" s="252" t="s">
        <v>428</v>
      </c>
      <c r="E258" s="267" t="s">
        <v>21</v>
      </c>
      <c r="F258" s="268" t="s">
        <v>5024</v>
      </c>
      <c r="G258" s="266"/>
      <c r="H258" s="269">
        <v>0.45800000000000002</v>
      </c>
      <c r="I258" s="270"/>
      <c r="J258" s="266"/>
      <c r="K258" s="266"/>
      <c r="L258" s="271"/>
      <c r="M258" s="272"/>
      <c r="N258" s="273"/>
      <c r="O258" s="273"/>
      <c r="P258" s="273"/>
      <c r="Q258" s="273"/>
      <c r="R258" s="273"/>
      <c r="S258" s="273"/>
      <c r="T258" s="274"/>
      <c r="AT258" s="275" t="s">
        <v>428</v>
      </c>
      <c r="AU258" s="275" t="s">
        <v>86</v>
      </c>
      <c r="AV258" s="13" t="s">
        <v>86</v>
      </c>
      <c r="AW258" s="13" t="s">
        <v>39</v>
      </c>
      <c r="AX258" s="13" t="s">
        <v>76</v>
      </c>
      <c r="AY258" s="275" t="s">
        <v>414</v>
      </c>
    </row>
    <row r="259" s="15" customFormat="1">
      <c r="B259" s="287"/>
      <c r="C259" s="288"/>
      <c r="D259" s="252" t="s">
        <v>428</v>
      </c>
      <c r="E259" s="289" t="s">
        <v>21</v>
      </c>
      <c r="F259" s="290" t="s">
        <v>235</v>
      </c>
      <c r="G259" s="288"/>
      <c r="H259" s="291">
        <v>4.5869999999999997</v>
      </c>
      <c r="I259" s="292"/>
      <c r="J259" s="288"/>
      <c r="K259" s="288"/>
      <c r="L259" s="293"/>
      <c r="M259" s="294"/>
      <c r="N259" s="295"/>
      <c r="O259" s="295"/>
      <c r="P259" s="295"/>
      <c r="Q259" s="295"/>
      <c r="R259" s="295"/>
      <c r="S259" s="295"/>
      <c r="T259" s="296"/>
      <c r="AT259" s="297" t="s">
        <v>428</v>
      </c>
      <c r="AU259" s="297" t="s">
        <v>86</v>
      </c>
      <c r="AV259" s="15" t="s">
        <v>422</v>
      </c>
      <c r="AW259" s="15" t="s">
        <v>39</v>
      </c>
      <c r="AX259" s="15" t="s">
        <v>83</v>
      </c>
      <c r="AY259" s="297" t="s">
        <v>414</v>
      </c>
    </row>
    <row r="260" s="12" customFormat="1">
      <c r="B260" s="255"/>
      <c r="C260" s="256"/>
      <c r="D260" s="252" t="s">
        <v>428</v>
      </c>
      <c r="E260" s="257" t="s">
        <v>21</v>
      </c>
      <c r="F260" s="258" t="s">
        <v>5003</v>
      </c>
      <c r="G260" s="256"/>
      <c r="H260" s="257" t="s">
        <v>21</v>
      </c>
      <c r="I260" s="259"/>
      <c r="J260" s="256"/>
      <c r="K260" s="256"/>
      <c r="L260" s="260"/>
      <c r="M260" s="261"/>
      <c r="N260" s="262"/>
      <c r="O260" s="262"/>
      <c r="P260" s="262"/>
      <c r="Q260" s="262"/>
      <c r="R260" s="262"/>
      <c r="S260" s="262"/>
      <c r="T260" s="263"/>
      <c r="AT260" s="264" t="s">
        <v>428</v>
      </c>
      <c r="AU260" s="264" t="s">
        <v>86</v>
      </c>
      <c r="AV260" s="12" t="s">
        <v>83</v>
      </c>
      <c r="AW260" s="12" t="s">
        <v>39</v>
      </c>
      <c r="AX260" s="12" t="s">
        <v>76</v>
      </c>
      <c r="AY260" s="264" t="s">
        <v>414</v>
      </c>
    </row>
    <row r="261" s="1" customFormat="1" ht="25.5" customHeight="1">
      <c r="B261" s="47"/>
      <c r="C261" s="240" t="s">
        <v>808</v>
      </c>
      <c r="D261" s="240" t="s">
        <v>418</v>
      </c>
      <c r="E261" s="241" t="s">
        <v>5025</v>
      </c>
      <c r="F261" s="242" t="s">
        <v>5026</v>
      </c>
      <c r="G261" s="243" t="s">
        <v>192</v>
      </c>
      <c r="H261" s="244">
        <v>1.8060000000000001</v>
      </c>
      <c r="I261" s="245"/>
      <c r="J261" s="246">
        <f>ROUND(I261*H261,2)</f>
        <v>0</v>
      </c>
      <c r="K261" s="242" t="s">
        <v>421</v>
      </c>
      <c r="L261" s="73"/>
      <c r="M261" s="247" t="s">
        <v>21</v>
      </c>
      <c r="N261" s="248" t="s">
        <v>47</v>
      </c>
      <c r="O261" s="48"/>
      <c r="P261" s="249">
        <f>O261*H261</f>
        <v>0</v>
      </c>
      <c r="Q261" s="249">
        <v>0</v>
      </c>
      <c r="R261" s="249">
        <f>Q261*H261</f>
        <v>0</v>
      </c>
      <c r="S261" s="249">
        <v>0.089999999999999997</v>
      </c>
      <c r="T261" s="250">
        <f>S261*H261</f>
        <v>0.16253999999999999</v>
      </c>
      <c r="AR261" s="25" t="s">
        <v>422</v>
      </c>
      <c r="AT261" s="25" t="s">
        <v>418</v>
      </c>
      <c r="AU261" s="25" t="s">
        <v>86</v>
      </c>
      <c r="AY261" s="25" t="s">
        <v>414</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422</v>
      </c>
      <c r="BM261" s="25" t="s">
        <v>5027</v>
      </c>
    </row>
    <row r="262" s="13" customFormat="1">
      <c r="B262" s="265"/>
      <c r="C262" s="266"/>
      <c r="D262" s="252" t="s">
        <v>428</v>
      </c>
      <c r="E262" s="267" t="s">
        <v>21</v>
      </c>
      <c r="F262" s="268" t="s">
        <v>5028</v>
      </c>
      <c r="G262" s="266"/>
      <c r="H262" s="269">
        <v>0.55000000000000004</v>
      </c>
      <c r="I262" s="270"/>
      <c r="J262" s="266"/>
      <c r="K262" s="266"/>
      <c r="L262" s="271"/>
      <c r="M262" s="272"/>
      <c r="N262" s="273"/>
      <c r="O262" s="273"/>
      <c r="P262" s="273"/>
      <c r="Q262" s="273"/>
      <c r="R262" s="273"/>
      <c r="S262" s="273"/>
      <c r="T262" s="274"/>
      <c r="AT262" s="275" t="s">
        <v>428</v>
      </c>
      <c r="AU262" s="275" t="s">
        <v>86</v>
      </c>
      <c r="AV262" s="13" t="s">
        <v>86</v>
      </c>
      <c r="AW262" s="13" t="s">
        <v>39</v>
      </c>
      <c r="AX262" s="13" t="s">
        <v>76</v>
      </c>
      <c r="AY262" s="275" t="s">
        <v>414</v>
      </c>
    </row>
    <row r="263" s="13" customFormat="1">
      <c r="B263" s="265"/>
      <c r="C263" s="266"/>
      <c r="D263" s="252" t="s">
        <v>428</v>
      </c>
      <c r="E263" s="267" t="s">
        <v>21</v>
      </c>
      <c r="F263" s="268" t="s">
        <v>5029</v>
      </c>
      <c r="G263" s="266"/>
      <c r="H263" s="269">
        <v>0.94099999999999995</v>
      </c>
      <c r="I263" s="270"/>
      <c r="J263" s="266"/>
      <c r="K263" s="266"/>
      <c r="L263" s="271"/>
      <c r="M263" s="272"/>
      <c r="N263" s="273"/>
      <c r="O263" s="273"/>
      <c r="P263" s="273"/>
      <c r="Q263" s="273"/>
      <c r="R263" s="273"/>
      <c r="S263" s="273"/>
      <c r="T263" s="274"/>
      <c r="AT263" s="275" t="s">
        <v>428</v>
      </c>
      <c r="AU263" s="275" t="s">
        <v>86</v>
      </c>
      <c r="AV263" s="13" t="s">
        <v>86</v>
      </c>
      <c r="AW263" s="13" t="s">
        <v>39</v>
      </c>
      <c r="AX263" s="13" t="s">
        <v>76</v>
      </c>
      <c r="AY263" s="275" t="s">
        <v>414</v>
      </c>
    </row>
    <row r="264" s="13" customFormat="1">
      <c r="B264" s="265"/>
      <c r="C264" s="266"/>
      <c r="D264" s="252" t="s">
        <v>428</v>
      </c>
      <c r="E264" s="267" t="s">
        <v>21</v>
      </c>
      <c r="F264" s="268" t="s">
        <v>5030</v>
      </c>
      <c r="G264" s="266"/>
      <c r="H264" s="269">
        <v>0.315</v>
      </c>
      <c r="I264" s="270"/>
      <c r="J264" s="266"/>
      <c r="K264" s="266"/>
      <c r="L264" s="271"/>
      <c r="M264" s="272"/>
      <c r="N264" s="273"/>
      <c r="O264" s="273"/>
      <c r="P264" s="273"/>
      <c r="Q264" s="273"/>
      <c r="R264" s="273"/>
      <c r="S264" s="273"/>
      <c r="T264" s="274"/>
      <c r="AT264" s="275" t="s">
        <v>428</v>
      </c>
      <c r="AU264" s="275" t="s">
        <v>86</v>
      </c>
      <c r="AV264" s="13" t="s">
        <v>86</v>
      </c>
      <c r="AW264" s="13" t="s">
        <v>39</v>
      </c>
      <c r="AX264" s="13" t="s">
        <v>76</v>
      </c>
      <c r="AY264" s="275" t="s">
        <v>414</v>
      </c>
    </row>
    <row r="265" s="15" customFormat="1">
      <c r="B265" s="287"/>
      <c r="C265" s="288"/>
      <c r="D265" s="252" t="s">
        <v>428</v>
      </c>
      <c r="E265" s="289" t="s">
        <v>21</v>
      </c>
      <c r="F265" s="290" t="s">
        <v>235</v>
      </c>
      <c r="G265" s="288"/>
      <c r="H265" s="291">
        <v>1.8060000000000001</v>
      </c>
      <c r="I265" s="292"/>
      <c r="J265" s="288"/>
      <c r="K265" s="288"/>
      <c r="L265" s="293"/>
      <c r="M265" s="294"/>
      <c r="N265" s="295"/>
      <c r="O265" s="295"/>
      <c r="P265" s="295"/>
      <c r="Q265" s="295"/>
      <c r="R265" s="295"/>
      <c r="S265" s="295"/>
      <c r="T265" s="296"/>
      <c r="AT265" s="297" t="s">
        <v>428</v>
      </c>
      <c r="AU265" s="297" t="s">
        <v>86</v>
      </c>
      <c r="AV265" s="15" t="s">
        <v>422</v>
      </c>
      <c r="AW265" s="15" t="s">
        <v>39</v>
      </c>
      <c r="AX265" s="15" t="s">
        <v>83</v>
      </c>
      <c r="AY265" s="297" t="s">
        <v>414</v>
      </c>
    </row>
    <row r="266" s="12" customFormat="1">
      <c r="B266" s="255"/>
      <c r="C266" s="256"/>
      <c r="D266" s="252" t="s">
        <v>428</v>
      </c>
      <c r="E266" s="257" t="s">
        <v>21</v>
      </c>
      <c r="F266" s="258" t="s">
        <v>5003</v>
      </c>
      <c r="G266" s="256"/>
      <c r="H266" s="257" t="s">
        <v>21</v>
      </c>
      <c r="I266" s="259"/>
      <c r="J266" s="256"/>
      <c r="K266" s="256"/>
      <c r="L266" s="260"/>
      <c r="M266" s="261"/>
      <c r="N266" s="262"/>
      <c r="O266" s="262"/>
      <c r="P266" s="262"/>
      <c r="Q266" s="262"/>
      <c r="R266" s="262"/>
      <c r="S266" s="262"/>
      <c r="T266" s="263"/>
      <c r="AT266" s="264" t="s">
        <v>428</v>
      </c>
      <c r="AU266" s="264" t="s">
        <v>86</v>
      </c>
      <c r="AV266" s="12" t="s">
        <v>83</v>
      </c>
      <c r="AW266" s="12" t="s">
        <v>39</v>
      </c>
      <c r="AX266" s="12" t="s">
        <v>76</v>
      </c>
      <c r="AY266" s="264" t="s">
        <v>414</v>
      </c>
    </row>
    <row r="267" s="1" customFormat="1" ht="25.5" customHeight="1">
      <c r="B267" s="47"/>
      <c r="C267" s="240" t="s">
        <v>814</v>
      </c>
      <c r="D267" s="240" t="s">
        <v>418</v>
      </c>
      <c r="E267" s="241" t="s">
        <v>5031</v>
      </c>
      <c r="F267" s="242" t="s">
        <v>5032</v>
      </c>
      <c r="G267" s="243" t="s">
        <v>192</v>
      </c>
      <c r="H267" s="244">
        <v>17.585000000000001</v>
      </c>
      <c r="I267" s="245"/>
      <c r="J267" s="246">
        <f>ROUND(I267*H267,2)</f>
        <v>0</v>
      </c>
      <c r="K267" s="242" t="s">
        <v>421</v>
      </c>
      <c r="L267" s="73"/>
      <c r="M267" s="247" t="s">
        <v>21</v>
      </c>
      <c r="N267" s="248" t="s">
        <v>47</v>
      </c>
      <c r="O267" s="48"/>
      <c r="P267" s="249">
        <f>O267*H267</f>
        <v>0</v>
      </c>
      <c r="Q267" s="249">
        <v>0</v>
      </c>
      <c r="R267" s="249">
        <f>Q267*H267</f>
        <v>0</v>
      </c>
      <c r="S267" s="249">
        <v>0.089999999999999997</v>
      </c>
      <c r="T267" s="250">
        <f>S267*H267</f>
        <v>1.5826500000000001</v>
      </c>
      <c r="AR267" s="25" t="s">
        <v>422</v>
      </c>
      <c r="AT267" s="25" t="s">
        <v>418</v>
      </c>
      <c r="AU267" s="25" t="s">
        <v>86</v>
      </c>
      <c r="AY267" s="25" t="s">
        <v>414</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422</v>
      </c>
      <c r="BM267" s="25" t="s">
        <v>5033</v>
      </c>
    </row>
    <row r="268" s="13" customFormat="1">
      <c r="B268" s="265"/>
      <c r="C268" s="266"/>
      <c r="D268" s="252" t="s">
        <v>428</v>
      </c>
      <c r="E268" s="267" t="s">
        <v>21</v>
      </c>
      <c r="F268" s="268" t="s">
        <v>5034</v>
      </c>
      <c r="G268" s="266"/>
      <c r="H268" s="269">
        <v>1.1499999999999999</v>
      </c>
      <c r="I268" s="270"/>
      <c r="J268" s="266"/>
      <c r="K268" s="266"/>
      <c r="L268" s="271"/>
      <c r="M268" s="272"/>
      <c r="N268" s="273"/>
      <c r="O268" s="273"/>
      <c r="P268" s="273"/>
      <c r="Q268" s="273"/>
      <c r="R268" s="273"/>
      <c r="S268" s="273"/>
      <c r="T268" s="274"/>
      <c r="AT268" s="275" t="s">
        <v>428</v>
      </c>
      <c r="AU268" s="275" t="s">
        <v>86</v>
      </c>
      <c r="AV268" s="13" t="s">
        <v>86</v>
      </c>
      <c r="AW268" s="13" t="s">
        <v>39</v>
      </c>
      <c r="AX268" s="13" t="s">
        <v>76</v>
      </c>
      <c r="AY268" s="275" t="s">
        <v>414</v>
      </c>
    </row>
    <row r="269" s="13" customFormat="1">
      <c r="B269" s="265"/>
      <c r="C269" s="266"/>
      <c r="D269" s="252" t="s">
        <v>428</v>
      </c>
      <c r="E269" s="267" t="s">
        <v>21</v>
      </c>
      <c r="F269" s="268" t="s">
        <v>5035</v>
      </c>
      <c r="G269" s="266"/>
      <c r="H269" s="269">
        <v>3.2999999999999998</v>
      </c>
      <c r="I269" s="270"/>
      <c r="J269" s="266"/>
      <c r="K269" s="266"/>
      <c r="L269" s="271"/>
      <c r="M269" s="272"/>
      <c r="N269" s="273"/>
      <c r="O269" s="273"/>
      <c r="P269" s="273"/>
      <c r="Q269" s="273"/>
      <c r="R269" s="273"/>
      <c r="S269" s="273"/>
      <c r="T269" s="274"/>
      <c r="AT269" s="275" t="s">
        <v>428</v>
      </c>
      <c r="AU269" s="275" t="s">
        <v>86</v>
      </c>
      <c r="AV269" s="13" t="s">
        <v>86</v>
      </c>
      <c r="AW269" s="13" t="s">
        <v>39</v>
      </c>
      <c r="AX269" s="13" t="s">
        <v>76</v>
      </c>
      <c r="AY269" s="275" t="s">
        <v>414</v>
      </c>
    </row>
    <row r="270" s="13" customFormat="1">
      <c r="B270" s="265"/>
      <c r="C270" s="266"/>
      <c r="D270" s="252" t="s">
        <v>428</v>
      </c>
      <c r="E270" s="267" t="s">
        <v>21</v>
      </c>
      <c r="F270" s="268" t="s">
        <v>5036</v>
      </c>
      <c r="G270" s="266"/>
      <c r="H270" s="269">
        <v>2.3399999999999999</v>
      </c>
      <c r="I270" s="270"/>
      <c r="J270" s="266"/>
      <c r="K270" s="266"/>
      <c r="L270" s="271"/>
      <c r="M270" s="272"/>
      <c r="N270" s="273"/>
      <c r="O270" s="273"/>
      <c r="P270" s="273"/>
      <c r="Q270" s="273"/>
      <c r="R270" s="273"/>
      <c r="S270" s="273"/>
      <c r="T270" s="274"/>
      <c r="AT270" s="275" t="s">
        <v>428</v>
      </c>
      <c r="AU270" s="275" t="s">
        <v>86</v>
      </c>
      <c r="AV270" s="13" t="s">
        <v>86</v>
      </c>
      <c r="AW270" s="13" t="s">
        <v>39</v>
      </c>
      <c r="AX270" s="13" t="s">
        <v>76</v>
      </c>
      <c r="AY270" s="275" t="s">
        <v>414</v>
      </c>
    </row>
    <row r="271" s="13" customFormat="1">
      <c r="B271" s="265"/>
      <c r="C271" s="266"/>
      <c r="D271" s="252" t="s">
        <v>428</v>
      </c>
      <c r="E271" s="267" t="s">
        <v>21</v>
      </c>
      <c r="F271" s="268" t="s">
        <v>5037</v>
      </c>
      <c r="G271" s="266"/>
      <c r="H271" s="269">
        <v>2.6850000000000001</v>
      </c>
      <c r="I271" s="270"/>
      <c r="J271" s="266"/>
      <c r="K271" s="266"/>
      <c r="L271" s="271"/>
      <c r="M271" s="272"/>
      <c r="N271" s="273"/>
      <c r="O271" s="273"/>
      <c r="P271" s="273"/>
      <c r="Q271" s="273"/>
      <c r="R271" s="273"/>
      <c r="S271" s="273"/>
      <c r="T271" s="274"/>
      <c r="AT271" s="275" t="s">
        <v>428</v>
      </c>
      <c r="AU271" s="275" t="s">
        <v>86</v>
      </c>
      <c r="AV271" s="13" t="s">
        <v>86</v>
      </c>
      <c r="AW271" s="13" t="s">
        <v>39</v>
      </c>
      <c r="AX271" s="13" t="s">
        <v>76</v>
      </c>
      <c r="AY271" s="275" t="s">
        <v>414</v>
      </c>
    </row>
    <row r="272" s="13" customFormat="1">
      <c r="B272" s="265"/>
      <c r="C272" s="266"/>
      <c r="D272" s="252" t="s">
        <v>428</v>
      </c>
      <c r="E272" s="267" t="s">
        <v>21</v>
      </c>
      <c r="F272" s="268" t="s">
        <v>5038</v>
      </c>
      <c r="G272" s="266"/>
      <c r="H272" s="269">
        <v>2.1389999999999998</v>
      </c>
      <c r="I272" s="270"/>
      <c r="J272" s="266"/>
      <c r="K272" s="266"/>
      <c r="L272" s="271"/>
      <c r="M272" s="272"/>
      <c r="N272" s="273"/>
      <c r="O272" s="273"/>
      <c r="P272" s="273"/>
      <c r="Q272" s="273"/>
      <c r="R272" s="273"/>
      <c r="S272" s="273"/>
      <c r="T272" s="274"/>
      <c r="AT272" s="275" t="s">
        <v>428</v>
      </c>
      <c r="AU272" s="275" t="s">
        <v>86</v>
      </c>
      <c r="AV272" s="13" t="s">
        <v>86</v>
      </c>
      <c r="AW272" s="13" t="s">
        <v>39</v>
      </c>
      <c r="AX272" s="13" t="s">
        <v>76</v>
      </c>
      <c r="AY272" s="275" t="s">
        <v>414</v>
      </c>
    </row>
    <row r="273" s="13" customFormat="1">
      <c r="B273" s="265"/>
      <c r="C273" s="266"/>
      <c r="D273" s="252" t="s">
        <v>428</v>
      </c>
      <c r="E273" s="267" t="s">
        <v>21</v>
      </c>
      <c r="F273" s="268" t="s">
        <v>5039</v>
      </c>
      <c r="G273" s="266"/>
      <c r="H273" s="269">
        <v>2.4609999999999999</v>
      </c>
      <c r="I273" s="270"/>
      <c r="J273" s="266"/>
      <c r="K273" s="266"/>
      <c r="L273" s="271"/>
      <c r="M273" s="272"/>
      <c r="N273" s="273"/>
      <c r="O273" s="273"/>
      <c r="P273" s="273"/>
      <c r="Q273" s="273"/>
      <c r="R273" s="273"/>
      <c r="S273" s="273"/>
      <c r="T273" s="274"/>
      <c r="AT273" s="275" t="s">
        <v>428</v>
      </c>
      <c r="AU273" s="275" t="s">
        <v>86</v>
      </c>
      <c r="AV273" s="13" t="s">
        <v>86</v>
      </c>
      <c r="AW273" s="13" t="s">
        <v>39</v>
      </c>
      <c r="AX273" s="13" t="s">
        <v>76</v>
      </c>
      <c r="AY273" s="275" t="s">
        <v>414</v>
      </c>
    </row>
    <row r="274" s="13" customFormat="1">
      <c r="B274" s="265"/>
      <c r="C274" s="266"/>
      <c r="D274" s="252" t="s">
        <v>428</v>
      </c>
      <c r="E274" s="267" t="s">
        <v>21</v>
      </c>
      <c r="F274" s="268" t="s">
        <v>5040</v>
      </c>
      <c r="G274" s="266"/>
      <c r="H274" s="269">
        <v>3.5099999999999998</v>
      </c>
      <c r="I274" s="270"/>
      <c r="J274" s="266"/>
      <c r="K274" s="266"/>
      <c r="L274" s="271"/>
      <c r="M274" s="272"/>
      <c r="N274" s="273"/>
      <c r="O274" s="273"/>
      <c r="P274" s="273"/>
      <c r="Q274" s="273"/>
      <c r="R274" s="273"/>
      <c r="S274" s="273"/>
      <c r="T274" s="274"/>
      <c r="AT274" s="275" t="s">
        <v>428</v>
      </c>
      <c r="AU274" s="275" t="s">
        <v>86</v>
      </c>
      <c r="AV274" s="13" t="s">
        <v>86</v>
      </c>
      <c r="AW274" s="13" t="s">
        <v>39</v>
      </c>
      <c r="AX274" s="13" t="s">
        <v>76</v>
      </c>
      <c r="AY274" s="275" t="s">
        <v>414</v>
      </c>
    </row>
    <row r="275" s="15" customFormat="1">
      <c r="B275" s="287"/>
      <c r="C275" s="288"/>
      <c r="D275" s="252" t="s">
        <v>428</v>
      </c>
      <c r="E275" s="289" t="s">
        <v>21</v>
      </c>
      <c r="F275" s="290" t="s">
        <v>235</v>
      </c>
      <c r="G275" s="288"/>
      <c r="H275" s="291">
        <v>17.585000000000001</v>
      </c>
      <c r="I275" s="292"/>
      <c r="J275" s="288"/>
      <c r="K275" s="288"/>
      <c r="L275" s="293"/>
      <c r="M275" s="294"/>
      <c r="N275" s="295"/>
      <c r="O275" s="295"/>
      <c r="P275" s="295"/>
      <c r="Q275" s="295"/>
      <c r="R275" s="295"/>
      <c r="S275" s="295"/>
      <c r="T275" s="296"/>
      <c r="AT275" s="297" t="s">
        <v>428</v>
      </c>
      <c r="AU275" s="297" t="s">
        <v>86</v>
      </c>
      <c r="AV275" s="15" t="s">
        <v>422</v>
      </c>
      <c r="AW275" s="15" t="s">
        <v>39</v>
      </c>
      <c r="AX275" s="15" t="s">
        <v>83</v>
      </c>
      <c r="AY275" s="297" t="s">
        <v>414</v>
      </c>
    </row>
    <row r="276" s="12" customFormat="1">
      <c r="B276" s="255"/>
      <c r="C276" s="256"/>
      <c r="D276" s="252" t="s">
        <v>428</v>
      </c>
      <c r="E276" s="257" t="s">
        <v>21</v>
      </c>
      <c r="F276" s="258" t="s">
        <v>5003</v>
      </c>
      <c r="G276" s="256"/>
      <c r="H276" s="257" t="s">
        <v>21</v>
      </c>
      <c r="I276" s="259"/>
      <c r="J276" s="256"/>
      <c r="K276" s="256"/>
      <c r="L276" s="260"/>
      <c r="M276" s="261"/>
      <c r="N276" s="262"/>
      <c r="O276" s="262"/>
      <c r="P276" s="262"/>
      <c r="Q276" s="262"/>
      <c r="R276" s="262"/>
      <c r="S276" s="262"/>
      <c r="T276" s="263"/>
      <c r="AT276" s="264" t="s">
        <v>428</v>
      </c>
      <c r="AU276" s="264" t="s">
        <v>86</v>
      </c>
      <c r="AV276" s="12" t="s">
        <v>83</v>
      </c>
      <c r="AW276" s="12" t="s">
        <v>39</v>
      </c>
      <c r="AX276" s="12" t="s">
        <v>76</v>
      </c>
      <c r="AY276" s="264" t="s">
        <v>414</v>
      </c>
    </row>
    <row r="277" s="1" customFormat="1" ht="25.5" customHeight="1">
      <c r="B277" s="47"/>
      <c r="C277" s="240" t="s">
        <v>818</v>
      </c>
      <c r="D277" s="240" t="s">
        <v>418</v>
      </c>
      <c r="E277" s="241" t="s">
        <v>5041</v>
      </c>
      <c r="F277" s="242" t="s">
        <v>5042</v>
      </c>
      <c r="G277" s="243" t="s">
        <v>192</v>
      </c>
      <c r="H277" s="244">
        <v>45.865000000000002</v>
      </c>
      <c r="I277" s="245"/>
      <c r="J277" s="246">
        <f>ROUND(I277*H277,2)</f>
        <v>0</v>
      </c>
      <c r="K277" s="242" t="s">
        <v>421</v>
      </c>
      <c r="L277" s="73"/>
      <c r="M277" s="247" t="s">
        <v>21</v>
      </c>
      <c r="N277" s="248" t="s">
        <v>47</v>
      </c>
      <c r="O277" s="48"/>
      <c r="P277" s="249">
        <f>O277*H277</f>
        <v>0</v>
      </c>
      <c r="Q277" s="249">
        <v>0</v>
      </c>
      <c r="R277" s="249">
        <f>Q277*H277</f>
        <v>0</v>
      </c>
      <c r="S277" s="249">
        <v>0.089999999999999997</v>
      </c>
      <c r="T277" s="250">
        <f>S277*H277</f>
        <v>4.1278500000000005</v>
      </c>
      <c r="AR277" s="25" t="s">
        <v>422</v>
      </c>
      <c r="AT277" s="25" t="s">
        <v>418</v>
      </c>
      <c r="AU277" s="25" t="s">
        <v>86</v>
      </c>
      <c r="AY277" s="25" t="s">
        <v>414</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422</v>
      </c>
      <c r="BM277" s="25" t="s">
        <v>5043</v>
      </c>
    </row>
    <row r="278" s="13" customFormat="1">
      <c r="B278" s="265"/>
      <c r="C278" s="266"/>
      <c r="D278" s="252" t="s">
        <v>428</v>
      </c>
      <c r="E278" s="267" t="s">
        <v>21</v>
      </c>
      <c r="F278" s="268" t="s">
        <v>5044</v>
      </c>
      <c r="G278" s="266"/>
      <c r="H278" s="269">
        <v>7.4509999999999996</v>
      </c>
      <c r="I278" s="270"/>
      <c r="J278" s="266"/>
      <c r="K278" s="266"/>
      <c r="L278" s="271"/>
      <c r="M278" s="272"/>
      <c r="N278" s="273"/>
      <c r="O278" s="273"/>
      <c r="P278" s="273"/>
      <c r="Q278" s="273"/>
      <c r="R278" s="273"/>
      <c r="S278" s="273"/>
      <c r="T278" s="274"/>
      <c r="AT278" s="275" t="s">
        <v>428</v>
      </c>
      <c r="AU278" s="275" t="s">
        <v>86</v>
      </c>
      <c r="AV278" s="13" t="s">
        <v>86</v>
      </c>
      <c r="AW278" s="13" t="s">
        <v>39</v>
      </c>
      <c r="AX278" s="13" t="s">
        <v>76</v>
      </c>
      <c r="AY278" s="275" t="s">
        <v>414</v>
      </c>
    </row>
    <row r="279" s="13" customFormat="1">
      <c r="B279" s="265"/>
      <c r="C279" s="266"/>
      <c r="D279" s="252" t="s">
        <v>428</v>
      </c>
      <c r="E279" s="267" t="s">
        <v>21</v>
      </c>
      <c r="F279" s="268" t="s">
        <v>5045</v>
      </c>
      <c r="G279" s="266"/>
      <c r="H279" s="269">
        <v>5.6239999999999997</v>
      </c>
      <c r="I279" s="270"/>
      <c r="J279" s="266"/>
      <c r="K279" s="266"/>
      <c r="L279" s="271"/>
      <c r="M279" s="272"/>
      <c r="N279" s="273"/>
      <c r="O279" s="273"/>
      <c r="P279" s="273"/>
      <c r="Q279" s="273"/>
      <c r="R279" s="273"/>
      <c r="S279" s="273"/>
      <c r="T279" s="274"/>
      <c r="AT279" s="275" t="s">
        <v>428</v>
      </c>
      <c r="AU279" s="275" t="s">
        <v>86</v>
      </c>
      <c r="AV279" s="13" t="s">
        <v>86</v>
      </c>
      <c r="AW279" s="13" t="s">
        <v>39</v>
      </c>
      <c r="AX279" s="13" t="s">
        <v>76</v>
      </c>
      <c r="AY279" s="275" t="s">
        <v>414</v>
      </c>
    </row>
    <row r="280" s="13" customFormat="1">
      <c r="B280" s="265"/>
      <c r="C280" s="266"/>
      <c r="D280" s="252" t="s">
        <v>428</v>
      </c>
      <c r="E280" s="267" t="s">
        <v>21</v>
      </c>
      <c r="F280" s="268" t="s">
        <v>5046</v>
      </c>
      <c r="G280" s="266"/>
      <c r="H280" s="269">
        <v>5.9450000000000003</v>
      </c>
      <c r="I280" s="270"/>
      <c r="J280" s="266"/>
      <c r="K280" s="266"/>
      <c r="L280" s="271"/>
      <c r="M280" s="272"/>
      <c r="N280" s="273"/>
      <c r="O280" s="273"/>
      <c r="P280" s="273"/>
      <c r="Q280" s="273"/>
      <c r="R280" s="273"/>
      <c r="S280" s="273"/>
      <c r="T280" s="274"/>
      <c r="AT280" s="275" t="s">
        <v>428</v>
      </c>
      <c r="AU280" s="275" t="s">
        <v>86</v>
      </c>
      <c r="AV280" s="13" t="s">
        <v>86</v>
      </c>
      <c r="AW280" s="13" t="s">
        <v>39</v>
      </c>
      <c r="AX280" s="13" t="s">
        <v>76</v>
      </c>
      <c r="AY280" s="275" t="s">
        <v>414</v>
      </c>
    </row>
    <row r="281" s="12" customFormat="1">
      <c r="B281" s="255"/>
      <c r="C281" s="256"/>
      <c r="D281" s="252" t="s">
        <v>428</v>
      </c>
      <c r="E281" s="257" t="s">
        <v>21</v>
      </c>
      <c r="F281" s="258" t="s">
        <v>5019</v>
      </c>
      <c r="G281" s="256"/>
      <c r="H281" s="257" t="s">
        <v>21</v>
      </c>
      <c r="I281" s="259"/>
      <c r="J281" s="256"/>
      <c r="K281" s="256"/>
      <c r="L281" s="260"/>
      <c r="M281" s="261"/>
      <c r="N281" s="262"/>
      <c r="O281" s="262"/>
      <c r="P281" s="262"/>
      <c r="Q281" s="262"/>
      <c r="R281" s="262"/>
      <c r="S281" s="262"/>
      <c r="T281" s="263"/>
      <c r="AT281" s="264" t="s">
        <v>428</v>
      </c>
      <c r="AU281" s="264" t="s">
        <v>86</v>
      </c>
      <c r="AV281" s="12" t="s">
        <v>83</v>
      </c>
      <c r="AW281" s="12" t="s">
        <v>39</v>
      </c>
      <c r="AX281" s="12" t="s">
        <v>76</v>
      </c>
      <c r="AY281" s="264" t="s">
        <v>414</v>
      </c>
    </row>
    <row r="282" s="13" customFormat="1">
      <c r="B282" s="265"/>
      <c r="C282" s="266"/>
      <c r="D282" s="252" t="s">
        <v>428</v>
      </c>
      <c r="E282" s="267" t="s">
        <v>21</v>
      </c>
      <c r="F282" s="268" t="s">
        <v>5047</v>
      </c>
      <c r="G282" s="266"/>
      <c r="H282" s="269">
        <v>5.6710000000000003</v>
      </c>
      <c r="I282" s="270"/>
      <c r="J282" s="266"/>
      <c r="K282" s="266"/>
      <c r="L282" s="271"/>
      <c r="M282" s="272"/>
      <c r="N282" s="273"/>
      <c r="O282" s="273"/>
      <c r="P282" s="273"/>
      <c r="Q282" s="273"/>
      <c r="R282" s="273"/>
      <c r="S282" s="273"/>
      <c r="T282" s="274"/>
      <c r="AT282" s="275" t="s">
        <v>428</v>
      </c>
      <c r="AU282" s="275" t="s">
        <v>86</v>
      </c>
      <c r="AV282" s="13" t="s">
        <v>86</v>
      </c>
      <c r="AW282" s="13" t="s">
        <v>39</v>
      </c>
      <c r="AX282" s="13" t="s">
        <v>76</v>
      </c>
      <c r="AY282" s="275" t="s">
        <v>414</v>
      </c>
    </row>
    <row r="283" s="13" customFormat="1">
      <c r="B283" s="265"/>
      <c r="C283" s="266"/>
      <c r="D283" s="252" t="s">
        <v>428</v>
      </c>
      <c r="E283" s="267" t="s">
        <v>21</v>
      </c>
      <c r="F283" s="268" t="s">
        <v>5048</v>
      </c>
      <c r="G283" s="266"/>
      <c r="H283" s="269">
        <v>4.3799999999999999</v>
      </c>
      <c r="I283" s="270"/>
      <c r="J283" s="266"/>
      <c r="K283" s="266"/>
      <c r="L283" s="271"/>
      <c r="M283" s="272"/>
      <c r="N283" s="273"/>
      <c r="O283" s="273"/>
      <c r="P283" s="273"/>
      <c r="Q283" s="273"/>
      <c r="R283" s="273"/>
      <c r="S283" s="273"/>
      <c r="T283" s="274"/>
      <c r="AT283" s="275" t="s">
        <v>428</v>
      </c>
      <c r="AU283" s="275" t="s">
        <v>86</v>
      </c>
      <c r="AV283" s="13" t="s">
        <v>86</v>
      </c>
      <c r="AW283" s="13" t="s">
        <v>39</v>
      </c>
      <c r="AX283" s="13" t="s">
        <v>76</v>
      </c>
      <c r="AY283" s="275" t="s">
        <v>414</v>
      </c>
    </row>
    <row r="284" s="13" customFormat="1">
      <c r="B284" s="265"/>
      <c r="C284" s="266"/>
      <c r="D284" s="252" t="s">
        <v>428</v>
      </c>
      <c r="E284" s="267" t="s">
        <v>21</v>
      </c>
      <c r="F284" s="268" t="s">
        <v>5049</v>
      </c>
      <c r="G284" s="266"/>
      <c r="H284" s="269">
        <v>7.4199999999999999</v>
      </c>
      <c r="I284" s="270"/>
      <c r="J284" s="266"/>
      <c r="K284" s="266"/>
      <c r="L284" s="271"/>
      <c r="M284" s="272"/>
      <c r="N284" s="273"/>
      <c r="O284" s="273"/>
      <c r="P284" s="273"/>
      <c r="Q284" s="273"/>
      <c r="R284" s="273"/>
      <c r="S284" s="273"/>
      <c r="T284" s="274"/>
      <c r="AT284" s="275" t="s">
        <v>428</v>
      </c>
      <c r="AU284" s="275" t="s">
        <v>86</v>
      </c>
      <c r="AV284" s="13" t="s">
        <v>86</v>
      </c>
      <c r="AW284" s="13" t="s">
        <v>39</v>
      </c>
      <c r="AX284" s="13" t="s">
        <v>76</v>
      </c>
      <c r="AY284" s="275" t="s">
        <v>414</v>
      </c>
    </row>
    <row r="285" s="13" customFormat="1">
      <c r="B285" s="265"/>
      <c r="C285" s="266"/>
      <c r="D285" s="252" t="s">
        <v>428</v>
      </c>
      <c r="E285" s="267" t="s">
        <v>21</v>
      </c>
      <c r="F285" s="268" t="s">
        <v>5050</v>
      </c>
      <c r="G285" s="266"/>
      <c r="H285" s="269">
        <v>4.7990000000000004</v>
      </c>
      <c r="I285" s="270"/>
      <c r="J285" s="266"/>
      <c r="K285" s="266"/>
      <c r="L285" s="271"/>
      <c r="M285" s="272"/>
      <c r="N285" s="273"/>
      <c r="O285" s="273"/>
      <c r="P285" s="273"/>
      <c r="Q285" s="273"/>
      <c r="R285" s="273"/>
      <c r="S285" s="273"/>
      <c r="T285" s="274"/>
      <c r="AT285" s="275" t="s">
        <v>428</v>
      </c>
      <c r="AU285" s="275" t="s">
        <v>86</v>
      </c>
      <c r="AV285" s="13" t="s">
        <v>86</v>
      </c>
      <c r="AW285" s="13" t="s">
        <v>39</v>
      </c>
      <c r="AX285" s="13" t="s">
        <v>76</v>
      </c>
      <c r="AY285" s="275" t="s">
        <v>414</v>
      </c>
    </row>
    <row r="286" s="13" customFormat="1">
      <c r="B286" s="265"/>
      <c r="C286" s="266"/>
      <c r="D286" s="252" t="s">
        <v>428</v>
      </c>
      <c r="E286" s="267" t="s">
        <v>21</v>
      </c>
      <c r="F286" s="268" t="s">
        <v>5051</v>
      </c>
      <c r="G286" s="266"/>
      <c r="H286" s="269">
        <v>4.5750000000000002</v>
      </c>
      <c r="I286" s="270"/>
      <c r="J286" s="266"/>
      <c r="K286" s="266"/>
      <c r="L286" s="271"/>
      <c r="M286" s="272"/>
      <c r="N286" s="273"/>
      <c r="O286" s="273"/>
      <c r="P286" s="273"/>
      <c r="Q286" s="273"/>
      <c r="R286" s="273"/>
      <c r="S286" s="273"/>
      <c r="T286" s="274"/>
      <c r="AT286" s="275" t="s">
        <v>428</v>
      </c>
      <c r="AU286" s="275" t="s">
        <v>86</v>
      </c>
      <c r="AV286" s="13" t="s">
        <v>86</v>
      </c>
      <c r="AW286" s="13" t="s">
        <v>39</v>
      </c>
      <c r="AX286" s="13" t="s">
        <v>76</v>
      </c>
      <c r="AY286" s="275" t="s">
        <v>414</v>
      </c>
    </row>
    <row r="287" s="15" customFormat="1">
      <c r="B287" s="287"/>
      <c r="C287" s="288"/>
      <c r="D287" s="252" t="s">
        <v>428</v>
      </c>
      <c r="E287" s="289" t="s">
        <v>21</v>
      </c>
      <c r="F287" s="290" t="s">
        <v>235</v>
      </c>
      <c r="G287" s="288"/>
      <c r="H287" s="291">
        <v>45.865000000000002</v>
      </c>
      <c r="I287" s="292"/>
      <c r="J287" s="288"/>
      <c r="K287" s="288"/>
      <c r="L287" s="293"/>
      <c r="M287" s="294"/>
      <c r="N287" s="295"/>
      <c r="O287" s="295"/>
      <c r="P287" s="295"/>
      <c r="Q287" s="295"/>
      <c r="R287" s="295"/>
      <c r="S287" s="295"/>
      <c r="T287" s="296"/>
      <c r="AT287" s="297" t="s">
        <v>428</v>
      </c>
      <c r="AU287" s="297" t="s">
        <v>86</v>
      </c>
      <c r="AV287" s="15" t="s">
        <v>422</v>
      </c>
      <c r="AW287" s="15" t="s">
        <v>39</v>
      </c>
      <c r="AX287" s="15" t="s">
        <v>83</v>
      </c>
      <c r="AY287" s="297" t="s">
        <v>414</v>
      </c>
    </row>
    <row r="288" s="12" customFormat="1">
      <c r="B288" s="255"/>
      <c r="C288" s="256"/>
      <c r="D288" s="252" t="s">
        <v>428</v>
      </c>
      <c r="E288" s="257" t="s">
        <v>21</v>
      </c>
      <c r="F288" s="258" t="s">
        <v>5003</v>
      </c>
      <c r="G288" s="256"/>
      <c r="H288" s="257" t="s">
        <v>21</v>
      </c>
      <c r="I288" s="259"/>
      <c r="J288" s="256"/>
      <c r="K288" s="256"/>
      <c r="L288" s="260"/>
      <c r="M288" s="261"/>
      <c r="N288" s="262"/>
      <c r="O288" s="262"/>
      <c r="P288" s="262"/>
      <c r="Q288" s="262"/>
      <c r="R288" s="262"/>
      <c r="S288" s="262"/>
      <c r="T288" s="263"/>
      <c r="AT288" s="264" t="s">
        <v>428</v>
      </c>
      <c r="AU288" s="264" t="s">
        <v>86</v>
      </c>
      <c r="AV288" s="12" t="s">
        <v>83</v>
      </c>
      <c r="AW288" s="12" t="s">
        <v>39</v>
      </c>
      <c r="AX288" s="12" t="s">
        <v>76</v>
      </c>
      <c r="AY288" s="264" t="s">
        <v>414</v>
      </c>
    </row>
    <row r="289" s="1" customFormat="1" ht="25.5" customHeight="1">
      <c r="B289" s="47"/>
      <c r="C289" s="240" t="s">
        <v>830</v>
      </c>
      <c r="D289" s="240" t="s">
        <v>418</v>
      </c>
      <c r="E289" s="241" t="s">
        <v>5052</v>
      </c>
      <c r="F289" s="242" t="s">
        <v>5053</v>
      </c>
      <c r="G289" s="243" t="s">
        <v>192</v>
      </c>
      <c r="H289" s="244">
        <v>1.8060000000000001</v>
      </c>
      <c r="I289" s="245"/>
      <c r="J289" s="246">
        <f>ROUND(I289*H289,2)</f>
        <v>0</v>
      </c>
      <c r="K289" s="242" t="s">
        <v>421</v>
      </c>
      <c r="L289" s="73"/>
      <c r="M289" s="247" t="s">
        <v>21</v>
      </c>
      <c r="N289" s="248" t="s">
        <v>47</v>
      </c>
      <c r="O289" s="48"/>
      <c r="P289" s="249">
        <f>O289*H289</f>
        <v>0</v>
      </c>
      <c r="Q289" s="249">
        <v>0</v>
      </c>
      <c r="R289" s="249">
        <f>Q289*H289</f>
        <v>0</v>
      </c>
      <c r="S289" s="249">
        <v>0.035000000000000003</v>
      </c>
      <c r="T289" s="250">
        <f>S289*H289</f>
        <v>0.063210000000000002</v>
      </c>
      <c r="AR289" s="25" t="s">
        <v>422</v>
      </c>
      <c r="AT289" s="25" t="s">
        <v>418</v>
      </c>
      <c r="AU289" s="25" t="s">
        <v>86</v>
      </c>
      <c r="AY289" s="25" t="s">
        <v>414</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422</v>
      </c>
      <c r="BM289" s="25" t="s">
        <v>5054</v>
      </c>
    </row>
    <row r="290" s="1" customFormat="1">
      <c r="B290" s="47"/>
      <c r="C290" s="75"/>
      <c r="D290" s="252" t="s">
        <v>425</v>
      </c>
      <c r="E290" s="75"/>
      <c r="F290" s="253" t="s">
        <v>5055</v>
      </c>
      <c r="G290" s="75"/>
      <c r="H290" s="75"/>
      <c r="I290" s="208"/>
      <c r="J290" s="75"/>
      <c r="K290" s="75"/>
      <c r="L290" s="73"/>
      <c r="M290" s="254"/>
      <c r="N290" s="48"/>
      <c r="O290" s="48"/>
      <c r="P290" s="48"/>
      <c r="Q290" s="48"/>
      <c r="R290" s="48"/>
      <c r="S290" s="48"/>
      <c r="T290" s="96"/>
      <c r="AT290" s="25" t="s">
        <v>425</v>
      </c>
      <c r="AU290" s="25" t="s">
        <v>86</v>
      </c>
    </row>
    <row r="291" s="13" customFormat="1">
      <c r="B291" s="265"/>
      <c r="C291" s="266"/>
      <c r="D291" s="252" t="s">
        <v>428</v>
      </c>
      <c r="E291" s="267" t="s">
        <v>21</v>
      </c>
      <c r="F291" s="268" t="s">
        <v>5028</v>
      </c>
      <c r="G291" s="266"/>
      <c r="H291" s="269">
        <v>0.55000000000000004</v>
      </c>
      <c r="I291" s="270"/>
      <c r="J291" s="266"/>
      <c r="K291" s="266"/>
      <c r="L291" s="271"/>
      <c r="M291" s="272"/>
      <c r="N291" s="273"/>
      <c r="O291" s="273"/>
      <c r="P291" s="273"/>
      <c r="Q291" s="273"/>
      <c r="R291" s="273"/>
      <c r="S291" s="273"/>
      <c r="T291" s="274"/>
      <c r="AT291" s="275" t="s">
        <v>428</v>
      </c>
      <c r="AU291" s="275" t="s">
        <v>86</v>
      </c>
      <c r="AV291" s="13" t="s">
        <v>86</v>
      </c>
      <c r="AW291" s="13" t="s">
        <v>39</v>
      </c>
      <c r="AX291" s="13" t="s">
        <v>76</v>
      </c>
      <c r="AY291" s="275" t="s">
        <v>414</v>
      </c>
    </row>
    <row r="292" s="13" customFormat="1">
      <c r="B292" s="265"/>
      <c r="C292" s="266"/>
      <c r="D292" s="252" t="s">
        <v>428</v>
      </c>
      <c r="E292" s="267" t="s">
        <v>21</v>
      </c>
      <c r="F292" s="268" t="s">
        <v>5029</v>
      </c>
      <c r="G292" s="266"/>
      <c r="H292" s="269">
        <v>0.94099999999999995</v>
      </c>
      <c r="I292" s="270"/>
      <c r="J292" s="266"/>
      <c r="K292" s="266"/>
      <c r="L292" s="271"/>
      <c r="M292" s="272"/>
      <c r="N292" s="273"/>
      <c r="O292" s="273"/>
      <c r="P292" s="273"/>
      <c r="Q292" s="273"/>
      <c r="R292" s="273"/>
      <c r="S292" s="273"/>
      <c r="T292" s="274"/>
      <c r="AT292" s="275" t="s">
        <v>428</v>
      </c>
      <c r="AU292" s="275" t="s">
        <v>86</v>
      </c>
      <c r="AV292" s="13" t="s">
        <v>86</v>
      </c>
      <c r="AW292" s="13" t="s">
        <v>39</v>
      </c>
      <c r="AX292" s="13" t="s">
        <v>76</v>
      </c>
      <c r="AY292" s="275" t="s">
        <v>414</v>
      </c>
    </row>
    <row r="293" s="13" customFormat="1">
      <c r="B293" s="265"/>
      <c r="C293" s="266"/>
      <c r="D293" s="252" t="s">
        <v>428</v>
      </c>
      <c r="E293" s="267" t="s">
        <v>21</v>
      </c>
      <c r="F293" s="268" t="s">
        <v>5030</v>
      </c>
      <c r="G293" s="266"/>
      <c r="H293" s="269">
        <v>0.315</v>
      </c>
      <c r="I293" s="270"/>
      <c r="J293" s="266"/>
      <c r="K293" s="266"/>
      <c r="L293" s="271"/>
      <c r="M293" s="272"/>
      <c r="N293" s="273"/>
      <c r="O293" s="273"/>
      <c r="P293" s="273"/>
      <c r="Q293" s="273"/>
      <c r="R293" s="273"/>
      <c r="S293" s="273"/>
      <c r="T293" s="274"/>
      <c r="AT293" s="275" t="s">
        <v>428</v>
      </c>
      <c r="AU293" s="275" t="s">
        <v>86</v>
      </c>
      <c r="AV293" s="13" t="s">
        <v>86</v>
      </c>
      <c r="AW293" s="13" t="s">
        <v>39</v>
      </c>
      <c r="AX293" s="13" t="s">
        <v>76</v>
      </c>
      <c r="AY293" s="275" t="s">
        <v>414</v>
      </c>
    </row>
    <row r="294" s="15" customFormat="1">
      <c r="B294" s="287"/>
      <c r="C294" s="288"/>
      <c r="D294" s="252" t="s">
        <v>428</v>
      </c>
      <c r="E294" s="289" t="s">
        <v>21</v>
      </c>
      <c r="F294" s="290" t="s">
        <v>235</v>
      </c>
      <c r="G294" s="288"/>
      <c r="H294" s="291">
        <v>1.8060000000000001</v>
      </c>
      <c r="I294" s="292"/>
      <c r="J294" s="288"/>
      <c r="K294" s="288"/>
      <c r="L294" s="293"/>
      <c r="M294" s="294"/>
      <c r="N294" s="295"/>
      <c r="O294" s="295"/>
      <c r="P294" s="295"/>
      <c r="Q294" s="295"/>
      <c r="R294" s="295"/>
      <c r="S294" s="295"/>
      <c r="T294" s="296"/>
      <c r="AT294" s="297" t="s">
        <v>428</v>
      </c>
      <c r="AU294" s="297" t="s">
        <v>86</v>
      </c>
      <c r="AV294" s="15" t="s">
        <v>422</v>
      </c>
      <c r="AW294" s="15" t="s">
        <v>39</v>
      </c>
      <c r="AX294" s="15" t="s">
        <v>83</v>
      </c>
      <c r="AY294" s="297" t="s">
        <v>414</v>
      </c>
    </row>
    <row r="295" s="12" customFormat="1">
      <c r="B295" s="255"/>
      <c r="C295" s="256"/>
      <c r="D295" s="252" t="s">
        <v>428</v>
      </c>
      <c r="E295" s="257" t="s">
        <v>21</v>
      </c>
      <c r="F295" s="258" t="s">
        <v>5003</v>
      </c>
      <c r="G295" s="256"/>
      <c r="H295" s="257" t="s">
        <v>21</v>
      </c>
      <c r="I295" s="259"/>
      <c r="J295" s="256"/>
      <c r="K295" s="256"/>
      <c r="L295" s="260"/>
      <c r="M295" s="261"/>
      <c r="N295" s="262"/>
      <c r="O295" s="262"/>
      <c r="P295" s="262"/>
      <c r="Q295" s="262"/>
      <c r="R295" s="262"/>
      <c r="S295" s="262"/>
      <c r="T295" s="263"/>
      <c r="AT295" s="264" t="s">
        <v>428</v>
      </c>
      <c r="AU295" s="264" t="s">
        <v>86</v>
      </c>
      <c r="AV295" s="12" t="s">
        <v>83</v>
      </c>
      <c r="AW295" s="12" t="s">
        <v>39</v>
      </c>
      <c r="AX295" s="12" t="s">
        <v>76</v>
      </c>
      <c r="AY295" s="264" t="s">
        <v>414</v>
      </c>
    </row>
    <row r="296" s="1" customFormat="1" ht="25.5" customHeight="1">
      <c r="B296" s="47"/>
      <c r="C296" s="240" t="s">
        <v>840</v>
      </c>
      <c r="D296" s="240" t="s">
        <v>418</v>
      </c>
      <c r="E296" s="241" t="s">
        <v>5056</v>
      </c>
      <c r="F296" s="242" t="s">
        <v>5057</v>
      </c>
      <c r="G296" s="243" t="s">
        <v>192</v>
      </c>
      <c r="H296" s="244">
        <v>63.450000000000003</v>
      </c>
      <c r="I296" s="245"/>
      <c r="J296" s="246">
        <f>ROUND(I296*H296,2)</f>
        <v>0</v>
      </c>
      <c r="K296" s="242" t="s">
        <v>421</v>
      </c>
      <c r="L296" s="73"/>
      <c r="M296" s="247" t="s">
        <v>21</v>
      </c>
      <c r="N296" s="248" t="s">
        <v>47</v>
      </c>
      <c r="O296" s="48"/>
      <c r="P296" s="249">
        <f>O296*H296</f>
        <v>0</v>
      </c>
      <c r="Q296" s="249">
        <v>0</v>
      </c>
      <c r="R296" s="249">
        <f>Q296*H296</f>
        <v>0</v>
      </c>
      <c r="S296" s="249">
        <v>0.035000000000000003</v>
      </c>
      <c r="T296" s="250">
        <f>S296*H296</f>
        <v>2.2207500000000002</v>
      </c>
      <c r="AR296" s="25" t="s">
        <v>422</v>
      </c>
      <c r="AT296" s="25" t="s">
        <v>418</v>
      </c>
      <c r="AU296" s="25" t="s">
        <v>86</v>
      </c>
      <c r="AY296" s="25" t="s">
        <v>414</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422</v>
      </c>
      <c r="BM296" s="25" t="s">
        <v>5058</v>
      </c>
    </row>
    <row r="297" s="1" customFormat="1">
      <c r="B297" s="47"/>
      <c r="C297" s="75"/>
      <c r="D297" s="252" t="s">
        <v>425</v>
      </c>
      <c r="E297" s="75"/>
      <c r="F297" s="253" t="s">
        <v>5055</v>
      </c>
      <c r="G297" s="75"/>
      <c r="H297" s="75"/>
      <c r="I297" s="208"/>
      <c r="J297" s="75"/>
      <c r="K297" s="75"/>
      <c r="L297" s="73"/>
      <c r="M297" s="254"/>
      <c r="N297" s="48"/>
      <c r="O297" s="48"/>
      <c r="P297" s="48"/>
      <c r="Q297" s="48"/>
      <c r="R297" s="48"/>
      <c r="S297" s="48"/>
      <c r="T297" s="96"/>
      <c r="AT297" s="25" t="s">
        <v>425</v>
      </c>
      <c r="AU297" s="25" t="s">
        <v>86</v>
      </c>
    </row>
    <row r="298" s="13" customFormat="1">
      <c r="B298" s="265"/>
      <c r="C298" s="266"/>
      <c r="D298" s="252" t="s">
        <v>428</v>
      </c>
      <c r="E298" s="267" t="s">
        <v>21</v>
      </c>
      <c r="F298" s="268" t="s">
        <v>5034</v>
      </c>
      <c r="G298" s="266"/>
      <c r="H298" s="269">
        <v>1.1499999999999999</v>
      </c>
      <c r="I298" s="270"/>
      <c r="J298" s="266"/>
      <c r="K298" s="266"/>
      <c r="L298" s="271"/>
      <c r="M298" s="272"/>
      <c r="N298" s="273"/>
      <c r="O298" s="273"/>
      <c r="P298" s="273"/>
      <c r="Q298" s="273"/>
      <c r="R298" s="273"/>
      <c r="S298" s="273"/>
      <c r="T298" s="274"/>
      <c r="AT298" s="275" t="s">
        <v>428</v>
      </c>
      <c r="AU298" s="275" t="s">
        <v>86</v>
      </c>
      <c r="AV298" s="13" t="s">
        <v>86</v>
      </c>
      <c r="AW298" s="13" t="s">
        <v>39</v>
      </c>
      <c r="AX298" s="13" t="s">
        <v>76</v>
      </c>
      <c r="AY298" s="275" t="s">
        <v>414</v>
      </c>
    </row>
    <row r="299" s="13" customFormat="1">
      <c r="B299" s="265"/>
      <c r="C299" s="266"/>
      <c r="D299" s="252" t="s">
        <v>428</v>
      </c>
      <c r="E299" s="267" t="s">
        <v>21</v>
      </c>
      <c r="F299" s="268" t="s">
        <v>5044</v>
      </c>
      <c r="G299" s="266"/>
      <c r="H299" s="269">
        <v>7.4509999999999996</v>
      </c>
      <c r="I299" s="270"/>
      <c r="J299" s="266"/>
      <c r="K299" s="266"/>
      <c r="L299" s="271"/>
      <c r="M299" s="272"/>
      <c r="N299" s="273"/>
      <c r="O299" s="273"/>
      <c r="P299" s="273"/>
      <c r="Q299" s="273"/>
      <c r="R299" s="273"/>
      <c r="S299" s="273"/>
      <c r="T299" s="274"/>
      <c r="AT299" s="275" t="s">
        <v>428</v>
      </c>
      <c r="AU299" s="275" t="s">
        <v>86</v>
      </c>
      <c r="AV299" s="13" t="s">
        <v>86</v>
      </c>
      <c r="AW299" s="13" t="s">
        <v>39</v>
      </c>
      <c r="AX299" s="13" t="s">
        <v>76</v>
      </c>
      <c r="AY299" s="275" t="s">
        <v>414</v>
      </c>
    </row>
    <row r="300" s="13" customFormat="1">
      <c r="B300" s="265"/>
      <c r="C300" s="266"/>
      <c r="D300" s="252" t="s">
        <v>428</v>
      </c>
      <c r="E300" s="267" t="s">
        <v>21</v>
      </c>
      <c r="F300" s="268" t="s">
        <v>5035</v>
      </c>
      <c r="G300" s="266"/>
      <c r="H300" s="269">
        <v>3.2999999999999998</v>
      </c>
      <c r="I300" s="270"/>
      <c r="J300" s="266"/>
      <c r="K300" s="266"/>
      <c r="L300" s="271"/>
      <c r="M300" s="272"/>
      <c r="N300" s="273"/>
      <c r="O300" s="273"/>
      <c r="P300" s="273"/>
      <c r="Q300" s="273"/>
      <c r="R300" s="273"/>
      <c r="S300" s="273"/>
      <c r="T300" s="274"/>
      <c r="AT300" s="275" t="s">
        <v>428</v>
      </c>
      <c r="AU300" s="275" t="s">
        <v>86</v>
      </c>
      <c r="AV300" s="13" t="s">
        <v>86</v>
      </c>
      <c r="AW300" s="13" t="s">
        <v>39</v>
      </c>
      <c r="AX300" s="13" t="s">
        <v>76</v>
      </c>
      <c r="AY300" s="275" t="s">
        <v>414</v>
      </c>
    </row>
    <row r="301" s="13" customFormat="1">
      <c r="B301" s="265"/>
      <c r="C301" s="266"/>
      <c r="D301" s="252" t="s">
        <v>428</v>
      </c>
      <c r="E301" s="267" t="s">
        <v>21</v>
      </c>
      <c r="F301" s="268" t="s">
        <v>5045</v>
      </c>
      <c r="G301" s="266"/>
      <c r="H301" s="269">
        <v>5.6239999999999997</v>
      </c>
      <c r="I301" s="270"/>
      <c r="J301" s="266"/>
      <c r="K301" s="266"/>
      <c r="L301" s="271"/>
      <c r="M301" s="272"/>
      <c r="N301" s="273"/>
      <c r="O301" s="273"/>
      <c r="P301" s="273"/>
      <c r="Q301" s="273"/>
      <c r="R301" s="273"/>
      <c r="S301" s="273"/>
      <c r="T301" s="274"/>
      <c r="AT301" s="275" t="s">
        <v>428</v>
      </c>
      <c r="AU301" s="275" t="s">
        <v>86</v>
      </c>
      <c r="AV301" s="13" t="s">
        <v>86</v>
      </c>
      <c r="AW301" s="13" t="s">
        <v>39</v>
      </c>
      <c r="AX301" s="13" t="s">
        <v>76</v>
      </c>
      <c r="AY301" s="275" t="s">
        <v>414</v>
      </c>
    </row>
    <row r="302" s="13" customFormat="1">
      <c r="B302" s="265"/>
      <c r="C302" s="266"/>
      <c r="D302" s="252" t="s">
        <v>428</v>
      </c>
      <c r="E302" s="267" t="s">
        <v>21</v>
      </c>
      <c r="F302" s="268" t="s">
        <v>5036</v>
      </c>
      <c r="G302" s="266"/>
      <c r="H302" s="269">
        <v>2.3399999999999999</v>
      </c>
      <c r="I302" s="270"/>
      <c r="J302" s="266"/>
      <c r="K302" s="266"/>
      <c r="L302" s="271"/>
      <c r="M302" s="272"/>
      <c r="N302" s="273"/>
      <c r="O302" s="273"/>
      <c r="P302" s="273"/>
      <c r="Q302" s="273"/>
      <c r="R302" s="273"/>
      <c r="S302" s="273"/>
      <c r="T302" s="274"/>
      <c r="AT302" s="275" t="s">
        <v>428</v>
      </c>
      <c r="AU302" s="275" t="s">
        <v>86</v>
      </c>
      <c r="AV302" s="13" t="s">
        <v>86</v>
      </c>
      <c r="AW302" s="13" t="s">
        <v>39</v>
      </c>
      <c r="AX302" s="13" t="s">
        <v>76</v>
      </c>
      <c r="AY302" s="275" t="s">
        <v>414</v>
      </c>
    </row>
    <row r="303" s="13" customFormat="1">
      <c r="B303" s="265"/>
      <c r="C303" s="266"/>
      <c r="D303" s="252" t="s">
        <v>428</v>
      </c>
      <c r="E303" s="267" t="s">
        <v>21</v>
      </c>
      <c r="F303" s="268" t="s">
        <v>5046</v>
      </c>
      <c r="G303" s="266"/>
      <c r="H303" s="269">
        <v>5.9450000000000003</v>
      </c>
      <c r="I303" s="270"/>
      <c r="J303" s="266"/>
      <c r="K303" s="266"/>
      <c r="L303" s="271"/>
      <c r="M303" s="272"/>
      <c r="N303" s="273"/>
      <c r="O303" s="273"/>
      <c r="P303" s="273"/>
      <c r="Q303" s="273"/>
      <c r="R303" s="273"/>
      <c r="S303" s="273"/>
      <c r="T303" s="274"/>
      <c r="AT303" s="275" t="s">
        <v>428</v>
      </c>
      <c r="AU303" s="275" t="s">
        <v>86</v>
      </c>
      <c r="AV303" s="13" t="s">
        <v>86</v>
      </c>
      <c r="AW303" s="13" t="s">
        <v>39</v>
      </c>
      <c r="AX303" s="13" t="s">
        <v>76</v>
      </c>
      <c r="AY303" s="275" t="s">
        <v>414</v>
      </c>
    </row>
    <row r="304" s="12" customFormat="1">
      <c r="B304" s="255"/>
      <c r="C304" s="256"/>
      <c r="D304" s="252" t="s">
        <v>428</v>
      </c>
      <c r="E304" s="257" t="s">
        <v>21</v>
      </c>
      <c r="F304" s="258" t="s">
        <v>5019</v>
      </c>
      <c r="G304" s="256"/>
      <c r="H304" s="257" t="s">
        <v>21</v>
      </c>
      <c r="I304" s="259"/>
      <c r="J304" s="256"/>
      <c r="K304" s="256"/>
      <c r="L304" s="260"/>
      <c r="M304" s="261"/>
      <c r="N304" s="262"/>
      <c r="O304" s="262"/>
      <c r="P304" s="262"/>
      <c r="Q304" s="262"/>
      <c r="R304" s="262"/>
      <c r="S304" s="262"/>
      <c r="T304" s="263"/>
      <c r="AT304" s="264" t="s">
        <v>428</v>
      </c>
      <c r="AU304" s="264" t="s">
        <v>86</v>
      </c>
      <c r="AV304" s="12" t="s">
        <v>83</v>
      </c>
      <c r="AW304" s="12" t="s">
        <v>39</v>
      </c>
      <c r="AX304" s="12" t="s">
        <v>76</v>
      </c>
      <c r="AY304" s="264" t="s">
        <v>414</v>
      </c>
    </row>
    <row r="305" s="13" customFormat="1">
      <c r="B305" s="265"/>
      <c r="C305" s="266"/>
      <c r="D305" s="252" t="s">
        <v>428</v>
      </c>
      <c r="E305" s="267" t="s">
        <v>21</v>
      </c>
      <c r="F305" s="268" t="s">
        <v>5047</v>
      </c>
      <c r="G305" s="266"/>
      <c r="H305" s="269">
        <v>5.6710000000000003</v>
      </c>
      <c r="I305" s="270"/>
      <c r="J305" s="266"/>
      <c r="K305" s="266"/>
      <c r="L305" s="271"/>
      <c r="M305" s="272"/>
      <c r="N305" s="273"/>
      <c r="O305" s="273"/>
      <c r="P305" s="273"/>
      <c r="Q305" s="273"/>
      <c r="R305" s="273"/>
      <c r="S305" s="273"/>
      <c r="T305" s="274"/>
      <c r="AT305" s="275" t="s">
        <v>428</v>
      </c>
      <c r="AU305" s="275" t="s">
        <v>86</v>
      </c>
      <c r="AV305" s="13" t="s">
        <v>86</v>
      </c>
      <c r="AW305" s="13" t="s">
        <v>39</v>
      </c>
      <c r="AX305" s="13" t="s">
        <v>76</v>
      </c>
      <c r="AY305" s="275" t="s">
        <v>414</v>
      </c>
    </row>
    <row r="306" s="13" customFormat="1">
      <c r="B306" s="265"/>
      <c r="C306" s="266"/>
      <c r="D306" s="252" t="s">
        <v>428</v>
      </c>
      <c r="E306" s="267" t="s">
        <v>21</v>
      </c>
      <c r="F306" s="268" t="s">
        <v>5048</v>
      </c>
      <c r="G306" s="266"/>
      <c r="H306" s="269">
        <v>4.3799999999999999</v>
      </c>
      <c r="I306" s="270"/>
      <c r="J306" s="266"/>
      <c r="K306" s="266"/>
      <c r="L306" s="271"/>
      <c r="M306" s="272"/>
      <c r="N306" s="273"/>
      <c r="O306" s="273"/>
      <c r="P306" s="273"/>
      <c r="Q306" s="273"/>
      <c r="R306" s="273"/>
      <c r="S306" s="273"/>
      <c r="T306" s="274"/>
      <c r="AT306" s="275" t="s">
        <v>428</v>
      </c>
      <c r="AU306" s="275" t="s">
        <v>86</v>
      </c>
      <c r="AV306" s="13" t="s">
        <v>86</v>
      </c>
      <c r="AW306" s="13" t="s">
        <v>39</v>
      </c>
      <c r="AX306" s="13" t="s">
        <v>76</v>
      </c>
      <c r="AY306" s="275" t="s">
        <v>414</v>
      </c>
    </row>
    <row r="307" s="13" customFormat="1">
      <c r="B307" s="265"/>
      <c r="C307" s="266"/>
      <c r="D307" s="252" t="s">
        <v>428</v>
      </c>
      <c r="E307" s="267" t="s">
        <v>21</v>
      </c>
      <c r="F307" s="268" t="s">
        <v>5049</v>
      </c>
      <c r="G307" s="266"/>
      <c r="H307" s="269">
        <v>7.4199999999999999</v>
      </c>
      <c r="I307" s="270"/>
      <c r="J307" s="266"/>
      <c r="K307" s="266"/>
      <c r="L307" s="271"/>
      <c r="M307" s="272"/>
      <c r="N307" s="273"/>
      <c r="O307" s="273"/>
      <c r="P307" s="273"/>
      <c r="Q307" s="273"/>
      <c r="R307" s="273"/>
      <c r="S307" s="273"/>
      <c r="T307" s="274"/>
      <c r="AT307" s="275" t="s">
        <v>428</v>
      </c>
      <c r="AU307" s="275" t="s">
        <v>86</v>
      </c>
      <c r="AV307" s="13" t="s">
        <v>86</v>
      </c>
      <c r="AW307" s="13" t="s">
        <v>39</v>
      </c>
      <c r="AX307" s="13" t="s">
        <v>76</v>
      </c>
      <c r="AY307" s="275" t="s">
        <v>414</v>
      </c>
    </row>
    <row r="308" s="13" customFormat="1">
      <c r="B308" s="265"/>
      <c r="C308" s="266"/>
      <c r="D308" s="252" t="s">
        <v>428</v>
      </c>
      <c r="E308" s="267" t="s">
        <v>21</v>
      </c>
      <c r="F308" s="268" t="s">
        <v>5050</v>
      </c>
      <c r="G308" s="266"/>
      <c r="H308" s="269">
        <v>4.7990000000000004</v>
      </c>
      <c r="I308" s="270"/>
      <c r="J308" s="266"/>
      <c r="K308" s="266"/>
      <c r="L308" s="271"/>
      <c r="M308" s="272"/>
      <c r="N308" s="273"/>
      <c r="O308" s="273"/>
      <c r="P308" s="273"/>
      <c r="Q308" s="273"/>
      <c r="R308" s="273"/>
      <c r="S308" s="273"/>
      <c r="T308" s="274"/>
      <c r="AT308" s="275" t="s">
        <v>428</v>
      </c>
      <c r="AU308" s="275" t="s">
        <v>86</v>
      </c>
      <c r="AV308" s="13" t="s">
        <v>86</v>
      </c>
      <c r="AW308" s="13" t="s">
        <v>39</v>
      </c>
      <c r="AX308" s="13" t="s">
        <v>76</v>
      </c>
      <c r="AY308" s="275" t="s">
        <v>414</v>
      </c>
    </row>
    <row r="309" s="13" customFormat="1">
      <c r="B309" s="265"/>
      <c r="C309" s="266"/>
      <c r="D309" s="252" t="s">
        <v>428</v>
      </c>
      <c r="E309" s="267" t="s">
        <v>21</v>
      </c>
      <c r="F309" s="268" t="s">
        <v>5037</v>
      </c>
      <c r="G309" s="266"/>
      <c r="H309" s="269">
        <v>2.6850000000000001</v>
      </c>
      <c r="I309" s="270"/>
      <c r="J309" s="266"/>
      <c r="K309" s="266"/>
      <c r="L309" s="271"/>
      <c r="M309" s="272"/>
      <c r="N309" s="273"/>
      <c r="O309" s="273"/>
      <c r="P309" s="273"/>
      <c r="Q309" s="273"/>
      <c r="R309" s="273"/>
      <c r="S309" s="273"/>
      <c r="T309" s="274"/>
      <c r="AT309" s="275" t="s">
        <v>428</v>
      </c>
      <c r="AU309" s="275" t="s">
        <v>86</v>
      </c>
      <c r="AV309" s="13" t="s">
        <v>86</v>
      </c>
      <c r="AW309" s="13" t="s">
        <v>39</v>
      </c>
      <c r="AX309" s="13" t="s">
        <v>76</v>
      </c>
      <c r="AY309" s="275" t="s">
        <v>414</v>
      </c>
    </row>
    <row r="310" s="13" customFormat="1">
      <c r="B310" s="265"/>
      <c r="C310" s="266"/>
      <c r="D310" s="252" t="s">
        <v>428</v>
      </c>
      <c r="E310" s="267" t="s">
        <v>21</v>
      </c>
      <c r="F310" s="268" t="s">
        <v>5038</v>
      </c>
      <c r="G310" s="266"/>
      <c r="H310" s="269">
        <v>2.1389999999999998</v>
      </c>
      <c r="I310" s="270"/>
      <c r="J310" s="266"/>
      <c r="K310" s="266"/>
      <c r="L310" s="271"/>
      <c r="M310" s="272"/>
      <c r="N310" s="273"/>
      <c r="O310" s="273"/>
      <c r="P310" s="273"/>
      <c r="Q310" s="273"/>
      <c r="R310" s="273"/>
      <c r="S310" s="273"/>
      <c r="T310" s="274"/>
      <c r="AT310" s="275" t="s">
        <v>428</v>
      </c>
      <c r="AU310" s="275" t="s">
        <v>86</v>
      </c>
      <c r="AV310" s="13" t="s">
        <v>86</v>
      </c>
      <c r="AW310" s="13" t="s">
        <v>39</v>
      </c>
      <c r="AX310" s="13" t="s">
        <v>76</v>
      </c>
      <c r="AY310" s="275" t="s">
        <v>414</v>
      </c>
    </row>
    <row r="311" s="13" customFormat="1">
      <c r="B311" s="265"/>
      <c r="C311" s="266"/>
      <c r="D311" s="252" t="s">
        <v>428</v>
      </c>
      <c r="E311" s="267" t="s">
        <v>21</v>
      </c>
      <c r="F311" s="268" t="s">
        <v>5039</v>
      </c>
      <c r="G311" s="266"/>
      <c r="H311" s="269">
        <v>2.4609999999999999</v>
      </c>
      <c r="I311" s="270"/>
      <c r="J311" s="266"/>
      <c r="K311" s="266"/>
      <c r="L311" s="271"/>
      <c r="M311" s="272"/>
      <c r="N311" s="273"/>
      <c r="O311" s="273"/>
      <c r="P311" s="273"/>
      <c r="Q311" s="273"/>
      <c r="R311" s="273"/>
      <c r="S311" s="273"/>
      <c r="T311" s="274"/>
      <c r="AT311" s="275" t="s">
        <v>428</v>
      </c>
      <c r="AU311" s="275" t="s">
        <v>86</v>
      </c>
      <c r="AV311" s="13" t="s">
        <v>86</v>
      </c>
      <c r="AW311" s="13" t="s">
        <v>39</v>
      </c>
      <c r="AX311" s="13" t="s">
        <v>76</v>
      </c>
      <c r="AY311" s="275" t="s">
        <v>414</v>
      </c>
    </row>
    <row r="312" s="13" customFormat="1">
      <c r="B312" s="265"/>
      <c r="C312" s="266"/>
      <c r="D312" s="252" t="s">
        <v>428</v>
      </c>
      <c r="E312" s="267" t="s">
        <v>21</v>
      </c>
      <c r="F312" s="268" t="s">
        <v>5040</v>
      </c>
      <c r="G312" s="266"/>
      <c r="H312" s="269">
        <v>3.5099999999999998</v>
      </c>
      <c r="I312" s="270"/>
      <c r="J312" s="266"/>
      <c r="K312" s="266"/>
      <c r="L312" s="271"/>
      <c r="M312" s="272"/>
      <c r="N312" s="273"/>
      <c r="O312" s="273"/>
      <c r="P312" s="273"/>
      <c r="Q312" s="273"/>
      <c r="R312" s="273"/>
      <c r="S312" s="273"/>
      <c r="T312" s="274"/>
      <c r="AT312" s="275" t="s">
        <v>428</v>
      </c>
      <c r="AU312" s="275" t="s">
        <v>86</v>
      </c>
      <c r="AV312" s="13" t="s">
        <v>86</v>
      </c>
      <c r="AW312" s="13" t="s">
        <v>39</v>
      </c>
      <c r="AX312" s="13" t="s">
        <v>76</v>
      </c>
      <c r="AY312" s="275" t="s">
        <v>414</v>
      </c>
    </row>
    <row r="313" s="13" customFormat="1">
      <c r="B313" s="265"/>
      <c r="C313" s="266"/>
      <c r="D313" s="252" t="s">
        <v>428</v>
      </c>
      <c r="E313" s="267" t="s">
        <v>21</v>
      </c>
      <c r="F313" s="268" t="s">
        <v>5051</v>
      </c>
      <c r="G313" s="266"/>
      <c r="H313" s="269">
        <v>4.5750000000000002</v>
      </c>
      <c r="I313" s="270"/>
      <c r="J313" s="266"/>
      <c r="K313" s="266"/>
      <c r="L313" s="271"/>
      <c r="M313" s="272"/>
      <c r="N313" s="273"/>
      <c r="O313" s="273"/>
      <c r="P313" s="273"/>
      <c r="Q313" s="273"/>
      <c r="R313" s="273"/>
      <c r="S313" s="273"/>
      <c r="T313" s="274"/>
      <c r="AT313" s="275" t="s">
        <v>428</v>
      </c>
      <c r="AU313" s="275" t="s">
        <v>86</v>
      </c>
      <c r="AV313" s="13" t="s">
        <v>86</v>
      </c>
      <c r="AW313" s="13" t="s">
        <v>39</v>
      </c>
      <c r="AX313" s="13" t="s">
        <v>76</v>
      </c>
      <c r="AY313" s="275" t="s">
        <v>414</v>
      </c>
    </row>
    <row r="314" s="15" customFormat="1">
      <c r="B314" s="287"/>
      <c r="C314" s="288"/>
      <c r="D314" s="252" t="s">
        <v>428</v>
      </c>
      <c r="E314" s="289" t="s">
        <v>21</v>
      </c>
      <c r="F314" s="290" t="s">
        <v>235</v>
      </c>
      <c r="G314" s="288"/>
      <c r="H314" s="291">
        <v>63.450000000000003</v>
      </c>
      <c r="I314" s="292"/>
      <c r="J314" s="288"/>
      <c r="K314" s="288"/>
      <c r="L314" s="293"/>
      <c r="M314" s="294"/>
      <c r="N314" s="295"/>
      <c r="O314" s="295"/>
      <c r="P314" s="295"/>
      <c r="Q314" s="295"/>
      <c r="R314" s="295"/>
      <c r="S314" s="295"/>
      <c r="T314" s="296"/>
      <c r="AT314" s="297" t="s">
        <v>428</v>
      </c>
      <c r="AU314" s="297" t="s">
        <v>86</v>
      </c>
      <c r="AV314" s="15" t="s">
        <v>422</v>
      </c>
      <c r="AW314" s="15" t="s">
        <v>39</v>
      </c>
      <c r="AX314" s="15" t="s">
        <v>83</v>
      </c>
      <c r="AY314" s="297" t="s">
        <v>414</v>
      </c>
    </row>
    <row r="315" s="12" customFormat="1">
      <c r="B315" s="255"/>
      <c r="C315" s="256"/>
      <c r="D315" s="252" t="s">
        <v>428</v>
      </c>
      <c r="E315" s="257" t="s">
        <v>21</v>
      </c>
      <c r="F315" s="258" t="s">
        <v>5003</v>
      </c>
      <c r="G315" s="256"/>
      <c r="H315" s="257" t="s">
        <v>21</v>
      </c>
      <c r="I315" s="259"/>
      <c r="J315" s="256"/>
      <c r="K315" s="256"/>
      <c r="L315" s="260"/>
      <c r="M315" s="261"/>
      <c r="N315" s="262"/>
      <c r="O315" s="262"/>
      <c r="P315" s="262"/>
      <c r="Q315" s="262"/>
      <c r="R315" s="262"/>
      <c r="S315" s="262"/>
      <c r="T315" s="263"/>
      <c r="AT315" s="264" t="s">
        <v>428</v>
      </c>
      <c r="AU315" s="264" t="s">
        <v>86</v>
      </c>
      <c r="AV315" s="12" t="s">
        <v>83</v>
      </c>
      <c r="AW315" s="12" t="s">
        <v>39</v>
      </c>
      <c r="AX315" s="12" t="s">
        <v>76</v>
      </c>
      <c r="AY315" s="264" t="s">
        <v>414</v>
      </c>
    </row>
    <row r="316" s="1" customFormat="1" ht="16.5" customHeight="1">
      <c r="B316" s="47"/>
      <c r="C316" s="240" t="s">
        <v>846</v>
      </c>
      <c r="D316" s="240" t="s">
        <v>418</v>
      </c>
      <c r="E316" s="241" t="s">
        <v>5059</v>
      </c>
      <c r="F316" s="242" t="s">
        <v>5060</v>
      </c>
      <c r="G316" s="243" t="s">
        <v>145</v>
      </c>
      <c r="H316" s="244">
        <v>174.69</v>
      </c>
      <c r="I316" s="245"/>
      <c r="J316" s="246">
        <f>ROUND(I316*H316,2)</f>
        <v>0</v>
      </c>
      <c r="K316" s="242" t="s">
        <v>421</v>
      </c>
      <c r="L316" s="73"/>
      <c r="M316" s="247" t="s">
        <v>21</v>
      </c>
      <c r="N316" s="248" t="s">
        <v>47</v>
      </c>
      <c r="O316" s="48"/>
      <c r="P316" s="249">
        <f>O316*H316</f>
        <v>0</v>
      </c>
      <c r="Q316" s="249">
        <v>0</v>
      </c>
      <c r="R316" s="249">
        <f>Q316*H316</f>
        <v>0</v>
      </c>
      <c r="S316" s="249">
        <v>0</v>
      </c>
      <c r="T316" s="250">
        <f>S316*H316</f>
        <v>0</v>
      </c>
      <c r="AR316" s="25" t="s">
        <v>422</v>
      </c>
      <c r="AT316" s="25" t="s">
        <v>418</v>
      </c>
      <c r="AU316" s="25" t="s">
        <v>86</v>
      </c>
      <c r="AY316" s="25" t="s">
        <v>414</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422</v>
      </c>
      <c r="BM316" s="25" t="s">
        <v>5061</v>
      </c>
    </row>
    <row r="317" s="13" customFormat="1">
      <c r="B317" s="265"/>
      <c r="C317" s="266"/>
      <c r="D317" s="252" t="s">
        <v>428</v>
      </c>
      <c r="E317" s="267" t="s">
        <v>21</v>
      </c>
      <c r="F317" s="268" t="s">
        <v>5062</v>
      </c>
      <c r="G317" s="266"/>
      <c r="H317" s="269">
        <v>7.7999999999999998</v>
      </c>
      <c r="I317" s="270"/>
      <c r="J317" s="266"/>
      <c r="K317" s="266"/>
      <c r="L317" s="271"/>
      <c r="M317" s="272"/>
      <c r="N317" s="273"/>
      <c r="O317" s="273"/>
      <c r="P317" s="273"/>
      <c r="Q317" s="273"/>
      <c r="R317" s="273"/>
      <c r="S317" s="273"/>
      <c r="T317" s="274"/>
      <c r="AT317" s="275" t="s">
        <v>428</v>
      </c>
      <c r="AU317" s="275" t="s">
        <v>86</v>
      </c>
      <c r="AV317" s="13" t="s">
        <v>86</v>
      </c>
      <c r="AW317" s="13" t="s">
        <v>39</v>
      </c>
      <c r="AX317" s="13" t="s">
        <v>76</v>
      </c>
      <c r="AY317" s="275" t="s">
        <v>414</v>
      </c>
    </row>
    <row r="318" s="13" customFormat="1">
      <c r="B318" s="265"/>
      <c r="C318" s="266"/>
      <c r="D318" s="252" t="s">
        <v>428</v>
      </c>
      <c r="E318" s="267" t="s">
        <v>21</v>
      </c>
      <c r="F318" s="268" t="s">
        <v>5063</v>
      </c>
      <c r="G318" s="266"/>
      <c r="H318" s="269">
        <v>15.25</v>
      </c>
      <c r="I318" s="270"/>
      <c r="J318" s="266"/>
      <c r="K318" s="266"/>
      <c r="L318" s="271"/>
      <c r="M318" s="272"/>
      <c r="N318" s="273"/>
      <c r="O318" s="273"/>
      <c r="P318" s="273"/>
      <c r="Q318" s="273"/>
      <c r="R318" s="273"/>
      <c r="S318" s="273"/>
      <c r="T318" s="274"/>
      <c r="AT318" s="275" t="s">
        <v>428</v>
      </c>
      <c r="AU318" s="275" t="s">
        <v>86</v>
      </c>
      <c r="AV318" s="13" t="s">
        <v>86</v>
      </c>
      <c r="AW318" s="13" t="s">
        <v>39</v>
      </c>
      <c r="AX318" s="13" t="s">
        <v>76</v>
      </c>
      <c r="AY318" s="275" t="s">
        <v>414</v>
      </c>
    </row>
    <row r="319" s="13" customFormat="1">
      <c r="B319" s="265"/>
      <c r="C319" s="266"/>
      <c r="D319" s="252" t="s">
        <v>428</v>
      </c>
      <c r="E319" s="267" t="s">
        <v>21</v>
      </c>
      <c r="F319" s="268" t="s">
        <v>5064</v>
      </c>
      <c r="G319" s="266"/>
      <c r="H319" s="269">
        <v>8.5999999999999996</v>
      </c>
      <c r="I319" s="270"/>
      <c r="J319" s="266"/>
      <c r="K319" s="266"/>
      <c r="L319" s="271"/>
      <c r="M319" s="272"/>
      <c r="N319" s="273"/>
      <c r="O319" s="273"/>
      <c r="P319" s="273"/>
      <c r="Q319" s="273"/>
      <c r="R319" s="273"/>
      <c r="S319" s="273"/>
      <c r="T319" s="274"/>
      <c r="AT319" s="275" t="s">
        <v>428</v>
      </c>
      <c r="AU319" s="275" t="s">
        <v>86</v>
      </c>
      <c r="AV319" s="13" t="s">
        <v>86</v>
      </c>
      <c r="AW319" s="13" t="s">
        <v>39</v>
      </c>
      <c r="AX319" s="13" t="s">
        <v>76</v>
      </c>
      <c r="AY319" s="275" t="s">
        <v>414</v>
      </c>
    </row>
    <row r="320" s="13" customFormat="1">
      <c r="B320" s="265"/>
      <c r="C320" s="266"/>
      <c r="D320" s="252" t="s">
        <v>428</v>
      </c>
      <c r="E320" s="267" t="s">
        <v>21</v>
      </c>
      <c r="F320" s="268" t="s">
        <v>5065</v>
      </c>
      <c r="G320" s="266"/>
      <c r="H320" s="269">
        <v>3.8900000000000001</v>
      </c>
      <c r="I320" s="270"/>
      <c r="J320" s="266"/>
      <c r="K320" s="266"/>
      <c r="L320" s="271"/>
      <c r="M320" s="272"/>
      <c r="N320" s="273"/>
      <c r="O320" s="273"/>
      <c r="P320" s="273"/>
      <c r="Q320" s="273"/>
      <c r="R320" s="273"/>
      <c r="S320" s="273"/>
      <c r="T320" s="274"/>
      <c r="AT320" s="275" t="s">
        <v>428</v>
      </c>
      <c r="AU320" s="275" t="s">
        <v>86</v>
      </c>
      <c r="AV320" s="13" t="s">
        <v>86</v>
      </c>
      <c r="AW320" s="13" t="s">
        <v>39</v>
      </c>
      <c r="AX320" s="13" t="s">
        <v>76</v>
      </c>
      <c r="AY320" s="275" t="s">
        <v>414</v>
      </c>
    </row>
    <row r="321" s="13" customFormat="1">
      <c r="B321" s="265"/>
      <c r="C321" s="266"/>
      <c r="D321" s="252" t="s">
        <v>428</v>
      </c>
      <c r="E321" s="267" t="s">
        <v>21</v>
      </c>
      <c r="F321" s="268" t="s">
        <v>5066</v>
      </c>
      <c r="G321" s="266"/>
      <c r="H321" s="269">
        <v>13.76</v>
      </c>
      <c r="I321" s="270"/>
      <c r="J321" s="266"/>
      <c r="K321" s="266"/>
      <c r="L321" s="271"/>
      <c r="M321" s="272"/>
      <c r="N321" s="273"/>
      <c r="O321" s="273"/>
      <c r="P321" s="273"/>
      <c r="Q321" s="273"/>
      <c r="R321" s="273"/>
      <c r="S321" s="273"/>
      <c r="T321" s="274"/>
      <c r="AT321" s="275" t="s">
        <v>428</v>
      </c>
      <c r="AU321" s="275" t="s">
        <v>86</v>
      </c>
      <c r="AV321" s="13" t="s">
        <v>86</v>
      </c>
      <c r="AW321" s="13" t="s">
        <v>39</v>
      </c>
      <c r="AX321" s="13" t="s">
        <v>76</v>
      </c>
      <c r="AY321" s="275" t="s">
        <v>414</v>
      </c>
    </row>
    <row r="322" s="13" customFormat="1">
      <c r="B322" s="265"/>
      <c r="C322" s="266"/>
      <c r="D322" s="252" t="s">
        <v>428</v>
      </c>
      <c r="E322" s="267" t="s">
        <v>21</v>
      </c>
      <c r="F322" s="268" t="s">
        <v>5067</v>
      </c>
      <c r="G322" s="266"/>
      <c r="H322" s="269">
        <v>15.300000000000001</v>
      </c>
      <c r="I322" s="270"/>
      <c r="J322" s="266"/>
      <c r="K322" s="266"/>
      <c r="L322" s="271"/>
      <c r="M322" s="272"/>
      <c r="N322" s="273"/>
      <c r="O322" s="273"/>
      <c r="P322" s="273"/>
      <c r="Q322" s="273"/>
      <c r="R322" s="273"/>
      <c r="S322" s="273"/>
      <c r="T322" s="274"/>
      <c r="AT322" s="275" t="s">
        <v>428</v>
      </c>
      <c r="AU322" s="275" t="s">
        <v>86</v>
      </c>
      <c r="AV322" s="13" t="s">
        <v>86</v>
      </c>
      <c r="AW322" s="13" t="s">
        <v>39</v>
      </c>
      <c r="AX322" s="13" t="s">
        <v>76</v>
      </c>
      <c r="AY322" s="275" t="s">
        <v>414</v>
      </c>
    </row>
    <row r="323" s="13" customFormat="1">
      <c r="B323" s="265"/>
      <c r="C323" s="266"/>
      <c r="D323" s="252" t="s">
        <v>428</v>
      </c>
      <c r="E323" s="267" t="s">
        <v>21</v>
      </c>
      <c r="F323" s="268" t="s">
        <v>5068</v>
      </c>
      <c r="G323" s="266"/>
      <c r="H323" s="269">
        <v>2.3999999999999999</v>
      </c>
      <c r="I323" s="270"/>
      <c r="J323" s="266"/>
      <c r="K323" s="266"/>
      <c r="L323" s="271"/>
      <c r="M323" s="272"/>
      <c r="N323" s="273"/>
      <c r="O323" s="273"/>
      <c r="P323" s="273"/>
      <c r="Q323" s="273"/>
      <c r="R323" s="273"/>
      <c r="S323" s="273"/>
      <c r="T323" s="274"/>
      <c r="AT323" s="275" t="s">
        <v>428</v>
      </c>
      <c r="AU323" s="275" t="s">
        <v>86</v>
      </c>
      <c r="AV323" s="13" t="s">
        <v>86</v>
      </c>
      <c r="AW323" s="13" t="s">
        <v>39</v>
      </c>
      <c r="AX323" s="13" t="s">
        <v>76</v>
      </c>
      <c r="AY323" s="275" t="s">
        <v>414</v>
      </c>
    </row>
    <row r="324" s="13" customFormat="1">
      <c r="B324" s="265"/>
      <c r="C324" s="266"/>
      <c r="D324" s="252" t="s">
        <v>428</v>
      </c>
      <c r="E324" s="267" t="s">
        <v>21</v>
      </c>
      <c r="F324" s="268" t="s">
        <v>5069</v>
      </c>
      <c r="G324" s="266"/>
      <c r="H324" s="269">
        <v>12.699999999999999</v>
      </c>
      <c r="I324" s="270"/>
      <c r="J324" s="266"/>
      <c r="K324" s="266"/>
      <c r="L324" s="271"/>
      <c r="M324" s="272"/>
      <c r="N324" s="273"/>
      <c r="O324" s="273"/>
      <c r="P324" s="273"/>
      <c r="Q324" s="273"/>
      <c r="R324" s="273"/>
      <c r="S324" s="273"/>
      <c r="T324" s="274"/>
      <c r="AT324" s="275" t="s">
        <v>428</v>
      </c>
      <c r="AU324" s="275" t="s">
        <v>86</v>
      </c>
      <c r="AV324" s="13" t="s">
        <v>86</v>
      </c>
      <c r="AW324" s="13" t="s">
        <v>39</v>
      </c>
      <c r="AX324" s="13" t="s">
        <v>76</v>
      </c>
      <c r="AY324" s="275" t="s">
        <v>414</v>
      </c>
    </row>
    <row r="325" s="12" customFormat="1">
      <c r="B325" s="255"/>
      <c r="C325" s="256"/>
      <c r="D325" s="252" t="s">
        <v>428</v>
      </c>
      <c r="E325" s="257" t="s">
        <v>21</v>
      </c>
      <c r="F325" s="258" t="s">
        <v>5019</v>
      </c>
      <c r="G325" s="256"/>
      <c r="H325" s="257" t="s">
        <v>21</v>
      </c>
      <c r="I325" s="259"/>
      <c r="J325" s="256"/>
      <c r="K325" s="256"/>
      <c r="L325" s="260"/>
      <c r="M325" s="261"/>
      <c r="N325" s="262"/>
      <c r="O325" s="262"/>
      <c r="P325" s="262"/>
      <c r="Q325" s="262"/>
      <c r="R325" s="262"/>
      <c r="S325" s="262"/>
      <c r="T325" s="263"/>
      <c r="AT325" s="264" t="s">
        <v>428</v>
      </c>
      <c r="AU325" s="264" t="s">
        <v>86</v>
      </c>
      <c r="AV325" s="12" t="s">
        <v>83</v>
      </c>
      <c r="AW325" s="12" t="s">
        <v>39</v>
      </c>
      <c r="AX325" s="12" t="s">
        <v>76</v>
      </c>
      <c r="AY325" s="264" t="s">
        <v>414</v>
      </c>
    </row>
    <row r="326" s="13" customFormat="1">
      <c r="B326" s="265"/>
      <c r="C326" s="266"/>
      <c r="D326" s="252" t="s">
        <v>428</v>
      </c>
      <c r="E326" s="267" t="s">
        <v>21</v>
      </c>
      <c r="F326" s="268" t="s">
        <v>5070</v>
      </c>
      <c r="G326" s="266"/>
      <c r="H326" s="269">
        <v>14.390000000000001</v>
      </c>
      <c r="I326" s="270"/>
      <c r="J326" s="266"/>
      <c r="K326" s="266"/>
      <c r="L326" s="271"/>
      <c r="M326" s="272"/>
      <c r="N326" s="273"/>
      <c r="O326" s="273"/>
      <c r="P326" s="273"/>
      <c r="Q326" s="273"/>
      <c r="R326" s="273"/>
      <c r="S326" s="273"/>
      <c r="T326" s="274"/>
      <c r="AT326" s="275" t="s">
        <v>428</v>
      </c>
      <c r="AU326" s="275" t="s">
        <v>86</v>
      </c>
      <c r="AV326" s="13" t="s">
        <v>86</v>
      </c>
      <c r="AW326" s="13" t="s">
        <v>39</v>
      </c>
      <c r="AX326" s="13" t="s">
        <v>76</v>
      </c>
      <c r="AY326" s="275" t="s">
        <v>414</v>
      </c>
    </row>
    <row r="327" s="13" customFormat="1">
      <c r="B327" s="265"/>
      <c r="C327" s="266"/>
      <c r="D327" s="252" t="s">
        <v>428</v>
      </c>
      <c r="E327" s="267" t="s">
        <v>21</v>
      </c>
      <c r="F327" s="268" t="s">
        <v>5071</v>
      </c>
      <c r="G327" s="266"/>
      <c r="H327" s="269">
        <v>29.199999999999999</v>
      </c>
      <c r="I327" s="270"/>
      <c r="J327" s="266"/>
      <c r="K327" s="266"/>
      <c r="L327" s="271"/>
      <c r="M327" s="272"/>
      <c r="N327" s="273"/>
      <c r="O327" s="273"/>
      <c r="P327" s="273"/>
      <c r="Q327" s="273"/>
      <c r="R327" s="273"/>
      <c r="S327" s="273"/>
      <c r="T327" s="274"/>
      <c r="AT327" s="275" t="s">
        <v>428</v>
      </c>
      <c r="AU327" s="275" t="s">
        <v>86</v>
      </c>
      <c r="AV327" s="13" t="s">
        <v>86</v>
      </c>
      <c r="AW327" s="13" t="s">
        <v>39</v>
      </c>
      <c r="AX327" s="13" t="s">
        <v>76</v>
      </c>
      <c r="AY327" s="275" t="s">
        <v>414</v>
      </c>
    </row>
    <row r="328" s="13" customFormat="1">
      <c r="B328" s="265"/>
      <c r="C328" s="266"/>
      <c r="D328" s="252" t="s">
        <v>428</v>
      </c>
      <c r="E328" s="267" t="s">
        <v>21</v>
      </c>
      <c r="F328" s="268" t="s">
        <v>5072</v>
      </c>
      <c r="G328" s="266"/>
      <c r="H328" s="269">
        <v>16.120000000000001</v>
      </c>
      <c r="I328" s="270"/>
      <c r="J328" s="266"/>
      <c r="K328" s="266"/>
      <c r="L328" s="271"/>
      <c r="M328" s="272"/>
      <c r="N328" s="273"/>
      <c r="O328" s="273"/>
      <c r="P328" s="273"/>
      <c r="Q328" s="273"/>
      <c r="R328" s="273"/>
      <c r="S328" s="273"/>
      <c r="T328" s="274"/>
      <c r="AT328" s="275" t="s">
        <v>428</v>
      </c>
      <c r="AU328" s="275" t="s">
        <v>86</v>
      </c>
      <c r="AV328" s="13" t="s">
        <v>86</v>
      </c>
      <c r="AW328" s="13" t="s">
        <v>39</v>
      </c>
      <c r="AX328" s="13" t="s">
        <v>76</v>
      </c>
      <c r="AY328" s="275" t="s">
        <v>414</v>
      </c>
    </row>
    <row r="329" s="13" customFormat="1">
      <c r="B329" s="265"/>
      <c r="C329" s="266"/>
      <c r="D329" s="252" t="s">
        <v>428</v>
      </c>
      <c r="E329" s="267" t="s">
        <v>21</v>
      </c>
      <c r="F329" s="268" t="s">
        <v>5073</v>
      </c>
      <c r="G329" s="266"/>
      <c r="H329" s="269">
        <v>6.7599999999999998</v>
      </c>
      <c r="I329" s="270"/>
      <c r="J329" s="266"/>
      <c r="K329" s="266"/>
      <c r="L329" s="271"/>
      <c r="M329" s="272"/>
      <c r="N329" s="273"/>
      <c r="O329" s="273"/>
      <c r="P329" s="273"/>
      <c r="Q329" s="273"/>
      <c r="R329" s="273"/>
      <c r="S329" s="273"/>
      <c r="T329" s="274"/>
      <c r="AT329" s="275" t="s">
        <v>428</v>
      </c>
      <c r="AU329" s="275" t="s">
        <v>86</v>
      </c>
      <c r="AV329" s="13" t="s">
        <v>86</v>
      </c>
      <c r="AW329" s="13" t="s">
        <v>39</v>
      </c>
      <c r="AX329" s="13" t="s">
        <v>76</v>
      </c>
      <c r="AY329" s="275" t="s">
        <v>414</v>
      </c>
    </row>
    <row r="330" s="13" customFormat="1">
      <c r="B330" s="265"/>
      <c r="C330" s="266"/>
      <c r="D330" s="252" t="s">
        <v>428</v>
      </c>
      <c r="E330" s="267" t="s">
        <v>21</v>
      </c>
      <c r="F330" s="268" t="s">
        <v>5074</v>
      </c>
      <c r="G330" s="266"/>
      <c r="H330" s="269">
        <v>5.4000000000000004</v>
      </c>
      <c r="I330" s="270"/>
      <c r="J330" s="266"/>
      <c r="K330" s="266"/>
      <c r="L330" s="271"/>
      <c r="M330" s="272"/>
      <c r="N330" s="273"/>
      <c r="O330" s="273"/>
      <c r="P330" s="273"/>
      <c r="Q330" s="273"/>
      <c r="R330" s="273"/>
      <c r="S330" s="273"/>
      <c r="T330" s="274"/>
      <c r="AT330" s="275" t="s">
        <v>428</v>
      </c>
      <c r="AU330" s="275" t="s">
        <v>86</v>
      </c>
      <c r="AV330" s="13" t="s">
        <v>86</v>
      </c>
      <c r="AW330" s="13" t="s">
        <v>39</v>
      </c>
      <c r="AX330" s="13" t="s">
        <v>76</v>
      </c>
      <c r="AY330" s="275" t="s">
        <v>414</v>
      </c>
    </row>
    <row r="331" s="13" customFormat="1">
      <c r="B331" s="265"/>
      <c r="C331" s="266"/>
      <c r="D331" s="252" t="s">
        <v>428</v>
      </c>
      <c r="E331" s="267" t="s">
        <v>21</v>
      </c>
      <c r="F331" s="268" t="s">
        <v>5075</v>
      </c>
      <c r="G331" s="266"/>
      <c r="H331" s="269">
        <v>4.2999999999999998</v>
      </c>
      <c r="I331" s="270"/>
      <c r="J331" s="266"/>
      <c r="K331" s="266"/>
      <c r="L331" s="271"/>
      <c r="M331" s="272"/>
      <c r="N331" s="273"/>
      <c r="O331" s="273"/>
      <c r="P331" s="273"/>
      <c r="Q331" s="273"/>
      <c r="R331" s="273"/>
      <c r="S331" s="273"/>
      <c r="T331" s="274"/>
      <c r="AT331" s="275" t="s">
        <v>428</v>
      </c>
      <c r="AU331" s="275" t="s">
        <v>86</v>
      </c>
      <c r="AV331" s="13" t="s">
        <v>86</v>
      </c>
      <c r="AW331" s="13" t="s">
        <v>39</v>
      </c>
      <c r="AX331" s="13" t="s">
        <v>76</v>
      </c>
      <c r="AY331" s="275" t="s">
        <v>414</v>
      </c>
    </row>
    <row r="332" s="13" customFormat="1">
      <c r="B332" s="265"/>
      <c r="C332" s="266"/>
      <c r="D332" s="252" t="s">
        <v>428</v>
      </c>
      <c r="E332" s="267" t="s">
        <v>21</v>
      </c>
      <c r="F332" s="268" t="s">
        <v>5076</v>
      </c>
      <c r="G332" s="266"/>
      <c r="H332" s="269">
        <v>5.6699999999999999</v>
      </c>
      <c r="I332" s="270"/>
      <c r="J332" s="266"/>
      <c r="K332" s="266"/>
      <c r="L332" s="271"/>
      <c r="M332" s="272"/>
      <c r="N332" s="273"/>
      <c r="O332" s="273"/>
      <c r="P332" s="273"/>
      <c r="Q332" s="273"/>
      <c r="R332" s="273"/>
      <c r="S332" s="273"/>
      <c r="T332" s="274"/>
      <c r="AT332" s="275" t="s">
        <v>428</v>
      </c>
      <c r="AU332" s="275" t="s">
        <v>86</v>
      </c>
      <c r="AV332" s="13" t="s">
        <v>86</v>
      </c>
      <c r="AW332" s="13" t="s">
        <v>39</v>
      </c>
      <c r="AX332" s="13" t="s">
        <v>76</v>
      </c>
      <c r="AY332" s="275" t="s">
        <v>414</v>
      </c>
    </row>
    <row r="333" s="13" customFormat="1">
      <c r="B333" s="265"/>
      <c r="C333" s="266"/>
      <c r="D333" s="252" t="s">
        <v>428</v>
      </c>
      <c r="E333" s="267" t="s">
        <v>21</v>
      </c>
      <c r="F333" s="268" t="s">
        <v>5077</v>
      </c>
      <c r="G333" s="266"/>
      <c r="H333" s="269">
        <v>5.5499999999999998</v>
      </c>
      <c r="I333" s="270"/>
      <c r="J333" s="266"/>
      <c r="K333" s="266"/>
      <c r="L333" s="271"/>
      <c r="M333" s="272"/>
      <c r="N333" s="273"/>
      <c r="O333" s="273"/>
      <c r="P333" s="273"/>
      <c r="Q333" s="273"/>
      <c r="R333" s="273"/>
      <c r="S333" s="273"/>
      <c r="T333" s="274"/>
      <c r="AT333" s="275" t="s">
        <v>428</v>
      </c>
      <c r="AU333" s="275" t="s">
        <v>86</v>
      </c>
      <c r="AV333" s="13" t="s">
        <v>86</v>
      </c>
      <c r="AW333" s="13" t="s">
        <v>39</v>
      </c>
      <c r="AX333" s="13" t="s">
        <v>76</v>
      </c>
      <c r="AY333" s="275" t="s">
        <v>414</v>
      </c>
    </row>
    <row r="334" s="13" customFormat="1">
      <c r="B334" s="265"/>
      <c r="C334" s="266"/>
      <c r="D334" s="252" t="s">
        <v>428</v>
      </c>
      <c r="E334" s="267" t="s">
        <v>21</v>
      </c>
      <c r="F334" s="268" t="s">
        <v>5078</v>
      </c>
      <c r="G334" s="266"/>
      <c r="H334" s="269">
        <v>7.5999999999999996</v>
      </c>
      <c r="I334" s="270"/>
      <c r="J334" s="266"/>
      <c r="K334" s="266"/>
      <c r="L334" s="271"/>
      <c r="M334" s="272"/>
      <c r="N334" s="273"/>
      <c r="O334" s="273"/>
      <c r="P334" s="273"/>
      <c r="Q334" s="273"/>
      <c r="R334" s="273"/>
      <c r="S334" s="273"/>
      <c r="T334" s="274"/>
      <c r="AT334" s="275" t="s">
        <v>428</v>
      </c>
      <c r="AU334" s="275" t="s">
        <v>86</v>
      </c>
      <c r="AV334" s="13" t="s">
        <v>86</v>
      </c>
      <c r="AW334" s="13" t="s">
        <v>39</v>
      </c>
      <c r="AX334" s="13" t="s">
        <v>76</v>
      </c>
      <c r="AY334" s="275" t="s">
        <v>414</v>
      </c>
    </row>
    <row r="335" s="15" customFormat="1">
      <c r="B335" s="287"/>
      <c r="C335" s="288"/>
      <c r="D335" s="252" t="s">
        <v>428</v>
      </c>
      <c r="E335" s="289" t="s">
        <v>21</v>
      </c>
      <c r="F335" s="290" t="s">
        <v>235</v>
      </c>
      <c r="G335" s="288"/>
      <c r="H335" s="291">
        <v>174.69</v>
      </c>
      <c r="I335" s="292"/>
      <c r="J335" s="288"/>
      <c r="K335" s="288"/>
      <c r="L335" s="293"/>
      <c r="M335" s="294"/>
      <c r="N335" s="295"/>
      <c r="O335" s="295"/>
      <c r="P335" s="295"/>
      <c r="Q335" s="295"/>
      <c r="R335" s="295"/>
      <c r="S335" s="295"/>
      <c r="T335" s="296"/>
      <c r="AT335" s="297" t="s">
        <v>428</v>
      </c>
      <c r="AU335" s="297" t="s">
        <v>86</v>
      </c>
      <c r="AV335" s="15" t="s">
        <v>422</v>
      </c>
      <c r="AW335" s="15" t="s">
        <v>39</v>
      </c>
      <c r="AX335" s="15" t="s">
        <v>83</v>
      </c>
      <c r="AY335" s="297" t="s">
        <v>414</v>
      </c>
    </row>
    <row r="336" s="12" customFormat="1">
      <c r="B336" s="255"/>
      <c r="C336" s="256"/>
      <c r="D336" s="252" t="s">
        <v>428</v>
      </c>
      <c r="E336" s="257" t="s">
        <v>21</v>
      </c>
      <c r="F336" s="258" t="s">
        <v>5003</v>
      </c>
      <c r="G336" s="256"/>
      <c r="H336" s="257" t="s">
        <v>21</v>
      </c>
      <c r="I336" s="259"/>
      <c r="J336" s="256"/>
      <c r="K336" s="256"/>
      <c r="L336" s="260"/>
      <c r="M336" s="261"/>
      <c r="N336" s="262"/>
      <c r="O336" s="262"/>
      <c r="P336" s="262"/>
      <c r="Q336" s="262"/>
      <c r="R336" s="262"/>
      <c r="S336" s="262"/>
      <c r="T336" s="263"/>
      <c r="AT336" s="264" t="s">
        <v>428</v>
      </c>
      <c r="AU336" s="264" t="s">
        <v>86</v>
      </c>
      <c r="AV336" s="12" t="s">
        <v>83</v>
      </c>
      <c r="AW336" s="12" t="s">
        <v>39</v>
      </c>
      <c r="AX336" s="12" t="s">
        <v>76</v>
      </c>
      <c r="AY336" s="264" t="s">
        <v>414</v>
      </c>
    </row>
    <row r="337" s="1" customFormat="1" ht="25.5" customHeight="1">
      <c r="B337" s="47"/>
      <c r="C337" s="240" t="s">
        <v>852</v>
      </c>
      <c r="D337" s="240" t="s">
        <v>418</v>
      </c>
      <c r="E337" s="241" t="s">
        <v>5079</v>
      </c>
      <c r="F337" s="242" t="s">
        <v>5080</v>
      </c>
      <c r="G337" s="243" t="s">
        <v>145</v>
      </c>
      <c r="H337" s="244">
        <v>174.69</v>
      </c>
      <c r="I337" s="245"/>
      <c r="J337" s="246">
        <f>ROUND(I337*H337,2)</f>
        <v>0</v>
      </c>
      <c r="K337" s="242" t="s">
        <v>421</v>
      </c>
      <c r="L337" s="73"/>
      <c r="M337" s="247" t="s">
        <v>21</v>
      </c>
      <c r="N337" s="248" t="s">
        <v>47</v>
      </c>
      <c r="O337" s="48"/>
      <c r="P337" s="249">
        <f>O337*H337</f>
        <v>0</v>
      </c>
      <c r="Q337" s="249">
        <v>0</v>
      </c>
      <c r="R337" s="249">
        <f>Q337*H337</f>
        <v>0</v>
      </c>
      <c r="S337" s="249">
        <v>0</v>
      </c>
      <c r="T337" s="250">
        <f>S337*H337</f>
        <v>0</v>
      </c>
      <c r="AR337" s="25" t="s">
        <v>422</v>
      </c>
      <c r="AT337" s="25" t="s">
        <v>418</v>
      </c>
      <c r="AU337" s="25" t="s">
        <v>86</v>
      </c>
      <c r="AY337" s="25" t="s">
        <v>414</v>
      </c>
      <c r="BE337" s="251">
        <f>IF(N337="základní",J337,0)</f>
        <v>0</v>
      </c>
      <c r="BF337" s="251">
        <f>IF(N337="snížená",J337,0)</f>
        <v>0</v>
      </c>
      <c r="BG337" s="251">
        <f>IF(N337="zákl. přenesená",J337,0)</f>
        <v>0</v>
      </c>
      <c r="BH337" s="251">
        <f>IF(N337="sníž. přenesená",J337,0)</f>
        <v>0</v>
      </c>
      <c r="BI337" s="251">
        <f>IF(N337="nulová",J337,0)</f>
        <v>0</v>
      </c>
      <c r="BJ337" s="25" t="s">
        <v>83</v>
      </c>
      <c r="BK337" s="251">
        <f>ROUND(I337*H337,2)</f>
        <v>0</v>
      </c>
      <c r="BL337" s="25" t="s">
        <v>422</v>
      </c>
      <c r="BM337" s="25" t="s">
        <v>5081</v>
      </c>
    </row>
    <row r="338" s="1" customFormat="1" ht="51" customHeight="1">
      <c r="B338" s="47"/>
      <c r="C338" s="240" t="s">
        <v>858</v>
      </c>
      <c r="D338" s="240" t="s">
        <v>418</v>
      </c>
      <c r="E338" s="241" t="s">
        <v>5082</v>
      </c>
      <c r="F338" s="242" t="s">
        <v>5083</v>
      </c>
      <c r="G338" s="243" t="s">
        <v>192</v>
      </c>
      <c r="H338" s="244">
        <v>16</v>
      </c>
      <c r="I338" s="245"/>
      <c r="J338" s="246">
        <f>ROUND(I338*H338,2)</f>
        <v>0</v>
      </c>
      <c r="K338" s="242" t="s">
        <v>421</v>
      </c>
      <c r="L338" s="73"/>
      <c r="M338" s="247" t="s">
        <v>21</v>
      </c>
      <c r="N338" s="248" t="s">
        <v>47</v>
      </c>
      <c r="O338" s="48"/>
      <c r="P338" s="249">
        <f>O338*H338</f>
        <v>0</v>
      </c>
      <c r="Q338" s="249">
        <v>0</v>
      </c>
      <c r="R338" s="249">
        <f>Q338*H338</f>
        <v>0</v>
      </c>
      <c r="S338" s="249">
        <v>0</v>
      </c>
      <c r="T338" s="250">
        <f>S338*H338</f>
        <v>0</v>
      </c>
      <c r="AR338" s="25" t="s">
        <v>422</v>
      </c>
      <c r="AT338" s="25" t="s">
        <v>418</v>
      </c>
      <c r="AU338" s="25" t="s">
        <v>86</v>
      </c>
      <c r="AY338" s="25" t="s">
        <v>414</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422</v>
      </c>
      <c r="BM338" s="25" t="s">
        <v>5084</v>
      </c>
    </row>
    <row r="339" s="1" customFormat="1">
      <c r="B339" s="47"/>
      <c r="C339" s="75"/>
      <c r="D339" s="252" t="s">
        <v>425</v>
      </c>
      <c r="E339" s="75"/>
      <c r="F339" s="253" t="s">
        <v>5085</v>
      </c>
      <c r="G339" s="75"/>
      <c r="H339" s="75"/>
      <c r="I339" s="208"/>
      <c r="J339" s="75"/>
      <c r="K339" s="75"/>
      <c r="L339" s="73"/>
      <c r="M339" s="254"/>
      <c r="N339" s="48"/>
      <c r="O339" s="48"/>
      <c r="P339" s="48"/>
      <c r="Q339" s="48"/>
      <c r="R339" s="48"/>
      <c r="S339" s="48"/>
      <c r="T339" s="96"/>
      <c r="AT339" s="25" t="s">
        <v>425</v>
      </c>
      <c r="AU339" s="25" t="s">
        <v>86</v>
      </c>
    </row>
    <row r="340" s="12" customFormat="1">
      <c r="B340" s="255"/>
      <c r="C340" s="256"/>
      <c r="D340" s="252" t="s">
        <v>428</v>
      </c>
      <c r="E340" s="257" t="s">
        <v>21</v>
      </c>
      <c r="F340" s="258" t="s">
        <v>4881</v>
      </c>
      <c r="G340" s="256"/>
      <c r="H340" s="257" t="s">
        <v>21</v>
      </c>
      <c r="I340" s="259"/>
      <c r="J340" s="256"/>
      <c r="K340" s="256"/>
      <c r="L340" s="260"/>
      <c r="M340" s="261"/>
      <c r="N340" s="262"/>
      <c r="O340" s="262"/>
      <c r="P340" s="262"/>
      <c r="Q340" s="262"/>
      <c r="R340" s="262"/>
      <c r="S340" s="262"/>
      <c r="T340" s="263"/>
      <c r="AT340" s="264" t="s">
        <v>428</v>
      </c>
      <c r="AU340" s="264" t="s">
        <v>86</v>
      </c>
      <c r="AV340" s="12" t="s">
        <v>83</v>
      </c>
      <c r="AW340" s="12" t="s">
        <v>39</v>
      </c>
      <c r="AX340" s="12" t="s">
        <v>76</v>
      </c>
      <c r="AY340" s="264" t="s">
        <v>414</v>
      </c>
    </row>
    <row r="341" s="13" customFormat="1">
      <c r="B341" s="265"/>
      <c r="C341" s="266"/>
      <c r="D341" s="252" t="s">
        <v>428</v>
      </c>
      <c r="E341" s="267" t="s">
        <v>21</v>
      </c>
      <c r="F341" s="268" t="s">
        <v>4974</v>
      </c>
      <c r="G341" s="266"/>
      <c r="H341" s="269">
        <v>16</v>
      </c>
      <c r="I341" s="270"/>
      <c r="J341" s="266"/>
      <c r="K341" s="266"/>
      <c r="L341" s="271"/>
      <c r="M341" s="272"/>
      <c r="N341" s="273"/>
      <c r="O341" s="273"/>
      <c r="P341" s="273"/>
      <c r="Q341" s="273"/>
      <c r="R341" s="273"/>
      <c r="S341" s="273"/>
      <c r="T341" s="274"/>
      <c r="AT341" s="275" t="s">
        <v>428</v>
      </c>
      <c r="AU341" s="275" t="s">
        <v>86</v>
      </c>
      <c r="AV341" s="13" t="s">
        <v>86</v>
      </c>
      <c r="AW341" s="13" t="s">
        <v>39</v>
      </c>
      <c r="AX341" s="13" t="s">
        <v>83</v>
      </c>
      <c r="AY341" s="275" t="s">
        <v>414</v>
      </c>
    </row>
    <row r="342" s="12" customFormat="1">
      <c r="B342" s="255"/>
      <c r="C342" s="256"/>
      <c r="D342" s="252" t="s">
        <v>428</v>
      </c>
      <c r="E342" s="257" t="s">
        <v>21</v>
      </c>
      <c r="F342" s="258" t="s">
        <v>4883</v>
      </c>
      <c r="G342" s="256"/>
      <c r="H342" s="257" t="s">
        <v>21</v>
      </c>
      <c r="I342" s="259"/>
      <c r="J342" s="256"/>
      <c r="K342" s="256"/>
      <c r="L342" s="260"/>
      <c r="M342" s="261"/>
      <c r="N342" s="262"/>
      <c r="O342" s="262"/>
      <c r="P342" s="262"/>
      <c r="Q342" s="262"/>
      <c r="R342" s="262"/>
      <c r="S342" s="262"/>
      <c r="T342" s="263"/>
      <c r="AT342" s="264" t="s">
        <v>428</v>
      </c>
      <c r="AU342" s="264" t="s">
        <v>86</v>
      </c>
      <c r="AV342" s="12" t="s">
        <v>83</v>
      </c>
      <c r="AW342" s="12" t="s">
        <v>39</v>
      </c>
      <c r="AX342" s="12" t="s">
        <v>76</v>
      </c>
      <c r="AY342" s="264" t="s">
        <v>414</v>
      </c>
    </row>
    <row r="343" s="11" customFormat="1" ht="29.88" customHeight="1">
      <c r="B343" s="224"/>
      <c r="C343" s="225"/>
      <c r="D343" s="226" t="s">
        <v>75</v>
      </c>
      <c r="E343" s="238" t="s">
        <v>1717</v>
      </c>
      <c r="F343" s="238" t="s">
        <v>1718</v>
      </c>
      <c r="G343" s="225"/>
      <c r="H343" s="225"/>
      <c r="I343" s="228"/>
      <c r="J343" s="239">
        <f>BK343</f>
        <v>0</v>
      </c>
      <c r="K343" s="225"/>
      <c r="L343" s="230"/>
      <c r="M343" s="231"/>
      <c r="N343" s="232"/>
      <c r="O343" s="232"/>
      <c r="P343" s="233">
        <f>SUM(P344:P353)</f>
        <v>0</v>
      </c>
      <c r="Q343" s="232"/>
      <c r="R343" s="233">
        <f>SUM(R344:R353)</f>
        <v>0</v>
      </c>
      <c r="S343" s="232"/>
      <c r="T343" s="234">
        <f>SUM(T344:T353)</f>
        <v>0</v>
      </c>
      <c r="AR343" s="235" t="s">
        <v>83</v>
      </c>
      <c r="AT343" s="236" t="s">
        <v>75</v>
      </c>
      <c r="AU343" s="236" t="s">
        <v>83</v>
      </c>
      <c r="AY343" s="235" t="s">
        <v>414</v>
      </c>
      <c r="BK343" s="237">
        <f>SUM(BK344:BK353)</f>
        <v>0</v>
      </c>
    </row>
    <row r="344" s="1" customFormat="1" ht="25.5" customHeight="1">
      <c r="B344" s="47"/>
      <c r="C344" s="240" t="s">
        <v>865</v>
      </c>
      <c r="D344" s="240" t="s">
        <v>418</v>
      </c>
      <c r="E344" s="241" t="s">
        <v>5086</v>
      </c>
      <c r="F344" s="242" t="s">
        <v>5087</v>
      </c>
      <c r="G344" s="243" t="s">
        <v>704</v>
      </c>
      <c r="H344" s="244">
        <v>37.058999999999998</v>
      </c>
      <c r="I344" s="245"/>
      <c r="J344" s="246">
        <f>ROUND(I344*H344,2)</f>
        <v>0</v>
      </c>
      <c r="K344" s="242" t="s">
        <v>421</v>
      </c>
      <c r="L344" s="73"/>
      <c r="M344" s="247" t="s">
        <v>21</v>
      </c>
      <c r="N344" s="248" t="s">
        <v>47</v>
      </c>
      <c r="O344" s="48"/>
      <c r="P344" s="249">
        <f>O344*H344</f>
        <v>0</v>
      </c>
      <c r="Q344" s="249">
        <v>0</v>
      </c>
      <c r="R344" s="249">
        <f>Q344*H344</f>
        <v>0</v>
      </c>
      <c r="S344" s="249">
        <v>0</v>
      </c>
      <c r="T344" s="250">
        <f>S344*H344</f>
        <v>0</v>
      </c>
      <c r="AR344" s="25" t="s">
        <v>422</v>
      </c>
      <c r="AT344" s="25" t="s">
        <v>418</v>
      </c>
      <c r="AU344" s="25" t="s">
        <v>86</v>
      </c>
      <c r="AY344" s="25" t="s">
        <v>414</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422</v>
      </c>
      <c r="BM344" s="25" t="s">
        <v>5088</v>
      </c>
    </row>
    <row r="345" s="1" customFormat="1">
      <c r="B345" s="47"/>
      <c r="C345" s="75"/>
      <c r="D345" s="252" t="s">
        <v>425</v>
      </c>
      <c r="E345" s="75"/>
      <c r="F345" s="253" t="s">
        <v>1723</v>
      </c>
      <c r="G345" s="75"/>
      <c r="H345" s="75"/>
      <c r="I345" s="208"/>
      <c r="J345" s="75"/>
      <c r="K345" s="75"/>
      <c r="L345" s="73"/>
      <c r="M345" s="254"/>
      <c r="N345" s="48"/>
      <c r="O345" s="48"/>
      <c r="P345" s="48"/>
      <c r="Q345" s="48"/>
      <c r="R345" s="48"/>
      <c r="S345" s="48"/>
      <c r="T345" s="96"/>
      <c r="AT345" s="25" t="s">
        <v>425</v>
      </c>
      <c r="AU345" s="25" t="s">
        <v>86</v>
      </c>
    </row>
    <row r="346" s="1" customFormat="1" ht="25.5" customHeight="1">
      <c r="B346" s="47"/>
      <c r="C346" s="240" t="s">
        <v>870</v>
      </c>
      <c r="D346" s="240" t="s">
        <v>418</v>
      </c>
      <c r="E346" s="241" t="s">
        <v>1730</v>
      </c>
      <c r="F346" s="242" t="s">
        <v>1731</v>
      </c>
      <c r="G346" s="243" t="s">
        <v>704</v>
      </c>
      <c r="H346" s="244">
        <v>37.058999999999998</v>
      </c>
      <c r="I346" s="245"/>
      <c r="J346" s="246">
        <f>ROUND(I346*H346,2)</f>
        <v>0</v>
      </c>
      <c r="K346" s="242" t="s">
        <v>421</v>
      </c>
      <c r="L346" s="73"/>
      <c r="M346" s="247" t="s">
        <v>21</v>
      </c>
      <c r="N346" s="248" t="s">
        <v>47</v>
      </c>
      <c r="O346" s="48"/>
      <c r="P346" s="249">
        <f>O346*H346</f>
        <v>0</v>
      </c>
      <c r="Q346" s="249">
        <v>0</v>
      </c>
      <c r="R346" s="249">
        <f>Q346*H346</f>
        <v>0</v>
      </c>
      <c r="S346" s="249">
        <v>0</v>
      </c>
      <c r="T346" s="250">
        <f>S346*H346</f>
        <v>0</v>
      </c>
      <c r="AR346" s="25" t="s">
        <v>422</v>
      </c>
      <c r="AT346" s="25" t="s">
        <v>418</v>
      </c>
      <c r="AU346" s="25" t="s">
        <v>86</v>
      </c>
      <c r="AY346" s="25" t="s">
        <v>414</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422</v>
      </c>
      <c r="BM346" s="25" t="s">
        <v>5089</v>
      </c>
    </row>
    <row r="347" s="1" customFormat="1">
      <c r="B347" s="47"/>
      <c r="C347" s="75"/>
      <c r="D347" s="252" t="s">
        <v>425</v>
      </c>
      <c r="E347" s="75"/>
      <c r="F347" s="253" t="s">
        <v>1733</v>
      </c>
      <c r="G347" s="75"/>
      <c r="H347" s="75"/>
      <c r="I347" s="208"/>
      <c r="J347" s="75"/>
      <c r="K347" s="75"/>
      <c r="L347" s="73"/>
      <c r="M347" s="254"/>
      <c r="N347" s="48"/>
      <c r="O347" s="48"/>
      <c r="P347" s="48"/>
      <c r="Q347" s="48"/>
      <c r="R347" s="48"/>
      <c r="S347" s="48"/>
      <c r="T347" s="96"/>
      <c r="AT347" s="25" t="s">
        <v>425</v>
      </c>
      <c r="AU347" s="25" t="s">
        <v>86</v>
      </c>
    </row>
    <row r="348" s="1" customFormat="1" ht="25.5" customHeight="1">
      <c r="B348" s="47"/>
      <c r="C348" s="240" t="s">
        <v>891</v>
      </c>
      <c r="D348" s="240" t="s">
        <v>418</v>
      </c>
      <c r="E348" s="241" t="s">
        <v>1735</v>
      </c>
      <c r="F348" s="242" t="s">
        <v>1736</v>
      </c>
      <c r="G348" s="243" t="s">
        <v>704</v>
      </c>
      <c r="H348" s="244">
        <v>185.29499999999999</v>
      </c>
      <c r="I348" s="245"/>
      <c r="J348" s="246">
        <f>ROUND(I348*H348,2)</f>
        <v>0</v>
      </c>
      <c r="K348" s="242" t="s">
        <v>421</v>
      </c>
      <c r="L348" s="73"/>
      <c r="M348" s="247" t="s">
        <v>21</v>
      </c>
      <c r="N348" s="248" t="s">
        <v>47</v>
      </c>
      <c r="O348" s="48"/>
      <c r="P348" s="249">
        <f>O348*H348</f>
        <v>0</v>
      </c>
      <c r="Q348" s="249">
        <v>0</v>
      </c>
      <c r="R348" s="249">
        <f>Q348*H348</f>
        <v>0</v>
      </c>
      <c r="S348" s="249">
        <v>0</v>
      </c>
      <c r="T348" s="250">
        <f>S348*H348</f>
        <v>0</v>
      </c>
      <c r="AR348" s="25" t="s">
        <v>422</v>
      </c>
      <c r="AT348" s="25" t="s">
        <v>418</v>
      </c>
      <c r="AU348" s="25" t="s">
        <v>86</v>
      </c>
      <c r="AY348" s="25" t="s">
        <v>414</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422</v>
      </c>
      <c r="BM348" s="25" t="s">
        <v>5090</v>
      </c>
    </row>
    <row r="349" s="1" customFormat="1">
      <c r="B349" s="47"/>
      <c r="C349" s="75"/>
      <c r="D349" s="252" t="s">
        <v>425</v>
      </c>
      <c r="E349" s="75"/>
      <c r="F349" s="253" t="s">
        <v>1733</v>
      </c>
      <c r="G349" s="75"/>
      <c r="H349" s="75"/>
      <c r="I349" s="208"/>
      <c r="J349" s="75"/>
      <c r="K349" s="75"/>
      <c r="L349" s="73"/>
      <c r="M349" s="254"/>
      <c r="N349" s="48"/>
      <c r="O349" s="48"/>
      <c r="P349" s="48"/>
      <c r="Q349" s="48"/>
      <c r="R349" s="48"/>
      <c r="S349" s="48"/>
      <c r="T349" s="96"/>
      <c r="AT349" s="25" t="s">
        <v>425</v>
      </c>
      <c r="AU349" s="25" t="s">
        <v>86</v>
      </c>
    </row>
    <row r="350" s="13" customFormat="1">
      <c r="B350" s="265"/>
      <c r="C350" s="266"/>
      <c r="D350" s="252" t="s">
        <v>428</v>
      </c>
      <c r="E350" s="267" t="s">
        <v>21</v>
      </c>
      <c r="F350" s="268" t="s">
        <v>5091</v>
      </c>
      <c r="G350" s="266"/>
      <c r="H350" s="269">
        <v>185.29499999999999</v>
      </c>
      <c r="I350" s="270"/>
      <c r="J350" s="266"/>
      <c r="K350" s="266"/>
      <c r="L350" s="271"/>
      <c r="M350" s="272"/>
      <c r="N350" s="273"/>
      <c r="O350" s="273"/>
      <c r="P350" s="273"/>
      <c r="Q350" s="273"/>
      <c r="R350" s="273"/>
      <c r="S350" s="273"/>
      <c r="T350" s="274"/>
      <c r="AT350" s="275" t="s">
        <v>428</v>
      </c>
      <c r="AU350" s="275" t="s">
        <v>86</v>
      </c>
      <c r="AV350" s="13" t="s">
        <v>86</v>
      </c>
      <c r="AW350" s="13" t="s">
        <v>39</v>
      </c>
      <c r="AX350" s="13" t="s">
        <v>83</v>
      </c>
      <c r="AY350" s="275" t="s">
        <v>414</v>
      </c>
    </row>
    <row r="351" s="1" customFormat="1" ht="25.5" customHeight="1">
      <c r="B351" s="47"/>
      <c r="C351" s="240" t="s">
        <v>897</v>
      </c>
      <c r="D351" s="240" t="s">
        <v>418</v>
      </c>
      <c r="E351" s="241" t="s">
        <v>5092</v>
      </c>
      <c r="F351" s="242" t="s">
        <v>5093</v>
      </c>
      <c r="G351" s="243" t="s">
        <v>704</v>
      </c>
      <c r="H351" s="244">
        <v>36.356000000000002</v>
      </c>
      <c r="I351" s="245"/>
      <c r="J351" s="246">
        <f>ROUND(I351*H351,2)</f>
        <v>0</v>
      </c>
      <c r="K351" s="242" t="s">
        <v>21</v>
      </c>
      <c r="L351" s="73"/>
      <c r="M351" s="247" t="s">
        <v>21</v>
      </c>
      <c r="N351" s="248" t="s">
        <v>47</v>
      </c>
      <c r="O351" s="48"/>
      <c r="P351" s="249">
        <f>O351*H351</f>
        <v>0</v>
      </c>
      <c r="Q351" s="249">
        <v>0</v>
      </c>
      <c r="R351" s="249">
        <f>Q351*H351</f>
        <v>0</v>
      </c>
      <c r="S351" s="249">
        <v>0</v>
      </c>
      <c r="T351" s="250">
        <f>S351*H351</f>
        <v>0</v>
      </c>
      <c r="AR351" s="25" t="s">
        <v>422</v>
      </c>
      <c r="AT351" s="25" t="s">
        <v>418</v>
      </c>
      <c r="AU351" s="25" t="s">
        <v>86</v>
      </c>
      <c r="AY351" s="25" t="s">
        <v>414</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422</v>
      </c>
      <c r="BM351" s="25" t="s">
        <v>5094</v>
      </c>
    </row>
    <row r="352" s="13" customFormat="1">
      <c r="B352" s="265"/>
      <c r="C352" s="266"/>
      <c r="D352" s="252" t="s">
        <v>428</v>
      </c>
      <c r="E352" s="267" t="s">
        <v>21</v>
      </c>
      <c r="F352" s="268" t="s">
        <v>5095</v>
      </c>
      <c r="G352" s="266"/>
      <c r="H352" s="269">
        <v>36.356000000000002</v>
      </c>
      <c r="I352" s="270"/>
      <c r="J352" s="266"/>
      <c r="K352" s="266"/>
      <c r="L352" s="271"/>
      <c r="M352" s="272"/>
      <c r="N352" s="273"/>
      <c r="O352" s="273"/>
      <c r="P352" s="273"/>
      <c r="Q352" s="273"/>
      <c r="R352" s="273"/>
      <c r="S352" s="273"/>
      <c r="T352" s="274"/>
      <c r="AT352" s="275" t="s">
        <v>428</v>
      </c>
      <c r="AU352" s="275" t="s">
        <v>86</v>
      </c>
      <c r="AV352" s="13" t="s">
        <v>86</v>
      </c>
      <c r="AW352" s="13" t="s">
        <v>39</v>
      </c>
      <c r="AX352" s="13" t="s">
        <v>83</v>
      </c>
      <c r="AY352" s="275" t="s">
        <v>414</v>
      </c>
    </row>
    <row r="353" s="1" customFormat="1" ht="25.5" customHeight="1">
      <c r="B353" s="47"/>
      <c r="C353" s="240" t="s">
        <v>912</v>
      </c>
      <c r="D353" s="240" t="s">
        <v>418</v>
      </c>
      <c r="E353" s="241" t="s">
        <v>5096</v>
      </c>
      <c r="F353" s="242" t="s">
        <v>5097</v>
      </c>
      <c r="G353" s="243" t="s">
        <v>704</v>
      </c>
      <c r="H353" s="244">
        <v>0.70299999999999996</v>
      </c>
      <c r="I353" s="245"/>
      <c r="J353" s="246">
        <f>ROUND(I353*H353,2)</f>
        <v>0</v>
      </c>
      <c r="K353" s="242" t="s">
        <v>21</v>
      </c>
      <c r="L353" s="73"/>
      <c r="M353" s="247" t="s">
        <v>21</v>
      </c>
      <c r="N353" s="248" t="s">
        <v>47</v>
      </c>
      <c r="O353" s="48"/>
      <c r="P353" s="249">
        <f>O353*H353</f>
        <v>0</v>
      </c>
      <c r="Q353" s="249">
        <v>0</v>
      </c>
      <c r="R353" s="249">
        <f>Q353*H353</f>
        <v>0</v>
      </c>
      <c r="S353" s="249">
        <v>0</v>
      </c>
      <c r="T353" s="250">
        <f>S353*H353</f>
        <v>0</v>
      </c>
      <c r="AR353" s="25" t="s">
        <v>422</v>
      </c>
      <c r="AT353" s="25" t="s">
        <v>418</v>
      </c>
      <c r="AU353" s="25" t="s">
        <v>86</v>
      </c>
      <c r="AY353" s="25" t="s">
        <v>414</v>
      </c>
      <c r="BE353" s="251">
        <f>IF(N353="základní",J353,0)</f>
        <v>0</v>
      </c>
      <c r="BF353" s="251">
        <f>IF(N353="snížená",J353,0)</f>
        <v>0</v>
      </c>
      <c r="BG353" s="251">
        <f>IF(N353="zákl. přenesená",J353,0)</f>
        <v>0</v>
      </c>
      <c r="BH353" s="251">
        <f>IF(N353="sníž. přenesená",J353,0)</f>
        <v>0</v>
      </c>
      <c r="BI353" s="251">
        <f>IF(N353="nulová",J353,0)</f>
        <v>0</v>
      </c>
      <c r="BJ353" s="25" t="s">
        <v>83</v>
      </c>
      <c r="BK353" s="251">
        <f>ROUND(I353*H353,2)</f>
        <v>0</v>
      </c>
      <c r="BL353" s="25" t="s">
        <v>422</v>
      </c>
      <c r="BM353" s="25" t="s">
        <v>5098</v>
      </c>
    </row>
    <row r="354" s="11" customFormat="1" ht="29.88" customHeight="1">
      <c r="B354" s="224"/>
      <c r="C354" s="225"/>
      <c r="D354" s="226" t="s">
        <v>75</v>
      </c>
      <c r="E354" s="238" t="s">
        <v>1765</v>
      </c>
      <c r="F354" s="238" t="s">
        <v>1766</v>
      </c>
      <c r="G354" s="225"/>
      <c r="H354" s="225"/>
      <c r="I354" s="228"/>
      <c r="J354" s="239">
        <f>BK354</f>
        <v>0</v>
      </c>
      <c r="K354" s="225"/>
      <c r="L354" s="230"/>
      <c r="M354" s="231"/>
      <c r="N354" s="232"/>
      <c r="O354" s="232"/>
      <c r="P354" s="233">
        <f>SUM(P355:P357)</f>
        <v>0</v>
      </c>
      <c r="Q354" s="232"/>
      <c r="R354" s="233">
        <f>SUM(R355:R357)</f>
        <v>0</v>
      </c>
      <c r="S354" s="232"/>
      <c r="T354" s="234">
        <f>SUM(T355:T357)</f>
        <v>0</v>
      </c>
      <c r="AR354" s="235" t="s">
        <v>83</v>
      </c>
      <c r="AT354" s="236" t="s">
        <v>75</v>
      </c>
      <c r="AU354" s="236" t="s">
        <v>83</v>
      </c>
      <c r="AY354" s="235" t="s">
        <v>414</v>
      </c>
      <c r="BK354" s="237">
        <f>SUM(BK355:BK357)</f>
        <v>0</v>
      </c>
    </row>
    <row r="355" s="1" customFormat="1" ht="38.25" customHeight="1">
      <c r="B355" s="47"/>
      <c r="C355" s="240" t="s">
        <v>915</v>
      </c>
      <c r="D355" s="240" t="s">
        <v>418</v>
      </c>
      <c r="E355" s="241" t="s">
        <v>5099</v>
      </c>
      <c r="F355" s="242" t="s">
        <v>5100</v>
      </c>
      <c r="G355" s="243" t="s">
        <v>704</v>
      </c>
      <c r="H355" s="244">
        <v>1.599</v>
      </c>
      <c r="I355" s="245"/>
      <c r="J355" s="246">
        <f>ROUND(I355*H355,2)</f>
        <v>0</v>
      </c>
      <c r="K355" s="242" t="s">
        <v>421</v>
      </c>
      <c r="L355" s="73"/>
      <c r="M355" s="247" t="s">
        <v>21</v>
      </c>
      <c r="N355" s="248" t="s">
        <v>47</v>
      </c>
      <c r="O355" s="48"/>
      <c r="P355" s="249">
        <f>O355*H355</f>
        <v>0</v>
      </c>
      <c r="Q355" s="249">
        <v>0</v>
      </c>
      <c r="R355" s="249">
        <f>Q355*H355</f>
        <v>0</v>
      </c>
      <c r="S355" s="249">
        <v>0</v>
      </c>
      <c r="T355" s="250">
        <f>S355*H355</f>
        <v>0</v>
      </c>
      <c r="AR355" s="25" t="s">
        <v>422</v>
      </c>
      <c r="AT355" s="25" t="s">
        <v>418</v>
      </c>
      <c r="AU355" s="25" t="s">
        <v>86</v>
      </c>
      <c r="AY355" s="25" t="s">
        <v>414</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422</v>
      </c>
      <c r="BM355" s="25" t="s">
        <v>5101</v>
      </c>
    </row>
    <row r="356" s="1" customFormat="1">
      <c r="B356" s="47"/>
      <c r="C356" s="75"/>
      <c r="D356" s="252" t="s">
        <v>425</v>
      </c>
      <c r="E356" s="75"/>
      <c r="F356" s="253" t="s">
        <v>1771</v>
      </c>
      <c r="G356" s="75"/>
      <c r="H356" s="75"/>
      <c r="I356" s="208"/>
      <c r="J356" s="75"/>
      <c r="K356" s="75"/>
      <c r="L356" s="73"/>
      <c r="M356" s="254"/>
      <c r="N356" s="48"/>
      <c r="O356" s="48"/>
      <c r="P356" s="48"/>
      <c r="Q356" s="48"/>
      <c r="R356" s="48"/>
      <c r="S356" s="48"/>
      <c r="T356" s="96"/>
      <c r="AT356" s="25" t="s">
        <v>425</v>
      </c>
      <c r="AU356" s="25" t="s">
        <v>86</v>
      </c>
    </row>
    <row r="357" s="13" customFormat="1">
      <c r="B357" s="265"/>
      <c r="C357" s="266"/>
      <c r="D357" s="252" t="s">
        <v>428</v>
      </c>
      <c r="E357" s="267" t="s">
        <v>21</v>
      </c>
      <c r="F357" s="268" t="s">
        <v>5102</v>
      </c>
      <c r="G357" s="266"/>
      <c r="H357" s="269">
        <v>1.599</v>
      </c>
      <c r="I357" s="270"/>
      <c r="J357" s="266"/>
      <c r="K357" s="266"/>
      <c r="L357" s="271"/>
      <c r="M357" s="272"/>
      <c r="N357" s="273"/>
      <c r="O357" s="273"/>
      <c r="P357" s="273"/>
      <c r="Q357" s="273"/>
      <c r="R357" s="273"/>
      <c r="S357" s="273"/>
      <c r="T357" s="274"/>
      <c r="AT357" s="275" t="s">
        <v>428</v>
      </c>
      <c r="AU357" s="275" t="s">
        <v>86</v>
      </c>
      <c r="AV357" s="13" t="s">
        <v>86</v>
      </c>
      <c r="AW357" s="13" t="s">
        <v>39</v>
      </c>
      <c r="AX357" s="13" t="s">
        <v>83</v>
      </c>
      <c r="AY357" s="275" t="s">
        <v>414</v>
      </c>
    </row>
    <row r="358" s="11" customFormat="1" ht="37.44" customHeight="1">
      <c r="B358" s="224"/>
      <c r="C358" s="225"/>
      <c r="D358" s="226" t="s">
        <v>75</v>
      </c>
      <c r="E358" s="227" t="s">
        <v>1776</v>
      </c>
      <c r="F358" s="227" t="s">
        <v>1777</v>
      </c>
      <c r="G358" s="225"/>
      <c r="H358" s="225"/>
      <c r="I358" s="228"/>
      <c r="J358" s="229">
        <f>BK358</f>
        <v>0</v>
      </c>
      <c r="K358" s="225"/>
      <c r="L358" s="230"/>
      <c r="M358" s="231"/>
      <c r="N358" s="232"/>
      <c r="O358" s="232"/>
      <c r="P358" s="233">
        <f>P359+P382+P385+P512+P799+P808+P960</f>
        <v>0</v>
      </c>
      <c r="Q358" s="232"/>
      <c r="R358" s="233">
        <f>R359+R382+R385+R512+R799+R808+R960</f>
        <v>24.553680000000007</v>
      </c>
      <c r="S358" s="232"/>
      <c r="T358" s="234">
        <f>T359+T382+T385+T512+T799+T808+T960</f>
        <v>0.70308408</v>
      </c>
      <c r="AR358" s="235" t="s">
        <v>86</v>
      </c>
      <c r="AT358" s="236" t="s">
        <v>75</v>
      </c>
      <c r="AU358" s="236" t="s">
        <v>76</v>
      </c>
      <c r="AY358" s="235" t="s">
        <v>414</v>
      </c>
      <c r="BK358" s="237">
        <f>BK359+BK382+BK385+BK512+BK799+BK808+BK960</f>
        <v>0</v>
      </c>
    </row>
    <row r="359" s="11" customFormat="1" ht="19.92" customHeight="1">
      <c r="B359" s="224"/>
      <c r="C359" s="225"/>
      <c r="D359" s="226" t="s">
        <v>75</v>
      </c>
      <c r="E359" s="238" t="s">
        <v>1778</v>
      </c>
      <c r="F359" s="238" t="s">
        <v>1779</v>
      </c>
      <c r="G359" s="225"/>
      <c r="H359" s="225"/>
      <c r="I359" s="228"/>
      <c r="J359" s="239">
        <f>BK359</f>
        <v>0</v>
      </c>
      <c r="K359" s="225"/>
      <c r="L359" s="230"/>
      <c r="M359" s="231"/>
      <c r="N359" s="232"/>
      <c r="O359" s="232"/>
      <c r="P359" s="233">
        <f>SUM(P360:P381)</f>
        <v>0</v>
      </c>
      <c r="Q359" s="232"/>
      <c r="R359" s="233">
        <f>SUM(R360:R381)</f>
        <v>0</v>
      </c>
      <c r="S359" s="232"/>
      <c r="T359" s="234">
        <f>SUM(T360:T381)</f>
        <v>0.26102400000000003</v>
      </c>
      <c r="AR359" s="235" t="s">
        <v>86</v>
      </c>
      <c r="AT359" s="236" t="s">
        <v>75</v>
      </c>
      <c r="AU359" s="236" t="s">
        <v>83</v>
      </c>
      <c r="AY359" s="235" t="s">
        <v>414</v>
      </c>
      <c r="BK359" s="237">
        <f>SUM(BK360:BK381)</f>
        <v>0</v>
      </c>
    </row>
    <row r="360" s="1" customFormat="1" ht="16.5" customHeight="1">
      <c r="B360" s="47"/>
      <c r="C360" s="240" t="s">
        <v>920</v>
      </c>
      <c r="D360" s="240" t="s">
        <v>418</v>
      </c>
      <c r="E360" s="241" t="s">
        <v>1781</v>
      </c>
      <c r="F360" s="242" t="s">
        <v>1782</v>
      </c>
      <c r="G360" s="243" t="s">
        <v>192</v>
      </c>
      <c r="H360" s="244">
        <v>65.256</v>
      </c>
      <c r="I360" s="245"/>
      <c r="J360" s="246">
        <f>ROUND(I360*H360,2)</f>
        <v>0</v>
      </c>
      <c r="K360" s="242" t="s">
        <v>421</v>
      </c>
      <c r="L360" s="73"/>
      <c r="M360" s="247" t="s">
        <v>21</v>
      </c>
      <c r="N360" s="248" t="s">
        <v>47</v>
      </c>
      <c r="O360" s="48"/>
      <c r="P360" s="249">
        <f>O360*H360</f>
        <v>0</v>
      </c>
      <c r="Q360" s="249">
        <v>0</v>
      </c>
      <c r="R360" s="249">
        <f>Q360*H360</f>
        <v>0</v>
      </c>
      <c r="S360" s="249">
        <v>0.0040000000000000001</v>
      </c>
      <c r="T360" s="250">
        <f>S360*H360</f>
        <v>0.26102400000000003</v>
      </c>
      <c r="AR360" s="25" t="s">
        <v>690</v>
      </c>
      <c r="AT360" s="25" t="s">
        <v>418</v>
      </c>
      <c r="AU360" s="25" t="s">
        <v>86</v>
      </c>
      <c r="AY360" s="25" t="s">
        <v>414</v>
      </c>
      <c r="BE360" s="251">
        <f>IF(N360="základní",J360,0)</f>
        <v>0</v>
      </c>
      <c r="BF360" s="251">
        <f>IF(N360="snížená",J360,0)</f>
        <v>0</v>
      </c>
      <c r="BG360" s="251">
        <f>IF(N360="zákl. přenesená",J360,0)</f>
        <v>0</v>
      </c>
      <c r="BH360" s="251">
        <f>IF(N360="sníž. přenesená",J360,0)</f>
        <v>0</v>
      </c>
      <c r="BI360" s="251">
        <f>IF(N360="nulová",J360,0)</f>
        <v>0</v>
      </c>
      <c r="BJ360" s="25" t="s">
        <v>83</v>
      </c>
      <c r="BK360" s="251">
        <f>ROUND(I360*H360,2)</f>
        <v>0</v>
      </c>
      <c r="BL360" s="25" t="s">
        <v>690</v>
      </c>
      <c r="BM360" s="25" t="s">
        <v>5103</v>
      </c>
    </row>
    <row r="361" s="1" customFormat="1">
      <c r="B361" s="47"/>
      <c r="C361" s="75"/>
      <c r="D361" s="252" t="s">
        <v>425</v>
      </c>
      <c r="E361" s="75"/>
      <c r="F361" s="253" t="s">
        <v>1784</v>
      </c>
      <c r="G361" s="75"/>
      <c r="H361" s="75"/>
      <c r="I361" s="208"/>
      <c r="J361" s="75"/>
      <c r="K361" s="75"/>
      <c r="L361" s="73"/>
      <c r="M361" s="254"/>
      <c r="N361" s="48"/>
      <c r="O361" s="48"/>
      <c r="P361" s="48"/>
      <c r="Q361" s="48"/>
      <c r="R361" s="48"/>
      <c r="S361" s="48"/>
      <c r="T361" s="96"/>
      <c r="AT361" s="25" t="s">
        <v>425</v>
      </c>
      <c r="AU361" s="25" t="s">
        <v>86</v>
      </c>
    </row>
    <row r="362" s="13" customFormat="1">
      <c r="B362" s="265"/>
      <c r="C362" s="266"/>
      <c r="D362" s="252" t="s">
        <v>428</v>
      </c>
      <c r="E362" s="267" t="s">
        <v>21</v>
      </c>
      <c r="F362" s="268" t="s">
        <v>5104</v>
      </c>
      <c r="G362" s="266"/>
      <c r="H362" s="269">
        <v>1.7</v>
      </c>
      <c r="I362" s="270"/>
      <c r="J362" s="266"/>
      <c r="K362" s="266"/>
      <c r="L362" s="271"/>
      <c r="M362" s="272"/>
      <c r="N362" s="273"/>
      <c r="O362" s="273"/>
      <c r="P362" s="273"/>
      <c r="Q362" s="273"/>
      <c r="R362" s="273"/>
      <c r="S362" s="273"/>
      <c r="T362" s="274"/>
      <c r="AT362" s="275" t="s">
        <v>428</v>
      </c>
      <c r="AU362" s="275" t="s">
        <v>86</v>
      </c>
      <c r="AV362" s="13" t="s">
        <v>86</v>
      </c>
      <c r="AW362" s="13" t="s">
        <v>39</v>
      </c>
      <c r="AX362" s="13" t="s">
        <v>76</v>
      </c>
      <c r="AY362" s="275" t="s">
        <v>414</v>
      </c>
    </row>
    <row r="363" s="13" customFormat="1">
      <c r="B363" s="265"/>
      <c r="C363" s="266"/>
      <c r="D363" s="252" t="s">
        <v>428</v>
      </c>
      <c r="E363" s="267" t="s">
        <v>21</v>
      </c>
      <c r="F363" s="268" t="s">
        <v>5044</v>
      </c>
      <c r="G363" s="266"/>
      <c r="H363" s="269">
        <v>7.4509999999999996</v>
      </c>
      <c r="I363" s="270"/>
      <c r="J363" s="266"/>
      <c r="K363" s="266"/>
      <c r="L363" s="271"/>
      <c r="M363" s="272"/>
      <c r="N363" s="273"/>
      <c r="O363" s="273"/>
      <c r="P363" s="273"/>
      <c r="Q363" s="273"/>
      <c r="R363" s="273"/>
      <c r="S363" s="273"/>
      <c r="T363" s="274"/>
      <c r="AT363" s="275" t="s">
        <v>428</v>
      </c>
      <c r="AU363" s="275" t="s">
        <v>86</v>
      </c>
      <c r="AV363" s="13" t="s">
        <v>86</v>
      </c>
      <c r="AW363" s="13" t="s">
        <v>39</v>
      </c>
      <c r="AX363" s="13" t="s">
        <v>76</v>
      </c>
      <c r="AY363" s="275" t="s">
        <v>414</v>
      </c>
    </row>
    <row r="364" s="13" customFormat="1">
      <c r="B364" s="265"/>
      <c r="C364" s="266"/>
      <c r="D364" s="252" t="s">
        <v>428</v>
      </c>
      <c r="E364" s="267" t="s">
        <v>21</v>
      </c>
      <c r="F364" s="268" t="s">
        <v>5035</v>
      </c>
      <c r="G364" s="266"/>
      <c r="H364" s="269">
        <v>3.2999999999999998</v>
      </c>
      <c r="I364" s="270"/>
      <c r="J364" s="266"/>
      <c r="K364" s="266"/>
      <c r="L364" s="271"/>
      <c r="M364" s="272"/>
      <c r="N364" s="273"/>
      <c r="O364" s="273"/>
      <c r="P364" s="273"/>
      <c r="Q364" s="273"/>
      <c r="R364" s="273"/>
      <c r="S364" s="273"/>
      <c r="T364" s="274"/>
      <c r="AT364" s="275" t="s">
        <v>428</v>
      </c>
      <c r="AU364" s="275" t="s">
        <v>86</v>
      </c>
      <c r="AV364" s="13" t="s">
        <v>86</v>
      </c>
      <c r="AW364" s="13" t="s">
        <v>39</v>
      </c>
      <c r="AX364" s="13" t="s">
        <v>76</v>
      </c>
      <c r="AY364" s="275" t="s">
        <v>414</v>
      </c>
    </row>
    <row r="365" s="13" customFormat="1">
      <c r="B365" s="265"/>
      <c r="C365" s="266"/>
      <c r="D365" s="252" t="s">
        <v>428</v>
      </c>
      <c r="E365" s="267" t="s">
        <v>21</v>
      </c>
      <c r="F365" s="268" t="s">
        <v>5029</v>
      </c>
      <c r="G365" s="266"/>
      <c r="H365" s="269">
        <v>0.94099999999999995</v>
      </c>
      <c r="I365" s="270"/>
      <c r="J365" s="266"/>
      <c r="K365" s="266"/>
      <c r="L365" s="271"/>
      <c r="M365" s="272"/>
      <c r="N365" s="273"/>
      <c r="O365" s="273"/>
      <c r="P365" s="273"/>
      <c r="Q365" s="273"/>
      <c r="R365" s="273"/>
      <c r="S365" s="273"/>
      <c r="T365" s="274"/>
      <c r="AT365" s="275" t="s">
        <v>428</v>
      </c>
      <c r="AU365" s="275" t="s">
        <v>86</v>
      </c>
      <c r="AV365" s="13" t="s">
        <v>86</v>
      </c>
      <c r="AW365" s="13" t="s">
        <v>39</v>
      </c>
      <c r="AX365" s="13" t="s">
        <v>76</v>
      </c>
      <c r="AY365" s="275" t="s">
        <v>414</v>
      </c>
    </row>
    <row r="366" s="13" customFormat="1">
      <c r="B366" s="265"/>
      <c r="C366" s="266"/>
      <c r="D366" s="252" t="s">
        <v>428</v>
      </c>
      <c r="E366" s="267" t="s">
        <v>21</v>
      </c>
      <c r="F366" s="268" t="s">
        <v>5045</v>
      </c>
      <c r="G366" s="266"/>
      <c r="H366" s="269">
        <v>5.6239999999999997</v>
      </c>
      <c r="I366" s="270"/>
      <c r="J366" s="266"/>
      <c r="K366" s="266"/>
      <c r="L366" s="271"/>
      <c r="M366" s="272"/>
      <c r="N366" s="273"/>
      <c r="O366" s="273"/>
      <c r="P366" s="273"/>
      <c r="Q366" s="273"/>
      <c r="R366" s="273"/>
      <c r="S366" s="273"/>
      <c r="T366" s="274"/>
      <c r="AT366" s="275" t="s">
        <v>428</v>
      </c>
      <c r="AU366" s="275" t="s">
        <v>86</v>
      </c>
      <c r="AV366" s="13" t="s">
        <v>86</v>
      </c>
      <c r="AW366" s="13" t="s">
        <v>39</v>
      </c>
      <c r="AX366" s="13" t="s">
        <v>76</v>
      </c>
      <c r="AY366" s="275" t="s">
        <v>414</v>
      </c>
    </row>
    <row r="367" s="13" customFormat="1">
      <c r="B367" s="265"/>
      <c r="C367" s="266"/>
      <c r="D367" s="252" t="s">
        <v>428</v>
      </c>
      <c r="E367" s="267" t="s">
        <v>21</v>
      </c>
      <c r="F367" s="268" t="s">
        <v>5036</v>
      </c>
      <c r="G367" s="266"/>
      <c r="H367" s="269">
        <v>2.3399999999999999</v>
      </c>
      <c r="I367" s="270"/>
      <c r="J367" s="266"/>
      <c r="K367" s="266"/>
      <c r="L367" s="271"/>
      <c r="M367" s="272"/>
      <c r="N367" s="273"/>
      <c r="O367" s="273"/>
      <c r="P367" s="273"/>
      <c r="Q367" s="273"/>
      <c r="R367" s="273"/>
      <c r="S367" s="273"/>
      <c r="T367" s="274"/>
      <c r="AT367" s="275" t="s">
        <v>428</v>
      </c>
      <c r="AU367" s="275" t="s">
        <v>86</v>
      </c>
      <c r="AV367" s="13" t="s">
        <v>86</v>
      </c>
      <c r="AW367" s="13" t="s">
        <v>39</v>
      </c>
      <c r="AX367" s="13" t="s">
        <v>76</v>
      </c>
      <c r="AY367" s="275" t="s">
        <v>414</v>
      </c>
    </row>
    <row r="368" s="13" customFormat="1">
      <c r="B368" s="265"/>
      <c r="C368" s="266"/>
      <c r="D368" s="252" t="s">
        <v>428</v>
      </c>
      <c r="E368" s="267" t="s">
        <v>21</v>
      </c>
      <c r="F368" s="268" t="s">
        <v>5030</v>
      </c>
      <c r="G368" s="266"/>
      <c r="H368" s="269">
        <v>0.315</v>
      </c>
      <c r="I368" s="270"/>
      <c r="J368" s="266"/>
      <c r="K368" s="266"/>
      <c r="L368" s="271"/>
      <c r="M368" s="272"/>
      <c r="N368" s="273"/>
      <c r="O368" s="273"/>
      <c r="P368" s="273"/>
      <c r="Q368" s="273"/>
      <c r="R368" s="273"/>
      <c r="S368" s="273"/>
      <c r="T368" s="274"/>
      <c r="AT368" s="275" t="s">
        <v>428</v>
      </c>
      <c r="AU368" s="275" t="s">
        <v>86</v>
      </c>
      <c r="AV368" s="13" t="s">
        <v>86</v>
      </c>
      <c r="AW368" s="13" t="s">
        <v>39</v>
      </c>
      <c r="AX368" s="13" t="s">
        <v>76</v>
      </c>
      <c r="AY368" s="275" t="s">
        <v>414</v>
      </c>
    </row>
    <row r="369" s="13" customFormat="1">
      <c r="B369" s="265"/>
      <c r="C369" s="266"/>
      <c r="D369" s="252" t="s">
        <v>428</v>
      </c>
      <c r="E369" s="267" t="s">
        <v>21</v>
      </c>
      <c r="F369" s="268" t="s">
        <v>5046</v>
      </c>
      <c r="G369" s="266"/>
      <c r="H369" s="269">
        <v>5.9450000000000003</v>
      </c>
      <c r="I369" s="270"/>
      <c r="J369" s="266"/>
      <c r="K369" s="266"/>
      <c r="L369" s="271"/>
      <c r="M369" s="272"/>
      <c r="N369" s="273"/>
      <c r="O369" s="273"/>
      <c r="P369" s="273"/>
      <c r="Q369" s="273"/>
      <c r="R369" s="273"/>
      <c r="S369" s="273"/>
      <c r="T369" s="274"/>
      <c r="AT369" s="275" t="s">
        <v>428</v>
      </c>
      <c r="AU369" s="275" t="s">
        <v>86</v>
      </c>
      <c r="AV369" s="13" t="s">
        <v>86</v>
      </c>
      <c r="AW369" s="13" t="s">
        <v>39</v>
      </c>
      <c r="AX369" s="13" t="s">
        <v>76</v>
      </c>
      <c r="AY369" s="275" t="s">
        <v>414</v>
      </c>
    </row>
    <row r="370" s="12" customFormat="1">
      <c r="B370" s="255"/>
      <c r="C370" s="256"/>
      <c r="D370" s="252" t="s">
        <v>428</v>
      </c>
      <c r="E370" s="257" t="s">
        <v>21</v>
      </c>
      <c r="F370" s="258" t="s">
        <v>5019</v>
      </c>
      <c r="G370" s="256"/>
      <c r="H370" s="257" t="s">
        <v>21</v>
      </c>
      <c r="I370" s="259"/>
      <c r="J370" s="256"/>
      <c r="K370" s="256"/>
      <c r="L370" s="260"/>
      <c r="M370" s="261"/>
      <c r="N370" s="262"/>
      <c r="O370" s="262"/>
      <c r="P370" s="262"/>
      <c r="Q370" s="262"/>
      <c r="R370" s="262"/>
      <c r="S370" s="262"/>
      <c r="T370" s="263"/>
      <c r="AT370" s="264" t="s">
        <v>428</v>
      </c>
      <c r="AU370" s="264" t="s">
        <v>86</v>
      </c>
      <c r="AV370" s="12" t="s">
        <v>83</v>
      </c>
      <c r="AW370" s="12" t="s">
        <v>39</v>
      </c>
      <c r="AX370" s="12" t="s">
        <v>76</v>
      </c>
      <c r="AY370" s="264" t="s">
        <v>414</v>
      </c>
    </row>
    <row r="371" s="13" customFormat="1">
      <c r="B371" s="265"/>
      <c r="C371" s="266"/>
      <c r="D371" s="252" t="s">
        <v>428</v>
      </c>
      <c r="E371" s="267" t="s">
        <v>21</v>
      </c>
      <c r="F371" s="268" t="s">
        <v>5047</v>
      </c>
      <c r="G371" s="266"/>
      <c r="H371" s="269">
        <v>5.6710000000000003</v>
      </c>
      <c r="I371" s="270"/>
      <c r="J371" s="266"/>
      <c r="K371" s="266"/>
      <c r="L371" s="271"/>
      <c r="M371" s="272"/>
      <c r="N371" s="273"/>
      <c r="O371" s="273"/>
      <c r="P371" s="273"/>
      <c r="Q371" s="273"/>
      <c r="R371" s="273"/>
      <c r="S371" s="273"/>
      <c r="T371" s="274"/>
      <c r="AT371" s="275" t="s">
        <v>428</v>
      </c>
      <c r="AU371" s="275" t="s">
        <v>86</v>
      </c>
      <c r="AV371" s="13" t="s">
        <v>86</v>
      </c>
      <c r="AW371" s="13" t="s">
        <v>39</v>
      </c>
      <c r="AX371" s="13" t="s">
        <v>76</v>
      </c>
      <c r="AY371" s="275" t="s">
        <v>414</v>
      </c>
    </row>
    <row r="372" s="13" customFormat="1">
      <c r="B372" s="265"/>
      <c r="C372" s="266"/>
      <c r="D372" s="252" t="s">
        <v>428</v>
      </c>
      <c r="E372" s="267" t="s">
        <v>21</v>
      </c>
      <c r="F372" s="268" t="s">
        <v>5048</v>
      </c>
      <c r="G372" s="266"/>
      <c r="H372" s="269">
        <v>4.3799999999999999</v>
      </c>
      <c r="I372" s="270"/>
      <c r="J372" s="266"/>
      <c r="K372" s="266"/>
      <c r="L372" s="271"/>
      <c r="M372" s="272"/>
      <c r="N372" s="273"/>
      <c r="O372" s="273"/>
      <c r="P372" s="273"/>
      <c r="Q372" s="273"/>
      <c r="R372" s="273"/>
      <c r="S372" s="273"/>
      <c r="T372" s="274"/>
      <c r="AT372" s="275" t="s">
        <v>428</v>
      </c>
      <c r="AU372" s="275" t="s">
        <v>86</v>
      </c>
      <c r="AV372" s="13" t="s">
        <v>86</v>
      </c>
      <c r="AW372" s="13" t="s">
        <v>39</v>
      </c>
      <c r="AX372" s="13" t="s">
        <v>76</v>
      </c>
      <c r="AY372" s="275" t="s">
        <v>414</v>
      </c>
    </row>
    <row r="373" s="13" customFormat="1">
      <c r="B373" s="265"/>
      <c r="C373" s="266"/>
      <c r="D373" s="252" t="s">
        <v>428</v>
      </c>
      <c r="E373" s="267" t="s">
        <v>21</v>
      </c>
      <c r="F373" s="268" t="s">
        <v>5049</v>
      </c>
      <c r="G373" s="266"/>
      <c r="H373" s="269">
        <v>7.4199999999999999</v>
      </c>
      <c r="I373" s="270"/>
      <c r="J373" s="266"/>
      <c r="K373" s="266"/>
      <c r="L373" s="271"/>
      <c r="M373" s="272"/>
      <c r="N373" s="273"/>
      <c r="O373" s="273"/>
      <c r="P373" s="273"/>
      <c r="Q373" s="273"/>
      <c r="R373" s="273"/>
      <c r="S373" s="273"/>
      <c r="T373" s="274"/>
      <c r="AT373" s="275" t="s">
        <v>428</v>
      </c>
      <c r="AU373" s="275" t="s">
        <v>86</v>
      </c>
      <c r="AV373" s="13" t="s">
        <v>86</v>
      </c>
      <c r="AW373" s="13" t="s">
        <v>39</v>
      </c>
      <c r="AX373" s="13" t="s">
        <v>76</v>
      </c>
      <c r="AY373" s="275" t="s">
        <v>414</v>
      </c>
    </row>
    <row r="374" s="13" customFormat="1">
      <c r="B374" s="265"/>
      <c r="C374" s="266"/>
      <c r="D374" s="252" t="s">
        <v>428</v>
      </c>
      <c r="E374" s="267" t="s">
        <v>21</v>
      </c>
      <c r="F374" s="268" t="s">
        <v>5050</v>
      </c>
      <c r="G374" s="266"/>
      <c r="H374" s="269">
        <v>4.7990000000000004</v>
      </c>
      <c r="I374" s="270"/>
      <c r="J374" s="266"/>
      <c r="K374" s="266"/>
      <c r="L374" s="271"/>
      <c r="M374" s="272"/>
      <c r="N374" s="273"/>
      <c r="O374" s="273"/>
      <c r="P374" s="273"/>
      <c r="Q374" s="273"/>
      <c r="R374" s="273"/>
      <c r="S374" s="273"/>
      <c r="T374" s="274"/>
      <c r="AT374" s="275" t="s">
        <v>428</v>
      </c>
      <c r="AU374" s="275" t="s">
        <v>86</v>
      </c>
      <c r="AV374" s="13" t="s">
        <v>86</v>
      </c>
      <c r="AW374" s="13" t="s">
        <v>39</v>
      </c>
      <c r="AX374" s="13" t="s">
        <v>76</v>
      </c>
      <c r="AY374" s="275" t="s">
        <v>414</v>
      </c>
    </row>
    <row r="375" s="13" customFormat="1">
      <c r="B375" s="265"/>
      <c r="C375" s="266"/>
      <c r="D375" s="252" t="s">
        <v>428</v>
      </c>
      <c r="E375" s="267" t="s">
        <v>21</v>
      </c>
      <c r="F375" s="268" t="s">
        <v>5037</v>
      </c>
      <c r="G375" s="266"/>
      <c r="H375" s="269">
        <v>2.6850000000000001</v>
      </c>
      <c r="I375" s="270"/>
      <c r="J375" s="266"/>
      <c r="K375" s="266"/>
      <c r="L375" s="271"/>
      <c r="M375" s="272"/>
      <c r="N375" s="273"/>
      <c r="O375" s="273"/>
      <c r="P375" s="273"/>
      <c r="Q375" s="273"/>
      <c r="R375" s="273"/>
      <c r="S375" s="273"/>
      <c r="T375" s="274"/>
      <c r="AT375" s="275" t="s">
        <v>428</v>
      </c>
      <c r="AU375" s="275" t="s">
        <v>86</v>
      </c>
      <c r="AV375" s="13" t="s">
        <v>86</v>
      </c>
      <c r="AW375" s="13" t="s">
        <v>39</v>
      </c>
      <c r="AX375" s="13" t="s">
        <v>76</v>
      </c>
      <c r="AY375" s="275" t="s">
        <v>414</v>
      </c>
    </row>
    <row r="376" s="13" customFormat="1">
      <c r="B376" s="265"/>
      <c r="C376" s="266"/>
      <c r="D376" s="252" t="s">
        <v>428</v>
      </c>
      <c r="E376" s="267" t="s">
        <v>21</v>
      </c>
      <c r="F376" s="268" t="s">
        <v>5038</v>
      </c>
      <c r="G376" s="266"/>
      <c r="H376" s="269">
        <v>2.1389999999999998</v>
      </c>
      <c r="I376" s="270"/>
      <c r="J376" s="266"/>
      <c r="K376" s="266"/>
      <c r="L376" s="271"/>
      <c r="M376" s="272"/>
      <c r="N376" s="273"/>
      <c r="O376" s="273"/>
      <c r="P376" s="273"/>
      <c r="Q376" s="273"/>
      <c r="R376" s="273"/>
      <c r="S376" s="273"/>
      <c r="T376" s="274"/>
      <c r="AT376" s="275" t="s">
        <v>428</v>
      </c>
      <c r="AU376" s="275" t="s">
        <v>86</v>
      </c>
      <c r="AV376" s="13" t="s">
        <v>86</v>
      </c>
      <c r="AW376" s="13" t="s">
        <v>39</v>
      </c>
      <c r="AX376" s="13" t="s">
        <v>76</v>
      </c>
      <c r="AY376" s="275" t="s">
        <v>414</v>
      </c>
    </row>
    <row r="377" s="13" customFormat="1">
      <c r="B377" s="265"/>
      <c r="C377" s="266"/>
      <c r="D377" s="252" t="s">
        <v>428</v>
      </c>
      <c r="E377" s="267" t="s">
        <v>21</v>
      </c>
      <c r="F377" s="268" t="s">
        <v>5039</v>
      </c>
      <c r="G377" s="266"/>
      <c r="H377" s="269">
        <v>2.4609999999999999</v>
      </c>
      <c r="I377" s="270"/>
      <c r="J377" s="266"/>
      <c r="K377" s="266"/>
      <c r="L377" s="271"/>
      <c r="M377" s="272"/>
      <c r="N377" s="273"/>
      <c r="O377" s="273"/>
      <c r="P377" s="273"/>
      <c r="Q377" s="273"/>
      <c r="R377" s="273"/>
      <c r="S377" s="273"/>
      <c r="T377" s="274"/>
      <c r="AT377" s="275" t="s">
        <v>428</v>
      </c>
      <c r="AU377" s="275" t="s">
        <v>86</v>
      </c>
      <c r="AV377" s="13" t="s">
        <v>86</v>
      </c>
      <c r="AW377" s="13" t="s">
        <v>39</v>
      </c>
      <c r="AX377" s="13" t="s">
        <v>76</v>
      </c>
      <c r="AY377" s="275" t="s">
        <v>414</v>
      </c>
    </row>
    <row r="378" s="13" customFormat="1">
      <c r="B378" s="265"/>
      <c r="C378" s="266"/>
      <c r="D378" s="252" t="s">
        <v>428</v>
      </c>
      <c r="E378" s="267" t="s">
        <v>21</v>
      </c>
      <c r="F378" s="268" t="s">
        <v>5040</v>
      </c>
      <c r="G378" s="266"/>
      <c r="H378" s="269">
        <v>3.5099999999999998</v>
      </c>
      <c r="I378" s="270"/>
      <c r="J378" s="266"/>
      <c r="K378" s="266"/>
      <c r="L378" s="271"/>
      <c r="M378" s="272"/>
      <c r="N378" s="273"/>
      <c r="O378" s="273"/>
      <c r="P378" s="273"/>
      <c r="Q378" s="273"/>
      <c r="R378" s="273"/>
      <c r="S378" s="273"/>
      <c r="T378" s="274"/>
      <c r="AT378" s="275" t="s">
        <v>428</v>
      </c>
      <c r="AU378" s="275" t="s">
        <v>86</v>
      </c>
      <c r="AV378" s="13" t="s">
        <v>86</v>
      </c>
      <c r="AW378" s="13" t="s">
        <v>39</v>
      </c>
      <c r="AX378" s="13" t="s">
        <v>76</v>
      </c>
      <c r="AY378" s="275" t="s">
        <v>414</v>
      </c>
    </row>
    <row r="379" s="13" customFormat="1">
      <c r="B379" s="265"/>
      <c r="C379" s="266"/>
      <c r="D379" s="252" t="s">
        <v>428</v>
      </c>
      <c r="E379" s="267" t="s">
        <v>21</v>
      </c>
      <c r="F379" s="268" t="s">
        <v>5051</v>
      </c>
      <c r="G379" s="266"/>
      <c r="H379" s="269">
        <v>4.5750000000000002</v>
      </c>
      <c r="I379" s="270"/>
      <c r="J379" s="266"/>
      <c r="K379" s="266"/>
      <c r="L379" s="271"/>
      <c r="M379" s="272"/>
      <c r="N379" s="273"/>
      <c r="O379" s="273"/>
      <c r="P379" s="273"/>
      <c r="Q379" s="273"/>
      <c r="R379" s="273"/>
      <c r="S379" s="273"/>
      <c r="T379" s="274"/>
      <c r="AT379" s="275" t="s">
        <v>428</v>
      </c>
      <c r="AU379" s="275" t="s">
        <v>86</v>
      </c>
      <c r="AV379" s="13" t="s">
        <v>86</v>
      </c>
      <c r="AW379" s="13" t="s">
        <v>39</v>
      </c>
      <c r="AX379" s="13" t="s">
        <v>76</v>
      </c>
      <c r="AY379" s="275" t="s">
        <v>414</v>
      </c>
    </row>
    <row r="380" s="15" customFormat="1">
      <c r="B380" s="287"/>
      <c r="C380" s="288"/>
      <c r="D380" s="252" t="s">
        <v>428</v>
      </c>
      <c r="E380" s="289" t="s">
        <v>21</v>
      </c>
      <c r="F380" s="290" t="s">
        <v>235</v>
      </c>
      <c r="G380" s="288"/>
      <c r="H380" s="291">
        <v>65.256</v>
      </c>
      <c r="I380" s="292"/>
      <c r="J380" s="288"/>
      <c r="K380" s="288"/>
      <c r="L380" s="293"/>
      <c r="M380" s="294"/>
      <c r="N380" s="295"/>
      <c r="O380" s="295"/>
      <c r="P380" s="295"/>
      <c r="Q380" s="295"/>
      <c r="R380" s="295"/>
      <c r="S380" s="295"/>
      <c r="T380" s="296"/>
      <c r="AT380" s="297" t="s">
        <v>428</v>
      </c>
      <c r="AU380" s="297" t="s">
        <v>86</v>
      </c>
      <c r="AV380" s="15" t="s">
        <v>422</v>
      </c>
      <c r="AW380" s="15" t="s">
        <v>39</v>
      </c>
      <c r="AX380" s="15" t="s">
        <v>83</v>
      </c>
      <c r="AY380" s="297" t="s">
        <v>414</v>
      </c>
    </row>
    <row r="381" s="12" customFormat="1">
      <c r="B381" s="255"/>
      <c r="C381" s="256"/>
      <c r="D381" s="252" t="s">
        <v>428</v>
      </c>
      <c r="E381" s="257" t="s">
        <v>21</v>
      </c>
      <c r="F381" s="258" t="s">
        <v>5003</v>
      </c>
      <c r="G381" s="256"/>
      <c r="H381" s="257" t="s">
        <v>21</v>
      </c>
      <c r="I381" s="259"/>
      <c r="J381" s="256"/>
      <c r="K381" s="256"/>
      <c r="L381" s="260"/>
      <c r="M381" s="261"/>
      <c r="N381" s="262"/>
      <c r="O381" s="262"/>
      <c r="P381" s="262"/>
      <c r="Q381" s="262"/>
      <c r="R381" s="262"/>
      <c r="S381" s="262"/>
      <c r="T381" s="263"/>
      <c r="AT381" s="264" t="s">
        <v>428</v>
      </c>
      <c r="AU381" s="264" t="s">
        <v>86</v>
      </c>
      <c r="AV381" s="12" t="s">
        <v>83</v>
      </c>
      <c r="AW381" s="12" t="s">
        <v>39</v>
      </c>
      <c r="AX381" s="12" t="s">
        <v>76</v>
      </c>
      <c r="AY381" s="264" t="s">
        <v>414</v>
      </c>
    </row>
    <row r="382" s="11" customFormat="1" ht="29.88" customHeight="1">
      <c r="B382" s="224"/>
      <c r="C382" s="225"/>
      <c r="D382" s="226" t="s">
        <v>75</v>
      </c>
      <c r="E382" s="238" t="s">
        <v>1918</v>
      </c>
      <c r="F382" s="238" t="s">
        <v>1919</v>
      </c>
      <c r="G382" s="225"/>
      <c r="H382" s="225"/>
      <c r="I382" s="228"/>
      <c r="J382" s="239">
        <f>BK382</f>
        <v>0</v>
      </c>
      <c r="K382" s="225"/>
      <c r="L382" s="230"/>
      <c r="M382" s="231"/>
      <c r="N382" s="232"/>
      <c r="O382" s="232"/>
      <c r="P382" s="233">
        <f>SUM(P383:P384)</f>
        <v>0</v>
      </c>
      <c r="Q382" s="232"/>
      <c r="R382" s="233">
        <f>SUM(R383:R384)</f>
        <v>0</v>
      </c>
      <c r="S382" s="232"/>
      <c r="T382" s="234">
        <f>SUM(T383:T384)</f>
        <v>0.028060080000000001</v>
      </c>
      <c r="AR382" s="235" t="s">
        <v>86</v>
      </c>
      <c r="AT382" s="236" t="s">
        <v>75</v>
      </c>
      <c r="AU382" s="236" t="s">
        <v>83</v>
      </c>
      <c r="AY382" s="235" t="s">
        <v>414</v>
      </c>
      <c r="BK382" s="237">
        <f>SUM(BK383:BK384)</f>
        <v>0</v>
      </c>
    </row>
    <row r="383" s="1" customFormat="1" ht="38.25" customHeight="1">
      <c r="B383" s="47"/>
      <c r="C383" s="240" t="s">
        <v>925</v>
      </c>
      <c r="D383" s="240" t="s">
        <v>418</v>
      </c>
      <c r="E383" s="241" t="s">
        <v>5105</v>
      </c>
      <c r="F383" s="242" t="s">
        <v>5106</v>
      </c>
      <c r="G383" s="243" t="s">
        <v>192</v>
      </c>
      <c r="H383" s="244">
        <v>65.256</v>
      </c>
      <c r="I383" s="245"/>
      <c r="J383" s="246">
        <f>ROUND(I383*H383,2)</f>
        <v>0</v>
      </c>
      <c r="K383" s="242" t="s">
        <v>421</v>
      </c>
      <c r="L383" s="73"/>
      <c r="M383" s="247" t="s">
        <v>21</v>
      </c>
      <c r="N383" s="248" t="s">
        <v>47</v>
      </c>
      <c r="O383" s="48"/>
      <c r="P383" s="249">
        <f>O383*H383</f>
        <v>0</v>
      </c>
      <c r="Q383" s="249">
        <v>0</v>
      </c>
      <c r="R383" s="249">
        <f>Q383*H383</f>
        <v>0</v>
      </c>
      <c r="S383" s="249">
        <v>0.00042999999999999999</v>
      </c>
      <c r="T383" s="250">
        <f>S383*H383</f>
        <v>0.028060080000000001</v>
      </c>
      <c r="AR383" s="25" t="s">
        <v>690</v>
      </c>
      <c r="AT383" s="25" t="s">
        <v>418</v>
      </c>
      <c r="AU383" s="25" t="s">
        <v>86</v>
      </c>
      <c r="AY383" s="25" t="s">
        <v>414</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690</v>
      </c>
      <c r="BM383" s="25" t="s">
        <v>5107</v>
      </c>
    </row>
    <row r="384" s="1" customFormat="1">
      <c r="B384" s="47"/>
      <c r="C384" s="75"/>
      <c r="D384" s="252" t="s">
        <v>425</v>
      </c>
      <c r="E384" s="75"/>
      <c r="F384" s="253" t="s">
        <v>1934</v>
      </c>
      <c r="G384" s="75"/>
      <c r="H384" s="75"/>
      <c r="I384" s="208"/>
      <c r="J384" s="75"/>
      <c r="K384" s="75"/>
      <c r="L384" s="73"/>
      <c r="M384" s="254"/>
      <c r="N384" s="48"/>
      <c r="O384" s="48"/>
      <c r="P384" s="48"/>
      <c r="Q384" s="48"/>
      <c r="R384" s="48"/>
      <c r="S384" s="48"/>
      <c r="T384" s="96"/>
      <c r="AT384" s="25" t="s">
        <v>425</v>
      </c>
      <c r="AU384" s="25" t="s">
        <v>86</v>
      </c>
    </row>
    <row r="385" s="11" customFormat="1" ht="29.88" customHeight="1">
      <c r="B385" s="224"/>
      <c r="C385" s="225"/>
      <c r="D385" s="226" t="s">
        <v>75</v>
      </c>
      <c r="E385" s="238" t="s">
        <v>5108</v>
      </c>
      <c r="F385" s="238" t="s">
        <v>5109</v>
      </c>
      <c r="G385" s="225"/>
      <c r="H385" s="225"/>
      <c r="I385" s="228"/>
      <c r="J385" s="239">
        <f>BK385</f>
        <v>0</v>
      </c>
      <c r="K385" s="225"/>
      <c r="L385" s="230"/>
      <c r="M385" s="231"/>
      <c r="N385" s="232"/>
      <c r="O385" s="232"/>
      <c r="P385" s="233">
        <f>SUM(P386:P511)</f>
        <v>0</v>
      </c>
      <c r="Q385" s="232"/>
      <c r="R385" s="233">
        <f>SUM(R386:R511)</f>
        <v>2.2533799999999995</v>
      </c>
      <c r="S385" s="232"/>
      <c r="T385" s="234">
        <f>SUM(T386:T511)</f>
        <v>0.41400000000000003</v>
      </c>
      <c r="AR385" s="235" t="s">
        <v>86</v>
      </c>
      <c r="AT385" s="236" t="s">
        <v>75</v>
      </c>
      <c r="AU385" s="236" t="s">
        <v>83</v>
      </c>
      <c r="AY385" s="235" t="s">
        <v>414</v>
      </c>
      <c r="BK385" s="237">
        <f>SUM(BK386:BK511)</f>
        <v>0</v>
      </c>
    </row>
    <row r="386" s="1" customFormat="1" ht="16.5" customHeight="1">
      <c r="B386" s="47"/>
      <c r="C386" s="240" t="s">
        <v>956</v>
      </c>
      <c r="D386" s="240" t="s">
        <v>418</v>
      </c>
      <c r="E386" s="241" t="s">
        <v>5110</v>
      </c>
      <c r="F386" s="242" t="s">
        <v>5111</v>
      </c>
      <c r="G386" s="243" t="s">
        <v>678</v>
      </c>
      <c r="H386" s="244">
        <v>116</v>
      </c>
      <c r="I386" s="245"/>
      <c r="J386" s="246">
        <f>ROUND(I386*H386,2)</f>
        <v>0</v>
      </c>
      <c r="K386" s="242" t="s">
        <v>421</v>
      </c>
      <c r="L386" s="73"/>
      <c r="M386" s="247" t="s">
        <v>21</v>
      </c>
      <c r="N386" s="248" t="s">
        <v>47</v>
      </c>
      <c r="O386" s="48"/>
      <c r="P386" s="249">
        <f>O386*H386</f>
        <v>0</v>
      </c>
      <c r="Q386" s="249">
        <v>0.00247</v>
      </c>
      <c r="R386" s="249">
        <f>Q386*H386</f>
        <v>0.28652</v>
      </c>
      <c r="S386" s="249">
        <v>0</v>
      </c>
      <c r="T386" s="250">
        <f>S386*H386</f>
        <v>0</v>
      </c>
      <c r="AR386" s="25" t="s">
        <v>690</v>
      </c>
      <c r="AT386" s="25" t="s">
        <v>418</v>
      </c>
      <c r="AU386" s="25" t="s">
        <v>86</v>
      </c>
      <c r="AY386" s="25" t="s">
        <v>414</v>
      </c>
      <c r="BE386" s="251">
        <f>IF(N386="základní",J386,0)</f>
        <v>0</v>
      </c>
      <c r="BF386" s="251">
        <f>IF(N386="snížená",J386,0)</f>
        <v>0</v>
      </c>
      <c r="BG386" s="251">
        <f>IF(N386="zákl. přenesená",J386,0)</f>
        <v>0</v>
      </c>
      <c r="BH386" s="251">
        <f>IF(N386="sníž. přenesená",J386,0)</f>
        <v>0</v>
      </c>
      <c r="BI386" s="251">
        <f>IF(N386="nulová",J386,0)</f>
        <v>0</v>
      </c>
      <c r="BJ386" s="25" t="s">
        <v>83</v>
      </c>
      <c r="BK386" s="251">
        <f>ROUND(I386*H386,2)</f>
        <v>0</v>
      </c>
      <c r="BL386" s="25" t="s">
        <v>690</v>
      </c>
      <c r="BM386" s="25" t="s">
        <v>5112</v>
      </c>
    </row>
    <row r="387" s="13" customFormat="1">
      <c r="B387" s="265"/>
      <c r="C387" s="266"/>
      <c r="D387" s="252" t="s">
        <v>428</v>
      </c>
      <c r="E387" s="267" t="s">
        <v>21</v>
      </c>
      <c r="F387" s="268" t="s">
        <v>5113</v>
      </c>
      <c r="G387" s="266"/>
      <c r="H387" s="269">
        <v>116</v>
      </c>
      <c r="I387" s="270"/>
      <c r="J387" s="266"/>
      <c r="K387" s="266"/>
      <c r="L387" s="271"/>
      <c r="M387" s="272"/>
      <c r="N387" s="273"/>
      <c r="O387" s="273"/>
      <c r="P387" s="273"/>
      <c r="Q387" s="273"/>
      <c r="R387" s="273"/>
      <c r="S387" s="273"/>
      <c r="T387" s="274"/>
      <c r="AT387" s="275" t="s">
        <v>428</v>
      </c>
      <c r="AU387" s="275" t="s">
        <v>86</v>
      </c>
      <c r="AV387" s="13" t="s">
        <v>86</v>
      </c>
      <c r="AW387" s="13" t="s">
        <v>39</v>
      </c>
      <c r="AX387" s="13" t="s">
        <v>83</v>
      </c>
      <c r="AY387" s="275" t="s">
        <v>414</v>
      </c>
    </row>
    <row r="388" s="1" customFormat="1" ht="16.5" customHeight="1">
      <c r="B388" s="47"/>
      <c r="C388" s="240" t="s">
        <v>961</v>
      </c>
      <c r="D388" s="240" t="s">
        <v>418</v>
      </c>
      <c r="E388" s="241" t="s">
        <v>5114</v>
      </c>
      <c r="F388" s="242" t="s">
        <v>5115</v>
      </c>
      <c r="G388" s="243" t="s">
        <v>678</v>
      </c>
      <c r="H388" s="244">
        <v>116</v>
      </c>
      <c r="I388" s="245"/>
      <c r="J388" s="246">
        <f>ROUND(I388*H388,2)</f>
        <v>0</v>
      </c>
      <c r="K388" s="242" t="s">
        <v>421</v>
      </c>
      <c r="L388" s="73"/>
      <c r="M388" s="247" t="s">
        <v>21</v>
      </c>
      <c r="N388" s="248" t="s">
        <v>47</v>
      </c>
      <c r="O388" s="48"/>
      <c r="P388" s="249">
        <f>O388*H388</f>
        <v>0</v>
      </c>
      <c r="Q388" s="249">
        <v>0.0013400000000000001</v>
      </c>
      <c r="R388" s="249">
        <f>Q388*H388</f>
        <v>0.15544</v>
      </c>
      <c r="S388" s="249">
        <v>0</v>
      </c>
      <c r="T388" s="250">
        <f>S388*H388</f>
        <v>0</v>
      </c>
      <c r="AR388" s="25" t="s">
        <v>690</v>
      </c>
      <c r="AT388" s="25" t="s">
        <v>418</v>
      </c>
      <c r="AU388" s="25" t="s">
        <v>86</v>
      </c>
      <c r="AY388" s="25" t="s">
        <v>414</v>
      </c>
      <c r="BE388" s="251">
        <f>IF(N388="základní",J388,0)</f>
        <v>0</v>
      </c>
      <c r="BF388" s="251">
        <f>IF(N388="snížená",J388,0)</f>
        <v>0</v>
      </c>
      <c r="BG388" s="251">
        <f>IF(N388="zákl. přenesená",J388,0)</f>
        <v>0</v>
      </c>
      <c r="BH388" s="251">
        <f>IF(N388="sníž. přenesená",J388,0)</f>
        <v>0</v>
      </c>
      <c r="BI388" s="251">
        <f>IF(N388="nulová",J388,0)</f>
        <v>0</v>
      </c>
      <c r="BJ388" s="25" t="s">
        <v>83</v>
      </c>
      <c r="BK388" s="251">
        <f>ROUND(I388*H388,2)</f>
        <v>0</v>
      </c>
      <c r="BL388" s="25" t="s">
        <v>690</v>
      </c>
      <c r="BM388" s="25" t="s">
        <v>5116</v>
      </c>
    </row>
    <row r="389" s="1" customFormat="1" ht="16.5" customHeight="1">
      <c r="B389" s="47"/>
      <c r="C389" s="240" t="s">
        <v>991</v>
      </c>
      <c r="D389" s="240" t="s">
        <v>418</v>
      </c>
      <c r="E389" s="241" t="s">
        <v>5117</v>
      </c>
      <c r="F389" s="242" t="s">
        <v>5118</v>
      </c>
      <c r="G389" s="243" t="s">
        <v>145</v>
      </c>
      <c r="H389" s="244">
        <v>2</v>
      </c>
      <c r="I389" s="245"/>
      <c r="J389" s="246">
        <f>ROUND(I389*H389,2)</f>
        <v>0</v>
      </c>
      <c r="K389" s="242" t="s">
        <v>421</v>
      </c>
      <c r="L389" s="73"/>
      <c r="M389" s="247" t="s">
        <v>21</v>
      </c>
      <c r="N389" s="248" t="s">
        <v>47</v>
      </c>
      <c r="O389" s="48"/>
      <c r="P389" s="249">
        <f>O389*H389</f>
        <v>0</v>
      </c>
      <c r="Q389" s="249">
        <v>0.00189</v>
      </c>
      <c r="R389" s="249">
        <f>Q389*H389</f>
        <v>0.0037799999999999999</v>
      </c>
      <c r="S389" s="249">
        <v>0</v>
      </c>
      <c r="T389" s="250">
        <f>S389*H389</f>
        <v>0</v>
      </c>
      <c r="AR389" s="25" t="s">
        <v>690</v>
      </c>
      <c r="AT389" s="25" t="s">
        <v>418</v>
      </c>
      <c r="AU389" s="25" t="s">
        <v>86</v>
      </c>
      <c r="AY389" s="25" t="s">
        <v>414</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690</v>
      </c>
      <c r="BM389" s="25" t="s">
        <v>5119</v>
      </c>
    </row>
    <row r="390" s="1" customFormat="1">
      <c r="B390" s="47"/>
      <c r="C390" s="75"/>
      <c r="D390" s="252" t="s">
        <v>425</v>
      </c>
      <c r="E390" s="75"/>
      <c r="F390" s="253" t="s">
        <v>5120</v>
      </c>
      <c r="G390" s="75"/>
      <c r="H390" s="75"/>
      <c r="I390" s="208"/>
      <c r="J390" s="75"/>
      <c r="K390" s="75"/>
      <c r="L390" s="73"/>
      <c r="M390" s="254"/>
      <c r="N390" s="48"/>
      <c r="O390" s="48"/>
      <c r="P390" s="48"/>
      <c r="Q390" s="48"/>
      <c r="R390" s="48"/>
      <c r="S390" s="48"/>
      <c r="T390" s="96"/>
      <c r="AT390" s="25" t="s">
        <v>425</v>
      </c>
      <c r="AU390" s="25" t="s">
        <v>86</v>
      </c>
    </row>
    <row r="391" s="13" customFormat="1">
      <c r="B391" s="265"/>
      <c r="C391" s="266"/>
      <c r="D391" s="252" t="s">
        <v>428</v>
      </c>
      <c r="E391" s="267" t="s">
        <v>21</v>
      </c>
      <c r="F391" s="268" t="s">
        <v>5121</v>
      </c>
      <c r="G391" s="266"/>
      <c r="H391" s="269">
        <v>2</v>
      </c>
      <c r="I391" s="270"/>
      <c r="J391" s="266"/>
      <c r="K391" s="266"/>
      <c r="L391" s="271"/>
      <c r="M391" s="272"/>
      <c r="N391" s="273"/>
      <c r="O391" s="273"/>
      <c r="P391" s="273"/>
      <c r="Q391" s="273"/>
      <c r="R391" s="273"/>
      <c r="S391" s="273"/>
      <c r="T391" s="274"/>
      <c r="AT391" s="275" t="s">
        <v>428</v>
      </c>
      <c r="AU391" s="275" t="s">
        <v>86</v>
      </c>
      <c r="AV391" s="13" t="s">
        <v>86</v>
      </c>
      <c r="AW391" s="13" t="s">
        <v>39</v>
      </c>
      <c r="AX391" s="13" t="s">
        <v>83</v>
      </c>
      <c r="AY391" s="275" t="s">
        <v>414</v>
      </c>
    </row>
    <row r="392" s="1" customFormat="1" ht="16.5" customHeight="1">
      <c r="B392" s="47"/>
      <c r="C392" s="240" t="s">
        <v>995</v>
      </c>
      <c r="D392" s="240" t="s">
        <v>418</v>
      </c>
      <c r="E392" s="241" t="s">
        <v>5122</v>
      </c>
      <c r="F392" s="242" t="s">
        <v>5123</v>
      </c>
      <c r="G392" s="243" t="s">
        <v>145</v>
      </c>
      <c r="H392" s="244">
        <v>10</v>
      </c>
      <c r="I392" s="245"/>
      <c r="J392" s="246">
        <f>ROUND(I392*H392,2)</f>
        <v>0</v>
      </c>
      <c r="K392" s="242" t="s">
        <v>421</v>
      </c>
      <c r="L392" s="73"/>
      <c r="M392" s="247" t="s">
        <v>21</v>
      </c>
      <c r="N392" s="248" t="s">
        <v>47</v>
      </c>
      <c r="O392" s="48"/>
      <c r="P392" s="249">
        <f>O392*H392</f>
        <v>0</v>
      </c>
      <c r="Q392" s="249">
        <v>0.0022699999999999999</v>
      </c>
      <c r="R392" s="249">
        <f>Q392*H392</f>
        <v>0.022699999999999998</v>
      </c>
      <c r="S392" s="249">
        <v>0</v>
      </c>
      <c r="T392" s="250">
        <f>S392*H392</f>
        <v>0</v>
      </c>
      <c r="AR392" s="25" t="s">
        <v>690</v>
      </c>
      <c r="AT392" s="25" t="s">
        <v>418</v>
      </c>
      <c r="AU392" s="25" t="s">
        <v>86</v>
      </c>
      <c r="AY392" s="25" t="s">
        <v>414</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690</v>
      </c>
      <c r="BM392" s="25" t="s">
        <v>5124</v>
      </c>
    </row>
    <row r="393" s="1" customFormat="1">
      <c r="B393" s="47"/>
      <c r="C393" s="75"/>
      <c r="D393" s="252" t="s">
        <v>425</v>
      </c>
      <c r="E393" s="75"/>
      <c r="F393" s="253" t="s">
        <v>5120</v>
      </c>
      <c r="G393" s="75"/>
      <c r="H393" s="75"/>
      <c r="I393" s="208"/>
      <c r="J393" s="75"/>
      <c r="K393" s="75"/>
      <c r="L393" s="73"/>
      <c r="M393" s="254"/>
      <c r="N393" s="48"/>
      <c r="O393" s="48"/>
      <c r="P393" s="48"/>
      <c r="Q393" s="48"/>
      <c r="R393" s="48"/>
      <c r="S393" s="48"/>
      <c r="T393" s="96"/>
      <c r="AT393" s="25" t="s">
        <v>425</v>
      </c>
      <c r="AU393" s="25" t="s">
        <v>86</v>
      </c>
    </row>
    <row r="394" s="13" customFormat="1">
      <c r="B394" s="265"/>
      <c r="C394" s="266"/>
      <c r="D394" s="252" t="s">
        <v>428</v>
      </c>
      <c r="E394" s="267" t="s">
        <v>21</v>
      </c>
      <c r="F394" s="268" t="s">
        <v>5125</v>
      </c>
      <c r="G394" s="266"/>
      <c r="H394" s="269">
        <v>10</v>
      </c>
      <c r="I394" s="270"/>
      <c r="J394" s="266"/>
      <c r="K394" s="266"/>
      <c r="L394" s="271"/>
      <c r="M394" s="272"/>
      <c r="N394" s="273"/>
      <c r="O394" s="273"/>
      <c r="P394" s="273"/>
      <c r="Q394" s="273"/>
      <c r="R394" s="273"/>
      <c r="S394" s="273"/>
      <c r="T394" s="274"/>
      <c r="AT394" s="275" t="s">
        <v>428</v>
      </c>
      <c r="AU394" s="275" t="s">
        <v>86</v>
      </c>
      <c r="AV394" s="13" t="s">
        <v>86</v>
      </c>
      <c r="AW394" s="13" t="s">
        <v>39</v>
      </c>
      <c r="AX394" s="13" t="s">
        <v>83</v>
      </c>
      <c r="AY394" s="275" t="s">
        <v>414</v>
      </c>
    </row>
    <row r="395" s="1" customFormat="1" ht="16.5" customHeight="1">
      <c r="B395" s="47"/>
      <c r="C395" s="240" t="s">
        <v>1003</v>
      </c>
      <c r="D395" s="240" t="s">
        <v>418</v>
      </c>
      <c r="E395" s="241" t="s">
        <v>5126</v>
      </c>
      <c r="F395" s="242" t="s">
        <v>5127</v>
      </c>
      <c r="G395" s="243" t="s">
        <v>145</v>
      </c>
      <c r="H395" s="244">
        <v>16</v>
      </c>
      <c r="I395" s="245"/>
      <c r="J395" s="246">
        <f>ROUND(I395*H395,2)</f>
        <v>0</v>
      </c>
      <c r="K395" s="242" t="s">
        <v>421</v>
      </c>
      <c r="L395" s="73"/>
      <c r="M395" s="247" t="s">
        <v>21</v>
      </c>
      <c r="N395" s="248" t="s">
        <v>47</v>
      </c>
      <c r="O395" s="48"/>
      <c r="P395" s="249">
        <f>O395*H395</f>
        <v>0</v>
      </c>
      <c r="Q395" s="249">
        <v>0.0035000000000000001</v>
      </c>
      <c r="R395" s="249">
        <f>Q395*H395</f>
        <v>0.056000000000000001</v>
      </c>
      <c r="S395" s="249">
        <v>0</v>
      </c>
      <c r="T395" s="250">
        <f>S395*H395</f>
        <v>0</v>
      </c>
      <c r="AR395" s="25" t="s">
        <v>690</v>
      </c>
      <c r="AT395" s="25" t="s">
        <v>418</v>
      </c>
      <c r="AU395" s="25" t="s">
        <v>86</v>
      </c>
      <c r="AY395" s="25" t="s">
        <v>414</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690</v>
      </c>
      <c r="BM395" s="25" t="s">
        <v>5128</v>
      </c>
    </row>
    <row r="396" s="1" customFormat="1">
      <c r="B396" s="47"/>
      <c r="C396" s="75"/>
      <c r="D396" s="252" t="s">
        <v>425</v>
      </c>
      <c r="E396" s="75"/>
      <c r="F396" s="253" t="s">
        <v>5120</v>
      </c>
      <c r="G396" s="75"/>
      <c r="H396" s="75"/>
      <c r="I396" s="208"/>
      <c r="J396" s="75"/>
      <c r="K396" s="75"/>
      <c r="L396" s="73"/>
      <c r="M396" s="254"/>
      <c r="N396" s="48"/>
      <c r="O396" s="48"/>
      <c r="P396" s="48"/>
      <c r="Q396" s="48"/>
      <c r="R396" s="48"/>
      <c r="S396" s="48"/>
      <c r="T396" s="96"/>
      <c r="AT396" s="25" t="s">
        <v>425</v>
      </c>
      <c r="AU396" s="25" t="s">
        <v>86</v>
      </c>
    </row>
    <row r="397" s="13" customFormat="1">
      <c r="B397" s="265"/>
      <c r="C397" s="266"/>
      <c r="D397" s="252" t="s">
        <v>428</v>
      </c>
      <c r="E397" s="267" t="s">
        <v>21</v>
      </c>
      <c r="F397" s="268" t="s">
        <v>5129</v>
      </c>
      <c r="G397" s="266"/>
      <c r="H397" s="269">
        <v>16</v>
      </c>
      <c r="I397" s="270"/>
      <c r="J397" s="266"/>
      <c r="K397" s="266"/>
      <c r="L397" s="271"/>
      <c r="M397" s="272"/>
      <c r="N397" s="273"/>
      <c r="O397" s="273"/>
      <c r="P397" s="273"/>
      <c r="Q397" s="273"/>
      <c r="R397" s="273"/>
      <c r="S397" s="273"/>
      <c r="T397" s="274"/>
      <c r="AT397" s="275" t="s">
        <v>428</v>
      </c>
      <c r="AU397" s="275" t="s">
        <v>86</v>
      </c>
      <c r="AV397" s="13" t="s">
        <v>86</v>
      </c>
      <c r="AW397" s="13" t="s">
        <v>39</v>
      </c>
      <c r="AX397" s="13" t="s">
        <v>83</v>
      </c>
      <c r="AY397" s="275" t="s">
        <v>414</v>
      </c>
    </row>
    <row r="398" s="1" customFormat="1" ht="16.5" customHeight="1">
      <c r="B398" s="47"/>
      <c r="C398" s="240" t="s">
        <v>1010</v>
      </c>
      <c r="D398" s="240" t="s">
        <v>418</v>
      </c>
      <c r="E398" s="241" t="s">
        <v>5130</v>
      </c>
      <c r="F398" s="242" t="s">
        <v>5131</v>
      </c>
      <c r="G398" s="243" t="s">
        <v>145</v>
      </c>
      <c r="H398" s="244">
        <v>36</v>
      </c>
      <c r="I398" s="245"/>
      <c r="J398" s="246">
        <f>ROUND(I398*H398,2)</f>
        <v>0</v>
      </c>
      <c r="K398" s="242" t="s">
        <v>421</v>
      </c>
      <c r="L398" s="73"/>
      <c r="M398" s="247" t="s">
        <v>21</v>
      </c>
      <c r="N398" s="248" t="s">
        <v>47</v>
      </c>
      <c r="O398" s="48"/>
      <c r="P398" s="249">
        <f>O398*H398</f>
        <v>0</v>
      </c>
      <c r="Q398" s="249">
        <v>0.0012600000000000001</v>
      </c>
      <c r="R398" s="249">
        <f>Q398*H398</f>
        <v>0.045360000000000004</v>
      </c>
      <c r="S398" s="249">
        <v>0</v>
      </c>
      <c r="T398" s="250">
        <f>S398*H398</f>
        <v>0</v>
      </c>
      <c r="AR398" s="25" t="s">
        <v>690</v>
      </c>
      <c r="AT398" s="25" t="s">
        <v>418</v>
      </c>
      <c r="AU398" s="25" t="s">
        <v>86</v>
      </c>
      <c r="AY398" s="25" t="s">
        <v>414</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690</v>
      </c>
      <c r="BM398" s="25" t="s">
        <v>5132</v>
      </c>
    </row>
    <row r="399" s="1" customFormat="1">
      <c r="B399" s="47"/>
      <c r="C399" s="75"/>
      <c r="D399" s="252" t="s">
        <v>425</v>
      </c>
      <c r="E399" s="75"/>
      <c r="F399" s="253" t="s">
        <v>5120</v>
      </c>
      <c r="G399" s="75"/>
      <c r="H399" s="75"/>
      <c r="I399" s="208"/>
      <c r="J399" s="75"/>
      <c r="K399" s="75"/>
      <c r="L399" s="73"/>
      <c r="M399" s="254"/>
      <c r="N399" s="48"/>
      <c r="O399" s="48"/>
      <c r="P399" s="48"/>
      <c r="Q399" s="48"/>
      <c r="R399" s="48"/>
      <c r="S399" s="48"/>
      <c r="T399" s="96"/>
      <c r="AT399" s="25" t="s">
        <v>425</v>
      </c>
      <c r="AU399" s="25" t="s">
        <v>86</v>
      </c>
    </row>
    <row r="400" s="13" customFormat="1">
      <c r="B400" s="265"/>
      <c r="C400" s="266"/>
      <c r="D400" s="252" t="s">
        <v>428</v>
      </c>
      <c r="E400" s="267" t="s">
        <v>21</v>
      </c>
      <c r="F400" s="268" t="s">
        <v>5133</v>
      </c>
      <c r="G400" s="266"/>
      <c r="H400" s="269">
        <v>36</v>
      </c>
      <c r="I400" s="270"/>
      <c r="J400" s="266"/>
      <c r="K400" s="266"/>
      <c r="L400" s="271"/>
      <c r="M400" s="272"/>
      <c r="N400" s="273"/>
      <c r="O400" s="273"/>
      <c r="P400" s="273"/>
      <c r="Q400" s="273"/>
      <c r="R400" s="273"/>
      <c r="S400" s="273"/>
      <c r="T400" s="274"/>
      <c r="AT400" s="275" t="s">
        <v>428</v>
      </c>
      <c r="AU400" s="275" t="s">
        <v>86</v>
      </c>
      <c r="AV400" s="13" t="s">
        <v>86</v>
      </c>
      <c r="AW400" s="13" t="s">
        <v>39</v>
      </c>
      <c r="AX400" s="13" t="s">
        <v>83</v>
      </c>
      <c r="AY400" s="275" t="s">
        <v>414</v>
      </c>
    </row>
    <row r="401" s="12" customFormat="1">
      <c r="B401" s="255"/>
      <c r="C401" s="256"/>
      <c r="D401" s="252" t="s">
        <v>428</v>
      </c>
      <c r="E401" s="257" t="s">
        <v>21</v>
      </c>
      <c r="F401" s="258" t="s">
        <v>5134</v>
      </c>
      <c r="G401" s="256"/>
      <c r="H401" s="257" t="s">
        <v>21</v>
      </c>
      <c r="I401" s="259"/>
      <c r="J401" s="256"/>
      <c r="K401" s="256"/>
      <c r="L401" s="260"/>
      <c r="M401" s="261"/>
      <c r="N401" s="262"/>
      <c r="O401" s="262"/>
      <c r="P401" s="262"/>
      <c r="Q401" s="262"/>
      <c r="R401" s="262"/>
      <c r="S401" s="262"/>
      <c r="T401" s="263"/>
      <c r="AT401" s="264" t="s">
        <v>428</v>
      </c>
      <c r="AU401" s="264" t="s">
        <v>86</v>
      </c>
      <c r="AV401" s="12" t="s">
        <v>83</v>
      </c>
      <c r="AW401" s="12" t="s">
        <v>39</v>
      </c>
      <c r="AX401" s="12" t="s">
        <v>76</v>
      </c>
      <c r="AY401" s="264" t="s">
        <v>414</v>
      </c>
    </row>
    <row r="402" s="1" customFormat="1" ht="16.5" customHeight="1">
      <c r="B402" s="47"/>
      <c r="C402" s="240" t="s">
        <v>1016</v>
      </c>
      <c r="D402" s="240" t="s">
        <v>418</v>
      </c>
      <c r="E402" s="241" t="s">
        <v>5135</v>
      </c>
      <c r="F402" s="242" t="s">
        <v>5136</v>
      </c>
      <c r="G402" s="243" t="s">
        <v>145</v>
      </c>
      <c r="H402" s="244">
        <v>38</v>
      </c>
      <c r="I402" s="245"/>
      <c r="J402" s="246">
        <f>ROUND(I402*H402,2)</f>
        <v>0</v>
      </c>
      <c r="K402" s="242" t="s">
        <v>421</v>
      </c>
      <c r="L402" s="73"/>
      <c r="M402" s="247" t="s">
        <v>21</v>
      </c>
      <c r="N402" s="248" t="s">
        <v>47</v>
      </c>
      <c r="O402" s="48"/>
      <c r="P402" s="249">
        <f>O402*H402</f>
        <v>0</v>
      </c>
      <c r="Q402" s="249">
        <v>0.0017700000000000001</v>
      </c>
      <c r="R402" s="249">
        <f>Q402*H402</f>
        <v>0.06726</v>
      </c>
      <c r="S402" s="249">
        <v>0</v>
      </c>
      <c r="T402" s="250">
        <f>S402*H402</f>
        <v>0</v>
      </c>
      <c r="AR402" s="25" t="s">
        <v>690</v>
      </c>
      <c r="AT402" s="25" t="s">
        <v>418</v>
      </c>
      <c r="AU402" s="25" t="s">
        <v>86</v>
      </c>
      <c r="AY402" s="25" t="s">
        <v>414</v>
      </c>
      <c r="BE402" s="251">
        <f>IF(N402="základní",J402,0)</f>
        <v>0</v>
      </c>
      <c r="BF402" s="251">
        <f>IF(N402="snížená",J402,0)</f>
        <v>0</v>
      </c>
      <c r="BG402" s="251">
        <f>IF(N402="zákl. přenesená",J402,0)</f>
        <v>0</v>
      </c>
      <c r="BH402" s="251">
        <f>IF(N402="sníž. přenesená",J402,0)</f>
        <v>0</v>
      </c>
      <c r="BI402" s="251">
        <f>IF(N402="nulová",J402,0)</f>
        <v>0</v>
      </c>
      <c r="BJ402" s="25" t="s">
        <v>83</v>
      </c>
      <c r="BK402" s="251">
        <f>ROUND(I402*H402,2)</f>
        <v>0</v>
      </c>
      <c r="BL402" s="25" t="s">
        <v>690</v>
      </c>
      <c r="BM402" s="25" t="s">
        <v>5137</v>
      </c>
    </row>
    <row r="403" s="1" customFormat="1">
      <c r="B403" s="47"/>
      <c r="C403" s="75"/>
      <c r="D403" s="252" t="s">
        <v>425</v>
      </c>
      <c r="E403" s="75"/>
      <c r="F403" s="253" t="s">
        <v>5120</v>
      </c>
      <c r="G403" s="75"/>
      <c r="H403" s="75"/>
      <c r="I403" s="208"/>
      <c r="J403" s="75"/>
      <c r="K403" s="75"/>
      <c r="L403" s="73"/>
      <c r="M403" s="254"/>
      <c r="N403" s="48"/>
      <c r="O403" s="48"/>
      <c r="P403" s="48"/>
      <c r="Q403" s="48"/>
      <c r="R403" s="48"/>
      <c r="S403" s="48"/>
      <c r="T403" s="96"/>
      <c r="AT403" s="25" t="s">
        <v>425</v>
      </c>
      <c r="AU403" s="25" t="s">
        <v>86</v>
      </c>
    </row>
    <row r="404" s="13" customFormat="1">
      <c r="B404" s="265"/>
      <c r="C404" s="266"/>
      <c r="D404" s="252" t="s">
        <v>428</v>
      </c>
      <c r="E404" s="267" t="s">
        <v>21</v>
      </c>
      <c r="F404" s="268" t="s">
        <v>5138</v>
      </c>
      <c r="G404" s="266"/>
      <c r="H404" s="269">
        <v>38</v>
      </c>
      <c r="I404" s="270"/>
      <c r="J404" s="266"/>
      <c r="K404" s="266"/>
      <c r="L404" s="271"/>
      <c r="M404" s="272"/>
      <c r="N404" s="273"/>
      <c r="O404" s="273"/>
      <c r="P404" s="273"/>
      <c r="Q404" s="273"/>
      <c r="R404" s="273"/>
      <c r="S404" s="273"/>
      <c r="T404" s="274"/>
      <c r="AT404" s="275" t="s">
        <v>428</v>
      </c>
      <c r="AU404" s="275" t="s">
        <v>86</v>
      </c>
      <c r="AV404" s="13" t="s">
        <v>86</v>
      </c>
      <c r="AW404" s="13" t="s">
        <v>39</v>
      </c>
      <c r="AX404" s="13" t="s">
        <v>83</v>
      </c>
      <c r="AY404" s="275" t="s">
        <v>414</v>
      </c>
    </row>
    <row r="405" s="1" customFormat="1" ht="16.5" customHeight="1">
      <c r="B405" s="47"/>
      <c r="C405" s="240" t="s">
        <v>1024</v>
      </c>
      <c r="D405" s="240" t="s">
        <v>418</v>
      </c>
      <c r="E405" s="241" t="s">
        <v>5139</v>
      </c>
      <c r="F405" s="242" t="s">
        <v>5140</v>
      </c>
      <c r="G405" s="243" t="s">
        <v>145</v>
      </c>
      <c r="H405" s="244">
        <v>26</v>
      </c>
      <c r="I405" s="245"/>
      <c r="J405" s="246">
        <f>ROUND(I405*H405,2)</f>
        <v>0</v>
      </c>
      <c r="K405" s="242" t="s">
        <v>421</v>
      </c>
      <c r="L405" s="73"/>
      <c r="M405" s="247" t="s">
        <v>21</v>
      </c>
      <c r="N405" s="248" t="s">
        <v>47</v>
      </c>
      <c r="O405" s="48"/>
      <c r="P405" s="249">
        <f>O405*H405</f>
        <v>0</v>
      </c>
      <c r="Q405" s="249">
        <v>0.0027699999999999999</v>
      </c>
      <c r="R405" s="249">
        <f>Q405*H405</f>
        <v>0.072020000000000001</v>
      </c>
      <c r="S405" s="249">
        <v>0</v>
      </c>
      <c r="T405" s="250">
        <f>S405*H405</f>
        <v>0</v>
      </c>
      <c r="AR405" s="25" t="s">
        <v>690</v>
      </c>
      <c r="AT405" s="25" t="s">
        <v>418</v>
      </c>
      <c r="AU405" s="25" t="s">
        <v>86</v>
      </c>
      <c r="AY405" s="25" t="s">
        <v>414</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690</v>
      </c>
      <c r="BM405" s="25" t="s">
        <v>5141</v>
      </c>
    </row>
    <row r="406" s="1" customFormat="1">
      <c r="B406" s="47"/>
      <c r="C406" s="75"/>
      <c r="D406" s="252" t="s">
        <v>425</v>
      </c>
      <c r="E406" s="75"/>
      <c r="F406" s="253" t="s">
        <v>5120</v>
      </c>
      <c r="G406" s="75"/>
      <c r="H406" s="75"/>
      <c r="I406" s="208"/>
      <c r="J406" s="75"/>
      <c r="K406" s="75"/>
      <c r="L406" s="73"/>
      <c r="M406" s="254"/>
      <c r="N406" s="48"/>
      <c r="O406" s="48"/>
      <c r="P406" s="48"/>
      <c r="Q406" s="48"/>
      <c r="R406" s="48"/>
      <c r="S406" s="48"/>
      <c r="T406" s="96"/>
      <c r="AT406" s="25" t="s">
        <v>425</v>
      </c>
      <c r="AU406" s="25" t="s">
        <v>86</v>
      </c>
    </row>
    <row r="407" s="13" customFormat="1">
      <c r="B407" s="265"/>
      <c r="C407" s="266"/>
      <c r="D407" s="252" t="s">
        <v>428</v>
      </c>
      <c r="E407" s="267" t="s">
        <v>21</v>
      </c>
      <c r="F407" s="268" t="s">
        <v>5142</v>
      </c>
      <c r="G407" s="266"/>
      <c r="H407" s="269">
        <v>26</v>
      </c>
      <c r="I407" s="270"/>
      <c r="J407" s="266"/>
      <c r="K407" s="266"/>
      <c r="L407" s="271"/>
      <c r="M407" s="272"/>
      <c r="N407" s="273"/>
      <c r="O407" s="273"/>
      <c r="P407" s="273"/>
      <c r="Q407" s="273"/>
      <c r="R407" s="273"/>
      <c r="S407" s="273"/>
      <c r="T407" s="274"/>
      <c r="AT407" s="275" t="s">
        <v>428</v>
      </c>
      <c r="AU407" s="275" t="s">
        <v>86</v>
      </c>
      <c r="AV407" s="13" t="s">
        <v>86</v>
      </c>
      <c r="AW407" s="13" t="s">
        <v>39</v>
      </c>
      <c r="AX407" s="13" t="s">
        <v>83</v>
      </c>
      <c r="AY407" s="275" t="s">
        <v>414</v>
      </c>
    </row>
    <row r="408" s="1" customFormat="1" ht="16.5" customHeight="1">
      <c r="B408" s="47"/>
      <c r="C408" s="240" t="s">
        <v>1028</v>
      </c>
      <c r="D408" s="240" t="s">
        <v>418</v>
      </c>
      <c r="E408" s="241" t="s">
        <v>5143</v>
      </c>
      <c r="F408" s="242" t="s">
        <v>5144</v>
      </c>
      <c r="G408" s="243" t="s">
        <v>145</v>
      </c>
      <c r="H408" s="244">
        <v>44</v>
      </c>
      <c r="I408" s="245"/>
      <c r="J408" s="246">
        <f>ROUND(I408*H408,2)</f>
        <v>0</v>
      </c>
      <c r="K408" s="242" t="s">
        <v>21</v>
      </c>
      <c r="L408" s="73"/>
      <c r="M408" s="247" t="s">
        <v>21</v>
      </c>
      <c r="N408" s="248" t="s">
        <v>47</v>
      </c>
      <c r="O408" s="48"/>
      <c r="P408" s="249">
        <f>O408*H408</f>
        <v>0</v>
      </c>
      <c r="Q408" s="249">
        <v>0.0022699999999999999</v>
      </c>
      <c r="R408" s="249">
        <f>Q408*H408</f>
        <v>0.099879999999999997</v>
      </c>
      <c r="S408" s="249">
        <v>0</v>
      </c>
      <c r="T408" s="250">
        <f>S408*H408</f>
        <v>0</v>
      </c>
      <c r="AR408" s="25" t="s">
        <v>690</v>
      </c>
      <c r="AT408" s="25" t="s">
        <v>418</v>
      </c>
      <c r="AU408" s="25" t="s">
        <v>86</v>
      </c>
      <c r="AY408" s="25" t="s">
        <v>414</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690</v>
      </c>
      <c r="BM408" s="25" t="s">
        <v>5145</v>
      </c>
    </row>
    <row r="409" s="13" customFormat="1">
      <c r="B409" s="265"/>
      <c r="C409" s="266"/>
      <c r="D409" s="252" t="s">
        <v>428</v>
      </c>
      <c r="E409" s="267" t="s">
        <v>21</v>
      </c>
      <c r="F409" s="268" t="s">
        <v>5146</v>
      </c>
      <c r="G409" s="266"/>
      <c r="H409" s="269">
        <v>44</v>
      </c>
      <c r="I409" s="270"/>
      <c r="J409" s="266"/>
      <c r="K409" s="266"/>
      <c r="L409" s="271"/>
      <c r="M409" s="272"/>
      <c r="N409" s="273"/>
      <c r="O409" s="273"/>
      <c r="P409" s="273"/>
      <c r="Q409" s="273"/>
      <c r="R409" s="273"/>
      <c r="S409" s="273"/>
      <c r="T409" s="274"/>
      <c r="AT409" s="275" t="s">
        <v>428</v>
      </c>
      <c r="AU409" s="275" t="s">
        <v>86</v>
      </c>
      <c r="AV409" s="13" t="s">
        <v>86</v>
      </c>
      <c r="AW409" s="13" t="s">
        <v>39</v>
      </c>
      <c r="AX409" s="13" t="s">
        <v>83</v>
      </c>
      <c r="AY409" s="275" t="s">
        <v>414</v>
      </c>
    </row>
    <row r="410" s="1" customFormat="1" ht="16.5" customHeight="1">
      <c r="B410" s="47"/>
      <c r="C410" s="240" t="s">
        <v>1032</v>
      </c>
      <c r="D410" s="240" t="s">
        <v>418</v>
      </c>
      <c r="E410" s="241" t="s">
        <v>5147</v>
      </c>
      <c r="F410" s="242" t="s">
        <v>5148</v>
      </c>
      <c r="G410" s="243" t="s">
        <v>145</v>
      </c>
      <c r="H410" s="244">
        <v>53</v>
      </c>
      <c r="I410" s="245"/>
      <c r="J410" s="246">
        <f>ROUND(I410*H410,2)</f>
        <v>0</v>
      </c>
      <c r="K410" s="242" t="s">
        <v>21</v>
      </c>
      <c r="L410" s="73"/>
      <c r="M410" s="247" t="s">
        <v>21</v>
      </c>
      <c r="N410" s="248" t="s">
        <v>47</v>
      </c>
      <c r="O410" s="48"/>
      <c r="P410" s="249">
        <f>O410*H410</f>
        <v>0</v>
      </c>
      <c r="Q410" s="249">
        <v>0.0035000000000000001</v>
      </c>
      <c r="R410" s="249">
        <f>Q410*H410</f>
        <v>0.1855</v>
      </c>
      <c r="S410" s="249">
        <v>0</v>
      </c>
      <c r="T410" s="250">
        <f>S410*H410</f>
        <v>0</v>
      </c>
      <c r="AR410" s="25" t="s">
        <v>690</v>
      </c>
      <c r="AT410" s="25" t="s">
        <v>418</v>
      </c>
      <c r="AU410" s="25" t="s">
        <v>86</v>
      </c>
      <c r="AY410" s="25" t="s">
        <v>414</v>
      </c>
      <c r="BE410" s="251">
        <f>IF(N410="základní",J410,0)</f>
        <v>0</v>
      </c>
      <c r="BF410" s="251">
        <f>IF(N410="snížená",J410,0)</f>
        <v>0</v>
      </c>
      <c r="BG410" s="251">
        <f>IF(N410="zákl. přenesená",J410,0)</f>
        <v>0</v>
      </c>
      <c r="BH410" s="251">
        <f>IF(N410="sníž. přenesená",J410,0)</f>
        <v>0</v>
      </c>
      <c r="BI410" s="251">
        <f>IF(N410="nulová",J410,0)</f>
        <v>0</v>
      </c>
      <c r="BJ410" s="25" t="s">
        <v>83</v>
      </c>
      <c r="BK410" s="251">
        <f>ROUND(I410*H410,2)</f>
        <v>0</v>
      </c>
      <c r="BL410" s="25" t="s">
        <v>690</v>
      </c>
      <c r="BM410" s="25" t="s">
        <v>5149</v>
      </c>
    </row>
    <row r="411" s="13" customFormat="1">
      <c r="B411" s="265"/>
      <c r="C411" s="266"/>
      <c r="D411" s="252" t="s">
        <v>428</v>
      </c>
      <c r="E411" s="267" t="s">
        <v>21</v>
      </c>
      <c r="F411" s="268" t="s">
        <v>5150</v>
      </c>
      <c r="G411" s="266"/>
      <c r="H411" s="269">
        <v>53</v>
      </c>
      <c r="I411" s="270"/>
      <c r="J411" s="266"/>
      <c r="K411" s="266"/>
      <c r="L411" s="271"/>
      <c r="M411" s="272"/>
      <c r="N411" s="273"/>
      <c r="O411" s="273"/>
      <c r="P411" s="273"/>
      <c r="Q411" s="273"/>
      <c r="R411" s="273"/>
      <c r="S411" s="273"/>
      <c r="T411" s="274"/>
      <c r="AT411" s="275" t="s">
        <v>428</v>
      </c>
      <c r="AU411" s="275" t="s">
        <v>86</v>
      </c>
      <c r="AV411" s="13" t="s">
        <v>86</v>
      </c>
      <c r="AW411" s="13" t="s">
        <v>39</v>
      </c>
      <c r="AX411" s="13" t="s">
        <v>83</v>
      </c>
      <c r="AY411" s="275" t="s">
        <v>414</v>
      </c>
    </row>
    <row r="412" s="1" customFormat="1" ht="16.5" customHeight="1">
      <c r="B412" s="47"/>
      <c r="C412" s="240" t="s">
        <v>1036</v>
      </c>
      <c r="D412" s="240" t="s">
        <v>418</v>
      </c>
      <c r="E412" s="241" t="s">
        <v>5151</v>
      </c>
      <c r="F412" s="242" t="s">
        <v>5152</v>
      </c>
      <c r="G412" s="243" t="s">
        <v>678</v>
      </c>
      <c r="H412" s="244">
        <v>2</v>
      </c>
      <c r="I412" s="245"/>
      <c r="J412" s="246">
        <f>ROUND(I412*H412,2)</f>
        <v>0</v>
      </c>
      <c r="K412" s="242" t="s">
        <v>21</v>
      </c>
      <c r="L412" s="73"/>
      <c r="M412" s="247" t="s">
        <v>21</v>
      </c>
      <c r="N412" s="248" t="s">
        <v>47</v>
      </c>
      <c r="O412" s="48"/>
      <c r="P412" s="249">
        <f>O412*H412</f>
        <v>0</v>
      </c>
      <c r="Q412" s="249">
        <v>0</v>
      </c>
      <c r="R412" s="249">
        <f>Q412*H412</f>
        <v>0</v>
      </c>
      <c r="S412" s="249">
        <v>0</v>
      </c>
      <c r="T412" s="250">
        <f>S412*H412</f>
        <v>0</v>
      </c>
      <c r="AR412" s="25" t="s">
        <v>690</v>
      </c>
      <c r="AT412" s="25" t="s">
        <v>418</v>
      </c>
      <c r="AU412" s="25" t="s">
        <v>86</v>
      </c>
      <c r="AY412" s="25" t="s">
        <v>414</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690</v>
      </c>
      <c r="BM412" s="25" t="s">
        <v>5153</v>
      </c>
    </row>
    <row r="413" s="13" customFormat="1">
      <c r="B413" s="265"/>
      <c r="C413" s="266"/>
      <c r="D413" s="252" t="s">
        <v>428</v>
      </c>
      <c r="E413" s="267" t="s">
        <v>21</v>
      </c>
      <c r="F413" s="268" t="s">
        <v>5154</v>
      </c>
      <c r="G413" s="266"/>
      <c r="H413" s="269">
        <v>2</v>
      </c>
      <c r="I413" s="270"/>
      <c r="J413" s="266"/>
      <c r="K413" s="266"/>
      <c r="L413" s="271"/>
      <c r="M413" s="272"/>
      <c r="N413" s="273"/>
      <c r="O413" s="273"/>
      <c r="P413" s="273"/>
      <c r="Q413" s="273"/>
      <c r="R413" s="273"/>
      <c r="S413" s="273"/>
      <c r="T413" s="274"/>
      <c r="AT413" s="275" t="s">
        <v>428</v>
      </c>
      <c r="AU413" s="275" t="s">
        <v>86</v>
      </c>
      <c r="AV413" s="13" t="s">
        <v>86</v>
      </c>
      <c r="AW413" s="13" t="s">
        <v>39</v>
      </c>
      <c r="AX413" s="13" t="s">
        <v>83</v>
      </c>
      <c r="AY413" s="275" t="s">
        <v>414</v>
      </c>
    </row>
    <row r="414" s="1" customFormat="1" ht="16.5" customHeight="1">
      <c r="B414" s="47"/>
      <c r="C414" s="240" t="s">
        <v>1056</v>
      </c>
      <c r="D414" s="240" t="s">
        <v>418</v>
      </c>
      <c r="E414" s="241" t="s">
        <v>5155</v>
      </c>
      <c r="F414" s="242" t="s">
        <v>5156</v>
      </c>
      <c r="G414" s="243" t="s">
        <v>145</v>
      </c>
      <c r="H414" s="244">
        <v>10</v>
      </c>
      <c r="I414" s="245"/>
      <c r="J414" s="246">
        <f>ROUND(I414*H414,2)</f>
        <v>0</v>
      </c>
      <c r="K414" s="242" t="s">
        <v>21</v>
      </c>
      <c r="L414" s="73"/>
      <c r="M414" s="247" t="s">
        <v>21</v>
      </c>
      <c r="N414" s="248" t="s">
        <v>47</v>
      </c>
      <c r="O414" s="48"/>
      <c r="P414" s="249">
        <f>O414*H414</f>
        <v>0</v>
      </c>
      <c r="Q414" s="249">
        <v>0.0044000000000000003</v>
      </c>
      <c r="R414" s="249">
        <f>Q414*H414</f>
        <v>0.044000000000000004</v>
      </c>
      <c r="S414" s="249">
        <v>0</v>
      </c>
      <c r="T414" s="250">
        <f>S414*H414</f>
        <v>0</v>
      </c>
      <c r="AR414" s="25" t="s">
        <v>690</v>
      </c>
      <c r="AT414" s="25" t="s">
        <v>418</v>
      </c>
      <c r="AU414" s="25" t="s">
        <v>86</v>
      </c>
      <c r="AY414" s="25" t="s">
        <v>414</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690</v>
      </c>
      <c r="BM414" s="25" t="s">
        <v>5157</v>
      </c>
    </row>
    <row r="415" s="13" customFormat="1">
      <c r="B415" s="265"/>
      <c r="C415" s="266"/>
      <c r="D415" s="252" t="s">
        <v>428</v>
      </c>
      <c r="E415" s="267" t="s">
        <v>21</v>
      </c>
      <c r="F415" s="268" t="s">
        <v>5125</v>
      </c>
      <c r="G415" s="266"/>
      <c r="H415" s="269">
        <v>10</v>
      </c>
      <c r="I415" s="270"/>
      <c r="J415" s="266"/>
      <c r="K415" s="266"/>
      <c r="L415" s="271"/>
      <c r="M415" s="272"/>
      <c r="N415" s="273"/>
      <c r="O415" s="273"/>
      <c r="P415" s="273"/>
      <c r="Q415" s="273"/>
      <c r="R415" s="273"/>
      <c r="S415" s="273"/>
      <c r="T415" s="274"/>
      <c r="AT415" s="275" t="s">
        <v>428</v>
      </c>
      <c r="AU415" s="275" t="s">
        <v>86</v>
      </c>
      <c r="AV415" s="13" t="s">
        <v>86</v>
      </c>
      <c r="AW415" s="13" t="s">
        <v>39</v>
      </c>
      <c r="AX415" s="13" t="s">
        <v>83</v>
      </c>
      <c r="AY415" s="275" t="s">
        <v>414</v>
      </c>
    </row>
    <row r="416" s="1" customFormat="1" ht="16.5" customHeight="1">
      <c r="B416" s="47"/>
      <c r="C416" s="240" t="s">
        <v>340</v>
      </c>
      <c r="D416" s="240" t="s">
        <v>418</v>
      </c>
      <c r="E416" s="241" t="s">
        <v>5158</v>
      </c>
      <c r="F416" s="242" t="s">
        <v>5159</v>
      </c>
      <c r="G416" s="243" t="s">
        <v>145</v>
      </c>
      <c r="H416" s="244">
        <v>134</v>
      </c>
      <c r="I416" s="245"/>
      <c r="J416" s="246">
        <f>ROUND(I416*H416,2)</f>
        <v>0</v>
      </c>
      <c r="K416" s="242" t="s">
        <v>421</v>
      </c>
      <c r="L416" s="73"/>
      <c r="M416" s="247" t="s">
        <v>21</v>
      </c>
      <c r="N416" s="248" t="s">
        <v>47</v>
      </c>
      <c r="O416" s="48"/>
      <c r="P416" s="249">
        <f>O416*H416</f>
        <v>0</v>
      </c>
      <c r="Q416" s="249">
        <v>0.0011999999999999999</v>
      </c>
      <c r="R416" s="249">
        <f>Q416*H416</f>
        <v>0.1608</v>
      </c>
      <c r="S416" s="249">
        <v>0</v>
      </c>
      <c r="T416" s="250">
        <f>S416*H416</f>
        <v>0</v>
      </c>
      <c r="AR416" s="25" t="s">
        <v>690</v>
      </c>
      <c r="AT416" s="25" t="s">
        <v>418</v>
      </c>
      <c r="AU416" s="25" t="s">
        <v>86</v>
      </c>
      <c r="AY416" s="25" t="s">
        <v>414</v>
      </c>
      <c r="BE416" s="251">
        <f>IF(N416="základní",J416,0)</f>
        <v>0</v>
      </c>
      <c r="BF416" s="251">
        <f>IF(N416="snížená",J416,0)</f>
        <v>0</v>
      </c>
      <c r="BG416" s="251">
        <f>IF(N416="zákl. přenesená",J416,0)</f>
        <v>0</v>
      </c>
      <c r="BH416" s="251">
        <f>IF(N416="sníž. přenesená",J416,0)</f>
        <v>0</v>
      </c>
      <c r="BI416" s="251">
        <f>IF(N416="nulová",J416,0)</f>
        <v>0</v>
      </c>
      <c r="BJ416" s="25" t="s">
        <v>83</v>
      </c>
      <c r="BK416" s="251">
        <f>ROUND(I416*H416,2)</f>
        <v>0</v>
      </c>
      <c r="BL416" s="25" t="s">
        <v>690</v>
      </c>
      <c r="BM416" s="25" t="s">
        <v>5160</v>
      </c>
    </row>
    <row r="417" s="1" customFormat="1">
      <c r="B417" s="47"/>
      <c r="C417" s="75"/>
      <c r="D417" s="252" t="s">
        <v>425</v>
      </c>
      <c r="E417" s="75"/>
      <c r="F417" s="253" t="s">
        <v>5120</v>
      </c>
      <c r="G417" s="75"/>
      <c r="H417" s="75"/>
      <c r="I417" s="208"/>
      <c r="J417" s="75"/>
      <c r="K417" s="75"/>
      <c r="L417" s="73"/>
      <c r="M417" s="254"/>
      <c r="N417" s="48"/>
      <c r="O417" s="48"/>
      <c r="P417" s="48"/>
      <c r="Q417" s="48"/>
      <c r="R417" s="48"/>
      <c r="S417" s="48"/>
      <c r="T417" s="96"/>
      <c r="AT417" s="25" t="s">
        <v>425</v>
      </c>
      <c r="AU417" s="25" t="s">
        <v>86</v>
      </c>
    </row>
    <row r="418" s="13" customFormat="1">
      <c r="B418" s="265"/>
      <c r="C418" s="266"/>
      <c r="D418" s="252" t="s">
        <v>428</v>
      </c>
      <c r="E418" s="267" t="s">
        <v>21</v>
      </c>
      <c r="F418" s="268" t="s">
        <v>5161</v>
      </c>
      <c r="G418" s="266"/>
      <c r="H418" s="269">
        <v>134</v>
      </c>
      <c r="I418" s="270"/>
      <c r="J418" s="266"/>
      <c r="K418" s="266"/>
      <c r="L418" s="271"/>
      <c r="M418" s="272"/>
      <c r="N418" s="273"/>
      <c r="O418" s="273"/>
      <c r="P418" s="273"/>
      <c r="Q418" s="273"/>
      <c r="R418" s="273"/>
      <c r="S418" s="273"/>
      <c r="T418" s="274"/>
      <c r="AT418" s="275" t="s">
        <v>428</v>
      </c>
      <c r="AU418" s="275" t="s">
        <v>86</v>
      </c>
      <c r="AV418" s="13" t="s">
        <v>86</v>
      </c>
      <c r="AW418" s="13" t="s">
        <v>39</v>
      </c>
      <c r="AX418" s="13" t="s">
        <v>83</v>
      </c>
      <c r="AY418" s="275" t="s">
        <v>414</v>
      </c>
    </row>
    <row r="419" s="12" customFormat="1">
      <c r="B419" s="255"/>
      <c r="C419" s="256"/>
      <c r="D419" s="252" t="s">
        <v>428</v>
      </c>
      <c r="E419" s="257" t="s">
        <v>21</v>
      </c>
      <c r="F419" s="258" t="s">
        <v>5134</v>
      </c>
      <c r="G419" s="256"/>
      <c r="H419" s="257" t="s">
        <v>21</v>
      </c>
      <c r="I419" s="259"/>
      <c r="J419" s="256"/>
      <c r="K419" s="256"/>
      <c r="L419" s="260"/>
      <c r="M419" s="261"/>
      <c r="N419" s="262"/>
      <c r="O419" s="262"/>
      <c r="P419" s="262"/>
      <c r="Q419" s="262"/>
      <c r="R419" s="262"/>
      <c r="S419" s="262"/>
      <c r="T419" s="263"/>
      <c r="AT419" s="264" t="s">
        <v>428</v>
      </c>
      <c r="AU419" s="264" t="s">
        <v>86</v>
      </c>
      <c r="AV419" s="12" t="s">
        <v>83</v>
      </c>
      <c r="AW419" s="12" t="s">
        <v>39</v>
      </c>
      <c r="AX419" s="12" t="s">
        <v>76</v>
      </c>
      <c r="AY419" s="264" t="s">
        <v>414</v>
      </c>
    </row>
    <row r="420" s="1" customFormat="1" ht="16.5" customHeight="1">
      <c r="B420" s="47"/>
      <c r="C420" s="240" t="s">
        <v>1067</v>
      </c>
      <c r="D420" s="240" t="s">
        <v>418</v>
      </c>
      <c r="E420" s="241" t="s">
        <v>5162</v>
      </c>
      <c r="F420" s="242" t="s">
        <v>5163</v>
      </c>
      <c r="G420" s="243" t="s">
        <v>145</v>
      </c>
      <c r="H420" s="244">
        <v>42</v>
      </c>
      <c r="I420" s="245"/>
      <c r="J420" s="246">
        <f>ROUND(I420*H420,2)</f>
        <v>0</v>
      </c>
      <c r="K420" s="242" t="s">
        <v>421</v>
      </c>
      <c r="L420" s="73"/>
      <c r="M420" s="247" t="s">
        <v>21</v>
      </c>
      <c r="N420" s="248" t="s">
        <v>47</v>
      </c>
      <c r="O420" s="48"/>
      <c r="P420" s="249">
        <f>O420*H420</f>
        <v>0</v>
      </c>
      <c r="Q420" s="249">
        <v>0.00089999999999999998</v>
      </c>
      <c r="R420" s="249">
        <f>Q420*H420</f>
        <v>0.0378</v>
      </c>
      <c r="S420" s="249">
        <v>0</v>
      </c>
      <c r="T420" s="250">
        <f>S420*H420</f>
        <v>0</v>
      </c>
      <c r="AR420" s="25" t="s">
        <v>690</v>
      </c>
      <c r="AT420" s="25" t="s">
        <v>418</v>
      </c>
      <c r="AU420" s="25" t="s">
        <v>86</v>
      </c>
      <c r="AY420" s="25" t="s">
        <v>414</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690</v>
      </c>
      <c r="BM420" s="25" t="s">
        <v>5164</v>
      </c>
    </row>
    <row r="421" s="1" customFormat="1">
      <c r="B421" s="47"/>
      <c r="C421" s="75"/>
      <c r="D421" s="252" t="s">
        <v>425</v>
      </c>
      <c r="E421" s="75"/>
      <c r="F421" s="253" t="s">
        <v>5120</v>
      </c>
      <c r="G421" s="75"/>
      <c r="H421" s="75"/>
      <c r="I421" s="208"/>
      <c r="J421" s="75"/>
      <c r="K421" s="75"/>
      <c r="L421" s="73"/>
      <c r="M421" s="254"/>
      <c r="N421" s="48"/>
      <c r="O421" s="48"/>
      <c r="P421" s="48"/>
      <c r="Q421" s="48"/>
      <c r="R421" s="48"/>
      <c r="S421" s="48"/>
      <c r="T421" s="96"/>
      <c r="AT421" s="25" t="s">
        <v>425</v>
      </c>
      <c r="AU421" s="25" t="s">
        <v>86</v>
      </c>
    </row>
    <row r="422" s="13" customFormat="1">
      <c r="B422" s="265"/>
      <c r="C422" s="266"/>
      <c r="D422" s="252" t="s">
        <v>428</v>
      </c>
      <c r="E422" s="267" t="s">
        <v>21</v>
      </c>
      <c r="F422" s="268" t="s">
        <v>5165</v>
      </c>
      <c r="G422" s="266"/>
      <c r="H422" s="269">
        <v>29</v>
      </c>
      <c r="I422" s="270"/>
      <c r="J422" s="266"/>
      <c r="K422" s="266"/>
      <c r="L422" s="271"/>
      <c r="M422" s="272"/>
      <c r="N422" s="273"/>
      <c r="O422" s="273"/>
      <c r="P422" s="273"/>
      <c r="Q422" s="273"/>
      <c r="R422" s="273"/>
      <c r="S422" s="273"/>
      <c r="T422" s="274"/>
      <c r="AT422" s="275" t="s">
        <v>428</v>
      </c>
      <c r="AU422" s="275" t="s">
        <v>86</v>
      </c>
      <c r="AV422" s="13" t="s">
        <v>86</v>
      </c>
      <c r="AW422" s="13" t="s">
        <v>39</v>
      </c>
      <c r="AX422" s="13" t="s">
        <v>76</v>
      </c>
      <c r="AY422" s="275" t="s">
        <v>414</v>
      </c>
    </row>
    <row r="423" s="13" customFormat="1">
      <c r="B423" s="265"/>
      <c r="C423" s="266"/>
      <c r="D423" s="252" t="s">
        <v>428</v>
      </c>
      <c r="E423" s="267" t="s">
        <v>21</v>
      </c>
      <c r="F423" s="268" t="s">
        <v>5166</v>
      </c>
      <c r="G423" s="266"/>
      <c r="H423" s="269">
        <v>13</v>
      </c>
      <c r="I423" s="270"/>
      <c r="J423" s="266"/>
      <c r="K423" s="266"/>
      <c r="L423" s="271"/>
      <c r="M423" s="272"/>
      <c r="N423" s="273"/>
      <c r="O423" s="273"/>
      <c r="P423" s="273"/>
      <c r="Q423" s="273"/>
      <c r="R423" s="273"/>
      <c r="S423" s="273"/>
      <c r="T423" s="274"/>
      <c r="AT423" s="275" t="s">
        <v>428</v>
      </c>
      <c r="AU423" s="275" t="s">
        <v>86</v>
      </c>
      <c r="AV423" s="13" t="s">
        <v>86</v>
      </c>
      <c r="AW423" s="13" t="s">
        <v>39</v>
      </c>
      <c r="AX423" s="13" t="s">
        <v>76</v>
      </c>
      <c r="AY423" s="275" t="s">
        <v>414</v>
      </c>
    </row>
    <row r="424" s="15" customFormat="1">
      <c r="B424" s="287"/>
      <c r="C424" s="288"/>
      <c r="D424" s="252" t="s">
        <v>428</v>
      </c>
      <c r="E424" s="289" t="s">
        <v>21</v>
      </c>
      <c r="F424" s="290" t="s">
        <v>235</v>
      </c>
      <c r="G424" s="288"/>
      <c r="H424" s="291">
        <v>42</v>
      </c>
      <c r="I424" s="292"/>
      <c r="J424" s="288"/>
      <c r="K424" s="288"/>
      <c r="L424" s="293"/>
      <c r="M424" s="294"/>
      <c r="N424" s="295"/>
      <c r="O424" s="295"/>
      <c r="P424" s="295"/>
      <c r="Q424" s="295"/>
      <c r="R424" s="295"/>
      <c r="S424" s="295"/>
      <c r="T424" s="296"/>
      <c r="AT424" s="297" t="s">
        <v>428</v>
      </c>
      <c r="AU424" s="297" t="s">
        <v>86</v>
      </c>
      <c r="AV424" s="15" t="s">
        <v>422</v>
      </c>
      <c r="AW424" s="15" t="s">
        <v>39</v>
      </c>
      <c r="AX424" s="15" t="s">
        <v>83</v>
      </c>
      <c r="AY424" s="297" t="s">
        <v>414</v>
      </c>
    </row>
    <row r="425" s="12" customFormat="1">
      <c r="B425" s="255"/>
      <c r="C425" s="256"/>
      <c r="D425" s="252" t="s">
        <v>428</v>
      </c>
      <c r="E425" s="257" t="s">
        <v>21</v>
      </c>
      <c r="F425" s="258" t="s">
        <v>5134</v>
      </c>
      <c r="G425" s="256"/>
      <c r="H425" s="257" t="s">
        <v>21</v>
      </c>
      <c r="I425" s="259"/>
      <c r="J425" s="256"/>
      <c r="K425" s="256"/>
      <c r="L425" s="260"/>
      <c r="M425" s="261"/>
      <c r="N425" s="262"/>
      <c r="O425" s="262"/>
      <c r="P425" s="262"/>
      <c r="Q425" s="262"/>
      <c r="R425" s="262"/>
      <c r="S425" s="262"/>
      <c r="T425" s="263"/>
      <c r="AT425" s="264" t="s">
        <v>428</v>
      </c>
      <c r="AU425" s="264" t="s">
        <v>86</v>
      </c>
      <c r="AV425" s="12" t="s">
        <v>83</v>
      </c>
      <c r="AW425" s="12" t="s">
        <v>39</v>
      </c>
      <c r="AX425" s="12" t="s">
        <v>76</v>
      </c>
      <c r="AY425" s="264" t="s">
        <v>414</v>
      </c>
    </row>
    <row r="426" s="1" customFormat="1" ht="16.5" customHeight="1">
      <c r="B426" s="47"/>
      <c r="C426" s="240" t="s">
        <v>1078</v>
      </c>
      <c r="D426" s="240" t="s">
        <v>418</v>
      </c>
      <c r="E426" s="241" t="s">
        <v>5167</v>
      </c>
      <c r="F426" s="242" t="s">
        <v>5168</v>
      </c>
      <c r="G426" s="243" t="s">
        <v>145</v>
      </c>
      <c r="H426" s="244">
        <v>54</v>
      </c>
      <c r="I426" s="245"/>
      <c r="J426" s="246">
        <f>ROUND(I426*H426,2)</f>
        <v>0</v>
      </c>
      <c r="K426" s="242" t="s">
        <v>421</v>
      </c>
      <c r="L426" s="73"/>
      <c r="M426" s="247" t="s">
        <v>21</v>
      </c>
      <c r="N426" s="248" t="s">
        <v>47</v>
      </c>
      <c r="O426" s="48"/>
      <c r="P426" s="249">
        <f>O426*H426</f>
        <v>0</v>
      </c>
      <c r="Q426" s="249">
        <v>0.0023600000000000001</v>
      </c>
      <c r="R426" s="249">
        <f>Q426*H426</f>
        <v>0.12744</v>
      </c>
      <c r="S426" s="249">
        <v>0</v>
      </c>
      <c r="T426" s="250">
        <f>S426*H426</f>
        <v>0</v>
      </c>
      <c r="AR426" s="25" t="s">
        <v>690</v>
      </c>
      <c r="AT426" s="25" t="s">
        <v>418</v>
      </c>
      <c r="AU426" s="25" t="s">
        <v>86</v>
      </c>
      <c r="AY426" s="25" t="s">
        <v>414</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690</v>
      </c>
      <c r="BM426" s="25" t="s">
        <v>5169</v>
      </c>
    </row>
    <row r="427" s="1" customFormat="1">
      <c r="B427" s="47"/>
      <c r="C427" s="75"/>
      <c r="D427" s="252" t="s">
        <v>425</v>
      </c>
      <c r="E427" s="75"/>
      <c r="F427" s="253" t="s">
        <v>5120</v>
      </c>
      <c r="G427" s="75"/>
      <c r="H427" s="75"/>
      <c r="I427" s="208"/>
      <c r="J427" s="75"/>
      <c r="K427" s="75"/>
      <c r="L427" s="73"/>
      <c r="M427" s="254"/>
      <c r="N427" s="48"/>
      <c r="O427" s="48"/>
      <c r="P427" s="48"/>
      <c r="Q427" s="48"/>
      <c r="R427" s="48"/>
      <c r="S427" s="48"/>
      <c r="T427" s="96"/>
      <c r="AT427" s="25" t="s">
        <v>425</v>
      </c>
      <c r="AU427" s="25" t="s">
        <v>86</v>
      </c>
    </row>
    <row r="428" s="13" customFormat="1">
      <c r="B428" s="265"/>
      <c r="C428" s="266"/>
      <c r="D428" s="252" t="s">
        <v>428</v>
      </c>
      <c r="E428" s="267" t="s">
        <v>21</v>
      </c>
      <c r="F428" s="268" t="s">
        <v>5170</v>
      </c>
      <c r="G428" s="266"/>
      <c r="H428" s="269">
        <v>54</v>
      </c>
      <c r="I428" s="270"/>
      <c r="J428" s="266"/>
      <c r="K428" s="266"/>
      <c r="L428" s="271"/>
      <c r="M428" s="272"/>
      <c r="N428" s="273"/>
      <c r="O428" s="273"/>
      <c r="P428" s="273"/>
      <c r="Q428" s="273"/>
      <c r="R428" s="273"/>
      <c r="S428" s="273"/>
      <c r="T428" s="274"/>
      <c r="AT428" s="275" t="s">
        <v>428</v>
      </c>
      <c r="AU428" s="275" t="s">
        <v>86</v>
      </c>
      <c r="AV428" s="13" t="s">
        <v>86</v>
      </c>
      <c r="AW428" s="13" t="s">
        <v>39</v>
      </c>
      <c r="AX428" s="13" t="s">
        <v>83</v>
      </c>
      <c r="AY428" s="275" t="s">
        <v>414</v>
      </c>
    </row>
    <row r="429" s="12" customFormat="1">
      <c r="B429" s="255"/>
      <c r="C429" s="256"/>
      <c r="D429" s="252" t="s">
        <v>428</v>
      </c>
      <c r="E429" s="257" t="s">
        <v>21</v>
      </c>
      <c r="F429" s="258" t="s">
        <v>5134</v>
      </c>
      <c r="G429" s="256"/>
      <c r="H429" s="257" t="s">
        <v>21</v>
      </c>
      <c r="I429" s="259"/>
      <c r="J429" s="256"/>
      <c r="K429" s="256"/>
      <c r="L429" s="260"/>
      <c r="M429" s="261"/>
      <c r="N429" s="262"/>
      <c r="O429" s="262"/>
      <c r="P429" s="262"/>
      <c r="Q429" s="262"/>
      <c r="R429" s="262"/>
      <c r="S429" s="262"/>
      <c r="T429" s="263"/>
      <c r="AT429" s="264" t="s">
        <v>428</v>
      </c>
      <c r="AU429" s="264" t="s">
        <v>86</v>
      </c>
      <c r="AV429" s="12" t="s">
        <v>83</v>
      </c>
      <c r="AW429" s="12" t="s">
        <v>39</v>
      </c>
      <c r="AX429" s="12" t="s">
        <v>76</v>
      </c>
      <c r="AY429" s="264" t="s">
        <v>414</v>
      </c>
    </row>
    <row r="430" s="1" customFormat="1" ht="16.5" customHeight="1">
      <c r="B430" s="47"/>
      <c r="C430" s="240" t="s">
        <v>1086</v>
      </c>
      <c r="D430" s="240" t="s">
        <v>418</v>
      </c>
      <c r="E430" s="241" t="s">
        <v>5171</v>
      </c>
      <c r="F430" s="242" t="s">
        <v>5172</v>
      </c>
      <c r="G430" s="243" t="s">
        <v>145</v>
      </c>
      <c r="H430" s="244">
        <v>191</v>
      </c>
      <c r="I430" s="245"/>
      <c r="J430" s="246">
        <f>ROUND(I430*H430,2)</f>
        <v>0</v>
      </c>
      <c r="K430" s="242" t="s">
        <v>21</v>
      </c>
      <c r="L430" s="73"/>
      <c r="M430" s="247" t="s">
        <v>21</v>
      </c>
      <c r="N430" s="248" t="s">
        <v>47</v>
      </c>
      <c r="O430" s="48"/>
      <c r="P430" s="249">
        <f>O430*H430</f>
        <v>0</v>
      </c>
      <c r="Q430" s="249">
        <v>0.00029</v>
      </c>
      <c r="R430" s="249">
        <f>Q430*H430</f>
        <v>0.055390000000000002</v>
      </c>
      <c r="S430" s="249">
        <v>0</v>
      </c>
      <c r="T430" s="250">
        <f>S430*H430</f>
        <v>0</v>
      </c>
      <c r="AR430" s="25" t="s">
        <v>690</v>
      </c>
      <c r="AT430" s="25" t="s">
        <v>418</v>
      </c>
      <c r="AU430" s="25" t="s">
        <v>86</v>
      </c>
      <c r="AY430" s="25" t="s">
        <v>414</v>
      </c>
      <c r="BE430" s="251">
        <f>IF(N430="základní",J430,0)</f>
        <v>0</v>
      </c>
      <c r="BF430" s="251">
        <f>IF(N430="snížená",J430,0)</f>
        <v>0</v>
      </c>
      <c r="BG430" s="251">
        <f>IF(N430="zákl. přenesená",J430,0)</f>
        <v>0</v>
      </c>
      <c r="BH430" s="251">
        <f>IF(N430="sníž. přenesená",J430,0)</f>
        <v>0</v>
      </c>
      <c r="BI430" s="251">
        <f>IF(N430="nulová",J430,0)</f>
        <v>0</v>
      </c>
      <c r="BJ430" s="25" t="s">
        <v>83</v>
      </c>
      <c r="BK430" s="251">
        <f>ROUND(I430*H430,2)</f>
        <v>0</v>
      </c>
      <c r="BL430" s="25" t="s">
        <v>690</v>
      </c>
      <c r="BM430" s="25" t="s">
        <v>5173</v>
      </c>
    </row>
    <row r="431" s="13" customFormat="1">
      <c r="B431" s="265"/>
      <c r="C431" s="266"/>
      <c r="D431" s="252" t="s">
        <v>428</v>
      </c>
      <c r="E431" s="267" t="s">
        <v>21</v>
      </c>
      <c r="F431" s="268" t="s">
        <v>5174</v>
      </c>
      <c r="G431" s="266"/>
      <c r="H431" s="269">
        <v>191</v>
      </c>
      <c r="I431" s="270"/>
      <c r="J431" s="266"/>
      <c r="K431" s="266"/>
      <c r="L431" s="271"/>
      <c r="M431" s="272"/>
      <c r="N431" s="273"/>
      <c r="O431" s="273"/>
      <c r="P431" s="273"/>
      <c r="Q431" s="273"/>
      <c r="R431" s="273"/>
      <c r="S431" s="273"/>
      <c r="T431" s="274"/>
      <c r="AT431" s="275" t="s">
        <v>428</v>
      </c>
      <c r="AU431" s="275" t="s">
        <v>86</v>
      </c>
      <c r="AV431" s="13" t="s">
        <v>86</v>
      </c>
      <c r="AW431" s="13" t="s">
        <v>39</v>
      </c>
      <c r="AX431" s="13" t="s">
        <v>83</v>
      </c>
      <c r="AY431" s="275" t="s">
        <v>414</v>
      </c>
    </row>
    <row r="432" s="12" customFormat="1">
      <c r="B432" s="255"/>
      <c r="C432" s="256"/>
      <c r="D432" s="252" t="s">
        <v>428</v>
      </c>
      <c r="E432" s="257" t="s">
        <v>21</v>
      </c>
      <c r="F432" s="258" t="s">
        <v>5134</v>
      </c>
      <c r="G432" s="256"/>
      <c r="H432" s="257" t="s">
        <v>21</v>
      </c>
      <c r="I432" s="259"/>
      <c r="J432" s="256"/>
      <c r="K432" s="256"/>
      <c r="L432" s="260"/>
      <c r="M432" s="261"/>
      <c r="N432" s="262"/>
      <c r="O432" s="262"/>
      <c r="P432" s="262"/>
      <c r="Q432" s="262"/>
      <c r="R432" s="262"/>
      <c r="S432" s="262"/>
      <c r="T432" s="263"/>
      <c r="AT432" s="264" t="s">
        <v>428</v>
      </c>
      <c r="AU432" s="264" t="s">
        <v>86</v>
      </c>
      <c r="AV432" s="12" t="s">
        <v>83</v>
      </c>
      <c r="AW432" s="12" t="s">
        <v>39</v>
      </c>
      <c r="AX432" s="12" t="s">
        <v>76</v>
      </c>
      <c r="AY432" s="264" t="s">
        <v>414</v>
      </c>
    </row>
    <row r="433" s="1" customFormat="1" ht="16.5" customHeight="1">
      <c r="B433" s="47"/>
      <c r="C433" s="240" t="s">
        <v>1097</v>
      </c>
      <c r="D433" s="240" t="s">
        <v>418</v>
      </c>
      <c r="E433" s="241" t="s">
        <v>5175</v>
      </c>
      <c r="F433" s="242" t="s">
        <v>5176</v>
      </c>
      <c r="G433" s="243" t="s">
        <v>145</v>
      </c>
      <c r="H433" s="244">
        <v>24</v>
      </c>
      <c r="I433" s="245"/>
      <c r="J433" s="246">
        <f>ROUND(I433*H433,2)</f>
        <v>0</v>
      </c>
      <c r="K433" s="242" t="s">
        <v>421</v>
      </c>
      <c r="L433" s="73"/>
      <c r="M433" s="247" t="s">
        <v>21</v>
      </c>
      <c r="N433" s="248" t="s">
        <v>47</v>
      </c>
      <c r="O433" s="48"/>
      <c r="P433" s="249">
        <f>O433*H433</f>
        <v>0</v>
      </c>
      <c r="Q433" s="249">
        <v>0.00029</v>
      </c>
      <c r="R433" s="249">
        <f>Q433*H433</f>
        <v>0.00696</v>
      </c>
      <c r="S433" s="249">
        <v>0</v>
      </c>
      <c r="T433" s="250">
        <f>S433*H433</f>
        <v>0</v>
      </c>
      <c r="AR433" s="25" t="s">
        <v>690</v>
      </c>
      <c r="AT433" s="25" t="s">
        <v>418</v>
      </c>
      <c r="AU433" s="25" t="s">
        <v>86</v>
      </c>
      <c r="AY433" s="25" t="s">
        <v>414</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690</v>
      </c>
      <c r="BM433" s="25" t="s">
        <v>5177</v>
      </c>
    </row>
    <row r="434" s="1" customFormat="1">
      <c r="B434" s="47"/>
      <c r="C434" s="75"/>
      <c r="D434" s="252" t="s">
        <v>425</v>
      </c>
      <c r="E434" s="75"/>
      <c r="F434" s="253" t="s">
        <v>5120</v>
      </c>
      <c r="G434" s="75"/>
      <c r="H434" s="75"/>
      <c r="I434" s="208"/>
      <c r="J434" s="75"/>
      <c r="K434" s="75"/>
      <c r="L434" s="73"/>
      <c r="M434" s="254"/>
      <c r="N434" s="48"/>
      <c r="O434" s="48"/>
      <c r="P434" s="48"/>
      <c r="Q434" s="48"/>
      <c r="R434" s="48"/>
      <c r="S434" s="48"/>
      <c r="T434" s="96"/>
      <c r="AT434" s="25" t="s">
        <v>425</v>
      </c>
      <c r="AU434" s="25" t="s">
        <v>86</v>
      </c>
    </row>
    <row r="435" s="13" customFormat="1">
      <c r="B435" s="265"/>
      <c r="C435" s="266"/>
      <c r="D435" s="252" t="s">
        <v>428</v>
      </c>
      <c r="E435" s="267" t="s">
        <v>21</v>
      </c>
      <c r="F435" s="268" t="s">
        <v>5178</v>
      </c>
      <c r="G435" s="266"/>
      <c r="H435" s="269">
        <v>24</v>
      </c>
      <c r="I435" s="270"/>
      <c r="J435" s="266"/>
      <c r="K435" s="266"/>
      <c r="L435" s="271"/>
      <c r="M435" s="272"/>
      <c r="N435" s="273"/>
      <c r="O435" s="273"/>
      <c r="P435" s="273"/>
      <c r="Q435" s="273"/>
      <c r="R435" s="273"/>
      <c r="S435" s="273"/>
      <c r="T435" s="274"/>
      <c r="AT435" s="275" t="s">
        <v>428</v>
      </c>
      <c r="AU435" s="275" t="s">
        <v>86</v>
      </c>
      <c r="AV435" s="13" t="s">
        <v>86</v>
      </c>
      <c r="AW435" s="13" t="s">
        <v>39</v>
      </c>
      <c r="AX435" s="13" t="s">
        <v>83</v>
      </c>
      <c r="AY435" s="275" t="s">
        <v>414</v>
      </c>
    </row>
    <row r="436" s="12" customFormat="1">
      <c r="B436" s="255"/>
      <c r="C436" s="256"/>
      <c r="D436" s="252" t="s">
        <v>428</v>
      </c>
      <c r="E436" s="257" t="s">
        <v>21</v>
      </c>
      <c r="F436" s="258" t="s">
        <v>5134</v>
      </c>
      <c r="G436" s="256"/>
      <c r="H436" s="257" t="s">
        <v>21</v>
      </c>
      <c r="I436" s="259"/>
      <c r="J436" s="256"/>
      <c r="K436" s="256"/>
      <c r="L436" s="260"/>
      <c r="M436" s="261"/>
      <c r="N436" s="262"/>
      <c r="O436" s="262"/>
      <c r="P436" s="262"/>
      <c r="Q436" s="262"/>
      <c r="R436" s="262"/>
      <c r="S436" s="262"/>
      <c r="T436" s="263"/>
      <c r="AT436" s="264" t="s">
        <v>428</v>
      </c>
      <c r="AU436" s="264" t="s">
        <v>86</v>
      </c>
      <c r="AV436" s="12" t="s">
        <v>83</v>
      </c>
      <c r="AW436" s="12" t="s">
        <v>39</v>
      </c>
      <c r="AX436" s="12" t="s">
        <v>76</v>
      </c>
      <c r="AY436" s="264" t="s">
        <v>414</v>
      </c>
    </row>
    <row r="437" s="1" customFormat="1" ht="16.5" customHeight="1">
      <c r="B437" s="47"/>
      <c r="C437" s="240" t="s">
        <v>1111</v>
      </c>
      <c r="D437" s="240" t="s">
        <v>418</v>
      </c>
      <c r="E437" s="241" t="s">
        <v>5179</v>
      </c>
      <c r="F437" s="242" t="s">
        <v>5180</v>
      </c>
      <c r="G437" s="243" t="s">
        <v>145</v>
      </c>
      <c r="H437" s="244">
        <v>324</v>
      </c>
      <c r="I437" s="245"/>
      <c r="J437" s="246">
        <f>ROUND(I437*H437,2)</f>
        <v>0</v>
      </c>
      <c r="K437" s="242" t="s">
        <v>421</v>
      </c>
      <c r="L437" s="73"/>
      <c r="M437" s="247" t="s">
        <v>21</v>
      </c>
      <c r="N437" s="248" t="s">
        <v>47</v>
      </c>
      <c r="O437" s="48"/>
      <c r="P437" s="249">
        <f>O437*H437</f>
        <v>0</v>
      </c>
      <c r="Q437" s="249">
        <v>0.00035</v>
      </c>
      <c r="R437" s="249">
        <f>Q437*H437</f>
        <v>0.1134</v>
      </c>
      <c r="S437" s="249">
        <v>0</v>
      </c>
      <c r="T437" s="250">
        <f>S437*H437</f>
        <v>0</v>
      </c>
      <c r="AR437" s="25" t="s">
        <v>690</v>
      </c>
      <c r="AT437" s="25" t="s">
        <v>418</v>
      </c>
      <c r="AU437" s="25" t="s">
        <v>86</v>
      </c>
      <c r="AY437" s="25" t="s">
        <v>414</v>
      </c>
      <c r="BE437" s="251">
        <f>IF(N437="základní",J437,0)</f>
        <v>0</v>
      </c>
      <c r="BF437" s="251">
        <f>IF(N437="snížená",J437,0)</f>
        <v>0</v>
      </c>
      <c r="BG437" s="251">
        <f>IF(N437="zákl. přenesená",J437,0)</f>
        <v>0</v>
      </c>
      <c r="BH437" s="251">
        <f>IF(N437="sníž. přenesená",J437,0)</f>
        <v>0</v>
      </c>
      <c r="BI437" s="251">
        <f>IF(N437="nulová",J437,0)</f>
        <v>0</v>
      </c>
      <c r="BJ437" s="25" t="s">
        <v>83</v>
      </c>
      <c r="BK437" s="251">
        <f>ROUND(I437*H437,2)</f>
        <v>0</v>
      </c>
      <c r="BL437" s="25" t="s">
        <v>690</v>
      </c>
      <c r="BM437" s="25" t="s">
        <v>5181</v>
      </c>
    </row>
    <row r="438" s="1" customFormat="1">
      <c r="B438" s="47"/>
      <c r="C438" s="75"/>
      <c r="D438" s="252" t="s">
        <v>425</v>
      </c>
      <c r="E438" s="75"/>
      <c r="F438" s="253" t="s">
        <v>5120</v>
      </c>
      <c r="G438" s="75"/>
      <c r="H438" s="75"/>
      <c r="I438" s="208"/>
      <c r="J438" s="75"/>
      <c r="K438" s="75"/>
      <c r="L438" s="73"/>
      <c r="M438" s="254"/>
      <c r="N438" s="48"/>
      <c r="O438" s="48"/>
      <c r="P438" s="48"/>
      <c r="Q438" s="48"/>
      <c r="R438" s="48"/>
      <c r="S438" s="48"/>
      <c r="T438" s="96"/>
      <c r="AT438" s="25" t="s">
        <v>425</v>
      </c>
      <c r="AU438" s="25" t="s">
        <v>86</v>
      </c>
    </row>
    <row r="439" s="13" customFormat="1">
      <c r="B439" s="265"/>
      <c r="C439" s="266"/>
      <c r="D439" s="252" t="s">
        <v>428</v>
      </c>
      <c r="E439" s="267" t="s">
        <v>21</v>
      </c>
      <c r="F439" s="268" t="s">
        <v>5182</v>
      </c>
      <c r="G439" s="266"/>
      <c r="H439" s="269">
        <v>205</v>
      </c>
      <c r="I439" s="270"/>
      <c r="J439" s="266"/>
      <c r="K439" s="266"/>
      <c r="L439" s="271"/>
      <c r="M439" s="272"/>
      <c r="N439" s="273"/>
      <c r="O439" s="273"/>
      <c r="P439" s="273"/>
      <c r="Q439" s="273"/>
      <c r="R439" s="273"/>
      <c r="S439" s="273"/>
      <c r="T439" s="274"/>
      <c r="AT439" s="275" t="s">
        <v>428</v>
      </c>
      <c r="AU439" s="275" t="s">
        <v>86</v>
      </c>
      <c r="AV439" s="13" t="s">
        <v>86</v>
      </c>
      <c r="AW439" s="13" t="s">
        <v>39</v>
      </c>
      <c r="AX439" s="13" t="s">
        <v>76</v>
      </c>
      <c r="AY439" s="275" t="s">
        <v>414</v>
      </c>
    </row>
    <row r="440" s="13" customFormat="1">
      <c r="B440" s="265"/>
      <c r="C440" s="266"/>
      <c r="D440" s="252" t="s">
        <v>428</v>
      </c>
      <c r="E440" s="267" t="s">
        <v>21</v>
      </c>
      <c r="F440" s="268" t="s">
        <v>5183</v>
      </c>
      <c r="G440" s="266"/>
      <c r="H440" s="269">
        <v>119</v>
      </c>
      <c r="I440" s="270"/>
      <c r="J440" s="266"/>
      <c r="K440" s="266"/>
      <c r="L440" s="271"/>
      <c r="M440" s="272"/>
      <c r="N440" s="273"/>
      <c r="O440" s="273"/>
      <c r="P440" s="273"/>
      <c r="Q440" s="273"/>
      <c r="R440" s="273"/>
      <c r="S440" s="273"/>
      <c r="T440" s="274"/>
      <c r="AT440" s="275" t="s">
        <v>428</v>
      </c>
      <c r="AU440" s="275" t="s">
        <v>86</v>
      </c>
      <c r="AV440" s="13" t="s">
        <v>86</v>
      </c>
      <c r="AW440" s="13" t="s">
        <v>39</v>
      </c>
      <c r="AX440" s="13" t="s">
        <v>76</v>
      </c>
      <c r="AY440" s="275" t="s">
        <v>414</v>
      </c>
    </row>
    <row r="441" s="15" customFormat="1">
      <c r="B441" s="287"/>
      <c r="C441" s="288"/>
      <c r="D441" s="252" t="s">
        <v>428</v>
      </c>
      <c r="E441" s="289" t="s">
        <v>21</v>
      </c>
      <c r="F441" s="290" t="s">
        <v>235</v>
      </c>
      <c r="G441" s="288"/>
      <c r="H441" s="291">
        <v>324</v>
      </c>
      <c r="I441" s="292"/>
      <c r="J441" s="288"/>
      <c r="K441" s="288"/>
      <c r="L441" s="293"/>
      <c r="M441" s="294"/>
      <c r="N441" s="295"/>
      <c r="O441" s="295"/>
      <c r="P441" s="295"/>
      <c r="Q441" s="295"/>
      <c r="R441" s="295"/>
      <c r="S441" s="295"/>
      <c r="T441" s="296"/>
      <c r="AT441" s="297" t="s">
        <v>428</v>
      </c>
      <c r="AU441" s="297" t="s">
        <v>86</v>
      </c>
      <c r="AV441" s="15" t="s">
        <v>422</v>
      </c>
      <c r="AW441" s="15" t="s">
        <v>39</v>
      </c>
      <c r="AX441" s="15" t="s">
        <v>83</v>
      </c>
      <c r="AY441" s="297" t="s">
        <v>414</v>
      </c>
    </row>
    <row r="442" s="12" customFormat="1">
      <c r="B442" s="255"/>
      <c r="C442" s="256"/>
      <c r="D442" s="252" t="s">
        <v>428</v>
      </c>
      <c r="E442" s="257" t="s">
        <v>21</v>
      </c>
      <c r="F442" s="258" t="s">
        <v>5134</v>
      </c>
      <c r="G442" s="256"/>
      <c r="H442" s="257" t="s">
        <v>21</v>
      </c>
      <c r="I442" s="259"/>
      <c r="J442" s="256"/>
      <c r="K442" s="256"/>
      <c r="L442" s="260"/>
      <c r="M442" s="261"/>
      <c r="N442" s="262"/>
      <c r="O442" s="262"/>
      <c r="P442" s="262"/>
      <c r="Q442" s="262"/>
      <c r="R442" s="262"/>
      <c r="S442" s="262"/>
      <c r="T442" s="263"/>
      <c r="AT442" s="264" t="s">
        <v>428</v>
      </c>
      <c r="AU442" s="264" t="s">
        <v>86</v>
      </c>
      <c r="AV442" s="12" t="s">
        <v>83</v>
      </c>
      <c r="AW442" s="12" t="s">
        <v>39</v>
      </c>
      <c r="AX442" s="12" t="s">
        <v>76</v>
      </c>
      <c r="AY442" s="264" t="s">
        <v>414</v>
      </c>
    </row>
    <row r="443" s="1" customFormat="1" ht="16.5" customHeight="1">
      <c r="B443" s="47"/>
      <c r="C443" s="240" t="s">
        <v>1115</v>
      </c>
      <c r="D443" s="240" t="s">
        <v>418</v>
      </c>
      <c r="E443" s="241" t="s">
        <v>5184</v>
      </c>
      <c r="F443" s="242" t="s">
        <v>5185</v>
      </c>
      <c r="G443" s="243" t="s">
        <v>145</v>
      </c>
      <c r="H443" s="244">
        <v>18</v>
      </c>
      <c r="I443" s="245"/>
      <c r="J443" s="246">
        <f>ROUND(I443*H443,2)</f>
        <v>0</v>
      </c>
      <c r="K443" s="242" t="s">
        <v>421</v>
      </c>
      <c r="L443" s="73"/>
      <c r="M443" s="247" t="s">
        <v>21</v>
      </c>
      <c r="N443" s="248" t="s">
        <v>47</v>
      </c>
      <c r="O443" s="48"/>
      <c r="P443" s="249">
        <f>O443*H443</f>
        <v>0</v>
      </c>
      <c r="Q443" s="249">
        <v>0.00056999999999999998</v>
      </c>
      <c r="R443" s="249">
        <f>Q443*H443</f>
        <v>0.01026</v>
      </c>
      <c r="S443" s="249">
        <v>0</v>
      </c>
      <c r="T443" s="250">
        <f>S443*H443</f>
        <v>0</v>
      </c>
      <c r="AR443" s="25" t="s">
        <v>690</v>
      </c>
      <c r="AT443" s="25" t="s">
        <v>418</v>
      </c>
      <c r="AU443" s="25" t="s">
        <v>86</v>
      </c>
      <c r="AY443" s="25" t="s">
        <v>414</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690</v>
      </c>
      <c r="BM443" s="25" t="s">
        <v>5186</v>
      </c>
    </row>
    <row r="444" s="1" customFormat="1">
      <c r="B444" s="47"/>
      <c r="C444" s="75"/>
      <c r="D444" s="252" t="s">
        <v>425</v>
      </c>
      <c r="E444" s="75"/>
      <c r="F444" s="253" t="s">
        <v>5120</v>
      </c>
      <c r="G444" s="75"/>
      <c r="H444" s="75"/>
      <c r="I444" s="208"/>
      <c r="J444" s="75"/>
      <c r="K444" s="75"/>
      <c r="L444" s="73"/>
      <c r="M444" s="254"/>
      <c r="N444" s="48"/>
      <c r="O444" s="48"/>
      <c r="P444" s="48"/>
      <c r="Q444" s="48"/>
      <c r="R444" s="48"/>
      <c r="S444" s="48"/>
      <c r="T444" s="96"/>
      <c r="AT444" s="25" t="s">
        <v>425</v>
      </c>
      <c r="AU444" s="25" t="s">
        <v>86</v>
      </c>
    </row>
    <row r="445" s="13" customFormat="1">
      <c r="B445" s="265"/>
      <c r="C445" s="266"/>
      <c r="D445" s="252" t="s">
        <v>428</v>
      </c>
      <c r="E445" s="267" t="s">
        <v>21</v>
      </c>
      <c r="F445" s="268" t="s">
        <v>5187</v>
      </c>
      <c r="G445" s="266"/>
      <c r="H445" s="269">
        <v>18</v>
      </c>
      <c r="I445" s="270"/>
      <c r="J445" s="266"/>
      <c r="K445" s="266"/>
      <c r="L445" s="271"/>
      <c r="M445" s="272"/>
      <c r="N445" s="273"/>
      <c r="O445" s="273"/>
      <c r="P445" s="273"/>
      <c r="Q445" s="273"/>
      <c r="R445" s="273"/>
      <c r="S445" s="273"/>
      <c r="T445" s="274"/>
      <c r="AT445" s="275" t="s">
        <v>428</v>
      </c>
      <c r="AU445" s="275" t="s">
        <v>86</v>
      </c>
      <c r="AV445" s="13" t="s">
        <v>86</v>
      </c>
      <c r="AW445" s="13" t="s">
        <v>39</v>
      </c>
      <c r="AX445" s="13" t="s">
        <v>83</v>
      </c>
      <c r="AY445" s="275" t="s">
        <v>414</v>
      </c>
    </row>
    <row r="446" s="1" customFormat="1" ht="16.5" customHeight="1">
      <c r="B446" s="47"/>
      <c r="C446" s="240" t="s">
        <v>1126</v>
      </c>
      <c r="D446" s="240" t="s">
        <v>418</v>
      </c>
      <c r="E446" s="241" t="s">
        <v>5188</v>
      </c>
      <c r="F446" s="242" t="s">
        <v>5189</v>
      </c>
      <c r="G446" s="243" t="s">
        <v>145</v>
      </c>
      <c r="H446" s="244">
        <v>108</v>
      </c>
      <c r="I446" s="245"/>
      <c r="J446" s="246">
        <f>ROUND(I446*H446,2)</f>
        <v>0</v>
      </c>
      <c r="K446" s="242" t="s">
        <v>421</v>
      </c>
      <c r="L446" s="73"/>
      <c r="M446" s="247" t="s">
        <v>21</v>
      </c>
      <c r="N446" s="248" t="s">
        <v>47</v>
      </c>
      <c r="O446" s="48"/>
      <c r="P446" s="249">
        <f>O446*H446</f>
        <v>0</v>
      </c>
      <c r="Q446" s="249">
        <v>0.00114</v>
      </c>
      <c r="R446" s="249">
        <f>Q446*H446</f>
        <v>0.12311999999999999</v>
      </c>
      <c r="S446" s="249">
        <v>0</v>
      </c>
      <c r="T446" s="250">
        <f>S446*H446</f>
        <v>0</v>
      </c>
      <c r="AR446" s="25" t="s">
        <v>690</v>
      </c>
      <c r="AT446" s="25" t="s">
        <v>418</v>
      </c>
      <c r="AU446" s="25" t="s">
        <v>86</v>
      </c>
      <c r="AY446" s="25" t="s">
        <v>414</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690</v>
      </c>
      <c r="BM446" s="25" t="s">
        <v>5190</v>
      </c>
    </row>
    <row r="447" s="1" customFormat="1">
      <c r="B447" s="47"/>
      <c r="C447" s="75"/>
      <c r="D447" s="252" t="s">
        <v>425</v>
      </c>
      <c r="E447" s="75"/>
      <c r="F447" s="253" t="s">
        <v>5120</v>
      </c>
      <c r="G447" s="75"/>
      <c r="H447" s="75"/>
      <c r="I447" s="208"/>
      <c r="J447" s="75"/>
      <c r="K447" s="75"/>
      <c r="L447" s="73"/>
      <c r="M447" s="254"/>
      <c r="N447" s="48"/>
      <c r="O447" s="48"/>
      <c r="P447" s="48"/>
      <c r="Q447" s="48"/>
      <c r="R447" s="48"/>
      <c r="S447" s="48"/>
      <c r="T447" s="96"/>
      <c r="AT447" s="25" t="s">
        <v>425</v>
      </c>
      <c r="AU447" s="25" t="s">
        <v>86</v>
      </c>
    </row>
    <row r="448" s="13" customFormat="1">
      <c r="B448" s="265"/>
      <c r="C448" s="266"/>
      <c r="D448" s="252" t="s">
        <v>428</v>
      </c>
      <c r="E448" s="267" t="s">
        <v>21</v>
      </c>
      <c r="F448" s="268" t="s">
        <v>5191</v>
      </c>
      <c r="G448" s="266"/>
      <c r="H448" s="269">
        <v>108</v>
      </c>
      <c r="I448" s="270"/>
      <c r="J448" s="266"/>
      <c r="K448" s="266"/>
      <c r="L448" s="271"/>
      <c r="M448" s="272"/>
      <c r="N448" s="273"/>
      <c r="O448" s="273"/>
      <c r="P448" s="273"/>
      <c r="Q448" s="273"/>
      <c r="R448" s="273"/>
      <c r="S448" s="273"/>
      <c r="T448" s="274"/>
      <c r="AT448" s="275" t="s">
        <v>428</v>
      </c>
      <c r="AU448" s="275" t="s">
        <v>86</v>
      </c>
      <c r="AV448" s="13" t="s">
        <v>86</v>
      </c>
      <c r="AW448" s="13" t="s">
        <v>39</v>
      </c>
      <c r="AX448" s="13" t="s">
        <v>83</v>
      </c>
      <c r="AY448" s="275" t="s">
        <v>414</v>
      </c>
    </row>
    <row r="449" s="12" customFormat="1">
      <c r="B449" s="255"/>
      <c r="C449" s="256"/>
      <c r="D449" s="252" t="s">
        <v>428</v>
      </c>
      <c r="E449" s="257" t="s">
        <v>21</v>
      </c>
      <c r="F449" s="258" t="s">
        <v>5134</v>
      </c>
      <c r="G449" s="256"/>
      <c r="H449" s="257" t="s">
        <v>21</v>
      </c>
      <c r="I449" s="259"/>
      <c r="J449" s="256"/>
      <c r="K449" s="256"/>
      <c r="L449" s="260"/>
      <c r="M449" s="261"/>
      <c r="N449" s="262"/>
      <c r="O449" s="262"/>
      <c r="P449" s="262"/>
      <c r="Q449" s="262"/>
      <c r="R449" s="262"/>
      <c r="S449" s="262"/>
      <c r="T449" s="263"/>
      <c r="AT449" s="264" t="s">
        <v>428</v>
      </c>
      <c r="AU449" s="264" t="s">
        <v>86</v>
      </c>
      <c r="AV449" s="12" t="s">
        <v>83</v>
      </c>
      <c r="AW449" s="12" t="s">
        <v>39</v>
      </c>
      <c r="AX449" s="12" t="s">
        <v>76</v>
      </c>
      <c r="AY449" s="264" t="s">
        <v>414</v>
      </c>
    </row>
    <row r="450" s="1" customFormat="1" ht="16.5" customHeight="1">
      <c r="B450" s="47"/>
      <c r="C450" s="240" t="s">
        <v>1136</v>
      </c>
      <c r="D450" s="240" t="s">
        <v>418</v>
      </c>
      <c r="E450" s="241" t="s">
        <v>5192</v>
      </c>
      <c r="F450" s="242" t="s">
        <v>5193</v>
      </c>
      <c r="G450" s="243" t="s">
        <v>145</v>
      </c>
      <c r="H450" s="244">
        <v>14</v>
      </c>
      <c r="I450" s="245"/>
      <c r="J450" s="246">
        <f>ROUND(I450*H450,2)</f>
        <v>0</v>
      </c>
      <c r="K450" s="242" t="s">
        <v>421</v>
      </c>
      <c r="L450" s="73"/>
      <c r="M450" s="247" t="s">
        <v>21</v>
      </c>
      <c r="N450" s="248" t="s">
        <v>47</v>
      </c>
      <c r="O450" s="48"/>
      <c r="P450" s="249">
        <f>O450*H450</f>
        <v>0</v>
      </c>
      <c r="Q450" s="249">
        <v>0.0011299999999999999</v>
      </c>
      <c r="R450" s="249">
        <f>Q450*H450</f>
        <v>0.015820000000000001</v>
      </c>
      <c r="S450" s="249">
        <v>0</v>
      </c>
      <c r="T450" s="250">
        <f>S450*H450</f>
        <v>0</v>
      </c>
      <c r="AR450" s="25" t="s">
        <v>690</v>
      </c>
      <c r="AT450" s="25" t="s">
        <v>418</v>
      </c>
      <c r="AU450" s="25" t="s">
        <v>86</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690</v>
      </c>
      <c r="BM450" s="25" t="s">
        <v>5194</v>
      </c>
    </row>
    <row r="451" s="1" customFormat="1">
      <c r="B451" s="47"/>
      <c r="C451" s="75"/>
      <c r="D451" s="252" t="s">
        <v>425</v>
      </c>
      <c r="E451" s="75"/>
      <c r="F451" s="253" t="s">
        <v>5120</v>
      </c>
      <c r="G451" s="75"/>
      <c r="H451" s="75"/>
      <c r="I451" s="208"/>
      <c r="J451" s="75"/>
      <c r="K451" s="75"/>
      <c r="L451" s="73"/>
      <c r="M451" s="254"/>
      <c r="N451" s="48"/>
      <c r="O451" s="48"/>
      <c r="P451" s="48"/>
      <c r="Q451" s="48"/>
      <c r="R451" s="48"/>
      <c r="S451" s="48"/>
      <c r="T451" s="96"/>
      <c r="AT451" s="25" t="s">
        <v>425</v>
      </c>
      <c r="AU451" s="25" t="s">
        <v>86</v>
      </c>
    </row>
    <row r="452" s="13" customFormat="1">
      <c r="B452" s="265"/>
      <c r="C452" s="266"/>
      <c r="D452" s="252" t="s">
        <v>428</v>
      </c>
      <c r="E452" s="267" t="s">
        <v>21</v>
      </c>
      <c r="F452" s="268" t="s">
        <v>5195</v>
      </c>
      <c r="G452" s="266"/>
      <c r="H452" s="269">
        <v>14</v>
      </c>
      <c r="I452" s="270"/>
      <c r="J452" s="266"/>
      <c r="K452" s="266"/>
      <c r="L452" s="271"/>
      <c r="M452" s="272"/>
      <c r="N452" s="273"/>
      <c r="O452" s="273"/>
      <c r="P452" s="273"/>
      <c r="Q452" s="273"/>
      <c r="R452" s="273"/>
      <c r="S452" s="273"/>
      <c r="T452" s="274"/>
      <c r="AT452" s="275" t="s">
        <v>428</v>
      </c>
      <c r="AU452" s="275" t="s">
        <v>86</v>
      </c>
      <c r="AV452" s="13" t="s">
        <v>86</v>
      </c>
      <c r="AW452" s="13" t="s">
        <v>39</v>
      </c>
      <c r="AX452" s="13" t="s">
        <v>83</v>
      </c>
      <c r="AY452" s="275" t="s">
        <v>414</v>
      </c>
    </row>
    <row r="453" s="1" customFormat="1" ht="16.5" customHeight="1">
      <c r="B453" s="47"/>
      <c r="C453" s="240" t="s">
        <v>1141</v>
      </c>
      <c r="D453" s="240" t="s">
        <v>418</v>
      </c>
      <c r="E453" s="241" t="s">
        <v>5196</v>
      </c>
      <c r="F453" s="242" t="s">
        <v>5197</v>
      </c>
      <c r="G453" s="243" t="s">
        <v>145</v>
      </c>
      <c r="H453" s="244">
        <v>28</v>
      </c>
      <c r="I453" s="245"/>
      <c r="J453" s="246">
        <f>ROUND(I453*H453,2)</f>
        <v>0</v>
      </c>
      <c r="K453" s="242" t="s">
        <v>421</v>
      </c>
      <c r="L453" s="73"/>
      <c r="M453" s="247" t="s">
        <v>21</v>
      </c>
      <c r="N453" s="248" t="s">
        <v>47</v>
      </c>
      <c r="O453" s="48"/>
      <c r="P453" s="249">
        <f>O453*H453</f>
        <v>0</v>
      </c>
      <c r="Q453" s="249">
        <v>0.00084000000000000003</v>
      </c>
      <c r="R453" s="249">
        <f>Q453*H453</f>
        <v>0.023519999999999999</v>
      </c>
      <c r="S453" s="249">
        <v>0</v>
      </c>
      <c r="T453" s="250">
        <f>S453*H453</f>
        <v>0</v>
      </c>
      <c r="AR453" s="25" t="s">
        <v>690</v>
      </c>
      <c r="AT453" s="25" t="s">
        <v>418</v>
      </c>
      <c r="AU453" s="25" t="s">
        <v>86</v>
      </c>
      <c r="AY453" s="25" t="s">
        <v>414</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690</v>
      </c>
      <c r="BM453" s="25" t="s">
        <v>5198</v>
      </c>
    </row>
    <row r="454" s="1" customFormat="1">
      <c r="B454" s="47"/>
      <c r="C454" s="75"/>
      <c r="D454" s="252" t="s">
        <v>425</v>
      </c>
      <c r="E454" s="75"/>
      <c r="F454" s="253" t="s">
        <v>5120</v>
      </c>
      <c r="G454" s="75"/>
      <c r="H454" s="75"/>
      <c r="I454" s="208"/>
      <c r="J454" s="75"/>
      <c r="K454" s="75"/>
      <c r="L454" s="73"/>
      <c r="M454" s="254"/>
      <c r="N454" s="48"/>
      <c r="O454" s="48"/>
      <c r="P454" s="48"/>
      <c r="Q454" s="48"/>
      <c r="R454" s="48"/>
      <c r="S454" s="48"/>
      <c r="T454" s="96"/>
      <c r="AT454" s="25" t="s">
        <v>425</v>
      </c>
      <c r="AU454" s="25" t="s">
        <v>86</v>
      </c>
    </row>
    <row r="455" s="13" customFormat="1">
      <c r="B455" s="265"/>
      <c r="C455" s="266"/>
      <c r="D455" s="252" t="s">
        <v>428</v>
      </c>
      <c r="E455" s="267" t="s">
        <v>21</v>
      </c>
      <c r="F455" s="268" t="s">
        <v>5199</v>
      </c>
      <c r="G455" s="266"/>
      <c r="H455" s="269">
        <v>28</v>
      </c>
      <c r="I455" s="270"/>
      <c r="J455" s="266"/>
      <c r="K455" s="266"/>
      <c r="L455" s="271"/>
      <c r="M455" s="272"/>
      <c r="N455" s="273"/>
      <c r="O455" s="273"/>
      <c r="P455" s="273"/>
      <c r="Q455" s="273"/>
      <c r="R455" s="273"/>
      <c r="S455" s="273"/>
      <c r="T455" s="274"/>
      <c r="AT455" s="275" t="s">
        <v>428</v>
      </c>
      <c r="AU455" s="275" t="s">
        <v>86</v>
      </c>
      <c r="AV455" s="13" t="s">
        <v>86</v>
      </c>
      <c r="AW455" s="13" t="s">
        <v>39</v>
      </c>
      <c r="AX455" s="13" t="s">
        <v>83</v>
      </c>
      <c r="AY455" s="275" t="s">
        <v>414</v>
      </c>
    </row>
    <row r="456" s="1" customFormat="1" ht="16.5" customHeight="1">
      <c r="B456" s="47"/>
      <c r="C456" s="240" t="s">
        <v>1148</v>
      </c>
      <c r="D456" s="240" t="s">
        <v>418</v>
      </c>
      <c r="E456" s="241" t="s">
        <v>5200</v>
      </c>
      <c r="F456" s="242" t="s">
        <v>5201</v>
      </c>
      <c r="G456" s="243" t="s">
        <v>145</v>
      </c>
      <c r="H456" s="244">
        <v>21</v>
      </c>
      <c r="I456" s="245"/>
      <c r="J456" s="246">
        <f>ROUND(I456*H456,2)</f>
        <v>0</v>
      </c>
      <c r="K456" s="242" t="s">
        <v>421</v>
      </c>
      <c r="L456" s="73"/>
      <c r="M456" s="247" t="s">
        <v>21</v>
      </c>
      <c r="N456" s="248" t="s">
        <v>47</v>
      </c>
      <c r="O456" s="48"/>
      <c r="P456" s="249">
        <f>O456*H456</f>
        <v>0</v>
      </c>
      <c r="Q456" s="249">
        <v>0.0022399999999999998</v>
      </c>
      <c r="R456" s="249">
        <f>Q456*H456</f>
        <v>0.047039999999999998</v>
      </c>
      <c r="S456" s="249">
        <v>0</v>
      </c>
      <c r="T456" s="250">
        <f>S456*H456</f>
        <v>0</v>
      </c>
      <c r="AR456" s="25" t="s">
        <v>690</v>
      </c>
      <c r="AT456" s="25" t="s">
        <v>418</v>
      </c>
      <c r="AU456" s="25" t="s">
        <v>86</v>
      </c>
      <c r="AY456" s="25" t="s">
        <v>414</v>
      </c>
      <c r="BE456" s="251">
        <f>IF(N456="základní",J456,0)</f>
        <v>0</v>
      </c>
      <c r="BF456" s="251">
        <f>IF(N456="snížená",J456,0)</f>
        <v>0</v>
      </c>
      <c r="BG456" s="251">
        <f>IF(N456="zákl. přenesená",J456,0)</f>
        <v>0</v>
      </c>
      <c r="BH456" s="251">
        <f>IF(N456="sníž. přenesená",J456,0)</f>
        <v>0</v>
      </c>
      <c r="BI456" s="251">
        <f>IF(N456="nulová",J456,0)</f>
        <v>0</v>
      </c>
      <c r="BJ456" s="25" t="s">
        <v>83</v>
      </c>
      <c r="BK456" s="251">
        <f>ROUND(I456*H456,2)</f>
        <v>0</v>
      </c>
      <c r="BL456" s="25" t="s">
        <v>690</v>
      </c>
      <c r="BM456" s="25" t="s">
        <v>5202</v>
      </c>
    </row>
    <row r="457" s="1" customFormat="1">
      <c r="B457" s="47"/>
      <c r="C457" s="75"/>
      <c r="D457" s="252" t="s">
        <v>425</v>
      </c>
      <c r="E457" s="75"/>
      <c r="F457" s="253" t="s">
        <v>5120</v>
      </c>
      <c r="G457" s="75"/>
      <c r="H457" s="75"/>
      <c r="I457" s="208"/>
      <c r="J457" s="75"/>
      <c r="K457" s="75"/>
      <c r="L457" s="73"/>
      <c r="M457" s="254"/>
      <c r="N457" s="48"/>
      <c r="O457" s="48"/>
      <c r="P457" s="48"/>
      <c r="Q457" s="48"/>
      <c r="R457" s="48"/>
      <c r="S457" s="48"/>
      <c r="T457" s="96"/>
      <c r="AT457" s="25" t="s">
        <v>425</v>
      </c>
      <c r="AU457" s="25" t="s">
        <v>86</v>
      </c>
    </row>
    <row r="458" s="13" customFormat="1">
      <c r="B458" s="265"/>
      <c r="C458" s="266"/>
      <c r="D458" s="252" t="s">
        <v>428</v>
      </c>
      <c r="E458" s="267" t="s">
        <v>21</v>
      </c>
      <c r="F458" s="268" t="s">
        <v>5203</v>
      </c>
      <c r="G458" s="266"/>
      <c r="H458" s="269">
        <v>21</v>
      </c>
      <c r="I458" s="270"/>
      <c r="J458" s="266"/>
      <c r="K458" s="266"/>
      <c r="L458" s="271"/>
      <c r="M458" s="272"/>
      <c r="N458" s="273"/>
      <c r="O458" s="273"/>
      <c r="P458" s="273"/>
      <c r="Q458" s="273"/>
      <c r="R458" s="273"/>
      <c r="S458" s="273"/>
      <c r="T458" s="274"/>
      <c r="AT458" s="275" t="s">
        <v>428</v>
      </c>
      <c r="AU458" s="275" t="s">
        <v>86</v>
      </c>
      <c r="AV458" s="13" t="s">
        <v>86</v>
      </c>
      <c r="AW458" s="13" t="s">
        <v>39</v>
      </c>
      <c r="AX458" s="13" t="s">
        <v>83</v>
      </c>
      <c r="AY458" s="275" t="s">
        <v>414</v>
      </c>
    </row>
    <row r="459" s="1" customFormat="1" ht="25.5" customHeight="1">
      <c r="B459" s="47"/>
      <c r="C459" s="240" t="s">
        <v>1154</v>
      </c>
      <c r="D459" s="240" t="s">
        <v>418</v>
      </c>
      <c r="E459" s="241" t="s">
        <v>5204</v>
      </c>
      <c r="F459" s="242" t="s">
        <v>5205</v>
      </c>
      <c r="G459" s="243" t="s">
        <v>145</v>
      </c>
      <c r="H459" s="244">
        <v>227</v>
      </c>
      <c r="I459" s="245"/>
      <c r="J459" s="246">
        <f>ROUND(I459*H459,2)</f>
        <v>0</v>
      </c>
      <c r="K459" s="242" t="s">
        <v>21</v>
      </c>
      <c r="L459" s="73"/>
      <c r="M459" s="247" t="s">
        <v>21</v>
      </c>
      <c r="N459" s="248" t="s">
        <v>47</v>
      </c>
      <c r="O459" s="48"/>
      <c r="P459" s="249">
        <f>O459*H459</f>
        <v>0</v>
      </c>
      <c r="Q459" s="249">
        <v>0.00089999999999999998</v>
      </c>
      <c r="R459" s="249">
        <f>Q459*H459</f>
        <v>0.20429999999999998</v>
      </c>
      <c r="S459" s="249">
        <v>0</v>
      </c>
      <c r="T459" s="250">
        <f>S459*H459</f>
        <v>0</v>
      </c>
      <c r="AR459" s="25" t="s">
        <v>690</v>
      </c>
      <c r="AT459" s="25" t="s">
        <v>418</v>
      </c>
      <c r="AU459" s="25" t="s">
        <v>86</v>
      </c>
      <c r="AY459" s="25" t="s">
        <v>414</v>
      </c>
      <c r="BE459" s="251">
        <f>IF(N459="základní",J459,0)</f>
        <v>0</v>
      </c>
      <c r="BF459" s="251">
        <f>IF(N459="snížená",J459,0)</f>
        <v>0</v>
      </c>
      <c r="BG459" s="251">
        <f>IF(N459="zákl. přenesená",J459,0)</f>
        <v>0</v>
      </c>
      <c r="BH459" s="251">
        <f>IF(N459="sníž. přenesená",J459,0)</f>
        <v>0</v>
      </c>
      <c r="BI459" s="251">
        <f>IF(N459="nulová",J459,0)</f>
        <v>0</v>
      </c>
      <c r="BJ459" s="25" t="s">
        <v>83</v>
      </c>
      <c r="BK459" s="251">
        <f>ROUND(I459*H459,2)</f>
        <v>0</v>
      </c>
      <c r="BL459" s="25" t="s">
        <v>690</v>
      </c>
      <c r="BM459" s="25" t="s">
        <v>5206</v>
      </c>
    </row>
    <row r="460" s="13" customFormat="1">
      <c r="B460" s="265"/>
      <c r="C460" s="266"/>
      <c r="D460" s="252" t="s">
        <v>428</v>
      </c>
      <c r="E460" s="267" t="s">
        <v>21</v>
      </c>
      <c r="F460" s="268" t="s">
        <v>5207</v>
      </c>
      <c r="G460" s="266"/>
      <c r="H460" s="269">
        <v>227</v>
      </c>
      <c r="I460" s="270"/>
      <c r="J460" s="266"/>
      <c r="K460" s="266"/>
      <c r="L460" s="271"/>
      <c r="M460" s="272"/>
      <c r="N460" s="273"/>
      <c r="O460" s="273"/>
      <c r="P460" s="273"/>
      <c r="Q460" s="273"/>
      <c r="R460" s="273"/>
      <c r="S460" s="273"/>
      <c r="T460" s="274"/>
      <c r="AT460" s="275" t="s">
        <v>428</v>
      </c>
      <c r="AU460" s="275" t="s">
        <v>86</v>
      </c>
      <c r="AV460" s="13" t="s">
        <v>86</v>
      </c>
      <c r="AW460" s="13" t="s">
        <v>39</v>
      </c>
      <c r="AX460" s="13" t="s">
        <v>83</v>
      </c>
      <c r="AY460" s="275" t="s">
        <v>414</v>
      </c>
    </row>
    <row r="461" s="12" customFormat="1">
      <c r="B461" s="255"/>
      <c r="C461" s="256"/>
      <c r="D461" s="252" t="s">
        <v>428</v>
      </c>
      <c r="E461" s="257" t="s">
        <v>21</v>
      </c>
      <c r="F461" s="258" t="s">
        <v>5134</v>
      </c>
      <c r="G461" s="256"/>
      <c r="H461" s="257" t="s">
        <v>21</v>
      </c>
      <c r="I461" s="259"/>
      <c r="J461" s="256"/>
      <c r="K461" s="256"/>
      <c r="L461" s="260"/>
      <c r="M461" s="261"/>
      <c r="N461" s="262"/>
      <c r="O461" s="262"/>
      <c r="P461" s="262"/>
      <c r="Q461" s="262"/>
      <c r="R461" s="262"/>
      <c r="S461" s="262"/>
      <c r="T461" s="263"/>
      <c r="AT461" s="264" t="s">
        <v>428</v>
      </c>
      <c r="AU461" s="264" t="s">
        <v>86</v>
      </c>
      <c r="AV461" s="12" t="s">
        <v>83</v>
      </c>
      <c r="AW461" s="12" t="s">
        <v>39</v>
      </c>
      <c r="AX461" s="12" t="s">
        <v>76</v>
      </c>
      <c r="AY461" s="264" t="s">
        <v>414</v>
      </c>
    </row>
    <row r="462" s="1" customFormat="1" ht="25.5" customHeight="1">
      <c r="B462" s="47"/>
      <c r="C462" s="240" t="s">
        <v>1158</v>
      </c>
      <c r="D462" s="240" t="s">
        <v>418</v>
      </c>
      <c r="E462" s="241" t="s">
        <v>5208</v>
      </c>
      <c r="F462" s="242" t="s">
        <v>5209</v>
      </c>
      <c r="G462" s="243" t="s">
        <v>145</v>
      </c>
      <c r="H462" s="244">
        <v>75</v>
      </c>
      <c r="I462" s="245"/>
      <c r="J462" s="246">
        <f>ROUND(I462*H462,2)</f>
        <v>0</v>
      </c>
      <c r="K462" s="242" t="s">
        <v>21</v>
      </c>
      <c r="L462" s="73"/>
      <c r="M462" s="247" t="s">
        <v>21</v>
      </c>
      <c r="N462" s="248" t="s">
        <v>47</v>
      </c>
      <c r="O462" s="48"/>
      <c r="P462" s="249">
        <f>O462*H462</f>
        <v>0</v>
      </c>
      <c r="Q462" s="249">
        <v>0.00172</v>
      </c>
      <c r="R462" s="249">
        <f>Q462*H462</f>
        <v>0.129</v>
      </c>
      <c r="S462" s="249">
        <v>0</v>
      </c>
      <c r="T462" s="250">
        <f>S462*H462</f>
        <v>0</v>
      </c>
      <c r="AR462" s="25" t="s">
        <v>690</v>
      </c>
      <c r="AT462" s="25" t="s">
        <v>418</v>
      </c>
      <c r="AU462" s="25" t="s">
        <v>86</v>
      </c>
      <c r="AY462" s="25" t="s">
        <v>414</v>
      </c>
      <c r="BE462" s="251">
        <f>IF(N462="základní",J462,0)</f>
        <v>0</v>
      </c>
      <c r="BF462" s="251">
        <f>IF(N462="snížená",J462,0)</f>
        <v>0</v>
      </c>
      <c r="BG462" s="251">
        <f>IF(N462="zákl. přenesená",J462,0)</f>
        <v>0</v>
      </c>
      <c r="BH462" s="251">
        <f>IF(N462="sníž. přenesená",J462,0)</f>
        <v>0</v>
      </c>
      <c r="BI462" s="251">
        <f>IF(N462="nulová",J462,0)</f>
        <v>0</v>
      </c>
      <c r="BJ462" s="25" t="s">
        <v>83</v>
      </c>
      <c r="BK462" s="251">
        <f>ROUND(I462*H462,2)</f>
        <v>0</v>
      </c>
      <c r="BL462" s="25" t="s">
        <v>690</v>
      </c>
      <c r="BM462" s="25" t="s">
        <v>5210</v>
      </c>
    </row>
    <row r="463" s="13" customFormat="1">
      <c r="B463" s="265"/>
      <c r="C463" s="266"/>
      <c r="D463" s="252" t="s">
        <v>428</v>
      </c>
      <c r="E463" s="267" t="s">
        <v>21</v>
      </c>
      <c r="F463" s="268" t="s">
        <v>5211</v>
      </c>
      <c r="G463" s="266"/>
      <c r="H463" s="269">
        <v>75</v>
      </c>
      <c r="I463" s="270"/>
      <c r="J463" s="266"/>
      <c r="K463" s="266"/>
      <c r="L463" s="271"/>
      <c r="M463" s="272"/>
      <c r="N463" s="273"/>
      <c r="O463" s="273"/>
      <c r="P463" s="273"/>
      <c r="Q463" s="273"/>
      <c r="R463" s="273"/>
      <c r="S463" s="273"/>
      <c r="T463" s="274"/>
      <c r="AT463" s="275" t="s">
        <v>428</v>
      </c>
      <c r="AU463" s="275" t="s">
        <v>86</v>
      </c>
      <c r="AV463" s="13" t="s">
        <v>86</v>
      </c>
      <c r="AW463" s="13" t="s">
        <v>39</v>
      </c>
      <c r="AX463" s="13" t="s">
        <v>83</v>
      </c>
      <c r="AY463" s="275" t="s">
        <v>414</v>
      </c>
    </row>
    <row r="464" s="12" customFormat="1">
      <c r="B464" s="255"/>
      <c r="C464" s="256"/>
      <c r="D464" s="252" t="s">
        <v>428</v>
      </c>
      <c r="E464" s="257" t="s">
        <v>21</v>
      </c>
      <c r="F464" s="258" t="s">
        <v>5134</v>
      </c>
      <c r="G464" s="256"/>
      <c r="H464" s="257" t="s">
        <v>21</v>
      </c>
      <c r="I464" s="259"/>
      <c r="J464" s="256"/>
      <c r="K464" s="256"/>
      <c r="L464" s="260"/>
      <c r="M464" s="261"/>
      <c r="N464" s="262"/>
      <c r="O464" s="262"/>
      <c r="P464" s="262"/>
      <c r="Q464" s="262"/>
      <c r="R464" s="262"/>
      <c r="S464" s="262"/>
      <c r="T464" s="263"/>
      <c r="AT464" s="264" t="s">
        <v>428</v>
      </c>
      <c r="AU464" s="264" t="s">
        <v>86</v>
      </c>
      <c r="AV464" s="12" t="s">
        <v>83</v>
      </c>
      <c r="AW464" s="12" t="s">
        <v>39</v>
      </c>
      <c r="AX464" s="12" t="s">
        <v>76</v>
      </c>
      <c r="AY464" s="264" t="s">
        <v>414</v>
      </c>
    </row>
    <row r="465" s="1" customFormat="1" ht="16.5" customHeight="1">
      <c r="B465" s="47"/>
      <c r="C465" s="240" t="s">
        <v>1165</v>
      </c>
      <c r="D465" s="240" t="s">
        <v>418</v>
      </c>
      <c r="E465" s="241" t="s">
        <v>5212</v>
      </c>
      <c r="F465" s="242" t="s">
        <v>5213</v>
      </c>
      <c r="G465" s="243" t="s">
        <v>678</v>
      </c>
      <c r="H465" s="244">
        <v>1</v>
      </c>
      <c r="I465" s="245"/>
      <c r="J465" s="246">
        <f>ROUND(I465*H465,2)</f>
        <v>0</v>
      </c>
      <c r="K465" s="242" t="s">
        <v>21</v>
      </c>
      <c r="L465" s="73"/>
      <c r="M465" s="247" t="s">
        <v>21</v>
      </c>
      <c r="N465" s="248" t="s">
        <v>47</v>
      </c>
      <c r="O465" s="48"/>
      <c r="P465" s="249">
        <f>O465*H465</f>
        <v>0</v>
      </c>
      <c r="Q465" s="249">
        <v>0</v>
      </c>
      <c r="R465" s="249">
        <f>Q465*H465</f>
        <v>0</v>
      </c>
      <c r="S465" s="249">
        <v>0</v>
      </c>
      <c r="T465" s="250">
        <f>S465*H465</f>
        <v>0</v>
      </c>
      <c r="AR465" s="25" t="s">
        <v>690</v>
      </c>
      <c r="AT465" s="25" t="s">
        <v>418</v>
      </c>
      <c r="AU465" s="25" t="s">
        <v>86</v>
      </c>
      <c r="AY465" s="25" t="s">
        <v>414</v>
      </c>
      <c r="BE465" s="251">
        <f>IF(N465="základní",J465,0)</f>
        <v>0</v>
      </c>
      <c r="BF465" s="251">
        <f>IF(N465="snížená",J465,0)</f>
        <v>0</v>
      </c>
      <c r="BG465" s="251">
        <f>IF(N465="zákl. přenesená",J465,0)</f>
        <v>0</v>
      </c>
      <c r="BH465" s="251">
        <f>IF(N465="sníž. přenesená",J465,0)</f>
        <v>0</v>
      </c>
      <c r="BI465" s="251">
        <f>IF(N465="nulová",J465,0)</f>
        <v>0</v>
      </c>
      <c r="BJ465" s="25" t="s">
        <v>83</v>
      </c>
      <c r="BK465" s="251">
        <f>ROUND(I465*H465,2)</f>
        <v>0</v>
      </c>
      <c r="BL465" s="25" t="s">
        <v>690</v>
      </c>
      <c r="BM465" s="25" t="s">
        <v>5214</v>
      </c>
    </row>
    <row r="466" s="13" customFormat="1">
      <c r="B466" s="265"/>
      <c r="C466" s="266"/>
      <c r="D466" s="252" t="s">
        <v>428</v>
      </c>
      <c r="E466" s="267" t="s">
        <v>21</v>
      </c>
      <c r="F466" s="268" t="s">
        <v>5215</v>
      </c>
      <c r="G466" s="266"/>
      <c r="H466" s="269">
        <v>1</v>
      </c>
      <c r="I466" s="270"/>
      <c r="J466" s="266"/>
      <c r="K466" s="266"/>
      <c r="L466" s="271"/>
      <c r="M466" s="272"/>
      <c r="N466" s="273"/>
      <c r="O466" s="273"/>
      <c r="P466" s="273"/>
      <c r="Q466" s="273"/>
      <c r="R466" s="273"/>
      <c r="S466" s="273"/>
      <c r="T466" s="274"/>
      <c r="AT466" s="275" t="s">
        <v>428</v>
      </c>
      <c r="AU466" s="275" t="s">
        <v>86</v>
      </c>
      <c r="AV466" s="13" t="s">
        <v>86</v>
      </c>
      <c r="AW466" s="13" t="s">
        <v>39</v>
      </c>
      <c r="AX466" s="13" t="s">
        <v>83</v>
      </c>
      <c r="AY466" s="275" t="s">
        <v>414</v>
      </c>
    </row>
    <row r="467" s="1" customFormat="1" ht="16.5" customHeight="1">
      <c r="B467" s="47"/>
      <c r="C467" s="240" t="s">
        <v>1169</v>
      </c>
      <c r="D467" s="240" t="s">
        <v>418</v>
      </c>
      <c r="E467" s="241" t="s">
        <v>5216</v>
      </c>
      <c r="F467" s="242" t="s">
        <v>5217</v>
      </c>
      <c r="G467" s="243" t="s">
        <v>678</v>
      </c>
      <c r="H467" s="244">
        <v>21</v>
      </c>
      <c r="I467" s="245"/>
      <c r="J467" s="246">
        <f>ROUND(I467*H467,2)</f>
        <v>0</v>
      </c>
      <c r="K467" s="242" t="s">
        <v>21</v>
      </c>
      <c r="L467" s="73"/>
      <c r="M467" s="247" t="s">
        <v>21</v>
      </c>
      <c r="N467" s="248" t="s">
        <v>47</v>
      </c>
      <c r="O467" s="48"/>
      <c r="P467" s="249">
        <f>O467*H467</f>
        <v>0</v>
      </c>
      <c r="Q467" s="249">
        <v>0.001</v>
      </c>
      <c r="R467" s="249">
        <f>Q467*H467</f>
        <v>0.021000000000000001</v>
      </c>
      <c r="S467" s="249">
        <v>0</v>
      </c>
      <c r="T467" s="250">
        <f>S467*H467</f>
        <v>0</v>
      </c>
      <c r="AR467" s="25" t="s">
        <v>690</v>
      </c>
      <c r="AT467" s="25" t="s">
        <v>418</v>
      </c>
      <c r="AU467" s="25" t="s">
        <v>86</v>
      </c>
      <c r="AY467" s="25" t="s">
        <v>414</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690</v>
      </c>
      <c r="BM467" s="25" t="s">
        <v>5218</v>
      </c>
    </row>
    <row r="468" s="13" customFormat="1">
      <c r="B468" s="265"/>
      <c r="C468" s="266"/>
      <c r="D468" s="252" t="s">
        <v>428</v>
      </c>
      <c r="E468" s="267" t="s">
        <v>21</v>
      </c>
      <c r="F468" s="268" t="s">
        <v>5219</v>
      </c>
      <c r="G468" s="266"/>
      <c r="H468" s="269">
        <v>21</v>
      </c>
      <c r="I468" s="270"/>
      <c r="J468" s="266"/>
      <c r="K468" s="266"/>
      <c r="L468" s="271"/>
      <c r="M468" s="272"/>
      <c r="N468" s="273"/>
      <c r="O468" s="273"/>
      <c r="P468" s="273"/>
      <c r="Q468" s="273"/>
      <c r="R468" s="273"/>
      <c r="S468" s="273"/>
      <c r="T468" s="274"/>
      <c r="AT468" s="275" t="s">
        <v>428</v>
      </c>
      <c r="AU468" s="275" t="s">
        <v>86</v>
      </c>
      <c r="AV468" s="13" t="s">
        <v>86</v>
      </c>
      <c r="AW468" s="13" t="s">
        <v>39</v>
      </c>
      <c r="AX468" s="13" t="s">
        <v>83</v>
      </c>
      <c r="AY468" s="275" t="s">
        <v>414</v>
      </c>
    </row>
    <row r="469" s="1" customFormat="1" ht="25.5" customHeight="1">
      <c r="B469" s="47"/>
      <c r="C469" s="240" t="s">
        <v>1174</v>
      </c>
      <c r="D469" s="240" t="s">
        <v>418</v>
      </c>
      <c r="E469" s="241" t="s">
        <v>5220</v>
      </c>
      <c r="F469" s="242" t="s">
        <v>5221</v>
      </c>
      <c r="G469" s="243" t="s">
        <v>678</v>
      </c>
      <c r="H469" s="244">
        <v>261</v>
      </c>
      <c r="I469" s="245"/>
      <c r="J469" s="246">
        <f>ROUND(I469*H469,2)</f>
        <v>0</v>
      </c>
      <c r="K469" s="242" t="s">
        <v>421</v>
      </c>
      <c r="L469" s="73"/>
      <c r="M469" s="247" t="s">
        <v>21</v>
      </c>
      <c r="N469" s="248" t="s">
        <v>47</v>
      </c>
      <c r="O469" s="48"/>
      <c r="P469" s="249">
        <f>O469*H469</f>
        <v>0</v>
      </c>
      <c r="Q469" s="249">
        <v>0</v>
      </c>
      <c r="R469" s="249">
        <f>Q469*H469</f>
        <v>0</v>
      </c>
      <c r="S469" s="249">
        <v>0</v>
      </c>
      <c r="T469" s="250">
        <f>S469*H469</f>
        <v>0</v>
      </c>
      <c r="AR469" s="25" t="s">
        <v>690</v>
      </c>
      <c r="AT469" s="25" t="s">
        <v>418</v>
      </c>
      <c r="AU469" s="25" t="s">
        <v>86</v>
      </c>
      <c r="AY469" s="25" t="s">
        <v>414</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690</v>
      </c>
      <c r="BM469" s="25" t="s">
        <v>5222</v>
      </c>
    </row>
    <row r="470" s="1" customFormat="1">
      <c r="B470" s="47"/>
      <c r="C470" s="75"/>
      <c r="D470" s="252" t="s">
        <v>425</v>
      </c>
      <c r="E470" s="75"/>
      <c r="F470" s="253" t="s">
        <v>5223</v>
      </c>
      <c r="G470" s="75"/>
      <c r="H470" s="75"/>
      <c r="I470" s="208"/>
      <c r="J470" s="75"/>
      <c r="K470" s="75"/>
      <c r="L470" s="73"/>
      <c r="M470" s="254"/>
      <c r="N470" s="48"/>
      <c r="O470" s="48"/>
      <c r="P470" s="48"/>
      <c r="Q470" s="48"/>
      <c r="R470" s="48"/>
      <c r="S470" s="48"/>
      <c r="T470" s="96"/>
      <c r="AT470" s="25" t="s">
        <v>425</v>
      </c>
      <c r="AU470" s="25" t="s">
        <v>86</v>
      </c>
    </row>
    <row r="471" s="13" customFormat="1">
      <c r="B471" s="265"/>
      <c r="C471" s="266"/>
      <c r="D471" s="252" t="s">
        <v>428</v>
      </c>
      <c r="E471" s="267" t="s">
        <v>21</v>
      </c>
      <c r="F471" s="268" t="s">
        <v>5224</v>
      </c>
      <c r="G471" s="266"/>
      <c r="H471" s="269">
        <v>261</v>
      </c>
      <c r="I471" s="270"/>
      <c r="J471" s="266"/>
      <c r="K471" s="266"/>
      <c r="L471" s="271"/>
      <c r="M471" s="272"/>
      <c r="N471" s="273"/>
      <c r="O471" s="273"/>
      <c r="P471" s="273"/>
      <c r="Q471" s="273"/>
      <c r="R471" s="273"/>
      <c r="S471" s="273"/>
      <c r="T471" s="274"/>
      <c r="AT471" s="275" t="s">
        <v>428</v>
      </c>
      <c r="AU471" s="275" t="s">
        <v>86</v>
      </c>
      <c r="AV471" s="13" t="s">
        <v>86</v>
      </c>
      <c r="AW471" s="13" t="s">
        <v>39</v>
      </c>
      <c r="AX471" s="13" t="s">
        <v>83</v>
      </c>
      <c r="AY471" s="275" t="s">
        <v>414</v>
      </c>
    </row>
    <row r="472" s="12" customFormat="1">
      <c r="B472" s="255"/>
      <c r="C472" s="256"/>
      <c r="D472" s="252" t="s">
        <v>428</v>
      </c>
      <c r="E472" s="257" t="s">
        <v>21</v>
      </c>
      <c r="F472" s="258" t="s">
        <v>5134</v>
      </c>
      <c r="G472" s="256"/>
      <c r="H472" s="257" t="s">
        <v>21</v>
      </c>
      <c r="I472" s="259"/>
      <c r="J472" s="256"/>
      <c r="K472" s="256"/>
      <c r="L472" s="260"/>
      <c r="M472" s="261"/>
      <c r="N472" s="262"/>
      <c r="O472" s="262"/>
      <c r="P472" s="262"/>
      <c r="Q472" s="262"/>
      <c r="R472" s="262"/>
      <c r="S472" s="262"/>
      <c r="T472" s="263"/>
      <c r="AT472" s="264" t="s">
        <v>428</v>
      </c>
      <c r="AU472" s="264" t="s">
        <v>86</v>
      </c>
      <c r="AV472" s="12" t="s">
        <v>83</v>
      </c>
      <c r="AW472" s="12" t="s">
        <v>39</v>
      </c>
      <c r="AX472" s="12" t="s">
        <v>76</v>
      </c>
      <c r="AY472" s="264" t="s">
        <v>414</v>
      </c>
    </row>
    <row r="473" s="1" customFormat="1" ht="25.5" customHeight="1">
      <c r="B473" s="47"/>
      <c r="C473" s="240" t="s">
        <v>1179</v>
      </c>
      <c r="D473" s="240" t="s">
        <v>418</v>
      </c>
      <c r="E473" s="241" t="s">
        <v>5225</v>
      </c>
      <c r="F473" s="242" t="s">
        <v>5226</v>
      </c>
      <c r="G473" s="243" t="s">
        <v>678</v>
      </c>
      <c r="H473" s="244">
        <v>114</v>
      </c>
      <c r="I473" s="245"/>
      <c r="J473" s="246">
        <f>ROUND(I473*H473,2)</f>
        <v>0</v>
      </c>
      <c r="K473" s="242" t="s">
        <v>421</v>
      </c>
      <c r="L473" s="73"/>
      <c r="M473" s="247" t="s">
        <v>21</v>
      </c>
      <c r="N473" s="248" t="s">
        <v>47</v>
      </c>
      <c r="O473" s="48"/>
      <c r="P473" s="249">
        <f>O473*H473</f>
        <v>0</v>
      </c>
      <c r="Q473" s="249">
        <v>0</v>
      </c>
      <c r="R473" s="249">
        <f>Q473*H473</f>
        <v>0</v>
      </c>
      <c r="S473" s="249">
        <v>0</v>
      </c>
      <c r="T473" s="250">
        <f>S473*H473</f>
        <v>0</v>
      </c>
      <c r="AR473" s="25" t="s">
        <v>690</v>
      </c>
      <c r="AT473" s="25" t="s">
        <v>418</v>
      </c>
      <c r="AU473" s="25" t="s">
        <v>86</v>
      </c>
      <c r="AY473" s="25" t="s">
        <v>414</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690</v>
      </c>
      <c r="BM473" s="25" t="s">
        <v>5227</v>
      </c>
    </row>
    <row r="474" s="1" customFormat="1">
      <c r="B474" s="47"/>
      <c r="C474" s="75"/>
      <c r="D474" s="252" t="s">
        <v>425</v>
      </c>
      <c r="E474" s="75"/>
      <c r="F474" s="253" t="s">
        <v>5223</v>
      </c>
      <c r="G474" s="75"/>
      <c r="H474" s="75"/>
      <c r="I474" s="208"/>
      <c r="J474" s="75"/>
      <c r="K474" s="75"/>
      <c r="L474" s="73"/>
      <c r="M474" s="254"/>
      <c r="N474" s="48"/>
      <c r="O474" s="48"/>
      <c r="P474" s="48"/>
      <c r="Q474" s="48"/>
      <c r="R474" s="48"/>
      <c r="S474" s="48"/>
      <c r="T474" s="96"/>
      <c r="AT474" s="25" t="s">
        <v>425</v>
      </c>
      <c r="AU474" s="25" t="s">
        <v>86</v>
      </c>
    </row>
    <row r="475" s="13" customFormat="1">
      <c r="B475" s="265"/>
      <c r="C475" s="266"/>
      <c r="D475" s="252" t="s">
        <v>428</v>
      </c>
      <c r="E475" s="267" t="s">
        <v>21</v>
      </c>
      <c r="F475" s="268" t="s">
        <v>5228</v>
      </c>
      <c r="G475" s="266"/>
      <c r="H475" s="269">
        <v>114</v>
      </c>
      <c r="I475" s="270"/>
      <c r="J475" s="266"/>
      <c r="K475" s="266"/>
      <c r="L475" s="271"/>
      <c r="M475" s="272"/>
      <c r="N475" s="273"/>
      <c r="O475" s="273"/>
      <c r="P475" s="273"/>
      <c r="Q475" s="273"/>
      <c r="R475" s="273"/>
      <c r="S475" s="273"/>
      <c r="T475" s="274"/>
      <c r="AT475" s="275" t="s">
        <v>428</v>
      </c>
      <c r="AU475" s="275" t="s">
        <v>86</v>
      </c>
      <c r="AV475" s="13" t="s">
        <v>86</v>
      </c>
      <c r="AW475" s="13" t="s">
        <v>39</v>
      </c>
      <c r="AX475" s="13" t="s">
        <v>83</v>
      </c>
      <c r="AY475" s="275" t="s">
        <v>414</v>
      </c>
    </row>
    <row r="476" s="1" customFormat="1" ht="38.25" customHeight="1">
      <c r="B476" s="47"/>
      <c r="C476" s="240" t="s">
        <v>458</v>
      </c>
      <c r="D476" s="240" t="s">
        <v>418</v>
      </c>
      <c r="E476" s="241" t="s">
        <v>5229</v>
      </c>
      <c r="F476" s="242" t="s">
        <v>5230</v>
      </c>
      <c r="G476" s="243" t="s">
        <v>678</v>
      </c>
      <c r="H476" s="244">
        <v>1</v>
      </c>
      <c r="I476" s="245"/>
      <c r="J476" s="246">
        <f>ROUND(I476*H476,2)</f>
        <v>0</v>
      </c>
      <c r="K476" s="242" t="s">
        <v>21</v>
      </c>
      <c r="L476" s="73"/>
      <c r="M476" s="247" t="s">
        <v>21</v>
      </c>
      <c r="N476" s="248" t="s">
        <v>47</v>
      </c>
      <c r="O476" s="48"/>
      <c r="P476" s="249">
        <f>O476*H476</f>
        <v>0</v>
      </c>
      <c r="Q476" s="249">
        <v>0</v>
      </c>
      <c r="R476" s="249">
        <f>Q476*H476</f>
        <v>0</v>
      </c>
      <c r="S476" s="249">
        <v>0</v>
      </c>
      <c r="T476" s="250">
        <f>S476*H476</f>
        <v>0</v>
      </c>
      <c r="AR476" s="25" t="s">
        <v>690</v>
      </c>
      <c r="AT476" s="25" t="s">
        <v>418</v>
      </c>
      <c r="AU476" s="25" t="s">
        <v>86</v>
      </c>
      <c r="AY476" s="25" t="s">
        <v>414</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690</v>
      </c>
      <c r="BM476" s="25" t="s">
        <v>5231</v>
      </c>
    </row>
    <row r="477" s="13" customFormat="1">
      <c r="B477" s="265"/>
      <c r="C477" s="266"/>
      <c r="D477" s="252" t="s">
        <v>428</v>
      </c>
      <c r="E477" s="267" t="s">
        <v>21</v>
      </c>
      <c r="F477" s="268" t="s">
        <v>5232</v>
      </c>
      <c r="G477" s="266"/>
      <c r="H477" s="269">
        <v>1</v>
      </c>
      <c r="I477" s="270"/>
      <c r="J477" s="266"/>
      <c r="K477" s="266"/>
      <c r="L477" s="271"/>
      <c r="M477" s="272"/>
      <c r="N477" s="273"/>
      <c r="O477" s="273"/>
      <c r="P477" s="273"/>
      <c r="Q477" s="273"/>
      <c r="R477" s="273"/>
      <c r="S477" s="273"/>
      <c r="T477" s="274"/>
      <c r="AT477" s="275" t="s">
        <v>428</v>
      </c>
      <c r="AU477" s="275" t="s">
        <v>86</v>
      </c>
      <c r="AV477" s="13" t="s">
        <v>86</v>
      </c>
      <c r="AW477" s="13" t="s">
        <v>39</v>
      </c>
      <c r="AX477" s="13" t="s">
        <v>83</v>
      </c>
      <c r="AY477" s="275" t="s">
        <v>414</v>
      </c>
    </row>
    <row r="478" s="1" customFormat="1" ht="38.25" customHeight="1">
      <c r="B478" s="47"/>
      <c r="C478" s="240" t="s">
        <v>1191</v>
      </c>
      <c r="D478" s="240" t="s">
        <v>418</v>
      </c>
      <c r="E478" s="241" t="s">
        <v>5233</v>
      </c>
      <c r="F478" s="242" t="s">
        <v>5234</v>
      </c>
      <c r="G478" s="243" t="s">
        <v>678</v>
      </c>
      <c r="H478" s="244">
        <v>1</v>
      </c>
      <c r="I478" s="245"/>
      <c r="J478" s="246">
        <f>ROUND(I478*H478,2)</f>
        <v>0</v>
      </c>
      <c r="K478" s="242" t="s">
        <v>21</v>
      </c>
      <c r="L478" s="73"/>
      <c r="M478" s="247" t="s">
        <v>21</v>
      </c>
      <c r="N478" s="248" t="s">
        <v>47</v>
      </c>
      <c r="O478" s="48"/>
      <c r="P478" s="249">
        <f>O478*H478</f>
        <v>0</v>
      </c>
      <c r="Q478" s="249">
        <v>0</v>
      </c>
      <c r="R478" s="249">
        <f>Q478*H478</f>
        <v>0</v>
      </c>
      <c r="S478" s="249">
        <v>0</v>
      </c>
      <c r="T478" s="250">
        <f>S478*H478</f>
        <v>0</v>
      </c>
      <c r="AR478" s="25" t="s">
        <v>690</v>
      </c>
      <c r="AT478" s="25" t="s">
        <v>418</v>
      </c>
      <c r="AU478" s="25" t="s">
        <v>86</v>
      </c>
      <c r="AY478" s="25" t="s">
        <v>414</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690</v>
      </c>
      <c r="BM478" s="25" t="s">
        <v>5235</v>
      </c>
    </row>
    <row r="479" s="13" customFormat="1">
      <c r="B479" s="265"/>
      <c r="C479" s="266"/>
      <c r="D479" s="252" t="s">
        <v>428</v>
      </c>
      <c r="E479" s="267" t="s">
        <v>21</v>
      </c>
      <c r="F479" s="268" t="s">
        <v>5236</v>
      </c>
      <c r="G479" s="266"/>
      <c r="H479" s="269">
        <v>1</v>
      </c>
      <c r="I479" s="270"/>
      <c r="J479" s="266"/>
      <c r="K479" s="266"/>
      <c r="L479" s="271"/>
      <c r="M479" s="272"/>
      <c r="N479" s="273"/>
      <c r="O479" s="273"/>
      <c r="P479" s="273"/>
      <c r="Q479" s="273"/>
      <c r="R479" s="273"/>
      <c r="S479" s="273"/>
      <c r="T479" s="274"/>
      <c r="AT479" s="275" t="s">
        <v>428</v>
      </c>
      <c r="AU479" s="275" t="s">
        <v>86</v>
      </c>
      <c r="AV479" s="13" t="s">
        <v>86</v>
      </c>
      <c r="AW479" s="13" t="s">
        <v>39</v>
      </c>
      <c r="AX479" s="13" t="s">
        <v>83</v>
      </c>
      <c r="AY479" s="275" t="s">
        <v>414</v>
      </c>
    </row>
    <row r="480" s="1" customFormat="1" ht="25.5" customHeight="1">
      <c r="B480" s="47"/>
      <c r="C480" s="240" t="s">
        <v>1199</v>
      </c>
      <c r="D480" s="240" t="s">
        <v>418</v>
      </c>
      <c r="E480" s="241" t="s">
        <v>5237</v>
      </c>
      <c r="F480" s="242" t="s">
        <v>5238</v>
      </c>
      <c r="G480" s="243" t="s">
        <v>678</v>
      </c>
      <c r="H480" s="244">
        <v>8</v>
      </c>
      <c r="I480" s="245"/>
      <c r="J480" s="246">
        <f>ROUND(I480*H480,2)</f>
        <v>0</v>
      </c>
      <c r="K480" s="242" t="s">
        <v>21</v>
      </c>
      <c r="L480" s="73"/>
      <c r="M480" s="247" t="s">
        <v>21</v>
      </c>
      <c r="N480" s="248" t="s">
        <v>47</v>
      </c>
      <c r="O480" s="48"/>
      <c r="P480" s="249">
        <f>O480*H480</f>
        <v>0</v>
      </c>
      <c r="Q480" s="249">
        <v>0.0010200000000000001</v>
      </c>
      <c r="R480" s="249">
        <f>Q480*H480</f>
        <v>0.0081600000000000006</v>
      </c>
      <c r="S480" s="249">
        <v>0</v>
      </c>
      <c r="T480" s="250">
        <f>S480*H480</f>
        <v>0</v>
      </c>
      <c r="AR480" s="25" t="s">
        <v>690</v>
      </c>
      <c r="AT480" s="25" t="s">
        <v>418</v>
      </c>
      <c r="AU480" s="25" t="s">
        <v>86</v>
      </c>
      <c r="AY480" s="25" t="s">
        <v>414</v>
      </c>
      <c r="BE480" s="251">
        <f>IF(N480="základní",J480,0)</f>
        <v>0</v>
      </c>
      <c r="BF480" s="251">
        <f>IF(N480="snížená",J480,0)</f>
        <v>0</v>
      </c>
      <c r="BG480" s="251">
        <f>IF(N480="zákl. přenesená",J480,0)</f>
        <v>0</v>
      </c>
      <c r="BH480" s="251">
        <f>IF(N480="sníž. přenesená",J480,0)</f>
        <v>0</v>
      </c>
      <c r="BI480" s="251">
        <f>IF(N480="nulová",J480,0)</f>
        <v>0</v>
      </c>
      <c r="BJ480" s="25" t="s">
        <v>83</v>
      </c>
      <c r="BK480" s="251">
        <f>ROUND(I480*H480,2)</f>
        <v>0</v>
      </c>
      <c r="BL480" s="25" t="s">
        <v>690</v>
      </c>
      <c r="BM480" s="25" t="s">
        <v>5239</v>
      </c>
    </row>
    <row r="481" s="13" customFormat="1">
      <c r="B481" s="265"/>
      <c r="C481" s="266"/>
      <c r="D481" s="252" t="s">
        <v>428</v>
      </c>
      <c r="E481" s="267" t="s">
        <v>21</v>
      </c>
      <c r="F481" s="268" t="s">
        <v>5240</v>
      </c>
      <c r="G481" s="266"/>
      <c r="H481" s="269">
        <v>8</v>
      </c>
      <c r="I481" s="270"/>
      <c r="J481" s="266"/>
      <c r="K481" s="266"/>
      <c r="L481" s="271"/>
      <c r="M481" s="272"/>
      <c r="N481" s="273"/>
      <c r="O481" s="273"/>
      <c r="P481" s="273"/>
      <c r="Q481" s="273"/>
      <c r="R481" s="273"/>
      <c r="S481" s="273"/>
      <c r="T481" s="274"/>
      <c r="AT481" s="275" t="s">
        <v>428</v>
      </c>
      <c r="AU481" s="275" t="s">
        <v>86</v>
      </c>
      <c r="AV481" s="13" t="s">
        <v>86</v>
      </c>
      <c r="AW481" s="13" t="s">
        <v>39</v>
      </c>
      <c r="AX481" s="13" t="s">
        <v>83</v>
      </c>
      <c r="AY481" s="275" t="s">
        <v>414</v>
      </c>
    </row>
    <row r="482" s="1" customFormat="1" ht="25.5" customHeight="1">
      <c r="B482" s="47"/>
      <c r="C482" s="240" t="s">
        <v>1204</v>
      </c>
      <c r="D482" s="240" t="s">
        <v>418</v>
      </c>
      <c r="E482" s="241" t="s">
        <v>5241</v>
      </c>
      <c r="F482" s="242" t="s">
        <v>5242</v>
      </c>
      <c r="G482" s="243" t="s">
        <v>678</v>
      </c>
      <c r="H482" s="244">
        <v>32</v>
      </c>
      <c r="I482" s="245"/>
      <c r="J482" s="246">
        <f>ROUND(I482*H482,2)</f>
        <v>0</v>
      </c>
      <c r="K482" s="242" t="s">
        <v>21</v>
      </c>
      <c r="L482" s="73"/>
      <c r="M482" s="247" t="s">
        <v>21</v>
      </c>
      <c r="N482" s="248" t="s">
        <v>47</v>
      </c>
      <c r="O482" s="48"/>
      <c r="P482" s="249">
        <f>O482*H482</f>
        <v>0</v>
      </c>
      <c r="Q482" s="249">
        <v>0.0010200000000000001</v>
      </c>
      <c r="R482" s="249">
        <f>Q482*H482</f>
        <v>0.032640000000000002</v>
      </c>
      <c r="S482" s="249">
        <v>0</v>
      </c>
      <c r="T482" s="250">
        <f>S482*H482</f>
        <v>0</v>
      </c>
      <c r="AR482" s="25" t="s">
        <v>690</v>
      </c>
      <c r="AT482" s="25" t="s">
        <v>418</v>
      </c>
      <c r="AU482" s="25" t="s">
        <v>86</v>
      </c>
      <c r="AY482" s="25" t="s">
        <v>414</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690</v>
      </c>
      <c r="BM482" s="25" t="s">
        <v>5243</v>
      </c>
    </row>
    <row r="483" s="13" customFormat="1">
      <c r="B483" s="265"/>
      <c r="C483" s="266"/>
      <c r="D483" s="252" t="s">
        <v>428</v>
      </c>
      <c r="E483" s="267" t="s">
        <v>21</v>
      </c>
      <c r="F483" s="268" t="s">
        <v>5244</v>
      </c>
      <c r="G483" s="266"/>
      <c r="H483" s="269">
        <v>32</v>
      </c>
      <c r="I483" s="270"/>
      <c r="J483" s="266"/>
      <c r="K483" s="266"/>
      <c r="L483" s="271"/>
      <c r="M483" s="272"/>
      <c r="N483" s="273"/>
      <c r="O483" s="273"/>
      <c r="P483" s="273"/>
      <c r="Q483" s="273"/>
      <c r="R483" s="273"/>
      <c r="S483" s="273"/>
      <c r="T483" s="274"/>
      <c r="AT483" s="275" t="s">
        <v>428</v>
      </c>
      <c r="AU483" s="275" t="s">
        <v>86</v>
      </c>
      <c r="AV483" s="13" t="s">
        <v>86</v>
      </c>
      <c r="AW483" s="13" t="s">
        <v>39</v>
      </c>
      <c r="AX483" s="13" t="s">
        <v>83</v>
      </c>
      <c r="AY483" s="275" t="s">
        <v>414</v>
      </c>
    </row>
    <row r="484" s="1" customFormat="1" ht="38.25" customHeight="1">
      <c r="B484" s="47"/>
      <c r="C484" s="240" t="s">
        <v>1210</v>
      </c>
      <c r="D484" s="240" t="s">
        <v>418</v>
      </c>
      <c r="E484" s="241" t="s">
        <v>5245</v>
      </c>
      <c r="F484" s="242" t="s">
        <v>5246</v>
      </c>
      <c r="G484" s="243" t="s">
        <v>678</v>
      </c>
      <c r="H484" s="244">
        <v>8</v>
      </c>
      <c r="I484" s="245"/>
      <c r="J484" s="246">
        <f>ROUND(I484*H484,2)</f>
        <v>0</v>
      </c>
      <c r="K484" s="242" t="s">
        <v>21</v>
      </c>
      <c r="L484" s="73"/>
      <c r="M484" s="247" t="s">
        <v>21</v>
      </c>
      <c r="N484" s="248" t="s">
        <v>47</v>
      </c>
      <c r="O484" s="48"/>
      <c r="P484" s="249">
        <f>O484*H484</f>
        <v>0</v>
      </c>
      <c r="Q484" s="249">
        <v>0.0041200000000000004</v>
      </c>
      <c r="R484" s="249">
        <f>Q484*H484</f>
        <v>0.032960000000000003</v>
      </c>
      <c r="S484" s="249">
        <v>0</v>
      </c>
      <c r="T484" s="250">
        <f>S484*H484</f>
        <v>0</v>
      </c>
      <c r="AR484" s="25" t="s">
        <v>690</v>
      </c>
      <c r="AT484" s="25" t="s">
        <v>418</v>
      </c>
      <c r="AU484" s="25" t="s">
        <v>86</v>
      </c>
      <c r="AY484" s="25" t="s">
        <v>414</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690</v>
      </c>
      <c r="BM484" s="25" t="s">
        <v>5247</v>
      </c>
    </row>
    <row r="485" s="13" customFormat="1">
      <c r="B485" s="265"/>
      <c r="C485" s="266"/>
      <c r="D485" s="252" t="s">
        <v>428</v>
      </c>
      <c r="E485" s="267" t="s">
        <v>21</v>
      </c>
      <c r="F485" s="268" t="s">
        <v>5248</v>
      </c>
      <c r="G485" s="266"/>
      <c r="H485" s="269">
        <v>8</v>
      </c>
      <c r="I485" s="270"/>
      <c r="J485" s="266"/>
      <c r="K485" s="266"/>
      <c r="L485" s="271"/>
      <c r="M485" s="272"/>
      <c r="N485" s="273"/>
      <c r="O485" s="273"/>
      <c r="P485" s="273"/>
      <c r="Q485" s="273"/>
      <c r="R485" s="273"/>
      <c r="S485" s="273"/>
      <c r="T485" s="274"/>
      <c r="AT485" s="275" t="s">
        <v>428</v>
      </c>
      <c r="AU485" s="275" t="s">
        <v>86</v>
      </c>
      <c r="AV485" s="13" t="s">
        <v>86</v>
      </c>
      <c r="AW485" s="13" t="s">
        <v>39</v>
      </c>
      <c r="AX485" s="13" t="s">
        <v>83</v>
      </c>
      <c r="AY485" s="275" t="s">
        <v>414</v>
      </c>
    </row>
    <row r="486" s="1" customFormat="1" ht="38.25" customHeight="1">
      <c r="B486" s="47"/>
      <c r="C486" s="240" t="s">
        <v>1215</v>
      </c>
      <c r="D486" s="240" t="s">
        <v>418</v>
      </c>
      <c r="E486" s="241" t="s">
        <v>5249</v>
      </c>
      <c r="F486" s="242" t="s">
        <v>5250</v>
      </c>
      <c r="G486" s="243" t="s">
        <v>678</v>
      </c>
      <c r="H486" s="244">
        <v>1</v>
      </c>
      <c r="I486" s="245"/>
      <c r="J486" s="246">
        <f>ROUND(I486*H486,2)</f>
        <v>0</v>
      </c>
      <c r="K486" s="242" t="s">
        <v>21</v>
      </c>
      <c r="L486" s="73"/>
      <c r="M486" s="247" t="s">
        <v>21</v>
      </c>
      <c r="N486" s="248" t="s">
        <v>47</v>
      </c>
      <c r="O486" s="48"/>
      <c r="P486" s="249">
        <f>O486*H486</f>
        <v>0</v>
      </c>
      <c r="Q486" s="249">
        <v>0.0023500000000000001</v>
      </c>
      <c r="R486" s="249">
        <f>Q486*H486</f>
        <v>0.0023500000000000001</v>
      </c>
      <c r="S486" s="249">
        <v>0</v>
      </c>
      <c r="T486" s="250">
        <f>S486*H486</f>
        <v>0</v>
      </c>
      <c r="AR486" s="25" t="s">
        <v>690</v>
      </c>
      <c r="AT486" s="25" t="s">
        <v>418</v>
      </c>
      <c r="AU486" s="25" t="s">
        <v>86</v>
      </c>
      <c r="AY486" s="25" t="s">
        <v>414</v>
      </c>
      <c r="BE486" s="251">
        <f>IF(N486="základní",J486,0)</f>
        <v>0</v>
      </c>
      <c r="BF486" s="251">
        <f>IF(N486="snížená",J486,0)</f>
        <v>0</v>
      </c>
      <c r="BG486" s="251">
        <f>IF(N486="zákl. přenesená",J486,0)</f>
        <v>0</v>
      </c>
      <c r="BH486" s="251">
        <f>IF(N486="sníž. přenesená",J486,0)</f>
        <v>0</v>
      </c>
      <c r="BI486" s="251">
        <f>IF(N486="nulová",J486,0)</f>
        <v>0</v>
      </c>
      <c r="BJ486" s="25" t="s">
        <v>83</v>
      </c>
      <c r="BK486" s="251">
        <f>ROUND(I486*H486,2)</f>
        <v>0</v>
      </c>
      <c r="BL486" s="25" t="s">
        <v>690</v>
      </c>
      <c r="BM486" s="25" t="s">
        <v>5251</v>
      </c>
    </row>
    <row r="487" s="13" customFormat="1">
      <c r="B487" s="265"/>
      <c r="C487" s="266"/>
      <c r="D487" s="252" t="s">
        <v>428</v>
      </c>
      <c r="E487" s="267" t="s">
        <v>21</v>
      </c>
      <c r="F487" s="268" t="s">
        <v>5252</v>
      </c>
      <c r="G487" s="266"/>
      <c r="H487" s="269">
        <v>1</v>
      </c>
      <c r="I487" s="270"/>
      <c r="J487" s="266"/>
      <c r="K487" s="266"/>
      <c r="L487" s="271"/>
      <c r="M487" s="272"/>
      <c r="N487" s="273"/>
      <c r="O487" s="273"/>
      <c r="P487" s="273"/>
      <c r="Q487" s="273"/>
      <c r="R487" s="273"/>
      <c r="S487" s="273"/>
      <c r="T487" s="274"/>
      <c r="AT487" s="275" t="s">
        <v>428</v>
      </c>
      <c r="AU487" s="275" t="s">
        <v>86</v>
      </c>
      <c r="AV487" s="13" t="s">
        <v>86</v>
      </c>
      <c r="AW487" s="13" t="s">
        <v>39</v>
      </c>
      <c r="AX487" s="13" t="s">
        <v>83</v>
      </c>
      <c r="AY487" s="275" t="s">
        <v>414</v>
      </c>
    </row>
    <row r="488" s="1" customFormat="1" ht="16.5" customHeight="1">
      <c r="B488" s="47"/>
      <c r="C488" s="240" t="s">
        <v>1220</v>
      </c>
      <c r="D488" s="240" t="s">
        <v>418</v>
      </c>
      <c r="E488" s="241" t="s">
        <v>5253</v>
      </c>
      <c r="F488" s="242" t="s">
        <v>5254</v>
      </c>
      <c r="G488" s="243" t="s">
        <v>678</v>
      </c>
      <c r="H488" s="244">
        <v>1</v>
      </c>
      <c r="I488" s="245"/>
      <c r="J488" s="246">
        <f>ROUND(I488*H488,2)</f>
        <v>0</v>
      </c>
      <c r="K488" s="242" t="s">
        <v>421</v>
      </c>
      <c r="L488" s="73"/>
      <c r="M488" s="247" t="s">
        <v>21</v>
      </c>
      <c r="N488" s="248" t="s">
        <v>47</v>
      </c>
      <c r="O488" s="48"/>
      <c r="P488" s="249">
        <f>O488*H488</f>
        <v>0</v>
      </c>
      <c r="Q488" s="249">
        <v>0.00029</v>
      </c>
      <c r="R488" s="249">
        <f>Q488*H488</f>
        <v>0.00029</v>
      </c>
      <c r="S488" s="249">
        <v>0</v>
      </c>
      <c r="T488" s="250">
        <f>S488*H488</f>
        <v>0</v>
      </c>
      <c r="AR488" s="25" t="s">
        <v>690</v>
      </c>
      <c r="AT488" s="25" t="s">
        <v>418</v>
      </c>
      <c r="AU488" s="25" t="s">
        <v>86</v>
      </c>
      <c r="AY488" s="25" t="s">
        <v>414</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690</v>
      </c>
      <c r="BM488" s="25" t="s">
        <v>5255</v>
      </c>
    </row>
    <row r="489" s="13" customFormat="1">
      <c r="B489" s="265"/>
      <c r="C489" s="266"/>
      <c r="D489" s="252" t="s">
        <v>428</v>
      </c>
      <c r="E489" s="267" t="s">
        <v>21</v>
      </c>
      <c r="F489" s="268" t="s">
        <v>5256</v>
      </c>
      <c r="G489" s="266"/>
      <c r="H489" s="269">
        <v>1</v>
      </c>
      <c r="I489" s="270"/>
      <c r="J489" s="266"/>
      <c r="K489" s="266"/>
      <c r="L489" s="271"/>
      <c r="M489" s="272"/>
      <c r="N489" s="273"/>
      <c r="O489" s="273"/>
      <c r="P489" s="273"/>
      <c r="Q489" s="273"/>
      <c r="R489" s="273"/>
      <c r="S489" s="273"/>
      <c r="T489" s="274"/>
      <c r="AT489" s="275" t="s">
        <v>428</v>
      </c>
      <c r="AU489" s="275" t="s">
        <v>86</v>
      </c>
      <c r="AV489" s="13" t="s">
        <v>86</v>
      </c>
      <c r="AW489" s="13" t="s">
        <v>39</v>
      </c>
      <c r="AX489" s="13" t="s">
        <v>83</v>
      </c>
      <c r="AY489" s="275" t="s">
        <v>414</v>
      </c>
    </row>
    <row r="490" s="1" customFormat="1" ht="16.5" customHeight="1">
      <c r="B490" s="47"/>
      <c r="C490" s="240" t="s">
        <v>1224</v>
      </c>
      <c r="D490" s="240" t="s">
        <v>418</v>
      </c>
      <c r="E490" s="241" t="s">
        <v>5257</v>
      </c>
      <c r="F490" s="242" t="s">
        <v>5258</v>
      </c>
      <c r="G490" s="243" t="s">
        <v>678</v>
      </c>
      <c r="H490" s="244">
        <v>1</v>
      </c>
      <c r="I490" s="245"/>
      <c r="J490" s="246">
        <f>ROUND(I490*H490,2)</f>
        <v>0</v>
      </c>
      <c r="K490" s="242" t="s">
        <v>421</v>
      </c>
      <c r="L490" s="73"/>
      <c r="M490" s="247" t="s">
        <v>21</v>
      </c>
      <c r="N490" s="248" t="s">
        <v>47</v>
      </c>
      <c r="O490" s="48"/>
      <c r="P490" s="249">
        <f>O490*H490</f>
        <v>0</v>
      </c>
      <c r="Q490" s="249">
        <v>0.00017000000000000001</v>
      </c>
      <c r="R490" s="249">
        <f>Q490*H490</f>
        <v>0.00017000000000000001</v>
      </c>
      <c r="S490" s="249">
        <v>0</v>
      </c>
      <c r="T490" s="250">
        <f>S490*H490</f>
        <v>0</v>
      </c>
      <c r="AR490" s="25" t="s">
        <v>690</v>
      </c>
      <c r="AT490" s="25" t="s">
        <v>418</v>
      </c>
      <c r="AU490" s="25" t="s">
        <v>86</v>
      </c>
      <c r="AY490" s="25" t="s">
        <v>414</v>
      </c>
      <c r="BE490" s="251">
        <f>IF(N490="základní",J490,0)</f>
        <v>0</v>
      </c>
      <c r="BF490" s="251">
        <f>IF(N490="snížená",J490,0)</f>
        <v>0</v>
      </c>
      <c r="BG490" s="251">
        <f>IF(N490="zákl. přenesená",J490,0)</f>
        <v>0</v>
      </c>
      <c r="BH490" s="251">
        <f>IF(N490="sníž. přenesená",J490,0)</f>
        <v>0</v>
      </c>
      <c r="BI490" s="251">
        <f>IF(N490="nulová",J490,0)</f>
        <v>0</v>
      </c>
      <c r="BJ490" s="25" t="s">
        <v>83</v>
      </c>
      <c r="BK490" s="251">
        <f>ROUND(I490*H490,2)</f>
        <v>0</v>
      </c>
      <c r="BL490" s="25" t="s">
        <v>690</v>
      </c>
      <c r="BM490" s="25" t="s">
        <v>5259</v>
      </c>
    </row>
    <row r="491" s="13" customFormat="1">
      <c r="B491" s="265"/>
      <c r="C491" s="266"/>
      <c r="D491" s="252" t="s">
        <v>428</v>
      </c>
      <c r="E491" s="267" t="s">
        <v>21</v>
      </c>
      <c r="F491" s="268" t="s">
        <v>5260</v>
      </c>
      <c r="G491" s="266"/>
      <c r="H491" s="269">
        <v>1</v>
      </c>
      <c r="I491" s="270"/>
      <c r="J491" s="266"/>
      <c r="K491" s="266"/>
      <c r="L491" s="271"/>
      <c r="M491" s="272"/>
      <c r="N491" s="273"/>
      <c r="O491" s="273"/>
      <c r="P491" s="273"/>
      <c r="Q491" s="273"/>
      <c r="R491" s="273"/>
      <c r="S491" s="273"/>
      <c r="T491" s="274"/>
      <c r="AT491" s="275" t="s">
        <v>428</v>
      </c>
      <c r="AU491" s="275" t="s">
        <v>86</v>
      </c>
      <c r="AV491" s="13" t="s">
        <v>86</v>
      </c>
      <c r="AW491" s="13" t="s">
        <v>39</v>
      </c>
      <c r="AX491" s="13" t="s">
        <v>83</v>
      </c>
      <c r="AY491" s="275" t="s">
        <v>414</v>
      </c>
    </row>
    <row r="492" s="1" customFormat="1" ht="16.5" customHeight="1">
      <c r="B492" s="47"/>
      <c r="C492" s="240" t="s">
        <v>1228</v>
      </c>
      <c r="D492" s="240" t="s">
        <v>418</v>
      </c>
      <c r="E492" s="241" t="s">
        <v>5261</v>
      </c>
      <c r="F492" s="242" t="s">
        <v>5262</v>
      </c>
      <c r="G492" s="243" t="s">
        <v>145</v>
      </c>
      <c r="H492" s="244">
        <v>1315</v>
      </c>
      <c r="I492" s="245"/>
      <c r="J492" s="246">
        <f>ROUND(I492*H492,2)</f>
        <v>0</v>
      </c>
      <c r="K492" s="242" t="s">
        <v>421</v>
      </c>
      <c r="L492" s="73"/>
      <c r="M492" s="247" t="s">
        <v>21</v>
      </c>
      <c r="N492" s="248" t="s">
        <v>47</v>
      </c>
      <c r="O492" s="48"/>
      <c r="P492" s="249">
        <f>O492*H492</f>
        <v>0</v>
      </c>
      <c r="Q492" s="249">
        <v>0</v>
      </c>
      <c r="R492" s="249">
        <f>Q492*H492</f>
        <v>0</v>
      </c>
      <c r="S492" s="249">
        <v>0</v>
      </c>
      <c r="T492" s="250">
        <f>S492*H492</f>
        <v>0</v>
      </c>
      <c r="AR492" s="25" t="s">
        <v>690</v>
      </c>
      <c r="AT492" s="25" t="s">
        <v>418</v>
      </c>
      <c r="AU492" s="25" t="s">
        <v>86</v>
      </c>
      <c r="AY492" s="25" t="s">
        <v>414</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690</v>
      </c>
      <c r="BM492" s="25" t="s">
        <v>5263</v>
      </c>
    </row>
    <row r="493" s="1" customFormat="1">
      <c r="B493" s="47"/>
      <c r="C493" s="75"/>
      <c r="D493" s="252" t="s">
        <v>425</v>
      </c>
      <c r="E493" s="75"/>
      <c r="F493" s="253" t="s">
        <v>5264</v>
      </c>
      <c r="G493" s="75"/>
      <c r="H493" s="75"/>
      <c r="I493" s="208"/>
      <c r="J493" s="75"/>
      <c r="K493" s="75"/>
      <c r="L493" s="73"/>
      <c r="M493" s="254"/>
      <c r="N493" s="48"/>
      <c r="O493" s="48"/>
      <c r="P493" s="48"/>
      <c r="Q493" s="48"/>
      <c r="R493" s="48"/>
      <c r="S493" s="48"/>
      <c r="T493" s="96"/>
      <c r="AT493" s="25" t="s">
        <v>425</v>
      </c>
      <c r="AU493" s="25" t="s">
        <v>86</v>
      </c>
    </row>
    <row r="494" s="13" customFormat="1">
      <c r="B494" s="265"/>
      <c r="C494" s="266"/>
      <c r="D494" s="252" t="s">
        <v>428</v>
      </c>
      <c r="E494" s="267" t="s">
        <v>21</v>
      </c>
      <c r="F494" s="268" t="s">
        <v>5265</v>
      </c>
      <c r="G494" s="266"/>
      <c r="H494" s="269">
        <v>971</v>
      </c>
      <c r="I494" s="270"/>
      <c r="J494" s="266"/>
      <c r="K494" s="266"/>
      <c r="L494" s="271"/>
      <c r="M494" s="272"/>
      <c r="N494" s="273"/>
      <c r="O494" s="273"/>
      <c r="P494" s="273"/>
      <c r="Q494" s="273"/>
      <c r="R494" s="273"/>
      <c r="S494" s="273"/>
      <c r="T494" s="274"/>
      <c r="AT494" s="275" t="s">
        <v>428</v>
      </c>
      <c r="AU494" s="275" t="s">
        <v>86</v>
      </c>
      <c r="AV494" s="13" t="s">
        <v>86</v>
      </c>
      <c r="AW494" s="13" t="s">
        <v>39</v>
      </c>
      <c r="AX494" s="13" t="s">
        <v>76</v>
      </c>
      <c r="AY494" s="275" t="s">
        <v>414</v>
      </c>
    </row>
    <row r="495" s="13" customFormat="1">
      <c r="B495" s="265"/>
      <c r="C495" s="266"/>
      <c r="D495" s="252" t="s">
        <v>428</v>
      </c>
      <c r="E495" s="267" t="s">
        <v>21</v>
      </c>
      <c r="F495" s="268" t="s">
        <v>5266</v>
      </c>
      <c r="G495" s="266"/>
      <c r="H495" s="269">
        <v>344</v>
      </c>
      <c r="I495" s="270"/>
      <c r="J495" s="266"/>
      <c r="K495" s="266"/>
      <c r="L495" s="271"/>
      <c r="M495" s="272"/>
      <c r="N495" s="273"/>
      <c r="O495" s="273"/>
      <c r="P495" s="273"/>
      <c r="Q495" s="273"/>
      <c r="R495" s="273"/>
      <c r="S495" s="273"/>
      <c r="T495" s="274"/>
      <c r="AT495" s="275" t="s">
        <v>428</v>
      </c>
      <c r="AU495" s="275" t="s">
        <v>86</v>
      </c>
      <c r="AV495" s="13" t="s">
        <v>86</v>
      </c>
      <c r="AW495" s="13" t="s">
        <v>39</v>
      </c>
      <c r="AX495" s="13" t="s">
        <v>76</v>
      </c>
      <c r="AY495" s="275" t="s">
        <v>414</v>
      </c>
    </row>
    <row r="496" s="15" customFormat="1">
      <c r="B496" s="287"/>
      <c r="C496" s="288"/>
      <c r="D496" s="252" t="s">
        <v>428</v>
      </c>
      <c r="E496" s="289" t="s">
        <v>21</v>
      </c>
      <c r="F496" s="290" t="s">
        <v>235</v>
      </c>
      <c r="G496" s="288"/>
      <c r="H496" s="291">
        <v>1315</v>
      </c>
      <c r="I496" s="292"/>
      <c r="J496" s="288"/>
      <c r="K496" s="288"/>
      <c r="L496" s="293"/>
      <c r="M496" s="294"/>
      <c r="N496" s="295"/>
      <c r="O496" s="295"/>
      <c r="P496" s="295"/>
      <c r="Q496" s="295"/>
      <c r="R496" s="295"/>
      <c r="S496" s="295"/>
      <c r="T496" s="296"/>
      <c r="AT496" s="297" t="s">
        <v>428</v>
      </c>
      <c r="AU496" s="297" t="s">
        <v>86</v>
      </c>
      <c r="AV496" s="15" t="s">
        <v>422</v>
      </c>
      <c r="AW496" s="15" t="s">
        <v>39</v>
      </c>
      <c r="AX496" s="15" t="s">
        <v>83</v>
      </c>
      <c r="AY496" s="297" t="s">
        <v>414</v>
      </c>
    </row>
    <row r="497" s="1" customFormat="1" ht="16.5" customHeight="1">
      <c r="B497" s="47"/>
      <c r="C497" s="240" t="s">
        <v>1233</v>
      </c>
      <c r="D497" s="240" t="s">
        <v>418</v>
      </c>
      <c r="E497" s="241" t="s">
        <v>5267</v>
      </c>
      <c r="F497" s="242" t="s">
        <v>5268</v>
      </c>
      <c r="G497" s="243" t="s">
        <v>145</v>
      </c>
      <c r="H497" s="244">
        <v>180</v>
      </c>
      <c r="I497" s="245"/>
      <c r="J497" s="246">
        <f>ROUND(I497*H497,2)</f>
        <v>0</v>
      </c>
      <c r="K497" s="242" t="s">
        <v>421</v>
      </c>
      <c r="L497" s="73"/>
      <c r="M497" s="247" t="s">
        <v>21</v>
      </c>
      <c r="N497" s="248" t="s">
        <v>47</v>
      </c>
      <c r="O497" s="48"/>
      <c r="P497" s="249">
        <f>O497*H497</f>
        <v>0</v>
      </c>
      <c r="Q497" s="249">
        <v>0</v>
      </c>
      <c r="R497" s="249">
        <f>Q497*H497</f>
        <v>0</v>
      </c>
      <c r="S497" s="249">
        <v>0</v>
      </c>
      <c r="T497" s="250">
        <f>S497*H497</f>
        <v>0</v>
      </c>
      <c r="AR497" s="25" t="s">
        <v>690</v>
      </c>
      <c r="AT497" s="25" t="s">
        <v>418</v>
      </c>
      <c r="AU497" s="25" t="s">
        <v>86</v>
      </c>
      <c r="AY497" s="25" t="s">
        <v>414</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690</v>
      </c>
      <c r="BM497" s="25" t="s">
        <v>5269</v>
      </c>
    </row>
    <row r="498" s="1" customFormat="1">
      <c r="B498" s="47"/>
      <c r="C498" s="75"/>
      <c r="D498" s="252" t="s">
        <v>425</v>
      </c>
      <c r="E498" s="75"/>
      <c r="F498" s="253" t="s">
        <v>5264</v>
      </c>
      <c r="G498" s="75"/>
      <c r="H498" s="75"/>
      <c r="I498" s="208"/>
      <c r="J498" s="75"/>
      <c r="K498" s="75"/>
      <c r="L498" s="73"/>
      <c r="M498" s="254"/>
      <c r="N498" s="48"/>
      <c r="O498" s="48"/>
      <c r="P498" s="48"/>
      <c r="Q498" s="48"/>
      <c r="R498" s="48"/>
      <c r="S498" s="48"/>
      <c r="T498" s="96"/>
      <c r="AT498" s="25" t="s">
        <v>425</v>
      </c>
      <c r="AU498" s="25" t="s">
        <v>86</v>
      </c>
    </row>
    <row r="499" s="13" customFormat="1">
      <c r="B499" s="265"/>
      <c r="C499" s="266"/>
      <c r="D499" s="252" t="s">
        <v>428</v>
      </c>
      <c r="E499" s="267" t="s">
        <v>21</v>
      </c>
      <c r="F499" s="268" t="s">
        <v>5270</v>
      </c>
      <c r="G499" s="266"/>
      <c r="H499" s="269">
        <v>180</v>
      </c>
      <c r="I499" s="270"/>
      <c r="J499" s="266"/>
      <c r="K499" s="266"/>
      <c r="L499" s="271"/>
      <c r="M499" s="272"/>
      <c r="N499" s="273"/>
      <c r="O499" s="273"/>
      <c r="P499" s="273"/>
      <c r="Q499" s="273"/>
      <c r="R499" s="273"/>
      <c r="S499" s="273"/>
      <c r="T499" s="274"/>
      <c r="AT499" s="275" t="s">
        <v>428</v>
      </c>
      <c r="AU499" s="275" t="s">
        <v>86</v>
      </c>
      <c r="AV499" s="13" t="s">
        <v>86</v>
      </c>
      <c r="AW499" s="13" t="s">
        <v>39</v>
      </c>
      <c r="AX499" s="13" t="s">
        <v>83</v>
      </c>
      <c r="AY499" s="275" t="s">
        <v>414</v>
      </c>
    </row>
    <row r="500" s="1" customFormat="1" ht="25.5" customHeight="1">
      <c r="B500" s="47"/>
      <c r="C500" s="240" t="s">
        <v>1237</v>
      </c>
      <c r="D500" s="240" t="s">
        <v>418</v>
      </c>
      <c r="E500" s="241" t="s">
        <v>5271</v>
      </c>
      <c r="F500" s="242" t="s">
        <v>5272</v>
      </c>
      <c r="G500" s="243" t="s">
        <v>678</v>
      </c>
      <c r="H500" s="244">
        <v>1</v>
      </c>
      <c r="I500" s="245"/>
      <c r="J500" s="246">
        <f>ROUND(I500*H500,2)</f>
        <v>0</v>
      </c>
      <c r="K500" s="242" t="s">
        <v>21</v>
      </c>
      <c r="L500" s="73"/>
      <c r="M500" s="247" t="s">
        <v>21</v>
      </c>
      <c r="N500" s="248" t="s">
        <v>47</v>
      </c>
      <c r="O500" s="48"/>
      <c r="P500" s="249">
        <f>O500*H500</f>
        <v>0</v>
      </c>
      <c r="Q500" s="249">
        <v>0</v>
      </c>
      <c r="R500" s="249">
        <f>Q500*H500</f>
        <v>0</v>
      </c>
      <c r="S500" s="249">
        <v>0</v>
      </c>
      <c r="T500" s="250">
        <f>S500*H500</f>
        <v>0</v>
      </c>
      <c r="AR500" s="25" t="s">
        <v>690</v>
      </c>
      <c r="AT500" s="25" t="s">
        <v>418</v>
      </c>
      <c r="AU500" s="25" t="s">
        <v>86</v>
      </c>
      <c r="AY500" s="25" t="s">
        <v>414</v>
      </c>
      <c r="BE500" s="251">
        <f>IF(N500="základní",J500,0)</f>
        <v>0</v>
      </c>
      <c r="BF500" s="251">
        <f>IF(N500="snížená",J500,0)</f>
        <v>0</v>
      </c>
      <c r="BG500" s="251">
        <f>IF(N500="zákl. přenesená",J500,0)</f>
        <v>0</v>
      </c>
      <c r="BH500" s="251">
        <f>IF(N500="sníž. přenesená",J500,0)</f>
        <v>0</v>
      </c>
      <c r="BI500" s="251">
        <f>IF(N500="nulová",J500,0)</f>
        <v>0</v>
      </c>
      <c r="BJ500" s="25" t="s">
        <v>83</v>
      </c>
      <c r="BK500" s="251">
        <f>ROUND(I500*H500,2)</f>
        <v>0</v>
      </c>
      <c r="BL500" s="25" t="s">
        <v>690</v>
      </c>
      <c r="BM500" s="25" t="s">
        <v>5273</v>
      </c>
    </row>
    <row r="501" s="1" customFormat="1" ht="16.5" customHeight="1">
      <c r="B501" s="47"/>
      <c r="C501" s="240" t="s">
        <v>1241</v>
      </c>
      <c r="D501" s="240" t="s">
        <v>418</v>
      </c>
      <c r="E501" s="241" t="s">
        <v>5274</v>
      </c>
      <c r="F501" s="242" t="s">
        <v>5275</v>
      </c>
      <c r="G501" s="243" t="s">
        <v>145</v>
      </c>
      <c r="H501" s="244">
        <v>95</v>
      </c>
      <c r="I501" s="245"/>
      <c r="J501" s="246">
        <f>ROUND(I501*H501,2)</f>
        <v>0</v>
      </c>
      <c r="K501" s="242" t="s">
        <v>421</v>
      </c>
      <c r="L501" s="73"/>
      <c r="M501" s="247" t="s">
        <v>21</v>
      </c>
      <c r="N501" s="248" t="s">
        <v>47</v>
      </c>
      <c r="O501" s="48"/>
      <c r="P501" s="249">
        <f>O501*H501</f>
        <v>0</v>
      </c>
      <c r="Q501" s="249">
        <v>0</v>
      </c>
      <c r="R501" s="249">
        <f>Q501*H501</f>
        <v>0</v>
      </c>
      <c r="S501" s="249">
        <v>0</v>
      </c>
      <c r="T501" s="250">
        <f>S501*H501</f>
        <v>0</v>
      </c>
      <c r="AR501" s="25" t="s">
        <v>690</v>
      </c>
      <c r="AT501" s="25" t="s">
        <v>418</v>
      </c>
      <c r="AU501" s="25" t="s">
        <v>86</v>
      </c>
      <c r="AY501" s="25" t="s">
        <v>414</v>
      </c>
      <c r="BE501" s="251">
        <f>IF(N501="základní",J501,0)</f>
        <v>0</v>
      </c>
      <c r="BF501" s="251">
        <f>IF(N501="snížená",J501,0)</f>
        <v>0</v>
      </c>
      <c r="BG501" s="251">
        <f>IF(N501="zákl. přenesená",J501,0)</f>
        <v>0</v>
      </c>
      <c r="BH501" s="251">
        <f>IF(N501="sníž. přenesená",J501,0)</f>
        <v>0</v>
      </c>
      <c r="BI501" s="251">
        <f>IF(N501="nulová",J501,0)</f>
        <v>0</v>
      </c>
      <c r="BJ501" s="25" t="s">
        <v>83</v>
      </c>
      <c r="BK501" s="251">
        <f>ROUND(I501*H501,2)</f>
        <v>0</v>
      </c>
      <c r="BL501" s="25" t="s">
        <v>690</v>
      </c>
      <c r="BM501" s="25" t="s">
        <v>5276</v>
      </c>
    </row>
    <row r="502" s="1" customFormat="1" ht="16.5" customHeight="1">
      <c r="B502" s="47"/>
      <c r="C502" s="240" t="s">
        <v>1248</v>
      </c>
      <c r="D502" s="240" t="s">
        <v>418</v>
      </c>
      <c r="E502" s="241" t="s">
        <v>5277</v>
      </c>
      <c r="F502" s="242" t="s">
        <v>5278</v>
      </c>
      <c r="G502" s="243" t="s">
        <v>678</v>
      </c>
      <c r="H502" s="244">
        <v>63</v>
      </c>
      <c r="I502" s="245"/>
      <c r="J502" s="246">
        <f>ROUND(I502*H502,2)</f>
        <v>0</v>
      </c>
      <c r="K502" s="242" t="s">
        <v>21</v>
      </c>
      <c r="L502" s="73"/>
      <c r="M502" s="247" t="s">
        <v>21</v>
      </c>
      <c r="N502" s="248" t="s">
        <v>47</v>
      </c>
      <c r="O502" s="48"/>
      <c r="P502" s="249">
        <f>O502*H502</f>
        <v>0</v>
      </c>
      <c r="Q502" s="249">
        <v>0</v>
      </c>
      <c r="R502" s="249">
        <f>Q502*H502</f>
        <v>0</v>
      </c>
      <c r="S502" s="249">
        <v>0.002</v>
      </c>
      <c r="T502" s="250">
        <f>S502*H502</f>
        <v>0.126</v>
      </c>
      <c r="AR502" s="25" t="s">
        <v>690</v>
      </c>
      <c r="AT502" s="25" t="s">
        <v>418</v>
      </c>
      <c r="AU502" s="25" t="s">
        <v>86</v>
      </c>
      <c r="AY502" s="25" t="s">
        <v>414</v>
      </c>
      <c r="BE502" s="251">
        <f>IF(N502="základní",J502,0)</f>
        <v>0</v>
      </c>
      <c r="BF502" s="251">
        <f>IF(N502="snížená",J502,0)</f>
        <v>0</v>
      </c>
      <c r="BG502" s="251">
        <f>IF(N502="zákl. přenesená",J502,0)</f>
        <v>0</v>
      </c>
      <c r="BH502" s="251">
        <f>IF(N502="sníž. přenesená",J502,0)</f>
        <v>0</v>
      </c>
      <c r="BI502" s="251">
        <f>IF(N502="nulová",J502,0)</f>
        <v>0</v>
      </c>
      <c r="BJ502" s="25" t="s">
        <v>83</v>
      </c>
      <c r="BK502" s="251">
        <f>ROUND(I502*H502,2)</f>
        <v>0</v>
      </c>
      <c r="BL502" s="25" t="s">
        <v>690</v>
      </c>
      <c r="BM502" s="25" t="s">
        <v>5279</v>
      </c>
    </row>
    <row r="503" s="13" customFormat="1">
      <c r="B503" s="265"/>
      <c r="C503" s="266"/>
      <c r="D503" s="252" t="s">
        <v>428</v>
      </c>
      <c r="E503" s="267" t="s">
        <v>21</v>
      </c>
      <c r="F503" s="268" t="s">
        <v>5280</v>
      </c>
      <c r="G503" s="266"/>
      <c r="H503" s="269">
        <v>63</v>
      </c>
      <c r="I503" s="270"/>
      <c r="J503" s="266"/>
      <c r="K503" s="266"/>
      <c r="L503" s="271"/>
      <c r="M503" s="272"/>
      <c r="N503" s="273"/>
      <c r="O503" s="273"/>
      <c r="P503" s="273"/>
      <c r="Q503" s="273"/>
      <c r="R503" s="273"/>
      <c r="S503" s="273"/>
      <c r="T503" s="274"/>
      <c r="AT503" s="275" t="s">
        <v>428</v>
      </c>
      <c r="AU503" s="275" t="s">
        <v>86</v>
      </c>
      <c r="AV503" s="13" t="s">
        <v>86</v>
      </c>
      <c r="AW503" s="13" t="s">
        <v>39</v>
      </c>
      <c r="AX503" s="13" t="s">
        <v>83</v>
      </c>
      <c r="AY503" s="275" t="s">
        <v>414</v>
      </c>
    </row>
    <row r="504" s="1" customFormat="1" ht="16.5" customHeight="1">
      <c r="B504" s="47"/>
      <c r="C504" s="240" t="s">
        <v>1255</v>
      </c>
      <c r="D504" s="240" t="s">
        <v>418</v>
      </c>
      <c r="E504" s="241" t="s">
        <v>5281</v>
      </c>
      <c r="F504" s="242" t="s">
        <v>5282</v>
      </c>
      <c r="G504" s="243" t="s">
        <v>678</v>
      </c>
      <c r="H504" s="244">
        <v>96</v>
      </c>
      <c r="I504" s="245"/>
      <c r="J504" s="246">
        <f>ROUND(I504*H504,2)</f>
        <v>0</v>
      </c>
      <c r="K504" s="242" t="s">
        <v>21</v>
      </c>
      <c r="L504" s="73"/>
      <c r="M504" s="247" t="s">
        <v>21</v>
      </c>
      <c r="N504" s="248" t="s">
        <v>47</v>
      </c>
      <c r="O504" s="48"/>
      <c r="P504" s="249">
        <f>O504*H504</f>
        <v>0</v>
      </c>
      <c r="Q504" s="249">
        <v>0</v>
      </c>
      <c r="R504" s="249">
        <f>Q504*H504</f>
        <v>0</v>
      </c>
      <c r="S504" s="249">
        <v>0.0030000000000000001</v>
      </c>
      <c r="T504" s="250">
        <f>S504*H504</f>
        <v>0.28800000000000003</v>
      </c>
      <c r="AR504" s="25" t="s">
        <v>690</v>
      </c>
      <c r="AT504" s="25" t="s">
        <v>418</v>
      </c>
      <c r="AU504" s="25" t="s">
        <v>86</v>
      </c>
      <c r="AY504" s="25" t="s">
        <v>414</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690</v>
      </c>
      <c r="BM504" s="25" t="s">
        <v>5283</v>
      </c>
    </row>
    <row r="505" s="13" customFormat="1">
      <c r="B505" s="265"/>
      <c r="C505" s="266"/>
      <c r="D505" s="252" t="s">
        <v>428</v>
      </c>
      <c r="E505" s="267" t="s">
        <v>21</v>
      </c>
      <c r="F505" s="268" t="s">
        <v>5284</v>
      </c>
      <c r="G505" s="266"/>
      <c r="H505" s="269">
        <v>96</v>
      </c>
      <c r="I505" s="270"/>
      <c r="J505" s="266"/>
      <c r="K505" s="266"/>
      <c r="L505" s="271"/>
      <c r="M505" s="272"/>
      <c r="N505" s="273"/>
      <c r="O505" s="273"/>
      <c r="P505" s="273"/>
      <c r="Q505" s="273"/>
      <c r="R505" s="273"/>
      <c r="S505" s="273"/>
      <c r="T505" s="274"/>
      <c r="AT505" s="275" t="s">
        <v>428</v>
      </c>
      <c r="AU505" s="275" t="s">
        <v>86</v>
      </c>
      <c r="AV505" s="13" t="s">
        <v>86</v>
      </c>
      <c r="AW505" s="13" t="s">
        <v>39</v>
      </c>
      <c r="AX505" s="13" t="s">
        <v>83</v>
      </c>
      <c r="AY505" s="275" t="s">
        <v>414</v>
      </c>
    </row>
    <row r="506" s="1" customFormat="1" ht="16.5" customHeight="1">
      <c r="B506" s="47"/>
      <c r="C506" s="240" t="s">
        <v>1261</v>
      </c>
      <c r="D506" s="240" t="s">
        <v>418</v>
      </c>
      <c r="E506" s="241" t="s">
        <v>5285</v>
      </c>
      <c r="F506" s="242" t="s">
        <v>5286</v>
      </c>
      <c r="G506" s="243" t="s">
        <v>145</v>
      </c>
      <c r="H506" s="244">
        <v>125</v>
      </c>
      <c r="I506" s="245"/>
      <c r="J506" s="246">
        <f>ROUND(I506*H506,2)</f>
        <v>0</v>
      </c>
      <c r="K506" s="242" t="s">
        <v>21</v>
      </c>
      <c r="L506" s="73"/>
      <c r="M506" s="247" t="s">
        <v>21</v>
      </c>
      <c r="N506" s="248" t="s">
        <v>47</v>
      </c>
      <c r="O506" s="48"/>
      <c r="P506" s="249">
        <f>O506*H506</f>
        <v>0</v>
      </c>
      <c r="Q506" s="249">
        <v>0.00050000000000000001</v>
      </c>
      <c r="R506" s="249">
        <f>Q506*H506</f>
        <v>0.0625</v>
      </c>
      <c r="S506" s="249">
        <v>0</v>
      </c>
      <c r="T506" s="250">
        <f>S506*H506</f>
        <v>0</v>
      </c>
      <c r="AR506" s="25" t="s">
        <v>690</v>
      </c>
      <c r="AT506" s="25" t="s">
        <v>418</v>
      </c>
      <c r="AU506" s="25" t="s">
        <v>86</v>
      </c>
      <c r="AY506" s="25" t="s">
        <v>414</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690</v>
      </c>
      <c r="BM506" s="25" t="s">
        <v>5287</v>
      </c>
    </row>
    <row r="507" s="13" customFormat="1">
      <c r="B507" s="265"/>
      <c r="C507" s="266"/>
      <c r="D507" s="252" t="s">
        <v>428</v>
      </c>
      <c r="E507" s="267" t="s">
        <v>21</v>
      </c>
      <c r="F507" s="268" t="s">
        <v>5288</v>
      </c>
      <c r="G507" s="266"/>
      <c r="H507" s="269">
        <v>125</v>
      </c>
      <c r="I507" s="270"/>
      <c r="J507" s="266"/>
      <c r="K507" s="266"/>
      <c r="L507" s="271"/>
      <c r="M507" s="272"/>
      <c r="N507" s="273"/>
      <c r="O507" s="273"/>
      <c r="P507" s="273"/>
      <c r="Q507" s="273"/>
      <c r="R507" s="273"/>
      <c r="S507" s="273"/>
      <c r="T507" s="274"/>
      <c r="AT507" s="275" t="s">
        <v>428</v>
      </c>
      <c r="AU507" s="275" t="s">
        <v>86</v>
      </c>
      <c r="AV507" s="13" t="s">
        <v>86</v>
      </c>
      <c r="AW507" s="13" t="s">
        <v>39</v>
      </c>
      <c r="AX507" s="13" t="s">
        <v>83</v>
      </c>
      <c r="AY507" s="275" t="s">
        <v>414</v>
      </c>
    </row>
    <row r="508" s="1" customFormat="1" ht="16.5" customHeight="1">
      <c r="B508" s="47"/>
      <c r="C508" s="240" t="s">
        <v>1247</v>
      </c>
      <c r="D508" s="240" t="s">
        <v>418</v>
      </c>
      <c r="E508" s="241" t="s">
        <v>5289</v>
      </c>
      <c r="F508" s="242" t="s">
        <v>5290</v>
      </c>
      <c r="G508" s="243" t="s">
        <v>4042</v>
      </c>
      <c r="H508" s="244">
        <v>500</v>
      </c>
      <c r="I508" s="245"/>
      <c r="J508" s="246">
        <f>ROUND(I508*H508,2)</f>
        <v>0</v>
      </c>
      <c r="K508" s="242" t="s">
        <v>21</v>
      </c>
      <c r="L508" s="73"/>
      <c r="M508" s="247" t="s">
        <v>21</v>
      </c>
      <c r="N508" s="248" t="s">
        <v>47</v>
      </c>
      <c r="O508" s="48"/>
      <c r="P508" s="249">
        <f>O508*H508</f>
        <v>0</v>
      </c>
      <c r="Q508" s="249">
        <v>0</v>
      </c>
      <c r="R508" s="249">
        <f>Q508*H508</f>
        <v>0</v>
      </c>
      <c r="S508" s="249">
        <v>0</v>
      </c>
      <c r="T508" s="250">
        <f>S508*H508</f>
        <v>0</v>
      </c>
      <c r="AR508" s="25" t="s">
        <v>690</v>
      </c>
      <c r="AT508" s="25" t="s">
        <v>418</v>
      </c>
      <c r="AU508" s="25" t="s">
        <v>86</v>
      </c>
      <c r="AY508" s="25" t="s">
        <v>414</v>
      </c>
      <c r="BE508" s="251">
        <f>IF(N508="základní",J508,0)</f>
        <v>0</v>
      </c>
      <c r="BF508" s="251">
        <f>IF(N508="snížená",J508,0)</f>
        <v>0</v>
      </c>
      <c r="BG508" s="251">
        <f>IF(N508="zákl. přenesená",J508,0)</f>
        <v>0</v>
      </c>
      <c r="BH508" s="251">
        <f>IF(N508="sníž. přenesená",J508,0)</f>
        <v>0</v>
      </c>
      <c r="BI508" s="251">
        <f>IF(N508="nulová",J508,0)</f>
        <v>0</v>
      </c>
      <c r="BJ508" s="25" t="s">
        <v>83</v>
      </c>
      <c r="BK508" s="251">
        <f>ROUND(I508*H508,2)</f>
        <v>0</v>
      </c>
      <c r="BL508" s="25" t="s">
        <v>690</v>
      </c>
      <c r="BM508" s="25" t="s">
        <v>5291</v>
      </c>
    </row>
    <row r="509" s="13" customFormat="1">
      <c r="B509" s="265"/>
      <c r="C509" s="266"/>
      <c r="D509" s="252" t="s">
        <v>428</v>
      </c>
      <c r="E509" s="267" t="s">
        <v>21</v>
      </c>
      <c r="F509" s="268" t="s">
        <v>5292</v>
      </c>
      <c r="G509" s="266"/>
      <c r="H509" s="269">
        <v>500</v>
      </c>
      <c r="I509" s="270"/>
      <c r="J509" s="266"/>
      <c r="K509" s="266"/>
      <c r="L509" s="271"/>
      <c r="M509" s="272"/>
      <c r="N509" s="273"/>
      <c r="O509" s="273"/>
      <c r="P509" s="273"/>
      <c r="Q509" s="273"/>
      <c r="R509" s="273"/>
      <c r="S509" s="273"/>
      <c r="T509" s="274"/>
      <c r="AT509" s="275" t="s">
        <v>428</v>
      </c>
      <c r="AU509" s="275" t="s">
        <v>86</v>
      </c>
      <c r="AV509" s="13" t="s">
        <v>86</v>
      </c>
      <c r="AW509" s="13" t="s">
        <v>39</v>
      </c>
      <c r="AX509" s="13" t="s">
        <v>83</v>
      </c>
      <c r="AY509" s="275" t="s">
        <v>414</v>
      </c>
    </row>
    <row r="510" s="1" customFormat="1" ht="38.25" customHeight="1">
      <c r="B510" s="47"/>
      <c r="C510" s="240" t="s">
        <v>1272</v>
      </c>
      <c r="D510" s="240" t="s">
        <v>418</v>
      </c>
      <c r="E510" s="241" t="s">
        <v>5293</v>
      </c>
      <c r="F510" s="242" t="s">
        <v>5294</v>
      </c>
      <c r="G510" s="243" t="s">
        <v>704</v>
      </c>
      <c r="H510" s="244">
        <v>2.2530000000000001</v>
      </c>
      <c r="I510" s="245"/>
      <c r="J510" s="246">
        <f>ROUND(I510*H510,2)</f>
        <v>0</v>
      </c>
      <c r="K510" s="242" t="s">
        <v>421</v>
      </c>
      <c r="L510" s="73"/>
      <c r="M510" s="247" t="s">
        <v>21</v>
      </c>
      <c r="N510" s="248" t="s">
        <v>47</v>
      </c>
      <c r="O510" s="48"/>
      <c r="P510" s="249">
        <f>O510*H510</f>
        <v>0</v>
      </c>
      <c r="Q510" s="249">
        <v>0</v>
      </c>
      <c r="R510" s="249">
        <f>Q510*H510</f>
        <v>0</v>
      </c>
      <c r="S510" s="249">
        <v>0</v>
      </c>
      <c r="T510" s="250">
        <f>S510*H510</f>
        <v>0</v>
      </c>
      <c r="AR510" s="25" t="s">
        <v>690</v>
      </c>
      <c r="AT510" s="25" t="s">
        <v>418</v>
      </c>
      <c r="AU510" s="25" t="s">
        <v>86</v>
      </c>
      <c r="AY510" s="25" t="s">
        <v>414</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690</v>
      </c>
      <c r="BM510" s="25" t="s">
        <v>5295</v>
      </c>
    </row>
    <row r="511" s="1" customFormat="1">
      <c r="B511" s="47"/>
      <c r="C511" s="75"/>
      <c r="D511" s="252" t="s">
        <v>425</v>
      </c>
      <c r="E511" s="75"/>
      <c r="F511" s="253" t="s">
        <v>1845</v>
      </c>
      <c r="G511" s="75"/>
      <c r="H511" s="75"/>
      <c r="I511" s="208"/>
      <c r="J511" s="75"/>
      <c r="K511" s="75"/>
      <c r="L511" s="73"/>
      <c r="M511" s="254"/>
      <c r="N511" s="48"/>
      <c r="O511" s="48"/>
      <c r="P511" s="48"/>
      <c r="Q511" s="48"/>
      <c r="R511" s="48"/>
      <c r="S511" s="48"/>
      <c r="T511" s="96"/>
      <c r="AT511" s="25" t="s">
        <v>425</v>
      </c>
      <c r="AU511" s="25" t="s">
        <v>86</v>
      </c>
    </row>
    <row r="512" s="11" customFormat="1" ht="29.88" customHeight="1">
      <c r="B512" s="224"/>
      <c r="C512" s="225"/>
      <c r="D512" s="226" t="s">
        <v>75</v>
      </c>
      <c r="E512" s="238" t="s">
        <v>5296</v>
      </c>
      <c r="F512" s="238" t="s">
        <v>5297</v>
      </c>
      <c r="G512" s="225"/>
      <c r="H512" s="225"/>
      <c r="I512" s="228"/>
      <c r="J512" s="239">
        <f>BK512</f>
        <v>0</v>
      </c>
      <c r="K512" s="225"/>
      <c r="L512" s="230"/>
      <c r="M512" s="231"/>
      <c r="N512" s="232"/>
      <c r="O512" s="232"/>
      <c r="P512" s="233">
        <f>SUM(P513:P798)</f>
        <v>0</v>
      </c>
      <c r="Q512" s="232"/>
      <c r="R512" s="233">
        <f>SUM(R513:R798)</f>
        <v>12.047310000000003</v>
      </c>
      <c r="S512" s="232"/>
      <c r="T512" s="234">
        <f>SUM(T513:T798)</f>
        <v>0</v>
      </c>
      <c r="AR512" s="235" t="s">
        <v>86</v>
      </c>
      <c r="AT512" s="236" t="s">
        <v>75</v>
      </c>
      <c r="AU512" s="236" t="s">
        <v>83</v>
      </c>
      <c r="AY512" s="235" t="s">
        <v>414</v>
      </c>
      <c r="BK512" s="237">
        <f>SUM(BK513:BK798)</f>
        <v>0</v>
      </c>
    </row>
    <row r="513" s="1" customFormat="1" ht="25.5" customHeight="1">
      <c r="B513" s="47"/>
      <c r="C513" s="240" t="s">
        <v>1277</v>
      </c>
      <c r="D513" s="240" t="s">
        <v>418</v>
      </c>
      <c r="E513" s="241" t="s">
        <v>5298</v>
      </c>
      <c r="F513" s="242" t="s">
        <v>5299</v>
      </c>
      <c r="G513" s="243" t="s">
        <v>145</v>
      </c>
      <c r="H513" s="244">
        <v>28</v>
      </c>
      <c r="I513" s="245"/>
      <c r="J513" s="246">
        <f>ROUND(I513*H513,2)</f>
        <v>0</v>
      </c>
      <c r="K513" s="242" t="s">
        <v>421</v>
      </c>
      <c r="L513" s="73"/>
      <c r="M513" s="247" t="s">
        <v>21</v>
      </c>
      <c r="N513" s="248" t="s">
        <v>47</v>
      </c>
      <c r="O513" s="48"/>
      <c r="P513" s="249">
        <f>O513*H513</f>
        <v>0</v>
      </c>
      <c r="Q513" s="249">
        <v>0.0030899999999999999</v>
      </c>
      <c r="R513" s="249">
        <f>Q513*H513</f>
        <v>0.08652</v>
      </c>
      <c r="S513" s="249">
        <v>0</v>
      </c>
      <c r="T513" s="250">
        <f>S513*H513</f>
        <v>0</v>
      </c>
      <c r="AR513" s="25" t="s">
        <v>690</v>
      </c>
      <c r="AT513" s="25" t="s">
        <v>418</v>
      </c>
      <c r="AU513" s="25" t="s">
        <v>86</v>
      </c>
      <c r="AY513" s="25" t="s">
        <v>414</v>
      </c>
      <c r="BE513" s="251">
        <f>IF(N513="základní",J513,0)</f>
        <v>0</v>
      </c>
      <c r="BF513" s="251">
        <f>IF(N513="snížená",J513,0)</f>
        <v>0</v>
      </c>
      <c r="BG513" s="251">
        <f>IF(N513="zákl. přenesená",J513,0)</f>
        <v>0</v>
      </c>
      <c r="BH513" s="251">
        <f>IF(N513="sníž. přenesená",J513,0)</f>
        <v>0</v>
      </c>
      <c r="BI513" s="251">
        <f>IF(N513="nulová",J513,0)</f>
        <v>0</v>
      </c>
      <c r="BJ513" s="25" t="s">
        <v>83</v>
      </c>
      <c r="BK513" s="251">
        <f>ROUND(I513*H513,2)</f>
        <v>0</v>
      </c>
      <c r="BL513" s="25" t="s">
        <v>690</v>
      </c>
      <c r="BM513" s="25" t="s">
        <v>5300</v>
      </c>
    </row>
    <row r="514" s="13" customFormat="1">
      <c r="B514" s="265"/>
      <c r="C514" s="266"/>
      <c r="D514" s="252" t="s">
        <v>428</v>
      </c>
      <c r="E514" s="267" t="s">
        <v>21</v>
      </c>
      <c r="F514" s="268" t="s">
        <v>5301</v>
      </c>
      <c r="G514" s="266"/>
      <c r="H514" s="269">
        <v>28</v>
      </c>
      <c r="I514" s="270"/>
      <c r="J514" s="266"/>
      <c r="K514" s="266"/>
      <c r="L514" s="271"/>
      <c r="M514" s="272"/>
      <c r="N514" s="273"/>
      <c r="O514" s="273"/>
      <c r="P514" s="273"/>
      <c r="Q514" s="273"/>
      <c r="R514" s="273"/>
      <c r="S514" s="273"/>
      <c r="T514" s="274"/>
      <c r="AT514" s="275" t="s">
        <v>428</v>
      </c>
      <c r="AU514" s="275" t="s">
        <v>86</v>
      </c>
      <c r="AV514" s="13" t="s">
        <v>86</v>
      </c>
      <c r="AW514" s="13" t="s">
        <v>39</v>
      </c>
      <c r="AX514" s="13" t="s">
        <v>83</v>
      </c>
      <c r="AY514" s="275" t="s">
        <v>414</v>
      </c>
    </row>
    <row r="515" s="12" customFormat="1">
      <c r="B515" s="255"/>
      <c r="C515" s="256"/>
      <c r="D515" s="252" t="s">
        <v>428</v>
      </c>
      <c r="E515" s="257" t="s">
        <v>21</v>
      </c>
      <c r="F515" s="258" t="s">
        <v>5302</v>
      </c>
      <c r="G515" s="256"/>
      <c r="H515" s="257" t="s">
        <v>21</v>
      </c>
      <c r="I515" s="259"/>
      <c r="J515" s="256"/>
      <c r="K515" s="256"/>
      <c r="L515" s="260"/>
      <c r="M515" s="261"/>
      <c r="N515" s="262"/>
      <c r="O515" s="262"/>
      <c r="P515" s="262"/>
      <c r="Q515" s="262"/>
      <c r="R515" s="262"/>
      <c r="S515" s="262"/>
      <c r="T515" s="263"/>
      <c r="AT515" s="264" t="s">
        <v>428</v>
      </c>
      <c r="AU515" s="264" t="s">
        <v>86</v>
      </c>
      <c r="AV515" s="12" t="s">
        <v>83</v>
      </c>
      <c r="AW515" s="12" t="s">
        <v>39</v>
      </c>
      <c r="AX515" s="12" t="s">
        <v>76</v>
      </c>
      <c r="AY515" s="264" t="s">
        <v>414</v>
      </c>
    </row>
    <row r="516" s="1" customFormat="1" ht="25.5" customHeight="1">
      <c r="B516" s="47"/>
      <c r="C516" s="240" t="s">
        <v>1358</v>
      </c>
      <c r="D516" s="240" t="s">
        <v>418</v>
      </c>
      <c r="E516" s="241" t="s">
        <v>5303</v>
      </c>
      <c r="F516" s="242" t="s">
        <v>5304</v>
      </c>
      <c r="G516" s="243" t="s">
        <v>145</v>
      </c>
      <c r="H516" s="244">
        <v>76</v>
      </c>
      <c r="I516" s="245"/>
      <c r="J516" s="246">
        <f>ROUND(I516*H516,2)</f>
        <v>0</v>
      </c>
      <c r="K516" s="242" t="s">
        <v>421</v>
      </c>
      <c r="L516" s="73"/>
      <c r="M516" s="247" t="s">
        <v>21</v>
      </c>
      <c r="N516" s="248" t="s">
        <v>47</v>
      </c>
      <c r="O516" s="48"/>
      <c r="P516" s="249">
        <f>O516*H516</f>
        <v>0</v>
      </c>
      <c r="Q516" s="249">
        <v>0.0045100000000000001</v>
      </c>
      <c r="R516" s="249">
        <f>Q516*H516</f>
        <v>0.34276000000000001</v>
      </c>
      <c r="S516" s="249">
        <v>0</v>
      </c>
      <c r="T516" s="250">
        <f>S516*H516</f>
        <v>0</v>
      </c>
      <c r="AR516" s="25" t="s">
        <v>690</v>
      </c>
      <c r="AT516" s="25" t="s">
        <v>418</v>
      </c>
      <c r="AU516" s="25" t="s">
        <v>86</v>
      </c>
      <c r="AY516" s="25" t="s">
        <v>414</v>
      </c>
      <c r="BE516" s="251">
        <f>IF(N516="základní",J516,0)</f>
        <v>0</v>
      </c>
      <c r="BF516" s="251">
        <f>IF(N516="snížená",J516,0)</f>
        <v>0</v>
      </c>
      <c r="BG516" s="251">
        <f>IF(N516="zákl. přenesená",J516,0)</f>
        <v>0</v>
      </c>
      <c r="BH516" s="251">
        <f>IF(N516="sníž. přenesená",J516,0)</f>
        <v>0</v>
      </c>
      <c r="BI516" s="251">
        <f>IF(N516="nulová",J516,0)</f>
        <v>0</v>
      </c>
      <c r="BJ516" s="25" t="s">
        <v>83</v>
      </c>
      <c r="BK516" s="251">
        <f>ROUND(I516*H516,2)</f>
        <v>0</v>
      </c>
      <c r="BL516" s="25" t="s">
        <v>690</v>
      </c>
      <c r="BM516" s="25" t="s">
        <v>5305</v>
      </c>
    </row>
    <row r="517" s="13" customFormat="1">
      <c r="B517" s="265"/>
      <c r="C517" s="266"/>
      <c r="D517" s="252" t="s">
        <v>428</v>
      </c>
      <c r="E517" s="267" t="s">
        <v>21</v>
      </c>
      <c r="F517" s="268" t="s">
        <v>5306</v>
      </c>
      <c r="G517" s="266"/>
      <c r="H517" s="269">
        <v>76</v>
      </c>
      <c r="I517" s="270"/>
      <c r="J517" s="266"/>
      <c r="K517" s="266"/>
      <c r="L517" s="271"/>
      <c r="M517" s="272"/>
      <c r="N517" s="273"/>
      <c r="O517" s="273"/>
      <c r="P517" s="273"/>
      <c r="Q517" s="273"/>
      <c r="R517" s="273"/>
      <c r="S517" s="273"/>
      <c r="T517" s="274"/>
      <c r="AT517" s="275" t="s">
        <v>428</v>
      </c>
      <c r="AU517" s="275" t="s">
        <v>86</v>
      </c>
      <c r="AV517" s="13" t="s">
        <v>86</v>
      </c>
      <c r="AW517" s="13" t="s">
        <v>39</v>
      </c>
      <c r="AX517" s="13" t="s">
        <v>83</v>
      </c>
      <c r="AY517" s="275" t="s">
        <v>414</v>
      </c>
    </row>
    <row r="518" s="12" customFormat="1">
      <c r="B518" s="255"/>
      <c r="C518" s="256"/>
      <c r="D518" s="252" t="s">
        <v>428</v>
      </c>
      <c r="E518" s="257" t="s">
        <v>21</v>
      </c>
      <c r="F518" s="258" t="s">
        <v>5302</v>
      </c>
      <c r="G518" s="256"/>
      <c r="H518" s="257" t="s">
        <v>21</v>
      </c>
      <c r="I518" s="259"/>
      <c r="J518" s="256"/>
      <c r="K518" s="256"/>
      <c r="L518" s="260"/>
      <c r="M518" s="261"/>
      <c r="N518" s="262"/>
      <c r="O518" s="262"/>
      <c r="P518" s="262"/>
      <c r="Q518" s="262"/>
      <c r="R518" s="262"/>
      <c r="S518" s="262"/>
      <c r="T518" s="263"/>
      <c r="AT518" s="264" t="s">
        <v>428</v>
      </c>
      <c r="AU518" s="264" t="s">
        <v>86</v>
      </c>
      <c r="AV518" s="12" t="s">
        <v>83</v>
      </c>
      <c r="AW518" s="12" t="s">
        <v>39</v>
      </c>
      <c r="AX518" s="12" t="s">
        <v>76</v>
      </c>
      <c r="AY518" s="264" t="s">
        <v>414</v>
      </c>
    </row>
    <row r="519" s="1" customFormat="1" ht="25.5" customHeight="1">
      <c r="B519" s="47"/>
      <c r="C519" s="240" t="s">
        <v>1364</v>
      </c>
      <c r="D519" s="240" t="s">
        <v>418</v>
      </c>
      <c r="E519" s="241" t="s">
        <v>5307</v>
      </c>
      <c r="F519" s="242" t="s">
        <v>5308</v>
      </c>
      <c r="G519" s="243" t="s">
        <v>145</v>
      </c>
      <c r="H519" s="244">
        <v>194</v>
      </c>
      <c r="I519" s="245"/>
      <c r="J519" s="246">
        <f>ROUND(I519*H519,2)</f>
        <v>0</v>
      </c>
      <c r="K519" s="242" t="s">
        <v>421</v>
      </c>
      <c r="L519" s="73"/>
      <c r="M519" s="247" t="s">
        <v>21</v>
      </c>
      <c r="N519" s="248" t="s">
        <v>47</v>
      </c>
      <c r="O519" s="48"/>
      <c r="P519" s="249">
        <f>O519*H519</f>
        <v>0</v>
      </c>
      <c r="Q519" s="249">
        <v>0.0051799999999999997</v>
      </c>
      <c r="R519" s="249">
        <f>Q519*H519</f>
        <v>1.00492</v>
      </c>
      <c r="S519" s="249">
        <v>0</v>
      </c>
      <c r="T519" s="250">
        <f>S519*H519</f>
        <v>0</v>
      </c>
      <c r="AR519" s="25" t="s">
        <v>690</v>
      </c>
      <c r="AT519" s="25" t="s">
        <v>418</v>
      </c>
      <c r="AU519" s="25" t="s">
        <v>86</v>
      </c>
      <c r="AY519" s="25" t="s">
        <v>414</v>
      </c>
      <c r="BE519" s="251">
        <f>IF(N519="základní",J519,0)</f>
        <v>0</v>
      </c>
      <c r="BF519" s="251">
        <f>IF(N519="snížená",J519,0)</f>
        <v>0</v>
      </c>
      <c r="BG519" s="251">
        <f>IF(N519="zákl. přenesená",J519,0)</f>
        <v>0</v>
      </c>
      <c r="BH519" s="251">
        <f>IF(N519="sníž. přenesená",J519,0)</f>
        <v>0</v>
      </c>
      <c r="BI519" s="251">
        <f>IF(N519="nulová",J519,0)</f>
        <v>0</v>
      </c>
      <c r="BJ519" s="25" t="s">
        <v>83</v>
      </c>
      <c r="BK519" s="251">
        <f>ROUND(I519*H519,2)</f>
        <v>0</v>
      </c>
      <c r="BL519" s="25" t="s">
        <v>690</v>
      </c>
      <c r="BM519" s="25" t="s">
        <v>5309</v>
      </c>
    </row>
    <row r="520" s="13" customFormat="1">
      <c r="B520" s="265"/>
      <c r="C520" s="266"/>
      <c r="D520" s="252" t="s">
        <v>428</v>
      </c>
      <c r="E520" s="267" t="s">
        <v>21</v>
      </c>
      <c r="F520" s="268" t="s">
        <v>5310</v>
      </c>
      <c r="G520" s="266"/>
      <c r="H520" s="269">
        <v>194</v>
      </c>
      <c r="I520" s="270"/>
      <c r="J520" s="266"/>
      <c r="K520" s="266"/>
      <c r="L520" s="271"/>
      <c r="M520" s="272"/>
      <c r="N520" s="273"/>
      <c r="O520" s="273"/>
      <c r="P520" s="273"/>
      <c r="Q520" s="273"/>
      <c r="R520" s="273"/>
      <c r="S520" s="273"/>
      <c r="T520" s="274"/>
      <c r="AT520" s="275" t="s">
        <v>428</v>
      </c>
      <c r="AU520" s="275" t="s">
        <v>86</v>
      </c>
      <c r="AV520" s="13" t="s">
        <v>86</v>
      </c>
      <c r="AW520" s="13" t="s">
        <v>39</v>
      </c>
      <c r="AX520" s="13" t="s">
        <v>83</v>
      </c>
      <c r="AY520" s="275" t="s">
        <v>414</v>
      </c>
    </row>
    <row r="521" s="12" customFormat="1">
      <c r="B521" s="255"/>
      <c r="C521" s="256"/>
      <c r="D521" s="252" t="s">
        <v>428</v>
      </c>
      <c r="E521" s="257" t="s">
        <v>21</v>
      </c>
      <c r="F521" s="258" t="s">
        <v>5302</v>
      </c>
      <c r="G521" s="256"/>
      <c r="H521" s="257" t="s">
        <v>21</v>
      </c>
      <c r="I521" s="259"/>
      <c r="J521" s="256"/>
      <c r="K521" s="256"/>
      <c r="L521" s="260"/>
      <c r="M521" s="261"/>
      <c r="N521" s="262"/>
      <c r="O521" s="262"/>
      <c r="P521" s="262"/>
      <c r="Q521" s="262"/>
      <c r="R521" s="262"/>
      <c r="S521" s="262"/>
      <c r="T521" s="263"/>
      <c r="AT521" s="264" t="s">
        <v>428</v>
      </c>
      <c r="AU521" s="264" t="s">
        <v>86</v>
      </c>
      <c r="AV521" s="12" t="s">
        <v>83</v>
      </c>
      <c r="AW521" s="12" t="s">
        <v>39</v>
      </c>
      <c r="AX521" s="12" t="s">
        <v>76</v>
      </c>
      <c r="AY521" s="264" t="s">
        <v>414</v>
      </c>
    </row>
    <row r="522" s="1" customFormat="1" ht="25.5" customHeight="1">
      <c r="B522" s="47"/>
      <c r="C522" s="240" t="s">
        <v>387</v>
      </c>
      <c r="D522" s="240" t="s">
        <v>418</v>
      </c>
      <c r="E522" s="241" t="s">
        <v>5311</v>
      </c>
      <c r="F522" s="242" t="s">
        <v>5312</v>
      </c>
      <c r="G522" s="243" t="s">
        <v>145</v>
      </c>
      <c r="H522" s="244">
        <v>50</v>
      </c>
      <c r="I522" s="245"/>
      <c r="J522" s="246">
        <f>ROUND(I522*H522,2)</f>
        <v>0</v>
      </c>
      <c r="K522" s="242" t="s">
        <v>421</v>
      </c>
      <c r="L522" s="73"/>
      <c r="M522" s="247" t="s">
        <v>21</v>
      </c>
      <c r="N522" s="248" t="s">
        <v>47</v>
      </c>
      <c r="O522" s="48"/>
      <c r="P522" s="249">
        <f>O522*H522</f>
        <v>0</v>
      </c>
      <c r="Q522" s="249">
        <v>0.0064000000000000003</v>
      </c>
      <c r="R522" s="249">
        <f>Q522*H522</f>
        <v>0.32000000000000001</v>
      </c>
      <c r="S522" s="249">
        <v>0</v>
      </c>
      <c r="T522" s="250">
        <f>S522*H522</f>
        <v>0</v>
      </c>
      <c r="AR522" s="25" t="s">
        <v>690</v>
      </c>
      <c r="AT522" s="25" t="s">
        <v>418</v>
      </c>
      <c r="AU522" s="25" t="s">
        <v>86</v>
      </c>
      <c r="AY522" s="25" t="s">
        <v>414</v>
      </c>
      <c r="BE522" s="251">
        <f>IF(N522="základní",J522,0)</f>
        <v>0</v>
      </c>
      <c r="BF522" s="251">
        <f>IF(N522="snížená",J522,0)</f>
        <v>0</v>
      </c>
      <c r="BG522" s="251">
        <f>IF(N522="zákl. přenesená",J522,0)</f>
        <v>0</v>
      </c>
      <c r="BH522" s="251">
        <f>IF(N522="sníž. přenesená",J522,0)</f>
        <v>0</v>
      </c>
      <c r="BI522" s="251">
        <f>IF(N522="nulová",J522,0)</f>
        <v>0</v>
      </c>
      <c r="BJ522" s="25" t="s">
        <v>83</v>
      </c>
      <c r="BK522" s="251">
        <f>ROUND(I522*H522,2)</f>
        <v>0</v>
      </c>
      <c r="BL522" s="25" t="s">
        <v>690</v>
      </c>
      <c r="BM522" s="25" t="s">
        <v>5313</v>
      </c>
    </row>
    <row r="523" s="13" customFormat="1">
      <c r="B523" s="265"/>
      <c r="C523" s="266"/>
      <c r="D523" s="252" t="s">
        <v>428</v>
      </c>
      <c r="E523" s="267" t="s">
        <v>21</v>
      </c>
      <c r="F523" s="268" t="s">
        <v>5314</v>
      </c>
      <c r="G523" s="266"/>
      <c r="H523" s="269">
        <v>50</v>
      </c>
      <c r="I523" s="270"/>
      <c r="J523" s="266"/>
      <c r="K523" s="266"/>
      <c r="L523" s="271"/>
      <c r="M523" s="272"/>
      <c r="N523" s="273"/>
      <c r="O523" s="273"/>
      <c r="P523" s="273"/>
      <c r="Q523" s="273"/>
      <c r="R523" s="273"/>
      <c r="S523" s="273"/>
      <c r="T523" s="274"/>
      <c r="AT523" s="275" t="s">
        <v>428</v>
      </c>
      <c r="AU523" s="275" t="s">
        <v>86</v>
      </c>
      <c r="AV523" s="13" t="s">
        <v>86</v>
      </c>
      <c r="AW523" s="13" t="s">
        <v>39</v>
      </c>
      <c r="AX523" s="13" t="s">
        <v>83</v>
      </c>
      <c r="AY523" s="275" t="s">
        <v>414</v>
      </c>
    </row>
    <row r="524" s="12" customFormat="1">
      <c r="B524" s="255"/>
      <c r="C524" s="256"/>
      <c r="D524" s="252" t="s">
        <v>428</v>
      </c>
      <c r="E524" s="257" t="s">
        <v>21</v>
      </c>
      <c r="F524" s="258" t="s">
        <v>5302</v>
      </c>
      <c r="G524" s="256"/>
      <c r="H524" s="257" t="s">
        <v>21</v>
      </c>
      <c r="I524" s="259"/>
      <c r="J524" s="256"/>
      <c r="K524" s="256"/>
      <c r="L524" s="260"/>
      <c r="M524" s="261"/>
      <c r="N524" s="262"/>
      <c r="O524" s="262"/>
      <c r="P524" s="262"/>
      <c r="Q524" s="262"/>
      <c r="R524" s="262"/>
      <c r="S524" s="262"/>
      <c r="T524" s="263"/>
      <c r="AT524" s="264" t="s">
        <v>428</v>
      </c>
      <c r="AU524" s="264" t="s">
        <v>86</v>
      </c>
      <c r="AV524" s="12" t="s">
        <v>83</v>
      </c>
      <c r="AW524" s="12" t="s">
        <v>39</v>
      </c>
      <c r="AX524" s="12" t="s">
        <v>76</v>
      </c>
      <c r="AY524" s="264" t="s">
        <v>414</v>
      </c>
    </row>
    <row r="525" s="1" customFormat="1" ht="25.5" customHeight="1">
      <c r="B525" s="47"/>
      <c r="C525" s="240" t="s">
        <v>1385</v>
      </c>
      <c r="D525" s="240" t="s">
        <v>418</v>
      </c>
      <c r="E525" s="241" t="s">
        <v>5315</v>
      </c>
      <c r="F525" s="242" t="s">
        <v>5316</v>
      </c>
      <c r="G525" s="243" t="s">
        <v>145</v>
      </c>
      <c r="H525" s="244">
        <v>16</v>
      </c>
      <c r="I525" s="245"/>
      <c r="J525" s="246">
        <f>ROUND(I525*H525,2)</f>
        <v>0</v>
      </c>
      <c r="K525" s="242" t="s">
        <v>421</v>
      </c>
      <c r="L525" s="73"/>
      <c r="M525" s="247" t="s">
        <v>21</v>
      </c>
      <c r="N525" s="248" t="s">
        <v>47</v>
      </c>
      <c r="O525" s="48"/>
      <c r="P525" s="249">
        <f>O525*H525</f>
        <v>0</v>
      </c>
      <c r="Q525" s="249">
        <v>0.0083700000000000007</v>
      </c>
      <c r="R525" s="249">
        <f>Q525*H525</f>
        <v>0.13392000000000001</v>
      </c>
      <c r="S525" s="249">
        <v>0</v>
      </c>
      <c r="T525" s="250">
        <f>S525*H525</f>
        <v>0</v>
      </c>
      <c r="AR525" s="25" t="s">
        <v>690</v>
      </c>
      <c r="AT525" s="25" t="s">
        <v>418</v>
      </c>
      <c r="AU525" s="25" t="s">
        <v>86</v>
      </c>
      <c r="AY525" s="25" t="s">
        <v>414</v>
      </c>
      <c r="BE525" s="251">
        <f>IF(N525="základní",J525,0)</f>
        <v>0</v>
      </c>
      <c r="BF525" s="251">
        <f>IF(N525="snížená",J525,0)</f>
        <v>0</v>
      </c>
      <c r="BG525" s="251">
        <f>IF(N525="zákl. přenesená",J525,0)</f>
        <v>0</v>
      </c>
      <c r="BH525" s="251">
        <f>IF(N525="sníž. přenesená",J525,0)</f>
        <v>0</v>
      </c>
      <c r="BI525" s="251">
        <f>IF(N525="nulová",J525,0)</f>
        <v>0</v>
      </c>
      <c r="BJ525" s="25" t="s">
        <v>83</v>
      </c>
      <c r="BK525" s="251">
        <f>ROUND(I525*H525,2)</f>
        <v>0</v>
      </c>
      <c r="BL525" s="25" t="s">
        <v>690</v>
      </c>
      <c r="BM525" s="25" t="s">
        <v>5317</v>
      </c>
    </row>
    <row r="526" s="13" customFormat="1">
      <c r="B526" s="265"/>
      <c r="C526" s="266"/>
      <c r="D526" s="252" t="s">
        <v>428</v>
      </c>
      <c r="E526" s="267" t="s">
        <v>21</v>
      </c>
      <c r="F526" s="268" t="s">
        <v>5318</v>
      </c>
      <c r="G526" s="266"/>
      <c r="H526" s="269">
        <v>16</v>
      </c>
      <c r="I526" s="270"/>
      <c r="J526" s="266"/>
      <c r="K526" s="266"/>
      <c r="L526" s="271"/>
      <c r="M526" s="272"/>
      <c r="N526" s="273"/>
      <c r="O526" s="273"/>
      <c r="P526" s="273"/>
      <c r="Q526" s="273"/>
      <c r="R526" s="273"/>
      <c r="S526" s="273"/>
      <c r="T526" s="274"/>
      <c r="AT526" s="275" t="s">
        <v>428</v>
      </c>
      <c r="AU526" s="275" t="s">
        <v>86</v>
      </c>
      <c r="AV526" s="13" t="s">
        <v>86</v>
      </c>
      <c r="AW526" s="13" t="s">
        <v>39</v>
      </c>
      <c r="AX526" s="13" t="s">
        <v>83</v>
      </c>
      <c r="AY526" s="275" t="s">
        <v>414</v>
      </c>
    </row>
    <row r="527" s="12" customFormat="1">
      <c r="B527" s="255"/>
      <c r="C527" s="256"/>
      <c r="D527" s="252" t="s">
        <v>428</v>
      </c>
      <c r="E527" s="257" t="s">
        <v>21</v>
      </c>
      <c r="F527" s="258" t="s">
        <v>5302</v>
      </c>
      <c r="G527" s="256"/>
      <c r="H527" s="257" t="s">
        <v>21</v>
      </c>
      <c r="I527" s="259"/>
      <c r="J527" s="256"/>
      <c r="K527" s="256"/>
      <c r="L527" s="260"/>
      <c r="M527" s="261"/>
      <c r="N527" s="262"/>
      <c r="O527" s="262"/>
      <c r="P527" s="262"/>
      <c r="Q527" s="262"/>
      <c r="R527" s="262"/>
      <c r="S527" s="262"/>
      <c r="T527" s="263"/>
      <c r="AT527" s="264" t="s">
        <v>428</v>
      </c>
      <c r="AU527" s="264" t="s">
        <v>86</v>
      </c>
      <c r="AV527" s="12" t="s">
        <v>83</v>
      </c>
      <c r="AW527" s="12" t="s">
        <v>39</v>
      </c>
      <c r="AX527" s="12" t="s">
        <v>76</v>
      </c>
      <c r="AY527" s="264" t="s">
        <v>414</v>
      </c>
    </row>
    <row r="528" s="1" customFormat="1" ht="25.5" customHeight="1">
      <c r="B528" s="47"/>
      <c r="C528" s="240" t="s">
        <v>1389</v>
      </c>
      <c r="D528" s="240" t="s">
        <v>418</v>
      </c>
      <c r="E528" s="241" t="s">
        <v>5319</v>
      </c>
      <c r="F528" s="242" t="s">
        <v>5320</v>
      </c>
      <c r="G528" s="243" t="s">
        <v>145</v>
      </c>
      <c r="H528" s="244">
        <v>135</v>
      </c>
      <c r="I528" s="245"/>
      <c r="J528" s="246">
        <f>ROUND(I528*H528,2)</f>
        <v>0</v>
      </c>
      <c r="K528" s="242" t="s">
        <v>421</v>
      </c>
      <c r="L528" s="73"/>
      <c r="M528" s="247" t="s">
        <v>21</v>
      </c>
      <c r="N528" s="248" t="s">
        <v>47</v>
      </c>
      <c r="O528" s="48"/>
      <c r="P528" s="249">
        <f>O528*H528</f>
        <v>0</v>
      </c>
      <c r="Q528" s="249">
        <v>0.01087</v>
      </c>
      <c r="R528" s="249">
        <f>Q528*H528</f>
        <v>1.4674499999999999</v>
      </c>
      <c r="S528" s="249">
        <v>0</v>
      </c>
      <c r="T528" s="250">
        <f>S528*H528</f>
        <v>0</v>
      </c>
      <c r="AR528" s="25" t="s">
        <v>690</v>
      </c>
      <c r="AT528" s="25" t="s">
        <v>418</v>
      </c>
      <c r="AU528" s="25" t="s">
        <v>86</v>
      </c>
      <c r="AY528" s="25" t="s">
        <v>414</v>
      </c>
      <c r="BE528" s="251">
        <f>IF(N528="základní",J528,0)</f>
        <v>0</v>
      </c>
      <c r="BF528" s="251">
        <f>IF(N528="snížená",J528,0)</f>
        <v>0</v>
      </c>
      <c r="BG528" s="251">
        <f>IF(N528="zákl. přenesená",J528,0)</f>
        <v>0</v>
      </c>
      <c r="BH528" s="251">
        <f>IF(N528="sníž. přenesená",J528,0)</f>
        <v>0</v>
      </c>
      <c r="BI528" s="251">
        <f>IF(N528="nulová",J528,0)</f>
        <v>0</v>
      </c>
      <c r="BJ528" s="25" t="s">
        <v>83</v>
      </c>
      <c r="BK528" s="251">
        <f>ROUND(I528*H528,2)</f>
        <v>0</v>
      </c>
      <c r="BL528" s="25" t="s">
        <v>690</v>
      </c>
      <c r="BM528" s="25" t="s">
        <v>5321</v>
      </c>
    </row>
    <row r="529" s="13" customFormat="1">
      <c r="B529" s="265"/>
      <c r="C529" s="266"/>
      <c r="D529" s="252" t="s">
        <v>428</v>
      </c>
      <c r="E529" s="267" t="s">
        <v>21</v>
      </c>
      <c r="F529" s="268" t="s">
        <v>5322</v>
      </c>
      <c r="G529" s="266"/>
      <c r="H529" s="269">
        <v>135</v>
      </c>
      <c r="I529" s="270"/>
      <c r="J529" s="266"/>
      <c r="K529" s="266"/>
      <c r="L529" s="271"/>
      <c r="M529" s="272"/>
      <c r="N529" s="273"/>
      <c r="O529" s="273"/>
      <c r="P529" s="273"/>
      <c r="Q529" s="273"/>
      <c r="R529" s="273"/>
      <c r="S529" s="273"/>
      <c r="T529" s="274"/>
      <c r="AT529" s="275" t="s">
        <v>428</v>
      </c>
      <c r="AU529" s="275" t="s">
        <v>86</v>
      </c>
      <c r="AV529" s="13" t="s">
        <v>86</v>
      </c>
      <c r="AW529" s="13" t="s">
        <v>39</v>
      </c>
      <c r="AX529" s="13" t="s">
        <v>83</v>
      </c>
      <c r="AY529" s="275" t="s">
        <v>414</v>
      </c>
    </row>
    <row r="530" s="12" customFormat="1">
      <c r="B530" s="255"/>
      <c r="C530" s="256"/>
      <c r="D530" s="252" t="s">
        <v>428</v>
      </c>
      <c r="E530" s="257" t="s">
        <v>21</v>
      </c>
      <c r="F530" s="258" t="s">
        <v>5302</v>
      </c>
      <c r="G530" s="256"/>
      <c r="H530" s="257" t="s">
        <v>21</v>
      </c>
      <c r="I530" s="259"/>
      <c r="J530" s="256"/>
      <c r="K530" s="256"/>
      <c r="L530" s="260"/>
      <c r="M530" s="261"/>
      <c r="N530" s="262"/>
      <c r="O530" s="262"/>
      <c r="P530" s="262"/>
      <c r="Q530" s="262"/>
      <c r="R530" s="262"/>
      <c r="S530" s="262"/>
      <c r="T530" s="263"/>
      <c r="AT530" s="264" t="s">
        <v>428</v>
      </c>
      <c r="AU530" s="264" t="s">
        <v>86</v>
      </c>
      <c r="AV530" s="12" t="s">
        <v>83</v>
      </c>
      <c r="AW530" s="12" t="s">
        <v>39</v>
      </c>
      <c r="AX530" s="12" t="s">
        <v>76</v>
      </c>
      <c r="AY530" s="264" t="s">
        <v>414</v>
      </c>
    </row>
    <row r="531" s="1" customFormat="1" ht="16.5" customHeight="1">
      <c r="B531" s="47"/>
      <c r="C531" s="240" t="s">
        <v>1393</v>
      </c>
      <c r="D531" s="240" t="s">
        <v>418</v>
      </c>
      <c r="E531" s="241" t="s">
        <v>5323</v>
      </c>
      <c r="F531" s="242" t="s">
        <v>5324</v>
      </c>
      <c r="G531" s="243" t="s">
        <v>145</v>
      </c>
      <c r="H531" s="244">
        <v>62</v>
      </c>
      <c r="I531" s="245"/>
      <c r="J531" s="246">
        <f>ROUND(I531*H531,2)</f>
        <v>0</v>
      </c>
      <c r="K531" s="242" t="s">
        <v>21</v>
      </c>
      <c r="L531" s="73"/>
      <c r="M531" s="247" t="s">
        <v>21</v>
      </c>
      <c r="N531" s="248" t="s">
        <v>47</v>
      </c>
      <c r="O531" s="48"/>
      <c r="P531" s="249">
        <f>O531*H531</f>
        <v>0</v>
      </c>
      <c r="Q531" s="249">
        <v>0.00066</v>
      </c>
      <c r="R531" s="249">
        <f>Q531*H531</f>
        <v>0.040919999999999998</v>
      </c>
      <c r="S531" s="249">
        <v>0</v>
      </c>
      <c r="T531" s="250">
        <f>S531*H531</f>
        <v>0</v>
      </c>
      <c r="AR531" s="25" t="s">
        <v>422</v>
      </c>
      <c r="AT531" s="25" t="s">
        <v>418</v>
      </c>
      <c r="AU531" s="25" t="s">
        <v>86</v>
      </c>
      <c r="AY531" s="25" t="s">
        <v>414</v>
      </c>
      <c r="BE531" s="251">
        <f>IF(N531="základní",J531,0)</f>
        <v>0</v>
      </c>
      <c r="BF531" s="251">
        <f>IF(N531="snížená",J531,0)</f>
        <v>0</v>
      </c>
      <c r="BG531" s="251">
        <f>IF(N531="zákl. přenesená",J531,0)</f>
        <v>0</v>
      </c>
      <c r="BH531" s="251">
        <f>IF(N531="sníž. přenesená",J531,0)</f>
        <v>0</v>
      </c>
      <c r="BI531" s="251">
        <f>IF(N531="nulová",J531,0)</f>
        <v>0</v>
      </c>
      <c r="BJ531" s="25" t="s">
        <v>83</v>
      </c>
      <c r="BK531" s="251">
        <f>ROUND(I531*H531,2)</f>
        <v>0</v>
      </c>
      <c r="BL531" s="25" t="s">
        <v>422</v>
      </c>
      <c r="BM531" s="25" t="s">
        <v>5325</v>
      </c>
    </row>
    <row r="532" s="12" customFormat="1">
      <c r="B532" s="255"/>
      <c r="C532" s="256"/>
      <c r="D532" s="252" t="s">
        <v>428</v>
      </c>
      <c r="E532" s="257" t="s">
        <v>21</v>
      </c>
      <c r="F532" s="258" t="s">
        <v>5326</v>
      </c>
      <c r="G532" s="256"/>
      <c r="H532" s="257" t="s">
        <v>21</v>
      </c>
      <c r="I532" s="259"/>
      <c r="J532" s="256"/>
      <c r="K532" s="256"/>
      <c r="L532" s="260"/>
      <c r="M532" s="261"/>
      <c r="N532" s="262"/>
      <c r="O532" s="262"/>
      <c r="P532" s="262"/>
      <c r="Q532" s="262"/>
      <c r="R532" s="262"/>
      <c r="S532" s="262"/>
      <c r="T532" s="263"/>
      <c r="AT532" s="264" t="s">
        <v>428</v>
      </c>
      <c r="AU532" s="264" t="s">
        <v>86</v>
      </c>
      <c r="AV532" s="12" t="s">
        <v>83</v>
      </c>
      <c r="AW532" s="12" t="s">
        <v>39</v>
      </c>
      <c r="AX532" s="12" t="s">
        <v>76</v>
      </c>
      <c r="AY532" s="264" t="s">
        <v>414</v>
      </c>
    </row>
    <row r="533" s="13" customFormat="1">
      <c r="B533" s="265"/>
      <c r="C533" s="266"/>
      <c r="D533" s="252" t="s">
        <v>428</v>
      </c>
      <c r="E533" s="267" t="s">
        <v>21</v>
      </c>
      <c r="F533" s="268" t="s">
        <v>5327</v>
      </c>
      <c r="G533" s="266"/>
      <c r="H533" s="269">
        <v>62</v>
      </c>
      <c r="I533" s="270"/>
      <c r="J533" s="266"/>
      <c r="K533" s="266"/>
      <c r="L533" s="271"/>
      <c r="M533" s="272"/>
      <c r="N533" s="273"/>
      <c r="O533" s="273"/>
      <c r="P533" s="273"/>
      <c r="Q533" s="273"/>
      <c r="R533" s="273"/>
      <c r="S533" s="273"/>
      <c r="T533" s="274"/>
      <c r="AT533" s="275" t="s">
        <v>428</v>
      </c>
      <c r="AU533" s="275" t="s">
        <v>86</v>
      </c>
      <c r="AV533" s="13" t="s">
        <v>86</v>
      </c>
      <c r="AW533" s="13" t="s">
        <v>39</v>
      </c>
      <c r="AX533" s="13" t="s">
        <v>83</v>
      </c>
      <c r="AY533" s="275" t="s">
        <v>414</v>
      </c>
    </row>
    <row r="534" s="12" customFormat="1">
      <c r="B534" s="255"/>
      <c r="C534" s="256"/>
      <c r="D534" s="252" t="s">
        <v>428</v>
      </c>
      <c r="E534" s="257" t="s">
        <v>21</v>
      </c>
      <c r="F534" s="258" t="s">
        <v>5302</v>
      </c>
      <c r="G534" s="256"/>
      <c r="H534" s="257" t="s">
        <v>21</v>
      </c>
      <c r="I534" s="259"/>
      <c r="J534" s="256"/>
      <c r="K534" s="256"/>
      <c r="L534" s="260"/>
      <c r="M534" s="261"/>
      <c r="N534" s="262"/>
      <c r="O534" s="262"/>
      <c r="P534" s="262"/>
      <c r="Q534" s="262"/>
      <c r="R534" s="262"/>
      <c r="S534" s="262"/>
      <c r="T534" s="263"/>
      <c r="AT534" s="264" t="s">
        <v>428</v>
      </c>
      <c r="AU534" s="264" t="s">
        <v>86</v>
      </c>
      <c r="AV534" s="12" t="s">
        <v>83</v>
      </c>
      <c r="AW534" s="12" t="s">
        <v>39</v>
      </c>
      <c r="AX534" s="12" t="s">
        <v>76</v>
      </c>
      <c r="AY534" s="264" t="s">
        <v>414</v>
      </c>
    </row>
    <row r="535" s="1" customFormat="1" ht="16.5" customHeight="1">
      <c r="B535" s="47"/>
      <c r="C535" s="240" t="s">
        <v>1397</v>
      </c>
      <c r="D535" s="240" t="s">
        <v>418</v>
      </c>
      <c r="E535" s="241" t="s">
        <v>5328</v>
      </c>
      <c r="F535" s="242" t="s">
        <v>5329</v>
      </c>
      <c r="G535" s="243" t="s">
        <v>145</v>
      </c>
      <c r="H535" s="244">
        <v>285</v>
      </c>
      <c r="I535" s="245"/>
      <c r="J535" s="246">
        <f>ROUND(I535*H535,2)</f>
        <v>0</v>
      </c>
      <c r="K535" s="242" t="s">
        <v>21</v>
      </c>
      <c r="L535" s="73"/>
      <c r="M535" s="247" t="s">
        <v>21</v>
      </c>
      <c r="N535" s="248" t="s">
        <v>47</v>
      </c>
      <c r="O535" s="48"/>
      <c r="P535" s="249">
        <f>O535*H535</f>
        <v>0</v>
      </c>
      <c r="Q535" s="249">
        <v>0.00091</v>
      </c>
      <c r="R535" s="249">
        <f>Q535*H535</f>
        <v>0.25935000000000002</v>
      </c>
      <c r="S535" s="249">
        <v>0</v>
      </c>
      <c r="T535" s="250">
        <f>S535*H535</f>
        <v>0</v>
      </c>
      <c r="AR535" s="25" t="s">
        <v>690</v>
      </c>
      <c r="AT535" s="25" t="s">
        <v>418</v>
      </c>
      <c r="AU535" s="25" t="s">
        <v>86</v>
      </c>
      <c r="AY535" s="25" t="s">
        <v>414</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690</v>
      </c>
      <c r="BM535" s="25" t="s">
        <v>5330</v>
      </c>
    </row>
    <row r="536" s="12" customFormat="1">
      <c r="B536" s="255"/>
      <c r="C536" s="256"/>
      <c r="D536" s="252" t="s">
        <v>428</v>
      </c>
      <c r="E536" s="257" t="s">
        <v>21</v>
      </c>
      <c r="F536" s="258" t="s">
        <v>5331</v>
      </c>
      <c r="G536" s="256"/>
      <c r="H536" s="257" t="s">
        <v>21</v>
      </c>
      <c r="I536" s="259"/>
      <c r="J536" s="256"/>
      <c r="K536" s="256"/>
      <c r="L536" s="260"/>
      <c r="M536" s="261"/>
      <c r="N536" s="262"/>
      <c r="O536" s="262"/>
      <c r="P536" s="262"/>
      <c r="Q536" s="262"/>
      <c r="R536" s="262"/>
      <c r="S536" s="262"/>
      <c r="T536" s="263"/>
      <c r="AT536" s="264" t="s">
        <v>428</v>
      </c>
      <c r="AU536" s="264" t="s">
        <v>86</v>
      </c>
      <c r="AV536" s="12" t="s">
        <v>83</v>
      </c>
      <c r="AW536" s="12" t="s">
        <v>39</v>
      </c>
      <c r="AX536" s="12" t="s">
        <v>76</v>
      </c>
      <c r="AY536" s="264" t="s">
        <v>414</v>
      </c>
    </row>
    <row r="537" s="13" customFormat="1">
      <c r="B537" s="265"/>
      <c r="C537" s="266"/>
      <c r="D537" s="252" t="s">
        <v>428</v>
      </c>
      <c r="E537" s="267" t="s">
        <v>21</v>
      </c>
      <c r="F537" s="268" t="s">
        <v>5332</v>
      </c>
      <c r="G537" s="266"/>
      <c r="H537" s="269">
        <v>172</v>
      </c>
      <c r="I537" s="270"/>
      <c r="J537" s="266"/>
      <c r="K537" s="266"/>
      <c r="L537" s="271"/>
      <c r="M537" s="272"/>
      <c r="N537" s="273"/>
      <c r="O537" s="273"/>
      <c r="P537" s="273"/>
      <c r="Q537" s="273"/>
      <c r="R537" s="273"/>
      <c r="S537" s="273"/>
      <c r="T537" s="274"/>
      <c r="AT537" s="275" t="s">
        <v>428</v>
      </c>
      <c r="AU537" s="275" t="s">
        <v>86</v>
      </c>
      <c r="AV537" s="13" t="s">
        <v>86</v>
      </c>
      <c r="AW537" s="13" t="s">
        <v>39</v>
      </c>
      <c r="AX537" s="13" t="s">
        <v>76</v>
      </c>
      <c r="AY537" s="275" t="s">
        <v>414</v>
      </c>
    </row>
    <row r="538" s="12" customFormat="1">
      <c r="B538" s="255"/>
      <c r="C538" s="256"/>
      <c r="D538" s="252" t="s">
        <v>428</v>
      </c>
      <c r="E538" s="257" t="s">
        <v>21</v>
      </c>
      <c r="F538" s="258" t="s">
        <v>5326</v>
      </c>
      <c r="G538" s="256"/>
      <c r="H538" s="257" t="s">
        <v>21</v>
      </c>
      <c r="I538" s="259"/>
      <c r="J538" s="256"/>
      <c r="K538" s="256"/>
      <c r="L538" s="260"/>
      <c r="M538" s="261"/>
      <c r="N538" s="262"/>
      <c r="O538" s="262"/>
      <c r="P538" s="262"/>
      <c r="Q538" s="262"/>
      <c r="R538" s="262"/>
      <c r="S538" s="262"/>
      <c r="T538" s="263"/>
      <c r="AT538" s="264" t="s">
        <v>428</v>
      </c>
      <c r="AU538" s="264" t="s">
        <v>86</v>
      </c>
      <c r="AV538" s="12" t="s">
        <v>83</v>
      </c>
      <c r="AW538" s="12" t="s">
        <v>39</v>
      </c>
      <c r="AX538" s="12" t="s">
        <v>76</v>
      </c>
      <c r="AY538" s="264" t="s">
        <v>414</v>
      </c>
    </row>
    <row r="539" s="13" customFormat="1">
      <c r="B539" s="265"/>
      <c r="C539" s="266"/>
      <c r="D539" s="252" t="s">
        <v>428</v>
      </c>
      <c r="E539" s="267" t="s">
        <v>21</v>
      </c>
      <c r="F539" s="268" t="s">
        <v>5333</v>
      </c>
      <c r="G539" s="266"/>
      <c r="H539" s="269">
        <v>113</v>
      </c>
      <c r="I539" s="270"/>
      <c r="J539" s="266"/>
      <c r="K539" s="266"/>
      <c r="L539" s="271"/>
      <c r="M539" s="272"/>
      <c r="N539" s="273"/>
      <c r="O539" s="273"/>
      <c r="P539" s="273"/>
      <c r="Q539" s="273"/>
      <c r="R539" s="273"/>
      <c r="S539" s="273"/>
      <c r="T539" s="274"/>
      <c r="AT539" s="275" t="s">
        <v>428</v>
      </c>
      <c r="AU539" s="275" t="s">
        <v>86</v>
      </c>
      <c r="AV539" s="13" t="s">
        <v>86</v>
      </c>
      <c r="AW539" s="13" t="s">
        <v>39</v>
      </c>
      <c r="AX539" s="13" t="s">
        <v>76</v>
      </c>
      <c r="AY539" s="275" t="s">
        <v>414</v>
      </c>
    </row>
    <row r="540" s="15" customFormat="1">
      <c r="B540" s="287"/>
      <c r="C540" s="288"/>
      <c r="D540" s="252" t="s">
        <v>428</v>
      </c>
      <c r="E540" s="289" t="s">
        <v>21</v>
      </c>
      <c r="F540" s="290" t="s">
        <v>235</v>
      </c>
      <c r="G540" s="288"/>
      <c r="H540" s="291">
        <v>285</v>
      </c>
      <c r="I540" s="292"/>
      <c r="J540" s="288"/>
      <c r="K540" s="288"/>
      <c r="L540" s="293"/>
      <c r="M540" s="294"/>
      <c r="N540" s="295"/>
      <c r="O540" s="295"/>
      <c r="P540" s="295"/>
      <c r="Q540" s="295"/>
      <c r="R540" s="295"/>
      <c r="S540" s="295"/>
      <c r="T540" s="296"/>
      <c r="AT540" s="297" t="s">
        <v>428</v>
      </c>
      <c r="AU540" s="297" t="s">
        <v>86</v>
      </c>
      <c r="AV540" s="15" t="s">
        <v>422</v>
      </c>
      <c r="AW540" s="15" t="s">
        <v>39</v>
      </c>
      <c r="AX540" s="15" t="s">
        <v>83</v>
      </c>
      <c r="AY540" s="297" t="s">
        <v>414</v>
      </c>
    </row>
    <row r="541" s="12" customFormat="1">
      <c r="B541" s="255"/>
      <c r="C541" s="256"/>
      <c r="D541" s="252" t="s">
        <v>428</v>
      </c>
      <c r="E541" s="257" t="s">
        <v>21</v>
      </c>
      <c r="F541" s="258" t="s">
        <v>5302</v>
      </c>
      <c r="G541" s="256"/>
      <c r="H541" s="257" t="s">
        <v>21</v>
      </c>
      <c r="I541" s="259"/>
      <c r="J541" s="256"/>
      <c r="K541" s="256"/>
      <c r="L541" s="260"/>
      <c r="M541" s="261"/>
      <c r="N541" s="262"/>
      <c r="O541" s="262"/>
      <c r="P541" s="262"/>
      <c r="Q541" s="262"/>
      <c r="R541" s="262"/>
      <c r="S541" s="262"/>
      <c r="T541" s="263"/>
      <c r="AT541" s="264" t="s">
        <v>428</v>
      </c>
      <c r="AU541" s="264" t="s">
        <v>86</v>
      </c>
      <c r="AV541" s="12" t="s">
        <v>83</v>
      </c>
      <c r="AW541" s="12" t="s">
        <v>39</v>
      </c>
      <c r="AX541" s="12" t="s">
        <v>76</v>
      </c>
      <c r="AY541" s="264" t="s">
        <v>414</v>
      </c>
    </row>
    <row r="542" s="1" customFormat="1" ht="16.5" customHeight="1">
      <c r="B542" s="47"/>
      <c r="C542" s="240" t="s">
        <v>1401</v>
      </c>
      <c r="D542" s="240" t="s">
        <v>418</v>
      </c>
      <c r="E542" s="241" t="s">
        <v>5334</v>
      </c>
      <c r="F542" s="242" t="s">
        <v>5335</v>
      </c>
      <c r="G542" s="243" t="s">
        <v>145</v>
      </c>
      <c r="H542" s="244">
        <v>163</v>
      </c>
      <c r="I542" s="245"/>
      <c r="J542" s="246">
        <f>ROUND(I542*H542,2)</f>
        <v>0</v>
      </c>
      <c r="K542" s="242" t="s">
        <v>21</v>
      </c>
      <c r="L542" s="73"/>
      <c r="M542" s="247" t="s">
        <v>21</v>
      </c>
      <c r="N542" s="248" t="s">
        <v>47</v>
      </c>
      <c r="O542" s="48"/>
      <c r="P542" s="249">
        <f>O542*H542</f>
        <v>0</v>
      </c>
      <c r="Q542" s="249">
        <v>0.0011900000000000001</v>
      </c>
      <c r="R542" s="249">
        <f>Q542*H542</f>
        <v>0.19397</v>
      </c>
      <c r="S542" s="249">
        <v>0</v>
      </c>
      <c r="T542" s="250">
        <f>S542*H542</f>
        <v>0</v>
      </c>
      <c r="AR542" s="25" t="s">
        <v>690</v>
      </c>
      <c r="AT542" s="25" t="s">
        <v>418</v>
      </c>
      <c r="AU542" s="25" t="s">
        <v>86</v>
      </c>
      <c r="AY542" s="25" t="s">
        <v>414</v>
      </c>
      <c r="BE542" s="251">
        <f>IF(N542="základní",J542,0)</f>
        <v>0</v>
      </c>
      <c r="BF542" s="251">
        <f>IF(N542="snížená",J542,0)</f>
        <v>0</v>
      </c>
      <c r="BG542" s="251">
        <f>IF(N542="zákl. přenesená",J542,0)</f>
        <v>0</v>
      </c>
      <c r="BH542" s="251">
        <f>IF(N542="sníž. přenesená",J542,0)</f>
        <v>0</v>
      </c>
      <c r="BI542" s="251">
        <f>IF(N542="nulová",J542,0)</f>
        <v>0</v>
      </c>
      <c r="BJ542" s="25" t="s">
        <v>83</v>
      </c>
      <c r="BK542" s="251">
        <f>ROUND(I542*H542,2)</f>
        <v>0</v>
      </c>
      <c r="BL542" s="25" t="s">
        <v>690</v>
      </c>
      <c r="BM542" s="25" t="s">
        <v>5336</v>
      </c>
    </row>
    <row r="543" s="12" customFormat="1">
      <c r="B543" s="255"/>
      <c r="C543" s="256"/>
      <c r="D543" s="252" t="s">
        <v>428</v>
      </c>
      <c r="E543" s="257" t="s">
        <v>21</v>
      </c>
      <c r="F543" s="258" t="s">
        <v>5331</v>
      </c>
      <c r="G543" s="256"/>
      <c r="H543" s="257" t="s">
        <v>21</v>
      </c>
      <c r="I543" s="259"/>
      <c r="J543" s="256"/>
      <c r="K543" s="256"/>
      <c r="L543" s="260"/>
      <c r="M543" s="261"/>
      <c r="N543" s="262"/>
      <c r="O543" s="262"/>
      <c r="P543" s="262"/>
      <c r="Q543" s="262"/>
      <c r="R543" s="262"/>
      <c r="S543" s="262"/>
      <c r="T543" s="263"/>
      <c r="AT543" s="264" t="s">
        <v>428</v>
      </c>
      <c r="AU543" s="264" t="s">
        <v>86</v>
      </c>
      <c r="AV543" s="12" t="s">
        <v>83</v>
      </c>
      <c r="AW543" s="12" t="s">
        <v>39</v>
      </c>
      <c r="AX543" s="12" t="s">
        <v>76</v>
      </c>
      <c r="AY543" s="264" t="s">
        <v>414</v>
      </c>
    </row>
    <row r="544" s="13" customFormat="1">
      <c r="B544" s="265"/>
      <c r="C544" s="266"/>
      <c r="D544" s="252" t="s">
        <v>428</v>
      </c>
      <c r="E544" s="267" t="s">
        <v>21</v>
      </c>
      <c r="F544" s="268" t="s">
        <v>5337</v>
      </c>
      <c r="G544" s="266"/>
      <c r="H544" s="269">
        <v>51</v>
      </c>
      <c r="I544" s="270"/>
      <c r="J544" s="266"/>
      <c r="K544" s="266"/>
      <c r="L544" s="271"/>
      <c r="M544" s="272"/>
      <c r="N544" s="273"/>
      <c r="O544" s="273"/>
      <c r="P544" s="273"/>
      <c r="Q544" s="273"/>
      <c r="R544" s="273"/>
      <c r="S544" s="273"/>
      <c r="T544" s="274"/>
      <c r="AT544" s="275" t="s">
        <v>428</v>
      </c>
      <c r="AU544" s="275" t="s">
        <v>86</v>
      </c>
      <c r="AV544" s="13" t="s">
        <v>86</v>
      </c>
      <c r="AW544" s="13" t="s">
        <v>39</v>
      </c>
      <c r="AX544" s="13" t="s">
        <v>76</v>
      </c>
      <c r="AY544" s="275" t="s">
        <v>414</v>
      </c>
    </row>
    <row r="545" s="12" customFormat="1">
      <c r="B545" s="255"/>
      <c r="C545" s="256"/>
      <c r="D545" s="252" t="s">
        <v>428</v>
      </c>
      <c r="E545" s="257" t="s">
        <v>21</v>
      </c>
      <c r="F545" s="258" t="s">
        <v>5326</v>
      </c>
      <c r="G545" s="256"/>
      <c r="H545" s="257" t="s">
        <v>21</v>
      </c>
      <c r="I545" s="259"/>
      <c r="J545" s="256"/>
      <c r="K545" s="256"/>
      <c r="L545" s="260"/>
      <c r="M545" s="261"/>
      <c r="N545" s="262"/>
      <c r="O545" s="262"/>
      <c r="P545" s="262"/>
      <c r="Q545" s="262"/>
      <c r="R545" s="262"/>
      <c r="S545" s="262"/>
      <c r="T545" s="263"/>
      <c r="AT545" s="264" t="s">
        <v>428</v>
      </c>
      <c r="AU545" s="264" t="s">
        <v>86</v>
      </c>
      <c r="AV545" s="12" t="s">
        <v>83</v>
      </c>
      <c r="AW545" s="12" t="s">
        <v>39</v>
      </c>
      <c r="AX545" s="12" t="s">
        <v>76</v>
      </c>
      <c r="AY545" s="264" t="s">
        <v>414</v>
      </c>
    </row>
    <row r="546" s="13" customFormat="1">
      <c r="B546" s="265"/>
      <c r="C546" s="266"/>
      <c r="D546" s="252" t="s">
        <v>428</v>
      </c>
      <c r="E546" s="267" t="s">
        <v>21</v>
      </c>
      <c r="F546" s="268" t="s">
        <v>5338</v>
      </c>
      <c r="G546" s="266"/>
      <c r="H546" s="269">
        <v>112</v>
      </c>
      <c r="I546" s="270"/>
      <c r="J546" s="266"/>
      <c r="K546" s="266"/>
      <c r="L546" s="271"/>
      <c r="M546" s="272"/>
      <c r="N546" s="273"/>
      <c r="O546" s="273"/>
      <c r="P546" s="273"/>
      <c r="Q546" s="273"/>
      <c r="R546" s="273"/>
      <c r="S546" s="273"/>
      <c r="T546" s="274"/>
      <c r="AT546" s="275" t="s">
        <v>428</v>
      </c>
      <c r="AU546" s="275" t="s">
        <v>86</v>
      </c>
      <c r="AV546" s="13" t="s">
        <v>86</v>
      </c>
      <c r="AW546" s="13" t="s">
        <v>39</v>
      </c>
      <c r="AX546" s="13" t="s">
        <v>76</v>
      </c>
      <c r="AY546" s="275" t="s">
        <v>414</v>
      </c>
    </row>
    <row r="547" s="15" customFormat="1">
      <c r="B547" s="287"/>
      <c r="C547" s="288"/>
      <c r="D547" s="252" t="s">
        <v>428</v>
      </c>
      <c r="E547" s="289" t="s">
        <v>21</v>
      </c>
      <c r="F547" s="290" t="s">
        <v>235</v>
      </c>
      <c r="G547" s="288"/>
      <c r="H547" s="291">
        <v>163</v>
      </c>
      <c r="I547" s="292"/>
      <c r="J547" s="288"/>
      <c r="K547" s="288"/>
      <c r="L547" s="293"/>
      <c r="M547" s="294"/>
      <c r="N547" s="295"/>
      <c r="O547" s="295"/>
      <c r="P547" s="295"/>
      <c r="Q547" s="295"/>
      <c r="R547" s="295"/>
      <c r="S547" s="295"/>
      <c r="T547" s="296"/>
      <c r="AT547" s="297" t="s">
        <v>428</v>
      </c>
      <c r="AU547" s="297" t="s">
        <v>86</v>
      </c>
      <c r="AV547" s="15" t="s">
        <v>422</v>
      </c>
      <c r="AW547" s="15" t="s">
        <v>39</v>
      </c>
      <c r="AX547" s="15" t="s">
        <v>83</v>
      </c>
      <c r="AY547" s="297" t="s">
        <v>414</v>
      </c>
    </row>
    <row r="548" s="12" customFormat="1">
      <c r="B548" s="255"/>
      <c r="C548" s="256"/>
      <c r="D548" s="252" t="s">
        <v>428</v>
      </c>
      <c r="E548" s="257" t="s">
        <v>21</v>
      </c>
      <c r="F548" s="258" t="s">
        <v>5302</v>
      </c>
      <c r="G548" s="256"/>
      <c r="H548" s="257" t="s">
        <v>21</v>
      </c>
      <c r="I548" s="259"/>
      <c r="J548" s="256"/>
      <c r="K548" s="256"/>
      <c r="L548" s="260"/>
      <c r="M548" s="261"/>
      <c r="N548" s="262"/>
      <c r="O548" s="262"/>
      <c r="P548" s="262"/>
      <c r="Q548" s="262"/>
      <c r="R548" s="262"/>
      <c r="S548" s="262"/>
      <c r="T548" s="263"/>
      <c r="AT548" s="264" t="s">
        <v>428</v>
      </c>
      <c r="AU548" s="264" t="s">
        <v>86</v>
      </c>
      <c r="AV548" s="12" t="s">
        <v>83</v>
      </c>
      <c r="AW548" s="12" t="s">
        <v>39</v>
      </c>
      <c r="AX548" s="12" t="s">
        <v>76</v>
      </c>
      <c r="AY548" s="264" t="s">
        <v>414</v>
      </c>
    </row>
    <row r="549" s="1" customFormat="1" ht="16.5" customHeight="1">
      <c r="B549" s="47"/>
      <c r="C549" s="240" t="s">
        <v>1405</v>
      </c>
      <c r="D549" s="240" t="s">
        <v>418</v>
      </c>
      <c r="E549" s="241" t="s">
        <v>5339</v>
      </c>
      <c r="F549" s="242" t="s">
        <v>5340</v>
      </c>
      <c r="G549" s="243" t="s">
        <v>145</v>
      </c>
      <c r="H549" s="244">
        <v>148</v>
      </c>
      <c r="I549" s="245"/>
      <c r="J549" s="246">
        <f>ROUND(I549*H549,2)</f>
        <v>0</v>
      </c>
      <c r="K549" s="242" t="s">
        <v>21</v>
      </c>
      <c r="L549" s="73"/>
      <c r="M549" s="247" t="s">
        <v>21</v>
      </c>
      <c r="N549" s="248" t="s">
        <v>47</v>
      </c>
      <c r="O549" s="48"/>
      <c r="P549" s="249">
        <f>O549*H549</f>
        <v>0</v>
      </c>
      <c r="Q549" s="249">
        <v>0.0025200000000000001</v>
      </c>
      <c r="R549" s="249">
        <f>Q549*H549</f>
        <v>0.37296000000000001</v>
      </c>
      <c r="S549" s="249">
        <v>0</v>
      </c>
      <c r="T549" s="250">
        <f>S549*H549</f>
        <v>0</v>
      </c>
      <c r="AR549" s="25" t="s">
        <v>690</v>
      </c>
      <c r="AT549" s="25" t="s">
        <v>418</v>
      </c>
      <c r="AU549" s="25" t="s">
        <v>86</v>
      </c>
      <c r="AY549" s="25" t="s">
        <v>414</v>
      </c>
      <c r="BE549" s="251">
        <f>IF(N549="základní",J549,0)</f>
        <v>0</v>
      </c>
      <c r="BF549" s="251">
        <f>IF(N549="snížená",J549,0)</f>
        <v>0</v>
      </c>
      <c r="BG549" s="251">
        <f>IF(N549="zákl. přenesená",J549,0)</f>
        <v>0</v>
      </c>
      <c r="BH549" s="251">
        <f>IF(N549="sníž. přenesená",J549,0)</f>
        <v>0</v>
      </c>
      <c r="BI549" s="251">
        <f>IF(N549="nulová",J549,0)</f>
        <v>0</v>
      </c>
      <c r="BJ549" s="25" t="s">
        <v>83</v>
      </c>
      <c r="BK549" s="251">
        <f>ROUND(I549*H549,2)</f>
        <v>0</v>
      </c>
      <c r="BL549" s="25" t="s">
        <v>690</v>
      </c>
      <c r="BM549" s="25" t="s">
        <v>5341</v>
      </c>
    </row>
    <row r="550" s="12" customFormat="1">
      <c r="B550" s="255"/>
      <c r="C550" s="256"/>
      <c r="D550" s="252" t="s">
        <v>428</v>
      </c>
      <c r="E550" s="257" t="s">
        <v>21</v>
      </c>
      <c r="F550" s="258" t="s">
        <v>5331</v>
      </c>
      <c r="G550" s="256"/>
      <c r="H550" s="257" t="s">
        <v>21</v>
      </c>
      <c r="I550" s="259"/>
      <c r="J550" s="256"/>
      <c r="K550" s="256"/>
      <c r="L550" s="260"/>
      <c r="M550" s="261"/>
      <c r="N550" s="262"/>
      <c r="O550" s="262"/>
      <c r="P550" s="262"/>
      <c r="Q550" s="262"/>
      <c r="R550" s="262"/>
      <c r="S550" s="262"/>
      <c r="T550" s="263"/>
      <c r="AT550" s="264" t="s">
        <v>428</v>
      </c>
      <c r="AU550" s="264" t="s">
        <v>86</v>
      </c>
      <c r="AV550" s="12" t="s">
        <v>83</v>
      </c>
      <c r="AW550" s="12" t="s">
        <v>39</v>
      </c>
      <c r="AX550" s="12" t="s">
        <v>76</v>
      </c>
      <c r="AY550" s="264" t="s">
        <v>414</v>
      </c>
    </row>
    <row r="551" s="13" customFormat="1">
      <c r="B551" s="265"/>
      <c r="C551" s="266"/>
      <c r="D551" s="252" t="s">
        <v>428</v>
      </c>
      <c r="E551" s="267" t="s">
        <v>21</v>
      </c>
      <c r="F551" s="268" t="s">
        <v>5342</v>
      </c>
      <c r="G551" s="266"/>
      <c r="H551" s="269">
        <v>54</v>
      </c>
      <c r="I551" s="270"/>
      <c r="J551" s="266"/>
      <c r="K551" s="266"/>
      <c r="L551" s="271"/>
      <c r="M551" s="272"/>
      <c r="N551" s="273"/>
      <c r="O551" s="273"/>
      <c r="P551" s="273"/>
      <c r="Q551" s="273"/>
      <c r="R551" s="273"/>
      <c r="S551" s="273"/>
      <c r="T551" s="274"/>
      <c r="AT551" s="275" t="s">
        <v>428</v>
      </c>
      <c r="AU551" s="275" t="s">
        <v>86</v>
      </c>
      <c r="AV551" s="13" t="s">
        <v>86</v>
      </c>
      <c r="AW551" s="13" t="s">
        <v>39</v>
      </c>
      <c r="AX551" s="13" t="s">
        <v>76</v>
      </c>
      <c r="AY551" s="275" t="s">
        <v>414</v>
      </c>
    </row>
    <row r="552" s="12" customFormat="1">
      <c r="B552" s="255"/>
      <c r="C552" s="256"/>
      <c r="D552" s="252" t="s">
        <v>428</v>
      </c>
      <c r="E552" s="257" t="s">
        <v>21</v>
      </c>
      <c r="F552" s="258" t="s">
        <v>5326</v>
      </c>
      <c r="G552" s="256"/>
      <c r="H552" s="257" t="s">
        <v>21</v>
      </c>
      <c r="I552" s="259"/>
      <c r="J552" s="256"/>
      <c r="K552" s="256"/>
      <c r="L552" s="260"/>
      <c r="M552" s="261"/>
      <c r="N552" s="262"/>
      <c r="O552" s="262"/>
      <c r="P552" s="262"/>
      <c r="Q552" s="262"/>
      <c r="R552" s="262"/>
      <c r="S552" s="262"/>
      <c r="T552" s="263"/>
      <c r="AT552" s="264" t="s">
        <v>428</v>
      </c>
      <c r="AU552" s="264" t="s">
        <v>86</v>
      </c>
      <c r="AV552" s="12" t="s">
        <v>83</v>
      </c>
      <c r="AW552" s="12" t="s">
        <v>39</v>
      </c>
      <c r="AX552" s="12" t="s">
        <v>76</v>
      </c>
      <c r="AY552" s="264" t="s">
        <v>414</v>
      </c>
    </row>
    <row r="553" s="13" customFormat="1">
      <c r="B553" s="265"/>
      <c r="C553" s="266"/>
      <c r="D553" s="252" t="s">
        <v>428</v>
      </c>
      <c r="E553" s="267" t="s">
        <v>21</v>
      </c>
      <c r="F553" s="268" t="s">
        <v>5343</v>
      </c>
      <c r="G553" s="266"/>
      <c r="H553" s="269">
        <v>94</v>
      </c>
      <c r="I553" s="270"/>
      <c r="J553" s="266"/>
      <c r="K553" s="266"/>
      <c r="L553" s="271"/>
      <c r="M553" s="272"/>
      <c r="N553" s="273"/>
      <c r="O553" s="273"/>
      <c r="P553" s="273"/>
      <c r="Q553" s="273"/>
      <c r="R553" s="273"/>
      <c r="S553" s="273"/>
      <c r="T553" s="274"/>
      <c r="AT553" s="275" t="s">
        <v>428</v>
      </c>
      <c r="AU553" s="275" t="s">
        <v>86</v>
      </c>
      <c r="AV553" s="13" t="s">
        <v>86</v>
      </c>
      <c r="AW553" s="13" t="s">
        <v>39</v>
      </c>
      <c r="AX553" s="13" t="s">
        <v>76</v>
      </c>
      <c r="AY553" s="275" t="s">
        <v>414</v>
      </c>
    </row>
    <row r="554" s="15" customFormat="1">
      <c r="B554" s="287"/>
      <c r="C554" s="288"/>
      <c r="D554" s="252" t="s">
        <v>428</v>
      </c>
      <c r="E554" s="289" t="s">
        <v>21</v>
      </c>
      <c r="F554" s="290" t="s">
        <v>235</v>
      </c>
      <c r="G554" s="288"/>
      <c r="H554" s="291">
        <v>148</v>
      </c>
      <c r="I554" s="292"/>
      <c r="J554" s="288"/>
      <c r="K554" s="288"/>
      <c r="L554" s="293"/>
      <c r="M554" s="294"/>
      <c r="N554" s="295"/>
      <c r="O554" s="295"/>
      <c r="P554" s="295"/>
      <c r="Q554" s="295"/>
      <c r="R554" s="295"/>
      <c r="S554" s="295"/>
      <c r="T554" s="296"/>
      <c r="AT554" s="297" t="s">
        <v>428</v>
      </c>
      <c r="AU554" s="297" t="s">
        <v>86</v>
      </c>
      <c r="AV554" s="15" t="s">
        <v>422</v>
      </c>
      <c r="AW554" s="15" t="s">
        <v>39</v>
      </c>
      <c r="AX554" s="15" t="s">
        <v>83</v>
      </c>
      <c r="AY554" s="297" t="s">
        <v>414</v>
      </c>
    </row>
    <row r="555" s="12" customFormat="1">
      <c r="B555" s="255"/>
      <c r="C555" s="256"/>
      <c r="D555" s="252" t="s">
        <v>428</v>
      </c>
      <c r="E555" s="257" t="s">
        <v>21</v>
      </c>
      <c r="F555" s="258" t="s">
        <v>5302</v>
      </c>
      <c r="G555" s="256"/>
      <c r="H555" s="257" t="s">
        <v>21</v>
      </c>
      <c r="I555" s="259"/>
      <c r="J555" s="256"/>
      <c r="K555" s="256"/>
      <c r="L555" s="260"/>
      <c r="M555" s="261"/>
      <c r="N555" s="262"/>
      <c r="O555" s="262"/>
      <c r="P555" s="262"/>
      <c r="Q555" s="262"/>
      <c r="R555" s="262"/>
      <c r="S555" s="262"/>
      <c r="T555" s="263"/>
      <c r="AT555" s="264" t="s">
        <v>428</v>
      </c>
      <c r="AU555" s="264" t="s">
        <v>86</v>
      </c>
      <c r="AV555" s="12" t="s">
        <v>83</v>
      </c>
      <c r="AW555" s="12" t="s">
        <v>39</v>
      </c>
      <c r="AX555" s="12" t="s">
        <v>76</v>
      </c>
      <c r="AY555" s="264" t="s">
        <v>414</v>
      </c>
    </row>
    <row r="556" s="1" customFormat="1" ht="16.5" customHeight="1">
      <c r="B556" s="47"/>
      <c r="C556" s="240" t="s">
        <v>1409</v>
      </c>
      <c r="D556" s="240" t="s">
        <v>418</v>
      </c>
      <c r="E556" s="241" t="s">
        <v>5344</v>
      </c>
      <c r="F556" s="242" t="s">
        <v>5345</v>
      </c>
      <c r="G556" s="243" t="s">
        <v>145</v>
      </c>
      <c r="H556" s="244">
        <v>221</v>
      </c>
      <c r="I556" s="245"/>
      <c r="J556" s="246">
        <f>ROUND(I556*H556,2)</f>
        <v>0</v>
      </c>
      <c r="K556" s="242" t="s">
        <v>21</v>
      </c>
      <c r="L556" s="73"/>
      <c r="M556" s="247" t="s">
        <v>21</v>
      </c>
      <c r="N556" s="248" t="s">
        <v>47</v>
      </c>
      <c r="O556" s="48"/>
      <c r="P556" s="249">
        <f>O556*H556</f>
        <v>0</v>
      </c>
      <c r="Q556" s="249">
        <v>0.0035000000000000001</v>
      </c>
      <c r="R556" s="249">
        <f>Q556*H556</f>
        <v>0.77349999999999997</v>
      </c>
      <c r="S556" s="249">
        <v>0</v>
      </c>
      <c r="T556" s="250">
        <f>S556*H556</f>
        <v>0</v>
      </c>
      <c r="AR556" s="25" t="s">
        <v>690</v>
      </c>
      <c r="AT556" s="25" t="s">
        <v>418</v>
      </c>
      <c r="AU556" s="25" t="s">
        <v>86</v>
      </c>
      <c r="AY556" s="25" t="s">
        <v>414</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690</v>
      </c>
      <c r="BM556" s="25" t="s">
        <v>5346</v>
      </c>
    </row>
    <row r="557" s="12" customFormat="1">
      <c r="B557" s="255"/>
      <c r="C557" s="256"/>
      <c r="D557" s="252" t="s">
        <v>428</v>
      </c>
      <c r="E557" s="257" t="s">
        <v>21</v>
      </c>
      <c r="F557" s="258" t="s">
        <v>5331</v>
      </c>
      <c r="G557" s="256"/>
      <c r="H557" s="257" t="s">
        <v>21</v>
      </c>
      <c r="I557" s="259"/>
      <c r="J557" s="256"/>
      <c r="K557" s="256"/>
      <c r="L557" s="260"/>
      <c r="M557" s="261"/>
      <c r="N557" s="262"/>
      <c r="O557" s="262"/>
      <c r="P557" s="262"/>
      <c r="Q557" s="262"/>
      <c r="R557" s="262"/>
      <c r="S557" s="262"/>
      <c r="T557" s="263"/>
      <c r="AT557" s="264" t="s">
        <v>428</v>
      </c>
      <c r="AU557" s="264" t="s">
        <v>86</v>
      </c>
      <c r="AV557" s="12" t="s">
        <v>83</v>
      </c>
      <c r="AW557" s="12" t="s">
        <v>39</v>
      </c>
      <c r="AX557" s="12" t="s">
        <v>76</v>
      </c>
      <c r="AY557" s="264" t="s">
        <v>414</v>
      </c>
    </row>
    <row r="558" s="13" customFormat="1">
      <c r="B558" s="265"/>
      <c r="C558" s="266"/>
      <c r="D558" s="252" t="s">
        <v>428</v>
      </c>
      <c r="E558" s="267" t="s">
        <v>21</v>
      </c>
      <c r="F558" s="268" t="s">
        <v>5347</v>
      </c>
      <c r="G558" s="266"/>
      <c r="H558" s="269">
        <v>24</v>
      </c>
      <c r="I558" s="270"/>
      <c r="J558" s="266"/>
      <c r="K558" s="266"/>
      <c r="L558" s="271"/>
      <c r="M558" s="272"/>
      <c r="N558" s="273"/>
      <c r="O558" s="273"/>
      <c r="P558" s="273"/>
      <c r="Q558" s="273"/>
      <c r="R558" s="273"/>
      <c r="S558" s="273"/>
      <c r="T558" s="274"/>
      <c r="AT558" s="275" t="s">
        <v>428</v>
      </c>
      <c r="AU558" s="275" t="s">
        <v>86</v>
      </c>
      <c r="AV558" s="13" t="s">
        <v>86</v>
      </c>
      <c r="AW558" s="13" t="s">
        <v>39</v>
      </c>
      <c r="AX558" s="13" t="s">
        <v>76</v>
      </c>
      <c r="AY558" s="275" t="s">
        <v>414</v>
      </c>
    </row>
    <row r="559" s="12" customFormat="1">
      <c r="B559" s="255"/>
      <c r="C559" s="256"/>
      <c r="D559" s="252" t="s">
        <v>428</v>
      </c>
      <c r="E559" s="257" t="s">
        <v>21</v>
      </c>
      <c r="F559" s="258" t="s">
        <v>5326</v>
      </c>
      <c r="G559" s="256"/>
      <c r="H559" s="257" t="s">
        <v>21</v>
      </c>
      <c r="I559" s="259"/>
      <c r="J559" s="256"/>
      <c r="K559" s="256"/>
      <c r="L559" s="260"/>
      <c r="M559" s="261"/>
      <c r="N559" s="262"/>
      <c r="O559" s="262"/>
      <c r="P559" s="262"/>
      <c r="Q559" s="262"/>
      <c r="R559" s="262"/>
      <c r="S559" s="262"/>
      <c r="T559" s="263"/>
      <c r="AT559" s="264" t="s">
        <v>428</v>
      </c>
      <c r="AU559" s="264" t="s">
        <v>86</v>
      </c>
      <c r="AV559" s="12" t="s">
        <v>83</v>
      </c>
      <c r="AW559" s="12" t="s">
        <v>39</v>
      </c>
      <c r="AX559" s="12" t="s">
        <v>76</v>
      </c>
      <c r="AY559" s="264" t="s">
        <v>414</v>
      </c>
    </row>
    <row r="560" s="13" customFormat="1">
      <c r="B560" s="265"/>
      <c r="C560" s="266"/>
      <c r="D560" s="252" t="s">
        <v>428</v>
      </c>
      <c r="E560" s="267" t="s">
        <v>21</v>
      </c>
      <c r="F560" s="268" t="s">
        <v>5348</v>
      </c>
      <c r="G560" s="266"/>
      <c r="H560" s="269">
        <v>197</v>
      </c>
      <c r="I560" s="270"/>
      <c r="J560" s="266"/>
      <c r="K560" s="266"/>
      <c r="L560" s="271"/>
      <c r="M560" s="272"/>
      <c r="N560" s="273"/>
      <c r="O560" s="273"/>
      <c r="P560" s="273"/>
      <c r="Q560" s="273"/>
      <c r="R560" s="273"/>
      <c r="S560" s="273"/>
      <c r="T560" s="274"/>
      <c r="AT560" s="275" t="s">
        <v>428</v>
      </c>
      <c r="AU560" s="275" t="s">
        <v>86</v>
      </c>
      <c r="AV560" s="13" t="s">
        <v>86</v>
      </c>
      <c r="AW560" s="13" t="s">
        <v>39</v>
      </c>
      <c r="AX560" s="13" t="s">
        <v>76</v>
      </c>
      <c r="AY560" s="275" t="s">
        <v>414</v>
      </c>
    </row>
    <row r="561" s="15" customFormat="1">
      <c r="B561" s="287"/>
      <c r="C561" s="288"/>
      <c r="D561" s="252" t="s">
        <v>428</v>
      </c>
      <c r="E561" s="289" t="s">
        <v>21</v>
      </c>
      <c r="F561" s="290" t="s">
        <v>235</v>
      </c>
      <c r="G561" s="288"/>
      <c r="H561" s="291">
        <v>221</v>
      </c>
      <c r="I561" s="292"/>
      <c r="J561" s="288"/>
      <c r="K561" s="288"/>
      <c r="L561" s="293"/>
      <c r="M561" s="294"/>
      <c r="N561" s="295"/>
      <c r="O561" s="295"/>
      <c r="P561" s="295"/>
      <c r="Q561" s="295"/>
      <c r="R561" s="295"/>
      <c r="S561" s="295"/>
      <c r="T561" s="296"/>
      <c r="AT561" s="297" t="s">
        <v>428</v>
      </c>
      <c r="AU561" s="297" t="s">
        <v>86</v>
      </c>
      <c r="AV561" s="15" t="s">
        <v>422</v>
      </c>
      <c r="AW561" s="15" t="s">
        <v>39</v>
      </c>
      <c r="AX561" s="15" t="s">
        <v>83</v>
      </c>
      <c r="AY561" s="297" t="s">
        <v>414</v>
      </c>
    </row>
    <row r="562" s="12" customFormat="1">
      <c r="B562" s="255"/>
      <c r="C562" s="256"/>
      <c r="D562" s="252" t="s">
        <v>428</v>
      </c>
      <c r="E562" s="257" t="s">
        <v>21</v>
      </c>
      <c r="F562" s="258" t="s">
        <v>5302</v>
      </c>
      <c r="G562" s="256"/>
      <c r="H562" s="257" t="s">
        <v>21</v>
      </c>
      <c r="I562" s="259"/>
      <c r="J562" s="256"/>
      <c r="K562" s="256"/>
      <c r="L562" s="260"/>
      <c r="M562" s="261"/>
      <c r="N562" s="262"/>
      <c r="O562" s="262"/>
      <c r="P562" s="262"/>
      <c r="Q562" s="262"/>
      <c r="R562" s="262"/>
      <c r="S562" s="262"/>
      <c r="T562" s="263"/>
      <c r="AT562" s="264" t="s">
        <v>428</v>
      </c>
      <c r="AU562" s="264" t="s">
        <v>86</v>
      </c>
      <c r="AV562" s="12" t="s">
        <v>83</v>
      </c>
      <c r="AW562" s="12" t="s">
        <v>39</v>
      </c>
      <c r="AX562" s="12" t="s">
        <v>76</v>
      </c>
      <c r="AY562" s="264" t="s">
        <v>414</v>
      </c>
    </row>
    <row r="563" s="1" customFormat="1" ht="16.5" customHeight="1">
      <c r="B563" s="47"/>
      <c r="C563" s="240" t="s">
        <v>1415</v>
      </c>
      <c r="D563" s="240" t="s">
        <v>418</v>
      </c>
      <c r="E563" s="241" t="s">
        <v>5349</v>
      </c>
      <c r="F563" s="242" t="s">
        <v>5350</v>
      </c>
      <c r="G563" s="243" t="s">
        <v>145</v>
      </c>
      <c r="H563" s="244">
        <v>234</v>
      </c>
      <c r="I563" s="245"/>
      <c r="J563" s="246">
        <f>ROUND(I563*H563,2)</f>
        <v>0</v>
      </c>
      <c r="K563" s="242" t="s">
        <v>21</v>
      </c>
      <c r="L563" s="73"/>
      <c r="M563" s="247" t="s">
        <v>21</v>
      </c>
      <c r="N563" s="248" t="s">
        <v>47</v>
      </c>
      <c r="O563" s="48"/>
      <c r="P563" s="249">
        <f>O563*H563</f>
        <v>0</v>
      </c>
      <c r="Q563" s="249">
        <v>0.0020500000000000002</v>
      </c>
      <c r="R563" s="249">
        <f>Q563*H563</f>
        <v>0.47970000000000002</v>
      </c>
      <c r="S563" s="249">
        <v>0</v>
      </c>
      <c r="T563" s="250">
        <f>S563*H563</f>
        <v>0</v>
      </c>
      <c r="AR563" s="25" t="s">
        <v>690</v>
      </c>
      <c r="AT563" s="25" t="s">
        <v>418</v>
      </c>
      <c r="AU563" s="25" t="s">
        <v>86</v>
      </c>
      <c r="AY563" s="25" t="s">
        <v>414</v>
      </c>
      <c r="BE563" s="251">
        <f>IF(N563="základní",J563,0)</f>
        <v>0</v>
      </c>
      <c r="BF563" s="251">
        <f>IF(N563="snížená",J563,0)</f>
        <v>0</v>
      </c>
      <c r="BG563" s="251">
        <f>IF(N563="zákl. přenesená",J563,0)</f>
        <v>0</v>
      </c>
      <c r="BH563" s="251">
        <f>IF(N563="sníž. přenesená",J563,0)</f>
        <v>0</v>
      </c>
      <c r="BI563" s="251">
        <f>IF(N563="nulová",J563,0)</f>
        <v>0</v>
      </c>
      <c r="BJ563" s="25" t="s">
        <v>83</v>
      </c>
      <c r="BK563" s="251">
        <f>ROUND(I563*H563,2)</f>
        <v>0</v>
      </c>
      <c r="BL563" s="25" t="s">
        <v>690</v>
      </c>
      <c r="BM563" s="25" t="s">
        <v>5351</v>
      </c>
    </row>
    <row r="564" s="12" customFormat="1">
      <c r="B564" s="255"/>
      <c r="C564" s="256"/>
      <c r="D564" s="252" t="s">
        <v>428</v>
      </c>
      <c r="E564" s="257" t="s">
        <v>21</v>
      </c>
      <c r="F564" s="258" t="s">
        <v>5326</v>
      </c>
      <c r="G564" s="256"/>
      <c r="H564" s="257" t="s">
        <v>21</v>
      </c>
      <c r="I564" s="259"/>
      <c r="J564" s="256"/>
      <c r="K564" s="256"/>
      <c r="L564" s="260"/>
      <c r="M564" s="261"/>
      <c r="N564" s="262"/>
      <c r="O564" s="262"/>
      <c r="P564" s="262"/>
      <c r="Q564" s="262"/>
      <c r="R564" s="262"/>
      <c r="S564" s="262"/>
      <c r="T564" s="263"/>
      <c r="AT564" s="264" t="s">
        <v>428</v>
      </c>
      <c r="AU564" s="264" t="s">
        <v>86</v>
      </c>
      <c r="AV564" s="12" t="s">
        <v>83</v>
      </c>
      <c r="AW564" s="12" t="s">
        <v>39</v>
      </c>
      <c r="AX564" s="12" t="s">
        <v>76</v>
      </c>
      <c r="AY564" s="264" t="s">
        <v>414</v>
      </c>
    </row>
    <row r="565" s="13" customFormat="1">
      <c r="B565" s="265"/>
      <c r="C565" s="266"/>
      <c r="D565" s="252" t="s">
        <v>428</v>
      </c>
      <c r="E565" s="267" t="s">
        <v>21</v>
      </c>
      <c r="F565" s="268" t="s">
        <v>5352</v>
      </c>
      <c r="G565" s="266"/>
      <c r="H565" s="269">
        <v>234</v>
      </c>
      <c r="I565" s="270"/>
      <c r="J565" s="266"/>
      <c r="K565" s="266"/>
      <c r="L565" s="271"/>
      <c r="M565" s="272"/>
      <c r="N565" s="273"/>
      <c r="O565" s="273"/>
      <c r="P565" s="273"/>
      <c r="Q565" s="273"/>
      <c r="R565" s="273"/>
      <c r="S565" s="273"/>
      <c r="T565" s="274"/>
      <c r="AT565" s="275" t="s">
        <v>428</v>
      </c>
      <c r="AU565" s="275" t="s">
        <v>86</v>
      </c>
      <c r="AV565" s="13" t="s">
        <v>86</v>
      </c>
      <c r="AW565" s="13" t="s">
        <v>39</v>
      </c>
      <c r="AX565" s="13" t="s">
        <v>83</v>
      </c>
      <c r="AY565" s="275" t="s">
        <v>414</v>
      </c>
    </row>
    <row r="566" s="12" customFormat="1">
      <c r="B566" s="255"/>
      <c r="C566" s="256"/>
      <c r="D566" s="252" t="s">
        <v>428</v>
      </c>
      <c r="E566" s="257" t="s">
        <v>21</v>
      </c>
      <c r="F566" s="258" t="s">
        <v>5302</v>
      </c>
      <c r="G566" s="256"/>
      <c r="H566" s="257" t="s">
        <v>21</v>
      </c>
      <c r="I566" s="259"/>
      <c r="J566" s="256"/>
      <c r="K566" s="256"/>
      <c r="L566" s="260"/>
      <c r="M566" s="261"/>
      <c r="N566" s="262"/>
      <c r="O566" s="262"/>
      <c r="P566" s="262"/>
      <c r="Q566" s="262"/>
      <c r="R566" s="262"/>
      <c r="S566" s="262"/>
      <c r="T566" s="263"/>
      <c r="AT566" s="264" t="s">
        <v>428</v>
      </c>
      <c r="AU566" s="264" t="s">
        <v>86</v>
      </c>
      <c r="AV566" s="12" t="s">
        <v>83</v>
      </c>
      <c r="AW566" s="12" t="s">
        <v>39</v>
      </c>
      <c r="AX566" s="12" t="s">
        <v>76</v>
      </c>
      <c r="AY566" s="264" t="s">
        <v>414</v>
      </c>
    </row>
    <row r="567" s="1" customFormat="1" ht="16.5" customHeight="1">
      <c r="B567" s="47"/>
      <c r="C567" s="240" t="s">
        <v>1419</v>
      </c>
      <c r="D567" s="240" t="s">
        <v>418</v>
      </c>
      <c r="E567" s="241" t="s">
        <v>5353</v>
      </c>
      <c r="F567" s="242" t="s">
        <v>5354</v>
      </c>
      <c r="G567" s="243" t="s">
        <v>145</v>
      </c>
      <c r="H567" s="244">
        <v>183</v>
      </c>
      <c r="I567" s="245"/>
      <c r="J567" s="246">
        <f>ROUND(I567*H567,2)</f>
        <v>0</v>
      </c>
      <c r="K567" s="242" t="s">
        <v>21</v>
      </c>
      <c r="L567" s="73"/>
      <c r="M567" s="247" t="s">
        <v>21</v>
      </c>
      <c r="N567" s="248" t="s">
        <v>47</v>
      </c>
      <c r="O567" s="48"/>
      <c r="P567" s="249">
        <f>O567*H567</f>
        <v>0</v>
      </c>
      <c r="Q567" s="249">
        <v>0.0020500000000000002</v>
      </c>
      <c r="R567" s="249">
        <f>Q567*H567</f>
        <v>0.37515000000000004</v>
      </c>
      <c r="S567" s="249">
        <v>0</v>
      </c>
      <c r="T567" s="250">
        <f>S567*H567</f>
        <v>0</v>
      </c>
      <c r="AR567" s="25" t="s">
        <v>690</v>
      </c>
      <c r="AT567" s="25" t="s">
        <v>418</v>
      </c>
      <c r="AU567" s="25" t="s">
        <v>86</v>
      </c>
      <c r="AY567" s="25" t="s">
        <v>414</v>
      </c>
      <c r="BE567" s="251">
        <f>IF(N567="základní",J567,0)</f>
        <v>0</v>
      </c>
      <c r="BF567" s="251">
        <f>IF(N567="snížená",J567,0)</f>
        <v>0</v>
      </c>
      <c r="BG567" s="251">
        <f>IF(N567="zákl. přenesená",J567,0)</f>
        <v>0</v>
      </c>
      <c r="BH567" s="251">
        <f>IF(N567="sníž. přenesená",J567,0)</f>
        <v>0</v>
      </c>
      <c r="BI567" s="251">
        <f>IF(N567="nulová",J567,0)</f>
        <v>0</v>
      </c>
      <c r="BJ567" s="25" t="s">
        <v>83</v>
      </c>
      <c r="BK567" s="251">
        <f>ROUND(I567*H567,2)</f>
        <v>0</v>
      </c>
      <c r="BL567" s="25" t="s">
        <v>690</v>
      </c>
      <c r="BM567" s="25" t="s">
        <v>5355</v>
      </c>
    </row>
    <row r="568" s="12" customFormat="1">
      <c r="B568" s="255"/>
      <c r="C568" s="256"/>
      <c r="D568" s="252" t="s">
        <v>428</v>
      </c>
      <c r="E568" s="257" t="s">
        <v>21</v>
      </c>
      <c r="F568" s="258" t="s">
        <v>5326</v>
      </c>
      <c r="G568" s="256"/>
      <c r="H568" s="257" t="s">
        <v>21</v>
      </c>
      <c r="I568" s="259"/>
      <c r="J568" s="256"/>
      <c r="K568" s="256"/>
      <c r="L568" s="260"/>
      <c r="M568" s="261"/>
      <c r="N568" s="262"/>
      <c r="O568" s="262"/>
      <c r="P568" s="262"/>
      <c r="Q568" s="262"/>
      <c r="R568" s="262"/>
      <c r="S568" s="262"/>
      <c r="T568" s="263"/>
      <c r="AT568" s="264" t="s">
        <v>428</v>
      </c>
      <c r="AU568" s="264" t="s">
        <v>86</v>
      </c>
      <c r="AV568" s="12" t="s">
        <v>83</v>
      </c>
      <c r="AW568" s="12" t="s">
        <v>39</v>
      </c>
      <c r="AX568" s="12" t="s">
        <v>76</v>
      </c>
      <c r="AY568" s="264" t="s">
        <v>414</v>
      </c>
    </row>
    <row r="569" s="13" customFormat="1">
      <c r="B569" s="265"/>
      <c r="C569" s="266"/>
      <c r="D569" s="252" t="s">
        <v>428</v>
      </c>
      <c r="E569" s="267" t="s">
        <v>21</v>
      </c>
      <c r="F569" s="268" t="s">
        <v>5356</v>
      </c>
      <c r="G569" s="266"/>
      <c r="H569" s="269">
        <v>183</v>
      </c>
      <c r="I569" s="270"/>
      <c r="J569" s="266"/>
      <c r="K569" s="266"/>
      <c r="L569" s="271"/>
      <c r="M569" s="272"/>
      <c r="N569" s="273"/>
      <c r="O569" s="273"/>
      <c r="P569" s="273"/>
      <c r="Q569" s="273"/>
      <c r="R569" s="273"/>
      <c r="S569" s="273"/>
      <c r="T569" s="274"/>
      <c r="AT569" s="275" t="s">
        <v>428</v>
      </c>
      <c r="AU569" s="275" t="s">
        <v>86</v>
      </c>
      <c r="AV569" s="13" t="s">
        <v>86</v>
      </c>
      <c r="AW569" s="13" t="s">
        <v>39</v>
      </c>
      <c r="AX569" s="13" t="s">
        <v>83</v>
      </c>
      <c r="AY569" s="275" t="s">
        <v>414</v>
      </c>
    </row>
    <row r="570" s="12" customFormat="1">
      <c r="B570" s="255"/>
      <c r="C570" s="256"/>
      <c r="D570" s="252" t="s">
        <v>428</v>
      </c>
      <c r="E570" s="257" t="s">
        <v>21</v>
      </c>
      <c r="F570" s="258" t="s">
        <v>5302</v>
      </c>
      <c r="G570" s="256"/>
      <c r="H570" s="257" t="s">
        <v>21</v>
      </c>
      <c r="I570" s="259"/>
      <c r="J570" s="256"/>
      <c r="K570" s="256"/>
      <c r="L570" s="260"/>
      <c r="M570" s="261"/>
      <c r="N570" s="262"/>
      <c r="O570" s="262"/>
      <c r="P570" s="262"/>
      <c r="Q570" s="262"/>
      <c r="R570" s="262"/>
      <c r="S570" s="262"/>
      <c r="T570" s="263"/>
      <c r="AT570" s="264" t="s">
        <v>428</v>
      </c>
      <c r="AU570" s="264" t="s">
        <v>86</v>
      </c>
      <c r="AV570" s="12" t="s">
        <v>83</v>
      </c>
      <c r="AW570" s="12" t="s">
        <v>39</v>
      </c>
      <c r="AX570" s="12" t="s">
        <v>76</v>
      </c>
      <c r="AY570" s="264" t="s">
        <v>414</v>
      </c>
    </row>
    <row r="571" s="1" customFormat="1" ht="16.5" customHeight="1">
      <c r="B571" s="47"/>
      <c r="C571" s="240" t="s">
        <v>1425</v>
      </c>
      <c r="D571" s="240" t="s">
        <v>418</v>
      </c>
      <c r="E571" s="241" t="s">
        <v>5357</v>
      </c>
      <c r="F571" s="242" t="s">
        <v>5358</v>
      </c>
      <c r="G571" s="243" t="s">
        <v>145</v>
      </c>
      <c r="H571" s="244">
        <v>1933</v>
      </c>
      <c r="I571" s="245"/>
      <c r="J571" s="246">
        <f>ROUND(I571*H571,2)</f>
        <v>0</v>
      </c>
      <c r="K571" s="242" t="s">
        <v>5359</v>
      </c>
      <c r="L571" s="73"/>
      <c r="M571" s="247" t="s">
        <v>21</v>
      </c>
      <c r="N571" s="248" t="s">
        <v>47</v>
      </c>
      <c r="O571" s="48"/>
      <c r="P571" s="249">
        <f>O571*H571</f>
        <v>0</v>
      </c>
      <c r="Q571" s="249">
        <v>0.00025000000000000001</v>
      </c>
      <c r="R571" s="249">
        <f>Q571*H571</f>
        <v>0.48325000000000001</v>
      </c>
      <c r="S571" s="249">
        <v>0</v>
      </c>
      <c r="T571" s="250">
        <f>S571*H571</f>
        <v>0</v>
      </c>
      <c r="AR571" s="25" t="s">
        <v>690</v>
      </c>
      <c r="AT571" s="25" t="s">
        <v>418</v>
      </c>
      <c r="AU571" s="25" t="s">
        <v>86</v>
      </c>
      <c r="AY571" s="25" t="s">
        <v>414</v>
      </c>
      <c r="BE571" s="251">
        <f>IF(N571="základní",J571,0)</f>
        <v>0</v>
      </c>
      <c r="BF571" s="251">
        <f>IF(N571="snížená",J571,0)</f>
        <v>0</v>
      </c>
      <c r="BG571" s="251">
        <f>IF(N571="zákl. přenesená",J571,0)</f>
        <v>0</v>
      </c>
      <c r="BH571" s="251">
        <f>IF(N571="sníž. přenesená",J571,0)</f>
        <v>0</v>
      </c>
      <c r="BI571" s="251">
        <f>IF(N571="nulová",J571,0)</f>
        <v>0</v>
      </c>
      <c r="BJ571" s="25" t="s">
        <v>83</v>
      </c>
      <c r="BK571" s="251">
        <f>ROUND(I571*H571,2)</f>
        <v>0</v>
      </c>
      <c r="BL571" s="25" t="s">
        <v>690</v>
      </c>
      <c r="BM571" s="25" t="s">
        <v>5360</v>
      </c>
    </row>
    <row r="572" s="12" customFormat="1">
      <c r="B572" s="255"/>
      <c r="C572" s="256"/>
      <c r="D572" s="252" t="s">
        <v>428</v>
      </c>
      <c r="E572" s="257" t="s">
        <v>21</v>
      </c>
      <c r="F572" s="258" t="s">
        <v>5361</v>
      </c>
      <c r="G572" s="256"/>
      <c r="H572" s="257" t="s">
        <v>21</v>
      </c>
      <c r="I572" s="259"/>
      <c r="J572" s="256"/>
      <c r="K572" s="256"/>
      <c r="L572" s="260"/>
      <c r="M572" s="261"/>
      <c r="N572" s="262"/>
      <c r="O572" s="262"/>
      <c r="P572" s="262"/>
      <c r="Q572" s="262"/>
      <c r="R572" s="262"/>
      <c r="S572" s="262"/>
      <c r="T572" s="263"/>
      <c r="AT572" s="264" t="s">
        <v>428</v>
      </c>
      <c r="AU572" s="264" t="s">
        <v>86</v>
      </c>
      <c r="AV572" s="12" t="s">
        <v>83</v>
      </c>
      <c r="AW572" s="12" t="s">
        <v>39</v>
      </c>
      <c r="AX572" s="12" t="s">
        <v>76</v>
      </c>
      <c r="AY572" s="264" t="s">
        <v>414</v>
      </c>
    </row>
    <row r="573" s="13" customFormat="1">
      <c r="B573" s="265"/>
      <c r="C573" s="266"/>
      <c r="D573" s="252" t="s">
        <v>428</v>
      </c>
      <c r="E573" s="267" t="s">
        <v>21</v>
      </c>
      <c r="F573" s="268" t="s">
        <v>5362</v>
      </c>
      <c r="G573" s="266"/>
      <c r="H573" s="269">
        <v>1637</v>
      </c>
      <c r="I573" s="270"/>
      <c r="J573" s="266"/>
      <c r="K573" s="266"/>
      <c r="L573" s="271"/>
      <c r="M573" s="272"/>
      <c r="N573" s="273"/>
      <c r="O573" s="273"/>
      <c r="P573" s="273"/>
      <c r="Q573" s="273"/>
      <c r="R573" s="273"/>
      <c r="S573" s="273"/>
      <c r="T573" s="274"/>
      <c r="AT573" s="275" t="s">
        <v>428</v>
      </c>
      <c r="AU573" s="275" t="s">
        <v>86</v>
      </c>
      <c r="AV573" s="13" t="s">
        <v>86</v>
      </c>
      <c r="AW573" s="13" t="s">
        <v>39</v>
      </c>
      <c r="AX573" s="13" t="s">
        <v>76</v>
      </c>
      <c r="AY573" s="275" t="s">
        <v>414</v>
      </c>
    </row>
    <row r="574" s="13" customFormat="1">
      <c r="B574" s="265"/>
      <c r="C574" s="266"/>
      <c r="D574" s="252" t="s">
        <v>428</v>
      </c>
      <c r="E574" s="267" t="s">
        <v>21</v>
      </c>
      <c r="F574" s="268" t="s">
        <v>5363</v>
      </c>
      <c r="G574" s="266"/>
      <c r="H574" s="269">
        <v>296</v>
      </c>
      <c r="I574" s="270"/>
      <c r="J574" s="266"/>
      <c r="K574" s="266"/>
      <c r="L574" s="271"/>
      <c r="M574" s="272"/>
      <c r="N574" s="273"/>
      <c r="O574" s="273"/>
      <c r="P574" s="273"/>
      <c r="Q574" s="273"/>
      <c r="R574" s="273"/>
      <c r="S574" s="273"/>
      <c r="T574" s="274"/>
      <c r="AT574" s="275" t="s">
        <v>428</v>
      </c>
      <c r="AU574" s="275" t="s">
        <v>86</v>
      </c>
      <c r="AV574" s="13" t="s">
        <v>86</v>
      </c>
      <c r="AW574" s="13" t="s">
        <v>39</v>
      </c>
      <c r="AX574" s="13" t="s">
        <v>76</v>
      </c>
      <c r="AY574" s="275" t="s">
        <v>414</v>
      </c>
    </row>
    <row r="575" s="15" customFormat="1">
      <c r="B575" s="287"/>
      <c r="C575" s="288"/>
      <c r="D575" s="252" t="s">
        <v>428</v>
      </c>
      <c r="E575" s="289" t="s">
        <v>21</v>
      </c>
      <c r="F575" s="290" t="s">
        <v>235</v>
      </c>
      <c r="G575" s="288"/>
      <c r="H575" s="291">
        <v>1933</v>
      </c>
      <c r="I575" s="292"/>
      <c r="J575" s="288"/>
      <c r="K575" s="288"/>
      <c r="L575" s="293"/>
      <c r="M575" s="294"/>
      <c r="N575" s="295"/>
      <c r="O575" s="295"/>
      <c r="P575" s="295"/>
      <c r="Q575" s="295"/>
      <c r="R575" s="295"/>
      <c r="S575" s="295"/>
      <c r="T575" s="296"/>
      <c r="AT575" s="297" t="s">
        <v>428</v>
      </c>
      <c r="AU575" s="297" t="s">
        <v>86</v>
      </c>
      <c r="AV575" s="15" t="s">
        <v>422</v>
      </c>
      <c r="AW575" s="15" t="s">
        <v>39</v>
      </c>
      <c r="AX575" s="15" t="s">
        <v>83</v>
      </c>
      <c r="AY575" s="297" t="s">
        <v>414</v>
      </c>
    </row>
    <row r="576" s="12" customFormat="1">
      <c r="B576" s="255"/>
      <c r="C576" s="256"/>
      <c r="D576" s="252" t="s">
        <v>428</v>
      </c>
      <c r="E576" s="257" t="s">
        <v>21</v>
      </c>
      <c r="F576" s="258" t="s">
        <v>5302</v>
      </c>
      <c r="G576" s="256"/>
      <c r="H576" s="257" t="s">
        <v>21</v>
      </c>
      <c r="I576" s="259"/>
      <c r="J576" s="256"/>
      <c r="K576" s="256"/>
      <c r="L576" s="260"/>
      <c r="M576" s="261"/>
      <c r="N576" s="262"/>
      <c r="O576" s="262"/>
      <c r="P576" s="262"/>
      <c r="Q576" s="262"/>
      <c r="R576" s="262"/>
      <c r="S576" s="262"/>
      <c r="T576" s="263"/>
      <c r="AT576" s="264" t="s">
        <v>428</v>
      </c>
      <c r="AU576" s="264" t="s">
        <v>86</v>
      </c>
      <c r="AV576" s="12" t="s">
        <v>83</v>
      </c>
      <c r="AW576" s="12" t="s">
        <v>39</v>
      </c>
      <c r="AX576" s="12" t="s">
        <v>76</v>
      </c>
      <c r="AY576" s="264" t="s">
        <v>414</v>
      </c>
    </row>
    <row r="577" s="1" customFormat="1" ht="16.5" customHeight="1">
      <c r="B577" s="47"/>
      <c r="C577" s="240" t="s">
        <v>1429</v>
      </c>
      <c r="D577" s="240" t="s">
        <v>418</v>
      </c>
      <c r="E577" s="241" t="s">
        <v>5364</v>
      </c>
      <c r="F577" s="242" t="s">
        <v>5365</v>
      </c>
      <c r="G577" s="243" t="s">
        <v>145</v>
      </c>
      <c r="H577" s="244">
        <v>641</v>
      </c>
      <c r="I577" s="245"/>
      <c r="J577" s="246">
        <f>ROUND(I577*H577,2)</f>
        <v>0</v>
      </c>
      <c r="K577" s="242" t="s">
        <v>5359</v>
      </c>
      <c r="L577" s="73"/>
      <c r="M577" s="247" t="s">
        <v>21</v>
      </c>
      <c r="N577" s="248" t="s">
        <v>47</v>
      </c>
      <c r="O577" s="48"/>
      <c r="P577" s="249">
        <f>O577*H577</f>
        <v>0</v>
      </c>
      <c r="Q577" s="249">
        <v>0.00034000000000000002</v>
      </c>
      <c r="R577" s="249">
        <f>Q577*H577</f>
        <v>0.21794000000000002</v>
      </c>
      <c r="S577" s="249">
        <v>0</v>
      </c>
      <c r="T577" s="250">
        <f>S577*H577</f>
        <v>0</v>
      </c>
      <c r="AR577" s="25" t="s">
        <v>690</v>
      </c>
      <c r="AT577" s="25" t="s">
        <v>418</v>
      </c>
      <c r="AU577" s="25" t="s">
        <v>86</v>
      </c>
      <c r="AY577" s="25" t="s">
        <v>414</v>
      </c>
      <c r="BE577" s="251">
        <f>IF(N577="základní",J577,0)</f>
        <v>0</v>
      </c>
      <c r="BF577" s="251">
        <f>IF(N577="snížená",J577,0)</f>
        <v>0</v>
      </c>
      <c r="BG577" s="251">
        <f>IF(N577="zákl. přenesená",J577,0)</f>
        <v>0</v>
      </c>
      <c r="BH577" s="251">
        <f>IF(N577="sníž. přenesená",J577,0)</f>
        <v>0</v>
      </c>
      <c r="BI577" s="251">
        <f>IF(N577="nulová",J577,0)</f>
        <v>0</v>
      </c>
      <c r="BJ577" s="25" t="s">
        <v>83</v>
      </c>
      <c r="BK577" s="251">
        <f>ROUND(I577*H577,2)</f>
        <v>0</v>
      </c>
      <c r="BL577" s="25" t="s">
        <v>690</v>
      </c>
      <c r="BM577" s="25" t="s">
        <v>5366</v>
      </c>
    </row>
    <row r="578" s="12" customFormat="1">
      <c r="B578" s="255"/>
      <c r="C578" s="256"/>
      <c r="D578" s="252" t="s">
        <v>428</v>
      </c>
      <c r="E578" s="257" t="s">
        <v>21</v>
      </c>
      <c r="F578" s="258" t="s">
        <v>5361</v>
      </c>
      <c r="G578" s="256"/>
      <c r="H578" s="257" t="s">
        <v>21</v>
      </c>
      <c r="I578" s="259"/>
      <c r="J578" s="256"/>
      <c r="K578" s="256"/>
      <c r="L578" s="260"/>
      <c r="M578" s="261"/>
      <c r="N578" s="262"/>
      <c r="O578" s="262"/>
      <c r="P578" s="262"/>
      <c r="Q578" s="262"/>
      <c r="R578" s="262"/>
      <c r="S578" s="262"/>
      <c r="T578" s="263"/>
      <c r="AT578" s="264" t="s">
        <v>428</v>
      </c>
      <c r="AU578" s="264" t="s">
        <v>86</v>
      </c>
      <c r="AV578" s="12" t="s">
        <v>83</v>
      </c>
      <c r="AW578" s="12" t="s">
        <v>39</v>
      </c>
      <c r="AX578" s="12" t="s">
        <v>76</v>
      </c>
      <c r="AY578" s="264" t="s">
        <v>414</v>
      </c>
    </row>
    <row r="579" s="13" customFormat="1">
      <c r="B579" s="265"/>
      <c r="C579" s="266"/>
      <c r="D579" s="252" t="s">
        <v>428</v>
      </c>
      <c r="E579" s="267" t="s">
        <v>21</v>
      </c>
      <c r="F579" s="268" t="s">
        <v>5367</v>
      </c>
      <c r="G579" s="266"/>
      <c r="H579" s="269">
        <v>540</v>
      </c>
      <c r="I579" s="270"/>
      <c r="J579" s="266"/>
      <c r="K579" s="266"/>
      <c r="L579" s="271"/>
      <c r="M579" s="272"/>
      <c r="N579" s="273"/>
      <c r="O579" s="273"/>
      <c r="P579" s="273"/>
      <c r="Q579" s="273"/>
      <c r="R579" s="273"/>
      <c r="S579" s="273"/>
      <c r="T579" s="274"/>
      <c r="AT579" s="275" t="s">
        <v>428</v>
      </c>
      <c r="AU579" s="275" t="s">
        <v>86</v>
      </c>
      <c r="AV579" s="13" t="s">
        <v>86</v>
      </c>
      <c r="AW579" s="13" t="s">
        <v>39</v>
      </c>
      <c r="AX579" s="13" t="s">
        <v>76</v>
      </c>
      <c r="AY579" s="275" t="s">
        <v>414</v>
      </c>
    </row>
    <row r="580" s="13" customFormat="1">
      <c r="B580" s="265"/>
      <c r="C580" s="266"/>
      <c r="D580" s="252" t="s">
        <v>428</v>
      </c>
      <c r="E580" s="267" t="s">
        <v>21</v>
      </c>
      <c r="F580" s="268" t="s">
        <v>5368</v>
      </c>
      <c r="G580" s="266"/>
      <c r="H580" s="269">
        <v>30</v>
      </c>
      <c r="I580" s="270"/>
      <c r="J580" s="266"/>
      <c r="K580" s="266"/>
      <c r="L580" s="271"/>
      <c r="M580" s="272"/>
      <c r="N580" s="273"/>
      <c r="O580" s="273"/>
      <c r="P580" s="273"/>
      <c r="Q580" s="273"/>
      <c r="R580" s="273"/>
      <c r="S580" s="273"/>
      <c r="T580" s="274"/>
      <c r="AT580" s="275" t="s">
        <v>428</v>
      </c>
      <c r="AU580" s="275" t="s">
        <v>86</v>
      </c>
      <c r="AV580" s="13" t="s">
        <v>86</v>
      </c>
      <c r="AW580" s="13" t="s">
        <v>39</v>
      </c>
      <c r="AX580" s="13" t="s">
        <v>76</v>
      </c>
      <c r="AY580" s="275" t="s">
        <v>414</v>
      </c>
    </row>
    <row r="581" s="12" customFormat="1">
      <c r="B581" s="255"/>
      <c r="C581" s="256"/>
      <c r="D581" s="252" t="s">
        <v>428</v>
      </c>
      <c r="E581" s="257" t="s">
        <v>21</v>
      </c>
      <c r="F581" s="258" t="s">
        <v>5369</v>
      </c>
      <c r="G581" s="256"/>
      <c r="H581" s="257" t="s">
        <v>21</v>
      </c>
      <c r="I581" s="259"/>
      <c r="J581" s="256"/>
      <c r="K581" s="256"/>
      <c r="L581" s="260"/>
      <c r="M581" s="261"/>
      <c r="N581" s="262"/>
      <c r="O581" s="262"/>
      <c r="P581" s="262"/>
      <c r="Q581" s="262"/>
      <c r="R581" s="262"/>
      <c r="S581" s="262"/>
      <c r="T581" s="263"/>
      <c r="AT581" s="264" t="s">
        <v>428</v>
      </c>
      <c r="AU581" s="264" t="s">
        <v>86</v>
      </c>
      <c r="AV581" s="12" t="s">
        <v>83</v>
      </c>
      <c r="AW581" s="12" t="s">
        <v>39</v>
      </c>
      <c r="AX581" s="12" t="s">
        <v>76</v>
      </c>
      <c r="AY581" s="264" t="s">
        <v>414</v>
      </c>
    </row>
    <row r="582" s="13" customFormat="1">
      <c r="B582" s="265"/>
      <c r="C582" s="266"/>
      <c r="D582" s="252" t="s">
        <v>428</v>
      </c>
      <c r="E582" s="267" t="s">
        <v>21</v>
      </c>
      <c r="F582" s="268" t="s">
        <v>5370</v>
      </c>
      <c r="G582" s="266"/>
      <c r="H582" s="269">
        <v>57</v>
      </c>
      <c r="I582" s="270"/>
      <c r="J582" s="266"/>
      <c r="K582" s="266"/>
      <c r="L582" s="271"/>
      <c r="M582" s="272"/>
      <c r="N582" s="273"/>
      <c r="O582" s="273"/>
      <c r="P582" s="273"/>
      <c r="Q582" s="273"/>
      <c r="R582" s="273"/>
      <c r="S582" s="273"/>
      <c r="T582" s="274"/>
      <c r="AT582" s="275" t="s">
        <v>428</v>
      </c>
      <c r="AU582" s="275" t="s">
        <v>86</v>
      </c>
      <c r="AV582" s="13" t="s">
        <v>86</v>
      </c>
      <c r="AW582" s="13" t="s">
        <v>39</v>
      </c>
      <c r="AX582" s="13" t="s">
        <v>76</v>
      </c>
      <c r="AY582" s="275" t="s">
        <v>414</v>
      </c>
    </row>
    <row r="583" s="12" customFormat="1">
      <c r="B583" s="255"/>
      <c r="C583" s="256"/>
      <c r="D583" s="252" t="s">
        <v>428</v>
      </c>
      <c r="E583" s="257" t="s">
        <v>21</v>
      </c>
      <c r="F583" s="258" t="s">
        <v>5371</v>
      </c>
      <c r="G583" s="256"/>
      <c r="H583" s="257" t="s">
        <v>21</v>
      </c>
      <c r="I583" s="259"/>
      <c r="J583" s="256"/>
      <c r="K583" s="256"/>
      <c r="L583" s="260"/>
      <c r="M583" s="261"/>
      <c r="N583" s="262"/>
      <c r="O583" s="262"/>
      <c r="P583" s="262"/>
      <c r="Q583" s="262"/>
      <c r="R583" s="262"/>
      <c r="S583" s="262"/>
      <c r="T583" s="263"/>
      <c r="AT583" s="264" t="s">
        <v>428</v>
      </c>
      <c r="AU583" s="264" t="s">
        <v>86</v>
      </c>
      <c r="AV583" s="12" t="s">
        <v>83</v>
      </c>
      <c r="AW583" s="12" t="s">
        <v>39</v>
      </c>
      <c r="AX583" s="12" t="s">
        <v>76</v>
      </c>
      <c r="AY583" s="264" t="s">
        <v>414</v>
      </c>
    </row>
    <row r="584" s="13" customFormat="1">
      <c r="B584" s="265"/>
      <c r="C584" s="266"/>
      <c r="D584" s="252" t="s">
        <v>428</v>
      </c>
      <c r="E584" s="267" t="s">
        <v>21</v>
      </c>
      <c r="F584" s="268" t="s">
        <v>5372</v>
      </c>
      <c r="G584" s="266"/>
      <c r="H584" s="269">
        <v>14</v>
      </c>
      <c r="I584" s="270"/>
      <c r="J584" s="266"/>
      <c r="K584" s="266"/>
      <c r="L584" s="271"/>
      <c r="M584" s="272"/>
      <c r="N584" s="273"/>
      <c r="O584" s="273"/>
      <c r="P584" s="273"/>
      <c r="Q584" s="273"/>
      <c r="R584" s="273"/>
      <c r="S584" s="273"/>
      <c r="T584" s="274"/>
      <c r="AT584" s="275" t="s">
        <v>428</v>
      </c>
      <c r="AU584" s="275" t="s">
        <v>86</v>
      </c>
      <c r="AV584" s="13" t="s">
        <v>86</v>
      </c>
      <c r="AW584" s="13" t="s">
        <v>39</v>
      </c>
      <c r="AX584" s="13" t="s">
        <v>76</v>
      </c>
      <c r="AY584" s="275" t="s">
        <v>414</v>
      </c>
    </row>
    <row r="585" s="15" customFormat="1">
      <c r="B585" s="287"/>
      <c r="C585" s="288"/>
      <c r="D585" s="252" t="s">
        <v>428</v>
      </c>
      <c r="E585" s="289" t="s">
        <v>21</v>
      </c>
      <c r="F585" s="290" t="s">
        <v>235</v>
      </c>
      <c r="G585" s="288"/>
      <c r="H585" s="291">
        <v>641</v>
      </c>
      <c r="I585" s="292"/>
      <c r="J585" s="288"/>
      <c r="K585" s="288"/>
      <c r="L585" s="293"/>
      <c r="M585" s="294"/>
      <c r="N585" s="295"/>
      <c r="O585" s="295"/>
      <c r="P585" s="295"/>
      <c r="Q585" s="295"/>
      <c r="R585" s="295"/>
      <c r="S585" s="295"/>
      <c r="T585" s="296"/>
      <c r="AT585" s="297" t="s">
        <v>428</v>
      </c>
      <c r="AU585" s="297" t="s">
        <v>86</v>
      </c>
      <c r="AV585" s="15" t="s">
        <v>422</v>
      </c>
      <c r="AW585" s="15" t="s">
        <v>39</v>
      </c>
      <c r="AX585" s="15" t="s">
        <v>83</v>
      </c>
      <c r="AY585" s="297" t="s">
        <v>414</v>
      </c>
    </row>
    <row r="586" s="12" customFormat="1">
      <c r="B586" s="255"/>
      <c r="C586" s="256"/>
      <c r="D586" s="252" t="s">
        <v>428</v>
      </c>
      <c r="E586" s="257" t="s">
        <v>21</v>
      </c>
      <c r="F586" s="258" t="s">
        <v>5302</v>
      </c>
      <c r="G586" s="256"/>
      <c r="H586" s="257" t="s">
        <v>21</v>
      </c>
      <c r="I586" s="259"/>
      <c r="J586" s="256"/>
      <c r="K586" s="256"/>
      <c r="L586" s="260"/>
      <c r="M586" s="261"/>
      <c r="N586" s="262"/>
      <c r="O586" s="262"/>
      <c r="P586" s="262"/>
      <c r="Q586" s="262"/>
      <c r="R586" s="262"/>
      <c r="S586" s="262"/>
      <c r="T586" s="263"/>
      <c r="AT586" s="264" t="s">
        <v>428</v>
      </c>
      <c r="AU586" s="264" t="s">
        <v>86</v>
      </c>
      <c r="AV586" s="12" t="s">
        <v>83</v>
      </c>
      <c r="AW586" s="12" t="s">
        <v>39</v>
      </c>
      <c r="AX586" s="12" t="s">
        <v>76</v>
      </c>
      <c r="AY586" s="264" t="s">
        <v>414</v>
      </c>
    </row>
    <row r="587" s="1" customFormat="1" ht="16.5" customHeight="1">
      <c r="B587" s="47"/>
      <c r="C587" s="240" t="s">
        <v>1446</v>
      </c>
      <c r="D587" s="240" t="s">
        <v>418</v>
      </c>
      <c r="E587" s="241" t="s">
        <v>5373</v>
      </c>
      <c r="F587" s="242" t="s">
        <v>5374</v>
      </c>
      <c r="G587" s="243" t="s">
        <v>145</v>
      </c>
      <c r="H587" s="244">
        <v>83</v>
      </c>
      <c r="I587" s="245"/>
      <c r="J587" s="246">
        <f>ROUND(I587*H587,2)</f>
        <v>0</v>
      </c>
      <c r="K587" s="242" t="s">
        <v>5359</v>
      </c>
      <c r="L587" s="73"/>
      <c r="M587" s="247" t="s">
        <v>21</v>
      </c>
      <c r="N587" s="248" t="s">
        <v>47</v>
      </c>
      <c r="O587" s="48"/>
      <c r="P587" s="249">
        <f>O587*H587</f>
        <v>0</v>
      </c>
      <c r="Q587" s="249">
        <v>0.00054000000000000001</v>
      </c>
      <c r="R587" s="249">
        <f>Q587*H587</f>
        <v>0.044819999999999999</v>
      </c>
      <c r="S587" s="249">
        <v>0</v>
      </c>
      <c r="T587" s="250">
        <f>S587*H587</f>
        <v>0</v>
      </c>
      <c r="AR587" s="25" t="s">
        <v>690</v>
      </c>
      <c r="AT587" s="25" t="s">
        <v>418</v>
      </c>
      <c r="AU587" s="25" t="s">
        <v>86</v>
      </c>
      <c r="AY587" s="25" t="s">
        <v>414</v>
      </c>
      <c r="BE587" s="251">
        <f>IF(N587="základní",J587,0)</f>
        <v>0</v>
      </c>
      <c r="BF587" s="251">
        <f>IF(N587="snížená",J587,0)</f>
        <v>0</v>
      </c>
      <c r="BG587" s="251">
        <f>IF(N587="zákl. přenesená",J587,0)</f>
        <v>0</v>
      </c>
      <c r="BH587" s="251">
        <f>IF(N587="sníž. přenesená",J587,0)</f>
        <v>0</v>
      </c>
      <c r="BI587" s="251">
        <f>IF(N587="nulová",J587,0)</f>
        <v>0</v>
      </c>
      <c r="BJ587" s="25" t="s">
        <v>83</v>
      </c>
      <c r="BK587" s="251">
        <f>ROUND(I587*H587,2)</f>
        <v>0</v>
      </c>
      <c r="BL587" s="25" t="s">
        <v>690</v>
      </c>
      <c r="BM587" s="25" t="s">
        <v>5375</v>
      </c>
    </row>
    <row r="588" s="12" customFormat="1">
      <c r="B588" s="255"/>
      <c r="C588" s="256"/>
      <c r="D588" s="252" t="s">
        <v>428</v>
      </c>
      <c r="E588" s="257" t="s">
        <v>21</v>
      </c>
      <c r="F588" s="258" t="s">
        <v>5369</v>
      </c>
      <c r="G588" s="256"/>
      <c r="H588" s="257" t="s">
        <v>21</v>
      </c>
      <c r="I588" s="259"/>
      <c r="J588" s="256"/>
      <c r="K588" s="256"/>
      <c r="L588" s="260"/>
      <c r="M588" s="261"/>
      <c r="N588" s="262"/>
      <c r="O588" s="262"/>
      <c r="P588" s="262"/>
      <c r="Q588" s="262"/>
      <c r="R588" s="262"/>
      <c r="S588" s="262"/>
      <c r="T588" s="263"/>
      <c r="AT588" s="264" t="s">
        <v>428</v>
      </c>
      <c r="AU588" s="264" t="s">
        <v>86</v>
      </c>
      <c r="AV588" s="12" t="s">
        <v>83</v>
      </c>
      <c r="AW588" s="12" t="s">
        <v>39</v>
      </c>
      <c r="AX588" s="12" t="s">
        <v>76</v>
      </c>
      <c r="AY588" s="264" t="s">
        <v>414</v>
      </c>
    </row>
    <row r="589" s="13" customFormat="1">
      <c r="B589" s="265"/>
      <c r="C589" s="266"/>
      <c r="D589" s="252" t="s">
        <v>428</v>
      </c>
      <c r="E589" s="267" t="s">
        <v>21</v>
      </c>
      <c r="F589" s="268" t="s">
        <v>5376</v>
      </c>
      <c r="G589" s="266"/>
      <c r="H589" s="269">
        <v>31</v>
      </c>
      <c r="I589" s="270"/>
      <c r="J589" s="266"/>
      <c r="K589" s="266"/>
      <c r="L589" s="271"/>
      <c r="M589" s="272"/>
      <c r="N589" s="273"/>
      <c r="O589" s="273"/>
      <c r="P589" s="273"/>
      <c r="Q589" s="273"/>
      <c r="R589" s="273"/>
      <c r="S589" s="273"/>
      <c r="T589" s="274"/>
      <c r="AT589" s="275" t="s">
        <v>428</v>
      </c>
      <c r="AU589" s="275" t="s">
        <v>86</v>
      </c>
      <c r="AV589" s="13" t="s">
        <v>86</v>
      </c>
      <c r="AW589" s="13" t="s">
        <v>39</v>
      </c>
      <c r="AX589" s="13" t="s">
        <v>76</v>
      </c>
      <c r="AY589" s="275" t="s">
        <v>414</v>
      </c>
    </row>
    <row r="590" s="12" customFormat="1">
      <c r="B590" s="255"/>
      <c r="C590" s="256"/>
      <c r="D590" s="252" t="s">
        <v>428</v>
      </c>
      <c r="E590" s="257" t="s">
        <v>21</v>
      </c>
      <c r="F590" s="258" t="s">
        <v>5371</v>
      </c>
      <c r="G590" s="256"/>
      <c r="H590" s="257" t="s">
        <v>21</v>
      </c>
      <c r="I590" s="259"/>
      <c r="J590" s="256"/>
      <c r="K590" s="256"/>
      <c r="L590" s="260"/>
      <c r="M590" s="261"/>
      <c r="N590" s="262"/>
      <c r="O590" s="262"/>
      <c r="P590" s="262"/>
      <c r="Q590" s="262"/>
      <c r="R590" s="262"/>
      <c r="S590" s="262"/>
      <c r="T590" s="263"/>
      <c r="AT590" s="264" t="s">
        <v>428</v>
      </c>
      <c r="AU590" s="264" t="s">
        <v>86</v>
      </c>
      <c r="AV590" s="12" t="s">
        <v>83</v>
      </c>
      <c r="AW590" s="12" t="s">
        <v>39</v>
      </c>
      <c r="AX590" s="12" t="s">
        <v>76</v>
      </c>
      <c r="AY590" s="264" t="s">
        <v>414</v>
      </c>
    </row>
    <row r="591" s="13" customFormat="1">
      <c r="B591" s="265"/>
      <c r="C591" s="266"/>
      <c r="D591" s="252" t="s">
        <v>428</v>
      </c>
      <c r="E591" s="267" t="s">
        <v>21</v>
      </c>
      <c r="F591" s="268" t="s">
        <v>5377</v>
      </c>
      <c r="G591" s="266"/>
      <c r="H591" s="269">
        <v>52</v>
      </c>
      <c r="I591" s="270"/>
      <c r="J591" s="266"/>
      <c r="K591" s="266"/>
      <c r="L591" s="271"/>
      <c r="M591" s="272"/>
      <c r="N591" s="273"/>
      <c r="O591" s="273"/>
      <c r="P591" s="273"/>
      <c r="Q591" s="273"/>
      <c r="R591" s="273"/>
      <c r="S591" s="273"/>
      <c r="T591" s="274"/>
      <c r="AT591" s="275" t="s">
        <v>428</v>
      </c>
      <c r="AU591" s="275" t="s">
        <v>86</v>
      </c>
      <c r="AV591" s="13" t="s">
        <v>86</v>
      </c>
      <c r="AW591" s="13" t="s">
        <v>39</v>
      </c>
      <c r="AX591" s="13" t="s">
        <v>76</v>
      </c>
      <c r="AY591" s="275" t="s">
        <v>414</v>
      </c>
    </row>
    <row r="592" s="15" customFormat="1">
      <c r="B592" s="287"/>
      <c r="C592" s="288"/>
      <c r="D592" s="252" t="s">
        <v>428</v>
      </c>
      <c r="E592" s="289" t="s">
        <v>21</v>
      </c>
      <c r="F592" s="290" t="s">
        <v>235</v>
      </c>
      <c r="G592" s="288"/>
      <c r="H592" s="291">
        <v>83</v>
      </c>
      <c r="I592" s="292"/>
      <c r="J592" s="288"/>
      <c r="K592" s="288"/>
      <c r="L592" s="293"/>
      <c r="M592" s="294"/>
      <c r="N592" s="295"/>
      <c r="O592" s="295"/>
      <c r="P592" s="295"/>
      <c r="Q592" s="295"/>
      <c r="R592" s="295"/>
      <c r="S592" s="295"/>
      <c r="T592" s="296"/>
      <c r="AT592" s="297" t="s">
        <v>428</v>
      </c>
      <c r="AU592" s="297" t="s">
        <v>86</v>
      </c>
      <c r="AV592" s="15" t="s">
        <v>422</v>
      </c>
      <c r="AW592" s="15" t="s">
        <v>39</v>
      </c>
      <c r="AX592" s="15" t="s">
        <v>83</v>
      </c>
      <c r="AY592" s="297" t="s">
        <v>414</v>
      </c>
    </row>
    <row r="593" s="12" customFormat="1">
      <c r="B593" s="255"/>
      <c r="C593" s="256"/>
      <c r="D593" s="252" t="s">
        <v>428</v>
      </c>
      <c r="E593" s="257" t="s">
        <v>21</v>
      </c>
      <c r="F593" s="258" t="s">
        <v>5302</v>
      </c>
      <c r="G593" s="256"/>
      <c r="H593" s="257" t="s">
        <v>21</v>
      </c>
      <c r="I593" s="259"/>
      <c r="J593" s="256"/>
      <c r="K593" s="256"/>
      <c r="L593" s="260"/>
      <c r="M593" s="261"/>
      <c r="N593" s="262"/>
      <c r="O593" s="262"/>
      <c r="P593" s="262"/>
      <c r="Q593" s="262"/>
      <c r="R593" s="262"/>
      <c r="S593" s="262"/>
      <c r="T593" s="263"/>
      <c r="AT593" s="264" t="s">
        <v>428</v>
      </c>
      <c r="AU593" s="264" t="s">
        <v>86</v>
      </c>
      <c r="AV593" s="12" t="s">
        <v>83</v>
      </c>
      <c r="AW593" s="12" t="s">
        <v>39</v>
      </c>
      <c r="AX593" s="12" t="s">
        <v>76</v>
      </c>
      <c r="AY593" s="264" t="s">
        <v>414</v>
      </c>
    </row>
    <row r="594" s="1" customFormat="1" ht="16.5" customHeight="1">
      <c r="B594" s="47"/>
      <c r="C594" s="240" t="s">
        <v>1457</v>
      </c>
      <c r="D594" s="240" t="s">
        <v>418</v>
      </c>
      <c r="E594" s="241" t="s">
        <v>5378</v>
      </c>
      <c r="F594" s="242" t="s">
        <v>5379</v>
      </c>
      <c r="G594" s="243" t="s">
        <v>145</v>
      </c>
      <c r="H594" s="244">
        <v>91</v>
      </c>
      <c r="I594" s="245"/>
      <c r="J594" s="246">
        <f>ROUND(I594*H594,2)</f>
        <v>0</v>
      </c>
      <c r="K594" s="242" t="s">
        <v>5359</v>
      </c>
      <c r="L594" s="73"/>
      <c r="M594" s="247" t="s">
        <v>21</v>
      </c>
      <c r="N594" s="248" t="s">
        <v>47</v>
      </c>
      <c r="O594" s="48"/>
      <c r="P594" s="249">
        <f>O594*H594</f>
        <v>0</v>
      </c>
      <c r="Q594" s="249">
        <v>0.00083000000000000001</v>
      </c>
      <c r="R594" s="249">
        <f>Q594*H594</f>
        <v>0.07553</v>
      </c>
      <c r="S594" s="249">
        <v>0</v>
      </c>
      <c r="T594" s="250">
        <f>S594*H594</f>
        <v>0</v>
      </c>
      <c r="AR594" s="25" t="s">
        <v>690</v>
      </c>
      <c r="AT594" s="25" t="s">
        <v>418</v>
      </c>
      <c r="AU594" s="25" t="s">
        <v>86</v>
      </c>
      <c r="AY594" s="25" t="s">
        <v>414</v>
      </c>
      <c r="BE594" s="251">
        <f>IF(N594="základní",J594,0)</f>
        <v>0</v>
      </c>
      <c r="BF594" s="251">
        <f>IF(N594="snížená",J594,0)</f>
        <v>0</v>
      </c>
      <c r="BG594" s="251">
        <f>IF(N594="zákl. přenesená",J594,0)</f>
        <v>0</v>
      </c>
      <c r="BH594" s="251">
        <f>IF(N594="sníž. přenesená",J594,0)</f>
        <v>0</v>
      </c>
      <c r="BI594" s="251">
        <f>IF(N594="nulová",J594,0)</f>
        <v>0</v>
      </c>
      <c r="BJ594" s="25" t="s">
        <v>83</v>
      </c>
      <c r="BK594" s="251">
        <f>ROUND(I594*H594,2)</f>
        <v>0</v>
      </c>
      <c r="BL594" s="25" t="s">
        <v>690</v>
      </c>
      <c r="BM594" s="25" t="s">
        <v>5380</v>
      </c>
    </row>
    <row r="595" s="12" customFormat="1">
      <c r="B595" s="255"/>
      <c r="C595" s="256"/>
      <c r="D595" s="252" t="s">
        <v>428</v>
      </c>
      <c r="E595" s="257" t="s">
        <v>21</v>
      </c>
      <c r="F595" s="258" t="s">
        <v>5369</v>
      </c>
      <c r="G595" s="256"/>
      <c r="H595" s="257" t="s">
        <v>21</v>
      </c>
      <c r="I595" s="259"/>
      <c r="J595" s="256"/>
      <c r="K595" s="256"/>
      <c r="L595" s="260"/>
      <c r="M595" s="261"/>
      <c r="N595" s="262"/>
      <c r="O595" s="262"/>
      <c r="P595" s="262"/>
      <c r="Q595" s="262"/>
      <c r="R595" s="262"/>
      <c r="S595" s="262"/>
      <c r="T595" s="263"/>
      <c r="AT595" s="264" t="s">
        <v>428</v>
      </c>
      <c r="AU595" s="264" t="s">
        <v>86</v>
      </c>
      <c r="AV595" s="12" t="s">
        <v>83</v>
      </c>
      <c r="AW595" s="12" t="s">
        <v>39</v>
      </c>
      <c r="AX595" s="12" t="s">
        <v>76</v>
      </c>
      <c r="AY595" s="264" t="s">
        <v>414</v>
      </c>
    </row>
    <row r="596" s="13" customFormat="1">
      <c r="B596" s="265"/>
      <c r="C596" s="266"/>
      <c r="D596" s="252" t="s">
        <v>428</v>
      </c>
      <c r="E596" s="267" t="s">
        <v>21</v>
      </c>
      <c r="F596" s="268" t="s">
        <v>5381</v>
      </c>
      <c r="G596" s="266"/>
      <c r="H596" s="269">
        <v>36</v>
      </c>
      <c r="I596" s="270"/>
      <c r="J596" s="266"/>
      <c r="K596" s="266"/>
      <c r="L596" s="271"/>
      <c r="M596" s="272"/>
      <c r="N596" s="273"/>
      <c r="O596" s="273"/>
      <c r="P596" s="273"/>
      <c r="Q596" s="273"/>
      <c r="R596" s="273"/>
      <c r="S596" s="273"/>
      <c r="T596" s="274"/>
      <c r="AT596" s="275" t="s">
        <v>428</v>
      </c>
      <c r="AU596" s="275" t="s">
        <v>86</v>
      </c>
      <c r="AV596" s="13" t="s">
        <v>86</v>
      </c>
      <c r="AW596" s="13" t="s">
        <v>39</v>
      </c>
      <c r="AX596" s="13" t="s">
        <v>76</v>
      </c>
      <c r="AY596" s="275" t="s">
        <v>414</v>
      </c>
    </row>
    <row r="597" s="12" customFormat="1">
      <c r="B597" s="255"/>
      <c r="C597" s="256"/>
      <c r="D597" s="252" t="s">
        <v>428</v>
      </c>
      <c r="E597" s="257" t="s">
        <v>21</v>
      </c>
      <c r="F597" s="258" t="s">
        <v>5371</v>
      </c>
      <c r="G597" s="256"/>
      <c r="H597" s="257" t="s">
        <v>21</v>
      </c>
      <c r="I597" s="259"/>
      <c r="J597" s="256"/>
      <c r="K597" s="256"/>
      <c r="L597" s="260"/>
      <c r="M597" s="261"/>
      <c r="N597" s="262"/>
      <c r="O597" s="262"/>
      <c r="P597" s="262"/>
      <c r="Q597" s="262"/>
      <c r="R597" s="262"/>
      <c r="S597" s="262"/>
      <c r="T597" s="263"/>
      <c r="AT597" s="264" t="s">
        <v>428</v>
      </c>
      <c r="AU597" s="264" t="s">
        <v>86</v>
      </c>
      <c r="AV597" s="12" t="s">
        <v>83</v>
      </c>
      <c r="AW597" s="12" t="s">
        <v>39</v>
      </c>
      <c r="AX597" s="12" t="s">
        <v>76</v>
      </c>
      <c r="AY597" s="264" t="s">
        <v>414</v>
      </c>
    </row>
    <row r="598" s="13" customFormat="1">
      <c r="B598" s="265"/>
      <c r="C598" s="266"/>
      <c r="D598" s="252" t="s">
        <v>428</v>
      </c>
      <c r="E598" s="267" t="s">
        <v>21</v>
      </c>
      <c r="F598" s="268" t="s">
        <v>5382</v>
      </c>
      <c r="G598" s="266"/>
      <c r="H598" s="269">
        <v>55</v>
      </c>
      <c r="I598" s="270"/>
      <c r="J598" s="266"/>
      <c r="K598" s="266"/>
      <c r="L598" s="271"/>
      <c r="M598" s="272"/>
      <c r="N598" s="273"/>
      <c r="O598" s="273"/>
      <c r="P598" s="273"/>
      <c r="Q598" s="273"/>
      <c r="R598" s="273"/>
      <c r="S598" s="273"/>
      <c r="T598" s="274"/>
      <c r="AT598" s="275" t="s">
        <v>428</v>
      </c>
      <c r="AU598" s="275" t="s">
        <v>86</v>
      </c>
      <c r="AV598" s="13" t="s">
        <v>86</v>
      </c>
      <c r="AW598" s="13" t="s">
        <v>39</v>
      </c>
      <c r="AX598" s="13" t="s">
        <v>76</v>
      </c>
      <c r="AY598" s="275" t="s">
        <v>414</v>
      </c>
    </row>
    <row r="599" s="15" customFormat="1">
      <c r="B599" s="287"/>
      <c r="C599" s="288"/>
      <c r="D599" s="252" t="s">
        <v>428</v>
      </c>
      <c r="E599" s="289" t="s">
        <v>21</v>
      </c>
      <c r="F599" s="290" t="s">
        <v>235</v>
      </c>
      <c r="G599" s="288"/>
      <c r="H599" s="291">
        <v>91</v>
      </c>
      <c r="I599" s="292"/>
      <c r="J599" s="288"/>
      <c r="K599" s="288"/>
      <c r="L599" s="293"/>
      <c r="M599" s="294"/>
      <c r="N599" s="295"/>
      <c r="O599" s="295"/>
      <c r="P599" s="295"/>
      <c r="Q599" s="295"/>
      <c r="R599" s="295"/>
      <c r="S599" s="295"/>
      <c r="T599" s="296"/>
      <c r="AT599" s="297" t="s">
        <v>428</v>
      </c>
      <c r="AU599" s="297" t="s">
        <v>86</v>
      </c>
      <c r="AV599" s="15" t="s">
        <v>422</v>
      </c>
      <c r="AW599" s="15" t="s">
        <v>39</v>
      </c>
      <c r="AX599" s="15" t="s">
        <v>83</v>
      </c>
      <c r="AY599" s="297" t="s">
        <v>414</v>
      </c>
    </row>
    <row r="600" s="12" customFormat="1">
      <c r="B600" s="255"/>
      <c r="C600" s="256"/>
      <c r="D600" s="252" t="s">
        <v>428</v>
      </c>
      <c r="E600" s="257" t="s">
        <v>21</v>
      </c>
      <c r="F600" s="258" t="s">
        <v>5302</v>
      </c>
      <c r="G600" s="256"/>
      <c r="H600" s="257" t="s">
        <v>21</v>
      </c>
      <c r="I600" s="259"/>
      <c r="J600" s="256"/>
      <c r="K600" s="256"/>
      <c r="L600" s="260"/>
      <c r="M600" s="261"/>
      <c r="N600" s="262"/>
      <c r="O600" s="262"/>
      <c r="P600" s="262"/>
      <c r="Q600" s="262"/>
      <c r="R600" s="262"/>
      <c r="S600" s="262"/>
      <c r="T600" s="263"/>
      <c r="AT600" s="264" t="s">
        <v>428</v>
      </c>
      <c r="AU600" s="264" t="s">
        <v>86</v>
      </c>
      <c r="AV600" s="12" t="s">
        <v>83</v>
      </c>
      <c r="AW600" s="12" t="s">
        <v>39</v>
      </c>
      <c r="AX600" s="12" t="s">
        <v>76</v>
      </c>
      <c r="AY600" s="264" t="s">
        <v>414</v>
      </c>
    </row>
    <row r="601" s="1" customFormat="1" ht="16.5" customHeight="1">
      <c r="B601" s="47"/>
      <c r="C601" s="240" t="s">
        <v>1463</v>
      </c>
      <c r="D601" s="240" t="s">
        <v>418</v>
      </c>
      <c r="E601" s="241" t="s">
        <v>5383</v>
      </c>
      <c r="F601" s="242" t="s">
        <v>5384</v>
      </c>
      <c r="G601" s="243" t="s">
        <v>145</v>
      </c>
      <c r="H601" s="244">
        <v>82</v>
      </c>
      <c r="I601" s="245"/>
      <c r="J601" s="246">
        <f>ROUND(I601*H601,2)</f>
        <v>0</v>
      </c>
      <c r="K601" s="242" t="s">
        <v>5359</v>
      </c>
      <c r="L601" s="73"/>
      <c r="M601" s="247" t="s">
        <v>21</v>
      </c>
      <c r="N601" s="248" t="s">
        <v>47</v>
      </c>
      <c r="O601" s="48"/>
      <c r="P601" s="249">
        <f>O601*H601</f>
        <v>0</v>
      </c>
      <c r="Q601" s="249">
        <v>0.0012999999999999999</v>
      </c>
      <c r="R601" s="249">
        <f>Q601*H601</f>
        <v>0.1066</v>
      </c>
      <c r="S601" s="249">
        <v>0</v>
      </c>
      <c r="T601" s="250">
        <f>S601*H601</f>
        <v>0</v>
      </c>
      <c r="AR601" s="25" t="s">
        <v>690</v>
      </c>
      <c r="AT601" s="25" t="s">
        <v>418</v>
      </c>
      <c r="AU601" s="25" t="s">
        <v>86</v>
      </c>
      <c r="AY601" s="25" t="s">
        <v>414</v>
      </c>
      <c r="BE601" s="251">
        <f>IF(N601="základní",J601,0)</f>
        <v>0</v>
      </c>
      <c r="BF601" s="251">
        <f>IF(N601="snížená",J601,0)</f>
        <v>0</v>
      </c>
      <c r="BG601" s="251">
        <f>IF(N601="zákl. přenesená",J601,0)</f>
        <v>0</v>
      </c>
      <c r="BH601" s="251">
        <f>IF(N601="sníž. přenesená",J601,0)</f>
        <v>0</v>
      </c>
      <c r="BI601" s="251">
        <f>IF(N601="nulová",J601,0)</f>
        <v>0</v>
      </c>
      <c r="BJ601" s="25" t="s">
        <v>83</v>
      </c>
      <c r="BK601" s="251">
        <f>ROUND(I601*H601,2)</f>
        <v>0</v>
      </c>
      <c r="BL601" s="25" t="s">
        <v>690</v>
      </c>
      <c r="BM601" s="25" t="s">
        <v>5385</v>
      </c>
    </row>
    <row r="602" s="12" customFormat="1">
      <c r="B602" s="255"/>
      <c r="C602" s="256"/>
      <c r="D602" s="252" t="s">
        <v>428</v>
      </c>
      <c r="E602" s="257" t="s">
        <v>21</v>
      </c>
      <c r="F602" s="258" t="s">
        <v>5369</v>
      </c>
      <c r="G602" s="256"/>
      <c r="H602" s="257" t="s">
        <v>21</v>
      </c>
      <c r="I602" s="259"/>
      <c r="J602" s="256"/>
      <c r="K602" s="256"/>
      <c r="L602" s="260"/>
      <c r="M602" s="261"/>
      <c r="N602" s="262"/>
      <c r="O602" s="262"/>
      <c r="P602" s="262"/>
      <c r="Q602" s="262"/>
      <c r="R602" s="262"/>
      <c r="S602" s="262"/>
      <c r="T602" s="263"/>
      <c r="AT602" s="264" t="s">
        <v>428</v>
      </c>
      <c r="AU602" s="264" t="s">
        <v>86</v>
      </c>
      <c r="AV602" s="12" t="s">
        <v>83</v>
      </c>
      <c r="AW602" s="12" t="s">
        <v>39</v>
      </c>
      <c r="AX602" s="12" t="s">
        <v>76</v>
      </c>
      <c r="AY602" s="264" t="s">
        <v>414</v>
      </c>
    </row>
    <row r="603" s="13" customFormat="1">
      <c r="B603" s="265"/>
      <c r="C603" s="266"/>
      <c r="D603" s="252" t="s">
        <v>428</v>
      </c>
      <c r="E603" s="267" t="s">
        <v>21</v>
      </c>
      <c r="F603" s="268" t="s">
        <v>5386</v>
      </c>
      <c r="G603" s="266"/>
      <c r="H603" s="269">
        <v>27</v>
      </c>
      <c r="I603" s="270"/>
      <c r="J603" s="266"/>
      <c r="K603" s="266"/>
      <c r="L603" s="271"/>
      <c r="M603" s="272"/>
      <c r="N603" s="273"/>
      <c r="O603" s="273"/>
      <c r="P603" s="273"/>
      <c r="Q603" s="273"/>
      <c r="R603" s="273"/>
      <c r="S603" s="273"/>
      <c r="T603" s="274"/>
      <c r="AT603" s="275" t="s">
        <v>428</v>
      </c>
      <c r="AU603" s="275" t="s">
        <v>86</v>
      </c>
      <c r="AV603" s="13" t="s">
        <v>86</v>
      </c>
      <c r="AW603" s="13" t="s">
        <v>39</v>
      </c>
      <c r="AX603" s="13" t="s">
        <v>76</v>
      </c>
      <c r="AY603" s="275" t="s">
        <v>414</v>
      </c>
    </row>
    <row r="604" s="12" customFormat="1">
      <c r="B604" s="255"/>
      <c r="C604" s="256"/>
      <c r="D604" s="252" t="s">
        <v>428</v>
      </c>
      <c r="E604" s="257" t="s">
        <v>21</v>
      </c>
      <c r="F604" s="258" t="s">
        <v>5371</v>
      </c>
      <c r="G604" s="256"/>
      <c r="H604" s="257" t="s">
        <v>21</v>
      </c>
      <c r="I604" s="259"/>
      <c r="J604" s="256"/>
      <c r="K604" s="256"/>
      <c r="L604" s="260"/>
      <c r="M604" s="261"/>
      <c r="N604" s="262"/>
      <c r="O604" s="262"/>
      <c r="P604" s="262"/>
      <c r="Q604" s="262"/>
      <c r="R604" s="262"/>
      <c r="S604" s="262"/>
      <c r="T604" s="263"/>
      <c r="AT604" s="264" t="s">
        <v>428</v>
      </c>
      <c r="AU604" s="264" t="s">
        <v>86</v>
      </c>
      <c r="AV604" s="12" t="s">
        <v>83</v>
      </c>
      <c r="AW604" s="12" t="s">
        <v>39</v>
      </c>
      <c r="AX604" s="12" t="s">
        <v>76</v>
      </c>
      <c r="AY604" s="264" t="s">
        <v>414</v>
      </c>
    </row>
    <row r="605" s="13" customFormat="1">
      <c r="B605" s="265"/>
      <c r="C605" s="266"/>
      <c r="D605" s="252" t="s">
        <v>428</v>
      </c>
      <c r="E605" s="267" t="s">
        <v>21</v>
      </c>
      <c r="F605" s="268" t="s">
        <v>5387</v>
      </c>
      <c r="G605" s="266"/>
      <c r="H605" s="269">
        <v>55</v>
      </c>
      <c r="I605" s="270"/>
      <c r="J605" s="266"/>
      <c r="K605" s="266"/>
      <c r="L605" s="271"/>
      <c r="M605" s="272"/>
      <c r="N605" s="273"/>
      <c r="O605" s="273"/>
      <c r="P605" s="273"/>
      <c r="Q605" s="273"/>
      <c r="R605" s="273"/>
      <c r="S605" s="273"/>
      <c r="T605" s="274"/>
      <c r="AT605" s="275" t="s">
        <v>428</v>
      </c>
      <c r="AU605" s="275" t="s">
        <v>86</v>
      </c>
      <c r="AV605" s="13" t="s">
        <v>86</v>
      </c>
      <c r="AW605" s="13" t="s">
        <v>39</v>
      </c>
      <c r="AX605" s="13" t="s">
        <v>76</v>
      </c>
      <c r="AY605" s="275" t="s">
        <v>414</v>
      </c>
    </row>
    <row r="606" s="15" customFormat="1">
      <c r="B606" s="287"/>
      <c r="C606" s="288"/>
      <c r="D606" s="252" t="s">
        <v>428</v>
      </c>
      <c r="E606" s="289" t="s">
        <v>21</v>
      </c>
      <c r="F606" s="290" t="s">
        <v>235</v>
      </c>
      <c r="G606" s="288"/>
      <c r="H606" s="291">
        <v>82</v>
      </c>
      <c r="I606" s="292"/>
      <c r="J606" s="288"/>
      <c r="K606" s="288"/>
      <c r="L606" s="293"/>
      <c r="M606" s="294"/>
      <c r="N606" s="295"/>
      <c r="O606" s="295"/>
      <c r="P606" s="295"/>
      <c r="Q606" s="295"/>
      <c r="R606" s="295"/>
      <c r="S606" s="295"/>
      <c r="T606" s="296"/>
      <c r="AT606" s="297" t="s">
        <v>428</v>
      </c>
      <c r="AU606" s="297" t="s">
        <v>86</v>
      </c>
      <c r="AV606" s="15" t="s">
        <v>422</v>
      </c>
      <c r="AW606" s="15" t="s">
        <v>39</v>
      </c>
      <c r="AX606" s="15" t="s">
        <v>83</v>
      </c>
      <c r="AY606" s="297" t="s">
        <v>414</v>
      </c>
    </row>
    <row r="607" s="12" customFormat="1">
      <c r="B607" s="255"/>
      <c r="C607" s="256"/>
      <c r="D607" s="252" t="s">
        <v>428</v>
      </c>
      <c r="E607" s="257" t="s">
        <v>21</v>
      </c>
      <c r="F607" s="258" t="s">
        <v>5302</v>
      </c>
      <c r="G607" s="256"/>
      <c r="H607" s="257" t="s">
        <v>21</v>
      </c>
      <c r="I607" s="259"/>
      <c r="J607" s="256"/>
      <c r="K607" s="256"/>
      <c r="L607" s="260"/>
      <c r="M607" s="261"/>
      <c r="N607" s="262"/>
      <c r="O607" s="262"/>
      <c r="P607" s="262"/>
      <c r="Q607" s="262"/>
      <c r="R607" s="262"/>
      <c r="S607" s="262"/>
      <c r="T607" s="263"/>
      <c r="AT607" s="264" t="s">
        <v>428</v>
      </c>
      <c r="AU607" s="264" t="s">
        <v>86</v>
      </c>
      <c r="AV607" s="12" t="s">
        <v>83</v>
      </c>
      <c r="AW607" s="12" t="s">
        <v>39</v>
      </c>
      <c r="AX607" s="12" t="s">
        <v>76</v>
      </c>
      <c r="AY607" s="264" t="s">
        <v>414</v>
      </c>
    </row>
    <row r="608" s="1" customFormat="1" ht="16.5" customHeight="1">
      <c r="B608" s="47"/>
      <c r="C608" s="240" t="s">
        <v>1470</v>
      </c>
      <c r="D608" s="240" t="s">
        <v>418</v>
      </c>
      <c r="E608" s="241" t="s">
        <v>5388</v>
      </c>
      <c r="F608" s="242" t="s">
        <v>5389</v>
      </c>
      <c r="G608" s="243" t="s">
        <v>145</v>
      </c>
      <c r="H608" s="244">
        <v>70</v>
      </c>
      <c r="I608" s="245"/>
      <c r="J608" s="246">
        <f>ROUND(I608*H608,2)</f>
        <v>0</v>
      </c>
      <c r="K608" s="242" t="s">
        <v>21</v>
      </c>
      <c r="L608" s="73"/>
      <c r="M608" s="247" t="s">
        <v>21</v>
      </c>
      <c r="N608" s="248" t="s">
        <v>47</v>
      </c>
      <c r="O608" s="48"/>
      <c r="P608" s="249">
        <f>O608*H608</f>
        <v>0</v>
      </c>
      <c r="Q608" s="249">
        <v>0.0020500000000000002</v>
      </c>
      <c r="R608" s="249">
        <f>Q608*H608</f>
        <v>0.14350000000000002</v>
      </c>
      <c r="S608" s="249">
        <v>0</v>
      </c>
      <c r="T608" s="250">
        <f>S608*H608</f>
        <v>0</v>
      </c>
      <c r="AR608" s="25" t="s">
        <v>690</v>
      </c>
      <c r="AT608" s="25" t="s">
        <v>418</v>
      </c>
      <c r="AU608" s="25" t="s">
        <v>86</v>
      </c>
      <c r="AY608" s="25" t="s">
        <v>414</v>
      </c>
      <c r="BE608" s="251">
        <f>IF(N608="základní",J608,0)</f>
        <v>0</v>
      </c>
      <c r="BF608" s="251">
        <f>IF(N608="snížená",J608,0)</f>
        <v>0</v>
      </c>
      <c r="BG608" s="251">
        <f>IF(N608="zákl. přenesená",J608,0)</f>
        <v>0</v>
      </c>
      <c r="BH608" s="251">
        <f>IF(N608="sníž. přenesená",J608,0)</f>
        <v>0</v>
      </c>
      <c r="BI608" s="251">
        <f>IF(N608="nulová",J608,0)</f>
        <v>0</v>
      </c>
      <c r="BJ608" s="25" t="s">
        <v>83</v>
      </c>
      <c r="BK608" s="251">
        <f>ROUND(I608*H608,2)</f>
        <v>0</v>
      </c>
      <c r="BL608" s="25" t="s">
        <v>690</v>
      </c>
      <c r="BM608" s="25" t="s">
        <v>5390</v>
      </c>
    </row>
    <row r="609" s="12" customFormat="1">
      <c r="B609" s="255"/>
      <c r="C609" s="256"/>
      <c r="D609" s="252" t="s">
        <v>428</v>
      </c>
      <c r="E609" s="257" t="s">
        <v>21</v>
      </c>
      <c r="F609" s="258" t="s">
        <v>5371</v>
      </c>
      <c r="G609" s="256"/>
      <c r="H609" s="257" t="s">
        <v>21</v>
      </c>
      <c r="I609" s="259"/>
      <c r="J609" s="256"/>
      <c r="K609" s="256"/>
      <c r="L609" s="260"/>
      <c r="M609" s="261"/>
      <c r="N609" s="262"/>
      <c r="O609" s="262"/>
      <c r="P609" s="262"/>
      <c r="Q609" s="262"/>
      <c r="R609" s="262"/>
      <c r="S609" s="262"/>
      <c r="T609" s="263"/>
      <c r="AT609" s="264" t="s">
        <v>428</v>
      </c>
      <c r="AU609" s="264" t="s">
        <v>86</v>
      </c>
      <c r="AV609" s="12" t="s">
        <v>83</v>
      </c>
      <c r="AW609" s="12" t="s">
        <v>39</v>
      </c>
      <c r="AX609" s="12" t="s">
        <v>76</v>
      </c>
      <c r="AY609" s="264" t="s">
        <v>414</v>
      </c>
    </row>
    <row r="610" s="13" customFormat="1">
      <c r="B610" s="265"/>
      <c r="C610" s="266"/>
      <c r="D610" s="252" t="s">
        <v>428</v>
      </c>
      <c r="E610" s="267" t="s">
        <v>21</v>
      </c>
      <c r="F610" s="268" t="s">
        <v>5391</v>
      </c>
      <c r="G610" s="266"/>
      <c r="H610" s="269">
        <v>70</v>
      </c>
      <c r="I610" s="270"/>
      <c r="J610" s="266"/>
      <c r="K610" s="266"/>
      <c r="L610" s="271"/>
      <c r="M610" s="272"/>
      <c r="N610" s="273"/>
      <c r="O610" s="273"/>
      <c r="P610" s="273"/>
      <c r="Q610" s="273"/>
      <c r="R610" s="273"/>
      <c r="S610" s="273"/>
      <c r="T610" s="274"/>
      <c r="AT610" s="275" t="s">
        <v>428</v>
      </c>
      <c r="AU610" s="275" t="s">
        <v>86</v>
      </c>
      <c r="AV610" s="13" t="s">
        <v>86</v>
      </c>
      <c r="AW610" s="13" t="s">
        <v>39</v>
      </c>
      <c r="AX610" s="13" t="s">
        <v>83</v>
      </c>
      <c r="AY610" s="275" t="s">
        <v>414</v>
      </c>
    </row>
    <row r="611" s="12" customFormat="1">
      <c r="B611" s="255"/>
      <c r="C611" s="256"/>
      <c r="D611" s="252" t="s">
        <v>428</v>
      </c>
      <c r="E611" s="257" t="s">
        <v>21</v>
      </c>
      <c r="F611" s="258" t="s">
        <v>5302</v>
      </c>
      <c r="G611" s="256"/>
      <c r="H611" s="257" t="s">
        <v>21</v>
      </c>
      <c r="I611" s="259"/>
      <c r="J611" s="256"/>
      <c r="K611" s="256"/>
      <c r="L611" s="260"/>
      <c r="M611" s="261"/>
      <c r="N611" s="262"/>
      <c r="O611" s="262"/>
      <c r="P611" s="262"/>
      <c r="Q611" s="262"/>
      <c r="R611" s="262"/>
      <c r="S611" s="262"/>
      <c r="T611" s="263"/>
      <c r="AT611" s="264" t="s">
        <v>428</v>
      </c>
      <c r="AU611" s="264" t="s">
        <v>86</v>
      </c>
      <c r="AV611" s="12" t="s">
        <v>83</v>
      </c>
      <c r="AW611" s="12" t="s">
        <v>39</v>
      </c>
      <c r="AX611" s="12" t="s">
        <v>76</v>
      </c>
      <c r="AY611" s="264" t="s">
        <v>414</v>
      </c>
    </row>
    <row r="612" s="1" customFormat="1" ht="16.5" customHeight="1">
      <c r="B612" s="47"/>
      <c r="C612" s="240" t="s">
        <v>1478</v>
      </c>
      <c r="D612" s="240" t="s">
        <v>418</v>
      </c>
      <c r="E612" s="241" t="s">
        <v>5392</v>
      </c>
      <c r="F612" s="242" t="s">
        <v>5393</v>
      </c>
      <c r="G612" s="243" t="s">
        <v>145</v>
      </c>
      <c r="H612" s="244">
        <v>254</v>
      </c>
      <c r="I612" s="245"/>
      <c r="J612" s="246">
        <f>ROUND(I612*H612,2)</f>
        <v>0</v>
      </c>
      <c r="K612" s="242" t="s">
        <v>21</v>
      </c>
      <c r="L612" s="73"/>
      <c r="M612" s="247" t="s">
        <v>21</v>
      </c>
      <c r="N612" s="248" t="s">
        <v>47</v>
      </c>
      <c r="O612" s="48"/>
      <c r="P612" s="249">
        <f>O612*H612</f>
        <v>0</v>
      </c>
      <c r="Q612" s="249">
        <v>0.0021199999999999999</v>
      </c>
      <c r="R612" s="249">
        <f>Q612*H612</f>
        <v>0.53847999999999996</v>
      </c>
      <c r="S612" s="249">
        <v>0</v>
      </c>
      <c r="T612" s="250">
        <f>S612*H612</f>
        <v>0</v>
      </c>
      <c r="AR612" s="25" t="s">
        <v>690</v>
      </c>
      <c r="AT612" s="25" t="s">
        <v>418</v>
      </c>
      <c r="AU612" s="25" t="s">
        <v>86</v>
      </c>
      <c r="AY612" s="25" t="s">
        <v>414</v>
      </c>
      <c r="BE612" s="251">
        <f>IF(N612="základní",J612,0)</f>
        <v>0</v>
      </c>
      <c r="BF612" s="251">
        <f>IF(N612="snížená",J612,0)</f>
        <v>0</v>
      </c>
      <c r="BG612" s="251">
        <f>IF(N612="zákl. přenesená",J612,0)</f>
        <v>0</v>
      </c>
      <c r="BH612" s="251">
        <f>IF(N612="sníž. přenesená",J612,0)</f>
        <v>0</v>
      </c>
      <c r="BI612" s="251">
        <f>IF(N612="nulová",J612,0)</f>
        <v>0</v>
      </c>
      <c r="BJ612" s="25" t="s">
        <v>83</v>
      </c>
      <c r="BK612" s="251">
        <f>ROUND(I612*H612,2)</f>
        <v>0</v>
      </c>
      <c r="BL612" s="25" t="s">
        <v>690</v>
      </c>
      <c r="BM612" s="25" t="s">
        <v>5394</v>
      </c>
    </row>
    <row r="613" s="12" customFormat="1">
      <c r="B613" s="255"/>
      <c r="C613" s="256"/>
      <c r="D613" s="252" t="s">
        <v>428</v>
      </c>
      <c r="E613" s="257" t="s">
        <v>21</v>
      </c>
      <c r="F613" s="258" t="s">
        <v>5371</v>
      </c>
      <c r="G613" s="256"/>
      <c r="H613" s="257" t="s">
        <v>21</v>
      </c>
      <c r="I613" s="259"/>
      <c r="J613" s="256"/>
      <c r="K613" s="256"/>
      <c r="L613" s="260"/>
      <c r="M613" s="261"/>
      <c r="N613" s="262"/>
      <c r="O613" s="262"/>
      <c r="P613" s="262"/>
      <c r="Q613" s="262"/>
      <c r="R613" s="262"/>
      <c r="S613" s="262"/>
      <c r="T613" s="263"/>
      <c r="AT613" s="264" t="s">
        <v>428</v>
      </c>
      <c r="AU613" s="264" t="s">
        <v>86</v>
      </c>
      <c r="AV613" s="12" t="s">
        <v>83</v>
      </c>
      <c r="AW613" s="12" t="s">
        <v>39</v>
      </c>
      <c r="AX613" s="12" t="s">
        <v>76</v>
      </c>
      <c r="AY613" s="264" t="s">
        <v>414</v>
      </c>
    </row>
    <row r="614" s="13" customFormat="1">
      <c r="B614" s="265"/>
      <c r="C614" s="266"/>
      <c r="D614" s="252" t="s">
        <v>428</v>
      </c>
      <c r="E614" s="267" t="s">
        <v>21</v>
      </c>
      <c r="F614" s="268" t="s">
        <v>5395</v>
      </c>
      <c r="G614" s="266"/>
      <c r="H614" s="269">
        <v>254</v>
      </c>
      <c r="I614" s="270"/>
      <c r="J614" s="266"/>
      <c r="K614" s="266"/>
      <c r="L614" s="271"/>
      <c r="M614" s="272"/>
      <c r="N614" s="273"/>
      <c r="O614" s="273"/>
      <c r="P614" s="273"/>
      <c r="Q614" s="273"/>
      <c r="R614" s="273"/>
      <c r="S614" s="273"/>
      <c r="T614" s="274"/>
      <c r="AT614" s="275" t="s">
        <v>428</v>
      </c>
      <c r="AU614" s="275" t="s">
        <v>86</v>
      </c>
      <c r="AV614" s="13" t="s">
        <v>86</v>
      </c>
      <c r="AW614" s="13" t="s">
        <v>39</v>
      </c>
      <c r="AX614" s="13" t="s">
        <v>83</v>
      </c>
      <c r="AY614" s="275" t="s">
        <v>414</v>
      </c>
    </row>
    <row r="615" s="12" customFormat="1">
      <c r="B615" s="255"/>
      <c r="C615" s="256"/>
      <c r="D615" s="252" t="s">
        <v>428</v>
      </c>
      <c r="E615" s="257" t="s">
        <v>21</v>
      </c>
      <c r="F615" s="258" t="s">
        <v>5302</v>
      </c>
      <c r="G615" s="256"/>
      <c r="H615" s="257" t="s">
        <v>21</v>
      </c>
      <c r="I615" s="259"/>
      <c r="J615" s="256"/>
      <c r="K615" s="256"/>
      <c r="L615" s="260"/>
      <c r="M615" s="261"/>
      <c r="N615" s="262"/>
      <c r="O615" s="262"/>
      <c r="P615" s="262"/>
      <c r="Q615" s="262"/>
      <c r="R615" s="262"/>
      <c r="S615" s="262"/>
      <c r="T615" s="263"/>
      <c r="AT615" s="264" t="s">
        <v>428</v>
      </c>
      <c r="AU615" s="264" t="s">
        <v>86</v>
      </c>
      <c r="AV615" s="12" t="s">
        <v>83</v>
      </c>
      <c r="AW615" s="12" t="s">
        <v>39</v>
      </c>
      <c r="AX615" s="12" t="s">
        <v>76</v>
      </c>
      <c r="AY615" s="264" t="s">
        <v>414</v>
      </c>
    </row>
    <row r="616" s="1" customFormat="1" ht="16.5" customHeight="1">
      <c r="B616" s="47"/>
      <c r="C616" s="240" t="s">
        <v>1482</v>
      </c>
      <c r="D616" s="240" t="s">
        <v>418</v>
      </c>
      <c r="E616" s="241" t="s">
        <v>5396</v>
      </c>
      <c r="F616" s="242" t="s">
        <v>5397</v>
      </c>
      <c r="G616" s="243" t="s">
        <v>145</v>
      </c>
      <c r="H616" s="244">
        <v>50</v>
      </c>
      <c r="I616" s="245"/>
      <c r="J616" s="246">
        <f>ROUND(I616*H616,2)</f>
        <v>0</v>
      </c>
      <c r="K616" s="242" t="s">
        <v>21</v>
      </c>
      <c r="L616" s="73"/>
      <c r="M616" s="247" t="s">
        <v>21</v>
      </c>
      <c r="N616" s="248" t="s">
        <v>47</v>
      </c>
      <c r="O616" s="48"/>
      <c r="P616" s="249">
        <f>O616*H616</f>
        <v>0</v>
      </c>
      <c r="Q616" s="249">
        <v>0.00299</v>
      </c>
      <c r="R616" s="249">
        <f>Q616*H616</f>
        <v>0.14949999999999999</v>
      </c>
      <c r="S616" s="249">
        <v>0</v>
      </c>
      <c r="T616" s="250">
        <f>S616*H616</f>
        <v>0</v>
      </c>
      <c r="AR616" s="25" t="s">
        <v>690</v>
      </c>
      <c r="AT616" s="25" t="s">
        <v>418</v>
      </c>
      <c r="AU616" s="25" t="s">
        <v>86</v>
      </c>
      <c r="AY616" s="25" t="s">
        <v>414</v>
      </c>
      <c r="BE616" s="251">
        <f>IF(N616="základní",J616,0)</f>
        <v>0</v>
      </c>
      <c r="BF616" s="251">
        <f>IF(N616="snížená",J616,0)</f>
        <v>0</v>
      </c>
      <c r="BG616" s="251">
        <f>IF(N616="zákl. přenesená",J616,0)</f>
        <v>0</v>
      </c>
      <c r="BH616" s="251">
        <f>IF(N616="sníž. přenesená",J616,0)</f>
        <v>0</v>
      </c>
      <c r="BI616" s="251">
        <f>IF(N616="nulová",J616,0)</f>
        <v>0</v>
      </c>
      <c r="BJ616" s="25" t="s">
        <v>83</v>
      </c>
      <c r="BK616" s="251">
        <f>ROUND(I616*H616,2)</f>
        <v>0</v>
      </c>
      <c r="BL616" s="25" t="s">
        <v>690</v>
      </c>
      <c r="BM616" s="25" t="s">
        <v>5398</v>
      </c>
    </row>
    <row r="617" s="12" customFormat="1">
      <c r="B617" s="255"/>
      <c r="C617" s="256"/>
      <c r="D617" s="252" t="s">
        <v>428</v>
      </c>
      <c r="E617" s="257" t="s">
        <v>21</v>
      </c>
      <c r="F617" s="258" t="s">
        <v>5371</v>
      </c>
      <c r="G617" s="256"/>
      <c r="H617" s="257" t="s">
        <v>21</v>
      </c>
      <c r="I617" s="259"/>
      <c r="J617" s="256"/>
      <c r="K617" s="256"/>
      <c r="L617" s="260"/>
      <c r="M617" s="261"/>
      <c r="N617" s="262"/>
      <c r="O617" s="262"/>
      <c r="P617" s="262"/>
      <c r="Q617" s="262"/>
      <c r="R617" s="262"/>
      <c r="S617" s="262"/>
      <c r="T617" s="263"/>
      <c r="AT617" s="264" t="s">
        <v>428</v>
      </c>
      <c r="AU617" s="264" t="s">
        <v>86</v>
      </c>
      <c r="AV617" s="12" t="s">
        <v>83</v>
      </c>
      <c r="AW617" s="12" t="s">
        <v>39</v>
      </c>
      <c r="AX617" s="12" t="s">
        <v>76</v>
      </c>
      <c r="AY617" s="264" t="s">
        <v>414</v>
      </c>
    </row>
    <row r="618" s="13" customFormat="1">
      <c r="B618" s="265"/>
      <c r="C618" s="266"/>
      <c r="D618" s="252" t="s">
        <v>428</v>
      </c>
      <c r="E618" s="267" t="s">
        <v>21</v>
      </c>
      <c r="F618" s="268" t="s">
        <v>5399</v>
      </c>
      <c r="G618" s="266"/>
      <c r="H618" s="269">
        <v>50</v>
      </c>
      <c r="I618" s="270"/>
      <c r="J618" s="266"/>
      <c r="K618" s="266"/>
      <c r="L618" s="271"/>
      <c r="M618" s="272"/>
      <c r="N618" s="273"/>
      <c r="O618" s="273"/>
      <c r="P618" s="273"/>
      <c r="Q618" s="273"/>
      <c r="R618" s="273"/>
      <c r="S618" s="273"/>
      <c r="T618" s="274"/>
      <c r="AT618" s="275" t="s">
        <v>428</v>
      </c>
      <c r="AU618" s="275" t="s">
        <v>86</v>
      </c>
      <c r="AV618" s="13" t="s">
        <v>86</v>
      </c>
      <c r="AW618" s="13" t="s">
        <v>39</v>
      </c>
      <c r="AX618" s="13" t="s">
        <v>83</v>
      </c>
      <c r="AY618" s="275" t="s">
        <v>414</v>
      </c>
    </row>
    <row r="619" s="12" customFormat="1">
      <c r="B619" s="255"/>
      <c r="C619" s="256"/>
      <c r="D619" s="252" t="s">
        <v>428</v>
      </c>
      <c r="E619" s="257" t="s">
        <v>21</v>
      </c>
      <c r="F619" s="258" t="s">
        <v>5302</v>
      </c>
      <c r="G619" s="256"/>
      <c r="H619" s="257" t="s">
        <v>21</v>
      </c>
      <c r="I619" s="259"/>
      <c r="J619" s="256"/>
      <c r="K619" s="256"/>
      <c r="L619" s="260"/>
      <c r="M619" s="261"/>
      <c r="N619" s="262"/>
      <c r="O619" s="262"/>
      <c r="P619" s="262"/>
      <c r="Q619" s="262"/>
      <c r="R619" s="262"/>
      <c r="S619" s="262"/>
      <c r="T619" s="263"/>
      <c r="AT619" s="264" t="s">
        <v>428</v>
      </c>
      <c r="AU619" s="264" t="s">
        <v>86</v>
      </c>
      <c r="AV619" s="12" t="s">
        <v>83</v>
      </c>
      <c r="AW619" s="12" t="s">
        <v>39</v>
      </c>
      <c r="AX619" s="12" t="s">
        <v>76</v>
      </c>
      <c r="AY619" s="264" t="s">
        <v>414</v>
      </c>
    </row>
    <row r="620" s="1" customFormat="1" ht="38.25" customHeight="1">
      <c r="B620" s="47"/>
      <c r="C620" s="240" t="s">
        <v>1490</v>
      </c>
      <c r="D620" s="240" t="s">
        <v>418</v>
      </c>
      <c r="E620" s="241" t="s">
        <v>5400</v>
      </c>
      <c r="F620" s="242" t="s">
        <v>5401</v>
      </c>
      <c r="G620" s="243" t="s">
        <v>145</v>
      </c>
      <c r="H620" s="244">
        <v>40</v>
      </c>
      <c r="I620" s="245"/>
      <c r="J620" s="246">
        <f>ROUND(I620*H620,2)</f>
        <v>0</v>
      </c>
      <c r="K620" s="242" t="s">
        <v>21</v>
      </c>
      <c r="L620" s="73"/>
      <c r="M620" s="247" t="s">
        <v>21</v>
      </c>
      <c r="N620" s="248" t="s">
        <v>47</v>
      </c>
      <c r="O620" s="48"/>
      <c r="P620" s="249">
        <f>O620*H620</f>
        <v>0</v>
      </c>
      <c r="Q620" s="249">
        <v>0.0051200000000000004</v>
      </c>
      <c r="R620" s="249">
        <f>Q620*H620</f>
        <v>0.20480000000000001</v>
      </c>
      <c r="S620" s="249">
        <v>0</v>
      </c>
      <c r="T620" s="250">
        <f>S620*H620</f>
        <v>0</v>
      </c>
      <c r="AR620" s="25" t="s">
        <v>690</v>
      </c>
      <c r="AT620" s="25" t="s">
        <v>418</v>
      </c>
      <c r="AU620" s="25" t="s">
        <v>86</v>
      </c>
      <c r="AY620" s="25" t="s">
        <v>414</v>
      </c>
      <c r="BE620" s="251">
        <f>IF(N620="základní",J620,0)</f>
        <v>0</v>
      </c>
      <c r="BF620" s="251">
        <f>IF(N620="snížená",J620,0)</f>
        <v>0</v>
      </c>
      <c r="BG620" s="251">
        <f>IF(N620="zákl. přenesená",J620,0)</f>
        <v>0</v>
      </c>
      <c r="BH620" s="251">
        <f>IF(N620="sníž. přenesená",J620,0)</f>
        <v>0</v>
      </c>
      <c r="BI620" s="251">
        <f>IF(N620="nulová",J620,0)</f>
        <v>0</v>
      </c>
      <c r="BJ620" s="25" t="s">
        <v>83</v>
      </c>
      <c r="BK620" s="251">
        <f>ROUND(I620*H620,2)</f>
        <v>0</v>
      </c>
      <c r="BL620" s="25" t="s">
        <v>690</v>
      </c>
      <c r="BM620" s="25" t="s">
        <v>5402</v>
      </c>
    </row>
    <row r="621" s="12" customFormat="1">
      <c r="B621" s="255"/>
      <c r="C621" s="256"/>
      <c r="D621" s="252" t="s">
        <v>428</v>
      </c>
      <c r="E621" s="257" t="s">
        <v>21</v>
      </c>
      <c r="F621" s="258" t="s">
        <v>5403</v>
      </c>
      <c r="G621" s="256"/>
      <c r="H621" s="257" t="s">
        <v>21</v>
      </c>
      <c r="I621" s="259"/>
      <c r="J621" s="256"/>
      <c r="K621" s="256"/>
      <c r="L621" s="260"/>
      <c r="M621" s="261"/>
      <c r="N621" s="262"/>
      <c r="O621" s="262"/>
      <c r="P621" s="262"/>
      <c r="Q621" s="262"/>
      <c r="R621" s="262"/>
      <c r="S621" s="262"/>
      <c r="T621" s="263"/>
      <c r="AT621" s="264" t="s">
        <v>428</v>
      </c>
      <c r="AU621" s="264" t="s">
        <v>86</v>
      </c>
      <c r="AV621" s="12" t="s">
        <v>83</v>
      </c>
      <c r="AW621" s="12" t="s">
        <v>39</v>
      </c>
      <c r="AX621" s="12" t="s">
        <v>76</v>
      </c>
      <c r="AY621" s="264" t="s">
        <v>414</v>
      </c>
    </row>
    <row r="622" s="13" customFormat="1">
      <c r="B622" s="265"/>
      <c r="C622" s="266"/>
      <c r="D622" s="252" t="s">
        <v>428</v>
      </c>
      <c r="E622" s="267" t="s">
        <v>21</v>
      </c>
      <c r="F622" s="268" t="s">
        <v>5404</v>
      </c>
      <c r="G622" s="266"/>
      <c r="H622" s="269">
        <v>40</v>
      </c>
      <c r="I622" s="270"/>
      <c r="J622" s="266"/>
      <c r="K622" s="266"/>
      <c r="L622" s="271"/>
      <c r="M622" s="272"/>
      <c r="N622" s="273"/>
      <c r="O622" s="273"/>
      <c r="P622" s="273"/>
      <c r="Q622" s="273"/>
      <c r="R622" s="273"/>
      <c r="S622" s="273"/>
      <c r="T622" s="274"/>
      <c r="AT622" s="275" t="s">
        <v>428</v>
      </c>
      <c r="AU622" s="275" t="s">
        <v>86</v>
      </c>
      <c r="AV622" s="13" t="s">
        <v>86</v>
      </c>
      <c r="AW622" s="13" t="s">
        <v>39</v>
      </c>
      <c r="AX622" s="13" t="s">
        <v>83</v>
      </c>
      <c r="AY622" s="275" t="s">
        <v>414</v>
      </c>
    </row>
    <row r="623" s="12" customFormat="1">
      <c r="B623" s="255"/>
      <c r="C623" s="256"/>
      <c r="D623" s="252" t="s">
        <v>428</v>
      </c>
      <c r="E623" s="257" t="s">
        <v>21</v>
      </c>
      <c r="F623" s="258" t="s">
        <v>5302</v>
      </c>
      <c r="G623" s="256"/>
      <c r="H623" s="257" t="s">
        <v>21</v>
      </c>
      <c r="I623" s="259"/>
      <c r="J623" s="256"/>
      <c r="K623" s="256"/>
      <c r="L623" s="260"/>
      <c r="M623" s="261"/>
      <c r="N623" s="262"/>
      <c r="O623" s="262"/>
      <c r="P623" s="262"/>
      <c r="Q623" s="262"/>
      <c r="R623" s="262"/>
      <c r="S623" s="262"/>
      <c r="T623" s="263"/>
      <c r="AT623" s="264" t="s">
        <v>428</v>
      </c>
      <c r="AU623" s="264" t="s">
        <v>86</v>
      </c>
      <c r="AV623" s="12" t="s">
        <v>83</v>
      </c>
      <c r="AW623" s="12" t="s">
        <v>39</v>
      </c>
      <c r="AX623" s="12" t="s">
        <v>76</v>
      </c>
      <c r="AY623" s="264" t="s">
        <v>414</v>
      </c>
    </row>
    <row r="624" s="1" customFormat="1" ht="38.25" customHeight="1">
      <c r="B624" s="47"/>
      <c r="C624" s="240" t="s">
        <v>1503</v>
      </c>
      <c r="D624" s="240" t="s">
        <v>418</v>
      </c>
      <c r="E624" s="241" t="s">
        <v>5405</v>
      </c>
      <c r="F624" s="242" t="s">
        <v>5406</v>
      </c>
      <c r="G624" s="243" t="s">
        <v>145</v>
      </c>
      <c r="H624" s="244">
        <v>40</v>
      </c>
      <c r="I624" s="245"/>
      <c r="J624" s="246">
        <f>ROUND(I624*H624,2)</f>
        <v>0</v>
      </c>
      <c r="K624" s="242" t="s">
        <v>21</v>
      </c>
      <c r="L624" s="73"/>
      <c r="M624" s="247" t="s">
        <v>21</v>
      </c>
      <c r="N624" s="248" t="s">
        <v>47</v>
      </c>
      <c r="O624" s="48"/>
      <c r="P624" s="249">
        <f>O624*H624</f>
        <v>0</v>
      </c>
      <c r="Q624" s="249">
        <v>0.00462</v>
      </c>
      <c r="R624" s="249">
        <f>Q624*H624</f>
        <v>0.18479999999999999</v>
      </c>
      <c r="S624" s="249">
        <v>0</v>
      </c>
      <c r="T624" s="250">
        <f>S624*H624</f>
        <v>0</v>
      </c>
      <c r="AR624" s="25" t="s">
        <v>690</v>
      </c>
      <c r="AT624" s="25" t="s">
        <v>418</v>
      </c>
      <c r="AU624" s="25" t="s">
        <v>86</v>
      </c>
      <c r="AY624" s="25" t="s">
        <v>414</v>
      </c>
      <c r="BE624" s="251">
        <f>IF(N624="základní",J624,0)</f>
        <v>0</v>
      </c>
      <c r="BF624" s="251">
        <f>IF(N624="snížená",J624,0)</f>
        <v>0</v>
      </c>
      <c r="BG624" s="251">
        <f>IF(N624="zákl. přenesená",J624,0)</f>
        <v>0</v>
      </c>
      <c r="BH624" s="251">
        <f>IF(N624="sníž. přenesená",J624,0)</f>
        <v>0</v>
      </c>
      <c r="BI624" s="251">
        <f>IF(N624="nulová",J624,0)</f>
        <v>0</v>
      </c>
      <c r="BJ624" s="25" t="s">
        <v>83</v>
      </c>
      <c r="BK624" s="251">
        <f>ROUND(I624*H624,2)</f>
        <v>0</v>
      </c>
      <c r="BL624" s="25" t="s">
        <v>690</v>
      </c>
      <c r="BM624" s="25" t="s">
        <v>5407</v>
      </c>
    </row>
    <row r="625" s="12" customFormat="1">
      <c r="B625" s="255"/>
      <c r="C625" s="256"/>
      <c r="D625" s="252" t="s">
        <v>428</v>
      </c>
      <c r="E625" s="257" t="s">
        <v>21</v>
      </c>
      <c r="F625" s="258" t="s">
        <v>166</v>
      </c>
      <c r="G625" s="256"/>
      <c r="H625" s="257" t="s">
        <v>21</v>
      </c>
      <c r="I625" s="259"/>
      <c r="J625" s="256"/>
      <c r="K625" s="256"/>
      <c r="L625" s="260"/>
      <c r="M625" s="261"/>
      <c r="N625" s="262"/>
      <c r="O625" s="262"/>
      <c r="P625" s="262"/>
      <c r="Q625" s="262"/>
      <c r="R625" s="262"/>
      <c r="S625" s="262"/>
      <c r="T625" s="263"/>
      <c r="AT625" s="264" t="s">
        <v>428</v>
      </c>
      <c r="AU625" s="264" t="s">
        <v>86</v>
      </c>
      <c r="AV625" s="12" t="s">
        <v>83</v>
      </c>
      <c r="AW625" s="12" t="s">
        <v>39</v>
      </c>
      <c r="AX625" s="12" t="s">
        <v>76</v>
      </c>
      <c r="AY625" s="264" t="s">
        <v>414</v>
      </c>
    </row>
    <row r="626" s="13" customFormat="1">
      <c r="B626" s="265"/>
      <c r="C626" s="266"/>
      <c r="D626" s="252" t="s">
        <v>428</v>
      </c>
      <c r="E626" s="267" t="s">
        <v>21</v>
      </c>
      <c r="F626" s="268" t="s">
        <v>5404</v>
      </c>
      <c r="G626" s="266"/>
      <c r="H626" s="269">
        <v>40</v>
      </c>
      <c r="I626" s="270"/>
      <c r="J626" s="266"/>
      <c r="K626" s="266"/>
      <c r="L626" s="271"/>
      <c r="M626" s="272"/>
      <c r="N626" s="273"/>
      <c r="O626" s="273"/>
      <c r="P626" s="273"/>
      <c r="Q626" s="273"/>
      <c r="R626" s="273"/>
      <c r="S626" s="273"/>
      <c r="T626" s="274"/>
      <c r="AT626" s="275" t="s">
        <v>428</v>
      </c>
      <c r="AU626" s="275" t="s">
        <v>86</v>
      </c>
      <c r="AV626" s="13" t="s">
        <v>86</v>
      </c>
      <c r="AW626" s="13" t="s">
        <v>39</v>
      </c>
      <c r="AX626" s="13" t="s">
        <v>83</v>
      </c>
      <c r="AY626" s="275" t="s">
        <v>414</v>
      </c>
    </row>
    <row r="627" s="12" customFormat="1">
      <c r="B627" s="255"/>
      <c r="C627" s="256"/>
      <c r="D627" s="252" t="s">
        <v>428</v>
      </c>
      <c r="E627" s="257" t="s">
        <v>21</v>
      </c>
      <c r="F627" s="258" t="s">
        <v>5302</v>
      </c>
      <c r="G627" s="256"/>
      <c r="H627" s="257" t="s">
        <v>21</v>
      </c>
      <c r="I627" s="259"/>
      <c r="J627" s="256"/>
      <c r="K627" s="256"/>
      <c r="L627" s="260"/>
      <c r="M627" s="261"/>
      <c r="N627" s="262"/>
      <c r="O627" s="262"/>
      <c r="P627" s="262"/>
      <c r="Q627" s="262"/>
      <c r="R627" s="262"/>
      <c r="S627" s="262"/>
      <c r="T627" s="263"/>
      <c r="AT627" s="264" t="s">
        <v>428</v>
      </c>
      <c r="AU627" s="264" t="s">
        <v>86</v>
      </c>
      <c r="AV627" s="12" t="s">
        <v>83</v>
      </c>
      <c r="AW627" s="12" t="s">
        <v>39</v>
      </c>
      <c r="AX627" s="12" t="s">
        <v>76</v>
      </c>
      <c r="AY627" s="264" t="s">
        <v>414</v>
      </c>
    </row>
    <row r="628" s="1" customFormat="1" ht="38.25" customHeight="1">
      <c r="B628" s="47"/>
      <c r="C628" s="240" t="s">
        <v>1507</v>
      </c>
      <c r="D628" s="240" t="s">
        <v>418</v>
      </c>
      <c r="E628" s="241" t="s">
        <v>5408</v>
      </c>
      <c r="F628" s="242" t="s">
        <v>5409</v>
      </c>
      <c r="G628" s="243" t="s">
        <v>145</v>
      </c>
      <c r="H628" s="244">
        <v>40</v>
      </c>
      <c r="I628" s="245"/>
      <c r="J628" s="246">
        <f>ROUND(I628*H628,2)</f>
        <v>0</v>
      </c>
      <c r="K628" s="242" t="s">
        <v>21</v>
      </c>
      <c r="L628" s="73"/>
      <c r="M628" s="247" t="s">
        <v>21</v>
      </c>
      <c r="N628" s="248" t="s">
        <v>47</v>
      </c>
      <c r="O628" s="48"/>
      <c r="P628" s="249">
        <f>O628*H628</f>
        <v>0</v>
      </c>
      <c r="Q628" s="249">
        <v>0.0051200000000000004</v>
      </c>
      <c r="R628" s="249">
        <f>Q628*H628</f>
        <v>0.20480000000000001</v>
      </c>
      <c r="S628" s="249">
        <v>0</v>
      </c>
      <c r="T628" s="250">
        <f>S628*H628</f>
        <v>0</v>
      </c>
      <c r="AR628" s="25" t="s">
        <v>690</v>
      </c>
      <c r="AT628" s="25" t="s">
        <v>418</v>
      </c>
      <c r="AU628" s="25" t="s">
        <v>86</v>
      </c>
      <c r="AY628" s="25" t="s">
        <v>414</v>
      </c>
      <c r="BE628" s="251">
        <f>IF(N628="základní",J628,0)</f>
        <v>0</v>
      </c>
      <c r="BF628" s="251">
        <f>IF(N628="snížená",J628,0)</f>
        <v>0</v>
      </c>
      <c r="BG628" s="251">
        <f>IF(N628="zákl. přenesená",J628,0)</f>
        <v>0</v>
      </c>
      <c r="BH628" s="251">
        <f>IF(N628="sníž. přenesená",J628,0)</f>
        <v>0</v>
      </c>
      <c r="BI628" s="251">
        <f>IF(N628="nulová",J628,0)</f>
        <v>0</v>
      </c>
      <c r="BJ628" s="25" t="s">
        <v>83</v>
      </c>
      <c r="BK628" s="251">
        <f>ROUND(I628*H628,2)</f>
        <v>0</v>
      </c>
      <c r="BL628" s="25" t="s">
        <v>690</v>
      </c>
      <c r="BM628" s="25" t="s">
        <v>5410</v>
      </c>
    </row>
    <row r="629" s="12" customFormat="1">
      <c r="B629" s="255"/>
      <c r="C629" s="256"/>
      <c r="D629" s="252" t="s">
        <v>428</v>
      </c>
      <c r="E629" s="257" t="s">
        <v>21</v>
      </c>
      <c r="F629" s="258" t="s">
        <v>5411</v>
      </c>
      <c r="G629" s="256"/>
      <c r="H629" s="257" t="s">
        <v>21</v>
      </c>
      <c r="I629" s="259"/>
      <c r="J629" s="256"/>
      <c r="K629" s="256"/>
      <c r="L629" s="260"/>
      <c r="M629" s="261"/>
      <c r="N629" s="262"/>
      <c r="O629" s="262"/>
      <c r="P629" s="262"/>
      <c r="Q629" s="262"/>
      <c r="R629" s="262"/>
      <c r="S629" s="262"/>
      <c r="T629" s="263"/>
      <c r="AT629" s="264" t="s">
        <v>428</v>
      </c>
      <c r="AU629" s="264" t="s">
        <v>86</v>
      </c>
      <c r="AV629" s="12" t="s">
        <v>83</v>
      </c>
      <c r="AW629" s="12" t="s">
        <v>39</v>
      </c>
      <c r="AX629" s="12" t="s">
        <v>76</v>
      </c>
      <c r="AY629" s="264" t="s">
        <v>414</v>
      </c>
    </row>
    <row r="630" s="13" customFormat="1">
      <c r="B630" s="265"/>
      <c r="C630" s="266"/>
      <c r="D630" s="252" t="s">
        <v>428</v>
      </c>
      <c r="E630" s="267" t="s">
        <v>21</v>
      </c>
      <c r="F630" s="268" t="s">
        <v>5404</v>
      </c>
      <c r="G630" s="266"/>
      <c r="H630" s="269">
        <v>40</v>
      </c>
      <c r="I630" s="270"/>
      <c r="J630" s="266"/>
      <c r="K630" s="266"/>
      <c r="L630" s="271"/>
      <c r="M630" s="272"/>
      <c r="N630" s="273"/>
      <c r="O630" s="273"/>
      <c r="P630" s="273"/>
      <c r="Q630" s="273"/>
      <c r="R630" s="273"/>
      <c r="S630" s="273"/>
      <c r="T630" s="274"/>
      <c r="AT630" s="275" t="s">
        <v>428</v>
      </c>
      <c r="AU630" s="275" t="s">
        <v>86</v>
      </c>
      <c r="AV630" s="13" t="s">
        <v>86</v>
      </c>
      <c r="AW630" s="13" t="s">
        <v>39</v>
      </c>
      <c r="AX630" s="13" t="s">
        <v>83</v>
      </c>
      <c r="AY630" s="275" t="s">
        <v>414</v>
      </c>
    </row>
    <row r="631" s="12" customFormat="1">
      <c r="B631" s="255"/>
      <c r="C631" s="256"/>
      <c r="D631" s="252" t="s">
        <v>428</v>
      </c>
      <c r="E631" s="257" t="s">
        <v>21</v>
      </c>
      <c r="F631" s="258" t="s">
        <v>5302</v>
      </c>
      <c r="G631" s="256"/>
      <c r="H631" s="257" t="s">
        <v>21</v>
      </c>
      <c r="I631" s="259"/>
      <c r="J631" s="256"/>
      <c r="K631" s="256"/>
      <c r="L631" s="260"/>
      <c r="M631" s="261"/>
      <c r="N631" s="262"/>
      <c r="O631" s="262"/>
      <c r="P631" s="262"/>
      <c r="Q631" s="262"/>
      <c r="R631" s="262"/>
      <c r="S631" s="262"/>
      <c r="T631" s="263"/>
      <c r="AT631" s="264" t="s">
        <v>428</v>
      </c>
      <c r="AU631" s="264" t="s">
        <v>86</v>
      </c>
      <c r="AV631" s="12" t="s">
        <v>83</v>
      </c>
      <c r="AW631" s="12" t="s">
        <v>39</v>
      </c>
      <c r="AX631" s="12" t="s">
        <v>76</v>
      </c>
      <c r="AY631" s="264" t="s">
        <v>414</v>
      </c>
    </row>
    <row r="632" s="1" customFormat="1" ht="16.5" customHeight="1">
      <c r="B632" s="47"/>
      <c r="C632" s="240" t="s">
        <v>1519</v>
      </c>
      <c r="D632" s="240" t="s">
        <v>418</v>
      </c>
      <c r="E632" s="241" t="s">
        <v>5412</v>
      </c>
      <c r="F632" s="242" t="s">
        <v>5213</v>
      </c>
      <c r="G632" s="243" t="s">
        <v>678</v>
      </c>
      <c r="H632" s="244">
        <v>1</v>
      </c>
      <c r="I632" s="245"/>
      <c r="J632" s="246">
        <f>ROUND(I632*H632,2)</f>
        <v>0</v>
      </c>
      <c r="K632" s="242" t="s">
        <v>21</v>
      </c>
      <c r="L632" s="73"/>
      <c r="M632" s="247" t="s">
        <v>21</v>
      </c>
      <c r="N632" s="248" t="s">
        <v>47</v>
      </c>
      <c r="O632" s="48"/>
      <c r="P632" s="249">
        <f>O632*H632</f>
        <v>0</v>
      </c>
      <c r="Q632" s="249">
        <v>0</v>
      </c>
      <c r="R632" s="249">
        <f>Q632*H632</f>
        <v>0</v>
      </c>
      <c r="S632" s="249">
        <v>0</v>
      </c>
      <c r="T632" s="250">
        <f>S632*H632</f>
        <v>0</v>
      </c>
      <c r="AR632" s="25" t="s">
        <v>690</v>
      </c>
      <c r="AT632" s="25" t="s">
        <v>418</v>
      </c>
      <c r="AU632" s="25" t="s">
        <v>86</v>
      </c>
      <c r="AY632" s="25" t="s">
        <v>414</v>
      </c>
      <c r="BE632" s="251">
        <f>IF(N632="základní",J632,0)</f>
        <v>0</v>
      </c>
      <c r="BF632" s="251">
        <f>IF(N632="snížená",J632,0)</f>
        <v>0</v>
      </c>
      <c r="BG632" s="251">
        <f>IF(N632="zákl. přenesená",J632,0)</f>
        <v>0</v>
      </c>
      <c r="BH632" s="251">
        <f>IF(N632="sníž. přenesená",J632,0)</f>
        <v>0</v>
      </c>
      <c r="BI632" s="251">
        <f>IF(N632="nulová",J632,0)</f>
        <v>0</v>
      </c>
      <c r="BJ632" s="25" t="s">
        <v>83</v>
      </c>
      <c r="BK632" s="251">
        <f>ROUND(I632*H632,2)</f>
        <v>0</v>
      </c>
      <c r="BL632" s="25" t="s">
        <v>690</v>
      </c>
      <c r="BM632" s="25" t="s">
        <v>5413</v>
      </c>
    </row>
    <row r="633" s="13" customFormat="1">
      <c r="B633" s="265"/>
      <c r="C633" s="266"/>
      <c r="D633" s="252" t="s">
        <v>428</v>
      </c>
      <c r="E633" s="267" t="s">
        <v>21</v>
      </c>
      <c r="F633" s="268" t="s">
        <v>5414</v>
      </c>
      <c r="G633" s="266"/>
      <c r="H633" s="269">
        <v>1</v>
      </c>
      <c r="I633" s="270"/>
      <c r="J633" s="266"/>
      <c r="K633" s="266"/>
      <c r="L633" s="271"/>
      <c r="M633" s="272"/>
      <c r="N633" s="273"/>
      <c r="O633" s="273"/>
      <c r="P633" s="273"/>
      <c r="Q633" s="273"/>
      <c r="R633" s="273"/>
      <c r="S633" s="273"/>
      <c r="T633" s="274"/>
      <c r="AT633" s="275" t="s">
        <v>428</v>
      </c>
      <c r="AU633" s="275" t="s">
        <v>86</v>
      </c>
      <c r="AV633" s="13" t="s">
        <v>86</v>
      </c>
      <c r="AW633" s="13" t="s">
        <v>39</v>
      </c>
      <c r="AX633" s="13" t="s">
        <v>83</v>
      </c>
      <c r="AY633" s="275" t="s">
        <v>414</v>
      </c>
    </row>
    <row r="634" s="1" customFormat="1" ht="16.5" customHeight="1">
      <c r="B634" s="47"/>
      <c r="C634" s="240" t="s">
        <v>1526</v>
      </c>
      <c r="D634" s="240" t="s">
        <v>418</v>
      </c>
      <c r="E634" s="241" t="s">
        <v>5415</v>
      </c>
      <c r="F634" s="242" t="s">
        <v>5416</v>
      </c>
      <c r="G634" s="243" t="s">
        <v>5417</v>
      </c>
      <c r="H634" s="244">
        <v>2</v>
      </c>
      <c r="I634" s="245"/>
      <c r="J634" s="246">
        <f>ROUND(I634*H634,2)</f>
        <v>0</v>
      </c>
      <c r="K634" s="242" t="s">
        <v>21</v>
      </c>
      <c r="L634" s="73"/>
      <c r="M634" s="247" t="s">
        <v>21</v>
      </c>
      <c r="N634" s="248" t="s">
        <v>47</v>
      </c>
      <c r="O634" s="48"/>
      <c r="P634" s="249">
        <f>O634*H634</f>
        <v>0</v>
      </c>
      <c r="Q634" s="249">
        <v>0.0050000000000000001</v>
      </c>
      <c r="R634" s="249">
        <f>Q634*H634</f>
        <v>0.01</v>
      </c>
      <c r="S634" s="249">
        <v>0</v>
      </c>
      <c r="T634" s="250">
        <f>S634*H634</f>
        <v>0</v>
      </c>
      <c r="AR634" s="25" t="s">
        <v>690</v>
      </c>
      <c r="AT634" s="25" t="s">
        <v>418</v>
      </c>
      <c r="AU634" s="25" t="s">
        <v>86</v>
      </c>
      <c r="AY634" s="25" t="s">
        <v>414</v>
      </c>
      <c r="BE634" s="251">
        <f>IF(N634="základní",J634,0)</f>
        <v>0</v>
      </c>
      <c r="BF634" s="251">
        <f>IF(N634="snížená",J634,0)</f>
        <v>0</v>
      </c>
      <c r="BG634" s="251">
        <f>IF(N634="zákl. přenesená",J634,0)</f>
        <v>0</v>
      </c>
      <c r="BH634" s="251">
        <f>IF(N634="sníž. přenesená",J634,0)</f>
        <v>0</v>
      </c>
      <c r="BI634" s="251">
        <f>IF(N634="nulová",J634,0)</f>
        <v>0</v>
      </c>
      <c r="BJ634" s="25" t="s">
        <v>83</v>
      </c>
      <c r="BK634" s="251">
        <f>ROUND(I634*H634,2)</f>
        <v>0</v>
      </c>
      <c r="BL634" s="25" t="s">
        <v>690</v>
      </c>
      <c r="BM634" s="25" t="s">
        <v>5418</v>
      </c>
    </row>
    <row r="635" s="13" customFormat="1">
      <c r="B635" s="265"/>
      <c r="C635" s="266"/>
      <c r="D635" s="252" t="s">
        <v>428</v>
      </c>
      <c r="E635" s="267" t="s">
        <v>21</v>
      </c>
      <c r="F635" s="268" t="s">
        <v>5419</v>
      </c>
      <c r="G635" s="266"/>
      <c r="H635" s="269">
        <v>2</v>
      </c>
      <c r="I635" s="270"/>
      <c r="J635" s="266"/>
      <c r="K635" s="266"/>
      <c r="L635" s="271"/>
      <c r="M635" s="272"/>
      <c r="N635" s="273"/>
      <c r="O635" s="273"/>
      <c r="P635" s="273"/>
      <c r="Q635" s="273"/>
      <c r="R635" s="273"/>
      <c r="S635" s="273"/>
      <c r="T635" s="274"/>
      <c r="AT635" s="275" t="s">
        <v>428</v>
      </c>
      <c r="AU635" s="275" t="s">
        <v>86</v>
      </c>
      <c r="AV635" s="13" t="s">
        <v>86</v>
      </c>
      <c r="AW635" s="13" t="s">
        <v>39</v>
      </c>
      <c r="AX635" s="13" t="s">
        <v>83</v>
      </c>
      <c r="AY635" s="275" t="s">
        <v>414</v>
      </c>
    </row>
    <row r="636" s="1" customFormat="1" ht="25.5" customHeight="1">
      <c r="B636" s="47"/>
      <c r="C636" s="240" t="s">
        <v>1530</v>
      </c>
      <c r="D636" s="240" t="s">
        <v>418</v>
      </c>
      <c r="E636" s="241" t="s">
        <v>5420</v>
      </c>
      <c r="F636" s="242" t="s">
        <v>5421</v>
      </c>
      <c r="G636" s="243" t="s">
        <v>5417</v>
      </c>
      <c r="H636" s="244">
        <v>138</v>
      </c>
      <c r="I636" s="245"/>
      <c r="J636" s="246">
        <f>ROUND(I636*H636,2)</f>
        <v>0</v>
      </c>
      <c r="K636" s="242" t="s">
        <v>21</v>
      </c>
      <c r="L636" s="73"/>
      <c r="M636" s="247" t="s">
        <v>21</v>
      </c>
      <c r="N636" s="248" t="s">
        <v>47</v>
      </c>
      <c r="O636" s="48"/>
      <c r="P636" s="249">
        <f>O636*H636</f>
        <v>0</v>
      </c>
      <c r="Q636" s="249">
        <v>0.001</v>
      </c>
      <c r="R636" s="249">
        <f>Q636*H636</f>
        <v>0.13800000000000001</v>
      </c>
      <c r="S636" s="249">
        <v>0</v>
      </c>
      <c r="T636" s="250">
        <f>S636*H636</f>
        <v>0</v>
      </c>
      <c r="AR636" s="25" t="s">
        <v>690</v>
      </c>
      <c r="AT636" s="25" t="s">
        <v>418</v>
      </c>
      <c r="AU636" s="25" t="s">
        <v>86</v>
      </c>
      <c r="AY636" s="25" t="s">
        <v>414</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690</v>
      </c>
      <c r="BM636" s="25" t="s">
        <v>5422</v>
      </c>
    </row>
    <row r="637" s="13" customFormat="1">
      <c r="B637" s="265"/>
      <c r="C637" s="266"/>
      <c r="D637" s="252" t="s">
        <v>428</v>
      </c>
      <c r="E637" s="267" t="s">
        <v>21</v>
      </c>
      <c r="F637" s="268" t="s">
        <v>5423</v>
      </c>
      <c r="G637" s="266"/>
      <c r="H637" s="269">
        <v>138</v>
      </c>
      <c r="I637" s="270"/>
      <c r="J637" s="266"/>
      <c r="K637" s="266"/>
      <c r="L637" s="271"/>
      <c r="M637" s="272"/>
      <c r="N637" s="273"/>
      <c r="O637" s="273"/>
      <c r="P637" s="273"/>
      <c r="Q637" s="273"/>
      <c r="R637" s="273"/>
      <c r="S637" s="273"/>
      <c r="T637" s="274"/>
      <c r="AT637" s="275" t="s">
        <v>428</v>
      </c>
      <c r="AU637" s="275" t="s">
        <v>86</v>
      </c>
      <c r="AV637" s="13" t="s">
        <v>86</v>
      </c>
      <c r="AW637" s="13" t="s">
        <v>39</v>
      </c>
      <c r="AX637" s="13" t="s">
        <v>83</v>
      </c>
      <c r="AY637" s="275" t="s">
        <v>414</v>
      </c>
    </row>
    <row r="638" s="1" customFormat="1" ht="16.5" customHeight="1">
      <c r="B638" s="47"/>
      <c r="C638" s="240" t="s">
        <v>1534</v>
      </c>
      <c r="D638" s="240" t="s">
        <v>418</v>
      </c>
      <c r="E638" s="241" t="s">
        <v>5424</v>
      </c>
      <c r="F638" s="242" t="s">
        <v>5425</v>
      </c>
      <c r="G638" s="243" t="s">
        <v>5417</v>
      </c>
      <c r="H638" s="244">
        <v>1</v>
      </c>
      <c r="I638" s="245"/>
      <c r="J638" s="246">
        <f>ROUND(I638*H638,2)</f>
        <v>0</v>
      </c>
      <c r="K638" s="242" t="s">
        <v>21</v>
      </c>
      <c r="L638" s="73"/>
      <c r="M638" s="247" t="s">
        <v>21</v>
      </c>
      <c r="N638" s="248" t="s">
        <v>47</v>
      </c>
      <c r="O638" s="48"/>
      <c r="P638" s="249">
        <f>O638*H638</f>
        <v>0</v>
      </c>
      <c r="Q638" s="249">
        <v>0.001</v>
      </c>
      <c r="R638" s="249">
        <f>Q638*H638</f>
        <v>0.001</v>
      </c>
      <c r="S638" s="249">
        <v>0</v>
      </c>
      <c r="T638" s="250">
        <f>S638*H638</f>
        <v>0</v>
      </c>
      <c r="AR638" s="25" t="s">
        <v>690</v>
      </c>
      <c r="AT638" s="25" t="s">
        <v>418</v>
      </c>
      <c r="AU638" s="25" t="s">
        <v>86</v>
      </c>
      <c r="AY638" s="25" t="s">
        <v>414</v>
      </c>
      <c r="BE638" s="251">
        <f>IF(N638="základní",J638,0)</f>
        <v>0</v>
      </c>
      <c r="BF638" s="251">
        <f>IF(N638="snížená",J638,0)</f>
        <v>0</v>
      </c>
      <c r="BG638" s="251">
        <f>IF(N638="zákl. přenesená",J638,0)</f>
        <v>0</v>
      </c>
      <c r="BH638" s="251">
        <f>IF(N638="sníž. přenesená",J638,0)</f>
        <v>0</v>
      </c>
      <c r="BI638" s="251">
        <f>IF(N638="nulová",J638,0)</f>
        <v>0</v>
      </c>
      <c r="BJ638" s="25" t="s">
        <v>83</v>
      </c>
      <c r="BK638" s="251">
        <f>ROUND(I638*H638,2)</f>
        <v>0</v>
      </c>
      <c r="BL638" s="25" t="s">
        <v>690</v>
      </c>
      <c r="BM638" s="25" t="s">
        <v>5426</v>
      </c>
    </row>
    <row r="639" s="13" customFormat="1">
      <c r="B639" s="265"/>
      <c r="C639" s="266"/>
      <c r="D639" s="252" t="s">
        <v>428</v>
      </c>
      <c r="E639" s="267" t="s">
        <v>21</v>
      </c>
      <c r="F639" s="268" t="s">
        <v>5414</v>
      </c>
      <c r="G639" s="266"/>
      <c r="H639" s="269">
        <v>1</v>
      </c>
      <c r="I639" s="270"/>
      <c r="J639" s="266"/>
      <c r="K639" s="266"/>
      <c r="L639" s="271"/>
      <c r="M639" s="272"/>
      <c r="N639" s="273"/>
      <c r="O639" s="273"/>
      <c r="P639" s="273"/>
      <c r="Q639" s="273"/>
      <c r="R639" s="273"/>
      <c r="S639" s="273"/>
      <c r="T639" s="274"/>
      <c r="AT639" s="275" t="s">
        <v>428</v>
      </c>
      <c r="AU639" s="275" t="s">
        <v>86</v>
      </c>
      <c r="AV639" s="13" t="s">
        <v>86</v>
      </c>
      <c r="AW639" s="13" t="s">
        <v>39</v>
      </c>
      <c r="AX639" s="13" t="s">
        <v>83</v>
      </c>
      <c r="AY639" s="275" t="s">
        <v>414</v>
      </c>
    </row>
    <row r="640" s="1" customFormat="1" ht="25.5" customHeight="1">
      <c r="B640" s="47"/>
      <c r="C640" s="240" t="s">
        <v>1539</v>
      </c>
      <c r="D640" s="240" t="s">
        <v>418</v>
      </c>
      <c r="E640" s="241" t="s">
        <v>5427</v>
      </c>
      <c r="F640" s="242" t="s">
        <v>5428</v>
      </c>
      <c r="G640" s="243" t="s">
        <v>5417</v>
      </c>
      <c r="H640" s="244">
        <v>1</v>
      </c>
      <c r="I640" s="245"/>
      <c r="J640" s="246">
        <f>ROUND(I640*H640,2)</f>
        <v>0</v>
      </c>
      <c r="K640" s="242" t="s">
        <v>21</v>
      </c>
      <c r="L640" s="73"/>
      <c r="M640" s="247" t="s">
        <v>21</v>
      </c>
      <c r="N640" s="248" t="s">
        <v>47</v>
      </c>
      <c r="O640" s="48"/>
      <c r="P640" s="249">
        <f>O640*H640</f>
        <v>0</v>
      </c>
      <c r="Q640" s="249">
        <v>0.0050000000000000001</v>
      </c>
      <c r="R640" s="249">
        <f>Q640*H640</f>
        <v>0.0050000000000000001</v>
      </c>
      <c r="S640" s="249">
        <v>0</v>
      </c>
      <c r="T640" s="250">
        <f>S640*H640</f>
        <v>0</v>
      </c>
      <c r="AR640" s="25" t="s">
        <v>690</v>
      </c>
      <c r="AT640" s="25" t="s">
        <v>418</v>
      </c>
      <c r="AU640" s="25" t="s">
        <v>86</v>
      </c>
      <c r="AY640" s="25" t="s">
        <v>414</v>
      </c>
      <c r="BE640" s="251">
        <f>IF(N640="základní",J640,0)</f>
        <v>0</v>
      </c>
      <c r="BF640" s="251">
        <f>IF(N640="snížená",J640,0)</f>
        <v>0</v>
      </c>
      <c r="BG640" s="251">
        <f>IF(N640="zákl. přenesená",J640,0)</f>
        <v>0</v>
      </c>
      <c r="BH640" s="251">
        <f>IF(N640="sníž. přenesená",J640,0)</f>
        <v>0</v>
      </c>
      <c r="BI640" s="251">
        <f>IF(N640="nulová",J640,0)</f>
        <v>0</v>
      </c>
      <c r="BJ640" s="25" t="s">
        <v>83</v>
      </c>
      <c r="BK640" s="251">
        <f>ROUND(I640*H640,2)</f>
        <v>0</v>
      </c>
      <c r="BL640" s="25" t="s">
        <v>690</v>
      </c>
      <c r="BM640" s="25" t="s">
        <v>5429</v>
      </c>
    </row>
    <row r="641" s="13" customFormat="1">
      <c r="B641" s="265"/>
      <c r="C641" s="266"/>
      <c r="D641" s="252" t="s">
        <v>428</v>
      </c>
      <c r="E641" s="267" t="s">
        <v>21</v>
      </c>
      <c r="F641" s="268" t="s">
        <v>5414</v>
      </c>
      <c r="G641" s="266"/>
      <c r="H641" s="269">
        <v>1</v>
      </c>
      <c r="I641" s="270"/>
      <c r="J641" s="266"/>
      <c r="K641" s="266"/>
      <c r="L641" s="271"/>
      <c r="M641" s="272"/>
      <c r="N641" s="273"/>
      <c r="O641" s="273"/>
      <c r="P641" s="273"/>
      <c r="Q641" s="273"/>
      <c r="R641" s="273"/>
      <c r="S641" s="273"/>
      <c r="T641" s="274"/>
      <c r="AT641" s="275" t="s">
        <v>428</v>
      </c>
      <c r="AU641" s="275" t="s">
        <v>86</v>
      </c>
      <c r="AV641" s="13" t="s">
        <v>86</v>
      </c>
      <c r="AW641" s="13" t="s">
        <v>39</v>
      </c>
      <c r="AX641" s="13" t="s">
        <v>83</v>
      </c>
      <c r="AY641" s="275" t="s">
        <v>414</v>
      </c>
    </row>
    <row r="642" s="1" customFormat="1" ht="16.5" customHeight="1">
      <c r="B642" s="47"/>
      <c r="C642" s="240" t="s">
        <v>1553</v>
      </c>
      <c r="D642" s="240" t="s">
        <v>418</v>
      </c>
      <c r="E642" s="241" t="s">
        <v>5430</v>
      </c>
      <c r="F642" s="242" t="s">
        <v>5431</v>
      </c>
      <c r="G642" s="243" t="s">
        <v>609</v>
      </c>
      <c r="H642" s="244">
        <v>550</v>
      </c>
      <c r="I642" s="245"/>
      <c r="J642" s="246">
        <f>ROUND(I642*H642,2)</f>
        <v>0</v>
      </c>
      <c r="K642" s="242" t="s">
        <v>21</v>
      </c>
      <c r="L642" s="73"/>
      <c r="M642" s="247" t="s">
        <v>21</v>
      </c>
      <c r="N642" s="248" t="s">
        <v>47</v>
      </c>
      <c r="O642" s="48"/>
      <c r="P642" s="249">
        <f>O642*H642</f>
        <v>0</v>
      </c>
      <c r="Q642" s="249">
        <v>0.001</v>
      </c>
      <c r="R642" s="249">
        <f>Q642*H642</f>
        <v>0.55000000000000004</v>
      </c>
      <c r="S642" s="249">
        <v>0</v>
      </c>
      <c r="T642" s="250">
        <f>S642*H642</f>
        <v>0</v>
      </c>
      <c r="AR642" s="25" t="s">
        <v>690</v>
      </c>
      <c r="AT642" s="25" t="s">
        <v>418</v>
      </c>
      <c r="AU642" s="25" t="s">
        <v>86</v>
      </c>
      <c r="AY642" s="25" t="s">
        <v>414</v>
      </c>
      <c r="BE642" s="251">
        <f>IF(N642="základní",J642,0)</f>
        <v>0</v>
      </c>
      <c r="BF642" s="251">
        <f>IF(N642="snížená",J642,0)</f>
        <v>0</v>
      </c>
      <c r="BG642" s="251">
        <f>IF(N642="zákl. přenesená",J642,0)</f>
        <v>0</v>
      </c>
      <c r="BH642" s="251">
        <f>IF(N642="sníž. přenesená",J642,0)</f>
        <v>0</v>
      </c>
      <c r="BI642" s="251">
        <f>IF(N642="nulová",J642,0)</f>
        <v>0</v>
      </c>
      <c r="BJ642" s="25" t="s">
        <v>83</v>
      </c>
      <c r="BK642" s="251">
        <f>ROUND(I642*H642,2)</f>
        <v>0</v>
      </c>
      <c r="BL642" s="25" t="s">
        <v>690</v>
      </c>
      <c r="BM642" s="25" t="s">
        <v>5432</v>
      </c>
    </row>
    <row r="643" s="13" customFormat="1">
      <c r="B643" s="265"/>
      <c r="C643" s="266"/>
      <c r="D643" s="252" t="s">
        <v>428</v>
      </c>
      <c r="E643" s="267" t="s">
        <v>21</v>
      </c>
      <c r="F643" s="268" t="s">
        <v>5433</v>
      </c>
      <c r="G643" s="266"/>
      <c r="H643" s="269">
        <v>550</v>
      </c>
      <c r="I643" s="270"/>
      <c r="J643" s="266"/>
      <c r="K643" s="266"/>
      <c r="L643" s="271"/>
      <c r="M643" s="272"/>
      <c r="N643" s="273"/>
      <c r="O643" s="273"/>
      <c r="P643" s="273"/>
      <c r="Q643" s="273"/>
      <c r="R643" s="273"/>
      <c r="S643" s="273"/>
      <c r="T643" s="274"/>
      <c r="AT643" s="275" t="s">
        <v>428</v>
      </c>
      <c r="AU643" s="275" t="s">
        <v>86</v>
      </c>
      <c r="AV643" s="13" t="s">
        <v>86</v>
      </c>
      <c r="AW643" s="13" t="s">
        <v>39</v>
      </c>
      <c r="AX643" s="13" t="s">
        <v>83</v>
      </c>
      <c r="AY643" s="275" t="s">
        <v>414</v>
      </c>
    </row>
    <row r="644" s="1" customFormat="1" ht="16.5" customHeight="1">
      <c r="B644" s="47"/>
      <c r="C644" s="240" t="s">
        <v>1574</v>
      </c>
      <c r="D644" s="240" t="s">
        <v>418</v>
      </c>
      <c r="E644" s="241" t="s">
        <v>5434</v>
      </c>
      <c r="F644" s="242" t="s">
        <v>5435</v>
      </c>
      <c r="G644" s="243" t="s">
        <v>5417</v>
      </c>
      <c r="H644" s="244">
        <v>1</v>
      </c>
      <c r="I644" s="245"/>
      <c r="J644" s="246">
        <f>ROUND(I644*H644,2)</f>
        <v>0</v>
      </c>
      <c r="K644" s="242" t="s">
        <v>21</v>
      </c>
      <c r="L644" s="73"/>
      <c r="M644" s="247" t="s">
        <v>21</v>
      </c>
      <c r="N644" s="248" t="s">
        <v>47</v>
      </c>
      <c r="O644" s="48"/>
      <c r="P644" s="249">
        <f>O644*H644</f>
        <v>0</v>
      </c>
      <c r="Q644" s="249">
        <v>0.0050000000000000001</v>
      </c>
      <c r="R644" s="249">
        <f>Q644*H644</f>
        <v>0.0050000000000000001</v>
      </c>
      <c r="S644" s="249">
        <v>0</v>
      </c>
      <c r="T644" s="250">
        <f>S644*H644</f>
        <v>0</v>
      </c>
      <c r="AR644" s="25" t="s">
        <v>690</v>
      </c>
      <c r="AT644" s="25" t="s">
        <v>418</v>
      </c>
      <c r="AU644" s="25" t="s">
        <v>86</v>
      </c>
      <c r="AY644" s="25" t="s">
        <v>414</v>
      </c>
      <c r="BE644" s="251">
        <f>IF(N644="základní",J644,0)</f>
        <v>0</v>
      </c>
      <c r="BF644" s="251">
        <f>IF(N644="snížená",J644,0)</f>
        <v>0</v>
      </c>
      <c r="BG644" s="251">
        <f>IF(N644="zákl. přenesená",J644,0)</f>
        <v>0</v>
      </c>
      <c r="BH644" s="251">
        <f>IF(N644="sníž. přenesená",J644,0)</f>
        <v>0</v>
      </c>
      <c r="BI644" s="251">
        <f>IF(N644="nulová",J644,0)</f>
        <v>0</v>
      </c>
      <c r="BJ644" s="25" t="s">
        <v>83</v>
      </c>
      <c r="BK644" s="251">
        <f>ROUND(I644*H644,2)</f>
        <v>0</v>
      </c>
      <c r="BL644" s="25" t="s">
        <v>690</v>
      </c>
      <c r="BM644" s="25" t="s">
        <v>5436</v>
      </c>
    </row>
    <row r="645" s="13" customFormat="1">
      <c r="B645" s="265"/>
      <c r="C645" s="266"/>
      <c r="D645" s="252" t="s">
        <v>428</v>
      </c>
      <c r="E645" s="267" t="s">
        <v>21</v>
      </c>
      <c r="F645" s="268" t="s">
        <v>5414</v>
      </c>
      <c r="G645" s="266"/>
      <c r="H645" s="269">
        <v>1</v>
      </c>
      <c r="I645" s="270"/>
      <c r="J645" s="266"/>
      <c r="K645" s="266"/>
      <c r="L645" s="271"/>
      <c r="M645" s="272"/>
      <c r="N645" s="273"/>
      <c r="O645" s="273"/>
      <c r="P645" s="273"/>
      <c r="Q645" s="273"/>
      <c r="R645" s="273"/>
      <c r="S645" s="273"/>
      <c r="T645" s="274"/>
      <c r="AT645" s="275" t="s">
        <v>428</v>
      </c>
      <c r="AU645" s="275" t="s">
        <v>86</v>
      </c>
      <c r="AV645" s="13" t="s">
        <v>86</v>
      </c>
      <c r="AW645" s="13" t="s">
        <v>39</v>
      </c>
      <c r="AX645" s="13" t="s">
        <v>83</v>
      </c>
      <c r="AY645" s="275" t="s">
        <v>414</v>
      </c>
    </row>
    <row r="646" s="1" customFormat="1" ht="38.25" customHeight="1">
      <c r="B646" s="47"/>
      <c r="C646" s="240" t="s">
        <v>1579</v>
      </c>
      <c r="D646" s="240" t="s">
        <v>418</v>
      </c>
      <c r="E646" s="241" t="s">
        <v>5437</v>
      </c>
      <c r="F646" s="242" t="s">
        <v>5438</v>
      </c>
      <c r="G646" s="243" t="s">
        <v>145</v>
      </c>
      <c r="H646" s="244">
        <v>2503</v>
      </c>
      <c r="I646" s="245"/>
      <c r="J646" s="246">
        <f>ROUND(I646*H646,2)</f>
        <v>0</v>
      </c>
      <c r="K646" s="242" t="s">
        <v>421</v>
      </c>
      <c r="L646" s="73"/>
      <c r="M646" s="247" t="s">
        <v>21</v>
      </c>
      <c r="N646" s="248" t="s">
        <v>47</v>
      </c>
      <c r="O646" s="48"/>
      <c r="P646" s="249">
        <f>O646*H646</f>
        <v>0</v>
      </c>
      <c r="Q646" s="249">
        <v>4.0000000000000003E-05</v>
      </c>
      <c r="R646" s="249">
        <f>Q646*H646</f>
        <v>0.10012000000000002</v>
      </c>
      <c r="S646" s="249">
        <v>0</v>
      </c>
      <c r="T646" s="250">
        <f>S646*H646</f>
        <v>0</v>
      </c>
      <c r="AR646" s="25" t="s">
        <v>690</v>
      </c>
      <c r="AT646" s="25" t="s">
        <v>418</v>
      </c>
      <c r="AU646" s="25" t="s">
        <v>86</v>
      </c>
      <c r="AY646" s="25" t="s">
        <v>414</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690</v>
      </c>
      <c r="BM646" s="25" t="s">
        <v>5439</v>
      </c>
    </row>
    <row r="647" s="1" customFormat="1">
      <c r="B647" s="47"/>
      <c r="C647" s="75"/>
      <c r="D647" s="252" t="s">
        <v>425</v>
      </c>
      <c r="E647" s="75"/>
      <c r="F647" s="253" t="s">
        <v>5440</v>
      </c>
      <c r="G647" s="75"/>
      <c r="H647" s="75"/>
      <c r="I647" s="208"/>
      <c r="J647" s="75"/>
      <c r="K647" s="75"/>
      <c r="L647" s="73"/>
      <c r="M647" s="254"/>
      <c r="N647" s="48"/>
      <c r="O647" s="48"/>
      <c r="P647" s="48"/>
      <c r="Q647" s="48"/>
      <c r="R647" s="48"/>
      <c r="S647" s="48"/>
      <c r="T647" s="96"/>
      <c r="AT647" s="25" t="s">
        <v>425</v>
      </c>
      <c r="AU647" s="25" t="s">
        <v>86</v>
      </c>
    </row>
    <row r="648" s="13" customFormat="1">
      <c r="B648" s="265"/>
      <c r="C648" s="266"/>
      <c r="D648" s="252" t="s">
        <v>428</v>
      </c>
      <c r="E648" s="267" t="s">
        <v>21</v>
      </c>
      <c r="F648" s="268" t="s">
        <v>5441</v>
      </c>
      <c r="G648" s="266"/>
      <c r="H648" s="269">
        <v>1933</v>
      </c>
      <c r="I648" s="270"/>
      <c r="J648" s="266"/>
      <c r="K648" s="266"/>
      <c r="L648" s="271"/>
      <c r="M648" s="272"/>
      <c r="N648" s="273"/>
      <c r="O648" s="273"/>
      <c r="P648" s="273"/>
      <c r="Q648" s="273"/>
      <c r="R648" s="273"/>
      <c r="S648" s="273"/>
      <c r="T648" s="274"/>
      <c r="AT648" s="275" t="s">
        <v>428</v>
      </c>
      <c r="AU648" s="275" t="s">
        <v>86</v>
      </c>
      <c r="AV648" s="13" t="s">
        <v>86</v>
      </c>
      <c r="AW648" s="13" t="s">
        <v>39</v>
      </c>
      <c r="AX648" s="13" t="s">
        <v>76</v>
      </c>
      <c r="AY648" s="275" t="s">
        <v>414</v>
      </c>
    </row>
    <row r="649" s="13" customFormat="1">
      <c r="B649" s="265"/>
      <c r="C649" s="266"/>
      <c r="D649" s="252" t="s">
        <v>428</v>
      </c>
      <c r="E649" s="267" t="s">
        <v>21</v>
      </c>
      <c r="F649" s="268" t="s">
        <v>5442</v>
      </c>
      <c r="G649" s="266"/>
      <c r="H649" s="269">
        <v>570</v>
      </c>
      <c r="I649" s="270"/>
      <c r="J649" s="266"/>
      <c r="K649" s="266"/>
      <c r="L649" s="271"/>
      <c r="M649" s="272"/>
      <c r="N649" s="273"/>
      <c r="O649" s="273"/>
      <c r="P649" s="273"/>
      <c r="Q649" s="273"/>
      <c r="R649" s="273"/>
      <c r="S649" s="273"/>
      <c r="T649" s="274"/>
      <c r="AT649" s="275" t="s">
        <v>428</v>
      </c>
      <c r="AU649" s="275" t="s">
        <v>86</v>
      </c>
      <c r="AV649" s="13" t="s">
        <v>86</v>
      </c>
      <c r="AW649" s="13" t="s">
        <v>39</v>
      </c>
      <c r="AX649" s="13" t="s">
        <v>76</v>
      </c>
      <c r="AY649" s="275" t="s">
        <v>414</v>
      </c>
    </row>
    <row r="650" s="15" customFormat="1">
      <c r="B650" s="287"/>
      <c r="C650" s="288"/>
      <c r="D650" s="252" t="s">
        <v>428</v>
      </c>
      <c r="E650" s="289" t="s">
        <v>21</v>
      </c>
      <c r="F650" s="290" t="s">
        <v>235</v>
      </c>
      <c r="G650" s="288"/>
      <c r="H650" s="291">
        <v>2503</v>
      </c>
      <c r="I650" s="292"/>
      <c r="J650" s="288"/>
      <c r="K650" s="288"/>
      <c r="L650" s="293"/>
      <c r="M650" s="294"/>
      <c r="N650" s="295"/>
      <c r="O650" s="295"/>
      <c r="P650" s="295"/>
      <c r="Q650" s="295"/>
      <c r="R650" s="295"/>
      <c r="S650" s="295"/>
      <c r="T650" s="296"/>
      <c r="AT650" s="297" t="s">
        <v>428</v>
      </c>
      <c r="AU650" s="297" t="s">
        <v>86</v>
      </c>
      <c r="AV650" s="15" t="s">
        <v>422</v>
      </c>
      <c r="AW650" s="15" t="s">
        <v>39</v>
      </c>
      <c r="AX650" s="15" t="s">
        <v>83</v>
      </c>
      <c r="AY650" s="297" t="s">
        <v>414</v>
      </c>
    </row>
    <row r="651" s="12" customFormat="1">
      <c r="B651" s="255"/>
      <c r="C651" s="256"/>
      <c r="D651" s="252" t="s">
        <v>428</v>
      </c>
      <c r="E651" s="257" t="s">
        <v>21</v>
      </c>
      <c r="F651" s="258" t="s">
        <v>5302</v>
      </c>
      <c r="G651" s="256"/>
      <c r="H651" s="257" t="s">
        <v>21</v>
      </c>
      <c r="I651" s="259"/>
      <c r="J651" s="256"/>
      <c r="K651" s="256"/>
      <c r="L651" s="260"/>
      <c r="M651" s="261"/>
      <c r="N651" s="262"/>
      <c r="O651" s="262"/>
      <c r="P651" s="262"/>
      <c r="Q651" s="262"/>
      <c r="R651" s="262"/>
      <c r="S651" s="262"/>
      <c r="T651" s="263"/>
      <c r="AT651" s="264" t="s">
        <v>428</v>
      </c>
      <c r="AU651" s="264" t="s">
        <v>86</v>
      </c>
      <c r="AV651" s="12" t="s">
        <v>83</v>
      </c>
      <c r="AW651" s="12" t="s">
        <v>39</v>
      </c>
      <c r="AX651" s="12" t="s">
        <v>76</v>
      </c>
      <c r="AY651" s="264" t="s">
        <v>414</v>
      </c>
    </row>
    <row r="652" s="1" customFormat="1" ht="38.25" customHeight="1">
      <c r="B652" s="47"/>
      <c r="C652" s="240" t="s">
        <v>1587</v>
      </c>
      <c r="D652" s="240" t="s">
        <v>418</v>
      </c>
      <c r="E652" s="241" t="s">
        <v>5443</v>
      </c>
      <c r="F652" s="242" t="s">
        <v>5444</v>
      </c>
      <c r="G652" s="243" t="s">
        <v>145</v>
      </c>
      <c r="H652" s="244">
        <v>298</v>
      </c>
      <c r="I652" s="245"/>
      <c r="J652" s="246">
        <f>ROUND(I652*H652,2)</f>
        <v>0</v>
      </c>
      <c r="K652" s="242" t="s">
        <v>421</v>
      </c>
      <c r="L652" s="73"/>
      <c r="M652" s="247" t="s">
        <v>21</v>
      </c>
      <c r="N652" s="248" t="s">
        <v>47</v>
      </c>
      <c r="O652" s="48"/>
      <c r="P652" s="249">
        <f>O652*H652</f>
        <v>0</v>
      </c>
      <c r="Q652" s="249">
        <v>6.9999999999999994E-05</v>
      </c>
      <c r="R652" s="249">
        <f>Q652*H652</f>
        <v>0.020859999999999997</v>
      </c>
      <c r="S652" s="249">
        <v>0</v>
      </c>
      <c r="T652" s="250">
        <f>S652*H652</f>
        <v>0</v>
      </c>
      <c r="AR652" s="25" t="s">
        <v>690</v>
      </c>
      <c r="AT652" s="25" t="s">
        <v>418</v>
      </c>
      <c r="AU652" s="25" t="s">
        <v>86</v>
      </c>
      <c r="AY652" s="25" t="s">
        <v>414</v>
      </c>
      <c r="BE652" s="251">
        <f>IF(N652="základní",J652,0)</f>
        <v>0</v>
      </c>
      <c r="BF652" s="251">
        <f>IF(N652="snížená",J652,0)</f>
        <v>0</v>
      </c>
      <c r="BG652" s="251">
        <f>IF(N652="zákl. přenesená",J652,0)</f>
        <v>0</v>
      </c>
      <c r="BH652" s="251">
        <f>IF(N652="sníž. přenesená",J652,0)</f>
        <v>0</v>
      </c>
      <c r="BI652" s="251">
        <f>IF(N652="nulová",J652,0)</f>
        <v>0</v>
      </c>
      <c r="BJ652" s="25" t="s">
        <v>83</v>
      </c>
      <c r="BK652" s="251">
        <f>ROUND(I652*H652,2)</f>
        <v>0</v>
      </c>
      <c r="BL652" s="25" t="s">
        <v>690</v>
      </c>
      <c r="BM652" s="25" t="s">
        <v>5445</v>
      </c>
    </row>
    <row r="653" s="1" customFormat="1">
      <c r="B653" s="47"/>
      <c r="C653" s="75"/>
      <c r="D653" s="252" t="s">
        <v>425</v>
      </c>
      <c r="E653" s="75"/>
      <c r="F653" s="253" t="s">
        <v>5440</v>
      </c>
      <c r="G653" s="75"/>
      <c r="H653" s="75"/>
      <c r="I653" s="208"/>
      <c r="J653" s="75"/>
      <c r="K653" s="75"/>
      <c r="L653" s="73"/>
      <c r="M653" s="254"/>
      <c r="N653" s="48"/>
      <c r="O653" s="48"/>
      <c r="P653" s="48"/>
      <c r="Q653" s="48"/>
      <c r="R653" s="48"/>
      <c r="S653" s="48"/>
      <c r="T653" s="96"/>
      <c r="AT653" s="25" t="s">
        <v>425</v>
      </c>
      <c r="AU653" s="25" t="s">
        <v>86</v>
      </c>
    </row>
    <row r="654" s="13" customFormat="1">
      <c r="B654" s="265"/>
      <c r="C654" s="266"/>
      <c r="D654" s="252" t="s">
        <v>428</v>
      </c>
      <c r="E654" s="267" t="s">
        <v>21</v>
      </c>
      <c r="F654" s="268" t="s">
        <v>5446</v>
      </c>
      <c r="G654" s="266"/>
      <c r="H654" s="269">
        <v>28</v>
      </c>
      <c r="I654" s="270"/>
      <c r="J654" s="266"/>
      <c r="K654" s="266"/>
      <c r="L654" s="271"/>
      <c r="M654" s="272"/>
      <c r="N654" s="273"/>
      <c r="O654" s="273"/>
      <c r="P654" s="273"/>
      <c r="Q654" s="273"/>
      <c r="R654" s="273"/>
      <c r="S654" s="273"/>
      <c r="T654" s="274"/>
      <c r="AT654" s="275" t="s">
        <v>428</v>
      </c>
      <c r="AU654" s="275" t="s">
        <v>86</v>
      </c>
      <c r="AV654" s="13" t="s">
        <v>86</v>
      </c>
      <c r="AW654" s="13" t="s">
        <v>39</v>
      </c>
      <c r="AX654" s="13" t="s">
        <v>76</v>
      </c>
      <c r="AY654" s="275" t="s">
        <v>414</v>
      </c>
    </row>
    <row r="655" s="13" customFormat="1">
      <c r="B655" s="265"/>
      <c r="C655" s="266"/>
      <c r="D655" s="252" t="s">
        <v>428</v>
      </c>
      <c r="E655" s="267" t="s">
        <v>21</v>
      </c>
      <c r="F655" s="268" t="s">
        <v>5447</v>
      </c>
      <c r="G655" s="266"/>
      <c r="H655" s="269">
        <v>76</v>
      </c>
      <c r="I655" s="270"/>
      <c r="J655" s="266"/>
      <c r="K655" s="266"/>
      <c r="L655" s="271"/>
      <c r="M655" s="272"/>
      <c r="N655" s="273"/>
      <c r="O655" s="273"/>
      <c r="P655" s="273"/>
      <c r="Q655" s="273"/>
      <c r="R655" s="273"/>
      <c r="S655" s="273"/>
      <c r="T655" s="274"/>
      <c r="AT655" s="275" t="s">
        <v>428</v>
      </c>
      <c r="AU655" s="275" t="s">
        <v>86</v>
      </c>
      <c r="AV655" s="13" t="s">
        <v>86</v>
      </c>
      <c r="AW655" s="13" t="s">
        <v>39</v>
      </c>
      <c r="AX655" s="13" t="s">
        <v>76</v>
      </c>
      <c r="AY655" s="275" t="s">
        <v>414</v>
      </c>
    </row>
    <row r="656" s="13" customFormat="1">
      <c r="B656" s="265"/>
      <c r="C656" s="266"/>
      <c r="D656" s="252" t="s">
        <v>428</v>
      </c>
      <c r="E656" s="267" t="s">
        <v>21</v>
      </c>
      <c r="F656" s="268" t="s">
        <v>5448</v>
      </c>
      <c r="G656" s="266"/>
      <c r="H656" s="269">
        <v>194</v>
      </c>
      <c r="I656" s="270"/>
      <c r="J656" s="266"/>
      <c r="K656" s="266"/>
      <c r="L656" s="271"/>
      <c r="M656" s="272"/>
      <c r="N656" s="273"/>
      <c r="O656" s="273"/>
      <c r="P656" s="273"/>
      <c r="Q656" s="273"/>
      <c r="R656" s="273"/>
      <c r="S656" s="273"/>
      <c r="T656" s="274"/>
      <c r="AT656" s="275" t="s">
        <v>428</v>
      </c>
      <c r="AU656" s="275" t="s">
        <v>86</v>
      </c>
      <c r="AV656" s="13" t="s">
        <v>86</v>
      </c>
      <c r="AW656" s="13" t="s">
        <v>39</v>
      </c>
      <c r="AX656" s="13" t="s">
        <v>76</v>
      </c>
      <c r="AY656" s="275" t="s">
        <v>414</v>
      </c>
    </row>
    <row r="657" s="15" customFormat="1">
      <c r="B657" s="287"/>
      <c r="C657" s="288"/>
      <c r="D657" s="252" t="s">
        <v>428</v>
      </c>
      <c r="E657" s="289" t="s">
        <v>21</v>
      </c>
      <c r="F657" s="290" t="s">
        <v>235</v>
      </c>
      <c r="G657" s="288"/>
      <c r="H657" s="291">
        <v>298</v>
      </c>
      <c r="I657" s="292"/>
      <c r="J657" s="288"/>
      <c r="K657" s="288"/>
      <c r="L657" s="293"/>
      <c r="M657" s="294"/>
      <c r="N657" s="295"/>
      <c r="O657" s="295"/>
      <c r="P657" s="295"/>
      <c r="Q657" s="295"/>
      <c r="R657" s="295"/>
      <c r="S657" s="295"/>
      <c r="T657" s="296"/>
      <c r="AT657" s="297" t="s">
        <v>428</v>
      </c>
      <c r="AU657" s="297" t="s">
        <v>86</v>
      </c>
      <c r="AV657" s="15" t="s">
        <v>422</v>
      </c>
      <c r="AW657" s="15" t="s">
        <v>39</v>
      </c>
      <c r="AX657" s="15" t="s">
        <v>83</v>
      </c>
      <c r="AY657" s="297" t="s">
        <v>414</v>
      </c>
    </row>
    <row r="658" s="12" customFormat="1">
      <c r="B658" s="255"/>
      <c r="C658" s="256"/>
      <c r="D658" s="252" t="s">
        <v>428</v>
      </c>
      <c r="E658" s="257" t="s">
        <v>21</v>
      </c>
      <c r="F658" s="258" t="s">
        <v>5302</v>
      </c>
      <c r="G658" s="256"/>
      <c r="H658" s="257" t="s">
        <v>21</v>
      </c>
      <c r="I658" s="259"/>
      <c r="J658" s="256"/>
      <c r="K658" s="256"/>
      <c r="L658" s="260"/>
      <c r="M658" s="261"/>
      <c r="N658" s="262"/>
      <c r="O658" s="262"/>
      <c r="P658" s="262"/>
      <c r="Q658" s="262"/>
      <c r="R658" s="262"/>
      <c r="S658" s="262"/>
      <c r="T658" s="263"/>
      <c r="AT658" s="264" t="s">
        <v>428</v>
      </c>
      <c r="AU658" s="264" t="s">
        <v>86</v>
      </c>
      <c r="AV658" s="12" t="s">
        <v>83</v>
      </c>
      <c r="AW658" s="12" t="s">
        <v>39</v>
      </c>
      <c r="AX658" s="12" t="s">
        <v>76</v>
      </c>
      <c r="AY658" s="264" t="s">
        <v>414</v>
      </c>
    </row>
    <row r="659" s="1" customFormat="1" ht="38.25" customHeight="1">
      <c r="B659" s="47"/>
      <c r="C659" s="240" t="s">
        <v>1598</v>
      </c>
      <c r="D659" s="240" t="s">
        <v>418</v>
      </c>
      <c r="E659" s="241" t="s">
        <v>5449</v>
      </c>
      <c r="F659" s="242" t="s">
        <v>5450</v>
      </c>
      <c r="G659" s="243" t="s">
        <v>145</v>
      </c>
      <c r="H659" s="244">
        <v>50</v>
      </c>
      <c r="I659" s="245"/>
      <c r="J659" s="246">
        <f>ROUND(I659*H659,2)</f>
        <v>0</v>
      </c>
      <c r="K659" s="242" t="s">
        <v>421</v>
      </c>
      <c r="L659" s="73"/>
      <c r="M659" s="247" t="s">
        <v>21</v>
      </c>
      <c r="N659" s="248" t="s">
        <v>47</v>
      </c>
      <c r="O659" s="48"/>
      <c r="P659" s="249">
        <f>O659*H659</f>
        <v>0</v>
      </c>
      <c r="Q659" s="249">
        <v>8.0000000000000007E-05</v>
      </c>
      <c r="R659" s="249">
        <f>Q659*H659</f>
        <v>0.0040000000000000001</v>
      </c>
      <c r="S659" s="249">
        <v>0</v>
      </c>
      <c r="T659" s="250">
        <f>S659*H659</f>
        <v>0</v>
      </c>
      <c r="AR659" s="25" t="s">
        <v>690</v>
      </c>
      <c r="AT659" s="25" t="s">
        <v>418</v>
      </c>
      <c r="AU659" s="25" t="s">
        <v>86</v>
      </c>
      <c r="AY659" s="25" t="s">
        <v>414</v>
      </c>
      <c r="BE659" s="251">
        <f>IF(N659="základní",J659,0)</f>
        <v>0</v>
      </c>
      <c r="BF659" s="251">
        <f>IF(N659="snížená",J659,0)</f>
        <v>0</v>
      </c>
      <c r="BG659" s="251">
        <f>IF(N659="zákl. přenesená",J659,0)</f>
        <v>0</v>
      </c>
      <c r="BH659" s="251">
        <f>IF(N659="sníž. přenesená",J659,0)</f>
        <v>0</v>
      </c>
      <c r="BI659" s="251">
        <f>IF(N659="nulová",J659,0)</f>
        <v>0</v>
      </c>
      <c r="BJ659" s="25" t="s">
        <v>83</v>
      </c>
      <c r="BK659" s="251">
        <f>ROUND(I659*H659,2)</f>
        <v>0</v>
      </c>
      <c r="BL659" s="25" t="s">
        <v>690</v>
      </c>
      <c r="BM659" s="25" t="s">
        <v>5451</v>
      </c>
    </row>
    <row r="660" s="1" customFormat="1">
      <c r="B660" s="47"/>
      <c r="C660" s="75"/>
      <c r="D660" s="252" t="s">
        <v>425</v>
      </c>
      <c r="E660" s="75"/>
      <c r="F660" s="253" t="s">
        <v>5440</v>
      </c>
      <c r="G660" s="75"/>
      <c r="H660" s="75"/>
      <c r="I660" s="208"/>
      <c r="J660" s="75"/>
      <c r="K660" s="75"/>
      <c r="L660" s="73"/>
      <c r="M660" s="254"/>
      <c r="N660" s="48"/>
      <c r="O660" s="48"/>
      <c r="P660" s="48"/>
      <c r="Q660" s="48"/>
      <c r="R660" s="48"/>
      <c r="S660" s="48"/>
      <c r="T660" s="96"/>
      <c r="AT660" s="25" t="s">
        <v>425</v>
      </c>
      <c r="AU660" s="25" t="s">
        <v>86</v>
      </c>
    </row>
    <row r="661" s="13" customFormat="1">
      <c r="B661" s="265"/>
      <c r="C661" s="266"/>
      <c r="D661" s="252" t="s">
        <v>428</v>
      </c>
      <c r="E661" s="267" t="s">
        <v>21</v>
      </c>
      <c r="F661" s="268" t="s">
        <v>5452</v>
      </c>
      <c r="G661" s="266"/>
      <c r="H661" s="269">
        <v>50</v>
      </c>
      <c r="I661" s="270"/>
      <c r="J661" s="266"/>
      <c r="K661" s="266"/>
      <c r="L661" s="271"/>
      <c r="M661" s="272"/>
      <c r="N661" s="273"/>
      <c r="O661" s="273"/>
      <c r="P661" s="273"/>
      <c r="Q661" s="273"/>
      <c r="R661" s="273"/>
      <c r="S661" s="273"/>
      <c r="T661" s="274"/>
      <c r="AT661" s="275" t="s">
        <v>428</v>
      </c>
      <c r="AU661" s="275" t="s">
        <v>86</v>
      </c>
      <c r="AV661" s="13" t="s">
        <v>86</v>
      </c>
      <c r="AW661" s="13" t="s">
        <v>39</v>
      </c>
      <c r="AX661" s="13" t="s">
        <v>83</v>
      </c>
      <c r="AY661" s="275" t="s">
        <v>414</v>
      </c>
    </row>
    <row r="662" s="12" customFormat="1">
      <c r="B662" s="255"/>
      <c r="C662" s="256"/>
      <c r="D662" s="252" t="s">
        <v>428</v>
      </c>
      <c r="E662" s="257" t="s">
        <v>21</v>
      </c>
      <c r="F662" s="258" t="s">
        <v>5302</v>
      </c>
      <c r="G662" s="256"/>
      <c r="H662" s="257" t="s">
        <v>21</v>
      </c>
      <c r="I662" s="259"/>
      <c r="J662" s="256"/>
      <c r="K662" s="256"/>
      <c r="L662" s="260"/>
      <c r="M662" s="261"/>
      <c r="N662" s="262"/>
      <c r="O662" s="262"/>
      <c r="P662" s="262"/>
      <c r="Q662" s="262"/>
      <c r="R662" s="262"/>
      <c r="S662" s="262"/>
      <c r="T662" s="263"/>
      <c r="AT662" s="264" t="s">
        <v>428</v>
      </c>
      <c r="AU662" s="264" t="s">
        <v>86</v>
      </c>
      <c r="AV662" s="12" t="s">
        <v>83</v>
      </c>
      <c r="AW662" s="12" t="s">
        <v>39</v>
      </c>
      <c r="AX662" s="12" t="s">
        <v>76</v>
      </c>
      <c r="AY662" s="264" t="s">
        <v>414</v>
      </c>
    </row>
    <row r="663" s="1" customFormat="1" ht="38.25" customHeight="1">
      <c r="B663" s="47"/>
      <c r="C663" s="240" t="s">
        <v>1605</v>
      </c>
      <c r="D663" s="240" t="s">
        <v>418</v>
      </c>
      <c r="E663" s="241" t="s">
        <v>5453</v>
      </c>
      <c r="F663" s="242" t="s">
        <v>5454</v>
      </c>
      <c r="G663" s="243" t="s">
        <v>145</v>
      </c>
      <c r="H663" s="244">
        <v>135</v>
      </c>
      <c r="I663" s="245"/>
      <c r="J663" s="246">
        <f>ROUND(I663*H663,2)</f>
        <v>0</v>
      </c>
      <c r="K663" s="242" t="s">
        <v>421</v>
      </c>
      <c r="L663" s="73"/>
      <c r="M663" s="247" t="s">
        <v>21</v>
      </c>
      <c r="N663" s="248" t="s">
        <v>47</v>
      </c>
      <c r="O663" s="48"/>
      <c r="P663" s="249">
        <f>O663*H663</f>
        <v>0</v>
      </c>
      <c r="Q663" s="249">
        <v>0.00010000000000000001</v>
      </c>
      <c r="R663" s="249">
        <f>Q663*H663</f>
        <v>0.0135</v>
      </c>
      <c r="S663" s="249">
        <v>0</v>
      </c>
      <c r="T663" s="250">
        <f>S663*H663</f>
        <v>0</v>
      </c>
      <c r="AR663" s="25" t="s">
        <v>690</v>
      </c>
      <c r="AT663" s="25" t="s">
        <v>418</v>
      </c>
      <c r="AU663" s="25" t="s">
        <v>86</v>
      </c>
      <c r="AY663" s="25" t="s">
        <v>414</v>
      </c>
      <c r="BE663" s="251">
        <f>IF(N663="základní",J663,0)</f>
        <v>0</v>
      </c>
      <c r="BF663" s="251">
        <f>IF(N663="snížená",J663,0)</f>
        <v>0</v>
      </c>
      <c r="BG663" s="251">
        <f>IF(N663="zákl. přenesená",J663,0)</f>
        <v>0</v>
      </c>
      <c r="BH663" s="251">
        <f>IF(N663="sníž. přenesená",J663,0)</f>
        <v>0</v>
      </c>
      <c r="BI663" s="251">
        <f>IF(N663="nulová",J663,0)</f>
        <v>0</v>
      </c>
      <c r="BJ663" s="25" t="s">
        <v>83</v>
      </c>
      <c r="BK663" s="251">
        <f>ROUND(I663*H663,2)</f>
        <v>0</v>
      </c>
      <c r="BL663" s="25" t="s">
        <v>690</v>
      </c>
      <c r="BM663" s="25" t="s">
        <v>5455</v>
      </c>
    </row>
    <row r="664" s="1" customFormat="1">
      <c r="B664" s="47"/>
      <c r="C664" s="75"/>
      <c r="D664" s="252" t="s">
        <v>425</v>
      </c>
      <c r="E664" s="75"/>
      <c r="F664" s="253" t="s">
        <v>5440</v>
      </c>
      <c r="G664" s="75"/>
      <c r="H664" s="75"/>
      <c r="I664" s="208"/>
      <c r="J664" s="75"/>
      <c r="K664" s="75"/>
      <c r="L664" s="73"/>
      <c r="M664" s="254"/>
      <c r="N664" s="48"/>
      <c r="O664" s="48"/>
      <c r="P664" s="48"/>
      <c r="Q664" s="48"/>
      <c r="R664" s="48"/>
      <c r="S664" s="48"/>
      <c r="T664" s="96"/>
      <c r="AT664" s="25" t="s">
        <v>425</v>
      </c>
      <c r="AU664" s="25" t="s">
        <v>86</v>
      </c>
    </row>
    <row r="665" s="13" customFormat="1">
      <c r="B665" s="265"/>
      <c r="C665" s="266"/>
      <c r="D665" s="252" t="s">
        <v>428</v>
      </c>
      <c r="E665" s="267" t="s">
        <v>21</v>
      </c>
      <c r="F665" s="268" t="s">
        <v>5456</v>
      </c>
      <c r="G665" s="266"/>
      <c r="H665" s="269">
        <v>135</v>
      </c>
      <c r="I665" s="270"/>
      <c r="J665" s="266"/>
      <c r="K665" s="266"/>
      <c r="L665" s="271"/>
      <c r="M665" s="272"/>
      <c r="N665" s="273"/>
      <c r="O665" s="273"/>
      <c r="P665" s="273"/>
      <c r="Q665" s="273"/>
      <c r="R665" s="273"/>
      <c r="S665" s="273"/>
      <c r="T665" s="274"/>
      <c r="AT665" s="275" t="s">
        <v>428</v>
      </c>
      <c r="AU665" s="275" t="s">
        <v>86</v>
      </c>
      <c r="AV665" s="13" t="s">
        <v>86</v>
      </c>
      <c r="AW665" s="13" t="s">
        <v>39</v>
      </c>
      <c r="AX665" s="13" t="s">
        <v>83</v>
      </c>
      <c r="AY665" s="275" t="s">
        <v>414</v>
      </c>
    </row>
    <row r="666" s="12" customFormat="1">
      <c r="B666" s="255"/>
      <c r="C666" s="256"/>
      <c r="D666" s="252" t="s">
        <v>428</v>
      </c>
      <c r="E666" s="257" t="s">
        <v>21</v>
      </c>
      <c r="F666" s="258" t="s">
        <v>5302</v>
      </c>
      <c r="G666" s="256"/>
      <c r="H666" s="257" t="s">
        <v>21</v>
      </c>
      <c r="I666" s="259"/>
      <c r="J666" s="256"/>
      <c r="K666" s="256"/>
      <c r="L666" s="260"/>
      <c r="M666" s="261"/>
      <c r="N666" s="262"/>
      <c r="O666" s="262"/>
      <c r="P666" s="262"/>
      <c r="Q666" s="262"/>
      <c r="R666" s="262"/>
      <c r="S666" s="262"/>
      <c r="T666" s="263"/>
      <c r="AT666" s="264" t="s">
        <v>428</v>
      </c>
      <c r="AU666" s="264" t="s">
        <v>86</v>
      </c>
      <c r="AV666" s="12" t="s">
        <v>83</v>
      </c>
      <c r="AW666" s="12" t="s">
        <v>39</v>
      </c>
      <c r="AX666" s="12" t="s">
        <v>76</v>
      </c>
      <c r="AY666" s="264" t="s">
        <v>414</v>
      </c>
    </row>
    <row r="667" s="1" customFormat="1" ht="38.25" customHeight="1">
      <c r="B667" s="47"/>
      <c r="C667" s="240" t="s">
        <v>1610</v>
      </c>
      <c r="D667" s="240" t="s">
        <v>418</v>
      </c>
      <c r="E667" s="241" t="s">
        <v>5457</v>
      </c>
      <c r="F667" s="242" t="s">
        <v>5458</v>
      </c>
      <c r="G667" s="243" t="s">
        <v>145</v>
      </c>
      <c r="H667" s="244">
        <v>71</v>
      </c>
      <c r="I667" s="245"/>
      <c r="J667" s="246">
        <f>ROUND(I667*H667,2)</f>
        <v>0</v>
      </c>
      <c r="K667" s="242" t="s">
        <v>421</v>
      </c>
      <c r="L667" s="73"/>
      <c r="M667" s="247" t="s">
        <v>21</v>
      </c>
      <c r="N667" s="248" t="s">
        <v>47</v>
      </c>
      <c r="O667" s="48"/>
      <c r="P667" s="249">
        <f>O667*H667</f>
        <v>0</v>
      </c>
      <c r="Q667" s="249">
        <v>6.9999999999999994E-05</v>
      </c>
      <c r="R667" s="249">
        <f>Q667*H667</f>
        <v>0.0049699999999999996</v>
      </c>
      <c r="S667" s="249">
        <v>0</v>
      </c>
      <c r="T667" s="250">
        <f>S667*H667</f>
        <v>0</v>
      </c>
      <c r="AR667" s="25" t="s">
        <v>690</v>
      </c>
      <c r="AT667" s="25" t="s">
        <v>418</v>
      </c>
      <c r="AU667" s="25" t="s">
        <v>86</v>
      </c>
      <c r="AY667" s="25" t="s">
        <v>414</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690</v>
      </c>
      <c r="BM667" s="25" t="s">
        <v>5459</v>
      </c>
    </row>
    <row r="668" s="1" customFormat="1">
      <c r="B668" s="47"/>
      <c r="C668" s="75"/>
      <c r="D668" s="252" t="s">
        <v>425</v>
      </c>
      <c r="E668" s="75"/>
      <c r="F668" s="253" t="s">
        <v>5440</v>
      </c>
      <c r="G668" s="75"/>
      <c r="H668" s="75"/>
      <c r="I668" s="208"/>
      <c r="J668" s="75"/>
      <c r="K668" s="75"/>
      <c r="L668" s="73"/>
      <c r="M668" s="254"/>
      <c r="N668" s="48"/>
      <c r="O668" s="48"/>
      <c r="P668" s="48"/>
      <c r="Q668" s="48"/>
      <c r="R668" s="48"/>
      <c r="S668" s="48"/>
      <c r="T668" s="96"/>
      <c r="AT668" s="25" t="s">
        <v>425</v>
      </c>
      <c r="AU668" s="25" t="s">
        <v>86</v>
      </c>
    </row>
    <row r="669" s="13" customFormat="1">
      <c r="B669" s="265"/>
      <c r="C669" s="266"/>
      <c r="D669" s="252" t="s">
        <v>428</v>
      </c>
      <c r="E669" s="267" t="s">
        <v>21</v>
      </c>
      <c r="F669" s="268" t="s">
        <v>5460</v>
      </c>
      <c r="G669" s="266"/>
      <c r="H669" s="269">
        <v>71</v>
      </c>
      <c r="I669" s="270"/>
      <c r="J669" s="266"/>
      <c r="K669" s="266"/>
      <c r="L669" s="271"/>
      <c r="M669" s="272"/>
      <c r="N669" s="273"/>
      <c r="O669" s="273"/>
      <c r="P669" s="273"/>
      <c r="Q669" s="273"/>
      <c r="R669" s="273"/>
      <c r="S669" s="273"/>
      <c r="T669" s="274"/>
      <c r="AT669" s="275" t="s">
        <v>428</v>
      </c>
      <c r="AU669" s="275" t="s">
        <v>86</v>
      </c>
      <c r="AV669" s="13" t="s">
        <v>86</v>
      </c>
      <c r="AW669" s="13" t="s">
        <v>39</v>
      </c>
      <c r="AX669" s="13" t="s">
        <v>83</v>
      </c>
      <c r="AY669" s="275" t="s">
        <v>414</v>
      </c>
    </row>
    <row r="670" s="12" customFormat="1">
      <c r="B670" s="255"/>
      <c r="C670" s="256"/>
      <c r="D670" s="252" t="s">
        <v>428</v>
      </c>
      <c r="E670" s="257" t="s">
        <v>21</v>
      </c>
      <c r="F670" s="258" t="s">
        <v>5302</v>
      </c>
      <c r="G670" s="256"/>
      <c r="H670" s="257" t="s">
        <v>21</v>
      </c>
      <c r="I670" s="259"/>
      <c r="J670" s="256"/>
      <c r="K670" s="256"/>
      <c r="L670" s="260"/>
      <c r="M670" s="261"/>
      <c r="N670" s="262"/>
      <c r="O670" s="262"/>
      <c r="P670" s="262"/>
      <c r="Q670" s="262"/>
      <c r="R670" s="262"/>
      <c r="S670" s="262"/>
      <c r="T670" s="263"/>
      <c r="AT670" s="264" t="s">
        <v>428</v>
      </c>
      <c r="AU670" s="264" t="s">
        <v>86</v>
      </c>
      <c r="AV670" s="12" t="s">
        <v>83</v>
      </c>
      <c r="AW670" s="12" t="s">
        <v>39</v>
      </c>
      <c r="AX670" s="12" t="s">
        <v>76</v>
      </c>
      <c r="AY670" s="264" t="s">
        <v>414</v>
      </c>
    </row>
    <row r="671" s="1" customFormat="1" ht="38.25" customHeight="1">
      <c r="B671" s="47"/>
      <c r="C671" s="240" t="s">
        <v>1614</v>
      </c>
      <c r="D671" s="240" t="s">
        <v>418</v>
      </c>
      <c r="E671" s="241" t="s">
        <v>5461</v>
      </c>
      <c r="F671" s="242" t="s">
        <v>5462</v>
      </c>
      <c r="G671" s="243" t="s">
        <v>145</v>
      </c>
      <c r="H671" s="244">
        <v>256</v>
      </c>
      <c r="I671" s="245"/>
      <c r="J671" s="246">
        <f>ROUND(I671*H671,2)</f>
        <v>0</v>
      </c>
      <c r="K671" s="242" t="s">
        <v>421</v>
      </c>
      <c r="L671" s="73"/>
      <c r="M671" s="247" t="s">
        <v>21</v>
      </c>
      <c r="N671" s="248" t="s">
        <v>47</v>
      </c>
      <c r="O671" s="48"/>
      <c r="P671" s="249">
        <f>O671*H671</f>
        <v>0</v>
      </c>
      <c r="Q671" s="249">
        <v>9.0000000000000006E-05</v>
      </c>
      <c r="R671" s="249">
        <f>Q671*H671</f>
        <v>0.023040000000000001</v>
      </c>
      <c r="S671" s="249">
        <v>0</v>
      </c>
      <c r="T671" s="250">
        <f>S671*H671</f>
        <v>0</v>
      </c>
      <c r="AR671" s="25" t="s">
        <v>690</v>
      </c>
      <c r="AT671" s="25" t="s">
        <v>418</v>
      </c>
      <c r="AU671" s="25" t="s">
        <v>86</v>
      </c>
      <c r="AY671" s="25" t="s">
        <v>414</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690</v>
      </c>
      <c r="BM671" s="25" t="s">
        <v>5463</v>
      </c>
    </row>
    <row r="672" s="1" customFormat="1">
      <c r="B672" s="47"/>
      <c r="C672" s="75"/>
      <c r="D672" s="252" t="s">
        <v>425</v>
      </c>
      <c r="E672" s="75"/>
      <c r="F672" s="253" t="s">
        <v>5440</v>
      </c>
      <c r="G672" s="75"/>
      <c r="H672" s="75"/>
      <c r="I672" s="208"/>
      <c r="J672" s="75"/>
      <c r="K672" s="75"/>
      <c r="L672" s="73"/>
      <c r="M672" s="254"/>
      <c r="N672" s="48"/>
      <c r="O672" s="48"/>
      <c r="P672" s="48"/>
      <c r="Q672" s="48"/>
      <c r="R672" s="48"/>
      <c r="S672" s="48"/>
      <c r="T672" s="96"/>
      <c r="AT672" s="25" t="s">
        <v>425</v>
      </c>
      <c r="AU672" s="25" t="s">
        <v>86</v>
      </c>
    </row>
    <row r="673" s="13" customFormat="1">
      <c r="B673" s="265"/>
      <c r="C673" s="266"/>
      <c r="D673" s="252" t="s">
        <v>428</v>
      </c>
      <c r="E673" s="267" t="s">
        <v>21</v>
      </c>
      <c r="F673" s="268" t="s">
        <v>5464</v>
      </c>
      <c r="G673" s="266"/>
      <c r="H673" s="269">
        <v>83</v>
      </c>
      <c r="I673" s="270"/>
      <c r="J673" s="266"/>
      <c r="K673" s="266"/>
      <c r="L673" s="271"/>
      <c r="M673" s="272"/>
      <c r="N673" s="273"/>
      <c r="O673" s="273"/>
      <c r="P673" s="273"/>
      <c r="Q673" s="273"/>
      <c r="R673" s="273"/>
      <c r="S673" s="273"/>
      <c r="T673" s="274"/>
      <c r="AT673" s="275" t="s">
        <v>428</v>
      </c>
      <c r="AU673" s="275" t="s">
        <v>86</v>
      </c>
      <c r="AV673" s="13" t="s">
        <v>86</v>
      </c>
      <c r="AW673" s="13" t="s">
        <v>39</v>
      </c>
      <c r="AX673" s="13" t="s">
        <v>76</v>
      </c>
      <c r="AY673" s="275" t="s">
        <v>414</v>
      </c>
    </row>
    <row r="674" s="13" customFormat="1">
      <c r="B674" s="265"/>
      <c r="C674" s="266"/>
      <c r="D674" s="252" t="s">
        <v>428</v>
      </c>
      <c r="E674" s="267" t="s">
        <v>21</v>
      </c>
      <c r="F674" s="268" t="s">
        <v>5465</v>
      </c>
      <c r="G674" s="266"/>
      <c r="H674" s="269">
        <v>91</v>
      </c>
      <c r="I674" s="270"/>
      <c r="J674" s="266"/>
      <c r="K674" s="266"/>
      <c r="L674" s="271"/>
      <c r="M674" s="272"/>
      <c r="N674" s="273"/>
      <c r="O674" s="273"/>
      <c r="P674" s="273"/>
      <c r="Q674" s="273"/>
      <c r="R674" s="273"/>
      <c r="S674" s="273"/>
      <c r="T674" s="274"/>
      <c r="AT674" s="275" t="s">
        <v>428</v>
      </c>
      <c r="AU674" s="275" t="s">
        <v>86</v>
      </c>
      <c r="AV674" s="13" t="s">
        <v>86</v>
      </c>
      <c r="AW674" s="13" t="s">
        <v>39</v>
      </c>
      <c r="AX674" s="13" t="s">
        <v>76</v>
      </c>
      <c r="AY674" s="275" t="s">
        <v>414</v>
      </c>
    </row>
    <row r="675" s="13" customFormat="1">
      <c r="B675" s="265"/>
      <c r="C675" s="266"/>
      <c r="D675" s="252" t="s">
        <v>428</v>
      </c>
      <c r="E675" s="267" t="s">
        <v>21</v>
      </c>
      <c r="F675" s="268" t="s">
        <v>5466</v>
      </c>
      <c r="G675" s="266"/>
      <c r="H675" s="269">
        <v>82</v>
      </c>
      <c r="I675" s="270"/>
      <c r="J675" s="266"/>
      <c r="K675" s="266"/>
      <c r="L675" s="271"/>
      <c r="M675" s="272"/>
      <c r="N675" s="273"/>
      <c r="O675" s="273"/>
      <c r="P675" s="273"/>
      <c r="Q675" s="273"/>
      <c r="R675" s="273"/>
      <c r="S675" s="273"/>
      <c r="T675" s="274"/>
      <c r="AT675" s="275" t="s">
        <v>428</v>
      </c>
      <c r="AU675" s="275" t="s">
        <v>86</v>
      </c>
      <c r="AV675" s="13" t="s">
        <v>86</v>
      </c>
      <c r="AW675" s="13" t="s">
        <v>39</v>
      </c>
      <c r="AX675" s="13" t="s">
        <v>76</v>
      </c>
      <c r="AY675" s="275" t="s">
        <v>414</v>
      </c>
    </row>
    <row r="676" s="15" customFormat="1">
      <c r="B676" s="287"/>
      <c r="C676" s="288"/>
      <c r="D676" s="252" t="s">
        <v>428</v>
      </c>
      <c r="E676" s="289" t="s">
        <v>21</v>
      </c>
      <c r="F676" s="290" t="s">
        <v>235</v>
      </c>
      <c r="G676" s="288"/>
      <c r="H676" s="291">
        <v>256</v>
      </c>
      <c r="I676" s="292"/>
      <c r="J676" s="288"/>
      <c r="K676" s="288"/>
      <c r="L676" s="293"/>
      <c r="M676" s="294"/>
      <c r="N676" s="295"/>
      <c r="O676" s="295"/>
      <c r="P676" s="295"/>
      <c r="Q676" s="295"/>
      <c r="R676" s="295"/>
      <c r="S676" s="295"/>
      <c r="T676" s="296"/>
      <c r="AT676" s="297" t="s">
        <v>428</v>
      </c>
      <c r="AU676" s="297" t="s">
        <v>86</v>
      </c>
      <c r="AV676" s="15" t="s">
        <v>422</v>
      </c>
      <c r="AW676" s="15" t="s">
        <v>39</v>
      </c>
      <c r="AX676" s="15" t="s">
        <v>83</v>
      </c>
      <c r="AY676" s="297" t="s">
        <v>414</v>
      </c>
    </row>
    <row r="677" s="12" customFormat="1">
      <c r="B677" s="255"/>
      <c r="C677" s="256"/>
      <c r="D677" s="252" t="s">
        <v>428</v>
      </c>
      <c r="E677" s="257" t="s">
        <v>21</v>
      </c>
      <c r="F677" s="258" t="s">
        <v>5302</v>
      </c>
      <c r="G677" s="256"/>
      <c r="H677" s="257" t="s">
        <v>21</v>
      </c>
      <c r="I677" s="259"/>
      <c r="J677" s="256"/>
      <c r="K677" s="256"/>
      <c r="L677" s="260"/>
      <c r="M677" s="261"/>
      <c r="N677" s="262"/>
      <c r="O677" s="262"/>
      <c r="P677" s="262"/>
      <c r="Q677" s="262"/>
      <c r="R677" s="262"/>
      <c r="S677" s="262"/>
      <c r="T677" s="263"/>
      <c r="AT677" s="264" t="s">
        <v>428</v>
      </c>
      <c r="AU677" s="264" t="s">
        <v>86</v>
      </c>
      <c r="AV677" s="12" t="s">
        <v>83</v>
      </c>
      <c r="AW677" s="12" t="s">
        <v>39</v>
      </c>
      <c r="AX677" s="12" t="s">
        <v>76</v>
      </c>
      <c r="AY677" s="264" t="s">
        <v>414</v>
      </c>
    </row>
    <row r="678" s="1" customFormat="1" ht="38.25" customHeight="1">
      <c r="B678" s="47"/>
      <c r="C678" s="240" t="s">
        <v>1618</v>
      </c>
      <c r="D678" s="240" t="s">
        <v>418</v>
      </c>
      <c r="E678" s="241" t="s">
        <v>5467</v>
      </c>
      <c r="F678" s="242" t="s">
        <v>5468</v>
      </c>
      <c r="G678" s="243" t="s">
        <v>145</v>
      </c>
      <c r="H678" s="244">
        <v>324</v>
      </c>
      <c r="I678" s="245"/>
      <c r="J678" s="246">
        <f>ROUND(I678*H678,2)</f>
        <v>0</v>
      </c>
      <c r="K678" s="242" t="s">
        <v>421</v>
      </c>
      <c r="L678" s="73"/>
      <c r="M678" s="247" t="s">
        <v>21</v>
      </c>
      <c r="N678" s="248" t="s">
        <v>47</v>
      </c>
      <c r="O678" s="48"/>
      <c r="P678" s="249">
        <f>O678*H678</f>
        <v>0</v>
      </c>
      <c r="Q678" s="249">
        <v>0.00012</v>
      </c>
      <c r="R678" s="249">
        <f>Q678*H678</f>
        <v>0.038879999999999998</v>
      </c>
      <c r="S678" s="249">
        <v>0</v>
      </c>
      <c r="T678" s="250">
        <f>S678*H678</f>
        <v>0</v>
      </c>
      <c r="AR678" s="25" t="s">
        <v>690</v>
      </c>
      <c r="AT678" s="25" t="s">
        <v>418</v>
      </c>
      <c r="AU678" s="25" t="s">
        <v>86</v>
      </c>
      <c r="AY678" s="25" t="s">
        <v>414</v>
      </c>
      <c r="BE678" s="251">
        <f>IF(N678="základní",J678,0)</f>
        <v>0</v>
      </c>
      <c r="BF678" s="251">
        <f>IF(N678="snížená",J678,0)</f>
        <v>0</v>
      </c>
      <c r="BG678" s="251">
        <f>IF(N678="zákl. přenesená",J678,0)</f>
        <v>0</v>
      </c>
      <c r="BH678" s="251">
        <f>IF(N678="sníž. přenesená",J678,0)</f>
        <v>0</v>
      </c>
      <c r="BI678" s="251">
        <f>IF(N678="nulová",J678,0)</f>
        <v>0</v>
      </c>
      <c r="BJ678" s="25" t="s">
        <v>83</v>
      </c>
      <c r="BK678" s="251">
        <f>ROUND(I678*H678,2)</f>
        <v>0</v>
      </c>
      <c r="BL678" s="25" t="s">
        <v>690</v>
      </c>
      <c r="BM678" s="25" t="s">
        <v>5469</v>
      </c>
    </row>
    <row r="679" s="1" customFormat="1">
      <c r="B679" s="47"/>
      <c r="C679" s="75"/>
      <c r="D679" s="252" t="s">
        <v>425</v>
      </c>
      <c r="E679" s="75"/>
      <c r="F679" s="253" t="s">
        <v>5440</v>
      </c>
      <c r="G679" s="75"/>
      <c r="H679" s="75"/>
      <c r="I679" s="208"/>
      <c r="J679" s="75"/>
      <c r="K679" s="75"/>
      <c r="L679" s="73"/>
      <c r="M679" s="254"/>
      <c r="N679" s="48"/>
      <c r="O679" s="48"/>
      <c r="P679" s="48"/>
      <c r="Q679" s="48"/>
      <c r="R679" s="48"/>
      <c r="S679" s="48"/>
      <c r="T679" s="96"/>
      <c r="AT679" s="25" t="s">
        <v>425</v>
      </c>
      <c r="AU679" s="25" t="s">
        <v>86</v>
      </c>
    </row>
    <row r="680" s="13" customFormat="1">
      <c r="B680" s="265"/>
      <c r="C680" s="266"/>
      <c r="D680" s="252" t="s">
        <v>428</v>
      </c>
      <c r="E680" s="267" t="s">
        <v>21</v>
      </c>
      <c r="F680" s="268" t="s">
        <v>5470</v>
      </c>
      <c r="G680" s="266"/>
      <c r="H680" s="269">
        <v>70</v>
      </c>
      <c r="I680" s="270"/>
      <c r="J680" s="266"/>
      <c r="K680" s="266"/>
      <c r="L680" s="271"/>
      <c r="M680" s="272"/>
      <c r="N680" s="273"/>
      <c r="O680" s="273"/>
      <c r="P680" s="273"/>
      <c r="Q680" s="273"/>
      <c r="R680" s="273"/>
      <c r="S680" s="273"/>
      <c r="T680" s="274"/>
      <c r="AT680" s="275" t="s">
        <v>428</v>
      </c>
      <c r="AU680" s="275" t="s">
        <v>86</v>
      </c>
      <c r="AV680" s="13" t="s">
        <v>86</v>
      </c>
      <c r="AW680" s="13" t="s">
        <v>39</v>
      </c>
      <c r="AX680" s="13" t="s">
        <v>76</v>
      </c>
      <c r="AY680" s="275" t="s">
        <v>414</v>
      </c>
    </row>
    <row r="681" s="13" customFormat="1">
      <c r="B681" s="265"/>
      <c r="C681" s="266"/>
      <c r="D681" s="252" t="s">
        <v>428</v>
      </c>
      <c r="E681" s="267" t="s">
        <v>21</v>
      </c>
      <c r="F681" s="268" t="s">
        <v>5471</v>
      </c>
      <c r="G681" s="266"/>
      <c r="H681" s="269">
        <v>254</v>
      </c>
      <c r="I681" s="270"/>
      <c r="J681" s="266"/>
      <c r="K681" s="266"/>
      <c r="L681" s="271"/>
      <c r="M681" s="272"/>
      <c r="N681" s="273"/>
      <c r="O681" s="273"/>
      <c r="P681" s="273"/>
      <c r="Q681" s="273"/>
      <c r="R681" s="273"/>
      <c r="S681" s="273"/>
      <c r="T681" s="274"/>
      <c r="AT681" s="275" t="s">
        <v>428</v>
      </c>
      <c r="AU681" s="275" t="s">
        <v>86</v>
      </c>
      <c r="AV681" s="13" t="s">
        <v>86</v>
      </c>
      <c r="AW681" s="13" t="s">
        <v>39</v>
      </c>
      <c r="AX681" s="13" t="s">
        <v>76</v>
      </c>
      <c r="AY681" s="275" t="s">
        <v>414</v>
      </c>
    </row>
    <row r="682" s="15" customFormat="1">
      <c r="B682" s="287"/>
      <c r="C682" s="288"/>
      <c r="D682" s="252" t="s">
        <v>428</v>
      </c>
      <c r="E682" s="289" t="s">
        <v>21</v>
      </c>
      <c r="F682" s="290" t="s">
        <v>235</v>
      </c>
      <c r="G682" s="288"/>
      <c r="H682" s="291">
        <v>324</v>
      </c>
      <c r="I682" s="292"/>
      <c r="J682" s="288"/>
      <c r="K682" s="288"/>
      <c r="L682" s="293"/>
      <c r="M682" s="294"/>
      <c r="N682" s="295"/>
      <c r="O682" s="295"/>
      <c r="P682" s="295"/>
      <c r="Q682" s="295"/>
      <c r="R682" s="295"/>
      <c r="S682" s="295"/>
      <c r="T682" s="296"/>
      <c r="AT682" s="297" t="s">
        <v>428</v>
      </c>
      <c r="AU682" s="297" t="s">
        <v>86</v>
      </c>
      <c r="AV682" s="15" t="s">
        <v>422</v>
      </c>
      <c r="AW682" s="15" t="s">
        <v>39</v>
      </c>
      <c r="AX682" s="15" t="s">
        <v>83</v>
      </c>
      <c r="AY682" s="297" t="s">
        <v>414</v>
      </c>
    </row>
    <row r="683" s="12" customFormat="1">
      <c r="B683" s="255"/>
      <c r="C683" s="256"/>
      <c r="D683" s="252" t="s">
        <v>428</v>
      </c>
      <c r="E683" s="257" t="s">
        <v>21</v>
      </c>
      <c r="F683" s="258" t="s">
        <v>5302</v>
      </c>
      <c r="G683" s="256"/>
      <c r="H683" s="257" t="s">
        <v>21</v>
      </c>
      <c r="I683" s="259"/>
      <c r="J683" s="256"/>
      <c r="K683" s="256"/>
      <c r="L683" s="260"/>
      <c r="M683" s="261"/>
      <c r="N683" s="262"/>
      <c r="O683" s="262"/>
      <c r="P683" s="262"/>
      <c r="Q683" s="262"/>
      <c r="R683" s="262"/>
      <c r="S683" s="262"/>
      <c r="T683" s="263"/>
      <c r="AT683" s="264" t="s">
        <v>428</v>
      </c>
      <c r="AU683" s="264" t="s">
        <v>86</v>
      </c>
      <c r="AV683" s="12" t="s">
        <v>83</v>
      </c>
      <c r="AW683" s="12" t="s">
        <v>39</v>
      </c>
      <c r="AX683" s="12" t="s">
        <v>76</v>
      </c>
      <c r="AY683" s="264" t="s">
        <v>414</v>
      </c>
    </row>
    <row r="684" s="1" customFormat="1" ht="38.25" customHeight="1">
      <c r="B684" s="47"/>
      <c r="C684" s="240" t="s">
        <v>1622</v>
      </c>
      <c r="D684" s="240" t="s">
        <v>418</v>
      </c>
      <c r="E684" s="241" t="s">
        <v>5472</v>
      </c>
      <c r="F684" s="242" t="s">
        <v>5473</v>
      </c>
      <c r="G684" s="243" t="s">
        <v>145</v>
      </c>
      <c r="H684" s="244">
        <v>66</v>
      </c>
      <c r="I684" s="245"/>
      <c r="J684" s="246">
        <f>ROUND(I684*H684,2)</f>
        <v>0</v>
      </c>
      <c r="K684" s="242" t="s">
        <v>421</v>
      </c>
      <c r="L684" s="73"/>
      <c r="M684" s="247" t="s">
        <v>21</v>
      </c>
      <c r="N684" s="248" t="s">
        <v>47</v>
      </c>
      <c r="O684" s="48"/>
      <c r="P684" s="249">
        <f>O684*H684</f>
        <v>0</v>
      </c>
      <c r="Q684" s="249">
        <v>0.00014999999999999999</v>
      </c>
      <c r="R684" s="249">
        <f>Q684*H684</f>
        <v>0.0098999999999999991</v>
      </c>
      <c r="S684" s="249">
        <v>0</v>
      </c>
      <c r="T684" s="250">
        <f>S684*H684</f>
        <v>0</v>
      </c>
      <c r="AR684" s="25" t="s">
        <v>690</v>
      </c>
      <c r="AT684" s="25" t="s">
        <v>418</v>
      </c>
      <c r="AU684" s="25" t="s">
        <v>86</v>
      </c>
      <c r="AY684" s="25" t="s">
        <v>414</v>
      </c>
      <c r="BE684" s="251">
        <f>IF(N684="základní",J684,0)</f>
        <v>0</v>
      </c>
      <c r="BF684" s="251">
        <f>IF(N684="snížená",J684,0)</f>
        <v>0</v>
      </c>
      <c r="BG684" s="251">
        <f>IF(N684="zákl. přenesená",J684,0)</f>
        <v>0</v>
      </c>
      <c r="BH684" s="251">
        <f>IF(N684="sníž. přenesená",J684,0)</f>
        <v>0</v>
      </c>
      <c r="BI684" s="251">
        <f>IF(N684="nulová",J684,0)</f>
        <v>0</v>
      </c>
      <c r="BJ684" s="25" t="s">
        <v>83</v>
      </c>
      <c r="BK684" s="251">
        <f>ROUND(I684*H684,2)</f>
        <v>0</v>
      </c>
      <c r="BL684" s="25" t="s">
        <v>690</v>
      </c>
      <c r="BM684" s="25" t="s">
        <v>5474</v>
      </c>
    </row>
    <row r="685" s="1" customFormat="1">
      <c r="B685" s="47"/>
      <c r="C685" s="75"/>
      <c r="D685" s="252" t="s">
        <v>425</v>
      </c>
      <c r="E685" s="75"/>
      <c r="F685" s="253" t="s">
        <v>5440</v>
      </c>
      <c r="G685" s="75"/>
      <c r="H685" s="75"/>
      <c r="I685" s="208"/>
      <c r="J685" s="75"/>
      <c r="K685" s="75"/>
      <c r="L685" s="73"/>
      <c r="M685" s="254"/>
      <c r="N685" s="48"/>
      <c r="O685" s="48"/>
      <c r="P685" s="48"/>
      <c r="Q685" s="48"/>
      <c r="R685" s="48"/>
      <c r="S685" s="48"/>
      <c r="T685" s="96"/>
      <c r="AT685" s="25" t="s">
        <v>425</v>
      </c>
      <c r="AU685" s="25" t="s">
        <v>86</v>
      </c>
    </row>
    <row r="686" s="13" customFormat="1">
      <c r="B686" s="265"/>
      <c r="C686" s="266"/>
      <c r="D686" s="252" t="s">
        <v>428</v>
      </c>
      <c r="E686" s="267" t="s">
        <v>21</v>
      </c>
      <c r="F686" s="268" t="s">
        <v>5475</v>
      </c>
      <c r="G686" s="266"/>
      <c r="H686" s="269">
        <v>50</v>
      </c>
      <c r="I686" s="270"/>
      <c r="J686" s="266"/>
      <c r="K686" s="266"/>
      <c r="L686" s="271"/>
      <c r="M686" s="272"/>
      <c r="N686" s="273"/>
      <c r="O686" s="273"/>
      <c r="P686" s="273"/>
      <c r="Q686" s="273"/>
      <c r="R686" s="273"/>
      <c r="S686" s="273"/>
      <c r="T686" s="274"/>
      <c r="AT686" s="275" t="s">
        <v>428</v>
      </c>
      <c r="AU686" s="275" t="s">
        <v>86</v>
      </c>
      <c r="AV686" s="13" t="s">
        <v>86</v>
      </c>
      <c r="AW686" s="13" t="s">
        <v>39</v>
      </c>
      <c r="AX686" s="13" t="s">
        <v>76</v>
      </c>
      <c r="AY686" s="275" t="s">
        <v>414</v>
      </c>
    </row>
    <row r="687" s="13" customFormat="1">
      <c r="B687" s="265"/>
      <c r="C687" s="266"/>
      <c r="D687" s="252" t="s">
        <v>428</v>
      </c>
      <c r="E687" s="267" t="s">
        <v>21</v>
      </c>
      <c r="F687" s="268" t="s">
        <v>5476</v>
      </c>
      <c r="G687" s="266"/>
      <c r="H687" s="269">
        <v>16</v>
      </c>
      <c r="I687" s="270"/>
      <c r="J687" s="266"/>
      <c r="K687" s="266"/>
      <c r="L687" s="271"/>
      <c r="M687" s="272"/>
      <c r="N687" s="273"/>
      <c r="O687" s="273"/>
      <c r="P687" s="273"/>
      <c r="Q687" s="273"/>
      <c r="R687" s="273"/>
      <c r="S687" s="273"/>
      <c r="T687" s="274"/>
      <c r="AT687" s="275" t="s">
        <v>428</v>
      </c>
      <c r="AU687" s="275" t="s">
        <v>86</v>
      </c>
      <c r="AV687" s="13" t="s">
        <v>86</v>
      </c>
      <c r="AW687" s="13" t="s">
        <v>39</v>
      </c>
      <c r="AX687" s="13" t="s">
        <v>76</v>
      </c>
      <c r="AY687" s="275" t="s">
        <v>414</v>
      </c>
    </row>
    <row r="688" s="15" customFormat="1">
      <c r="B688" s="287"/>
      <c r="C688" s="288"/>
      <c r="D688" s="252" t="s">
        <v>428</v>
      </c>
      <c r="E688" s="289" t="s">
        <v>21</v>
      </c>
      <c r="F688" s="290" t="s">
        <v>235</v>
      </c>
      <c r="G688" s="288"/>
      <c r="H688" s="291">
        <v>66</v>
      </c>
      <c r="I688" s="292"/>
      <c r="J688" s="288"/>
      <c r="K688" s="288"/>
      <c r="L688" s="293"/>
      <c r="M688" s="294"/>
      <c r="N688" s="295"/>
      <c r="O688" s="295"/>
      <c r="P688" s="295"/>
      <c r="Q688" s="295"/>
      <c r="R688" s="295"/>
      <c r="S688" s="295"/>
      <c r="T688" s="296"/>
      <c r="AT688" s="297" t="s">
        <v>428</v>
      </c>
      <c r="AU688" s="297" t="s">
        <v>86</v>
      </c>
      <c r="AV688" s="15" t="s">
        <v>422</v>
      </c>
      <c r="AW688" s="15" t="s">
        <v>39</v>
      </c>
      <c r="AX688" s="15" t="s">
        <v>83</v>
      </c>
      <c r="AY688" s="297" t="s">
        <v>414</v>
      </c>
    </row>
    <row r="689" s="12" customFormat="1">
      <c r="B689" s="255"/>
      <c r="C689" s="256"/>
      <c r="D689" s="252" t="s">
        <v>428</v>
      </c>
      <c r="E689" s="257" t="s">
        <v>21</v>
      </c>
      <c r="F689" s="258" t="s">
        <v>5302</v>
      </c>
      <c r="G689" s="256"/>
      <c r="H689" s="257" t="s">
        <v>21</v>
      </c>
      <c r="I689" s="259"/>
      <c r="J689" s="256"/>
      <c r="K689" s="256"/>
      <c r="L689" s="260"/>
      <c r="M689" s="261"/>
      <c r="N689" s="262"/>
      <c r="O689" s="262"/>
      <c r="P689" s="262"/>
      <c r="Q689" s="262"/>
      <c r="R689" s="262"/>
      <c r="S689" s="262"/>
      <c r="T689" s="263"/>
      <c r="AT689" s="264" t="s">
        <v>428</v>
      </c>
      <c r="AU689" s="264" t="s">
        <v>86</v>
      </c>
      <c r="AV689" s="12" t="s">
        <v>83</v>
      </c>
      <c r="AW689" s="12" t="s">
        <v>39</v>
      </c>
      <c r="AX689" s="12" t="s">
        <v>76</v>
      </c>
      <c r="AY689" s="264" t="s">
        <v>414</v>
      </c>
    </row>
    <row r="690" s="1" customFormat="1" ht="38.25" customHeight="1">
      <c r="B690" s="47"/>
      <c r="C690" s="240" t="s">
        <v>1634</v>
      </c>
      <c r="D690" s="240" t="s">
        <v>418</v>
      </c>
      <c r="E690" s="241" t="s">
        <v>5477</v>
      </c>
      <c r="F690" s="242" t="s">
        <v>5478</v>
      </c>
      <c r="G690" s="243" t="s">
        <v>145</v>
      </c>
      <c r="H690" s="244">
        <v>62</v>
      </c>
      <c r="I690" s="245"/>
      <c r="J690" s="246">
        <f>ROUND(I690*H690,2)</f>
        <v>0</v>
      </c>
      <c r="K690" s="242" t="s">
        <v>421</v>
      </c>
      <c r="L690" s="73"/>
      <c r="M690" s="247" t="s">
        <v>21</v>
      </c>
      <c r="N690" s="248" t="s">
        <v>47</v>
      </c>
      <c r="O690" s="48"/>
      <c r="P690" s="249">
        <f>O690*H690</f>
        <v>0</v>
      </c>
      <c r="Q690" s="249">
        <v>0.00012</v>
      </c>
      <c r="R690" s="249">
        <f>Q690*H690</f>
        <v>0.0074400000000000004</v>
      </c>
      <c r="S690" s="249">
        <v>0</v>
      </c>
      <c r="T690" s="250">
        <f>S690*H690</f>
        <v>0</v>
      </c>
      <c r="AR690" s="25" t="s">
        <v>690</v>
      </c>
      <c r="AT690" s="25" t="s">
        <v>418</v>
      </c>
      <c r="AU690" s="25" t="s">
        <v>86</v>
      </c>
      <c r="AY690" s="25" t="s">
        <v>414</v>
      </c>
      <c r="BE690" s="251">
        <f>IF(N690="základní",J690,0)</f>
        <v>0</v>
      </c>
      <c r="BF690" s="251">
        <f>IF(N690="snížená",J690,0)</f>
        <v>0</v>
      </c>
      <c r="BG690" s="251">
        <f>IF(N690="zákl. přenesená",J690,0)</f>
        <v>0</v>
      </c>
      <c r="BH690" s="251">
        <f>IF(N690="sníž. přenesená",J690,0)</f>
        <v>0</v>
      </c>
      <c r="BI690" s="251">
        <f>IF(N690="nulová",J690,0)</f>
        <v>0</v>
      </c>
      <c r="BJ690" s="25" t="s">
        <v>83</v>
      </c>
      <c r="BK690" s="251">
        <f>ROUND(I690*H690,2)</f>
        <v>0</v>
      </c>
      <c r="BL690" s="25" t="s">
        <v>690</v>
      </c>
      <c r="BM690" s="25" t="s">
        <v>5479</v>
      </c>
    </row>
    <row r="691" s="1" customFormat="1">
      <c r="B691" s="47"/>
      <c r="C691" s="75"/>
      <c r="D691" s="252" t="s">
        <v>425</v>
      </c>
      <c r="E691" s="75"/>
      <c r="F691" s="253" t="s">
        <v>5440</v>
      </c>
      <c r="G691" s="75"/>
      <c r="H691" s="75"/>
      <c r="I691" s="208"/>
      <c r="J691" s="75"/>
      <c r="K691" s="75"/>
      <c r="L691" s="73"/>
      <c r="M691" s="254"/>
      <c r="N691" s="48"/>
      <c r="O691" s="48"/>
      <c r="P691" s="48"/>
      <c r="Q691" s="48"/>
      <c r="R691" s="48"/>
      <c r="S691" s="48"/>
      <c r="T691" s="96"/>
      <c r="AT691" s="25" t="s">
        <v>425</v>
      </c>
      <c r="AU691" s="25" t="s">
        <v>86</v>
      </c>
    </row>
    <row r="692" s="13" customFormat="1">
      <c r="B692" s="265"/>
      <c r="C692" s="266"/>
      <c r="D692" s="252" t="s">
        <v>428</v>
      </c>
      <c r="E692" s="267" t="s">
        <v>21</v>
      </c>
      <c r="F692" s="268" t="s">
        <v>5480</v>
      </c>
      <c r="G692" s="266"/>
      <c r="H692" s="269">
        <v>62</v>
      </c>
      <c r="I692" s="270"/>
      <c r="J692" s="266"/>
      <c r="K692" s="266"/>
      <c r="L692" s="271"/>
      <c r="M692" s="272"/>
      <c r="N692" s="273"/>
      <c r="O692" s="273"/>
      <c r="P692" s="273"/>
      <c r="Q692" s="273"/>
      <c r="R692" s="273"/>
      <c r="S692" s="273"/>
      <c r="T692" s="274"/>
      <c r="AT692" s="275" t="s">
        <v>428</v>
      </c>
      <c r="AU692" s="275" t="s">
        <v>86</v>
      </c>
      <c r="AV692" s="13" t="s">
        <v>86</v>
      </c>
      <c r="AW692" s="13" t="s">
        <v>39</v>
      </c>
      <c r="AX692" s="13" t="s">
        <v>83</v>
      </c>
      <c r="AY692" s="275" t="s">
        <v>414</v>
      </c>
    </row>
    <row r="693" s="12" customFormat="1">
      <c r="B693" s="255"/>
      <c r="C693" s="256"/>
      <c r="D693" s="252" t="s">
        <v>428</v>
      </c>
      <c r="E693" s="257" t="s">
        <v>21</v>
      </c>
      <c r="F693" s="258" t="s">
        <v>5302</v>
      </c>
      <c r="G693" s="256"/>
      <c r="H693" s="257" t="s">
        <v>21</v>
      </c>
      <c r="I693" s="259"/>
      <c r="J693" s="256"/>
      <c r="K693" s="256"/>
      <c r="L693" s="260"/>
      <c r="M693" s="261"/>
      <c r="N693" s="262"/>
      <c r="O693" s="262"/>
      <c r="P693" s="262"/>
      <c r="Q693" s="262"/>
      <c r="R693" s="262"/>
      <c r="S693" s="262"/>
      <c r="T693" s="263"/>
      <c r="AT693" s="264" t="s">
        <v>428</v>
      </c>
      <c r="AU693" s="264" t="s">
        <v>86</v>
      </c>
      <c r="AV693" s="12" t="s">
        <v>83</v>
      </c>
      <c r="AW693" s="12" t="s">
        <v>39</v>
      </c>
      <c r="AX693" s="12" t="s">
        <v>76</v>
      </c>
      <c r="AY693" s="264" t="s">
        <v>414</v>
      </c>
    </row>
    <row r="694" s="1" customFormat="1" ht="38.25" customHeight="1">
      <c r="B694" s="47"/>
      <c r="C694" s="240" t="s">
        <v>1639</v>
      </c>
      <c r="D694" s="240" t="s">
        <v>418</v>
      </c>
      <c r="E694" s="241" t="s">
        <v>5481</v>
      </c>
      <c r="F694" s="242" t="s">
        <v>5482</v>
      </c>
      <c r="G694" s="243" t="s">
        <v>145</v>
      </c>
      <c r="H694" s="244">
        <v>285</v>
      </c>
      <c r="I694" s="245"/>
      <c r="J694" s="246">
        <f>ROUND(I694*H694,2)</f>
        <v>0</v>
      </c>
      <c r="K694" s="242" t="s">
        <v>21</v>
      </c>
      <c r="L694" s="73"/>
      <c r="M694" s="247" t="s">
        <v>21</v>
      </c>
      <c r="N694" s="248" t="s">
        <v>47</v>
      </c>
      <c r="O694" s="48"/>
      <c r="P694" s="249">
        <f>O694*H694</f>
        <v>0</v>
      </c>
      <c r="Q694" s="249">
        <v>0.00018000000000000001</v>
      </c>
      <c r="R694" s="249">
        <f>Q694*H694</f>
        <v>0.051300000000000005</v>
      </c>
      <c r="S694" s="249">
        <v>0</v>
      </c>
      <c r="T694" s="250">
        <f>S694*H694</f>
        <v>0</v>
      </c>
      <c r="AR694" s="25" t="s">
        <v>690</v>
      </c>
      <c r="AT694" s="25" t="s">
        <v>418</v>
      </c>
      <c r="AU694" s="25" t="s">
        <v>86</v>
      </c>
      <c r="AY694" s="25" t="s">
        <v>414</v>
      </c>
      <c r="BE694" s="251">
        <f>IF(N694="základní",J694,0)</f>
        <v>0</v>
      </c>
      <c r="BF694" s="251">
        <f>IF(N694="snížená",J694,0)</f>
        <v>0</v>
      </c>
      <c r="BG694" s="251">
        <f>IF(N694="zákl. přenesená",J694,0)</f>
        <v>0</v>
      </c>
      <c r="BH694" s="251">
        <f>IF(N694="sníž. přenesená",J694,0)</f>
        <v>0</v>
      </c>
      <c r="BI694" s="251">
        <f>IF(N694="nulová",J694,0)</f>
        <v>0</v>
      </c>
      <c r="BJ694" s="25" t="s">
        <v>83</v>
      </c>
      <c r="BK694" s="251">
        <f>ROUND(I694*H694,2)</f>
        <v>0</v>
      </c>
      <c r="BL694" s="25" t="s">
        <v>690</v>
      </c>
      <c r="BM694" s="25" t="s">
        <v>5483</v>
      </c>
    </row>
    <row r="695" s="13" customFormat="1">
      <c r="B695" s="265"/>
      <c r="C695" s="266"/>
      <c r="D695" s="252" t="s">
        <v>428</v>
      </c>
      <c r="E695" s="267" t="s">
        <v>21</v>
      </c>
      <c r="F695" s="268" t="s">
        <v>5484</v>
      </c>
      <c r="G695" s="266"/>
      <c r="H695" s="269">
        <v>285</v>
      </c>
      <c r="I695" s="270"/>
      <c r="J695" s="266"/>
      <c r="K695" s="266"/>
      <c r="L695" s="271"/>
      <c r="M695" s="272"/>
      <c r="N695" s="273"/>
      <c r="O695" s="273"/>
      <c r="P695" s="273"/>
      <c r="Q695" s="273"/>
      <c r="R695" s="273"/>
      <c r="S695" s="273"/>
      <c r="T695" s="274"/>
      <c r="AT695" s="275" t="s">
        <v>428</v>
      </c>
      <c r="AU695" s="275" t="s">
        <v>86</v>
      </c>
      <c r="AV695" s="13" t="s">
        <v>86</v>
      </c>
      <c r="AW695" s="13" t="s">
        <v>39</v>
      </c>
      <c r="AX695" s="13" t="s">
        <v>83</v>
      </c>
      <c r="AY695" s="275" t="s">
        <v>414</v>
      </c>
    </row>
    <row r="696" s="12" customFormat="1">
      <c r="B696" s="255"/>
      <c r="C696" s="256"/>
      <c r="D696" s="252" t="s">
        <v>428</v>
      </c>
      <c r="E696" s="257" t="s">
        <v>21</v>
      </c>
      <c r="F696" s="258" t="s">
        <v>5302</v>
      </c>
      <c r="G696" s="256"/>
      <c r="H696" s="257" t="s">
        <v>21</v>
      </c>
      <c r="I696" s="259"/>
      <c r="J696" s="256"/>
      <c r="K696" s="256"/>
      <c r="L696" s="260"/>
      <c r="M696" s="261"/>
      <c r="N696" s="262"/>
      <c r="O696" s="262"/>
      <c r="P696" s="262"/>
      <c r="Q696" s="262"/>
      <c r="R696" s="262"/>
      <c r="S696" s="262"/>
      <c r="T696" s="263"/>
      <c r="AT696" s="264" t="s">
        <v>428</v>
      </c>
      <c r="AU696" s="264" t="s">
        <v>86</v>
      </c>
      <c r="AV696" s="12" t="s">
        <v>83</v>
      </c>
      <c r="AW696" s="12" t="s">
        <v>39</v>
      </c>
      <c r="AX696" s="12" t="s">
        <v>76</v>
      </c>
      <c r="AY696" s="264" t="s">
        <v>414</v>
      </c>
    </row>
    <row r="697" s="1" customFormat="1" ht="38.25" customHeight="1">
      <c r="B697" s="47"/>
      <c r="C697" s="240" t="s">
        <v>1646</v>
      </c>
      <c r="D697" s="240" t="s">
        <v>418</v>
      </c>
      <c r="E697" s="241" t="s">
        <v>5485</v>
      </c>
      <c r="F697" s="242" t="s">
        <v>5486</v>
      </c>
      <c r="G697" s="243" t="s">
        <v>145</v>
      </c>
      <c r="H697" s="244">
        <v>532</v>
      </c>
      <c r="I697" s="245"/>
      <c r="J697" s="246">
        <f>ROUND(I697*H697,2)</f>
        <v>0</v>
      </c>
      <c r="K697" s="242" t="s">
        <v>21</v>
      </c>
      <c r="L697" s="73"/>
      <c r="M697" s="247" t="s">
        <v>21</v>
      </c>
      <c r="N697" s="248" t="s">
        <v>47</v>
      </c>
      <c r="O697" s="48"/>
      <c r="P697" s="249">
        <f>O697*H697</f>
        <v>0</v>
      </c>
      <c r="Q697" s="249">
        <v>0.00016000000000000001</v>
      </c>
      <c r="R697" s="249">
        <f>Q697*H697</f>
        <v>0.085120000000000001</v>
      </c>
      <c r="S697" s="249">
        <v>0</v>
      </c>
      <c r="T697" s="250">
        <f>S697*H697</f>
        <v>0</v>
      </c>
      <c r="AR697" s="25" t="s">
        <v>690</v>
      </c>
      <c r="AT697" s="25" t="s">
        <v>418</v>
      </c>
      <c r="AU697" s="25" t="s">
        <v>86</v>
      </c>
      <c r="AY697" s="25" t="s">
        <v>414</v>
      </c>
      <c r="BE697" s="251">
        <f>IF(N697="základní",J697,0)</f>
        <v>0</v>
      </c>
      <c r="BF697" s="251">
        <f>IF(N697="snížená",J697,0)</f>
        <v>0</v>
      </c>
      <c r="BG697" s="251">
        <f>IF(N697="zákl. přenesená",J697,0)</f>
        <v>0</v>
      </c>
      <c r="BH697" s="251">
        <f>IF(N697="sníž. přenesená",J697,0)</f>
        <v>0</v>
      </c>
      <c r="BI697" s="251">
        <f>IF(N697="nulová",J697,0)</f>
        <v>0</v>
      </c>
      <c r="BJ697" s="25" t="s">
        <v>83</v>
      </c>
      <c r="BK697" s="251">
        <f>ROUND(I697*H697,2)</f>
        <v>0</v>
      </c>
      <c r="BL697" s="25" t="s">
        <v>690</v>
      </c>
      <c r="BM697" s="25" t="s">
        <v>5487</v>
      </c>
    </row>
    <row r="698" s="13" customFormat="1">
      <c r="B698" s="265"/>
      <c r="C698" s="266"/>
      <c r="D698" s="252" t="s">
        <v>428</v>
      </c>
      <c r="E698" s="267" t="s">
        <v>21</v>
      </c>
      <c r="F698" s="268" t="s">
        <v>5488</v>
      </c>
      <c r="G698" s="266"/>
      <c r="H698" s="269">
        <v>163</v>
      </c>
      <c r="I698" s="270"/>
      <c r="J698" s="266"/>
      <c r="K698" s="266"/>
      <c r="L698" s="271"/>
      <c r="M698" s="272"/>
      <c r="N698" s="273"/>
      <c r="O698" s="273"/>
      <c r="P698" s="273"/>
      <c r="Q698" s="273"/>
      <c r="R698" s="273"/>
      <c r="S698" s="273"/>
      <c r="T698" s="274"/>
      <c r="AT698" s="275" t="s">
        <v>428</v>
      </c>
      <c r="AU698" s="275" t="s">
        <v>86</v>
      </c>
      <c r="AV698" s="13" t="s">
        <v>86</v>
      </c>
      <c r="AW698" s="13" t="s">
        <v>39</v>
      </c>
      <c r="AX698" s="13" t="s">
        <v>76</v>
      </c>
      <c r="AY698" s="275" t="s">
        <v>414</v>
      </c>
    </row>
    <row r="699" s="13" customFormat="1">
      <c r="B699" s="265"/>
      <c r="C699" s="266"/>
      <c r="D699" s="252" t="s">
        <v>428</v>
      </c>
      <c r="E699" s="267" t="s">
        <v>21</v>
      </c>
      <c r="F699" s="268" t="s">
        <v>5489</v>
      </c>
      <c r="G699" s="266"/>
      <c r="H699" s="269">
        <v>148</v>
      </c>
      <c r="I699" s="270"/>
      <c r="J699" s="266"/>
      <c r="K699" s="266"/>
      <c r="L699" s="271"/>
      <c r="M699" s="272"/>
      <c r="N699" s="273"/>
      <c r="O699" s="273"/>
      <c r="P699" s="273"/>
      <c r="Q699" s="273"/>
      <c r="R699" s="273"/>
      <c r="S699" s="273"/>
      <c r="T699" s="274"/>
      <c r="AT699" s="275" t="s">
        <v>428</v>
      </c>
      <c r="AU699" s="275" t="s">
        <v>86</v>
      </c>
      <c r="AV699" s="13" t="s">
        <v>86</v>
      </c>
      <c r="AW699" s="13" t="s">
        <v>39</v>
      </c>
      <c r="AX699" s="13" t="s">
        <v>76</v>
      </c>
      <c r="AY699" s="275" t="s">
        <v>414</v>
      </c>
    </row>
    <row r="700" s="13" customFormat="1">
      <c r="B700" s="265"/>
      <c r="C700" s="266"/>
      <c r="D700" s="252" t="s">
        <v>428</v>
      </c>
      <c r="E700" s="267" t="s">
        <v>21</v>
      </c>
      <c r="F700" s="268" t="s">
        <v>5490</v>
      </c>
      <c r="G700" s="266"/>
      <c r="H700" s="269">
        <v>221</v>
      </c>
      <c r="I700" s="270"/>
      <c r="J700" s="266"/>
      <c r="K700" s="266"/>
      <c r="L700" s="271"/>
      <c r="M700" s="272"/>
      <c r="N700" s="273"/>
      <c r="O700" s="273"/>
      <c r="P700" s="273"/>
      <c r="Q700" s="273"/>
      <c r="R700" s="273"/>
      <c r="S700" s="273"/>
      <c r="T700" s="274"/>
      <c r="AT700" s="275" t="s">
        <v>428</v>
      </c>
      <c r="AU700" s="275" t="s">
        <v>86</v>
      </c>
      <c r="AV700" s="13" t="s">
        <v>86</v>
      </c>
      <c r="AW700" s="13" t="s">
        <v>39</v>
      </c>
      <c r="AX700" s="13" t="s">
        <v>76</v>
      </c>
      <c r="AY700" s="275" t="s">
        <v>414</v>
      </c>
    </row>
    <row r="701" s="15" customFormat="1">
      <c r="B701" s="287"/>
      <c r="C701" s="288"/>
      <c r="D701" s="252" t="s">
        <v>428</v>
      </c>
      <c r="E701" s="289" t="s">
        <v>21</v>
      </c>
      <c r="F701" s="290" t="s">
        <v>235</v>
      </c>
      <c r="G701" s="288"/>
      <c r="H701" s="291">
        <v>532</v>
      </c>
      <c r="I701" s="292"/>
      <c r="J701" s="288"/>
      <c r="K701" s="288"/>
      <c r="L701" s="293"/>
      <c r="M701" s="294"/>
      <c r="N701" s="295"/>
      <c r="O701" s="295"/>
      <c r="P701" s="295"/>
      <c r="Q701" s="295"/>
      <c r="R701" s="295"/>
      <c r="S701" s="295"/>
      <c r="T701" s="296"/>
      <c r="AT701" s="297" t="s">
        <v>428</v>
      </c>
      <c r="AU701" s="297" t="s">
        <v>86</v>
      </c>
      <c r="AV701" s="15" t="s">
        <v>422</v>
      </c>
      <c r="AW701" s="15" t="s">
        <v>39</v>
      </c>
      <c r="AX701" s="15" t="s">
        <v>83</v>
      </c>
      <c r="AY701" s="297" t="s">
        <v>414</v>
      </c>
    </row>
    <row r="702" s="12" customFormat="1">
      <c r="B702" s="255"/>
      <c r="C702" s="256"/>
      <c r="D702" s="252" t="s">
        <v>428</v>
      </c>
      <c r="E702" s="257" t="s">
        <v>21</v>
      </c>
      <c r="F702" s="258" t="s">
        <v>5302</v>
      </c>
      <c r="G702" s="256"/>
      <c r="H702" s="257" t="s">
        <v>21</v>
      </c>
      <c r="I702" s="259"/>
      <c r="J702" s="256"/>
      <c r="K702" s="256"/>
      <c r="L702" s="260"/>
      <c r="M702" s="261"/>
      <c r="N702" s="262"/>
      <c r="O702" s="262"/>
      <c r="P702" s="262"/>
      <c r="Q702" s="262"/>
      <c r="R702" s="262"/>
      <c r="S702" s="262"/>
      <c r="T702" s="263"/>
      <c r="AT702" s="264" t="s">
        <v>428</v>
      </c>
      <c r="AU702" s="264" t="s">
        <v>86</v>
      </c>
      <c r="AV702" s="12" t="s">
        <v>83</v>
      </c>
      <c r="AW702" s="12" t="s">
        <v>39</v>
      </c>
      <c r="AX702" s="12" t="s">
        <v>76</v>
      </c>
      <c r="AY702" s="264" t="s">
        <v>414</v>
      </c>
    </row>
    <row r="703" s="1" customFormat="1" ht="38.25" customHeight="1">
      <c r="B703" s="47"/>
      <c r="C703" s="240" t="s">
        <v>1650</v>
      </c>
      <c r="D703" s="240" t="s">
        <v>418</v>
      </c>
      <c r="E703" s="241" t="s">
        <v>5491</v>
      </c>
      <c r="F703" s="242" t="s">
        <v>5492</v>
      </c>
      <c r="G703" s="243" t="s">
        <v>145</v>
      </c>
      <c r="H703" s="244">
        <v>417</v>
      </c>
      <c r="I703" s="245"/>
      <c r="J703" s="246">
        <f>ROUND(I703*H703,2)</f>
        <v>0</v>
      </c>
      <c r="K703" s="242" t="s">
        <v>21</v>
      </c>
      <c r="L703" s="73"/>
      <c r="M703" s="247" t="s">
        <v>21</v>
      </c>
      <c r="N703" s="248" t="s">
        <v>47</v>
      </c>
      <c r="O703" s="48"/>
      <c r="P703" s="249">
        <f>O703*H703</f>
        <v>0</v>
      </c>
      <c r="Q703" s="249">
        <v>0.00040000000000000002</v>
      </c>
      <c r="R703" s="249">
        <f>Q703*H703</f>
        <v>0.1668</v>
      </c>
      <c r="S703" s="249">
        <v>0</v>
      </c>
      <c r="T703" s="250">
        <f>S703*H703</f>
        <v>0</v>
      </c>
      <c r="AR703" s="25" t="s">
        <v>690</v>
      </c>
      <c r="AT703" s="25" t="s">
        <v>418</v>
      </c>
      <c r="AU703" s="25" t="s">
        <v>86</v>
      </c>
      <c r="AY703" s="25" t="s">
        <v>414</v>
      </c>
      <c r="BE703" s="251">
        <f>IF(N703="základní",J703,0)</f>
        <v>0</v>
      </c>
      <c r="BF703" s="251">
        <f>IF(N703="snížená",J703,0)</f>
        <v>0</v>
      </c>
      <c r="BG703" s="251">
        <f>IF(N703="zákl. přenesená",J703,0)</f>
        <v>0</v>
      </c>
      <c r="BH703" s="251">
        <f>IF(N703="sníž. přenesená",J703,0)</f>
        <v>0</v>
      </c>
      <c r="BI703" s="251">
        <f>IF(N703="nulová",J703,0)</f>
        <v>0</v>
      </c>
      <c r="BJ703" s="25" t="s">
        <v>83</v>
      </c>
      <c r="BK703" s="251">
        <f>ROUND(I703*H703,2)</f>
        <v>0</v>
      </c>
      <c r="BL703" s="25" t="s">
        <v>690</v>
      </c>
      <c r="BM703" s="25" t="s">
        <v>5493</v>
      </c>
    </row>
    <row r="704" s="13" customFormat="1">
      <c r="B704" s="265"/>
      <c r="C704" s="266"/>
      <c r="D704" s="252" t="s">
        <v>428</v>
      </c>
      <c r="E704" s="267" t="s">
        <v>21</v>
      </c>
      <c r="F704" s="268" t="s">
        <v>5494</v>
      </c>
      <c r="G704" s="266"/>
      <c r="H704" s="269">
        <v>234</v>
      </c>
      <c r="I704" s="270"/>
      <c r="J704" s="266"/>
      <c r="K704" s="266"/>
      <c r="L704" s="271"/>
      <c r="M704" s="272"/>
      <c r="N704" s="273"/>
      <c r="O704" s="273"/>
      <c r="P704" s="273"/>
      <c r="Q704" s="273"/>
      <c r="R704" s="273"/>
      <c r="S704" s="273"/>
      <c r="T704" s="274"/>
      <c r="AT704" s="275" t="s">
        <v>428</v>
      </c>
      <c r="AU704" s="275" t="s">
        <v>86</v>
      </c>
      <c r="AV704" s="13" t="s">
        <v>86</v>
      </c>
      <c r="AW704" s="13" t="s">
        <v>39</v>
      </c>
      <c r="AX704" s="13" t="s">
        <v>76</v>
      </c>
      <c r="AY704" s="275" t="s">
        <v>414</v>
      </c>
    </row>
    <row r="705" s="13" customFormat="1">
      <c r="B705" s="265"/>
      <c r="C705" s="266"/>
      <c r="D705" s="252" t="s">
        <v>428</v>
      </c>
      <c r="E705" s="267" t="s">
        <v>21</v>
      </c>
      <c r="F705" s="268" t="s">
        <v>5495</v>
      </c>
      <c r="G705" s="266"/>
      <c r="H705" s="269">
        <v>183</v>
      </c>
      <c r="I705" s="270"/>
      <c r="J705" s="266"/>
      <c r="K705" s="266"/>
      <c r="L705" s="271"/>
      <c r="M705" s="272"/>
      <c r="N705" s="273"/>
      <c r="O705" s="273"/>
      <c r="P705" s="273"/>
      <c r="Q705" s="273"/>
      <c r="R705" s="273"/>
      <c r="S705" s="273"/>
      <c r="T705" s="274"/>
      <c r="AT705" s="275" t="s">
        <v>428</v>
      </c>
      <c r="AU705" s="275" t="s">
        <v>86</v>
      </c>
      <c r="AV705" s="13" t="s">
        <v>86</v>
      </c>
      <c r="AW705" s="13" t="s">
        <v>39</v>
      </c>
      <c r="AX705" s="13" t="s">
        <v>76</v>
      </c>
      <c r="AY705" s="275" t="s">
        <v>414</v>
      </c>
    </row>
    <row r="706" s="15" customFormat="1">
      <c r="B706" s="287"/>
      <c r="C706" s="288"/>
      <c r="D706" s="252" t="s">
        <v>428</v>
      </c>
      <c r="E706" s="289" t="s">
        <v>21</v>
      </c>
      <c r="F706" s="290" t="s">
        <v>235</v>
      </c>
      <c r="G706" s="288"/>
      <c r="H706" s="291">
        <v>417</v>
      </c>
      <c r="I706" s="292"/>
      <c r="J706" s="288"/>
      <c r="K706" s="288"/>
      <c r="L706" s="293"/>
      <c r="M706" s="294"/>
      <c r="N706" s="295"/>
      <c r="O706" s="295"/>
      <c r="P706" s="295"/>
      <c r="Q706" s="295"/>
      <c r="R706" s="295"/>
      <c r="S706" s="295"/>
      <c r="T706" s="296"/>
      <c r="AT706" s="297" t="s">
        <v>428</v>
      </c>
      <c r="AU706" s="297" t="s">
        <v>86</v>
      </c>
      <c r="AV706" s="15" t="s">
        <v>422</v>
      </c>
      <c r="AW706" s="15" t="s">
        <v>39</v>
      </c>
      <c r="AX706" s="15" t="s">
        <v>83</v>
      </c>
      <c r="AY706" s="297" t="s">
        <v>414</v>
      </c>
    </row>
    <row r="707" s="12" customFormat="1">
      <c r="B707" s="255"/>
      <c r="C707" s="256"/>
      <c r="D707" s="252" t="s">
        <v>428</v>
      </c>
      <c r="E707" s="257" t="s">
        <v>21</v>
      </c>
      <c r="F707" s="258" t="s">
        <v>5302</v>
      </c>
      <c r="G707" s="256"/>
      <c r="H707" s="257" t="s">
        <v>21</v>
      </c>
      <c r="I707" s="259"/>
      <c r="J707" s="256"/>
      <c r="K707" s="256"/>
      <c r="L707" s="260"/>
      <c r="M707" s="261"/>
      <c r="N707" s="262"/>
      <c r="O707" s="262"/>
      <c r="P707" s="262"/>
      <c r="Q707" s="262"/>
      <c r="R707" s="262"/>
      <c r="S707" s="262"/>
      <c r="T707" s="263"/>
      <c r="AT707" s="264" t="s">
        <v>428</v>
      </c>
      <c r="AU707" s="264" t="s">
        <v>86</v>
      </c>
      <c r="AV707" s="12" t="s">
        <v>83</v>
      </c>
      <c r="AW707" s="12" t="s">
        <v>39</v>
      </c>
      <c r="AX707" s="12" t="s">
        <v>76</v>
      </c>
      <c r="AY707" s="264" t="s">
        <v>414</v>
      </c>
    </row>
    <row r="708" s="1" customFormat="1" ht="16.5" customHeight="1">
      <c r="B708" s="47"/>
      <c r="C708" s="240" t="s">
        <v>1655</v>
      </c>
      <c r="D708" s="240" t="s">
        <v>418</v>
      </c>
      <c r="E708" s="241" t="s">
        <v>5496</v>
      </c>
      <c r="F708" s="242" t="s">
        <v>5497</v>
      </c>
      <c r="G708" s="243" t="s">
        <v>678</v>
      </c>
      <c r="H708" s="244">
        <v>683</v>
      </c>
      <c r="I708" s="245"/>
      <c r="J708" s="246">
        <f>ROUND(I708*H708,2)</f>
        <v>0</v>
      </c>
      <c r="K708" s="242" t="s">
        <v>421</v>
      </c>
      <c r="L708" s="73"/>
      <c r="M708" s="247" t="s">
        <v>21</v>
      </c>
      <c r="N708" s="248" t="s">
        <v>47</v>
      </c>
      <c r="O708" s="48"/>
      <c r="P708" s="249">
        <f>O708*H708</f>
        <v>0</v>
      </c>
      <c r="Q708" s="249">
        <v>0</v>
      </c>
      <c r="R708" s="249">
        <f>Q708*H708</f>
        <v>0</v>
      </c>
      <c r="S708" s="249">
        <v>0</v>
      </c>
      <c r="T708" s="250">
        <f>S708*H708</f>
        <v>0</v>
      </c>
      <c r="AR708" s="25" t="s">
        <v>690</v>
      </c>
      <c r="AT708" s="25" t="s">
        <v>418</v>
      </c>
      <c r="AU708" s="25" t="s">
        <v>86</v>
      </c>
      <c r="AY708" s="25" t="s">
        <v>414</v>
      </c>
      <c r="BE708" s="251">
        <f>IF(N708="základní",J708,0)</f>
        <v>0</v>
      </c>
      <c r="BF708" s="251">
        <f>IF(N708="snížená",J708,0)</f>
        <v>0</v>
      </c>
      <c r="BG708" s="251">
        <f>IF(N708="zákl. přenesená",J708,0)</f>
        <v>0</v>
      </c>
      <c r="BH708" s="251">
        <f>IF(N708="sníž. přenesená",J708,0)</f>
        <v>0</v>
      </c>
      <c r="BI708" s="251">
        <f>IF(N708="nulová",J708,0)</f>
        <v>0</v>
      </c>
      <c r="BJ708" s="25" t="s">
        <v>83</v>
      </c>
      <c r="BK708" s="251">
        <f>ROUND(I708*H708,2)</f>
        <v>0</v>
      </c>
      <c r="BL708" s="25" t="s">
        <v>690</v>
      </c>
      <c r="BM708" s="25" t="s">
        <v>5498</v>
      </c>
    </row>
    <row r="709" s="1" customFormat="1">
      <c r="B709" s="47"/>
      <c r="C709" s="75"/>
      <c r="D709" s="252" t="s">
        <v>425</v>
      </c>
      <c r="E709" s="75"/>
      <c r="F709" s="253" t="s">
        <v>5499</v>
      </c>
      <c r="G709" s="75"/>
      <c r="H709" s="75"/>
      <c r="I709" s="208"/>
      <c r="J709" s="75"/>
      <c r="K709" s="75"/>
      <c r="L709" s="73"/>
      <c r="M709" s="254"/>
      <c r="N709" s="48"/>
      <c r="O709" s="48"/>
      <c r="P709" s="48"/>
      <c r="Q709" s="48"/>
      <c r="R709" s="48"/>
      <c r="S709" s="48"/>
      <c r="T709" s="96"/>
      <c r="AT709" s="25" t="s">
        <v>425</v>
      </c>
      <c r="AU709" s="25" t="s">
        <v>86</v>
      </c>
    </row>
    <row r="710" s="12" customFormat="1">
      <c r="B710" s="255"/>
      <c r="C710" s="256"/>
      <c r="D710" s="252" t="s">
        <v>428</v>
      </c>
      <c r="E710" s="257" t="s">
        <v>21</v>
      </c>
      <c r="F710" s="258" t="s">
        <v>5500</v>
      </c>
      <c r="G710" s="256"/>
      <c r="H710" s="257" t="s">
        <v>21</v>
      </c>
      <c r="I710" s="259"/>
      <c r="J710" s="256"/>
      <c r="K710" s="256"/>
      <c r="L710" s="260"/>
      <c r="M710" s="261"/>
      <c r="N710" s="262"/>
      <c r="O710" s="262"/>
      <c r="P710" s="262"/>
      <c r="Q710" s="262"/>
      <c r="R710" s="262"/>
      <c r="S710" s="262"/>
      <c r="T710" s="263"/>
      <c r="AT710" s="264" t="s">
        <v>428</v>
      </c>
      <c r="AU710" s="264" t="s">
        <v>86</v>
      </c>
      <c r="AV710" s="12" t="s">
        <v>83</v>
      </c>
      <c r="AW710" s="12" t="s">
        <v>39</v>
      </c>
      <c r="AX710" s="12" t="s">
        <v>76</v>
      </c>
      <c r="AY710" s="264" t="s">
        <v>414</v>
      </c>
    </row>
    <row r="711" s="13" customFormat="1">
      <c r="B711" s="265"/>
      <c r="C711" s="266"/>
      <c r="D711" s="252" t="s">
        <v>428</v>
      </c>
      <c r="E711" s="267" t="s">
        <v>21</v>
      </c>
      <c r="F711" s="268" t="s">
        <v>5501</v>
      </c>
      <c r="G711" s="266"/>
      <c r="H711" s="269">
        <v>651</v>
      </c>
      <c r="I711" s="270"/>
      <c r="J711" s="266"/>
      <c r="K711" s="266"/>
      <c r="L711" s="271"/>
      <c r="M711" s="272"/>
      <c r="N711" s="273"/>
      <c r="O711" s="273"/>
      <c r="P711" s="273"/>
      <c r="Q711" s="273"/>
      <c r="R711" s="273"/>
      <c r="S711" s="273"/>
      <c r="T711" s="274"/>
      <c r="AT711" s="275" t="s">
        <v>428</v>
      </c>
      <c r="AU711" s="275" t="s">
        <v>86</v>
      </c>
      <c r="AV711" s="13" t="s">
        <v>86</v>
      </c>
      <c r="AW711" s="13" t="s">
        <v>39</v>
      </c>
      <c r="AX711" s="13" t="s">
        <v>76</v>
      </c>
      <c r="AY711" s="275" t="s">
        <v>414</v>
      </c>
    </row>
    <row r="712" s="13" customFormat="1">
      <c r="B712" s="265"/>
      <c r="C712" s="266"/>
      <c r="D712" s="252" t="s">
        <v>428</v>
      </c>
      <c r="E712" s="267" t="s">
        <v>21</v>
      </c>
      <c r="F712" s="268" t="s">
        <v>5502</v>
      </c>
      <c r="G712" s="266"/>
      <c r="H712" s="269">
        <v>32</v>
      </c>
      <c r="I712" s="270"/>
      <c r="J712" s="266"/>
      <c r="K712" s="266"/>
      <c r="L712" s="271"/>
      <c r="M712" s="272"/>
      <c r="N712" s="273"/>
      <c r="O712" s="273"/>
      <c r="P712" s="273"/>
      <c r="Q712" s="273"/>
      <c r="R712" s="273"/>
      <c r="S712" s="273"/>
      <c r="T712" s="274"/>
      <c r="AT712" s="275" t="s">
        <v>428</v>
      </c>
      <c r="AU712" s="275" t="s">
        <v>86</v>
      </c>
      <c r="AV712" s="13" t="s">
        <v>86</v>
      </c>
      <c r="AW712" s="13" t="s">
        <v>39</v>
      </c>
      <c r="AX712" s="13" t="s">
        <v>76</v>
      </c>
      <c r="AY712" s="275" t="s">
        <v>414</v>
      </c>
    </row>
    <row r="713" s="15" customFormat="1">
      <c r="B713" s="287"/>
      <c r="C713" s="288"/>
      <c r="D713" s="252" t="s">
        <v>428</v>
      </c>
      <c r="E713" s="289" t="s">
        <v>21</v>
      </c>
      <c r="F713" s="290" t="s">
        <v>235</v>
      </c>
      <c r="G713" s="288"/>
      <c r="H713" s="291">
        <v>683</v>
      </c>
      <c r="I713" s="292"/>
      <c r="J713" s="288"/>
      <c r="K713" s="288"/>
      <c r="L713" s="293"/>
      <c r="M713" s="294"/>
      <c r="N713" s="295"/>
      <c r="O713" s="295"/>
      <c r="P713" s="295"/>
      <c r="Q713" s="295"/>
      <c r="R713" s="295"/>
      <c r="S713" s="295"/>
      <c r="T713" s="296"/>
      <c r="AT713" s="297" t="s">
        <v>428</v>
      </c>
      <c r="AU713" s="297" t="s">
        <v>86</v>
      </c>
      <c r="AV713" s="15" t="s">
        <v>422</v>
      </c>
      <c r="AW713" s="15" t="s">
        <v>39</v>
      </c>
      <c r="AX713" s="15" t="s">
        <v>83</v>
      </c>
      <c r="AY713" s="297" t="s">
        <v>414</v>
      </c>
    </row>
    <row r="714" s="12" customFormat="1">
      <c r="B714" s="255"/>
      <c r="C714" s="256"/>
      <c r="D714" s="252" t="s">
        <v>428</v>
      </c>
      <c r="E714" s="257" t="s">
        <v>21</v>
      </c>
      <c r="F714" s="258" t="s">
        <v>5302</v>
      </c>
      <c r="G714" s="256"/>
      <c r="H714" s="257" t="s">
        <v>21</v>
      </c>
      <c r="I714" s="259"/>
      <c r="J714" s="256"/>
      <c r="K714" s="256"/>
      <c r="L714" s="260"/>
      <c r="M714" s="261"/>
      <c r="N714" s="262"/>
      <c r="O714" s="262"/>
      <c r="P714" s="262"/>
      <c r="Q714" s="262"/>
      <c r="R714" s="262"/>
      <c r="S714" s="262"/>
      <c r="T714" s="263"/>
      <c r="AT714" s="264" t="s">
        <v>428</v>
      </c>
      <c r="AU714" s="264" t="s">
        <v>86</v>
      </c>
      <c r="AV714" s="12" t="s">
        <v>83</v>
      </c>
      <c r="AW714" s="12" t="s">
        <v>39</v>
      </c>
      <c r="AX714" s="12" t="s">
        <v>76</v>
      </c>
      <c r="AY714" s="264" t="s">
        <v>414</v>
      </c>
    </row>
    <row r="715" s="1" customFormat="1" ht="25.5" customHeight="1">
      <c r="B715" s="47"/>
      <c r="C715" s="240" t="s">
        <v>1660</v>
      </c>
      <c r="D715" s="240" t="s">
        <v>418</v>
      </c>
      <c r="E715" s="241" t="s">
        <v>5503</v>
      </c>
      <c r="F715" s="242" t="s">
        <v>5504</v>
      </c>
      <c r="G715" s="243" t="s">
        <v>3412</v>
      </c>
      <c r="H715" s="244">
        <v>2</v>
      </c>
      <c r="I715" s="245"/>
      <c r="J715" s="246">
        <f>ROUND(I715*H715,2)</f>
        <v>0</v>
      </c>
      <c r="K715" s="242" t="s">
        <v>21</v>
      </c>
      <c r="L715" s="73"/>
      <c r="M715" s="247" t="s">
        <v>21</v>
      </c>
      <c r="N715" s="248" t="s">
        <v>47</v>
      </c>
      <c r="O715" s="48"/>
      <c r="P715" s="249">
        <f>O715*H715</f>
        <v>0</v>
      </c>
      <c r="Q715" s="249">
        <v>0.028400000000000002</v>
      </c>
      <c r="R715" s="249">
        <f>Q715*H715</f>
        <v>0.056800000000000003</v>
      </c>
      <c r="S715" s="249">
        <v>0</v>
      </c>
      <c r="T715" s="250">
        <f>S715*H715</f>
        <v>0</v>
      </c>
      <c r="AR715" s="25" t="s">
        <v>690</v>
      </c>
      <c r="AT715" s="25" t="s">
        <v>418</v>
      </c>
      <c r="AU715" s="25" t="s">
        <v>86</v>
      </c>
      <c r="AY715" s="25" t="s">
        <v>414</v>
      </c>
      <c r="BE715" s="251">
        <f>IF(N715="základní",J715,0)</f>
        <v>0</v>
      </c>
      <c r="BF715" s="251">
        <f>IF(N715="snížená",J715,0)</f>
        <v>0</v>
      </c>
      <c r="BG715" s="251">
        <f>IF(N715="zákl. přenesená",J715,0)</f>
        <v>0</v>
      </c>
      <c r="BH715" s="251">
        <f>IF(N715="sníž. přenesená",J715,0)</f>
        <v>0</v>
      </c>
      <c r="BI715" s="251">
        <f>IF(N715="nulová",J715,0)</f>
        <v>0</v>
      </c>
      <c r="BJ715" s="25" t="s">
        <v>83</v>
      </c>
      <c r="BK715" s="251">
        <f>ROUND(I715*H715,2)</f>
        <v>0</v>
      </c>
      <c r="BL715" s="25" t="s">
        <v>690</v>
      </c>
      <c r="BM715" s="25" t="s">
        <v>5505</v>
      </c>
    </row>
    <row r="716" s="13" customFormat="1">
      <c r="B716" s="265"/>
      <c r="C716" s="266"/>
      <c r="D716" s="252" t="s">
        <v>428</v>
      </c>
      <c r="E716" s="267" t="s">
        <v>21</v>
      </c>
      <c r="F716" s="268" t="s">
        <v>5419</v>
      </c>
      <c r="G716" s="266"/>
      <c r="H716" s="269">
        <v>2</v>
      </c>
      <c r="I716" s="270"/>
      <c r="J716" s="266"/>
      <c r="K716" s="266"/>
      <c r="L716" s="271"/>
      <c r="M716" s="272"/>
      <c r="N716" s="273"/>
      <c r="O716" s="273"/>
      <c r="P716" s="273"/>
      <c r="Q716" s="273"/>
      <c r="R716" s="273"/>
      <c r="S716" s="273"/>
      <c r="T716" s="274"/>
      <c r="AT716" s="275" t="s">
        <v>428</v>
      </c>
      <c r="AU716" s="275" t="s">
        <v>86</v>
      </c>
      <c r="AV716" s="13" t="s">
        <v>86</v>
      </c>
      <c r="AW716" s="13" t="s">
        <v>39</v>
      </c>
      <c r="AX716" s="13" t="s">
        <v>83</v>
      </c>
      <c r="AY716" s="275" t="s">
        <v>414</v>
      </c>
    </row>
    <row r="717" s="1" customFormat="1" ht="16.5" customHeight="1">
      <c r="B717" s="47"/>
      <c r="C717" s="240" t="s">
        <v>1665</v>
      </c>
      <c r="D717" s="240" t="s">
        <v>418</v>
      </c>
      <c r="E717" s="241" t="s">
        <v>5506</v>
      </c>
      <c r="F717" s="242" t="s">
        <v>5507</v>
      </c>
      <c r="G717" s="243" t="s">
        <v>678</v>
      </c>
      <c r="H717" s="244">
        <v>30</v>
      </c>
      <c r="I717" s="245"/>
      <c r="J717" s="246">
        <f>ROUND(I717*H717,2)</f>
        <v>0</v>
      </c>
      <c r="K717" s="242" t="s">
        <v>421</v>
      </c>
      <c r="L717" s="73"/>
      <c r="M717" s="247" t="s">
        <v>21</v>
      </c>
      <c r="N717" s="248" t="s">
        <v>47</v>
      </c>
      <c r="O717" s="48"/>
      <c r="P717" s="249">
        <f>O717*H717</f>
        <v>0</v>
      </c>
      <c r="Q717" s="249">
        <v>0.00022000000000000001</v>
      </c>
      <c r="R717" s="249">
        <f>Q717*H717</f>
        <v>0.0066</v>
      </c>
      <c r="S717" s="249">
        <v>0</v>
      </c>
      <c r="T717" s="250">
        <f>S717*H717</f>
        <v>0</v>
      </c>
      <c r="AR717" s="25" t="s">
        <v>690</v>
      </c>
      <c r="AT717" s="25" t="s">
        <v>418</v>
      </c>
      <c r="AU717" s="25" t="s">
        <v>86</v>
      </c>
      <c r="AY717" s="25" t="s">
        <v>414</v>
      </c>
      <c r="BE717" s="251">
        <f>IF(N717="základní",J717,0)</f>
        <v>0</v>
      </c>
      <c r="BF717" s="251">
        <f>IF(N717="snížená",J717,0)</f>
        <v>0</v>
      </c>
      <c r="BG717" s="251">
        <f>IF(N717="zákl. přenesená",J717,0)</f>
        <v>0</v>
      </c>
      <c r="BH717" s="251">
        <f>IF(N717="sníž. přenesená",J717,0)</f>
        <v>0</v>
      </c>
      <c r="BI717" s="251">
        <f>IF(N717="nulová",J717,0)</f>
        <v>0</v>
      </c>
      <c r="BJ717" s="25" t="s">
        <v>83</v>
      </c>
      <c r="BK717" s="251">
        <f>ROUND(I717*H717,2)</f>
        <v>0</v>
      </c>
      <c r="BL717" s="25" t="s">
        <v>690</v>
      </c>
      <c r="BM717" s="25" t="s">
        <v>5508</v>
      </c>
    </row>
    <row r="718" s="1" customFormat="1">
      <c r="B718" s="47"/>
      <c r="C718" s="75"/>
      <c r="D718" s="252" t="s">
        <v>425</v>
      </c>
      <c r="E718" s="75"/>
      <c r="F718" s="253" t="s">
        <v>5509</v>
      </c>
      <c r="G718" s="75"/>
      <c r="H718" s="75"/>
      <c r="I718" s="208"/>
      <c r="J718" s="75"/>
      <c r="K718" s="75"/>
      <c r="L718" s="73"/>
      <c r="M718" s="254"/>
      <c r="N718" s="48"/>
      <c r="O718" s="48"/>
      <c r="P718" s="48"/>
      <c r="Q718" s="48"/>
      <c r="R718" s="48"/>
      <c r="S718" s="48"/>
      <c r="T718" s="96"/>
      <c r="AT718" s="25" t="s">
        <v>425</v>
      </c>
      <c r="AU718" s="25" t="s">
        <v>86</v>
      </c>
    </row>
    <row r="719" s="13" customFormat="1">
      <c r="B719" s="265"/>
      <c r="C719" s="266"/>
      <c r="D719" s="252" t="s">
        <v>428</v>
      </c>
      <c r="E719" s="267" t="s">
        <v>21</v>
      </c>
      <c r="F719" s="268" t="s">
        <v>5510</v>
      </c>
      <c r="G719" s="266"/>
      <c r="H719" s="269">
        <v>30</v>
      </c>
      <c r="I719" s="270"/>
      <c r="J719" s="266"/>
      <c r="K719" s="266"/>
      <c r="L719" s="271"/>
      <c r="M719" s="272"/>
      <c r="N719" s="273"/>
      <c r="O719" s="273"/>
      <c r="P719" s="273"/>
      <c r="Q719" s="273"/>
      <c r="R719" s="273"/>
      <c r="S719" s="273"/>
      <c r="T719" s="274"/>
      <c r="AT719" s="275" t="s">
        <v>428</v>
      </c>
      <c r="AU719" s="275" t="s">
        <v>86</v>
      </c>
      <c r="AV719" s="13" t="s">
        <v>86</v>
      </c>
      <c r="AW719" s="13" t="s">
        <v>39</v>
      </c>
      <c r="AX719" s="13" t="s">
        <v>83</v>
      </c>
      <c r="AY719" s="275" t="s">
        <v>414</v>
      </c>
    </row>
    <row r="720" s="1" customFormat="1" ht="16.5" customHeight="1">
      <c r="B720" s="47"/>
      <c r="C720" s="240" t="s">
        <v>1670</v>
      </c>
      <c r="D720" s="240" t="s">
        <v>418</v>
      </c>
      <c r="E720" s="241" t="s">
        <v>5511</v>
      </c>
      <c r="F720" s="242" t="s">
        <v>5512</v>
      </c>
      <c r="G720" s="243" t="s">
        <v>678</v>
      </c>
      <c r="H720" s="244">
        <v>45</v>
      </c>
      <c r="I720" s="245"/>
      <c r="J720" s="246">
        <f>ROUND(I720*H720,2)</f>
        <v>0</v>
      </c>
      <c r="K720" s="242" t="s">
        <v>421</v>
      </c>
      <c r="L720" s="73"/>
      <c r="M720" s="247" t="s">
        <v>21</v>
      </c>
      <c r="N720" s="248" t="s">
        <v>47</v>
      </c>
      <c r="O720" s="48"/>
      <c r="P720" s="249">
        <f>O720*H720</f>
        <v>0</v>
      </c>
      <c r="Q720" s="249">
        <v>0.00027</v>
      </c>
      <c r="R720" s="249">
        <f>Q720*H720</f>
        <v>0.012149999999999999</v>
      </c>
      <c r="S720" s="249">
        <v>0</v>
      </c>
      <c r="T720" s="250">
        <f>S720*H720</f>
        <v>0</v>
      </c>
      <c r="AR720" s="25" t="s">
        <v>690</v>
      </c>
      <c r="AT720" s="25" t="s">
        <v>418</v>
      </c>
      <c r="AU720" s="25" t="s">
        <v>86</v>
      </c>
      <c r="AY720" s="25" t="s">
        <v>414</v>
      </c>
      <c r="BE720" s="251">
        <f>IF(N720="základní",J720,0)</f>
        <v>0</v>
      </c>
      <c r="BF720" s="251">
        <f>IF(N720="snížená",J720,0)</f>
        <v>0</v>
      </c>
      <c r="BG720" s="251">
        <f>IF(N720="zákl. přenesená",J720,0)</f>
        <v>0</v>
      </c>
      <c r="BH720" s="251">
        <f>IF(N720="sníž. přenesená",J720,0)</f>
        <v>0</v>
      </c>
      <c r="BI720" s="251">
        <f>IF(N720="nulová",J720,0)</f>
        <v>0</v>
      </c>
      <c r="BJ720" s="25" t="s">
        <v>83</v>
      </c>
      <c r="BK720" s="251">
        <f>ROUND(I720*H720,2)</f>
        <v>0</v>
      </c>
      <c r="BL720" s="25" t="s">
        <v>690</v>
      </c>
      <c r="BM720" s="25" t="s">
        <v>5513</v>
      </c>
    </row>
    <row r="721" s="1" customFormat="1">
      <c r="B721" s="47"/>
      <c r="C721" s="75"/>
      <c r="D721" s="252" t="s">
        <v>425</v>
      </c>
      <c r="E721" s="75"/>
      <c r="F721" s="253" t="s">
        <v>5509</v>
      </c>
      <c r="G721" s="75"/>
      <c r="H721" s="75"/>
      <c r="I721" s="208"/>
      <c r="J721" s="75"/>
      <c r="K721" s="75"/>
      <c r="L721" s="73"/>
      <c r="M721" s="254"/>
      <c r="N721" s="48"/>
      <c r="O721" s="48"/>
      <c r="P721" s="48"/>
      <c r="Q721" s="48"/>
      <c r="R721" s="48"/>
      <c r="S721" s="48"/>
      <c r="T721" s="96"/>
      <c r="AT721" s="25" t="s">
        <v>425</v>
      </c>
      <c r="AU721" s="25" t="s">
        <v>86</v>
      </c>
    </row>
    <row r="722" s="13" customFormat="1">
      <c r="B722" s="265"/>
      <c r="C722" s="266"/>
      <c r="D722" s="252" t="s">
        <v>428</v>
      </c>
      <c r="E722" s="267" t="s">
        <v>21</v>
      </c>
      <c r="F722" s="268" t="s">
        <v>5514</v>
      </c>
      <c r="G722" s="266"/>
      <c r="H722" s="269">
        <v>45</v>
      </c>
      <c r="I722" s="270"/>
      <c r="J722" s="266"/>
      <c r="K722" s="266"/>
      <c r="L722" s="271"/>
      <c r="M722" s="272"/>
      <c r="N722" s="273"/>
      <c r="O722" s="273"/>
      <c r="P722" s="273"/>
      <c r="Q722" s="273"/>
      <c r="R722" s="273"/>
      <c r="S722" s="273"/>
      <c r="T722" s="274"/>
      <c r="AT722" s="275" t="s">
        <v>428</v>
      </c>
      <c r="AU722" s="275" t="s">
        <v>86</v>
      </c>
      <c r="AV722" s="13" t="s">
        <v>86</v>
      </c>
      <c r="AW722" s="13" t="s">
        <v>39</v>
      </c>
      <c r="AX722" s="13" t="s">
        <v>83</v>
      </c>
      <c r="AY722" s="275" t="s">
        <v>414</v>
      </c>
    </row>
    <row r="723" s="1" customFormat="1" ht="16.5" customHeight="1">
      <c r="B723" s="47"/>
      <c r="C723" s="240" t="s">
        <v>1675</v>
      </c>
      <c r="D723" s="240" t="s">
        <v>418</v>
      </c>
      <c r="E723" s="241" t="s">
        <v>5515</v>
      </c>
      <c r="F723" s="242" t="s">
        <v>5516</v>
      </c>
      <c r="G723" s="243" t="s">
        <v>678</v>
      </c>
      <c r="H723" s="244">
        <v>4</v>
      </c>
      <c r="I723" s="245"/>
      <c r="J723" s="246">
        <f>ROUND(I723*H723,2)</f>
        <v>0</v>
      </c>
      <c r="K723" s="242" t="s">
        <v>21</v>
      </c>
      <c r="L723" s="73"/>
      <c r="M723" s="247" t="s">
        <v>21</v>
      </c>
      <c r="N723" s="248" t="s">
        <v>47</v>
      </c>
      <c r="O723" s="48"/>
      <c r="P723" s="249">
        <f>O723*H723</f>
        <v>0</v>
      </c>
      <c r="Q723" s="249">
        <v>0.00050000000000000001</v>
      </c>
      <c r="R723" s="249">
        <f>Q723*H723</f>
        <v>0.002</v>
      </c>
      <c r="S723" s="249">
        <v>0</v>
      </c>
      <c r="T723" s="250">
        <f>S723*H723</f>
        <v>0</v>
      </c>
      <c r="AR723" s="25" t="s">
        <v>690</v>
      </c>
      <c r="AT723" s="25" t="s">
        <v>418</v>
      </c>
      <c r="AU723" s="25" t="s">
        <v>86</v>
      </c>
      <c r="AY723" s="25" t="s">
        <v>414</v>
      </c>
      <c r="BE723" s="251">
        <f>IF(N723="základní",J723,0)</f>
        <v>0</v>
      </c>
      <c r="BF723" s="251">
        <f>IF(N723="snížená",J723,0)</f>
        <v>0</v>
      </c>
      <c r="BG723" s="251">
        <f>IF(N723="zákl. přenesená",J723,0)</f>
        <v>0</v>
      </c>
      <c r="BH723" s="251">
        <f>IF(N723="sníž. přenesená",J723,0)</f>
        <v>0</v>
      </c>
      <c r="BI723" s="251">
        <f>IF(N723="nulová",J723,0)</f>
        <v>0</v>
      </c>
      <c r="BJ723" s="25" t="s">
        <v>83</v>
      </c>
      <c r="BK723" s="251">
        <f>ROUND(I723*H723,2)</f>
        <v>0</v>
      </c>
      <c r="BL723" s="25" t="s">
        <v>690</v>
      </c>
      <c r="BM723" s="25" t="s">
        <v>5517</v>
      </c>
    </row>
    <row r="724" s="13" customFormat="1">
      <c r="B724" s="265"/>
      <c r="C724" s="266"/>
      <c r="D724" s="252" t="s">
        <v>428</v>
      </c>
      <c r="E724" s="267" t="s">
        <v>21</v>
      </c>
      <c r="F724" s="268" t="s">
        <v>5518</v>
      </c>
      <c r="G724" s="266"/>
      <c r="H724" s="269">
        <v>4</v>
      </c>
      <c r="I724" s="270"/>
      <c r="J724" s="266"/>
      <c r="K724" s="266"/>
      <c r="L724" s="271"/>
      <c r="M724" s="272"/>
      <c r="N724" s="273"/>
      <c r="O724" s="273"/>
      <c r="P724" s="273"/>
      <c r="Q724" s="273"/>
      <c r="R724" s="273"/>
      <c r="S724" s="273"/>
      <c r="T724" s="274"/>
      <c r="AT724" s="275" t="s">
        <v>428</v>
      </c>
      <c r="AU724" s="275" t="s">
        <v>86</v>
      </c>
      <c r="AV724" s="13" t="s">
        <v>86</v>
      </c>
      <c r="AW724" s="13" t="s">
        <v>39</v>
      </c>
      <c r="AX724" s="13" t="s">
        <v>83</v>
      </c>
      <c r="AY724" s="275" t="s">
        <v>414</v>
      </c>
    </row>
    <row r="725" s="1" customFormat="1" ht="16.5" customHeight="1">
      <c r="B725" s="47"/>
      <c r="C725" s="240" t="s">
        <v>1680</v>
      </c>
      <c r="D725" s="240" t="s">
        <v>418</v>
      </c>
      <c r="E725" s="241" t="s">
        <v>5519</v>
      </c>
      <c r="F725" s="242" t="s">
        <v>5520</v>
      </c>
      <c r="G725" s="243" t="s">
        <v>678</v>
      </c>
      <c r="H725" s="244">
        <v>14</v>
      </c>
      <c r="I725" s="245"/>
      <c r="J725" s="246">
        <f>ROUND(I725*H725,2)</f>
        <v>0</v>
      </c>
      <c r="K725" s="242" t="s">
        <v>21</v>
      </c>
      <c r="L725" s="73"/>
      <c r="M725" s="247" t="s">
        <v>21</v>
      </c>
      <c r="N725" s="248" t="s">
        <v>47</v>
      </c>
      <c r="O725" s="48"/>
      <c r="P725" s="249">
        <f>O725*H725</f>
        <v>0</v>
      </c>
      <c r="Q725" s="249">
        <v>0.00040000000000000002</v>
      </c>
      <c r="R725" s="249">
        <f>Q725*H725</f>
        <v>0.0055999999999999999</v>
      </c>
      <c r="S725" s="249">
        <v>0</v>
      </c>
      <c r="T725" s="250">
        <f>S725*H725</f>
        <v>0</v>
      </c>
      <c r="AR725" s="25" t="s">
        <v>690</v>
      </c>
      <c r="AT725" s="25" t="s">
        <v>418</v>
      </c>
      <c r="AU725" s="25" t="s">
        <v>86</v>
      </c>
      <c r="AY725" s="25" t="s">
        <v>414</v>
      </c>
      <c r="BE725" s="251">
        <f>IF(N725="základní",J725,0)</f>
        <v>0</v>
      </c>
      <c r="BF725" s="251">
        <f>IF(N725="snížená",J725,0)</f>
        <v>0</v>
      </c>
      <c r="BG725" s="251">
        <f>IF(N725="zákl. přenesená",J725,0)</f>
        <v>0</v>
      </c>
      <c r="BH725" s="251">
        <f>IF(N725="sníž. přenesená",J725,0)</f>
        <v>0</v>
      </c>
      <c r="BI725" s="251">
        <f>IF(N725="nulová",J725,0)</f>
        <v>0</v>
      </c>
      <c r="BJ725" s="25" t="s">
        <v>83</v>
      </c>
      <c r="BK725" s="251">
        <f>ROUND(I725*H725,2)</f>
        <v>0</v>
      </c>
      <c r="BL725" s="25" t="s">
        <v>690</v>
      </c>
      <c r="BM725" s="25" t="s">
        <v>5521</v>
      </c>
    </row>
    <row r="726" s="13" customFormat="1">
      <c r="B726" s="265"/>
      <c r="C726" s="266"/>
      <c r="D726" s="252" t="s">
        <v>428</v>
      </c>
      <c r="E726" s="267" t="s">
        <v>21</v>
      </c>
      <c r="F726" s="268" t="s">
        <v>5522</v>
      </c>
      <c r="G726" s="266"/>
      <c r="H726" s="269">
        <v>14</v>
      </c>
      <c r="I726" s="270"/>
      <c r="J726" s="266"/>
      <c r="K726" s="266"/>
      <c r="L726" s="271"/>
      <c r="M726" s="272"/>
      <c r="N726" s="273"/>
      <c r="O726" s="273"/>
      <c r="P726" s="273"/>
      <c r="Q726" s="273"/>
      <c r="R726" s="273"/>
      <c r="S726" s="273"/>
      <c r="T726" s="274"/>
      <c r="AT726" s="275" t="s">
        <v>428</v>
      </c>
      <c r="AU726" s="275" t="s">
        <v>86</v>
      </c>
      <c r="AV726" s="13" t="s">
        <v>86</v>
      </c>
      <c r="AW726" s="13" t="s">
        <v>39</v>
      </c>
      <c r="AX726" s="13" t="s">
        <v>83</v>
      </c>
      <c r="AY726" s="275" t="s">
        <v>414</v>
      </c>
    </row>
    <row r="727" s="1" customFormat="1" ht="25.5" customHeight="1">
      <c r="B727" s="47"/>
      <c r="C727" s="240" t="s">
        <v>1685</v>
      </c>
      <c r="D727" s="240" t="s">
        <v>418</v>
      </c>
      <c r="E727" s="241" t="s">
        <v>5523</v>
      </c>
      <c r="F727" s="242" t="s">
        <v>5524</v>
      </c>
      <c r="G727" s="243" t="s">
        <v>678</v>
      </c>
      <c r="H727" s="244">
        <v>3</v>
      </c>
      <c r="I727" s="245"/>
      <c r="J727" s="246">
        <f>ROUND(I727*H727,2)</f>
        <v>0</v>
      </c>
      <c r="K727" s="242" t="s">
        <v>421</v>
      </c>
      <c r="L727" s="73"/>
      <c r="M727" s="247" t="s">
        <v>21</v>
      </c>
      <c r="N727" s="248" t="s">
        <v>47</v>
      </c>
      <c r="O727" s="48"/>
      <c r="P727" s="249">
        <f>O727*H727</f>
        <v>0</v>
      </c>
      <c r="Q727" s="249">
        <v>0.00132</v>
      </c>
      <c r="R727" s="249">
        <f>Q727*H727</f>
        <v>0.00396</v>
      </c>
      <c r="S727" s="249">
        <v>0</v>
      </c>
      <c r="T727" s="250">
        <f>S727*H727</f>
        <v>0</v>
      </c>
      <c r="AR727" s="25" t="s">
        <v>690</v>
      </c>
      <c r="AT727" s="25" t="s">
        <v>418</v>
      </c>
      <c r="AU727" s="25" t="s">
        <v>86</v>
      </c>
      <c r="AY727" s="25" t="s">
        <v>414</v>
      </c>
      <c r="BE727" s="251">
        <f>IF(N727="základní",J727,0)</f>
        <v>0</v>
      </c>
      <c r="BF727" s="251">
        <f>IF(N727="snížená",J727,0)</f>
        <v>0</v>
      </c>
      <c r="BG727" s="251">
        <f>IF(N727="zákl. přenesená",J727,0)</f>
        <v>0</v>
      </c>
      <c r="BH727" s="251">
        <f>IF(N727="sníž. přenesená",J727,0)</f>
        <v>0</v>
      </c>
      <c r="BI727" s="251">
        <f>IF(N727="nulová",J727,0)</f>
        <v>0</v>
      </c>
      <c r="BJ727" s="25" t="s">
        <v>83</v>
      </c>
      <c r="BK727" s="251">
        <f>ROUND(I727*H727,2)</f>
        <v>0</v>
      </c>
      <c r="BL727" s="25" t="s">
        <v>690</v>
      </c>
      <c r="BM727" s="25" t="s">
        <v>5525</v>
      </c>
    </row>
    <row r="728" s="13" customFormat="1">
      <c r="B728" s="265"/>
      <c r="C728" s="266"/>
      <c r="D728" s="252" t="s">
        <v>428</v>
      </c>
      <c r="E728" s="267" t="s">
        <v>21</v>
      </c>
      <c r="F728" s="268" t="s">
        <v>5526</v>
      </c>
      <c r="G728" s="266"/>
      <c r="H728" s="269">
        <v>3</v>
      </c>
      <c r="I728" s="270"/>
      <c r="J728" s="266"/>
      <c r="K728" s="266"/>
      <c r="L728" s="271"/>
      <c r="M728" s="272"/>
      <c r="N728" s="273"/>
      <c r="O728" s="273"/>
      <c r="P728" s="273"/>
      <c r="Q728" s="273"/>
      <c r="R728" s="273"/>
      <c r="S728" s="273"/>
      <c r="T728" s="274"/>
      <c r="AT728" s="275" t="s">
        <v>428</v>
      </c>
      <c r="AU728" s="275" t="s">
        <v>86</v>
      </c>
      <c r="AV728" s="13" t="s">
        <v>86</v>
      </c>
      <c r="AW728" s="13" t="s">
        <v>39</v>
      </c>
      <c r="AX728" s="13" t="s">
        <v>83</v>
      </c>
      <c r="AY728" s="275" t="s">
        <v>414</v>
      </c>
    </row>
    <row r="729" s="1" customFormat="1" ht="16.5" customHeight="1">
      <c r="B729" s="47"/>
      <c r="C729" s="240" t="s">
        <v>1690</v>
      </c>
      <c r="D729" s="240" t="s">
        <v>418</v>
      </c>
      <c r="E729" s="241" t="s">
        <v>5527</v>
      </c>
      <c r="F729" s="242" t="s">
        <v>5528</v>
      </c>
      <c r="G729" s="243" t="s">
        <v>678</v>
      </c>
      <c r="H729" s="244">
        <v>1</v>
      </c>
      <c r="I729" s="245"/>
      <c r="J729" s="246">
        <f>ROUND(I729*H729,2)</f>
        <v>0</v>
      </c>
      <c r="K729" s="242" t="s">
        <v>21</v>
      </c>
      <c r="L729" s="73"/>
      <c r="M729" s="247" t="s">
        <v>21</v>
      </c>
      <c r="N729" s="248" t="s">
        <v>47</v>
      </c>
      <c r="O729" s="48"/>
      <c r="P729" s="249">
        <f>O729*H729</f>
        <v>0</v>
      </c>
      <c r="Q729" s="249">
        <v>0.0011199999999999999</v>
      </c>
      <c r="R729" s="249">
        <f>Q729*H729</f>
        <v>0.0011199999999999999</v>
      </c>
      <c r="S729" s="249">
        <v>0</v>
      </c>
      <c r="T729" s="250">
        <f>S729*H729</f>
        <v>0</v>
      </c>
      <c r="AR729" s="25" t="s">
        <v>690</v>
      </c>
      <c r="AT729" s="25" t="s">
        <v>418</v>
      </c>
      <c r="AU729" s="25" t="s">
        <v>86</v>
      </c>
      <c r="AY729" s="25" t="s">
        <v>414</v>
      </c>
      <c r="BE729" s="251">
        <f>IF(N729="základní",J729,0)</f>
        <v>0</v>
      </c>
      <c r="BF729" s="251">
        <f>IF(N729="snížená",J729,0)</f>
        <v>0</v>
      </c>
      <c r="BG729" s="251">
        <f>IF(N729="zákl. přenesená",J729,0)</f>
        <v>0</v>
      </c>
      <c r="BH729" s="251">
        <f>IF(N729="sníž. přenesená",J729,0)</f>
        <v>0</v>
      </c>
      <c r="BI729" s="251">
        <f>IF(N729="nulová",J729,0)</f>
        <v>0</v>
      </c>
      <c r="BJ729" s="25" t="s">
        <v>83</v>
      </c>
      <c r="BK729" s="251">
        <f>ROUND(I729*H729,2)</f>
        <v>0</v>
      </c>
      <c r="BL729" s="25" t="s">
        <v>690</v>
      </c>
      <c r="BM729" s="25" t="s">
        <v>5529</v>
      </c>
    </row>
    <row r="730" s="13" customFormat="1">
      <c r="B730" s="265"/>
      <c r="C730" s="266"/>
      <c r="D730" s="252" t="s">
        <v>428</v>
      </c>
      <c r="E730" s="267" t="s">
        <v>21</v>
      </c>
      <c r="F730" s="268" t="s">
        <v>5414</v>
      </c>
      <c r="G730" s="266"/>
      <c r="H730" s="269">
        <v>1</v>
      </c>
      <c r="I730" s="270"/>
      <c r="J730" s="266"/>
      <c r="K730" s="266"/>
      <c r="L730" s="271"/>
      <c r="M730" s="272"/>
      <c r="N730" s="273"/>
      <c r="O730" s="273"/>
      <c r="P730" s="273"/>
      <c r="Q730" s="273"/>
      <c r="R730" s="273"/>
      <c r="S730" s="273"/>
      <c r="T730" s="274"/>
      <c r="AT730" s="275" t="s">
        <v>428</v>
      </c>
      <c r="AU730" s="275" t="s">
        <v>86</v>
      </c>
      <c r="AV730" s="13" t="s">
        <v>86</v>
      </c>
      <c r="AW730" s="13" t="s">
        <v>39</v>
      </c>
      <c r="AX730" s="13" t="s">
        <v>83</v>
      </c>
      <c r="AY730" s="275" t="s">
        <v>414</v>
      </c>
    </row>
    <row r="731" s="1" customFormat="1" ht="25.5" customHeight="1">
      <c r="B731" s="47"/>
      <c r="C731" s="240" t="s">
        <v>1695</v>
      </c>
      <c r="D731" s="240" t="s">
        <v>418</v>
      </c>
      <c r="E731" s="241" t="s">
        <v>5530</v>
      </c>
      <c r="F731" s="242" t="s">
        <v>5531</v>
      </c>
      <c r="G731" s="243" t="s">
        <v>678</v>
      </c>
      <c r="H731" s="244">
        <v>11</v>
      </c>
      <c r="I731" s="245"/>
      <c r="J731" s="246">
        <f>ROUND(I731*H731,2)</f>
        <v>0</v>
      </c>
      <c r="K731" s="242" t="s">
        <v>421</v>
      </c>
      <c r="L731" s="73"/>
      <c r="M731" s="247" t="s">
        <v>21</v>
      </c>
      <c r="N731" s="248" t="s">
        <v>47</v>
      </c>
      <c r="O731" s="48"/>
      <c r="P731" s="249">
        <f>O731*H731</f>
        <v>0</v>
      </c>
      <c r="Q731" s="249">
        <v>0.00050000000000000001</v>
      </c>
      <c r="R731" s="249">
        <f>Q731*H731</f>
        <v>0.0054999999999999997</v>
      </c>
      <c r="S731" s="249">
        <v>0</v>
      </c>
      <c r="T731" s="250">
        <f>S731*H731</f>
        <v>0</v>
      </c>
      <c r="AR731" s="25" t="s">
        <v>690</v>
      </c>
      <c r="AT731" s="25" t="s">
        <v>418</v>
      </c>
      <c r="AU731" s="25" t="s">
        <v>86</v>
      </c>
      <c r="AY731" s="25" t="s">
        <v>414</v>
      </c>
      <c r="BE731" s="251">
        <f>IF(N731="základní",J731,0)</f>
        <v>0</v>
      </c>
      <c r="BF731" s="251">
        <f>IF(N731="snížená",J731,0)</f>
        <v>0</v>
      </c>
      <c r="BG731" s="251">
        <f>IF(N731="zákl. přenesená",J731,0)</f>
        <v>0</v>
      </c>
      <c r="BH731" s="251">
        <f>IF(N731="sníž. přenesená",J731,0)</f>
        <v>0</v>
      </c>
      <c r="BI731" s="251">
        <f>IF(N731="nulová",J731,0)</f>
        <v>0</v>
      </c>
      <c r="BJ731" s="25" t="s">
        <v>83</v>
      </c>
      <c r="BK731" s="251">
        <f>ROUND(I731*H731,2)</f>
        <v>0</v>
      </c>
      <c r="BL731" s="25" t="s">
        <v>690</v>
      </c>
      <c r="BM731" s="25" t="s">
        <v>5532</v>
      </c>
    </row>
    <row r="732" s="13" customFormat="1">
      <c r="B732" s="265"/>
      <c r="C732" s="266"/>
      <c r="D732" s="252" t="s">
        <v>428</v>
      </c>
      <c r="E732" s="267" t="s">
        <v>21</v>
      </c>
      <c r="F732" s="268" t="s">
        <v>5533</v>
      </c>
      <c r="G732" s="266"/>
      <c r="H732" s="269">
        <v>11</v>
      </c>
      <c r="I732" s="270"/>
      <c r="J732" s="266"/>
      <c r="K732" s="266"/>
      <c r="L732" s="271"/>
      <c r="M732" s="272"/>
      <c r="N732" s="273"/>
      <c r="O732" s="273"/>
      <c r="P732" s="273"/>
      <c r="Q732" s="273"/>
      <c r="R732" s="273"/>
      <c r="S732" s="273"/>
      <c r="T732" s="274"/>
      <c r="AT732" s="275" t="s">
        <v>428</v>
      </c>
      <c r="AU732" s="275" t="s">
        <v>86</v>
      </c>
      <c r="AV732" s="13" t="s">
        <v>86</v>
      </c>
      <c r="AW732" s="13" t="s">
        <v>39</v>
      </c>
      <c r="AX732" s="13" t="s">
        <v>83</v>
      </c>
      <c r="AY732" s="275" t="s">
        <v>414</v>
      </c>
    </row>
    <row r="733" s="1" customFormat="1" ht="25.5" customHeight="1">
      <c r="B733" s="47"/>
      <c r="C733" s="240" t="s">
        <v>1699</v>
      </c>
      <c r="D733" s="240" t="s">
        <v>418</v>
      </c>
      <c r="E733" s="241" t="s">
        <v>5534</v>
      </c>
      <c r="F733" s="242" t="s">
        <v>5535</v>
      </c>
      <c r="G733" s="243" t="s">
        <v>678</v>
      </c>
      <c r="H733" s="244">
        <v>2</v>
      </c>
      <c r="I733" s="245"/>
      <c r="J733" s="246">
        <f>ROUND(I733*H733,2)</f>
        <v>0</v>
      </c>
      <c r="K733" s="242" t="s">
        <v>421</v>
      </c>
      <c r="L733" s="73"/>
      <c r="M733" s="247" t="s">
        <v>21</v>
      </c>
      <c r="N733" s="248" t="s">
        <v>47</v>
      </c>
      <c r="O733" s="48"/>
      <c r="P733" s="249">
        <f>O733*H733</f>
        <v>0</v>
      </c>
      <c r="Q733" s="249">
        <v>0.00069999999999999999</v>
      </c>
      <c r="R733" s="249">
        <f>Q733*H733</f>
        <v>0.0014</v>
      </c>
      <c r="S733" s="249">
        <v>0</v>
      </c>
      <c r="T733" s="250">
        <f>S733*H733</f>
        <v>0</v>
      </c>
      <c r="AR733" s="25" t="s">
        <v>690</v>
      </c>
      <c r="AT733" s="25" t="s">
        <v>418</v>
      </c>
      <c r="AU733" s="25" t="s">
        <v>86</v>
      </c>
      <c r="AY733" s="25" t="s">
        <v>414</v>
      </c>
      <c r="BE733" s="251">
        <f>IF(N733="základní",J733,0)</f>
        <v>0</v>
      </c>
      <c r="BF733" s="251">
        <f>IF(N733="snížená",J733,0)</f>
        <v>0</v>
      </c>
      <c r="BG733" s="251">
        <f>IF(N733="zákl. přenesená",J733,0)</f>
        <v>0</v>
      </c>
      <c r="BH733" s="251">
        <f>IF(N733="sníž. přenesená",J733,0)</f>
        <v>0</v>
      </c>
      <c r="BI733" s="251">
        <f>IF(N733="nulová",J733,0)</f>
        <v>0</v>
      </c>
      <c r="BJ733" s="25" t="s">
        <v>83</v>
      </c>
      <c r="BK733" s="251">
        <f>ROUND(I733*H733,2)</f>
        <v>0</v>
      </c>
      <c r="BL733" s="25" t="s">
        <v>690</v>
      </c>
      <c r="BM733" s="25" t="s">
        <v>5536</v>
      </c>
    </row>
    <row r="734" s="13" customFormat="1">
      <c r="B734" s="265"/>
      <c r="C734" s="266"/>
      <c r="D734" s="252" t="s">
        <v>428</v>
      </c>
      <c r="E734" s="267" t="s">
        <v>21</v>
      </c>
      <c r="F734" s="268" t="s">
        <v>5419</v>
      </c>
      <c r="G734" s="266"/>
      <c r="H734" s="269">
        <v>2</v>
      </c>
      <c r="I734" s="270"/>
      <c r="J734" s="266"/>
      <c r="K734" s="266"/>
      <c r="L734" s="271"/>
      <c r="M734" s="272"/>
      <c r="N734" s="273"/>
      <c r="O734" s="273"/>
      <c r="P734" s="273"/>
      <c r="Q734" s="273"/>
      <c r="R734" s="273"/>
      <c r="S734" s="273"/>
      <c r="T734" s="274"/>
      <c r="AT734" s="275" t="s">
        <v>428</v>
      </c>
      <c r="AU734" s="275" t="s">
        <v>86</v>
      </c>
      <c r="AV734" s="13" t="s">
        <v>86</v>
      </c>
      <c r="AW734" s="13" t="s">
        <v>39</v>
      </c>
      <c r="AX734" s="13" t="s">
        <v>83</v>
      </c>
      <c r="AY734" s="275" t="s">
        <v>414</v>
      </c>
    </row>
    <row r="735" s="1" customFormat="1" ht="25.5" customHeight="1">
      <c r="B735" s="47"/>
      <c r="C735" s="240" t="s">
        <v>1703</v>
      </c>
      <c r="D735" s="240" t="s">
        <v>418</v>
      </c>
      <c r="E735" s="241" t="s">
        <v>5537</v>
      </c>
      <c r="F735" s="242" t="s">
        <v>5538</v>
      </c>
      <c r="G735" s="243" t="s">
        <v>678</v>
      </c>
      <c r="H735" s="244">
        <v>11</v>
      </c>
      <c r="I735" s="245"/>
      <c r="J735" s="246">
        <f>ROUND(I735*H735,2)</f>
        <v>0</v>
      </c>
      <c r="K735" s="242" t="s">
        <v>421</v>
      </c>
      <c r="L735" s="73"/>
      <c r="M735" s="247" t="s">
        <v>21</v>
      </c>
      <c r="N735" s="248" t="s">
        <v>47</v>
      </c>
      <c r="O735" s="48"/>
      <c r="P735" s="249">
        <f>O735*H735</f>
        <v>0</v>
      </c>
      <c r="Q735" s="249">
        <v>0.00107</v>
      </c>
      <c r="R735" s="249">
        <f>Q735*H735</f>
        <v>0.011769999999999999</v>
      </c>
      <c r="S735" s="249">
        <v>0</v>
      </c>
      <c r="T735" s="250">
        <f>S735*H735</f>
        <v>0</v>
      </c>
      <c r="AR735" s="25" t="s">
        <v>690</v>
      </c>
      <c r="AT735" s="25" t="s">
        <v>418</v>
      </c>
      <c r="AU735" s="25" t="s">
        <v>86</v>
      </c>
      <c r="AY735" s="25" t="s">
        <v>414</v>
      </c>
      <c r="BE735" s="251">
        <f>IF(N735="základní",J735,0)</f>
        <v>0</v>
      </c>
      <c r="BF735" s="251">
        <f>IF(N735="snížená",J735,0)</f>
        <v>0</v>
      </c>
      <c r="BG735" s="251">
        <f>IF(N735="zákl. přenesená",J735,0)</f>
        <v>0</v>
      </c>
      <c r="BH735" s="251">
        <f>IF(N735="sníž. přenesená",J735,0)</f>
        <v>0</v>
      </c>
      <c r="BI735" s="251">
        <f>IF(N735="nulová",J735,0)</f>
        <v>0</v>
      </c>
      <c r="BJ735" s="25" t="s">
        <v>83</v>
      </c>
      <c r="BK735" s="251">
        <f>ROUND(I735*H735,2)</f>
        <v>0</v>
      </c>
      <c r="BL735" s="25" t="s">
        <v>690</v>
      </c>
      <c r="BM735" s="25" t="s">
        <v>5539</v>
      </c>
    </row>
    <row r="736" s="13" customFormat="1">
      <c r="B736" s="265"/>
      <c r="C736" s="266"/>
      <c r="D736" s="252" t="s">
        <v>428</v>
      </c>
      <c r="E736" s="267" t="s">
        <v>21</v>
      </c>
      <c r="F736" s="268" t="s">
        <v>5533</v>
      </c>
      <c r="G736" s="266"/>
      <c r="H736" s="269">
        <v>11</v>
      </c>
      <c r="I736" s="270"/>
      <c r="J736" s="266"/>
      <c r="K736" s="266"/>
      <c r="L736" s="271"/>
      <c r="M736" s="272"/>
      <c r="N736" s="273"/>
      <c r="O736" s="273"/>
      <c r="P736" s="273"/>
      <c r="Q736" s="273"/>
      <c r="R736" s="273"/>
      <c r="S736" s="273"/>
      <c r="T736" s="274"/>
      <c r="AT736" s="275" t="s">
        <v>428</v>
      </c>
      <c r="AU736" s="275" t="s">
        <v>86</v>
      </c>
      <c r="AV736" s="13" t="s">
        <v>86</v>
      </c>
      <c r="AW736" s="13" t="s">
        <v>39</v>
      </c>
      <c r="AX736" s="13" t="s">
        <v>83</v>
      </c>
      <c r="AY736" s="275" t="s">
        <v>414</v>
      </c>
    </row>
    <row r="737" s="1" customFormat="1" ht="25.5" customHeight="1">
      <c r="B737" s="47"/>
      <c r="C737" s="240" t="s">
        <v>1707</v>
      </c>
      <c r="D737" s="240" t="s">
        <v>418</v>
      </c>
      <c r="E737" s="241" t="s">
        <v>5540</v>
      </c>
      <c r="F737" s="242" t="s">
        <v>5541</v>
      </c>
      <c r="G737" s="243" t="s">
        <v>678</v>
      </c>
      <c r="H737" s="244">
        <v>8</v>
      </c>
      <c r="I737" s="245"/>
      <c r="J737" s="246">
        <f>ROUND(I737*H737,2)</f>
        <v>0</v>
      </c>
      <c r="K737" s="242" t="s">
        <v>421</v>
      </c>
      <c r="L737" s="73"/>
      <c r="M737" s="247" t="s">
        <v>21</v>
      </c>
      <c r="N737" s="248" t="s">
        <v>47</v>
      </c>
      <c r="O737" s="48"/>
      <c r="P737" s="249">
        <f>O737*H737</f>
        <v>0</v>
      </c>
      <c r="Q737" s="249">
        <v>0.0016800000000000001</v>
      </c>
      <c r="R737" s="249">
        <f>Q737*H737</f>
        <v>0.013440000000000001</v>
      </c>
      <c r="S737" s="249">
        <v>0</v>
      </c>
      <c r="T737" s="250">
        <f>S737*H737</f>
        <v>0</v>
      </c>
      <c r="AR737" s="25" t="s">
        <v>690</v>
      </c>
      <c r="AT737" s="25" t="s">
        <v>418</v>
      </c>
      <c r="AU737" s="25" t="s">
        <v>86</v>
      </c>
      <c r="AY737" s="25" t="s">
        <v>414</v>
      </c>
      <c r="BE737" s="251">
        <f>IF(N737="základní",J737,0)</f>
        <v>0</v>
      </c>
      <c r="BF737" s="251">
        <f>IF(N737="snížená",J737,0)</f>
        <v>0</v>
      </c>
      <c r="BG737" s="251">
        <f>IF(N737="zákl. přenesená",J737,0)</f>
        <v>0</v>
      </c>
      <c r="BH737" s="251">
        <f>IF(N737="sníž. přenesená",J737,0)</f>
        <v>0</v>
      </c>
      <c r="BI737" s="251">
        <f>IF(N737="nulová",J737,0)</f>
        <v>0</v>
      </c>
      <c r="BJ737" s="25" t="s">
        <v>83</v>
      </c>
      <c r="BK737" s="251">
        <f>ROUND(I737*H737,2)</f>
        <v>0</v>
      </c>
      <c r="BL737" s="25" t="s">
        <v>690</v>
      </c>
      <c r="BM737" s="25" t="s">
        <v>5542</v>
      </c>
    </row>
    <row r="738" s="13" customFormat="1">
      <c r="B738" s="265"/>
      <c r="C738" s="266"/>
      <c r="D738" s="252" t="s">
        <v>428</v>
      </c>
      <c r="E738" s="267" t="s">
        <v>21</v>
      </c>
      <c r="F738" s="268" t="s">
        <v>5543</v>
      </c>
      <c r="G738" s="266"/>
      <c r="H738" s="269">
        <v>8</v>
      </c>
      <c r="I738" s="270"/>
      <c r="J738" s="266"/>
      <c r="K738" s="266"/>
      <c r="L738" s="271"/>
      <c r="M738" s="272"/>
      <c r="N738" s="273"/>
      <c r="O738" s="273"/>
      <c r="P738" s="273"/>
      <c r="Q738" s="273"/>
      <c r="R738" s="273"/>
      <c r="S738" s="273"/>
      <c r="T738" s="274"/>
      <c r="AT738" s="275" t="s">
        <v>428</v>
      </c>
      <c r="AU738" s="275" t="s">
        <v>86</v>
      </c>
      <c r="AV738" s="13" t="s">
        <v>86</v>
      </c>
      <c r="AW738" s="13" t="s">
        <v>39</v>
      </c>
      <c r="AX738" s="13" t="s">
        <v>83</v>
      </c>
      <c r="AY738" s="275" t="s">
        <v>414</v>
      </c>
    </row>
    <row r="739" s="1" customFormat="1" ht="25.5" customHeight="1">
      <c r="B739" s="47"/>
      <c r="C739" s="240" t="s">
        <v>1712</v>
      </c>
      <c r="D739" s="240" t="s">
        <v>418</v>
      </c>
      <c r="E739" s="241" t="s">
        <v>5544</v>
      </c>
      <c r="F739" s="242" t="s">
        <v>5545</v>
      </c>
      <c r="G739" s="243" t="s">
        <v>678</v>
      </c>
      <c r="H739" s="244">
        <v>1</v>
      </c>
      <c r="I739" s="245"/>
      <c r="J739" s="246">
        <f>ROUND(I739*H739,2)</f>
        <v>0</v>
      </c>
      <c r="K739" s="242" t="s">
        <v>421</v>
      </c>
      <c r="L739" s="73"/>
      <c r="M739" s="247" t="s">
        <v>21</v>
      </c>
      <c r="N739" s="248" t="s">
        <v>47</v>
      </c>
      <c r="O739" s="48"/>
      <c r="P739" s="249">
        <f>O739*H739</f>
        <v>0</v>
      </c>
      <c r="Q739" s="249">
        <v>0.00315</v>
      </c>
      <c r="R739" s="249">
        <f>Q739*H739</f>
        <v>0.00315</v>
      </c>
      <c r="S739" s="249">
        <v>0</v>
      </c>
      <c r="T739" s="250">
        <f>S739*H739</f>
        <v>0</v>
      </c>
      <c r="AR739" s="25" t="s">
        <v>690</v>
      </c>
      <c r="AT739" s="25" t="s">
        <v>418</v>
      </c>
      <c r="AU739" s="25" t="s">
        <v>86</v>
      </c>
      <c r="AY739" s="25" t="s">
        <v>414</v>
      </c>
      <c r="BE739" s="251">
        <f>IF(N739="základní",J739,0)</f>
        <v>0</v>
      </c>
      <c r="BF739" s="251">
        <f>IF(N739="snížená",J739,0)</f>
        <v>0</v>
      </c>
      <c r="BG739" s="251">
        <f>IF(N739="zákl. přenesená",J739,0)</f>
        <v>0</v>
      </c>
      <c r="BH739" s="251">
        <f>IF(N739="sníž. přenesená",J739,0)</f>
        <v>0</v>
      </c>
      <c r="BI739" s="251">
        <f>IF(N739="nulová",J739,0)</f>
        <v>0</v>
      </c>
      <c r="BJ739" s="25" t="s">
        <v>83</v>
      </c>
      <c r="BK739" s="251">
        <f>ROUND(I739*H739,2)</f>
        <v>0</v>
      </c>
      <c r="BL739" s="25" t="s">
        <v>690</v>
      </c>
      <c r="BM739" s="25" t="s">
        <v>5546</v>
      </c>
    </row>
    <row r="740" s="13" customFormat="1">
      <c r="B740" s="265"/>
      <c r="C740" s="266"/>
      <c r="D740" s="252" t="s">
        <v>428</v>
      </c>
      <c r="E740" s="267" t="s">
        <v>21</v>
      </c>
      <c r="F740" s="268" t="s">
        <v>5414</v>
      </c>
      <c r="G740" s="266"/>
      <c r="H740" s="269">
        <v>1</v>
      </c>
      <c r="I740" s="270"/>
      <c r="J740" s="266"/>
      <c r="K740" s="266"/>
      <c r="L740" s="271"/>
      <c r="M740" s="272"/>
      <c r="N740" s="273"/>
      <c r="O740" s="273"/>
      <c r="P740" s="273"/>
      <c r="Q740" s="273"/>
      <c r="R740" s="273"/>
      <c r="S740" s="273"/>
      <c r="T740" s="274"/>
      <c r="AT740" s="275" t="s">
        <v>428</v>
      </c>
      <c r="AU740" s="275" t="s">
        <v>86</v>
      </c>
      <c r="AV740" s="13" t="s">
        <v>86</v>
      </c>
      <c r="AW740" s="13" t="s">
        <v>39</v>
      </c>
      <c r="AX740" s="13" t="s">
        <v>83</v>
      </c>
      <c r="AY740" s="275" t="s">
        <v>414</v>
      </c>
    </row>
    <row r="741" s="1" customFormat="1" ht="16.5" customHeight="1">
      <c r="B741" s="47"/>
      <c r="C741" s="240" t="s">
        <v>1719</v>
      </c>
      <c r="D741" s="240" t="s">
        <v>418</v>
      </c>
      <c r="E741" s="241" t="s">
        <v>5547</v>
      </c>
      <c r="F741" s="242" t="s">
        <v>5548</v>
      </c>
      <c r="G741" s="243" t="s">
        <v>678</v>
      </c>
      <c r="H741" s="244">
        <v>1</v>
      </c>
      <c r="I741" s="245"/>
      <c r="J741" s="246">
        <f>ROUND(I741*H741,2)</f>
        <v>0</v>
      </c>
      <c r="K741" s="242" t="s">
        <v>421</v>
      </c>
      <c r="L741" s="73"/>
      <c r="M741" s="247" t="s">
        <v>21</v>
      </c>
      <c r="N741" s="248" t="s">
        <v>47</v>
      </c>
      <c r="O741" s="48"/>
      <c r="P741" s="249">
        <f>O741*H741</f>
        <v>0</v>
      </c>
      <c r="Q741" s="249">
        <v>0.00062</v>
      </c>
      <c r="R741" s="249">
        <f>Q741*H741</f>
        <v>0.00062</v>
      </c>
      <c r="S741" s="249">
        <v>0</v>
      </c>
      <c r="T741" s="250">
        <f>S741*H741</f>
        <v>0</v>
      </c>
      <c r="AR741" s="25" t="s">
        <v>690</v>
      </c>
      <c r="AT741" s="25" t="s">
        <v>418</v>
      </c>
      <c r="AU741" s="25" t="s">
        <v>86</v>
      </c>
      <c r="AY741" s="25" t="s">
        <v>414</v>
      </c>
      <c r="BE741" s="251">
        <f>IF(N741="základní",J741,0)</f>
        <v>0</v>
      </c>
      <c r="BF741" s="251">
        <f>IF(N741="snížená",J741,0)</f>
        <v>0</v>
      </c>
      <c r="BG741" s="251">
        <f>IF(N741="zákl. přenesená",J741,0)</f>
        <v>0</v>
      </c>
      <c r="BH741" s="251">
        <f>IF(N741="sníž. přenesená",J741,0)</f>
        <v>0</v>
      </c>
      <c r="BI741" s="251">
        <f>IF(N741="nulová",J741,0)</f>
        <v>0</v>
      </c>
      <c r="BJ741" s="25" t="s">
        <v>83</v>
      </c>
      <c r="BK741" s="251">
        <f>ROUND(I741*H741,2)</f>
        <v>0</v>
      </c>
      <c r="BL741" s="25" t="s">
        <v>690</v>
      </c>
      <c r="BM741" s="25" t="s">
        <v>5549</v>
      </c>
    </row>
    <row r="742" s="13" customFormat="1">
      <c r="B742" s="265"/>
      <c r="C742" s="266"/>
      <c r="D742" s="252" t="s">
        <v>428</v>
      </c>
      <c r="E742" s="267" t="s">
        <v>21</v>
      </c>
      <c r="F742" s="268" t="s">
        <v>5414</v>
      </c>
      <c r="G742" s="266"/>
      <c r="H742" s="269">
        <v>1</v>
      </c>
      <c r="I742" s="270"/>
      <c r="J742" s="266"/>
      <c r="K742" s="266"/>
      <c r="L742" s="271"/>
      <c r="M742" s="272"/>
      <c r="N742" s="273"/>
      <c r="O742" s="273"/>
      <c r="P742" s="273"/>
      <c r="Q742" s="273"/>
      <c r="R742" s="273"/>
      <c r="S742" s="273"/>
      <c r="T742" s="274"/>
      <c r="AT742" s="275" t="s">
        <v>428</v>
      </c>
      <c r="AU742" s="275" t="s">
        <v>86</v>
      </c>
      <c r="AV742" s="13" t="s">
        <v>86</v>
      </c>
      <c r="AW742" s="13" t="s">
        <v>39</v>
      </c>
      <c r="AX742" s="13" t="s">
        <v>83</v>
      </c>
      <c r="AY742" s="275" t="s">
        <v>414</v>
      </c>
    </row>
    <row r="743" s="1" customFormat="1" ht="16.5" customHeight="1">
      <c r="B743" s="47"/>
      <c r="C743" s="240" t="s">
        <v>1724</v>
      </c>
      <c r="D743" s="240" t="s">
        <v>418</v>
      </c>
      <c r="E743" s="241" t="s">
        <v>5550</v>
      </c>
      <c r="F743" s="242" t="s">
        <v>5551</v>
      </c>
      <c r="G743" s="243" t="s">
        <v>678</v>
      </c>
      <c r="H743" s="244">
        <v>1</v>
      </c>
      <c r="I743" s="245"/>
      <c r="J743" s="246">
        <f>ROUND(I743*H743,2)</f>
        <v>0</v>
      </c>
      <c r="K743" s="242" t="s">
        <v>421</v>
      </c>
      <c r="L743" s="73"/>
      <c r="M743" s="247" t="s">
        <v>21</v>
      </c>
      <c r="N743" s="248" t="s">
        <v>47</v>
      </c>
      <c r="O743" s="48"/>
      <c r="P743" s="249">
        <f>O743*H743</f>
        <v>0</v>
      </c>
      <c r="Q743" s="249">
        <v>0.0013500000000000001</v>
      </c>
      <c r="R743" s="249">
        <f>Q743*H743</f>
        <v>0.0013500000000000001</v>
      </c>
      <c r="S743" s="249">
        <v>0</v>
      </c>
      <c r="T743" s="250">
        <f>S743*H743</f>
        <v>0</v>
      </c>
      <c r="AR743" s="25" t="s">
        <v>690</v>
      </c>
      <c r="AT743" s="25" t="s">
        <v>418</v>
      </c>
      <c r="AU743" s="25" t="s">
        <v>86</v>
      </c>
      <c r="AY743" s="25" t="s">
        <v>414</v>
      </c>
      <c r="BE743" s="251">
        <f>IF(N743="základní",J743,0)</f>
        <v>0</v>
      </c>
      <c r="BF743" s="251">
        <f>IF(N743="snížená",J743,0)</f>
        <v>0</v>
      </c>
      <c r="BG743" s="251">
        <f>IF(N743="zákl. přenesená",J743,0)</f>
        <v>0</v>
      </c>
      <c r="BH743" s="251">
        <f>IF(N743="sníž. přenesená",J743,0)</f>
        <v>0</v>
      </c>
      <c r="BI743" s="251">
        <f>IF(N743="nulová",J743,0)</f>
        <v>0</v>
      </c>
      <c r="BJ743" s="25" t="s">
        <v>83</v>
      </c>
      <c r="BK743" s="251">
        <f>ROUND(I743*H743,2)</f>
        <v>0</v>
      </c>
      <c r="BL743" s="25" t="s">
        <v>690</v>
      </c>
      <c r="BM743" s="25" t="s">
        <v>5552</v>
      </c>
    </row>
    <row r="744" s="13" customFormat="1">
      <c r="B744" s="265"/>
      <c r="C744" s="266"/>
      <c r="D744" s="252" t="s">
        <v>428</v>
      </c>
      <c r="E744" s="267" t="s">
        <v>21</v>
      </c>
      <c r="F744" s="268" t="s">
        <v>5414</v>
      </c>
      <c r="G744" s="266"/>
      <c r="H744" s="269">
        <v>1</v>
      </c>
      <c r="I744" s="270"/>
      <c r="J744" s="266"/>
      <c r="K744" s="266"/>
      <c r="L744" s="271"/>
      <c r="M744" s="272"/>
      <c r="N744" s="273"/>
      <c r="O744" s="273"/>
      <c r="P744" s="273"/>
      <c r="Q744" s="273"/>
      <c r="R744" s="273"/>
      <c r="S744" s="273"/>
      <c r="T744" s="274"/>
      <c r="AT744" s="275" t="s">
        <v>428</v>
      </c>
      <c r="AU744" s="275" t="s">
        <v>86</v>
      </c>
      <c r="AV744" s="13" t="s">
        <v>86</v>
      </c>
      <c r="AW744" s="13" t="s">
        <v>39</v>
      </c>
      <c r="AX744" s="13" t="s">
        <v>83</v>
      </c>
      <c r="AY744" s="275" t="s">
        <v>414</v>
      </c>
    </row>
    <row r="745" s="1" customFormat="1" ht="25.5" customHeight="1">
      <c r="B745" s="47"/>
      <c r="C745" s="240" t="s">
        <v>1729</v>
      </c>
      <c r="D745" s="240" t="s">
        <v>418</v>
      </c>
      <c r="E745" s="241" t="s">
        <v>5553</v>
      </c>
      <c r="F745" s="242" t="s">
        <v>5554</v>
      </c>
      <c r="G745" s="243" t="s">
        <v>678</v>
      </c>
      <c r="H745" s="244">
        <v>1</v>
      </c>
      <c r="I745" s="245"/>
      <c r="J745" s="246">
        <f>ROUND(I745*H745,2)</f>
        <v>0</v>
      </c>
      <c r="K745" s="242" t="s">
        <v>3805</v>
      </c>
      <c r="L745" s="73"/>
      <c r="M745" s="247" t="s">
        <v>21</v>
      </c>
      <c r="N745" s="248" t="s">
        <v>47</v>
      </c>
      <c r="O745" s="48"/>
      <c r="P745" s="249">
        <f>O745*H745</f>
        <v>0</v>
      </c>
      <c r="Q745" s="249">
        <v>2.0000000000000002E-05</v>
      </c>
      <c r="R745" s="249">
        <f>Q745*H745</f>
        <v>2.0000000000000002E-05</v>
      </c>
      <c r="S745" s="249">
        <v>0</v>
      </c>
      <c r="T745" s="250">
        <f>S745*H745</f>
        <v>0</v>
      </c>
      <c r="AR745" s="25" t="s">
        <v>690</v>
      </c>
      <c r="AT745" s="25" t="s">
        <v>418</v>
      </c>
      <c r="AU745" s="25" t="s">
        <v>86</v>
      </c>
      <c r="AY745" s="25" t="s">
        <v>414</v>
      </c>
      <c r="BE745" s="251">
        <f>IF(N745="základní",J745,0)</f>
        <v>0</v>
      </c>
      <c r="BF745" s="251">
        <f>IF(N745="snížená",J745,0)</f>
        <v>0</v>
      </c>
      <c r="BG745" s="251">
        <f>IF(N745="zákl. přenesená",J745,0)</f>
        <v>0</v>
      </c>
      <c r="BH745" s="251">
        <f>IF(N745="sníž. přenesená",J745,0)</f>
        <v>0</v>
      </c>
      <c r="BI745" s="251">
        <f>IF(N745="nulová",J745,0)</f>
        <v>0</v>
      </c>
      <c r="BJ745" s="25" t="s">
        <v>83</v>
      </c>
      <c r="BK745" s="251">
        <f>ROUND(I745*H745,2)</f>
        <v>0</v>
      </c>
      <c r="BL745" s="25" t="s">
        <v>690</v>
      </c>
      <c r="BM745" s="25" t="s">
        <v>5555</v>
      </c>
    </row>
    <row r="746" s="13" customFormat="1">
      <c r="B746" s="265"/>
      <c r="C746" s="266"/>
      <c r="D746" s="252" t="s">
        <v>428</v>
      </c>
      <c r="E746" s="267" t="s">
        <v>21</v>
      </c>
      <c r="F746" s="268" t="s">
        <v>5414</v>
      </c>
      <c r="G746" s="266"/>
      <c r="H746" s="269">
        <v>1</v>
      </c>
      <c r="I746" s="270"/>
      <c r="J746" s="266"/>
      <c r="K746" s="266"/>
      <c r="L746" s="271"/>
      <c r="M746" s="272"/>
      <c r="N746" s="273"/>
      <c r="O746" s="273"/>
      <c r="P746" s="273"/>
      <c r="Q746" s="273"/>
      <c r="R746" s="273"/>
      <c r="S746" s="273"/>
      <c r="T746" s="274"/>
      <c r="AT746" s="275" t="s">
        <v>428</v>
      </c>
      <c r="AU746" s="275" t="s">
        <v>86</v>
      </c>
      <c r="AV746" s="13" t="s">
        <v>86</v>
      </c>
      <c r="AW746" s="13" t="s">
        <v>39</v>
      </c>
      <c r="AX746" s="13" t="s">
        <v>83</v>
      </c>
      <c r="AY746" s="275" t="s">
        <v>414</v>
      </c>
    </row>
    <row r="747" s="1" customFormat="1" ht="16.5" customHeight="1">
      <c r="B747" s="47"/>
      <c r="C747" s="298" t="s">
        <v>1734</v>
      </c>
      <c r="D747" s="298" t="s">
        <v>841</v>
      </c>
      <c r="E747" s="299" t="s">
        <v>5556</v>
      </c>
      <c r="F747" s="300" t="s">
        <v>5557</v>
      </c>
      <c r="G747" s="301" t="s">
        <v>678</v>
      </c>
      <c r="H747" s="302">
        <v>1</v>
      </c>
      <c r="I747" s="303"/>
      <c r="J747" s="304">
        <f>ROUND(I747*H747,2)</f>
        <v>0</v>
      </c>
      <c r="K747" s="300" t="s">
        <v>21</v>
      </c>
      <c r="L747" s="305"/>
      <c r="M747" s="306" t="s">
        <v>21</v>
      </c>
      <c r="N747" s="307" t="s">
        <v>47</v>
      </c>
      <c r="O747" s="48"/>
      <c r="P747" s="249">
        <f>O747*H747</f>
        <v>0</v>
      </c>
      <c r="Q747" s="249">
        <v>0.001</v>
      </c>
      <c r="R747" s="249">
        <f>Q747*H747</f>
        <v>0.001</v>
      </c>
      <c r="S747" s="249">
        <v>0</v>
      </c>
      <c r="T747" s="250">
        <f>S747*H747</f>
        <v>0</v>
      </c>
      <c r="AR747" s="25" t="s">
        <v>818</v>
      </c>
      <c r="AT747" s="25" t="s">
        <v>841</v>
      </c>
      <c r="AU747" s="25" t="s">
        <v>86</v>
      </c>
      <c r="AY747" s="25" t="s">
        <v>414</v>
      </c>
      <c r="BE747" s="251">
        <f>IF(N747="základní",J747,0)</f>
        <v>0</v>
      </c>
      <c r="BF747" s="251">
        <f>IF(N747="snížená",J747,0)</f>
        <v>0</v>
      </c>
      <c r="BG747" s="251">
        <f>IF(N747="zákl. přenesená",J747,0)</f>
        <v>0</v>
      </c>
      <c r="BH747" s="251">
        <f>IF(N747="sníž. přenesená",J747,0)</f>
        <v>0</v>
      </c>
      <c r="BI747" s="251">
        <f>IF(N747="nulová",J747,0)</f>
        <v>0</v>
      </c>
      <c r="BJ747" s="25" t="s">
        <v>83</v>
      </c>
      <c r="BK747" s="251">
        <f>ROUND(I747*H747,2)</f>
        <v>0</v>
      </c>
      <c r="BL747" s="25" t="s">
        <v>690</v>
      </c>
      <c r="BM747" s="25" t="s">
        <v>5558</v>
      </c>
    </row>
    <row r="748" s="1" customFormat="1" ht="25.5" customHeight="1">
      <c r="B748" s="47"/>
      <c r="C748" s="240" t="s">
        <v>1739</v>
      </c>
      <c r="D748" s="240" t="s">
        <v>418</v>
      </c>
      <c r="E748" s="241" t="s">
        <v>5559</v>
      </c>
      <c r="F748" s="242" t="s">
        <v>5560</v>
      </c>
      <c r="G748" s="243" t="s">
        <v>678</v>
      </c>
      <c r="H748" s="244">
        <v>8</v>
      </c>
      <c r="I748" s="245"/>
      <c r="J748" s="246">
        <f>ROUND(I748*H748,2)</f>
        <v>0</v>
      </c>
      <c r="K748" s="242" t="s">
        <v>421</v>
      </c>
      <c r="L748" s="73"/>
      <c r="M748" s="247" t="s">
        <v>21</v>
      </c>
      <c r="N748" s="248" t="s">
        <v>47</v>
      </c>
      <c r="O748" s="48"/>
      <c r="P748" s="249">
        <f>O748*H748</f>
        <v>0</v>
      </c>
      <c r="Q748" s="249">
        <v>2.0000000000000002E-05</v>
      </c>
      <c r="R748" s="249">
        <f>Q748*H748</f>
        <v>0.00016000000000000001</v>
      </c>
      <c r="S748" s="249">
        <v>0</v>
      </c>
      <c r="T748" s="250">
        <f>S748*H748</f>
        <v>0</v>
      </c>
      <c r="AR748" s="25" t="s">
        <v>690</v>
      </c>
      <c r="AT748" s="25" t="s">
        <v>418</v>
      </c>
      <c r="AU748" s="25" t="s">
        <v>86</v>
      </c>
      <c r="AY748" s="25" t="s">
        <v>414</v>
      </c>
      <c r="BE748" s="251">
        <f>IF(N748="základní",J748,0)</f>
        <v>0</v>
      </c>
      <c r="BF748" s="251">
        <f>IF(N748="snížená",J748,0)</f>
        <v>0</v>
      </c>
      <c r="BG748" s="251">
        <f>IF(N748="zákl. přenesená",J748,0)</f>
        <v>0</v>
      </c>
      <c r="BH748" s="251">
        <f>IF(N748="sníž. přenesená",J748,0)</f>
        <v>0</v>
      </c>
      <c r="BI748" s="251">
        <f>IF(N748="nulová",J748,0)</f>
        <v>0</v>
      </c>
      <c r="BJ748" s="25" t="s">
        <v>83</v>
      </c>
      <c r="BK748" s="251">
        <f>ROUND(I748*H748,2)</f>
        <v>0</v>
      </c>
      <c r="BL748" s="25" t="s">
        <v>690</v>
      </c>
      <c r="BM748" s="25" t="s">
        <v>5561</v>
      </c>
    </row>
    <row r="749" s="13" customFormat="1">
      <c r="B749" s="265"/>
      <c r="C749" s="266"/>
      <c r="D749" s="252" t="s">
        <v>428</v>
      </c>
      <c r="E749" s="267" t="s">
        <v>21</v>
      </c>
      <c r="F749" s="268" t="s">
        <v>5543</v>
      </c>
      <c r="G749" s="266"/>
      <c r="H749" s="269">
        <v>8</v>
      </c>
      <c r="I749" s="270"/>
      <c r="J749" s="266"/>
      <c r="K749" s="266"/>
      <c r="L749" s="271"/>
      <c r="M749" s="272"/>
      <c r="N749" s="273"/>
      <c r="O749" s="273"/>
      <c r="P749" s="273"/>
      <c r="Q749" s="273"/>
      <c r="R749" s="273"/>
      <c r="S749" s="273"/>
      <c r="T749" s="274"/>
      <c r="AT749" s="275" t="s">
        <v>428</v>
      </c>
      <c r="AU749" s="275" t="s">
        <v>86</v>
      </c>
      <c r="AV749" s="13" t="s">
        <v>86</v>
      </c>
      <c r="AW749" s="13" t="s">
        <v>39</v>
      </c>
      <c r="AX749" s="13" t="s">
        <v>83</v>
      </c>
      <c r="AY749" s="275" t="s">
        <v>414</v>
      </c>
    </row>
    <row r="750" s="1" customFormat="1" ht="16.5" customHeight="1">
      <c r="B750" s="47"/>
      <c r="C750" s="298" t="s">
        <v>1744</v>
      </c>
      <c r="D750" s="298" t="s">
        <v>841</v>
      </c>
      <c r="E750" s="299" t="s">
        <v>5562</v>
      </c>
      <c r="F750" s="300" t="s">
        <v>5563</v>
      </c>
      <c r="G750" s="301" t="s">
        <v>678</v>
      </c>
      <c r="H750" s="302">
        <v>8</v>
      </c>
      <c r="I750" s="303"/>
      <c r="J750" s="304">
        <f>ROUND(I750*H750,2)</f>
        <v>0</v>
      </c>
      <c r="K750" s="300" t="s">
        <v>21</v>
      </c>
      <c r="L750" s="305"/>
      <c r="M750" s="306" t="s">
        <v>21</v>
      </c>
      <c r="N750" s="307" t="s">
        <v>47</v>
      </c>
      <c r="O750" s="48"/>
      <c r="P750" s="249">
        <f>O750*H750</f>
        <v>0</v>
      </c>
      <c r="Q750" s="249">
        <v>0.0015</v>
      </c>
      <c r="R750" s="249">
        <f>Q750*H750</f>
        <v>0.012</v>
      </c>
      <c r="S750" s="249">
        <v>0</v>
      </c>
      <c r="T750" s="250">
        <f>S750*H750</f>
        <v>0</v>
      </c>
      <c r="AR750" s="25" t="s">
        <v>818</v>
      </c>
      <c r="AT750" s="25" t="s">
        <v>841</v>
      </c>
      <c r="AU750" s="25" t="s">
        <v>86</v>
      </c>
      <c r="AY750" s="25" t="s">
        <v>414</v>
      </c>
      <c r="BE750" s="251">
        <f>IF(N750="základní",J750,0)</f>
        <v>0</v>
      </c>
      <c r="BF750" s="251">
        <f>IF(N750="snížená",J750,0)</f>
        <v>0</v>
      </c>
      <c r="BG750" s="251">
        <f>IF(N750="zákl. přenesená",J750,0)</f>
        <v>0</v>
      </c>
      <c r="BH750" s="251">
        <f>IF(N750="sníž. přenesená",J750,0)</f>
        <v>0</v>
      </c>
      <c r="BI750" s="251">
        <f>IF(N750="nulová",J750,0)</f>
        <v>0</v>
      </c>
      <c r="BJ750" s="25" t="s">
        <v>83</v>
      </c>
      <c r="BK750" s="251">
        <f>ROUND(I750*H750,2)</f>
        <v>0</v>
      </c>
      <c r="BL750" s="25" t="s">
        <v>690</v>
      </c>
      <c r="BM750" s="25" t="s">
        <v>5564</v>
      </c>
    </row>
    <row r="751" s="1" customFormat="1" ht="25.5" customHeight="1">
      <c r="B751" s="47"/>
      <c r="C751" s="240" t="s">
        <v>1748</v>
      </c>
      <c r="D751" s="240" t="s">
        <v>418</v>
      </c>
      <c r="E751" s="241" t="s">
        <v>5565</v>
      </c>
      <c r="F751" s="242" t="s">
        <v>5566</v>
      </c>
      <c r="G751" s="243" t="s">
        <v>678</v>
      </c>
      <c r="H751" s="244">
        <v>1</v>
      </c>
      <c r="I751" s="245"/>
      <c r="J751" s="246">
        <f>ROUND(I751*H751,2)</f>
        <v>0</v>
      </c>
      <c r="K751" s="242" t="s">
        <v>421</v>
      </c>
      <c r="L751" s="73"/>
      <c r="M751" s="247" t="s">
        <v>21</v>
      </c>
      <c r="N751" s="248" t="s">
        <v>47</v>
      </c>
      <c r="O751" s="48"/>
      <c r="P751" s="249">
        <f>O751*H751</f>
        <v>0</v>
      </c>
      <c r="Q751" s="249">
        <v>2.0000000000000002E-05</v>
      </c>
      <c r="R751" s="249">
        <f>Q751*H751</f>
        <v>2.0000000000000002E-05</v>
      </c>
      <c r="S751" s="249">
        <v>0</v>
      </c>
      <c r="T751" s="250">
        <f>S751*H751</f>
        <v>0</v>
      </c>
      <c r="AR751" s="25" t="s">
        <v>690</v>
      </c>
      <c r="AT751" s="25" t="s">
        <v>418</v>
      </c>
      <c r="AU751" s="25" t="s">
        <v>86</v>
      </c>
      <c r="AY751" s="25" t="s">
        <v>414</v>
      </c>
      <c r="BE751" s="251">
        <f>IF(N751="základní",J751,0)</f>
        <v>0</v>
      </c>
      <c r="BF751" s="251">
        <f>IF(N751="snížená",J751,0)</f>
        <v>0</v>
      </c>
      <c r="BG751" s="251">
        <f>IF(N751="zákl. přenesená",J751,0)</f>
        <v>0</v>
      </c>
      <c r="BH751" s="251">
        <f>IF(N751="sníž. přenesená",J751,0)</f>
        <v>0</v>
      </c>
      <c r="BI751" s="251">
        <f>IF(N751="nulová",J751,0)</f>
        <v>0</v>
      </c>
      <c r="BJ751" s="25" t="s">
        <v>83</v>
      </c>
      <c r="BK751" s="251">
        <f>ROUND(I751*H751,2)</f>
        <v>0</v>
      </c>
      <c r="BL751" s="25" t="s">
        <v>690</v>
      </c>
      <c r="BM751" s="25" t="s">
        <v>5567</v>
      </c>
    </row>
    <row r="752" s="13" customFormat="1">
      <c r="B752" s="265"/>
      <c r="C752" s="266"/>
      <c r="D752" s="252" t="s">
        <v>428</v>
      </c>
      <c r="E752" s="267" t="s">
        <v>21</v>
      </c>
      <c r="F752" s="268" t="s">
        <v>5414</v>
      </c>
      <c r="G752" s="266"/>
      <c r="H752" s="269">
        <v>1</v>
      </c>
      <c r="I752" s="270"/>
      <c r="J752" s="266"/>
      <c r="K752" s="266"/>
      <c r="L752" s="271"/>
      <c r="M752" s="272"/>
      <c r="N752" s="273"/>
      <c r="O752" s="273"/>
      <c r="P752" s="273"/>
      <c r="Q752" s="273"/>
      <c r="R752" s="273"/>
      <c r="S752" s="273"/>
      <c r="T752" s="274"/>
      <c r="AT752" s="275" t="s">
        <v>428</v>
      </c>
      <c r="AU752" s="275" t="s">
        <v>86</v>
      </c>
      <c r="AV752" s="13" t="s">
        <v>86</v>
      </c>
      <c r="AW752" s="13" t="s">
        <v>39</v>
      </c>
      <c r="AX752" s="13" t="s">
        <v>83</v>
      </c>
      <c r="AY752" s="275" t="s">
        <v>414</v>
      </c>
    </row>
    <row r="753" s="1" customFormat="1" ht="16.5" customHeight="1">
      <c r="B753" s="47"/>
      <c r="C753" s="298" t="s">
        <v>1752</v>
      </c>
      <c r="D753" s="298" t="s">
        <v>841</v>
      </c>
      <c r="E753" s="299" t="s">
        <v>5568</v>
      </c>
      <c r="F753" s="300" t="s">
        <v>5569</v>
      </c>
      <c r="G753" s="301" t="s">
        <v>678</v>
      </c>
      <c r="H753" s="302">
        <v>1</v>
      </c>
      <c r="I753" s="303"/>
      <c r="J753" s="304">
        <f>ROUND(I753*H753,2)</f>
        <v>0</v>
      </c>
      <c r="K753" s="300" t="s">
        <v>21</v>
      </c>
      <c r="L753" s="305"/>
      <c r="M753" s="306" t="s">
        <v>21</v>
      </c>
      <c r="N753" s="307" t="s">
        <v>47</v>
      </c>
      <c r="O753" s="48"/>
      <c r="P753" s="249">
        <f>O753*H753</f>
        <v>0</v>
      </c>
      <c r="Q753" s="249">
        <v>0.002</v>
      </c>
      <c r="R753" s="249">
        <f>Q753*H753</f>
        <v>0.002</v>
      </c>
      <c r="S753" s="249">
        <v>0</v>
      </c>
      <c r="T753" s="250">
        <f>S753*H753</f>
        <v>0</v>
      </c>
      <c r="AR753" s="25" t="s">
        <v>818</v>
      </c>
      <c r="AT753" s="25" t="s">
        <v>841</v>
      </c>
      <c r="AU753" s="25" t="s">
        <v>86</v>
      </c>
      <c r="AY753" s="25" t="s">
        <v>414</v>
      </c>
      <c r="BE753" s="251">
        <f>IF(N753="základní",J753,0)</f>
        <v>0</v>
      </c>
      <c r="BF753" s="251">
        <f>IF(N753="snížená",J753,0)</f>
        <v>0</v>
      </c>
      <c r="BG753" s="251">
        <f>IF(N753="zákl. přenesená",J753,0)</f>
        <v>0</v>
      </c>
      <c r="BH753" s="251">
        <f>IF(N753="sníž. přenesená",J753,0)</f>
        <v>0</v>
      </c>
      <c r="BI753" s="251">
        <f>IF(N753="nulová",J753,0)</f>
        <v>0</v>
      </c>
      <c r="BJ753" s="25" t="s">
        <v>83</v>
      </c>
      <c r="BK753" s="251">
        <f>ROUND(I753*H753,2)</f>
        <v>0</v>
      </c>
      <c r="BL753" s="25" t="s">
        <v>690</v>
      </c>
      <c r="BM753" s="25" t="s">
        <v>5570</v>
      </c>
    </row>
    <row r="754" s="1" customFormat="1" ht="16.5" customHeight="1">
      <c r="B754" s="47"/>
      <c r="C754" s="240" t="s">
        <v>1756</v>
      </c>
      <c r="D754" s="240" t="s">
        <v>418</v>
      </c>
      <c r="E754" s="241" t="s">
        <v>5571</v>
      </c>
      <c r="F754" s="242" t="s">
        <v>5572</v>
      </c>
      <c r="G754" s="243" t="s">
        <v>678</v>
      </c>
      <c r="H754" s="244">
        <v>40</v>
      </c>
      <c r="I754" s="245"/>
      <c r="J754" s="246">
        <f>ROUND(I754*H754,2)</f>
        <v>0</v>
      </c>
      <c r="K754" s="242" t="s">
        <v>421</v>
      </c>
      <c r="L754" s="73"/>
      <c r="M754" s="247" t="s">
        <v>21</v>
      </c>
      <c r="N754" s="248" t="s">
        <v>47</v>
      </c>
      <c r="O754" s="48"/>
      <c r="P754" s="249">
        <f>O754*H754</f>
        <v>0</v>
      </c>
      <c r="Q754" s="249">
        <v>0.00076000000000000004</v>
      </c>
      <c r="R754" s="249">
        <f>Q754*H754</f>
        <v>0.030400000000000003</v>
      </c>
      <c r="S754" s="249">
        <v>0</v>
      </c>
      <c r="T754" s="250">
        <f>S754*H754</f>
        <v>0</v>
      </c>
      <c r="AR754" s="25" t="s">
        <v>690</v>
      </c>
      <c r="AT754" s="25" t="s">
        <v>418</v>
      </c>
      <c r="AU754" s="25" t="s">
        <v>86</v>
      </c>
      <c r="AY754" s="25" t="s">
        <v>414</v>
      </c>
      <c r="BE754" s="251">
        <f>IF(N754="základní",J754,0)</f>
        <v>0</v>
      </c>
      <c r="BF754" s="251">
        <f>IF(N754="snížená",J754,0)</f>
        <v>0</v>
      </c>
      <c r="BG754" s="251">
        <f>IF(N754="zákl. přenesená",J754,0)</f>
        <v>0</v>
      </c>
      <c r="BH754" s="251">
        <f>IF(N754="sníž. přenesená",J754,0)</f>
        <v>0</v>
      </c>
      <c r="BI754" s="251">
        <f>IF(N754="nulová",J754,0)</f>
        <v>0</v>
      </c>
      <c r="BJ754" s="25" t="s">
        <v>83</v>
      </c>
      <c r="BK754" s="251">
        <f>ROUND(I754*H754,2)</f>
        <v>0</v>
      </c>
      <c r="BL754" s="25" t="s">
        <v>690</v>
      </c>
      <c r="BM754" s="25" t="s">
        <v>5573</v>
      </c>
    </row>
    <row r="755" s="13" customFormat="1">
      <c r="B755" s="265"/>
      <c r="C755" s="266"/>
      <c r="D755" s="252" t="s">
        <v>428</v>
      </c>
      <c r="E755" s="267" t="s">
        <v>21</v>
      </c>
      <c r="F755" s="268" t="s">
        <v>5574</v>
      </c>
      <c r="G755" s="266"/>
      <c r="H755" s="269">
        <v>10</v>
      </c>
      <c r="I755" s="270"/>
      <c r="J755" s="266"/>
      <c r="K755" s="266"/>
      <c r="L755" s="271"/>
      <c r="M755" s="272"/>
      <c r="N755" s="273"/>
      <c r="O755" s="273"/>
      <c r="P755" s="273"/>
      <c r="Q755" s="273"/>
      <c r="R755" s="273"/>
      <c r="S755" s="273"/>
      <c r="T755" s="274"/>
      <c r="AT755" s="275" t="s">
        <v>428</v>
      </c>
      <c r="AU755" s="275" t="s">
        <v>86</v>
      </c>
      <c r="AV755" s="13" t="s">
        <v>86</v>
      </c>
      <c r="AW755" s="13" t="s">
        <v>39</v>
      </c>
      <c r="AX755" s="13" t="s">
        <v>76</v>
      </c>
      <c r="AY755" s="275" t="s">
        <v>414</v>
      </c>
    </row>
    <row r="756" s="13" customFormat="1">
      <c r="B756" s="265"/>
      <c r="C756" s="266"/>
      <c r="D756" s="252" t="s">
        <v>428</v>
      </c>
      <c r="E756" s="267" t="s">
        <v>21</v>
      </c>
      <c r="F756" s="268" t="s">
        <v>5575</v>
      </c>
      <c r="G756" s="266"/>
      <c r="H756" s="269">
        <v>30</v>
      </c>
      <c r="I756" s="270"/>
      <c r="J756" s="266"/>
      <c r="K756" s="266"/>
      <c r="L756" s="271"/>
      <c r="M756" s="272"/>
      <c r="N756" s="273"/>
      <c r="O756" s="273"/>
      <c r="P756" s="273"/>
      <c r="Q756" s="273"/>
      <c r="R756" s="273"/>
      <c r="S756" s="273"/>
      <c r="T756" s="274"/>
      <c r="AT756" s="275" t="s">
        <v>428</v>
      </c>
      <c r="AU756" s="275" t="s">
        <v>86</v>
      </c>
      <c r="AV756" s="13" t="s">
        <v>86</v>
      </c>
      <c r="AW756" s="13" t="s">
        <v>39</v>
      </c>
      <c r="AX756" s="13" t="s">
        <v>76</v>
      </c>
      <c r="AY756" s="275" t="s">
        <v>414</v>
      </c>
    </row>
    <row r="757" s="15" customFormat="1">
      <c r="B757" s="287"/>
      <c r="C757" s="288"/>
      <c r="D757" s="252" t="s">
        <v>428</v>
      </c>
      <c r="E757" s="289" t="s">
        <v>21</v>
      </c>
      <c r="F757" s="290" t="s">
        <v>235</v>
      </c>
      <c r="G757" s="288"/>
      <c r="H757" s="291">
        <v>40</v>
      </c>
      <c r="I757" s="292"/>
      <c r="J757" s="288"/>
      <c r="K757" s="288"/>
      <c r="L757" s="293"/>
      <c r="M757" s="294"/>
      <c r="N757" s="295"/>
      <c r="O757" s="295"/>
      <c r="P757" s="295"/>
      <c r="Q757" s="295"/>
      <c r="R757" s="295"/>
      <c r="S757" s="295"/>
      <c r="T757" s="296"/>
      <c r="AT757" s="297" t="s">
        <v>428</v>
      </c>
      <c r="AU757" s="297" t="s">
        <v>86</v>
      </c>
      <c r="AV757" s="15" t="s">
        <v>422</v>
      </c>
      <c r="AW757" s="15" t="s">
        <v>39</v>
      </c>
      <c r="AX757" s="15" t="s">
        <v>83</v>
      </c>
      <c r="AY757" s="297" t="s">
        <v>414</v>
      </c>
    </row>
    <row r="758" s="12" customFormat="1">
      <c r="B758" s="255"/>
      <c r="C758" s="256"/>
      <c r="D758" s="252" t="s">
        <v>428</v>
      </c>
      <c r="E758" s="257" t="s">
        <v>21</v>
      </c>
      <c r="F758" s="258" t="s">
        <v>5302</v>
      </c>
      <c r="G758" s="256"/>
      <c r="H758" s="257" t="s">
        <v>21</v>
      </c>
      <c r="I758" s="259"/>
      <c r="J758" s="256"/>
      <c r="K758" s="256"/>
      <c r="L758" s="260"/>
      <c r="M758" s="261"/>
      <c r="N758" s="262"/>
      <c r="O758" s="262"/>
      <c r="P758" s="262"/>
      <c r="Q758" s="262"/>
      <c r="R758" s="262"/>
      <c r="S758" s="262"/>
      <c r="T758" s="263"/>
      <c r="AT758" s="264" t="s">
        <v>428</v>
      </c>
      <c r="AU758" s="264" t="s">
        <v>86</v>
      </c>
      <c r="AV758" s="12" t="s">
        <v>83</v>
      </c>
      <c r="AW758" s="12" t="s">
        <v>39</v>
      </c>
      <c r="AX758" s="12" t="s">
        <v>76</v>
      </c>
      <c r="AY758" s="264" t="s">
        <v>414</v>
      </c>
    </row>
    <row r="759" s="1" customFormat="1" ht="16.5" customHeight="1">
      <c r="B759" s="47"/>
      <c r="C759" s="240" t="s">
        <v>1760</v>
      </c>
      <c r="D759" s="240" t="s">
        <v>418</v>
      </c>
      <c r="E759" s="241" t="s">
        <v>5576</v>
      </c>
      <c r="F759" s="242" t="s">
        <v>5577</v>
      </c>
      <c r="G759" s="243" t="s">
        <v>678</v>
      </c>
      <c r="H759" s="244">
        <v>2</v>
      </c>
      <c r="I759" s="245"/>
      <c r="J759" s="246">
        <f>ROUND(I759*H759,2)</f>
        <v>0</v>
      </c>
      <c r="K759" s="242" t="s">
        <v>421</v>
      </c>
      <c r="L759" s="73"/>
      <c r="M759" s="247" t="s">
        <v>21</v>
      </c>
      <c r="N759" s="248" t="s">
        <v>47</v>
      </c>
      <c r="O759" s="48"/>
      <c r="P759" s="249">
        <f>O759*H759</f>
        <v>0</v>
      </c>
      <c r="Q759" s="249">
        <v>0.0010300000000000001</v>
      </c>
      <c r="R759" s="249">
        <f>Q759*H759</f>
        <v>0.0020600000000000002</v>
      </c>
      <c r="S759" s="249">
        <v>0</v>
      </c>
      <c r="T759" s="250">
        <f>S759*H759</f>
        <v>0</v>
      </c>
      <c r="AR759" s="25" t="s">
        <v>690</v>
      </c>
      <c r="AT759" s="25" t="s">
        <v>418</v>
      </c>
      <c r="AU759" s="25" t="s">
        <v>86</v>
      </c>
      <c r="AY759" s="25" t="s">
        <v>414</v>
      </c>
      <c r="BE759" s="251">
        <f>IF(N759="základní",J759,0)</f>
        <v>0</v>
      </c>
      <c r="BF759" s="251">
        <f>IF(N759="snížená",J759,0)</f>
        <v>0</v>
      </c>
      <c r="BG759" s="251">
        <f>IF(N759="zákl. přenesená",J759,0)</f>
        <v>0</v>
      </c>
      <c r="BH759" s="251">
        <f>IF(N759="sníž. přenesená",J759,0)</f>
        <v>0</v>
      </c>
      <c r="BI759" s="251">
        <f>IF(N759="nulová",J759,0)</f>
        <v>0</v>
      </c>
      <c r="BJ759" s="25" t="s">
        <v>83</v>
      </c>
      <c r="BK759" s="251">
        <f>ROUND(I759*H759,2)</f>
        <v>0</v>
      </c>
      <c r="BL759" s="25" t="s">
        <v>690</v>
      </c>
      <c r="BM759" s="25" t="s">
        <v>5578</v>
      </c>
    </row>
    <row r="760" s="13" customFormat="1">
      <c r="B760" s="265"/>
      <c r="C760" s="266"/>
      <c r="D760" s="252" t="s">
        <v>428</v>
      </c>
      <c r="E760" s="267" t="s">
        <v>21</v>
      </c>
      <c r="F760" s="268" t="s">
        <v>5579</v>
      </c>
      <c r="G760" s="266"/>
      <c r="H760" s="269">
        <v>2</v>
      </c>
      <c r="I760" s="270"/>
      <c r="J760" s="266"/>
      <c r="K760" s="266"/>
      <c r="L760" s="271"/>
      <c r="M760" s="272"/>
      <c r="N760" s="273"/>
      <c r="O760" s="273"/>
      <c r="P760" s="273"/>
      <c r="Q760" s="273"/>
      <c r="R760" s="273"/>
      <c r="S760" s="273"/>
      <c r="T760" s="274"/>
      <c r="AT760" s="275" t="s">
        <v>428</v>
      </c>
      <c r="AU760" s="275" t="s">
        <v>86</v>
      </c>
      <c r="AV760" s="13" t="s">
        <v>86</v>
      </c>
      <c r="AW760" s="13" t="s">
        <v>39</v>
      </c>
      <c r="AX760" s="13" t="s">
        <v>83</v>
      </c>
      <c r="AY760" s="275" t="s">
        <v>414</v>
      </c>
    </row>
    <row r="761" s="12" customFormat="1">
      <c r="B761" s="255"/>
      <c r="C761" s="256"/>
      <c r="D761" s="252" t="s">
        <v>428</v>
      </c>
      <c r="E761" s="257" t="s">
        <v>21</v>
      </c>
      <c r="F761" s="258" t="s">
        <v>5302</v>
      </c>
      <c r="G761" s="256"/>
      <c r="H761" s="257" t="s">
        <v>21</v>
      </c>
      <c r="I761" s="259"/>
      <c r="J761" s="256"/>
      <c r="K761" s="256"/>
      <c r="L761" s="260"/>
      <c r="M761" s="261"/>
      <c r="N761" s="262"/>
      <c r="O761" s="262"/>
      <c r="P761" s="262"/>
      <c r="Q761" s="262"/>
      <c r="R761" s="262"/>
      <c r="S761" s="262"/>
      <c r="T761" s="263"/>
      <c r="AT761" s="264" t="s">
        <v>428</v>
      </c>
      <c r="AU761" s="264" t="s">
        <v>86</v>
      </c>
      <c r="AV761" s="12" t="s">
        <v>83</v>
      </c>
      <c r="AW761" s="12" t="s">
        <v>39</v>
      </c>
      <c r="AX761" s="12" t="s">
        <v>76</v>
      </c>
      <c r="AY761" s="264" t="s">
        <v>414</v>
      </c>
    </row>
    <row r="762" s="1" customFormat="1" ht="16.5" customHeight="1">
      <c r="B762" s="47"/>
      <c r="C762" s="240" t="s">
        <v>1767</v>
      </c>
      <c r="D762" s="240" t="s">
        <v>418</v>
      </c>
      <c r="E762" s="241" t="s">
        <v>5580</v>
      </c>
      <c r="F762" s="242" t="s">
        <v>5581</v>
      </c>
      <c r="G762" s="243" t="s">
        <v>678</v>
      </c>
      <c r="H762" s="244">
        <v>2</v>
      </c>
      <c r="I762" s="245"/>
      <c r="J762" s="246">
        <f>ROUND(I762*H762,2)</f>
        <v>0</v>
      </c>
      <c r="K762" s="242" t="s">
        <v>421</v>
      </c>
      <c r="L762" s="73"/>
      <c r="M762" s="247" t="s">
        <v>21</v>
      </c>
      <c r="N762" s="248" t="s">
        <v>47</v>
      </c>
      <c r="O762" s="48"/>
      <c r="P762" s="249">
        <f>O762*H762</f>
        <v>0</v>
      </c>
      <c r="Q762" s="249">
        <v>0.0013600000000000001</v>
      </c>
      <c r="R762" s="249">
        <f>Q762*H762</f>
        <v>0.0027200000000000002</v>
      </c>
      <c r="S762" s="249">
        <v>0</v>
      </c>
      <c r="T762" s="250">
        <f>S762*H762</f>
        <v>0</v>
      </c>
      <c r="AR762" s="25" t="s">
        <v>690</v>
      </c>
      <c r="AT762" s="25" t="s">
        <v>418</v>
      </c>
      <c r="AU762" s="25" t="s">
        <v>86</v>
      </c>
      <c r="AY762" s="25" t="s">
        <v>414</v>
      </c>
      <c r="BE762" s="251">
        <f>IF(N762="základní",J762,0)</f>
        <v>0</v>
      </c>
      <c r="BF762" s="251">
        <f>IF(N762="snížená",J762,0)</f>
        <v>0</v>
      </c>
      <c r="BG762" s="251">
        <f>IF(N762="zákl. přenesená",J762,0)</f>
        <v>0</v>
      </c>
      <c r="BH762" s="251">
        <f>IF(N762="sníž. přenesená",J762,0)</f>
        <v>0</v>
      </c>
      <c r="BI762" s="251">
        <f>IF(N762="nulová",J762,0)</f>
        <v>0</v>
      </c>
      <c r="BJ762" s="25" t="s">
        <v>83</v>
      </c>
      <c r="BK762" s="251">
        <f>ROUND(I762*H762,2)</f>
        <v>0</v>
      </c>
      <c r="BL762" s="25" t="s">
        <v>690</v>
      </c>
      <c r="BM762" s="25" t="s">
        <v>5582</v>
      </c>
    </row>
    <row r="763" s="13" customFormat="1">
      <c r="B763" s="265"/>
      <c r="C763" s="266"/>
      <c r="D763" s="252" t="s">
        <v>428</v>
      </c>
      <c r="E763" s="267" t="s">
        <v>21</v>
      </c>
      <c r="F763" s="268" t="s">
        <v>5583</v>
      </c>
      <c r="G763" s="266"/>
      <c r="H763" s="269">
        <v>2</v>
      </c>
      <c r="I763" s="270"/>
      <c r="J763" s="266"/>
      <c r="K763" s="266"/>
      <c r="L763" s="271"/>
      <c r="M763" s="272"/>
      <c r="N763" s="273"/>
      <c r="O763" s="273"/>
      <c r="P763" s="273"/>
      <c r="Q763" s="273"/>
      <c r="R763" s="273"/>
      <c r="S763" s="273"/>
      <c r="T763" s="274"/>
      <c r="AT763" s="275" t="s">
        <v>428</v>
      </c>
      <c r="AU763" s="275" t="s">
        <v>86</v>
      </c>
      <c r="AV763" s="13" t="s">
        <v>86</v>
      </c>
      <c r="AW763" s="13" t="s">
        <v>39</v>
      </c>
      <c r="AX763" s="13" t="s">
        <v>83</v>
      </c>
      <c r="AY763" s="275" t="s">
        <v>414</v>
      </c>
    </row>
    <row r="764" s="12" customFormat="1">
      <c r="B764" s="255"/>
      <c r="C764" s="256"/>
      <c r="D764" s="252" t="s">
        <v>428</v>
      </c>
      <c r="E764" s="257" t="s">
        <v>21</v>
      </c>
      <c r="F764" s="258" t="s">
        <v>5302</v>
      </c>
      <c r="G764" s="256"/>
      <c r="H764" s="257" t="s">
        <v>21</v>
      </c>
      <c r="I764" s="259"/>
      <c r="J764" s="256"/>
      <c r="K764" s="256"/>
      <c r="L764" s="260"/>
      <c r="M764" s="261"/>
      <c r="N764" s="262"/>
      <c r="O764" s="262"/>
      <c r="P764" s="262"/>
      <c r="Q764" s="262"/>
      <c r="R764" s="262"/>
      <c r="S764" s="262"/>
      <c r="T764" s="263"/>
      <c r="AT764" s="264" t="s">
        <v>428</v>
      </c>
      <c r="AU764" s="264" t="s">
        <v>86</v>
      </c>
      <c r="AV764" s="12" t="s">
        <v>83</v>
      </c>
      <c r="AW764" s="12" t="s">
        <v>39</v>
      </c>
      <c r="AX764" s="12" t="s">
        <v>76</v>
      </c>
      <c r="AY764" s="264" t="s">
        <v>414</v>
      </c>
    </row>
    <row r="765" s="1" customFormat="1" ht="38.25" customHeight="1">
      <c r="B765" s="47"/>
      <c r="C765" s="240" t="s">
        <v>1772</v>
      </c>
      <c r="D765" s="240" t="s">
        <v>418</v>
      </c>
      <c r="E765" s="241" t="s">
        <v>5584</v>
      </c>
      <c r="F765" s="242" t="s">
        <v>5585</v>
      </c>
      <c r="G765" s="243" t="s">
        <v>3412</v>
      </c>
      <c r="H765" s="244">
        <v>30</v>
      </c>
      <c r="I765" s="245"/>
      <c r="J765" s="246">
        <f>ROUND(I765*H765,2)</f>
        <v>0</v>
      </c>
      <c r="K765" s="242" t="s">
        <v>21</v>
      </c>
      <c r="L765" s="73"/>
      <c r="M765" s="247" t="s">
        <v>21</v>
      </c>
      <c r="N765" s="248" t="s">
        <v>47</v>
      </c>
      <c r="O765" s="48"/>
      <c r="P765" s="249">
        <f>O765*H765</f>
        <v>0</v>
      </c>
      <c r="Q765" s="249">
        <v>0.029139999999999999</v>
      </c>
      <c r="R765" s="249">
        <f>Q765*H765</f>
        <v>0.87419999999999998</v>
      </c>
      <c r="S765" s="249">
        <v>0</v>
      </c>
      <c r="T765" s="250">
        <f>S765*H765</f>
        <v>0</v>
      </c>
      <c r="AR765" s="25" t="s">
        <v>690</v>
      </c>
      <c r="AT765" s="25" t="s">
        <v>418</v>
      </c>
      <c r="AU765" s="25" t="s">
        <v>86</v>
      </c>
      <c r="AY765" s="25" t="s">
        <v>414</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690</v>
      </c>
      <c r="BM765" s="25" t="s">
        <v>5586</v>
      </c>
    </row>
    <row r="766" s="13" customFormat="1">
      <c r="B766" s="265"/>
      <c r="C766" s="266"/>
      <c r="D766" s="252" t="s">
        <v>428</v>
      </c>
      <c r="E766" s="267" t="s">
        <v>21</v>
      </c>
      <c r="F766" s="268" t="s">
        <v>5587</v>
      </c>
      <c r="G766" s="266"/>
      <c r="H766" s="269">
        <v>30</v>
      </c>
      <c r="I766" s="270"/>
      <c r="J766" s="266"/>
      <c r="K766" s="266"/>
      <c r="L766" s="271"/>
      <c r="M766" s="272"/>
      <c r="N766" s="273"/>
      <c r="O766" s="273"/>
      <c r="P766" s="273"/>
      <c r="Q766" s="273"/>
      <c r="R766" s="273"/>
      <c r="S766" s="273"/>
      <c r="T766" s="274"/>
      <c r="AT766" s="275" t="s">
        <v>428</v>
      </c>
      <c r="AU766" s="275" t="s">
        <v>86</v>
      </c>
      <c r="AV766" s="13" t="s">
        <v>86</v>
      </c>
      <c r="AW766" s="13" t="s">
        <v>39</v>
      </c>
      <c r="AX766" s="13" t="s">
        <v>83</v>
      </c>
      <c r="AY766" s="275" t="s">
        <v>414</v>
      </c>
    </row>
    <row r="767" s="1" customFormat="1" ht="38.25" customHeight="1">
      <c r="B767" s="47"/>
      <c r="C767" s="240" t="s">
        <v>1780</v>
      </c>
      <c r="D767" s="240" t="s">
        <v>418</v>
      </c>
      <c r="E767" s="241" t="s">
        <v>5588</v>
      </c>
      <c r="F767" s="242" t="s">
        <v>5589</v>
      </c>
      <c r="G767" s="243" t="s">
        <v>3412</v>
      </c>
      <c r="H767" s="244">
        <v>2</v>
      </c>
      <c r="I767" s="245"/>
      <c r="J767" s="246">
        <f>ROUND(I767*H767,2)</f>
        <v>0</v>
      </c>
      <c r="K767" s="242" t="s">
        <v>21</v>
      </c>
      <c r="L767" s="73"/>
      <c r="M767" s="247" t="s">
        <v>21</v>
      </c>
      <c r="N767" s="248" t="s">
        <v>47</v>
      </c>
      <c r="O767" s="48"/>
      <c r="P767" s="249">
        <f>O767*H767</f>
        <v>0</v>
      </c>
      <c r="Q767" s="249">
        <v>0.029139999999999999</v>
      </c>
      <c r="R767" s="249">
        <f>Q767*H767</f>
        <v>0.058279999999999998</v>
      </c>
      <c r="S767" s="249">
        <v>0</v>
      </c>
      <c r="T767" s="250">
        <f>S767*H767</f>
        <v>0</v>
      </c>
      <c r="AR767" s="25" t="s">
        <v>690</v>
      </c>
      <c r="AT767" s="25" t="s">
        <v>418</v>
      </c>
      <c r="AU767" s="25" t="s">
        <v>86</v>
      </c>
      <c r="AY767" s="25" t="s">
        <v>414</v>
      </c>
      <c r="BE767" s="251">
        <f>IF(N767="základní",J767,0)</f>
        <v>0</v>
      </c>
      <c r="BF767" s="251">
        <f>IF(N767="snížená",J767,0)</f>
        <v>0</v>
      </c>
      <c r="BG767" s="251">
        <f>IF(N767="zákl. přenesená",J767,0)</f>
        <v>0</v>
      </c>
      <c r="BH767" s="251">
        <f>IF(N767="sníž. přenesená",J767,0)</f>
        <v>0</v>
      </c>
      <c r="BI767" s="251">
        <f>IF(N767="nulová",J767,0)</f>
        <v>0</v>
      </c>
      <c r="BJ767" s="25" t="s">
        <v>83</v>
      </c>
      <c r="BK767" s="251">
        <f>ROUND(I767*H767,2)</f>
        <v>0</v>
      </c>
      <c r="BL767" s="25" t="s">
        <v>690</v>
      </c>
      <c r="BM767" s="25" t="s">
        <v>5590</v>
      </c>
    </row>
    <row r="768" s="13" customFormat="1">
      <c r="B768" s="265"/>
      <c r="C768" s="266"/>
      <c r="D768" s="252" t="s">
        <v>428</v>
      </c>
      <c r="E768" s="267" t="s">
        <v>21</v>
      </c>
      <c r="F768" s="268" t="s">
        <v>5591</v>
      </c>
      <c r="G768" s="266"/>
      <c r="H768" s="269">
        <v>2</v>
      </c>
      <c r="I768" s="270"/>
      <c r="J768" s="266"/>
      <c r="K768" s="266"/>
      <c r="L768" s="271"/>
      <c r="M768" s="272"/>
      <c r="N768" s="273"/>
      <c r="O768" s="273"/>
      <c r="P768" s="273"/>
      <c r="Q768" s="273"/>
      <c r="R768" s="273"/>
      <c r="S768" s="273"/>
      <c r="T768" s="274"/>
      <c r="AT768" s="275" t="s">
        <v>428</v>
      </c>
      <c r="AU768" s="275" t="s">
        <v>86</v>
      </c>
      <c r="AV768" s="13" t="s">
        <v>86</v>
      </c>
      <c r="AW768" s="13" t="s">
        <v>39</v>
      </c>
      <c r="AX768" s="13" t="s">
        <v>83</v>
      </c>
      <c r="AY768" s="275" t="s">
        <v>414</v>
      </c>
    </row>
    <row r="769" s="1" customFormat="1" ht="38.25" customHeight="1">
      <c r="B769" s="47"/>
      <c r="C769" s="240" t="s">
        <v>1787</v>
      </c>
      <c r="D769" s="240" t="s">
        <v>418</v>
      </c>
      <c r="E769" s="241" t="s">
        <v>5592</v>
      </c>
      <c r="F769" s="242" t="s">
        <v>5593</v>
      </c>
      <c r="G769" s="243" t="s">
        <v>3412</v>
      </c>
      <c r="H769" s="244">
        <v>31</v>
      </c>
      <c r="I769" s="245"/>
      <c r="J769" s="246">
        <f>ROUND(I769*H769,2)</f>
        <v>0</v>
      </c>
      <c r="K769" s="242" t="s">
        <v>21</v>
      </c>
      <c r="L769" s="73"/>
      <c r="M769" s="247" t="s">
        <v>21</v>
      </c>
      <c r="N769" s="248" t="s">
        <v>47</v>
      </c>
      <c r="O769" s="48"/>
      <c r="P769" s="249">
        <f>O769*H769</f>
        <v>0</v>
      </c>
      <c r="Q769" s="249">
        <v>0.01</v>
      </c>
      <c r="R769" s="249">
        <f>Q769*H769</f>
        <v>0.31</v>
      </c>
      <c r="S769" s="249">
        <v>0</v>
      </c>
      <c r="T769" s="250">
        <f>S769*H769</f>
        <v>0</v>
      </c>
      <c r="AR769" s="25" t="s">
        <v>690</v>
      </c>
      <c r="AT769" s="25" t="s">
        <v>418</v>
      </c>
      <c r="AU769" s="25" t="s">
        <v>86</v>
      </c>
      <c r="AY769" s="25" t="s">
        <v>414</v>
      </c>
      <c r="BE769" s="251">
        <f>IF(N769="základní",J769,0)</f>
        <v>0</v>
      </c>
      <c r="BF769" s="251">
        <f>IF(N769="snížená",J769,0)</f>
        <v>0</v>
      </c>
      <c r="BG769" s="251">
        <f>IF(N769="zákl. přenesená",J769,0)</f>
        <v>0</v>
      </c>
      <c r="BH769" s="251">
        <f>IF(N769="sníž. přenesená",J769,0)</f>
        <v>0</v>
      </c>
      <c r="BI769" s="251">
        <f>IF(N769="nulová",J769,0)</f>
        <v>0</v>
      </c>
      <c r="BJ769" s="25" t="s">
        <v>83</v>
      </c>
      <c r="BK769" s="251">
        <f>ROUND(I769*H769,2)</f>
        <v>0</v>
      </c>
      <c r="BL769" s="25" t="s">
        <v>690</v>
      </c>
      <c r="BM769" s="25" t="s">
        <v>5594</v>
      </c>
    </row>
    <row r="770" s="13" customFormat="1">
      <c r="B770" s="265"/>
      <c r="C770" s="266"/>
      <c r="D770" s="252" t="s">
        <v>428</v>
      </c>
      <c r="E770" s="267" t="s">
        <v>21</v>
      </c>
      <c r="F770" s="268" t="s">
        <v>5595</v>
      </c>
      <c r="G770" s="266"/>
      <c r="H770" s="269">
        <v>31</v>
      </c>
      <c r="I770" s="270"/>
      <c r="J770" s="266"/>
      <c r="K770" s="266"/>
      <c r="L770" s="271"/>
      <c r="M770" s="272"/>
      <c r="N770" s="273"/>
      <c r="O770" s="273"/>
      <c r="P770" s="273"/>
      <c r="Q770" s="273"/>
      <c r="R770" s="273"/>
      <c r="S770" s="273"/>
      <c r="T770" s="274"/>
      <c r="AT770" s="275" t="s">
        <v>428</v>
      </c>
      <c r="AU770" s="275" t="s">
        <v>86</v>
      </c>
      <c r="AV770" s="13" t="s">
        <v>86</v>
      </c>
      <c r="AW770" s="13" t="s">
        <v>39</v>
      </c>
      <c r="AX770" s="13" t="s">
        <v>83</v>
      </c>
      <c r="AY770" s="275" t="s">
        <v>414</v>
      </c>
    </row>
    <row r="771" s="1" customFormat="1" ht="25.5" customHeight="1">
      <c r="B771" s="47"/>
      <c r="C771" s="240" t="s">
        <v>1794</v>
      </c>
      <c r="D771" s="240" t="s">
        <v>418</v>
      </c>
      <c r="E771" s="241" t="s">
        <v>5596</v>
      </c>
      <c r="F771" s="242" t="s">
        <v>5597</v>
      </c>
      <c r="G771" s="243" t="s">
        <v>5598</v>
      </c>
      <c r="H771" s="244">
        <v>2</v>
      </c>
      <c r="I771" s="245"/>
      <c r="J771" s="246">
        <f>ROUND(I771*H771,2)</f>
        <v>0</v>
      </c>
      <c r="K771" s="242" t="s">
        <v>21</v>
      </c>
      <c r="L771" s="73"/>
      <c r="M771" s="247" t="s">
        <v>21</v>
      </c>
      <c r="N771" s="248" t="s">
        <v>47</v>
      </c>
      <c r="O771" s="48"/>
      <c r="P771" s="249">
        <f>O771*H771</f>
        <v>0</v>
      </c>
      <c r="Q771" s="249">
        <v>0.01</v>
      </c>
      <c r="R771" s="249">
        <f>Q771*H771</f>
        <v>0.02</v>
      </c>
      <c r="S771" s="249">
        <v>0</v>
      </c>
      <c r="T771" s="250">
        <f>S771*H771</f>
        <v>0</v>
      </c>
      <c r="AR771" s="25" t="s">
        <v>690</v>
      </c>
      <c r="AT771" s="25" t="s">
        <v>418</v>
      </c>
      <c r="AU771" s="25" t="s">
        <v>86</v>
      </c>
      <c r="AY771" s="25" t="s">
        <v>414</v>
      </c>
      <c r="BE771" s="251">
        <f>IF(N771="základní",J771,0)</f>
        <v>0</v>
      </c>
      <c r="BF771" s="251">
        <f>IF(N771="snížená",J771,0)</f>
        <v>0</v>
      </c>
      <c r="BG771" s="251">
        <f>IF(N771="zákl. přenesená",J771,0)</f>
        <v>0</v>
      </c>
      <c r="BH771" s="251">
        <f>IF(N771="sníž. přenesená",J771,0)</f>
        <v>0</v>
      </c>
      <c r="BI771" s="251">
        <f>IF(N771="nulová",J771,0)</f>
        <v>0</v>
      </c>
      <c r="BJ771" s="25" t="s">
        <v>83</v>
      </c>
      <c r="BK771" s="251">
        <f>ROUND(I771*H771,2)</f>
        <v>0</v>
      </c>
      <c r="BL771" s="25" t="s">
        <v>690</v>
      </c>
      <c r="BM771" s="25" t="s">
        <v>5599</v>
      </c>
    </row>
    <row r="772" s="13" customFormat="1">
      <c r="B772" s="265"/>
      <c r="C772" s="266"/>
      <c r="D772" s="252" t="s">
        <v>428</v>
      </c>
      <c r="E772" s="267" t="s">
        <v>21</v>
      </c>
      <c r="F772" s="268" t="s">
        <v>5419</v>
      </c>
      <c r="G772" s="266"/>
      <c r="H772" s="269">
        <v>2</v>
      </c>
      <c r="I772" s="270"/>
      <c r="J772" s="266"/>
      <c r="K772" s="266"/>
      <c r="L772" s="271"/>
      <c r="M772" s="272"/>
      <c r="N772" s="273"/>
      <c r="O772" s="273"/>
      <c r="P772" s="273"/>
      <c r="Q772" s="273"/>
      <c r="R772" s="273"/>
      <c r="S772" s="273"/>
      <c r="T772" s="274"/>
      <c r="AT772" s="275" t="s">
        <v>428</v>
      </c>
      <c r="AU772" s="275" t="s">
        <v>86</v>
      </c>
      <c r="AV772" s="13" t="s">
        <v>86</v>
      </c>
      <c r="AW772" s="13" t="s">
        <v>39</v>
      </c>
      <c r="AX772" s="13" t="s">
        <v>83</v>
      </c>
      <c r="AY772" s="275" t="s">
        <v>414</v>
      </c>
    </row>
    <row r="773" s="1" customFormat="1" ht="25.5" customHeight="1">
      <c r="B773" s="47"/>
      <c r="C773" s="240" t="s">
        <v>1800</v>
      </c>
      <c r="D773" s="240" t="s">
        <v>418</v>
      </c>
      <c r="E773" s="241" t="s">
        <v>5600</v>
      </c>
      <c r="F773" s="242" t="s">
        <v>5601</v>
      </c>
      <c r="G773" s="243" t="s">
        <v>678</v>
      </c>
      <c r="H773" s="244">
        <v>3</v>
      </c>
      <c r="I773" s="245"/>
      <c r="J773" s="246">
        <f>ROUND(I773*H773,2)</f>
        <v>0</v>
      </c>
      <c r="K773" s="242" t="s">
        <v>21</v>
      </c>
      <c r="L773" s="73"/>
      <c r="M773" s="247" t="s">
        <v>21</v>
      </c>
      <c r="N773" s="248" t="s">
        <v>47</v>
      </c>
      <c r="O773" s="48"/>
      <c r="P773" s="249">
        <f>O773*H773</f>
        <v>0</v>
      </c>
      <c r="Q773" s="249">
        <v>0.0092800000000000001</v>
      </c>
      <c r="R773" s="249">
        <f>Q773*H773</f>
        <v>0.02784</v>
      </c>
      <c r="S773" s="249">
        <v>0</v>
      </c>
      <c r="T773" s="250">
        <f>S773*H773</f>
        <v>0</v>
      </c>
      <c r="AR773" s="25" t="s">
        <v>690</v>
      </c>
      <c r="AT773" s="25" t="s">
        <v>418</v>
      </c>
      <c r="AU773" s="25" t="s">
        <v>86</v>
      </c>
      <c r="AY773" s="25" t="s">
        <v>414</v>
      </c>
      <c r="BE773" s="251">
        <f>IF(N773="základní",J773,0)</f>
        <v>0</v>
      </c>
      <c r="BF773" s="251">
        <f>IF(N773="snížená",J773,0)</f>
        <v>0</v>
      </c>
      <c r="BG773" s="251">
        <f>IF(N773="zákl. přenesená",J773,0)</f>
        <v>0</v>
      </c>
      <c r="BH773" s="251">
        <f>IF(N773="sníž. přenesená",J773,0)</f>
        <v>0</v>
      </c>
      <c r="BI773" s="251">
        <f>IF(N773="nulová",J773,0)</f>
        <v>0</v>
      </c>
      <c r="BJ773" s="25" t="s">
        <v>83</v>
      </c>
      <c r="BK773" s="251">
        <f>ROUND(I773*H773,2)</f>
        <v>0</v>
      </c>
      <c r="BL773" s="25" t="s">
        <v>690</v>
      </c>
      <c r="BM773" s="25" t="s">
        <v>5602</v>
      </c>
    </row>
    <row r="774" s="13" customFormat="1">
      <c r="B774" s="265"/>
      <c r="C774" s="266"/>
      <c r="D774" s="252" t="s">
        <v>428</v>
      </c>
      <c r="E774" s="267" t="s">
        <v>21</v>
      </c>
      <c r="F774" s="268" t="s">
        <v>5526</v>
      </c>
      <c r="G774" s="266"/>
      <c r="H774" s="269">
        <v>3</v>
      </c>
      <c r="I774" s="270"/>
      <c r="J774" s="266"/>
      <c r="K774" s="266"/>
      <c r="L774" s="271"/>
      <c r="M774" s="272"/>
      <c r="N774" s="273"/>
      <c r="O774" s="273"/>
      <c r="P774" s="273"/>
      <c r="Q774" s="273"/>
      <c r="R774" s="273"/>
      <c r="S774" s="273"/>
      <c r="T774" s="274"/>
      <c r="AT774" s="275" t="s">
        <v>428</v>
      </c>
      <c r="AU774" s="275" t="s">
        <v>86</v>
      </c>
      <c r="AV774" s="13" t="s">
        <v>86</v>
      </c>
      <c r="AW774" s="13" t="s">
        <v>39</v>
      </c>
      <c r="AX774" s="13" t="s">
        <v>83</v>
      </c>
      <c r="AY774" s="275" t="s">
        <v>414</v>
      </c>
    </row>
    <row r="775" s="1" customFormat="1" ht="16.5" customHeight="1">
      <c r="B775" s="47"/>
      <c r="C775" s="240" t="s">
        <v>1806</v>
      </c>
      <c r="D775" s="240" t="s">
        <v>418</v>
      </c>
      <c r="E775" s="241" t="s">
        <v>5603</v>
      </c>
      <c r="F775" s="242" t="s">
        <v>5604</v>
      </c>
      <c r="G775" s="243" t="s">
        <v>678</v>
      </c>
      <c r="H775" s="244">
        <v>1</v>
      </c>
      <c r="I775" s="245"/>
      <c r="J775" s="246">
        <f>ROUND(I775*H775,2)</f>
        <v>0</v>
      </c>
      <c r="K775" s="242" t="s">
        <v>21</v>
      </c>
      <c r="L775" s="73"/>
      <c r="M775" s="247" t="s">
        <v>21</v>
      </c>
      <c r="N775" s="248" t="s">
        <v>47</v>
      </c>
      <c r="O775" s="48"/>
      <c r="P775" s="249">
        <f>O775*H775</f>
        <v>0</v>
      </c>
      <c r="Q775" s="249">
        <v>0.001</v>
      </c>
      <c r="R775" s="249">
        <f>Q775*H775</f>
        <v>0.001</v>
      </c>
      <c r="S775" s="249">
        <v>0</v>
      </c>
      <c r="T775" s="250">
        <f>S775*H775</f>
        <v>0</v>
      </c>
      <c r="AR775" s="25" t="s">
        <v>690</v>
      </c>
      <c r="AT775" s="25" t="s">
        <v>418</v>
      </c>
      <c r="AU775" s="25" t="s">
        <v>86</v>
      </c>
      <c r="AY775" s="25" t="s">
        <v>414</v>
      </c>
      <c r="BE775" s="251">
        <f>IF(N775="základní",J775,0)</f>
        <v>0</v>
      </c>
      <c r="BF775" s="251">
        <f>IF(N775="snížená",J775,0)</f>
        <v>0</v>
      </c>
      <c r="BG775" s="251">
        <f>IF(N775="zákl. přenesená",J775,0)</f>
        <v>0</v>
      </c>
      <c r="BH775" s="251">
        <f>IF(N775="sníž. přenesená",J775,0)</f>
        <v>0</v>
      </c>
      <c r="BI775" s="251">
        <f>IF(N775="nulová",J775,0)</f>
        <v>0</v>
      </c>
      <c r="BJ775" s="25" t="s">
        <v>83</v>
      </c>
      <c r="BK775" s="251">
        <f>ROUND(I775*H775,2)</f>
        <v>0</v>
      </c>
      <c r="BL775" s="25" t="s">
        <v>690</v>
      </c>
      <c r="BM775" s="25" t="s">
        <v>5605</v>
      </c>
    </row>
    <row r="776" s="13" customFormat="1">
      <c r="B776" s="265"/>
      <c r="C776" s="266"/>
      <c r="D776" s="252" t="s">
        <v>428</v>
      </c>
      <c r="E776" s="267" t="s">
        <v>21</v>
      </c>
      <c r="F776" s="268" t="s">
        <v>5414</v>
      </c>
      <c r="G776" s="266"/>
      <c r="H776" s="269">
        <v>1</v>
      </c>
      <c r="I776" s="270"/>
      <c r="J776" s="266"/>
      <c r="K776" s="266"/>
      <c r="L776" s="271"/>
      <c r="M776" s="272"/>
      <c r="N776" s="273"/>
      <c r="O776" s="273"/>
      <c r="P776" s="273"/>
      <c r="Q776" s="273"/>
      <c r="R776" s="273"/>
      <c r="S776" s="273"/>
      <c r="T776" s="274"/>
      <c r="AT776" s="275" t="s">
        <v>428</v>
      </c>
      <c r="AU776" s="275" t="s">
        <v>86</v>
      </c>
      <c r="AV776" s="13" t="s">
        <v>86</v>
      </c>
      <c r="AW776" s="13" t="s">
        <v>39</v>
      </c>
      <c r="AX776" s="13" t="s">
        <v>83</v>
      </c>
      <c r="AY776" s="275" t="s">
        <v>414</v>
      </c>
    </row>
    <row r="777" s="1" customFormat="1" ht="16.5" customHeight="1">
      <c r="B777" s="47"/>
      <c r="C777" s="240" t="s">
        <v>1813</v>
      </c>
      <c r="D777" s="240" t="s">
        <v>418</v>
      </c>
      <c r="E777" s="241" t="s">
        <v>5606</v>
      </c>
      <c r="F777" s="242" t="s">
        <v>5607</v>
      </c>
      <c r="G777" s="243" t="s">
        <v>678</v>
      </c>
      <c r="H777" s="244">
        <v>2</v>
      </c>
      <c r="I777" s="245"/>
      <c r="J777" s="246">
        <f>ROUND(I777*H777,2)</f>
        <v>0</v>
      </c>
      <c r="K777" s="242" t="s">
        <v>21</v>
      </c>
      <c r="L777" s="73"/>
      <c r="M777" s="247" t="s">
        <v>21</v>
      </c>
      <c r="N777" s="248" t="s">
        <v>47</v>
      </c>
      <c r="O777" s="48"/>
      <c r="P777" s="249">
        <f>O777*H777</f>
        <v>0</v>
      </c>
      <c r="Q777" s="249">
        <v>0.001</v>
      </c>
      <c r="R777" s="249">
        <f>Q777*H777</f>
        <v>0.002</v>
      </c>
      <c r="S777" s="249">
        <v>0</v>
      </c>
      <c r="T777" s="250">
        <f>S777*H777</f>
        <v>0</v>
      </c>
      <c r="AR777" s="25" t="s">
        <v>690</v>
      </c>
      <c r="AT777" s="25" t="s">
        <v>418</v>
      </c>
      <c r="AU777" s="25" t="s">
        <v>86</v>
      </c>
      <c r="AY777" s="25" t="s">
        <v>414</v>
      </c>
      <c r="BE777" s="251">
        <f>IF(N777="základní",J777,0)</f>
        <v>0</v>
      </c>
      <c r="BF777" s="251">
        <f>IF(N777="snížená",J777,0)</f>
        <v>0</v>
      </c>
      <c r="BG777" s="251">
        <f>IF(N777="zákl. přenesená",J777,0)</f>
        <v>0</v>
      </c>
      <c r="BH777" s="251">
        <f>IF(N777="sníž. přenesená",J777,0)</f>
        <v>0</v>
      </c>
      <c r="BI777" s="251">
        <f>IF(N777="nulová",J777,0)</f>
        <v>0</v>
      </c>
      <c r="BJ777" s="25" t="s">
        <v>83</v>
      </c>
      <c r="BK777" s="251">
        <f>ROUND(I777*H777,2)</f>
        <v>0</v>
      </c>
      <c r="BL777" s="25" t="s">
        <v>690</v>
      </c>
      <c r="BM777" s="25" t="s">
        <v>5608</v>
      </c>
    </row>
    <row r="778" s="13" customFormat="1">
      <c r="B778" s="265"/>
      <c r="C778" s="266"/>
      <c r="D778" s="252" t="s">
        <v>428</v>
      </c>
      <c r="E778" s="267" t="s">
        <v>21</v>
      </c>
      <c r="F778" s="268" t="s">
        <v>5419</v>
      </c>
      <c r="G778" s="266"/>
      <c r="H778" s="269">
        <v>2</v>
      </c>
      <c r="I778" s="270"/>
      <c r="J778" s="266"/>
      <c r="K778" s="266"/>
      <c r="L778" s="271"/>
      <c r="M778" s="272"/>
      <c r="N778" s="273"/>
      <c r="O778" s="273"/>
      <c r="P778" s="273"/>
      <c r="Q778" s="273"/>
      <c r="R778" s="273"/>
      <c r="S778" s="273"/>
      <c r="T778" s="274"/>
      <c r="AT778" s="275" t="s">
        <v>428</v>
      </c>
      <c r="AU778" s="275" t="s">
        <v>86</v>
      </c>
      <c r="AV778" s="13" t="s">
        <v>86</v>
      </c>
      <c r="AW778" s="13" t="s">
        <v>39</v>
      </c>
      <c r="AX778" s="13" t="s">
        <v>83</v>
      </c>
      <c r="AY778" s="275" t="s">
        <v>414</v>
      </c>
    </row>
    <row r="779" s="1" customFormat="1" ht="25.5" customHeight="1">
      <c r="B779" s="47"/>
      <c r="C779" s="240" t="s">
        <v>1820</v>
      </c>
      <c r="D779" s="240" t="s">
        <v>418</v>
      </c>
      <c r="E779" s="241" t="s">
        <v>5609</v>
      </c>
      <c r="F779" s="242" t="s">
        <v>5610</v>
      </c>
      <c r="G779" s="243" t="s">
        <v>145</v>
      </c>
      <c r="H779" s="244">
        <v>4398</v>
      </c>
      <c r="I779" s="245"/>
      <c r="J779" s="246">
        <f>ROUND(I779*H779,2)</f>
        <v>0</v>
      </c>
      <c r="K779" s="242" t="s">
        <v>421</v>
      </c>
      <c r="L779" s="73"/>
      <c r="M779" s="247" t="s">
        <v>21</v>
      </c>
      <c r="N779" s="248" t="s">
        <v>47</v>
      </c>
      <c r="O779" s="48"/>
      <c r="P779" s="249">
        <f>O779*H779</f>
        <v>0</v>
      </c>
      <c r="Q779" s="249">
        <v>0.00019000000000000001</v>
      </c>
      <c r="R779" s="249">
        <f>Q779*H779</f>
        <v>0.83562000000000003</v>
      </c>
      <c r="S779" s="249">
        <v>0</v>
      </c>
      <c r="T779" s="250">
        <f>S779*H779</f>
        <v>0</v>
      </c>
      <c r="AR779" s="25" t="s">
        <v>690</v>
      </c>
      <c r="AT779" s="25" t="s">
        <v>418</v>
      </c>
      <c r="AU779" s="25" t="s">
        <v>86</v>
      </c>
      <c r="AY779" s="25" t="s">
        <v>414</v>
      </c>
      <c r="BE779" s="251">
        <f>IF(N779="základní",J779,0)</f>
        <v>0</v>
      </c>
      <c r="BF779" s="251">
        <f>IF(N779="snížená",J779,0)</f>
        <v>0</v>
      </c>
      <c r="BG779" s="251">
        <f>IF(N779="zákl. přenesená",J779,0)</f>
        <v>0</v>
      </c>
      <c r="BH779" s="251">
        <f>IF(N779="sníž. přenesená",J779,0)</f>
        <v>0</v>
      </c>
      <c r="BI779" s="251">
        <f>IF(N779="nulová",J779,0)</f>
        <v>0</v>
      </c>
      <c r="BJ779" s="25" t="s">
        <v>83</v>
      </c>
      <c r="BK779" s="251">
        <f>ROUND(I779*H779,2)</f>
        <v>0</v>
      </c>
      <c r="BL779" s="25" t="s">
        <v>690</v>
      </c>
      <c r="BM779" s="25" t="s">
        <v>5611</v>
      </c>
    </row>
    <row r="780" s="1" customFormat="1">
      <c r="B780" s="47"/>
      <c r="C780" s="75"/>
      <c r="D780" s="252" t="s">
        <v>425</v>
      </c>
      <c r="E780" s="75"/>
      <c r="F780" s="253" t="s">
        <v>5612</v>
      </c>
      <c r="G780" s="75"/>
      <c r="H780" s="75"/>
      <c r="I780" s="208"/>
      <c r="J780" s="75"/>
      <c r="K780" s="75"/>
      <c r="L780" s="73"/>
      <c r="M780" s="254"/>
      <c r="N780" s="48"/>
      <c r="O780" s="48"/>
      <c r="P780" s="48"/>
      <c r="Q780" s="48"/>
      <c r="R780" s="48"/>
      <c r="S780" s="48"/>
      <c r="T780" s="96"/>
      <c r="AT780" s="25" t="s">
        <v>425</v>
      </c>
      <c r="AU780" s="25" t="s">
        <v>86</v>
      </c>
    </row>
    <row r="781" s="13" customFormat="1">
      <c r="B781" s="265"/>
      <c r="C781" s="266"/>
      <c r="D781" s="252" t="s">
        <v>428</v>
      </c>
      <c r="E781" s="267" t="s">
        <v>21</v>
      </c>
      <c r="F781" s="268" t="s">
        <v>5613</v>
      </c>
      <c r="G781" s="266"/>
      <c r="H781" s="269">
        <v>4032</v>
      </c>
      <c r="I781" s="270"/>
      <c r="J781" s="266"/>
      <c r="K781" s="266"/>
      <c r="L781" s="271"/>
      <c r="M781" s="272"/>
      <c r="N781" s="273"/>
      <c r="O781" s="273"/>
      <c r="P781" s="273"/>
      <c r="Q781" s="273"/>
      <c r="R781" s="273"/>
      <c r="S781" s="273"/>
      <c r="T781" s="274"/>
      <c r="AT781" s="275" t="s">
        <v>428</v>
      </c>
      <c r="AU781" s="275" t="s">
        <v>86</v>
      </c>
      <c r="AV781" s="13" t="s">
        <v>86</v>
      </c>
      <c r="AW781" s="13" t="s">
        <v>39</v>
      </c>
      <c r="AX781" s="13" t="s">
        <v>76</v>
      </c>
      <c r="AY781" s="275" t="s">
        <v>414</v>
      </c>
    </row>
    <row r="782" s="13" customFormat="1">
      <c r="B782" s="265"/>
      <c r="C782" s="266"/>
      <c r="D782" s="252" t="s">
        <v>428</v>
      </c>
      <c r="E782" s="267" t="s">
        <v>21</v>
      </c>
      <c r="F782" s="268" t="s">
        <v>5614</v>
      </c>
      <c r="G782" s="266"/>
      <c r="H782" s="269">
        <v>366</v>
      </c>
      <c r="I782" s="270"/>
      <c r="J782" s="266"/>
      <c r="K782" s="266"/>
      <c r="L782" s="271"/>
      <c r="M782" s="272"/>
      <c r="N782" s="273"/>
      <c r="O782" s="273"/>
      <c r="P782" s="273"/>
      <c r="Q782" s="273"/>
      <c r="R782" s="273"/>
      <c r="S782" s="273"/>
      <c r="T782" s="274"/>
      <c r="AT782" s="275" t="s">
        <v>428</v>
      </c>
      <c r="AU782" s="275" t="s">
        <v>86</v>
      </c>
      <c r="AV782" s="13" t="s">
        <v>86</v>
      </c>
      <c r="AW782" s="13" t="s">
        <v>39</v>
      </c>
      <c r="AX782" s="13" t="s">
        <v>76</v>
      </c>
      <c r="AY782" s="275" t="s">
        <v>414</v>
      </c>
    </row>
    <row r="783" s="15" customFormat="1">
      <c r="B783" s="287"/>
      <c r="C783" s="288"/>
      <c r="D783" s="252" t="s">
        <v>428</v>
      </c>
      <c r="E783" s="289" t="s">
        <v>21</v>
      </c>
      <c r="F783" s="290" t="s">
        <v>235</v>
      </c>
      <c r="G783" s="288"/>
      <c r="H783" s="291">
        <v>4398</v>
      </c>
      <c r="I783" s="292"/>
      <c r="J783" s="288"/>
      <c r="K783" s="288"/>
      <c r="L783" s="293"/>
      <c r="M783" s="294"/>
      <c r="N783" s="295"/>
      <c r="O783" s="295"/>
      <c r="P783" s="295"/>
      <c r="Q783" s="295"/>
      <c r="R783" s="295"/>
      <c r="S783" s="295"/>
      <c r="T783" s="296"/>
      <c r="AT783" s="297" t="s">
        <v>428</v>
      </c>
      <c r="AU783" s="297" t="s">
        <v>86</v>
      </c>
      <c r="AV783" s="15" t="s">
        <v>422</v>
      </c>
      <c r="AW783" s="15" t="s">
        <v>39</v>
      </c>
      <c r="AX783" s="15" t="s">
        <v>83</v>
      </c>
      <c r="AY783" s="297" t="s">
        <v>414</v>
      </c>
    </row>
    <row r="784" s="12" customFormat="1">
      <c r="B784" s="255"/>
      <c r="C784" s="256"/>
      <c r="D784" s="252" t="s">
        <v>428</v>
      </c>
      <c r="E784" s="257" t="s">
        <v>21</v>
      </c>
      <c r="F784" s="258" t="s">
        <v>5302</v>
      </c>
      <c r="G784" s="256"/>
      <c r="H784" s="257" t="s">
        <v>21</v>
      </c>
      <c r="I784" s="259"/>
      <c r="J784" s="256"/>
      <c r="K784" s="256"/>
      <c r="L784" s="260"/>
      <c r="M784" s="261"/>
      <c r="N784" s="262"/>
      <c r="O784" s="262"/>
      <c r="P784" s="262"/>
      <c r="Q784" s="262"/>
      <c r="R784" s="262"/>
      <c r="S784" s="262"/>
      <c r="T784" s="263"/>
      <c r="AT784" s="264" t="s">
        <v>428</v>
      </c>
      <c r="AU784" s="264" t="s">
        <v>86</v>
      </c>
      <c r="AV784" s="12" t="s">
        <v>83</v>
      </c>
      <c r="AW784" s="12" t="s">
        <v>39</v>
      </c>
      <c r="AX784" s="12" t="s">
        <v>76</v>
      </c>
      <c r="AY784" s="264" t="s">
        <v>414</v>
      </c>
    </row>
    <row r="785" s="1" customFormat="1" ht="25.5" customHeight="1">
      <c r="B785" s="47"/>
      <c r="C785" s="240" t="s">
        <v>1825</v>
      </c>
      <c r="D785" s="240" t="s">
        <v>418</v>
      </c>
      <c r="E785" s="241" t="s">
        <v>5615</v>
      </c>
      <c r="F785" s="242" t="s">
        <v>5616</v>
      </c>
      <c r="G785" s="243" t="s">
        <v>145</v>
      </c>
      <c r="H785" s="244">
        <v>718</v>
      </c>
      <c r="I785" s="245"/>
      <c r="J785" s="246">
        <f>ROUND(I785*H785,2)</f>
        <v>0</v>
      </c>
      <c r="K785" s="242" t="s">
        <v>421</v>
      </c>
      <c r="L785" s="73"/>
      <c r="M785" s="247" t="s">
        <v>21</v>
      </c>
      <c r="N785" s="248" t="s">
        <v>47</v>
      </c>
      <c r="O785" s="48"/>
      <c r="P785" s="249">
        <f>O785*H785</f>
        <v>0</v>
      </c>
      <c r="Q785" s="249">
        <v>0.00035</v>
      </c>
      <c r="R785" s="249">
        <f>Q785*H785</f>
        <v>0.25130000000000002</v>
      </c>
      <c r="S785" s="249">
        <v>0</v>
      </c>
      <c r="T785" s="250">
        <f>S785*H785</f>
        <v>0</v>
      </c>
      <c r="AR785" s="25" t="s">
        <v>690</v>
      </c>
      <c r="AT785" s="25" t="s">
        <v>418</v>
      </c>
      <c r="AU785" s="25" t="s">
        <v>86</v>
      </c>
      <c r="AY785" s="25" t="s">
        <v>414</v>
      </c>
      <c r="BE785" s="251">
        <f>IF(N785="základní",J785,0)</f>
        <v>0</v>
      </c>
      <c r="BF785" s="251">
        <f>IF(N785="snížená",J785,0)</f>
        <v>0</v>
      </c>
      <c r="BG785" s="251">
        <f>IF(N785="zákl. přenesená",J785,0)</f>
        <v>0</v>
      </c>
      <c r="BH785" s="251">
        <f>IF(N785="sníž. přenesená",J785,0)</f>
        <v>0</v>
      </c>
      <c r="BI785" s="251">
        <f>IF(N785="nulová",J785,0)</f>
        <v>0</v>
      </c>
      <c r="BJ785" s="25" t="s">
        <v>83</v>
      </c>
      <c r="BK785" s="251">
        <f>ROUND(I785*H785,2)</f>
        <v>0</v>
      </c>
      <c r="BL785" s="25" t="s">
        <v>690</v>
      </c>
      <c r="BM785" s="25" t="s">
        <v>5617</v>
      </c>
    </row>
    <row r="786" s="1" customFormat="1">
      <c r="B786" s="47"/>
      <c r="C786" s="75"/>
      <c r="D786" s="252" t="s">
        <v>425</v>
      </c>
      <c r="E786" s="75"/>
      <c r="F786" s="253" t="s">
        <v>5612</v>
      </c>
      <c r="G786" s="75"/>
      <c r="H786" s="75"/>
      <c r="I786" s="208"/>
      <c r="J786" s="75"/>
      <c r="K786" s="75"/>
      <c r="L786" s="73"/>
      <c r="M786" s="254"/>
      <c r="N786" s="48"/>
      <c r="O786" s="48"/>
      <c r="P786" s="48"/>
      <c r="Q786" s="48"/>
      <c r="R786" s="48"/>
      <c r="S786" s="48"/>
      <c r="T786" s="96"/>
      <c r="AT786" s="25" t="s">
        <v>425</v>
      </c>
      <c r="AU786" s="25" t="s">
        <v>86</v>
      </c>
    </row>
    <row r="787" s="13" customFormat="1">
      <c r="B787" s="265"/>
      <c r="C787" s="266"/>
      <c r="D787" s="252" t="s">
        <v>428</v>
      </c>
      <c r="E787" s="267" t="s">
        <v>21</v>
      </c>
      <c r="F787" s="268" t="s">
        <v>5618</v>
      </c>
      <c r="G787" s="266"/>
      <c r="H787" s="269">
        <v>718</v>
      </c>
      <c r="I787" s="270"/>
      <c r="J787" s="266"/>
      <c r="K787" s="266"/>
      <c r="L787" s="271"/>
      <c r="M787" s="272"/>
      <c r="N787" s="273"/>
      <c r="O787" s="273"/>
      <c r="P787" s="273"/>
      <c r="Q787" s="273"/>
      <c r="R787" s="273"/>
      <c r="S787" s="273"/>
      <c r="T787" s="274"/>
      <c r="AT787" s="275" t="s">
        <v>428</v>
      </c>
      <c r="AU787" s="275" t="s">
        <v>86</v>
      </c>
      <c r="AV787" s="13" t="s">
        <v>86</v>
      </c>
      <c r="AW787" s="13" t="s">
        <v>39</v>
      </c>
      <c r="AX787" s="13" t="s">
        <v>83</v>
      </c>
      <c r="AY787" s="275" t="s">
        <v>414</v>
      </c>
    </row>
    <row r="788" s="1" customFormat="1" ht="25.5" customHeight="1">
      <c r="B788" s="47"/>
      <c r="C788" s="240" t="s">
        <v>1829</v>
      </c>
      <c r="D788" s="240" t="s">
        <v>418</v>
      </c>
      <c r="E788" s="241" t="s">
        <v>5619</v>
      </c>
      <c r="F788" s="242" t="s">
        <v>5620</v>
      </c>
      <c r="G788" s="243" t="s">
        <v>145</v>
      </c>
      <c r="H788" s="244">
        <v>5116</v>
      </c>
      <c r="I788" s="245"/>
      <c r="J788" s="246">
        <f>ROUND(I788*H788,2)</f>
        <v>0</v>
      </c>
      <c r="K788" s="242" t="s">
        <v>421</v>
      </c>
      <c r="L788" s="73"/>
      <c r="M788" s="247" t="s">
        <v>21</v>
      </c>
      <c r="N788" s="248" t="s">
        <v>47</v>
      </c>
      <c r="O788" s="48"/>
      <c r="P788" s="249">
        <f>O788*H788</f>
        <v>0</v>
      </c>
      <c r="Q788" s="249">
        <v>1.0000000000000001E-05</v>
      </c>
      <c r="R788" s="249">
        <f>Q788*H788</f>
        <v>0.051160000000000004</v>
      </c>
      <c r="S788" s="249">
        <v>0</v>
      </c>
      <c r="T788" s="250">
        <f>S788*H788</f>
        <v>0</v>
      </c>
      <c r="AR788" s="25" t="s">
        <v>690</v>
      </c>
      <c r="AT788" s="25" t="s">
        <v>418</v>
      </c>
      <c r="AU788" s="25" t="s">
        <v>86</v>
      </c>
      <c r="AY788" s="25" t="s">
        <v>414</v>
      </c>
      <c r="BE788" s="251">
        <f>IF(N788="základní",J788,0)</f>
        <v>0</v>
      </c>
      <c r="BF788" s="251">
        <f>IF(N788="snížená",J788,0)</f>
        <v>0</v>
      </c>
      <c r="BG788" s="251">
        <f>IF(N788="zákl. přenesená",J788,0)</f>
        <v>0</v>
      </c>
      <c r="BH788" s="251">
        <f>IF(N788="sníž. přenesená",J788,0)</f>
        <v>0</v>
      </c>
      <c r="BI788" s="251">
        <f>IF(N788="nulová",J788,0)</f>
        <v>0</v>
      </c>
      <c r="BJ788" s="25" t="s">
        <v>83</v>
      </c>
      <c r="BK788" s="251">
        <f>ROUND(I788*H788,2)</f>
        <v>0</v>
      </c>
      <c r="BL788" s="25" t="s">
        <v>690</v>
      </c>
      <c r="BM788" s="25" t="s">
        <v>5621</v>
      </c>
    </row>
    <row r="789" s="1" customFormat="1">
      <c r="B789" s="47"/>
      <c r="C789" s="75"/>
      <c r="D789" s="252" t="s">
        <v>425</v>
      </c>
      <c r="E789" s="75"/>
      <c r="F789" s="253" t="s">
        <v>5612</v>
      </c>
      <c r="G789" s="75"/>
      <c r="H789" s="75"/>
      <c r="I789" s="208"/>
      <c r="J789" s="75"/>
      <c r="K789" s="75"/>
      <c r="L789" s="73"/>
      <c r="M789" s="254"/>
      <c r="N789" s="48"/>
      <c r="O789" s="48"/>
      <c r="P789" s="48"/>
      <c r="Q789" s="48"/>
      <c r="R789" s="48"/>
      <c r="S789" s="48"/>
      <c r="T789" s="96"/>
      <c r="AT789" s="25" t="s">
        <v>425</v>
      </c>
      <c r="AU789" s="25" t="s">
        <v>86</v>
      </c>
    </row>
    <row r="790" s="13" customFormat="1">
      <c r="B790" s="265"/>
      <c r="C790" s="266"/>
      <c r="D790" s="252" t="s">
        <v>428</v>
      </c>
      <c r="E790" s="267" t="s">
        <v>21</v>
      </c>
      <c r="F790" s="268" t="s">
        <v>5622</v>
      </c>
      <c r="G790" s="266"/>
      <c r="H790" s="269">
        <v>1609</v>
      </c>
      <c r="I790" s="270"/>
      <c r="J790" s="266"/>
      <c r="K790" s="266"/>
      <c r="L790" s="271"/>
      <c r="M790" s="272"/>
      <c r="N790" s="273"/>
      <c r="O790" s="273"/>
      <c r="P790" s="273"/>
      <c r="Q790" s="273"/>
      <c r="R790" s="273"/>
      <c r="S790" s="273"/>
      <c r="T790" s="274"/>
      <c r="AT790" s="275" t="s">
        <v>428</v>
      </c>
      <c r="AU790" s="275" t="s">
        <v>86</v>
      </c>
      <c r="AV790" s="13" t="s">
        <v>86</v>
      </c>
      <c r="AW790" s="13" t="s">
        <v>39</v>
      </c>
      <c r="AX790" s="13" t="s">
        <v>76</v>
      </c>
      <c r="AY790" s="275" t="s">
        <v>414</v>
      </c>
    </row>
    <row r="791" s="13" customFormat="1">
      <c r="B791" s="265"/>
      <c r="C791" s="266"/>
      <c r="D791" s="252" t="s">
        <v>428</v>
      </c>
      <c r="E791" s="267" t="s">
        <v>21</v>
      </c>
      <c r="F791" s="268" t="s">
        <v>5623</v>
      </c>
      <c r="G791" s="266"/>
      <c r="H791" s="269">
        <v>3507</v>
      </c>
      <c r="I791" s="270"/>
      <c r="J791" s="266"/>
      <c r="K791" s="266"/>
      <c r="L791" s="271"/>
      <c r="M791" s="272"/>
      <c r="N791" s="273"/>
      <c r="O791" s="273"/>
      <c r="P791" s="273"/>
      <c r="Q791" s="273"/>
      <c r="R791" s="273"/>
      <c r="S791" s="273"/>
      <c r="T791" s="274"/>
      <c r="AT791" s="275" t="s">
        <v>428</v>
      </c>
      <c r="AU791" s="275" t="s">
        <v>86</v>
      </c>
      <c r="AV791" s="13" t="s">
        <v>86</v>
      </c>
      <c r="AW791" s="13" t="s">
        <v>39</v>
      </c>
      <c r="AX791" s="13" t="s">
        <v>76</v>
      </c>
      <c r="AY791" s="275" t="s">
        <v>414</v>
      </c>
    </row>
    <row r="792" s="15" customFormat="1">
      <c r="B792" s="287"/>
      <c r="C792" s="288"/>
      <c r="D792" s="252" t="s">
        <v>428</v>
      </c>
      <c r="E792" s="289" t="s">
        <v>21</v>
      </c>
      <c r="F792" s="290" t="s">
        <v>235</v>
      </c>
      <c r="G792" s="288"/>
      <c r="H792" s="291">
        <v>5116</v>
      </c>
      <c r="I792" s="292"/>
      <c r="J792" s="288"/>
      <c r="K792" s="288"/>
      <c r="L792" s="293"/>
      <c r="M792" s="294"/>
      <c r="N792" s="295"/>
      <c r="O792" s="295"/>
      <c r="P792" s="295"/>
      <c r="Q792" s="295"/>
      <c r="R792" s="295"/>
      <c r="S792" s="295"/>
      <c r="T792" s="296"/>
      <c r="AT792" s="297" t="s">
        <v>428</v>
      </c>
      <c r="AU792" s="297" t="s">
        <v>86</v>
      </c>
      <c r="AV792" s="15" t="s">
        <v>422</v>
      </c>
      <c r="AW792" s="15" t="s">
        <v>39</v>
      </c>
      <c r="AX792" s="15" t="s">
        <v>83</v>
      </c>
      <c r="AY792" s="297" t="s">
        <v>414</v>
      </c>
    </row>
    <row r="793" s="12" customFormat="1">
      <c r="B793" s="255"/>
      <c r="C793" s="256"/>
      <c r="D793" s="252" t="s">
        <v>428</v>
      </c>
      <c r="E793" s="257" t="s">
        <v>21</v>
      </c>
      <c r="F793" s="258" t="s">
        <v>5302</v>
      </c>
      <c r="G793" s="256"/>
      <c r="H793" s="257" t="s">
        <v>21</v>
      </c>
      <c r="I793" s="259"/>
      <c r="J793" s="256"/>
      <c r="K793" s="256"/>
      <c r="L793" s="260"/>
      <c r="M793" s="261"/>
      <c r="N793" s="262"/>
      <c r="O793" s="262"/>
      <c r="P793" s="262"/>
      <c r="Q793" s="262"/>
      <c r="R793" s="262"/>
      <c r="S793" s="262"/>
      <c r="T793" s="263"/>
      <c r="AT793" s="264" t="s">
        <v>428</v>
      </c>
      <c r="AU793" s="264" t="s">
        <v>86</v>
      </c>
      <c r="AV793" s="12" t="s">
        <v>83</v>
      </c>
      <c r="AW793" s="12" t="s">
        <v>39</v>
      </c>
      <c r="AX793" s="12" t="s">
        <v>76</v>
      </c>
      <c r="AY793" s="264" t="s">
        <v>414</v>
      </c>
    </row>
    <row r="794" s="1" customFormat="1" ht="16.5" customHeight="1">
      <c r="B794" s="47"/>
      <c r="C794" s="240" t="s">
        <v>506</v>
      </c>
      <c r="D794" s="240" t="s">
        <v>418</v>
      </c>
      <c r="E794" s="241" t="s">
        <v>5624</v>
      </c>
      <c r="F794" s="242" t="s">
        <v>5625</v>
      </c>
      <c r="G794" s="243" t="s">
        <v>5417</v>
      </c>
      <c r="H794" s="244">
        <v>1</v>
      </c>
      <c r="I794" s="245"/>
      <c r="J794" s="246">
        <f>ROUND(I794*H794,2)</f>
        <v>0</v>
      </c>
      <c r="K794" s="242" t="s">
        <v>21</v>
      </c>
      <c r="L794" s="73"/>
      <c r="M794" s="247" t="s">
        <v>21</v>
      </c>
      <c r="N794" s="248" t="s">
        <v>47</v>
      </c>
      <c r="O794" s="48"/>
      <c r="P794" s="249">
        <f>O794*H794</f>
        <v>0</v>
      </c>
      <c r="Q794" s="249">
        <v>0</v>
      </c>
      <c r="R794" s="249">
        <f>Q794*H794</f>
        <v>0</v>
      </c>
      <c r="S794" s="249">
        <v>0</v>
      </c>
      <c r="T794" s="250">
        <f>S794*H794</f>
        <v>0</v>
      </c>
      <c r="AR794" s="25" t="s">
        <v>690</v>
      </c>
      <c r="AT794" s="25" t="s">
        <v>418</v>
      </c>
      <c r="AU794" s="25" t="s">
        <v>86</v>
      </c>
      <c r="AY794" s="25" t="s">
        <v>414</v>
      </c>
      <c r="BE794" s="251">
        <f>IF(N794="základní",J794,0)</f>
        <v>0</v>
      </c>
      <c r="BF794" s="251">
        <f>IF(N794="snížená",J794,0)</f>
        <v>0</v>
      </c>
      <c r="BG794" s="251">
        <f>IF(N794="zákl. přenesená",J794,0)</f>
        <v>0</v>
      </c>
      <c r="BH794" s="251">
        <f>IF(N794="sníž. přenesená",J794,0)</f>
        <v>0</v>
      </c>
      <c r="BI794" s="251">
        <f>IF(N794="nulová",J794,0)</f>
        <v>0</v>
      </c>
      <c r="BJ794" s="25" t="s">
        <v>83</v>
      </c>
      <c r="BK794" s="251">
        <f>ROUND(I794*H794,2)</f>
        <v>0</v>
      </c>
      <c r="BL794" s="25" t="s">
        <v>690</v>
      </c>
      <c r="BM794" s="25" t="s">
        <v>5626</v>
      </c>
    </row>
    <row r="795" s="1" customFormat="1" ht="16.5" customHeight="1">
      <c r="B795" s="47"/>
      <c r="C795" s="240" t="s">
        <v>1841</v>
      </c>
      <c r="D795" s="240" t="s">
        <v>418</v>
      </c>
      <c r="E795" s="241" t="s">
        <v>5627</v>
      </c>
      <c r="F795" s="242" t="s">
        <v>5628</v>
      </c>
      <c r="G795" s="243" t="s">
        <v>4042</v>
      </c>
      <c r="H795" s="244">
        <v>600</v>
      </c>
      <c r="I795" s="245"/>
      <c r="J795" s="246">
        <f>ROUND(I795*H795,2)</f>
        <v>0</v>
      </c>
      <c r="K795" s="242" t="s">
        <v>21</v>
      </c>
      <c r="L795" s="73"/>
      <c r="M795" s="247" t="s">
        <v>21</v>
      </c>
      <c r="N795" s="248" t="s">
        <v>47</v>
      </c>
      <c r="O795" s="48"/>
      <c r="P795" s="249">
        <f>O795*H795</f>
        <v>0</v>
      </c>
      <c r="Q795" s="249">
        <v>0</v>
      </c>
      <c r="R795" s="249">
        <f>Q795*H795</f>
        <v>0</v>
      </c>
      <c r="S795" s="249">
        <v>0</v>
      </c>
      <c r="T795" s="250">
        <f>S795*H795</f>
        <v>0</v>
      </c>
      <c r="AR795" s="25" t="s">
        <v>3861</v>
      </c>
      <c r="AT795" s="25" t="s">
        <v>418</v>
      </c>
      <c r="AU795" s="25" t="s">
        <v>86</v>
      </c>
      <c r="AY795" s="25" t="s">
        <v>414</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3861</v>
      </c>
      <c r="BM795" s="25" t="s">
        <v>5629</v>
      </c>
    </row>
    <row r="796" s="13" customFormat="1">
      <c r="B796" s="265"/>
      <c r="C796" s="266"/>
      <c r="D796" s="252" t="s">
        <v>428</v>
      </c>
      <c r="E796" s="267" t="s">
        <v>21</v>
      </c>
      <c r="F796" s="268" t="s">
        <v>5630</v>
      </c>
      <c r="G796" s="266"/>
      <c r="H796" s="269">
        <v>600</v>
      </c>
      <c r="I796" s="270"/>
      <c r="J796" s="266"/>
      <c r="K796" s="266"/>
      <c r="L796" s="271"/>
      <c r="M796" s="272"/>
      <c r="N796" s="273"/>
      <c r="O796" s="273"/>
      <c r="P796" s="273"/>
      <c r="Q796" s="273"/>
      <c r="R796" s="273"/>
      <c r="S796" s="273"/>
      <c r="T796" s="274"/>
      <c r="AT796" s="275" t="s">
        <v>428</v>
      </c>
      <c r="AU796" s="275" t="s">
        <v>86</v>
      </c>
      <c r="AV796" s="13" t="s">
        <v>86</v>
      </c>
      <c r="AW796" s="13" t="s">
        <v>39</v>
      </c>
      <c r="AX796" s="13" t="s">
        <v>83</v>
      </c>
      <c r="AY796" s="275" t="s">
        <v>414</v>
      </c>
    </row>
    <row r="797" s="1" customFormat="1" ht="38.25" customHeight="1">
      <c r="B797" s="47"/>
      <c r="C797" s="240" t="s">
        <v>1846</v>
      </c>
      <c r="D797" s="240" t="s">
        <v>418</v>
      </c>
      <c r="E797" s="241" t="s">
        <v>5631</v>
      </c>
      <c r="F797" s="242" t="s">
        <v>5632</v>
      </c>
      <c r="G797" s="243" t="s">
        <v>704</v>
      </c>
      <c r="H797" s="244">
        <v>12.039999999999999</v>
      </c>
      <c r="I797" s="245"/>
      <c r="J797" s="246">
        <f>ROUND(I797*H797,2)</f>
        <v>0</v>
      </c>
      <c r="K797" s="242" t="s">
        <v>421</v>
      </c>
      <c r="L797" s="73"/>
      <c r="M797" s="247" t="s">
        <v>21</v>
      </c>
      <c r="N797" s="248" t="s">
        <v>47</v>
      </c>
      <c r="O797" s="48"/>
      <c r="P797" s="249">
        <f>O797*H797</f>
        <v>0</v>
      </c>
      <c r="Q797" s="249">
        <v>0</v>
      </c>
      <c r="R797" s="249">
        <f>Q797*H797</f>
        <v>0</v>
      </c>
      <c r="S797" s="249">
        <v>0</v>
      </c>
      <c r="T797" s="250">
        <f>S797*H797</f>
        <v>0</v>
      </c>
      <c r="AR797" s="25" t="s">
        <v>690</v>
      </c>
      <c r="AT797" s="25" t="s">
        <v>418</v>
      </c>
      <c r="AU797" s="25" t="s">
        <v>86</v>
      </c>
      <c r="AY797" s="25" t="s">
        <v>414</v>
      </c>
      <c r="BE797" s="251">
        <f>IF(N797="základní",J797,0)</f>
        <v>0</v>
      </c>
      <c r="BF797" s="251">
        <f>IF(N797="snížená",J797,0)</f>
        <v>0</v>
      </c>
      <c r="BG797" s="251">
        <f>IF(N797="zákl. přenesená",J797,0)</f>
        <v>0</v>
      </c>
      <c r="BH797" s="251">
        <f>IF(N797="sníž. přenesená",J797,0)</f>
        <v>0</v>
      </c>
      <c r="BI797" s="251">
        <f>IF(N797="nulová",J797,0)</f>
        <v>0</v>
      </c>
      <c r="BJ797" s="25" t="s">
        <v>83</v>
      </c>
      <c r="BK797" s="251">
        <f>ROUND(I797*H797,2)</f>
        <v>0</v>
      </c>
      <c r="BL797" s="25" t="s">
        <v>690</v>
      </c>
      <c r="BM797" s="25" t="s">
        <v>5633</v>
      </c>
    </row>
    <row r="798" s="1" customFormat="1">
      <c r="B798" s="47"/>
      <c r="C798" s="75"/>
      <c r="D798" s="252" t="s">
        <v>425</v>
      </c>
      <c r="E798" s="75"/>
      <c r="F798" s="253" t="s">
        <v>1913</v>
      </c>
      <c r="G798" s="75"/>
      <c r="H798" s="75"/>
      <c r="I798" s="208"/>
      <c r="J798" s="75"/>
      <c r="K798" s="75"/>
      <c r="L798" s="73"/>
      <c r="M798" s="254"/>
      <c r="N798" s="48"/>
      <c r="O798" s="48"/>
      <c r="P798" s="48"/>
      <c r="Q798" s="48"/>
      <c r="R798" s="48"/>
      <c r="S798" s="48"/>
      <c r="T798" s="96"/>
      <c r="AT798" s="25" t="s">
        <v>425</v>
      </c>
      <c r="AU798" s="25" t="s">
        <v>86</v>
      </c>
    </row>
    <row r="799" s="11" customFormat="1" ht="29.88" customHeight="1">
      <c r="B799" s="224"/>
      <c r="C799" s="225"/>
      <c r="D799" s="226" t="s">
        <v>75</v>
      </c>
      <c r="E799" s="238" t="s">
        <v>5634</v>
      </c>
      <c r="F799" s="238" t="s">
        <v>5635</v>
      </c>
      <c r="G799" s="225"/>
      <c r="H799" s="225"/>
      <c r="I799" s="228"/>
      <c r="J799" s="239">
        <f>BK799</f>
        <v>0</v>
      </c>
      <c r="K799" s="225"/>
      <c r="L799" s="230"/>
      <c r="M799" s="231"/>
      <c r="N799" s="232"/>
      <c r="O799" s="232"/>
      <c r="P799" s="233">
        <f>SUM(P800:P807)</f>
        <v>0</v>
      </c>
      <c r="Q799" s="232"/>
      <c r="R799" s="233">
        <f>SUM(R800:R807)</f>
        <v>0.12</v>
      </c>
      <c r="S799" s="232"/>
      <c r="T799" s="234">
        <f>SUM(T800:T807)</f>
        <v>0</v>
      </c>
      <c r="AR799" s="235" t="s">
        <v>86</v>
      </c>
      <c r="AT799" s="236" t="s">
        <v>75</v>
      </c>
      <c r="AU799" s="236" t="s">
        <v>83</v>
      </c>
      <c r="AY799" s="235" t="s">
        <v>414</v>
      </c>
      <c r="BK799" s="237">
        <f>SUM(BK800:BK807)</f>
        <v>0</v>
      </c>
    </row>
    <row r="800" s="1" customFormat="1" ht="25.5" customHeight="1">
      <c r="B800" s="47"/>
      <c r="C800" s="240" t="s">
        <v>1852</v>
      </c>
      <c r="D800" s="240" t="s">
        <v>418</v>
      </c>
      <c r="E800" s="241" t="s">
        <v>5636</v>
      </c>
      <c r="F800" s="242" t="s">
        <v>5637</v>
      </c>
      <c r="G800" s="243" t="s">
        <v>3412</v>
      </c>
      <c r="H800" s="244">
        <v>1</v>
      </c>
      <c r="I800" s="245"/>
      <c r="J800" s="246">
        <f>ROUND(I800*H800,2)</f>
        <v>0</v>
      </c>
      <c r="K800" s="242" t="s">
        <v>421</v>
      </c>
      <c r="L800" s="73"/>
      <c r="M800" s="247" t="s">
        <v>21</v>
      </c>
      <c r="N800" s="248" t="s">
        <v>47</v>
      </c>
      <c r="O800" s="48"/>
      <c r="P800" s="249">
        <f>O800*H800</f>
        <v>0</v>
      </c>
      <c r="Q800" s="249">
        <v>0.050000000000000003</v>
      </c>
      <c r="R800" s="249">
        <f>Q800*H800</f>
        <v>0.050000000000000003</v>
      </c>
      <c r="S800" s="249">
        <v>0</v>
      </c>
      <c r="T800" s="250">
        <f>S800*H800</f>
        <v>0</v>
      </c>
      <c r="AR800" s="25" t="s">
        <v>690</v>
      </c>
      <c r="AT800" s="25" t="s">
        <v>418</v>
      </c>
      <c r="AU800" s="25" t="s">
        <v>86</v>
      </c>
      <c r="AY800" s="25" t="s">
        <v>414</v>
      </c>
      <c r="BE800" s="251">
        <f>IF(N800="základní",J800,0)</f>
        <v>0</v>
      </c>
      <c r="BF800" s="251">
        <f>IF(N800="snížená",J800,0)</f>
        <v>0</v>
      </c>
      <c r="BG800" s="251">
        <f>IF(N800="zákl. přenesená",J800,0)</f>
        <v>0</v>
      </c>
      <c r="BH800" s="251">
        <f>IF(N800="sníž. přenesená",J800,0)</f>
        <v>0</v>
      </c>
      <c r="BI800" s="251">
        <f>IF(N800="nulová",J800,0)</f>
        <v>0</v>
      </c>
      <c r="BJ800" s="25" t="s">
        <v>83</v>
      </c>
      <c r="BK800" s="251">
        <f>ROUND(I800*H800,2)</f>
        <v>0</v>
      </c>
      <c r="BL800" s="25" t="s">
        <v>690</v>
      </c>
      <c r="BM800" s="25" t="s">
        <v>5638</v>
      </c>
    </row>
    <row r="801" s="13" customFormat="1">
      <c r="B801" s="265"/>
      <c r="C801" s="266"/>
      <c r="D801" s="252" t="s">
        <v>428</v>
      </c>
      <c r="E801" s="267" t="s">
        <v>21</v>
      </c>
      <c r="F801" s="268" t="s">
        <v>5639</v>
      </c>
      <c r="G801" s="266"/>
      <c r="H801" s="269">
        <v>1</v>
      </c>
      <c r="I801" s="270"/>
      <c r="J801" s="266"/>
      <c r="K801" s="266"/>
      <c r="L801" s="271"/>
      <c r="M801" s="272"/>
      <c r="N801" s="273"/>
      <c r="O801" s="273"/>
      <c r="P801" s="273"/>
      <c r="Q801" s="273"/>
      <c r="R801" s="273"/>
      <c r="S801" s="273"/>
      <c r="T801" s="274"/>
      <c r="AT801" s="275" t="s">
        <v>428</v>
      </c>
      <c r="AU801" s="275" t="s">
        <v>86</v>
      </c>
      <c r="AV801" s="13" t="s">
        <v>86</v>
      </c>
      <c r="AW801" s="13" t="s">
        <v>39</v>
      </c>
      <c r="AX801" s="13" t="s">
        <v>83</v>
      </c>
      <c r="AY801" s="275" t="s">
        <v>414</v>
      </c>
    </row>
    <row r="802" s="1" customFormat="1" ht="25.5" customHeight="1">
      <c r="B802" s="47"/>
      <c r="C802" s="240" t="s">
        <v>1857</v>
      </c>
      <c r="D802" s="240" t="s">
        <v>418</v>
      </c>
      <c r="E802" s="241" t="s">
        <v>5640</v>
      </c>
      <c r="F802" s="242" t="s">
        <v>5641</v>
      </c>
      <c r="G802" s="243" t="s">
        <v>3412</v>
      </c>
      <c r="H802" s="244">
        <v>1</v>
      </c>
      <c r="I802" s="245"/>
      <c r="J802" s="246">
        <f>ROUND(I802*H802,2)</f>
        <v>0</v>
      </c>
      <c r="K802" s="242" t="s">
        <v>21</v>
      </c>
      <c r="L802" s="73"/>
      <c r="M802" s="247" t="s">
        <v>21</v>
      </c>
      <c r="N802" s="248" t="s">
        <v>47</v>
      </c>
      <c r="O802" s="48"/>
      <c r="P802" s="249">
        <f>O802*H802</f>
        <v>0</v>
      </c>
      <c r="Q802" s="249">
        <v>0.029999999999999999</v>
      </c>
      <c r="R802" s="249">
        <f>Q802*H802</f>
        <v>0.029999999999999999</v>
      </c>
      <c r="S802" s="249">
        <v>0</v>
      </c>
      <c r="T802" s="250">
        <f>S802*H802</f>
        <v>0</v>
      </c>
      <c r="AR802" s="25" t="s">
        <v>690</v>
      </c>
      <c r="AT802" s="25" t="s">
        <v>418</v>
      </c>
      <c r="AU802" s="25" t="s">
        <v>86</v>
      </c>
      <c r="AY802" s="25" t="s">
        <v>414</v>
      </c>
      <c r="BE802" s="251">
        <f>IF(N802="základní",J802,0)</f>
        <v>0</v>
      </c>
      <c r="BF802" s="251">
        <f>IF(N802="snížená",J802,0)</f>
        <v>0</v>
      </c>
      <c r="BG802" s="251">
        <f>IF(N802="zákl. přenesená",J802,0)</f>
        <v>0</v>
      </c>
      <c r="BH802" s="251">
        <f>IF(N802="sníž. přenesená",J802,0)</f>
        <v>0</v>
      </c>
      <c r="BI802" s="251">
        <f>IF(N802="nulová",J802,0)</f>
        <v>0</v>
      </c>
      <c r="BJ802" s="25" t="s">
        <v>83</v>
      </c>
      <c r="BK802" s="251">
        <f>ROUND(I802*H802,2)</f>
        <v>0</v>
      </c>
      <c r="BL802" s="25" t="s">
        <v>690</v>
      </c>
      <c r="BM802" s="25" t="s">
        <v>5642</v>
      </c>
    </row>
    <row r="803" s="13" customFormat="1">
      <c r="B803" s="265"/>
      <c r="C803" s="266"/>
      <c r="D803" s="252" t="s">
        <v>428</v>
      </c>
      <c r="E803" s="267" t="s">
        <v>21</v>
      </c>
      <c r="F803" s="268" t="s">
        <v>5639</v>
      </c>
      <c r="G803" s="266"/>
      <c r="H803" s="269">
        <v>1</v>
      </c>
      <c r="I803" s="270"/>
      <c r="J803" s="266"/>
      <c r="K803" s="266"/>
      <c r="L803" s="271"/>
      <c r="M803" s="272"/>
      <c r="N803" s="273"/>
      <c r="O803" s="273"/>
      <c r="P803" s="273"/>
      <c r="Q803" s="273"/>
      <c r="R803" s="273"/>
      <c r="S803" s="273"/>
      <c r="T803" s="274"/>
      <c r="AT803" s="275" t="s">
        <v>428</v>
      </c>
      <c r="AU803" s="275" t="s">
        <v>86</v>
      </c>
      <c r="AV803" s="13" t="s">
        <v>86</v>
      </c>
      <c r="AW803" s="13" t="s">
        <v>39</v>
      </c>
      <c r="AX803" s="13" t="s">
        <v>83</v>
      </c>
      <c r="AY803" s="275" t="s">
        <v>414</v>
      </c>
    </row>
    <row r="804" s="1" customFormat="1" ht="25.5" customHeight="1">
      <c r="B804" s="47"/>
      <c r="C804" s="240" t="s">
        <v>1864</v>
      </c>
      <c r="D804" s="240" t="s">
        <v>418</v>
      </c>
      <c r="E804" s="241" t="s">
        <v>5643</v>
      </c>
      <c r="F804" s="242" t="s">
        <v>5644</v>
      </c>
      <c r="G804" s="243" t="s">
        <v>3412</v>
      </c>
      <c r="H804" s="244">
        <v>2</v>
      </c>
      <c r="I804" s="245"/>
      <c r="J804" s="246">
        <f>ROUND(I804*H804,2)</f>
        <v>0</v>
      </c>
      <c r="K804" s="242" t="s">
        <v>21</v>
      </c>
      <c r="L804" s="73"/>
      <c r="M804" s="247" t="s">
        <v>21</v>
      </c>
      <c r="N804" s="248" t="s">
        <v>47</v>
      </c>
      <c r="O804" s="48"/>
      <c r="P804" s="249">
        <f>O804*H804</f>
        <v>0</v>
      </c>
      <c r="Q804" s="249">
        <v>0.02</v>
      </c>
      <c r="R804" s="249">
        <f>Q804*H804</f>
        <v>0.040000000000000001</v>
      </c>
      <c r="S804" s="249">
        <v>0</v>
      </c>
      <c r="T804" s="250">
        <f>S804*H804</f>
        <v>0</v>
      </c>
      <c r="AR804" s="25" t="s">
        <v>690</v>
      </c>
      <c r="AT804" s="25" t="s">
        <v>418</v>
      </c>
      <c r="AU804" s="25" t="s">
        <v>86</v>
      </c>
      <c r="AY804" s="25" t="s">
        <v>414</v>
      </c>
      <c r="BE804" s="251">
        <f>IF(N804="základní",J804,0)</f>
        <v>0</v>
      </c>
      <c r="BF804" s="251">
        <f>IF(N804="snížená",J804,0)</f>
        <v>0</v>
      </c>
      <c r="BG804" s="251">
        <f>IF(N804="zákl. přenesená",J804,0)</f>
        <v>0</v>
      </c>
      <c r="BH804" s="251">
        <f>IF(N804="sníž. přenesená",J804,0)</f>
        <v>0</v>
      </c>
      <c r="BI804" s="251">
        <f>IF(N804="nulová",J804,0)</f>
        <v>0</v>
      </c>
      <c r="BJ804" s="25" t="s">
        <v>83</v>
      </c>
      <c r="BK804" s="251">
        <f>ROUND(I804*H804,2)</f>
        <v>0</v>
      </c>
      <c r="BL804" s="25" t="s">
        <v>690</v>
      </c>
      <c r="BM804" s="25" t="s">
        <v>5645</v>
      </c>
    </row>
    <row r="805" s="13" customFormat="1">
      <c r="B805" s="265"/>
      <c r="C805" s="266"/>
      <c r="D805" s="252" t="s">
        <v>428</v>
      </c>
      <c r="E805" s="267" t="s">
        <v>21</v>
      </c>
      <c r="F805" s="268" t="s">
        <v>5646</v>
      </c>
      <c r="G805" s="266"/>
      <c r="H805" s="269">
        <v>2</v>
      </c>
      <c r="I805" s="270"/>
      <c r="J805" s="266"/>
      <c r="K805" s="266"/>
      <c r="L805" s="271"/>
      <c r="M805" s="272"/>
      <c r="N805" s="273"/>
      <c r="O805" s="273"/>
      <c r="P805" s="273"/>
      <c r="Q805" s="273"/>
      <c r="R805" s="273"/>
      <c r="S805" s="273"/>
      <c r="T805" s="274"/>
      <c r="AT805" s="275" t="s">
        <v>428</v>
      </c>
      <c r="AU805" s="275" t="s">
        <v>86</v>
      </c>
      <c r="AV805" s="13" t="s">
        <v>86</v>
      </c>
      <c r="AW805" s="13" t="s">
        <v>39</v>
      </c>
      <c r="AX805" s="13" t="s">
        <v>83</v>
      </c>
      <c r="AY805" s="275" t="s">
        <v>414</v>
      </c>
    </row>
    <row r="806" s="1" customFormat="1" ht="38.25" customHeight="1">
      <c r="B806" s="47"/>
      <c r="C806" s="240" t="s">
        <v>1869</v>
      </c>
      <c r="D806" s="240" t="s">
        <v>418</v>
      </c>
      <c r="E806" s="241" t="s">
        <v>5647</v>
      </c>
      <c r="F806" s="242" t="s">
        <v>5648</v>
      </c>
      <c r="G806" s="243" t="s">
        <v>704</v>
      </c>
      <c r="H806" s="244">
        <v>0.12</v>
      </c>
      <c r="I806" s="245"/>
      <c r="J806" s="246">
        <f>ROUND(I806*H806,2)</f>
        <v>0</v>
      </c>
      <c r="K806" s="242" t="s">
        <v>421</v>
      </c>
      <c r="L806" s="73"/>
      <c r="M806" s="247" t="s">
        <v>21</v>
      </c>
      <c r="N806" s="248" t="s">
        <v>47</v>
      </c>
      <c r="O806" s="48"/>
      <c r="P806" s="249">
        <f>O806*H806</f>
        <v>0</v>
      </c>
      <c r="Q806" s="249">
        <v>0</v>
      </c>
      <c r="R806" s="249">
        <f>Q806*H806</f>
        <v>0</v>
      </c>
      <c r="S806" s="249">
        <v>0</v>
      </c>
      <c r="T806" s="250">
        <f>S806*H806</f>
        <v>0</v>
      </c>
      <c r="AR806" s="25" t="s">
        <v>690</v>
      </c>
      <c r="AT806" s="25" t="s">
        <v>418</v>
      </c>
      <c r="AU806" s="25" t="s">
        <v>86</v>
      </c>
      <c r="AY806" s="25" t="s">
        <v>414</v>
      </c>
      <c r="BE806" s="251">
        <f>IF(N806="základní",J806,0)</f>
        <v>0</v>
      </c>
      <c r="BF806" s="251">
        <f>IF(N806="snížená",J806,0)</f>
        <v>0</v>
      </c>
      <c r="BG806" s="251">
        <f>IF(N806="zákl. přenesená",J806,0)</f>
        <v>0</v>
      </c>
      <c r="BH806" s="251">
        <f>IF(N806="sníž. přenesená",J806,0)</f>
        <v>0</v>
      </c>
      <c r="BI806" s="251">
        <f>IF(N806="nulová",J806,0)</f>
        <v>0</v>
      </c>
      <c r="BJ806" s="25" t="s">
        <v>83</v>
      </c>
      <c r="BK806" s="251">
        <f>ROUND(I806*H806,2)</f>
        <v>0</v>
      </c>
      <c r="BL806" s="25" t="s">
        <v>690</v>
      </c>
      <c r="BM806" s="25" t="s">
        <v>5649</v>
      </c>
    </row>
    <row r="807" s="1" customFormat="1">
      <c r="B807" s="47"/>
      <c r="C807" s="75"/>
      <c r="D807" s="252" t="s">
        <v>425</v>
      </c>
      <c r="E807" s="75"/>
      <c r="F807" s="253" t="s">
        <v>2505</v>
      </c>
      <c r="G807" s="75"/>
      <c r="H807" s="75"/>
      <c r="I807" s="208"/>
      <c r="J807" s="75"/>
      <c r="K807" s="75"/>
      <c r="L807" s="73"/>
      <c r="M807" s="254"/>
      <c r="N807" s="48"/>
      <c r="O807" s="48"/>
      <c r="P807" s="48"/>
      <c r="Q807" s="48"/>
      <c r="R807" s="48"/>
      <c r="S807" s="48"/>
      <c r="T807" s="96"/>
      <c r="AT807" s="25" t="s">
        <v>425</v>
      </c>
      <c r="AU807" s="25" t="s">
        <v>86</v>
      </c>
    </row>
    <row r="808" s="11" customFormat="1" ht="29.88" customHeight="1">
      <c r="B808" s="224"/>
      <c r="C808" s="225"/>
      <c r="D808" s="226" t="s">
        <v>75</v>
      </c>
      <c r="E808" s="238" t="s">
        <v>5650</v>
      </c>
      <c r="F808" s="238" t="s">
        <v>5651</v>
      </c>
      <c r="G808" s="225"/>
      <c r="H808" s="225"/>
      <c r="I808" s="228"/>
      <c r="J808" s="239">
        <f>BK808</f>
        <v>0</v>
      </c>
      <c r="K808" s="225"/>
      <c r="L808" s="230"/>
      <c r="M808" s="231"/>
      <c r="N808" s="232"/>
      <c r="O808" s="232"/>
      <c r="P808" s="233">
        <f>SUM(P809:P959)</f>
        <v>0</v>
      </c>
      <c r="Q808" s="232"/>
      <c r="R808" s="233">
        <f>SUM(R809:R959)</f>
        <v>9.162290000000004</v>
      </c>
      <c r="S808" s="232"/>
      <c r="T808" s="234">
        <f>SUM(T809:T959)</f>
        <v>0</v>
      </c>
      <c r="AR808" s="235" t="s">
        <v>86</v>
      </c>
      <c r="AT808" s="236" t="s">
        <v>75</v>
      </c>
      <c r="AU808" s="236" t="s">
        <v>83</v>
      </c>
      <c r="AY808" s="235" t="s">
        <v>414</v>
      </c>
      <c r="BK808" s="237">
        <f>SUM(BK809:BK959)</f>
        <v>0</v>
      </c>
    </row>
    <row r="809" s="1" customFormat="1" ht="25.5" customHeight="1">
      <c r="B809" s="47"/>
      <c r="C809" s="240" t="s">
        <v>1887</v>
      </c>
      <c r="D809" s="240" t="s">
        <v>418</v>
      </c>
      <c r="E809" s="241" t="s">
        <v>5652</v>
      </c>
      <c r="F809" s="242" t="s">
        <v>5653</v>
      </c>
      <c r="G809" s="243" t="s">
        <v>678</v>
      </c>
      <c r="H809" s="244">
        <v>1</v>
      </c>
      <c r="I809" s="245"/>
      <c r="J809" s="246">
        <f>ROUND(I809*H809,2)</f>
        <v>0</v>
      </c>
      <c r="K809" s="242" t="s">
        <v>21</v>
      </c>
      <c r="L809" s="73"/>
      <c r="M809" s="247" t="s">
        <v>21</v>
      </c>
      <c r="N809" s="248" t="s">
        <v>47</v>
      </c>
      <c r="O809" s="48"/>
      <c r="P809" s="249">
        <f>O809*H809</f>
        <v>0</v>
      </c>
      <c r="Q809" s="249">
        <v>0.0016100000000000001</v>
      </c>
      <c r="R809" s="249">
        <f>Q809*H809</f>
        <v>0.0016100000000000001</v>
      </c>
      <c r="S809" s="249">
        <v>0</v>
      </c>
      <c r="T809" s="250">
        <f>S809*H809</f>
        <v>0</v>
      </c>
      <c r="AR809" s="25" t="s">
        <v>690</v>
      </c>
      <c r="AT809" s="25" t="s">
        <v>418</v>
      </c>
      <c r="AU809" s="25" t="s">
        <v>86</v>
      </c>
      <c r="AY809" s="25" t="s">
        <v>414</v>
      </c>
      <c r="BE809" s="251">
        <f>IF(N809="základní",J809,0)</f>
        <v>0</v>
      </c>
      <c r="BF809" s="251">
        <f>IF(N809="snížená",J809,0)</f>
        <v>0</v>
      </c>
      <c r="BG809" s="251">
        <f>IF(N809="zákl. přenesená",J809,0)</f>
        <v>0</v>
      </c>
      <c r="BH809" s="251">
        <f>IF(N809="sníž. přenesená",J809,0)</f>
        <v>0</v>
      </c>
      <c r="BI809" s="251">
        <f>IF(N809="nulová",J809,0)</f>
        <v>0</v>
      </c>
      <c r="BJ809" s="25" t="s">
        <v>83</v>
      </c>
      <c r="BK809" s="251">
        <f>ROUND(I809*H809,2)</f>
        <v>0</v>
      </c>
      <c r="BL809" s="25" t="s">
        <v>690</v>
      </c>
      <c r="BM809" s="25" t="s">
        <v>5654</v>
      </c>
    </row>
    <row r="810" s="13" customFormat="1">
      <c r="B810" s="265"/>
      <c r="C810" s="266"/>
      <c r="D810" s="252" t="s">
        <v>428</v>
      </c>
      <c r="E810" s="267" t="s">
        <v>21</v>
      </c>
      <c r="F810" s="268" t="s">
        <v>5655</v>
      </c>
      <c r="G810" s="266"/>
      <c r="H810" s="269">
        <v>1</v>
      </c>
      <c r="I810" s="270"/>
      <c r="J810" s="266"/>
      <c r="K810" s="266"/>
      <c r="L810" s="271"/>
      <c r="M810" s="272"/>
      <c r="N810" s="273"/>
      <c r="O810" s="273"/>
      <c r="P810" s="273"/>
      <c r="Q810" s="273"/>
      <c r="R810" s="273"/>
      <c r="S810" s="273"/>
      <c r="T810" s="274"/>
      <c r="AT810" s="275" t="s">
        <v>428</v>
      </c>
      <c r="AU810" s="275" t="s">
        <v>86</v>
      </c>
      <c r="AV810" s="13" t="s">
        <v>86</v>
      </c>
      <c r="AW810" s="13" t="s">
        <v>39</v>
      </c>
      <c r="AX810" s="13" t="s">
        <v>83</v>
      </c>
      <c r="AY810" s="275" t="s">
        <v>414</v>
      </c>
    </row>
    <row r="811" s="1" customFormat="1" ht="16.5" customHeight="1">
      <c r="B811" s="47"/>
      <c r="C811" s="240" t="s">
        <v>1892</v>
      </c>
      <c r="D811" s="240" t="s">
        <v>418</v>
      </c>
      <c r="E811" s="241" t="s">
        <v>5656</v>
      </c>
      <c r="F811" s="242" t="s">
        <v>5657</v>
      </c>
      <c r="G811" s="243" t="s">
        <v>3412</v>
      </c>
      <c r="H811" s="244">
        <v>19</v>
      </c>
      <c r="I811" s="245"/>
      <c r="J811" s="246">
        <f>ROUND(I811*H811,2)</f>
        <v>0</v>
      </c>
      <c r="K811" s="242" t="s">
        <v>421</v>
      </c>
      <c r="L811" s="73"/>
      <c r="M811" s="247" t="s">
        <v>21</v>
      </c>
      <c r="N811" s="248" t="s">
        <v>47</v>
      </c>
      <c r="O811" s="48"/>
      <c r="P811" s="249">
        <f>O811*H811</f>
        <v>0</v>
      </c>
      <c r="Q811" s="249">
        <v>0.00382</v>
      </c>
      <c r="R811" s="249">
        <f>Q811*H811</f>
        <v>0.072580000000000006</v>
      </c>
      <c r="S811" s="249">
        <v>0</v>
      </c>
      <c r="T811" s="250">
        <f>S811*H811</f>
        <v>0</v>
      </c>
      <c r="AR811" s="25" t="s">
        <v>690</v>
      </c>
      <c r="AT811" s="25" t="s">
        <v>418</v>
      </c>
      <c r="AU811" s="25" t="s">
        <v>86</v>
      </c>
      <c r="AY811" s="25" t="s">
        <v>414</v>
      </c>
      <c r="BE811" s="251">
        <f>IF(N811="základní",J811,0)</f>
        <v>0</v>
      </c>
      <c r="BF811" s="251">
        <f>IF(N811="snížená",J811,0)</f>
        <v>0</v>
      </c>
      <c r="BG811" s="251">
        <f>IF(N811="zákl. přenesená",J811,0)</f>
        <v>0</v>
      </c>
      <c r="BH811" s="251">
        <f>IF(N811="sníž. přenesená",J811,0)</f>
        <v>0</v>
      </c>
      <c r="BI811" s="251">
        <f>IF(N811="nulová",J811,0)</f>
        <v>0</v>
      </c>
      <c r="BJ811" s="25" t="s">
        <v>83</v>
      </c>
      <c r="BK811" s="251">
        <f>ROUND(I811*H811,2)</f>
        <v>0</v>
      </c>
      <c r="BL811" s="25" t="s">
        <v>690</v>
      </c>
      <c r="BM811" s="25" t="s">
        <v>5658</v>
      </c>
    </row>
    <row r="812" s="1" customFormat="1">
      <c r="B812" s="47"/>
      <c r="C812" s="75"/>
      <c r="D812" s="252" t="s">
        <v>425</v>
      </c>
      <c r="E812" s="75"/>
      <c r="F812" s="253" t="s">
        <v>5659</v>
      </c>
      <c r="G812" s="75"/>
      <c r="H812" s="75"/>
      <c r="I812" s="208"/>
      <c r="J812" s="75"/>
      <c r="K812" s="75"/>
      <c r="L812" s="73"/>
      <c r="M812" s="254"/>
      <c r="N812" s="48"/>
      <c r="O812" s="48"/>
      <c r="P812" s="48"/>
      <c r="Q812" s="48"/>
      <c r="R812" s="48"/>
      <c r="S812" s="48"/>
      <c r="T812" s="96"/>
      <c r="AT812" s="25" t="s">
        <v>425</v>
      </c>
      <c r="AU812" s="25" t="s">
        <v>86</v>
      </c>
    </row>
    <row r="813" s="13" customFormat="1">
      <c r="B813" s="265"/>
      <c r="C813" s="266"/>
      <c r="D813" s="252" t="s">
        <v>428</v>
      </c>
      <c r="E813" s="267" t="s">
        <v>21</v>
      </c>
      <c r="F813" s="268" t="s">
        <v>5660</v>
      </c>
      <c r="G813" s="266"/>
      <c r="H813" s="269">
        <v>19</v>
      </c>
      <c r="I813" s="270"/>
      <c r="J813" s="266"/>
      <c r="K813" s="266"/>
      <c r="L813" s="271"/>
      <c r="M813" s="272"/>
      <c r="N813" s="273"/>
      <c r="O813" s="273"/>
      <c r="P813" s="273"/>
      <c r="Q813" s="273"/>
      <c r="R813" s="273"/>
      <c r="S813" s="273"/>
      <c r="T813" s="274"/>
      <c r="AT813" s="275" t="s">
        <v>428</v>
      </c>
      <c r="AU813" s="275" t="s">
        <v>86</v>
      </c>
      <c r="AV813" s="13" t="s">
        <v>86</v>
      </c>
      <c r="AW813" s="13" t="s">
        <v>39</v>
      </c>
      <c r="AX813" s="13" t="s">
        <v>83</v>
      </c>
      <c r="AY813" s="275" t="s">
        <v>414</v>
      </c>
    </row>
    <row r="814" s="1" customFormat="1" ht="16.5" customHeight="1">
      <c r="B814" s="47"/>
      <c r="C814" s="240" t="s">
        <v>1896</v>
      </c>
      <c r="D814" s="240" t="s">
        <v>418</v>
      </c>
      <c r="E814" s="241" t="s">
        <v>5661</v>
      </c>
      <c r="F814" s="242" t="s">
        <v>5662</v>
      </c>
      <c r="G814" s="243" t="s">
        <v>678</v>
      </c>
      <c r="H814" s="244">
        <v>95</v>
      </c>
      <c r="I814" s="245"/>
      <c r="J814" s="246">
        <f>ROUND(I814*H814,2)</f>
        <v>0</v>
      </c>
      <c r="K814" s="242" t="s">
        <v>421</v>
      </c>
      <c r="L814" s="73"/>
      <c r="M814" s="247" t="s">
        <v>21</v>
      </c>
      <c r="N814" s="248" t="s">
        <v>47</v>
      </c>
      <c r="O814" s="48"/>
      <c r="P814" s="249">
        <f>O814*H814</f>
        <v>0</v>
      </c>
      <c r="Q814" s="249">
        <v>0.0017799999999999999</v>
      </c>
      <c r="R814" s="249">
        <f>Q814*H814</f>
        <v>0.1691</v>
      </c>
      <c r="S814" s="249">
        <v>0</v>
      </c>
      <c r="T814" s="250">
        <f>S814*H814</f>
        <v>0</v>
      </c>
      <c r="AR814" s="25" t="s">
        <v>690</v>
      </c>
      <c r="AT814" s="25" t="s">
        <v>418</v>
      </c>
      <c r="AU814" s="25" t="s">
        <v>86</v>
      </c>
      <c r="AY814" s="25" t="s">
        <v>414</v>
      </c>
      <c r="BE814" s="251">
        <f>IF(N814="základní",J814,0)</f>
        <v>0</v>
      </c>
      <c r="BF814" s="251">
        <f>IF(N814="snížená",J814,0)</f>
        <v>0</v>
      </c>
      <c r="BG814" s="251">
        <f>IF(N814="zákl. přenesená",J814,0)</f>
        <v>0</v>
      </c>
      <c r="BH814" s="251">
        <f>IF(N814="sníž. přenesená",J814,0)</f>
        <v>0</v>
      </c>
      <c r="BI814" s="251">
        <f>IF(N814="nulová",J814,0)</f>
        <v>0</v>
      </c>
      <c r="BJ814" s="25" t="s">
        <v>83</v>
      </c>
      <c r="BK814" s="251">
        <f>ROUND(I814*H814,2)</f>
        <v>0</v>
      </c>
      <c r="BL814" s="25" t="s">
        <v>690</v>
      </c>
      <c r="BM814" s="25" t="s">
        <v>5663</v>
      </c>
    </row>
    <row r="815" s="1" customFormat="1">
      <c r="B815" s="47"/>
      <c r="C815" s="75"/>
      <c r="D815" s="252" t="s">
        <v>425</v>
      </c>
      <c r="E815" s="75"/>
      <c r="F815" s="253" t="s">
        <v>5659</v>
      </c>
      <c r="G815" s="75"/>
      <c r="H815" s="75"/>
      <c r="I815" s="208"/>
      <c r="J815" s="75"/>
      <c r="K815" s="75"/>
      <c r="L815" s="73"/>
      <c r="M815" s="254"/>
      <c r="N815" s="48"/>
      <c r="O815" s="48"/>
      <c r="P815" s="48"/>
      <c r="Q815" s="48"/>
      <c r="R815" s="48"/>
      <c r="S815" s="48"/>
      <c r="T815" s="96"/>
      <c r="AT815" s="25" t="s">
        <v>425</v>
      </c>
      <c r="AU815" s="25" t="s">
        <v>86</v>
      </c>
    </row>
    <row r="816" s="13" customFormat="1">
      <c r="B816" s="265"/>
      <c r="C816" s="266"/>
      <c r="D816" s="252" t="s">
        <v>428</v>
      </c>
      <c r="E816" s="267" t="s">
        <v>21</v>
      </c>
      <c r="F816" s="268" t="s">
        <v>5664</v>
      </c>
      <c r="G816" s="266"/>
      <c r="H816" s="269">
        <v>53</v>
      </c>
      <c r="I816" s="270"/>
      <c r="J816" s="266"/>
      <c r="K816" s="266"/>
      <c r="L816" s="271"/>
      <c r="M816" s="272"/>
      <c r="N816" s="273"/>
      <c r="O816" s="273"/>
      <c r="P816" s="273"/>
      <c r="Q816" s="273"/>
      <c r="R816" s="273"/>
      <c r="S816" s="273"/>
      <c r="T816" s="274"/>
      <c r="AT816" s="275" t="s">
        <v>428</v>
      </c>
      <c r="AU816" s="275" t="s">
        <v>86</v>
      </c>
      <c r="AV816" s="13" t="s">
        <v>86</v>
      </c>
      <c r="AW816" s="13" t="s">
        <v>39</v>
      </c>
      <c r="AX816" s="13" t="s">
        <v>76</v>
      </c>
      <c r="AY816" s="275" t="s">
        <v>414</v>
      </c>
    </row>
    <row r="817" s="13" customFormat="1">
      <c r="B817" s="265"/>
      <c r="C817" s="266"/>
      <c r="D817" s="252" t="s">
        <v>428</v>
      </c>
      <c r="E817" s="267" t="s">
        <v>21</v>
      </c>
      <c r="F817" s="268" t="s">
        <v>5665</v>
      </c>
      <c r="G817" s="266"/>
      <c r="H817" s="269">
        <v>40</v>
      </c>
      <c r="I817" s="270"/>
      <c r="J817" s="266"/>
      <c r="K817" s="266"/>
      <c r="L817" s="271"/>
      <c r="M817" s="272"/>
      <c r="N817" s="273"/>
      <c r="O817" s="273"/>
      <c r="P817" s="273"/>
      <c r="Q817" s="273"/>
      <c r="R817" s="273"/>
      <c r="S817" s="273"/>
      <c r="T817" s="274"/>
      <c r="AT817" s="275" t="s">
        <v>428</v>
      </c>
      <c r="AU817" s="275" t="s">
        <v>86</v>
      </c>
      <c r="AV817" s="13" t="s">
        <v>86</v>
      </c>
      <c r="AW817" s="13" t="s">
        <v>39</v>
      </c>
      <c r="AX817" s="13" t="s">
        <v>76</v>
      </c>
      <c r="AY817" s="275" t="s">
        <v>414</v>
      </c>
    </row>
    <row r="818" s="13" customFormat="1">
      <c r="B818" s="265"/>
      <c r="C818" s="266"/>
      <c r="D818" s="252" t="s">
        <v>428</v>
      </c>
      <c r="E818" s="267" t="s">
        <v>21</v>
      </c>
      <c r="F818" s="268" t="s">
        <v>5666</v>
      </c>
      <c r="G818" s="266"/>
      <c r="H818" s="269">
        <v>2</v>
      </c>
      <c r="I818" s="270"/>
      <c r="J818" s="266"/>
      <c r="K818" s="266"/>
      <c r="L818" s="271"/>
      <c r="M818" s="272"/>
      <c r="N818" s="273"/>
      <c r="O818" s="273"/>
      <c r="P818" s="273"/>
      <c r="Q818" s="273"/>
      <c r="R818" s="273"/>
      <c r="S818" s="273"/>
      <c r="T818" s="274"/>
      <c r="AT818" s="275" t="s">
        <v>428</v>
      </c>
      <c r="AU818" s="275" t="s">
        <v>86</v>
      </c>
      <c r="AV818" s="13" t="s">
        <v>86</v>
      </c>
      <c r="AW818" s="13" t="s">
        <v>39</v>
      </c>
      <c r="AX818" s="13" t="s">
        <v>76</v>
      </c>
      <c r="AY818" s="275" t="s">
        <v>414</v>
      </c>
    </row>
    <row r="819" s="15" customFormat="1">
      <c r="B819" s="287"/>
      <c r="C819" s="288"/>
      <c r="D819" s="252" t="s">
        <v>428</v>
      </c>
      <c r="E819" s="289" t="s">
        <v>21</v>
      </c>
      <c r="F819" s="290" t="s">
        <v>235</v>
      </c>
      <c r="G819" s="288"/>
      <c r="H819" s="291">
        <v>95</v>
      </c>
      <c r="I819" s="292"/>
      <c r="J819" s="288"/>
      <c r="K819" s="288"/>
      <c r="L819" s="293"/>
      <c r="M819" s="294"/>
      <c r="N819" s="295"/>
      <c r="O819" s="295"/>
      <c r="P819" s="295"/>
      <c r="Q819" s="295"/>
      <c r="R819" s="295"/>
      <c r="S819" s="295"/>
      <c r="T819" s="296"/>
      <c r="AT819" s="297" t="s">
        <v>428</v>
      </c>
      <c r="AU819" s="297" t="s">
        <v>86</v>
      </c>
      <c r="AV819" s="15" t="s">
        <v>422</v>
      </c>
      <c r="AW819" s="15" t="s">
        <v>39</v>
      </c>
      <c r="AX819" s="15" t="s">
        <v>83</v>
      </c>
      <c r="AY819" s="297" t="s">
        <v>414</v>
      </c>
    </row>
    <row r="820" s="12" customFormat="1">
      <c r="B820" s="255"/>
      <c r="C820" s="256"/>
      <c r="D820" s="252" t="s">
        <v>428</v>
      </c>
      <c r="E820" s="257" t="s">
        <v>21</v>
      </c>
      <c r="F820" s="258" t="s">
        <v>4883</v>
      </c>
      <c r="G820" s="256"/>
      <c r="H820" s="257" t="s">
        <v>21</v>
      </c>
      <c r="I820" s="259"/>
      <c r="J820" s="256"/>
      <c r="K820" s="256"/>
      <c r="L820" s="260"/>
      <c r="M820" s="261"/>
      <c r="N820" s="262"/>
      <c r="O820" s="262"/>
      <c r="P820" s="262"/>
      <c r="Q820" s="262"/>
      <c r="R820" s="262"/>
      <c r="S820" s="262"/>
      <c r="T820" s="263"/>
      <c r="AT820" s="264" t="s">
        <v>428</v>
      </c>
      <c r="AU820" s="264" t="s">
        <v>86</v>
      </c>
      <c r="AV820" s="12" t="s">
        <v>83</v>
      </c>
      <c r="AW820" s="12" t="s">
        <v>39</v>
      </c>
      <c r="AX820" s="12" t="s">
        <v>76</v>
      </c>
      <c r="AY820" s="264" t="s">
        <v>414</v>
      </c>
    </row>
    <row r="821" s="1" customFormat="1" ht="38.25" customHeight="1">
      <c r="B821" s="47"/>
      <c r="C821" s="298" t="s">
        <v>1900</v>
      </c>
      <c r="D821" s="298" t="s">
        <v>841</v>
      </c>
      <c r="E821" s="299" t="s">
        <v>5667</v>
      </c>
      <c r="F821" s="300" t="s">
        <v>5668</v>
      </c>
      <c r="G821" s="301" t="s">
        <v>678</v>
      </c>
      <c r="H821" s="302">
        <v>53</v>
      </c>
      <c r="I821" s="303"/>
      <c r="J821" s="304">
        <f>ROUND(I821*H821,2)</f>
        <v>0</v>
      </c>
      <c r="K821" s="300" t="s">
        <v>421</v>
      </c>
      <c r="L821" s="305"/>
      <c r="M821" s="306" t="s">
        <v>21</v>
      </c>
      <c r="N821" s="307" t="s">
        <v>47</v>
      </c>
      <c r="O821" s="48"/>
      <c r="P821" s="249">
        <f>O821*H821</f>
        <v>0</v>
      </c>
      <c r="Q821" s="249">
        <v>0.021000000000000001</v>
      </c>
      <c r="R821" s="249">
        <f>Q821*H821</f>
        <v>1.113</v>
      </c>
      <c r="S821" s="249">
        <v>0</v>
      </c>
      <c r="T821" s="250">
        <f>S821*H821</f>
        <v>0</v>
      </c>
      <c r="AR821" s="25" t="s">
        <v>818</v>
      </c>
      <c r="AT821" s="25" t="s">
        <v>841</v>
      </c>
      <c r="AU821" s="25" t="s">
        <v>86</v>
      </c>
      <c r="AY821" s="25" t="s">
        <v>414</v>
      </c>
      <c r="BE821" s="251">
        <f>IF(N821="základní",J821,0)</f>
        <v>0</v>
      </c>
      <c r="BF821" s="251">
        <f>IF(N821="snížená",J821,0)</f>
        <v>0</v>
      </c>
      <c r="BG821" s="251">
        <f>IF(N821="zákl. přenesená",J821,0)</f>
        <v>0</v>
      </c>
      <c r="BH821" s="251">
        <f>IF(N821="sníž. přenesená",J821,0)</f>
        <v>0</v>
      </c>
      <c r="BI821" s="251">
        <f>IF(N821="nulová",J821,0)</f>
        <v>0</v>
      </c>
      <c r="BJ821" s="25" t="s">
        <v>83</v>
      </c>
      <c r="BK821" s="251">
        <f>ROUND(I821*H821,2)</f>
        <v>0</v>
      </c>
      <c r="BL821" s="25" t="s">
        <v>690</v>
      </c>
      <c r="BM821" s="25" t="s">
        <v>5669</v>
      </c>
    </row>
    <row r="822" s="1" customFormat="1" ht="38.25" customHeight="1">
      <c r="B822" s="47"/>
      <c r="C822" s="298" t="s">
        <v>1904</v>
      </c>
      <c r="D822" s="298" t="s">
        <v>841</v>
      </c>
      <c r="E822" s="299" t="s">
        <v>5670</v>
      </c>
      <c r="F822" s="300" t="s">
        <v>5671</v>
      </c>
      <c r="G822" s="301" t="s">
        <v>678</v>
      </c>
      <c r="H822" s="302">
        <v>40</v>
      </c>
      <c r="I822" s="303"/>
      <c r="J822" s="304">
        <f>ROUND(I822*H822,2)</f>
        <v>0</v>
      </c>
      <c r="K822" s="300" t="s">
        <v>21</v>
      </c>
      <c r="L822" s="305"/>
      <c r="M822" s="306" t="s">
        <v>21</v>
      </c>
      <c r="N822" s="307" t="s">
        <v>47</v>
      </c>
      <c r="O822" s="48"/>
      <c r="P822" s="249">
        <f>O822*H822</f>
        <v>0</v>
      </c>
      <c r="Q822" s="249">
        <v>0.021000000000000001</v>
      </c>
      <c r="R822" s="249">
        <f>Q822*H822</f>
        <v>0.84000000000000008</v>
      </c>
      <c r="S822" s="249">
        <v>0</v>
      </c>
      <c r="T822" s="250">
        <f>S822*H822</f>
        <v>0</v>
      </c>
      <c r="AR822" s="25" t="s">
        <v>818</v>
      </c>
      <c r="AT822" s="25" t="s">
        <v>841</v>
      </c>
      <c r="AU822" s="25" t="s">
        <v>86</v>
      </c>
      <c r="AY822" s="25" t="s">
        <v>414</v>
      </c>
      <c r="BE822" s="251">
        <f>IF(N822="základní",J822,0)</f>
        <v>0</v>
      </c>
      <c r="BF822" s="251">
        <f>IF(N822="snížená",J822,0)</f>
        <v>0</v>
      </c>
      <c r="BG822" s="251">
        <f>IF(N822="zákl. přenesená",J822,0)</f>
        <v>0</v>
      </c>
      <c r="BH822" s="251">
        <f>IF(N822="sníž. přenesená",J822,0)</f>
        <v>0</v>
      </c>
      <c r="BI822" s="251">
        <f>IF(N822="nulová",J822,0)</f>
        <v>0</v>
      </c>
      <c r="BJ822" s="25" t="s">
        <v>83</v>
      </c>
      <c r="BK822" s="251">
        <f>ROUND(I822*H822,2)</f>
        <v>0</v>
      </c>
      <c r="BL822" s="25" t="s">
        <v>690</v>
      </c>
      <c r="BM822" s="25" t="s">
        <v>5672</v>
      </c>
    </row>
    <row r="823" s="1" customFormat="1" ht="25.5" customHeight="1">
      <c r="B823" s="47"/>
      <c r="C823" s="298" t="s">
        <v>1908</v>
      </c>
      <c r="D823" s="298" t="s">
        <v>841</v>
      </c>
      <c r="E823" s="299" t="s">
        <v>5673</v>
      </c>
      <c r="F823" s="300" t="s">
        <v>5674</v>
      </c>
      <c r="G823" s="301" t="s">
        <v>678</v>
      </c>
      <c r="H823" s="302">
        <v>2</v>
      </c>
      <c r="I823" s="303"/>
      <c r="J823" s="304">
        <f>ROUND(I823*H823,2)</f>
        <v>0</v>
      </c>
      <c r="K823" s="300" t="s">
        <v>21</v>
      </c>
      <c r="L823" s="305"/>
      <c r="M823" s="306" t="s">
        <v>21</v>
      </c>
      <c r="N823" s="307" t="s">
        <v>47</v>
      </c>
      <c r="O823" s="48"/>
      <c r="P823" s="249">
        <f>O823*H823</f>
        <v>0</v>
      </c>
      <c r="Q823" s="249">
        <v>0.025000000000000001</v>
      </c>
      <c r="R823" s="249">
        <f>Q823*H823</f>
        <v>0.050000000000000003</v>
      </c>
      <c r="S823" s="249">
        <v>0</v>
      </c>
      <c r="T823" s="250">
        <f>S823*H823</f>
        <v>0</v>
      </c>
      <c r="AR823" s="25" t="s">
        <v>818</v>
      </c>
      <c r="AT823" s="25" t="s">
        <v>841</v>
      </c>
      <c r="AU823" s="25" t="s">
        <v>86</v>
      </c>
      <c r="AY823" s="25" t="s">
        <v>414</v>
      </c>
      <c r="BE823" s="251">
        <f>IF(N823="základní",J823,0)</f>
        <v>0</v>
      </c>
      <c r="BF823" s="251">
        <f>IF(N823="snížená",J823,0)</f>
        <v>0</v>
      </c>
      <c r="BG823" s="251">
        <f>IF(N823="zákl. přenesená",J823,0)</f>
        <v>0</v>
      </c>
      <c r="BH823" s="251">
        <f>IF(N823="sníž. přenesená",J823,0)</f>
        <v>0</v>
      </c>
      <c r="BI823" s="251">
        <f>IF(N823="nulová",J823,0)</f>
        <v>0</v>
      </c>
      <c r="BJ823" s="25" t="s">
        <v>83</v>
      </c>
      <c r="BK823" s="251">
        <f>ROUND(I823*H823,2)</f>
        <v>0</v>
      </c>
      <c r="BL823" s="25" t="s">
        <v>690</v>
      </c>
      <c r="BM823" s="25" t="s">
        <v>5675</v>
      </c>
    </row>
    <row r="824" s="1" customFormat="1" ht="16.5" customHeight="1">
      <c r="B824" s="47"/>
      <c r="C824" s="240" t="s">
        <v>1914</v>
      </c>
      <c r="D824" s="240" t="s">
        <v>418</v>
      </c>
      <c r="E824" s="241" t="s">
        <v>5676</v>
      </c>
      <c r="F824" s="242" t="s">
        <v>5677</v>
      </c>
      <c r="G824" s="243" t="s">
        <v>678</v>
      </c>
      <c r="H824" s="244">
        <v>6</v>
      </c>
      <c r="I824" s="245"/>
      <c r="J824" s="246">
        <f>ROUND(I824*H824,2)</f>
        <v>0</v>
      </c>
      <c r="K824" s="242" t="s">
        <v>421</v>
      </c>
      <c r="L824" s="73"/>
      <c r="M824" s="247" t="s">
        <v>21</v>
      </c>
      <c r="N824" s="248" t="s">
        <v>47</v>
      </c>
      <c r="O824" s="48"/>
      <c r="P824" s="249">
        <f>O824*H824</f>
        <v>0</v>
      </c>
      <c r="Q824" s="249">
        <v>8.0000000000000007E-05</v>
      </c>
      <c r="R824" s="249">
        <f>Q824*H824</f>
        <v>0.00048000000000000007</v>
      </c>
      <c r="S824" s="249">
        <v>0</v>
      </c>
      <c r="T824" s="250">
        <f>S824*H824</f>
        <v>0</v>
      </c>
      <c r="AR824" s="25" t="s">
        <v>690</v>
      </c>
      <c r="AT824" s="25" t="s">
        <v>418</v>
      </c>
      <c r="AU824" s="25" t="s">
        <v>86</v>
      </c>
      <c r="AY824" s="25" t="s">
        <v>414</v>
      </c>
      <c r="BE824" s="251">
        <f>IF(N824="základní",J824,0)</f>
        <v>0</v>
      </c>
      <c r="BF824" s="251">
        <f>IF(N824="snížená",J824,0)</f>
        <v>0</v>
      </c>
      <c r="BG824" s="251">
        <f>IF(N824="zákl. přenesená",J824,0)</f>
        <v>0</v>
      </c>
      <c r="BH824" s="251">
        <f>IF(N824="sníž. přenesená",J824,0)</f>
        <v>0</v>
      </c>
      <c r="BI824" s="251">
        <f>IF(N824="nulová",J824,0)</f>
        <v>0</v>
      </c>
      <c r="BJ824" s="25" t="s">
        <v>83</v>
      </c>
      <c r="BK824" s="251">
        <f>ROUND(I824*H824,2)</f>
        <v>0</v>
      </c>
      <c r="BL824" s="25" t="s">
        <v>690</v>
      </c>
      <c r="BM824" s="25" t="s">
        <v>5678</v>
      </c>
    </row>
    <row r="825" s="1" customFormat="1">
      <c r="B825" s="47"/>
      <c r="C825" s="75"/>
      <c r="D825" s="252" t="s">
        <v>425</v>
      </c>
      <c r="E825" s="75"/>
      <c r="F825" s="253" t="s">
        <v>5679</v>
      </c>
      <c r="G825" s="75"/>
      <c r="H825" s="75"/>
      <c r="I825" s="208"/>
      <c r="J825" s="75"/>
      <c r="K825" s="75"/>
      <c r="L825" s="73"/>
      <c r="M825" s="254"/>
      <c r="N825" s="48"/>
      <c r="O825" s="48"/>
      <c r="P825" s="48"/>
      <c r="Q825" s="48"/>
      <c r="R825" s="48"/>
      <c r="S825" s="48"/>
      <c r="T825" s="96"/>
      <c r="AT825" s="25" t="s">
        <v>425</v>
      </c>
      <c r="AU825" s="25" t="s">
        <v>86</v>
      </c>
    </row>
    <row r="826" s="13" customFormat="1">
      <c r="B826" s="265"/>
      <c r="C826" s="266"/>
      <c r="D826" s="252" t="s">
        <v>428</v>
      </c>
      <c r="E826" s="267" t="s">
        <v>21</v>
      </c>
      <c r="F826" s="268" t="s">
        <v>5680</v>
      </c>
      <c r="G826" s="266"/>
      <c r="H826" s="269">
        <v>6</v>
      </c>
      <c r="I826" s="270"/>
      <c r="J826" s="266"/>
      <c r="K826" s="266"/>
      <c r="L826" s="271"/>
      <c r="M826" s="272"/>
      <c r="N826" s="273"/>
      <c r="O826" s="273"/>
      <c r="P826" s="273"/>
      <c r="Q826" s="273"/>
      <c r="R826" s="273"/>
      <c r="S826" s="273"/>
      <c r="T826" s="274"/>
      <c r="AT826" s="275" t="s">
        <v>428</v>
      </c>
      <c r="AU826" s="275" t="s">
        <v>86</v>
      </c>
      <c r="AV826" s="13" t="s">
        <v>86</v>
      </c>
      <c r="AW826" s="13" t="s">
        <v>39</v>
      </c>
      <c r="AX826" s="13" t="s">
        <v>83</v>
      </c>
      <c r="AY826" s="275" t="s">
        <v>414</v>
      </c>
    </row>
    <row r="827" s="1" customFormat="1" ht="25.5" customHeight="1">
      <c r="B827" s="47"/>
      <c r="C827" s="298" t="s">
        <v>1920</v>
      </c>
      <c r="D827" s="298" t="s">
        <v>841</v>
      </c>
      <c r="E827" s="299" t="s">
        <v>5681</v>
      </c>
      <c r="F827" s="300" t="s">
        <v>5682</v>
      </c>
      <c r="G827" s="301" t="s">
        <v>678</v>
      </c>
      <c r="H827" s="302">
        <v>6</v>
      </c>
      <c r="I827" s="303"/>
      <c r="J827" s="304">
        <f>ROUND(I827*H827,2)</f>
        <v>0</v>
      </c>
      <c r="K827" s="300" t="s">
        <v>421</v>
      </c>
      <c r="L827" s="305"/>
      <c r="M827" s="306" t="s">
        <v>21</v>
      </c>
      <c r="N827" s="307" t="s">
        <v>47</v>
      </c>
      <c r="O827" s="48"/>
      <c r="P827" s="249">
        <f>O827*H827</f>
        <v>0</v>
      </c>
      <c r="Q827" s="249">
        <v>0.019</v>
      </c>
      <c r="R827" s="249">
        <f>Q827*H827</f>
        <v>0.11399999999999999</v>
      </c>
      <c r="S827" s="249">
        <v>0</v>
      </c>
      <c r="T827" s="250">
        <f>S827*H827</f>
        <v>0</v>
      </c>
      <c r="AR827" s="25" t="s">
        <v>818</v>
      </c>
      <c r="AT827" s="25" t="s">
        <v>841</v>
      </c>
      <c r="AU827" s="25" t="s">
        <v>86</v>
      </c>
      <c r="AY827" s="25" t="s">
        <v>414</v>
      </c>
      <c r="BE827" s="251">
        <f>IF(N827="základní",J827,0)</f>
        <v>0</v>
      </c>
      <c r="BF827" s="251">
        <f>IF(N827="snížená",J827,0)</f>
        <v>0</v>
      </c>
      <c r="BG827" s="251">
        <f>IF(N827="zákl. přenesená",J827,0)</f>
        <v>0</v>
      </c>
      <c r="BH827" s="251">
        <f>IF(N827="sníž. přenesená",J827,0)</f>
        <v>0</v>
      </c>
      <c r="BI827" s="251">
        <f>IF(N827="nulová",J827,0)</f>
        <v>0</v>
      </c>
      <c r="BJ827" s="25" t="s">
        <v>83</v>
      </c>
      <c r="BK827" s="251">
        <f>ROUND(I827*H827,2)</f>
        <v>0</v>
      </c>
      <c r="BL827" s="25" t="s">
        <v>690</v>
      </c>
      <c r="BM827" s="25" t="s">
        <v>5683</v>
      </c>
    </row>
    <row r="828" s="1" customFormat="1" ht="38.25" customHeight="1">
      <c r="B828" s="47"/>
      <c r="C828" s="240" t="s">
        <v>1925</v>
      </c>
      <c r="D828" s="240" t="s">
        <v>418</v>
      </c>
      <c r="E828" s="241" t="s">
        <v>5684</v>
      </c>
      <c r="F828" s="242" t="s">
        <v>5685</v>
      </c>
      <c r="G828" s="243" t="s">
        <v>678</v>
      </c>
      <c r="H828" s="244">
        <v>1</v>
      </c>
      <c r="I828" s="245"/>
      <c r="J828" s="246">
        <f>ROUND(I828*H828,2)</f>
        <v>0</v>
      </c>
      <c r="K828" s="242" t="s">
        <v>21</v>
      </c>
      <c r="L828" s="73"/>
      <c r="M828" s="247" t="s">
        <v>21</v>
      </c>
      <c r="N828" s="248" t="s">
        <v>47</v>
      </c>
      <c r="O828" s="48"/>
      <c r="P828" s="249">
        <f>O828*H828</f>
        <v>0</v>
      </c>
      <c r="Q828" s="249">
        <v>0.0016100000000000001</v>
      </c>
      <c r="R828" s="249">
        <f>Q828*H828</f>
        <v>0.0016100000000000001</v>
      </c>
      <c r="S828" s="249">
        <v>0</v>
      </c>
      <c r="T828" s="250">
        <f>S828*H828</f>
        <v>0</v>
      </c>
      <c r="AR828" s="25" t="s">
        <v>690</v>
      </c>
      <c r="AT828" s="25" t="s">
        <v>418</v>
      </c>
      <c r="AU828" s="25" t="s">
        <v>86</v>
      </c>
      <c r="AY828" s="25" t="s">
        <v>414</v>
      </c>
      <c r="BE828" s="251">
        <f>IF(N828="základní",J828,0)</f>
        <v>0</v>
      </c>
      <c r="BF828" s="251">
        <f>IF(N828="snížená",J828,0)</f>
        <v>0</v>
      </c>
      <c r="BG828" s="251">
        <f>IF(N828="zákl. přenesená",J828,0)</f>
        <v>0</v>
      </c>
      <c r="BH828" s="251">
        <f>IF(N828="sníž. přenesená",J828,0)</f>
        <v>0</v>
      </c>
      <c r="BI828" s="251">
        <f>IF(N828="nulová",J828,0)</f>
        <v>0</v>
      </c>
      <c r="BJ828" s="25" t="s">
        <v>83</v>
      </c>
      <c r="BK828" s="251">
        <f>ROUND(I828*H828,2)</f>
        <v>0</v>
      </c>
      <c r="BL828" s="25" t="s">
        <v>690</v>
      </c>
      <c r="BM828" s="25" t="s">
        <v>5686</v>
      </c>
    </row>
    <row r="829" s="13" customFormat="1">
      <c r="B829" s="265"/>
      <c r="C829" s="266"/>
      <c r="D829" s="252" t="s">
        <v>428</v>
      </c>
      <c r="E829" s="267" t="s">
        <v>21</v>
      </c>
      <c r="F829" s="268" t="s">
        <v>5655</v>
      </c>
      <c r="G829" s="266"/>
      <c r="H829" s="269">
        <v>1</v>
      </c>
      <c r="I829" s="270"/>
      <c r="J829" s="266"/>
      <c r="K829" s="266"/>
      <c r="L829" s="271"/>
      <c r="M829" s="272"/>
      <c r="N829" s="273"/>
      <c r="O829" s="273"/>
      <c r="P829" s="273"/>
      <c r="Q829" s="273"/>
      <c r="R829" s="273"/>
      <c r="S829" s="273"/>
      <c r="T829" s="274"/>
      <c r="AT829" s="275" t="s">
        <v>428</v>
      </c>
      <c r="AU829" s="275" t="s">
        <v>86</v>
      </c>
      <c r="AV829" s="13" t="s">
        <v>86</v>
      </c>
      <c r="AW829" s="13" t="s">
        <v>39</v>
      </c>
      <c r="AX829" s="13" t="s">
        <v>83</v>
      </c>
      <c r="AY829" s="275" t="s">
        <v>414</v>
      </c>
    </row>
    <row r="830" s="1" customFormat="1" ht="16.5" customHeight="1">
      <c r="B830" s="47"/>
      <c r="C830" s="240" t="s">
        <v>1930</v>
      </c>
      <c r="D830" s="240" t="s">
        <v>418</v>
      </c>
      <c r="E830" s="241" t="s">
        <v>5687</v>
      </c>
      <c r="F830" s="242" t="s">
        <v>5688</v>
      </c>
      <c r="G830" s="243" t="s">
        <v>3412</v>
      </c>
      <c r="H830" s="244">
        <v>156</v>
      </c>
      <c r="I830" s="245"/>
      <c r="J830" s="246">
        <f>ROUND(I830*H830,2)</f>
        <v>0</v>
      </c>
      <c r="K830" s="242" t="s">
        <v>421</v>
      </c>
      <c r="L830" s="73"/>
      <c r="M830" s="247" t="s">
        <v>21</v>
      </c>
      <c r="N830" s="248" t="s">
        <v>47</v>
      </c>
      <c r="O830" s="48"/>
      <c r="P830" s="249">
        <f>O830*H830</f>
        <v>0</v>
      </c>
      <c r="Q830" s="249">
        <v>0.0018600000000000001</v>
      </c>
      <c r="R830" s="249">
        <f>Q830*H830</f>
        <v>0.29016000000000003</v>
      </c>
      <c r="S830" s="249">
        <v>0</v>
      </c>
      <c r="T830" s="250">
        <f>S830*H830</f>
        <v>0</v>
      </c>
      <c r="AR830" s="25" t="s">
        <v>690</v>
      </c>
      <c r="AT830" s="25" t="s">
        <v>418</v>
      </c>
      <c r="AU830" s="25" t="s">
        <v>86</v>
      </c>
      <c r="AY830" s="25" t="s">
        <v>414</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690</v>
      </c>
      <c r="BM830" s="25" t="s">
        <v>5689</v>
      </c>
    </row>
    <row r="831" s="1" customFormat="1">
      <c r="B831" s="47"/>
      <c r="C831" s="75"/>
      <c r="D831" s="252" t="s">
        <v>425</v>
      </c>
      <c r="E831" s="75"/>
      <c r="F831" s="253" t="s">
        <v>5690</v>
      </c>
      <c r="G831" s="75"/>
      <c r="H831" s="75"/>
      <c r="I831" s="208"/>
      <c r="J831" s="75"/>
      <c r="K831" s="75"/>
      <c r="L831" s="73"/>
      <c r="M831" s="254"/>
      <c r="N831" s="48"/>
      <c r="O831" s="48"/>
      <c r="P831" s="48"/>
      <c r="Q831" s="48"/>
      <c r="R831" s="48"/>
      <c r="S831" s="48"/>
      <c r="T831" s="96"/>
      <c r="AT831" s="25" t="s">
        <v>425</v>
      </c>
      <c r="AU831" s="25" t="s">
        <v>86</v>
      </c>
    </row>
    <row r="832" s="13" customFormat="1">
      <c r="B832" s="265"/>
      <c r="C832" s="266"/>
      <c r="D832" s="252" t="s">
        <v>428</v>
      </c>
      <c r="E832" s="267" t="s">
        <v>21</v>
      </c>
      <c r="F832" s="268" t="s">
        <v>5691</v>
      </c>
      <c r="G832" s="266"/>
      <c r="H832" s="269">
        <v>144</v>
      </c>
      <c r="I832" s="270"/>
      <c r="J832" s="266"/>
      <c r="K832" s="266"/>
      <c r="L832" s="271"/>
      <c r="M832" s="272"/>
      <c r="N832" s="273"/>
      <c r="O832" s="273"/>
      <c r="P832" s="273"/>
      <c r="Q832" s="273"/>
      <c r="R832" s="273"/>
      <c r="S832" s="273"/>
      <c r="T832" s="274"/>
      <c r="AT832" s="275" t="s">
        <v>428</v>
      </c>
      <c r="AU832" s="275" t="s">
        <v>86</v>
      </c>
      <c r="AV832" s="13" t="s">
        <v>86</v>
      </c>
      <c r="AW832" s="13" t="s">
        <v>39</v>
      </c>
      <c r="AX832" s="13" t="s">
        <v>76</v>
      </c>
      <c r="AY832" s="275" t="s">
        <v>414</v>
      </c>
    </row>
    <row r="833" s="13" customFormat="1">
      <c r="B833" s="265"/>
      <c r="C833" s="266"/>
      <c r="D833" s="252" t="s">
        <v>428</v>
      </c>
      <c r="E833" s="267" t="s">
        <v>21</v>
      </c>
      <c r="F833" s="268" t="s">
        <v>5692</v>
      </c>
      <c r="G833" s="266"/>
      <c r="H833" s="269">
        <v>9</v>
      </c>
      <c r="I833" s="270"/>
      <c r="J833" s="266"/>
      <c r="K833" s="266"/>
      <c r="L833" s="271"/>
      <c r="M833" s="272"/>
      <c r="N833" s="273"/>
      <c r="O833" s="273"/>
      <c r="P833" s="273"/>
      <c r="Q833" s="273"/>
      <c r="R833" s="273"/>
      <c r="S833" s="273"/>
      <c r="T833" s="274"/>
      <c r="AT833" s="275" t="s">
        <v>428</v>
      </c>
      <c r="AU833" s="275" t="s">
        <v>86</v>
      </c>
      <c r="AV833" s="13" t="s">
        <v>86</v>
      </c>
      <c r="AW833" s="13" t="s">
        <v>39</v>
      </c>
      <c r="AX833" s="13" t="s">
        <v>76</v>
      </c>
      <c r="AY833" s="275" t="s">
        <v>414</v>
      </c>
    </row>
    <row r="834" s="13" customFormat="1">
      <c r="B834" s="265"/>
      <c r="C834" s="266"/>
      <c r="D834" s="252" t="s">
        <v>428</v>
      </c>
      <c r="E834" s="267" t="s">
        <v>21</v>
      </c>
      <c r="F834" s="268" t="s">
        <v>5693</v>
      </c>
      <c r="G834" s="266"/>
      <c r="H834" s="269">
        <v>1</v>
      </c>
      <c r="I834" s="270"/>
      <c r="J834" s="266"/>
      <c r="K834" s="266"/>
      <c r="L834" s="271"/>
      <c r="M834" s="272"/>
      <c r="N834" s="273"/>
      <c r="O834" s="273"/>
      <c r="P834" s="273"/>
      <c r="Q834" s="273"/>
      <c r="R834" s="273"/>
      <c r="S834" s="273"/>
      <c r="T834" s="274"/>
      <c r="AT834" s="275" t="s">
        <v>428</v>
      </c>
      <c r="AU834" s="275" t="s">
        <v>86</v>
      </c>
      <c r="AV834" s="13" t="s">
        <v>86</v>
      </c>
      <c r="AW834" s="13" t="s">
        <v>39</v>
      </c>
      <c r="AX834" s="13" t="s">
        <v>76</v>
      </c>
      <c r="AY834" s="275" t="s">
        <v>414</v>
      </c>
    </row>
    <row r="835" s="13" customFormat="1">
      <c r="B835" s="265"/>
      <c r="C835" s="266"/>
      <c r="D835" s="252" t="s">
        <v>428</v>
      </c>
      <c r="E835" s="267" t="s">
        <v>21</v>
      </c>
      <c r="F835" s="268" t="s">
        <v>5694</v>
      </c>
      <c r="G835" s="266"/>
      <c r="H835" s="269">
        <v>2</v>
      </c>
      <c r="I835" s="270"/>
      <c r="J835" s="266"/>
      <c r="K835" s="266"/>
      <c r="L835" s="271"/>
      <c r="M835" s="272"/>
      <c r="N835" s="273"/>
      <c r="O835" s="273"/>
      <c r="P835" s="273"/>
      <c r="Q835" s="273"/>
      <c r="R835" s="273"/>
      <c r="S835" s="273"/>
      <c r="T835" s="274"/>
      <c r="AT835" s="275" t="s">
        <v>428</v>
      </c>
      <c r="AU835" s="275" t="s">
        <v>86</v>
      </c>
      <c r="AV835" s="13" t="s">
        <v>86</v>
      </c>
      <c r="AW835" s="13" t="s">
        <v>39</v>
      </c>
      <c r="AX835" s="13" t="s">
        <v>76</v>
      </c>
      <c r="AY835" s="275" t="s">
        <v>414</v>
      </c>
    </row>
    <row r="836" s="15" customFormat="1">
      <c r="B836" s="287"/>
      <c r="C836" s="288"/>
      <c r="D836" s="252" t="s">
        <v>428</v>
      </c>
      <c r="E836" s="289" t="s">
        <v>21</v>
      </c>
      <c r="F836" s="290" t="s">
        <v>235</v>
      </c>
      <c r="G836" s="288"/>
      <c r="H836" s="291">
        <v>156</v>
      </c>
      <c r="I836" s="292"/>
      <c r="J836" s="288"/>
      <c r="K836" s="288"/>
      <c r="L836" s="293"/>
      <c r="M836" s="294"/>
      <c r="N836" s="295"/>
      <c r="O836" s="295"/>
      <c r="P836" s="295"/>
      <c r="Q836" s="295"/>
      <c r="R836" s="295"/>
      <c r="S836" s="295"/>
      <c r="T836" s="296"/>
      <c r="AT836" s="297" t="s">
        <v>428</v>
      </c>
      <c r="AU836" s="297" t="s">
        <v>86</v>
      </c>
      <c r="AV836" s="15" t="s">
        <v>422</v>
      </c>
      <c r="AW836" s="15" t="s">
        <v>39</v>
      </c>
      <c r="AX836" s="15" t="s">
        <v>83</v>
      </c>
      <c r="AY836" s="297" t="s">
        <v>414</v>
      </c>
    </row>
    <row r="837" s="12" customFormat="1">
      <c r="B837" s="255"/>
      <c r="C837" s="256"/>
      <c r="D837" s="252" t="s">
        <v>428</v>
      </c>
      <c r="E837" s="257" t="s">
        <v>21</v>
      </c>
      <c r="F837" s="258" t="s">
        <v>4883</v>
      </c>
      <c r="G837" s="256"/>
      <c r="H837" s="257" t="s">
        <v>21</v>
      </c>
      <c r="I837" s="259"/>
      <c r="J837" s="256"/>
      <c r="K837" s="256"/>
      <c r="L837" s="260"/>
      <c r="M837" s="261"/>
      <c r="N837" s="262"/>
      <c r="O837" s="262"/>
      <c r="P837" s="262"/>
      <c r="Q837" s="262"/>
      <c r="R837" s="262"/>
      <c r="S837" s="262"/>
      <c r="T837" s="263"/>
      <c r="AT837" s="264" t="s">
        <v>428</v>
      </c>
      <c r="AU837" s="264" t="s">
        <v>86</v>
      </c>
      <c r="AV837" s="12" t="s">
        <v>83</v>
      </c>
      <c r="AW837" s="12" t="s">
        <v>39</v>
      </c>
      <c r="AX837" s="12" t="s">
        <v>76</v>
      </c>
      <c r="AY837" s="264" t="s">
        <v>414</v>
      </c>
    </row>
    <row r="838" s="1" customFormat="1" ht="16.5" customHeight="1">
      <c r="B838" s="47"/>
      <c r="C838" s="298" t="s">
        <v>1935</v>
      </c>
      <c r="D838" s="298" t="s">
        <v>841</v>
      </c>
      <c r="E838" s="299" t="s">
        <v>5695</v>
      </c>
      <c r="F838" s="300" t="s">
        <v>5696</v>
      </c>
      <c r="G838" s="301" t="s">
        <v>678</v>
      </c>
      <c r="H838" s="302">
        <v>144</v>
      </c>
      <c r="I838" s="303"/>
      <c r="J838" s="304">
        <f>ROUND(I838*H838,2)</f>
        <v>0</v>
      </c>
      <c r="K838" s="300" t="s">
        <v>21</v>
      </c>
      <c r="L838" s="305"/>
      <c r="M838" s="306" t="s">
        <v>21</v>
      </c>
      <c r="N838" s="307" t="s">
        <v>47</v>
      </c>
      <c r="O838" s="48"/>
      <c r="P838" s="249">
        <f>O838*H838</f>
        <v>0</v>
      </c>
      <c r="Q838" s="249">
        <v>0.021999999999999999</v>
      </c>
      <c r="R838" s="249">
        <f>Q838*H838</f>
        <v>3.1679999999999997</v>
      </c>
      <c r="S838" s="249">
        <v>0</v>
      </c>
      <c r="T838" s="250">
        <f>S838*H838</f>
        <v>0</v>
      </c>
      <c r="AR838" s="25" t="s">
        <v>818</v>
      </c>
      <c r="AT838" s="25" t="s">
        <v>841</v>
      </c>
      <c r="AU838" s="25" t="s">
        <v>86</v>
      </c>
      <c r="AY838" s="25" t="s">
        <v>414</v>
      </c>
      <c r="BE838" s="251">
        <f>IF(N838="základní",J838,0)</f>
        <v>0</v>
      </c>
      <c r="BF838" s="251">
        <f>IF(N838="snížená",J838,0)</f>
        <v>0</v>
      </c>
      <c r="BG838" s="251">
        <f>IF(N838="zákl. přenesená",J838,0)</f>
        <v>0</v>
      </c>
      <c r="BH838" s="251">
        <f>IF(N838="sníž. přenesená",J838,0)</f>
        <v>0</v>
      </c>
      <c r="BI838" s="251">
        <f>IF(N838="nulová",J838,0)</f>
        <v>0</v>
      </c>
      <c r="BJ838" s="25" t="s">
        <v>83</v>
      </c>
      <c r="BK838" s="251">
        <f>ROUND(I838*H838,2)</f>
        <v>0</v>
      </c>
      <c r="BL838" s="25" t="s">
        <v>690</v>
      </c>
      <c r="BM838" s="25" t="s">
        <v>5697</v>
      </c>
    </row>
    <row r="839" s="1" customFormat="1" ht="25.5" customHeight="1">
      <c r="B839" s="47"/>
      <c r="C839" s="298" t="s">
        <v>1939</v>
      </c>
      <c r="D839" s="298" t="s">
        <v>841</v>
      </c>
      <c r="E839" s="299" t="s">
        <v>5698</v>
      </c>
      <c r="F839" s="300" t="s">
        <v>5699</v>
      </c>
      <c r="G839" s="301" t="s">
        <v>678</v>
      </c>
      <c r="H839" s="302">
        <v>9</v>
      </c>
      <c r="I839" s="303"/>
      <c r="J839" s="304">
        <f>ROUND(I839*H839,2)</f>
        <v>0</v>
      </c>
      <c r="K839" s="300" t="s">
        <v>21</v>
      </c>
      <c r="L839" s="305"/>
      <c r="M839" s="306" t="s">
        <v>21</v>
      </c>
      <c r="N839" s="307" t="s">
        <v>47</v>
      </c>
      <c r="O839" s="48"/>
      <c r="P839" s="249">
        <f>O839*H839</f>
        <v>0</v>
      </c>
      <c r="Q839" s="249">
        <v>0.021999999999999999</v>
      </c>
      <c r="R839" s="249">
        <f>Q839*H839</f>
        <v>0.19799999999999998</v>
      </c>
      <c r="S839" s="249">
        <v>0</v>
      </c>
      <c r="T839" s="250">
        <f>S839*H839</f>
        <v>0</v>
      </c>
      <c r="AR839" s="25" t="s">
        <v>818</v>
      </c>
      <c r="AT839" s="25" t="s">
        <v>841</v>
      </c>
      <c r="AU839" s="25" t="s">
        <v>86</v>
      </c>
      <c r="AY839" s="25" t="s">
        <v>414</v>
      </c>
      <c r="BE839" s="251">
        <f>IF(N839="základní",J839,0)</f>
        <v>0</v>
      </c>
      <c r="BF839" s="251">
        <f>IF(N839="snížená",J839,0)</f>
        <v>0</v>
      </c>
      <c r="BG839" s="251">
        <f>IF(N839="zákl. přenesená",J839,0)</f>
        <v>0</v>
      </c>
      <c r="BH839" s="251">
        <f>IF(N839="sníž. přenesená",J839,0)</f>
        <v>0</v>
      </c>
      <c r="BI839" s="251">
        <f>IF(N839="nulová",J839,0)</f>
        <v>0</v>
      </c>
      <c r="BJ839" s="25" t="s">
        <v>83</v>
      </c>
      <c r="BK839" s="251">
        <f>ROUND(I839*H839,2)</f>
        <v>0</v>
      </c>
      <c r="BL839" s="25" t="s">
        <v>690</v>
      </c>
      <c r="BM839" s="25" t="s">
        <v>5700</v>
      </c>
    </row>
    <row r="840" s="1" customFormat="1" ht="16.5" customHeight="1">
      <c r="B840" s="47"/>
      <c r="C840" s="298" t="s">
        <v>1948</v>
      </c>
      <c r="D840" s="298" t="s">
        <v>841</v>
      </c>
      <c r="E840" s="299" t="s">
        <v>5701</v>
      </c>
      <c r="F840" s="300" t="s">
        <v>5702</v>
      </c>
      <c r="G840" s="301" t="s">
        <v>678</v>
      </c>
      <c r="H840" s="302">
        <v>1</v>
      </c>
      <c r="I840" s="303"/>
      <c r="J840" s="304">
        <f>ROUND(I840*H840,2)</f>
        <v>0</v>
      </c>
      <c r="K840" s="300" t="s">
        <v>21</v>
      </c>
      <c r="L840" s="305"/>
      <c r="M840" s="306" t="s">
        <v>21</v>
      </c>
      <c r="N840" s="307" t="s">
        <v>47</v>
      </c>
      <c r="O840" s="48"/>
      <c r="P840" s="249">
        <f>O840*H840</f>
        <v>0</v>
      </c>
      <c r="Q840" s="249">
        <v>0.025000000000000001</v>
      </c>
      <c r="R840" s="249">
        <f>Q840*H840</f>
        <v>0.025000000000000001</v>
      </c>
      <c r="S840" s="249">
        <v>0</v>
      </c>
      <c r="T840" s="250">
        <f>S840*H840</f>
        <v>0</v>
      </c>
      <c r="AR840" s="25" t="s">
        <v>818</v>
      </c>
      <c r="AT840" s="25" t="s">
        <v>841</v>
      </c>
      <c r="AU840" s="25" t="s">
        <v>86</v>
      </c>
      <c r="AY840" s="25" t="s">
        <v>414</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690</v>
      </c>
      <c r="BM840" s="25" t="s">
        <v>5703</v>
      </c>
    </row>
    <row r="841" s="1" customFormat="1" ht="25.5" customHeight="1">
      <c r="B841" s="47"/>
      <c r="C841" s="298" t="s">
        <v>1953</v>
      </c>
      <c r="D841" s="298" t="s">
        <v>841</v>
      </c>
      <c r="E841" s="299" t="s">
        <v>5704</v>
      </c>
      <c r="F841" s="300" t="s">
        <v>5705</v>
      </c>
      <c r="G841" s="301" t="s">
        <v>678</v>
      </c>
      <c r="H841" s="302">
        <v>2</v>
      </c>
      <c r="I841" s="303"/>
      <c r="J841" s="304">
        <f>ROUND(I841*H841,2)</f>
        <v>0</v>
      </c>
      <c r="K841" s="300" t="s">
        <v>21</v>
      </c>
      <c r="L841" s="305"/>
      <c r="M841" s="306" t="s">
        <v>21</v>
      </c>
      <c r="N841" s="307" t="s">
        <v>47</v>
      </c>
      <c r="O841" s="48"/>
      <c r="P841" s="249">
        <f>O841*H841</f>
        <v>0</v>
      </c>
      <c r="Q841" s="249">
        <v>0.012</v>
      </c>
      <c r="R841" s="249">
        <f>Q841*H841</f>
        <v>0.024</v>
      </c>
      <c r="S841" s="249">
        <v>0</v>
      </c>
      <c r="T841" s="250">
        <f>S841*H841</f>
        <v>0</v>
      </c>
      <c r="AR841" s="25" t="s">
        <v>818</v>
      </c>
      <c r="AT841" s="25" t="s">
        <v>841</v>
      </c>
      <c r="AU841" s="25" t="s">
        <v>86</v>
      </c>
      <c r="AY841" s="25" t="s">
        <v>414</v>
      </c>
      <c r="BE841" s="251">
        <f>IF(N841="základní",J841,0)</f>
        <v>0</v>
      </c>
      <c r="BF841" s="251">
        <f>IF(N841="snížená",J841,0)</f>
        <v>0</v>
      </c>
      <c r="BG841" s="251">
        <f>IF(N841="zákl. přenesená",J841,0)</f>
        <v>0</v>
      </c>
      <c r="BH841" s="251">
        <f>IF(N841="sníž. přenesená",J841,0)</f>
        <v>0</v>
      </c>
      <c r="BI841" s="251">
        <f>IF(N841="nulová",J841,0)</f>
        <v>0</v>
      </c>
      <c r="BJ841" s="25" t="s">
        <v>83</v>
      </c>
      <c r="BK841" s="251">
        <f>ROUND(I841*H841,2)</f>
        <v>0</v>
      </c>
      <c r="BL841" s="25" t="s">
        <v>690</v>
      </c>
      <c r="BM841" s="25" t="s">
        <v>5706</v>
      </c>
    </row>
    <row r="842" s="1" customFormat="1" ht="16.5" customHeight="1">
      <c r="B842" s="47"/>
      <c r="C842" s="240" t="s">
        <v>1959</v>
      </c>
      <c r="D842" s="240" t="s">
        <v>418</v>
      </c>
      <c r="E842" s="241" t="s">
        <v>5707</v>
      </c>
      <c r="F842" s="242" t="s">
        <v>5708</v>
      </c>
      <c r="G842" s="243" t="s">
        <v>3412</v>
      </c>
      <c r="H842" s="244">
        <v>65</v>
      </c>
      <c r="I842" s="245"/>
      <c r="J842" s="246">
        <f>ROUND(I842*H842,2)</f>
        <v>0</v>
      </c>
      <c r="K842" s="242" t="s">
        <v>421</v>
      </c>
      <c r="L842" s="73"/>
      <c r="M842" s="247" t="s">
        <v>21</v>
      </c>
      <c r="N842" s="248" t="s">
        <v>47</v>
      </c>
      <c r="O842" s="48"/>
      <c r="P842" s="249">
        <f>O842*H842</f>
        <v>0</v>
      </c>
      <c r="Q842" s="249">
        <v>0.00088000000000000003</v>
      </c>
      <c r="R842" s="249">
        <f>Q842*H842</f>
        <v>0.057200000000000001</v>
      </c>
      <c r="S842" s="249">
        <v>0</v>
      </c>
      <c r="T842" s="250">
        <f>S842*H842</f>
        <v>0</v>
      </c>
      <c r="AR842" s="25" t="s">
        <v>690</v>
      </c>
      <c r="AT842" s="25" t="s">
        <v>418</v>
      </c>
      <c r="AU842" s="25" t="s">
        <v>86</v>
      </c>
      <c r="AY842" s="25" t="s">
        <v>414</v>
      </c>
      <c r="BE842" s="251">
        <f>IF(N842="základní",J842,0)</f>
        <v>0</v>
      </c>
      <c r="BF842" s="251">
        <f>IF(N842="snížená",J842,0)</f>
        <v>0</v>
      </c>
      <c r="BG842" s="251">
        <f>IF(N842="zákl. přenesená",J842,0)</f>
        <v>0</v>
      </c>
      <c r="BH842" s="251">
        <f>IF(N842="sníž. přenesená",J842,0)</f>
        <v>0</v>
      </c>
      <c r="BI842" s="251">
        <f>IF(N842="nulová",J842,0)</f>
        <v>0</v>
      </c>
      <c r="BJ842" s="25" t="s">
        <v>83</v>
      </c>
      <c r="BK842" s="251">
        <f>ROUND(I842*H842,2)</f>
        <v>0</v>
      </c>
      <c r="BL842" s="25" t="s">
        <v>690</v>
      </c>
      <c r="BM842" s="25" t="s">
        <v>5709</v>
      </c>
    </row>
    <row r="843" s="1" customFormat="1">
      <c r="B843" s="47"/>
      <c r="C843" s="75"/>
      <c r="D843" s="252" t="s">
        <v>425</v>
      </c>
      <c r="E843" s="75"/>
      <c r="F843" s="253" t="s">
        <v>5710</v>
      </c>
      <c r="G843" s="75"/>
      <c r="H843" s="75"/>
      <c r="I843" s="208"/>
      <c r="J843" s="75"/>
      <c r="K843" s="75"/>
      <c r="L843" s="73"/>
      <c r="M843" s="254"/>
      <c r="N843" s="48"/>
      <c r="O843" s="48"/>
      <c r="P843" s="48"/>
      <c r="Q843" s="48"/>
      <c r="R843" s="48"/>
      <c r="S843" s="48"/>
      <c r="T843" s="96"/>
      <c r="AT843" s="25" t="s">
        <v>425</v>
      </c>
      <c r="AU843" s="25" t="s">
        <v>86</v>
      </c>
    </row>
    <row r="844" s="13" customFormat="1">
      <c r="B844" s="265"/>
      <c r="C844" s="266"/>
      <c r="D844" s="252" t="s">
        <v>428</v>
      </c>
      <c r="E844" s="267" t="s">
        <v>21</v>
      </c>
      <c r="F844" s="268" t="s">
        <v>5711</v>
      </c>
      <c r="G844" s="266"/>
      <c r="H844" s="269">
        <v>65</v>
      </c>
      <c r="I844" s="270"/>
      <c r="J844" s="266"/>
      <c r="K844" s="266"/>
      <c r="L844" s="271"/>
      <c r="M844" s="272"/>
      <c r="N844" s="273"/>
      <c r="O844" s="273"/>
      <c r="P844" s="273"/>
      <c r="Q844" s="273"/>
      <c r="R844" s="273"/>
      <c r="S844" s="273"/>
      <c r="T844" s="274"/>
      <c r="AT844" s="275" t="s">
        <v>428</v>
      </c>
      <c r="AU844" s="275" t="s">
        <v>86</v>
      </c>
      <c r="AV844" s="13" t="s">
        <v>86</v>
      </c>
      <c r="AW844" s="13" t="s">
        <v>39</v>
      </c>
      <c r="AX844" s="13" t="s">
        <v>83</v>
      </c>
      <c r="AY844" s="275" t="s">
        <v>414</v>
      </c>
    </row>
    <row r="845" s="1" customFormat="1" ht="38.25" customHeight="1">
      <c r="B845" s="47"/>
      <c r="C845" s="298" t="s">
        <v>1965</v>
      </c>
      <c r="D845" s="298" t="s">
        <v>841</v>
      </c>
      <c r="E845" s="299" t="s">
        <v>5712</v>
      </c>
      <c r="F845" s="300" t="s">
        <v>5713</v>
      </c>
      <c r="G845" s="301" t="s">
        <v>678</v>
      </c>
      <c r="H845" s="302">
        <v>65</v>
      </c>
      <c r="I845" s="303"/>
      <c r="J845" s="304">
        <f>ROUND(I845*H845,2)</f>
        <v>0</v>
      </c>
      <c r="K845" s="300" t="s">
        <v>421</v>
      </c>
      <c r="L845" s="305"/>
      <c r="M845" s="306" t="s">
        <v>21</v>
      </c>
      <c r="N845" s="307" t="s">
        <v>47</v>
      </c>
      <c r="O845" s="48"/>
      <c r="P845" s="249">
        <f>O845*H845</f>
        <v>0</v>
      </c>
      <c r="Q845" s="249">
        <v>0.01</v>
      </c>
      <c r="R845" s="249">
        <f>Q845*H845</f>
        <v>0.65000000000000002</v>
      </c>
      <c r="S845" s="249">
        <v>0</v>
      </c>
      <c r="T845" s="250">
        <f>S845*H845</f>
        <v>0</v>
      </c>
      <c r="AR845" s="25" t="s">
        <v>818</v>
      </c>
      <c r="AT845" s="25" t="s">
        <v>841</v>
      </c>
      <c r="AU845" s="25" t="s">
        <v>86</v>
      </c>
      <c r="AY845" s="25" t="s">
        <v>414</v>
      </c>
      <c r="BE845" s="251">
        <f>IF(N845="základní",J845,0)</f>
        <v>0</v>
      </c>
      <c r="BF845" s="251">
        <f>IF(N845="snížená",J845,0)</f>
        <v>0</v>
      </c>
      <c r="BG845" s="251">
        <f>IF(N845="zákl. přenesená",J845,0)</f>
        <v>0</v>
      </c>
      <c r="BH845" s="251">
        <f>IF(N845="sníž. přenesená",J845,0)</f>
        <v>0</v>
      </c>
      <c r="BI845" s="251">
        <f>IF(N845="nulová",J845,0)</f>
        <v>0</v>
      </c>
      <c r="BJ845" s="25" t="s">
        <v>83</v>
      </c>
      <c r="BK845" s="251">
        <f>ROUND(I845*H845,2)</f>
        <v>0</v>
      </c>
      <c r="BL845" s="25" t="s">
        <v>690</v>
      </c>
      <c r="BM845" s="25" t="s">
        <v>5714</v>
      </c>
    </row>
    <row r="846" s="1" customFormat="1" ht="16.5" customHeight="1">
      <c r="B846" s="47"/>
      <c r="C846" s="240" t="s">
        <v>1972</v>
      </c>
      <c r="D846" s="240" t="s">
        <v>418</v>
      </c>
      <c r="E846" s="241" t="s">
        <v>5715</v>
      </c>
      <c r="F846" s="242" t="s">
        <v>5716</v>
      </c>
      <c r="G846" s="243" t="s">
        <v>3412</v>
      </c>
      <c r="H846" s="244">
        <v>65</v>
      </c>
      <c r="I846" s="245"/>
      <c r="J846" s="246">
        <f>ROUND(I846*H846,2)</f>
        <v>0</v>
      </c>
      <c r="K846" s="242" t="s">
        <v>421</v>
      </c>
      <c r="L846" s="73"/>
      <c r="M846" s="247" t="s">
        <v>21</v>
      </c>
      <c r="N846" s="248" t="s">
        <v>47</v>
      </c>
      <c r="O846" s="48"/>
      <c r="P846" s="249">
        <f>O846*H846</f>
        <v>0</v>
      </c>
      <c r="Q846" s="249">
        <v>0.00017000000000000001</v>
      </c>
      <c r="R846" s="249">
        <f>Q846*H846</f>
        <v>0.011050000000000001</v>
      </c>
      <c r="S846" s="249">
        <v>0</v>
      </c>
      <c r="T846" s="250">
        <f>S846*H846</f>
        <v>0</v>
      </c>
      <c r="AR846" s="25" t="s">
        <v>690</v>
      </c>
      <c r="AT846" s="25" t="s">
        <v>418</v>
      </c>
      <c r="AU846" s="25" t="s">
        <v>86</v>
      </c>
      <c r="AY846" s="25" t="s">
        <v>414</v>
      </c>
      <c r="BE846" s="251">
        <f>IF(N846="základní",J846,0)</f>
        <v>0</v>
      </c>
      <c r="BF846" s="251">
        <f>IF(N846="snížená",J846,0)</f>
        <v>0</v>
      </c>
      <c r="BG846" s="251">
        <f>IF(N846="zákl. přenesená",J846,0)</f>
        <v>0</v>
      </c>
      <c r="BH846" s="251">
        <f>IF(N846="sníž. přenesená",J846,0)</f>
        <v>0</v>
      </c>
      <c r="BI846" s="251">
        <f>IF(N846="nulová",J846,0)</f>
        <v>0</v>
      </c>
      <c r="BJ846" s="25" t="s">
        <v>83</v>
      </c>
      <c r="BK846" s="251">
        <f>ROUND(I846*H846,2)</f>
        <v>0</v>
      </c>
      <c r="BL846" s="25" t="s">
        <v>690</v>
      </c>
      <c r="BM846" s="25" t="s">
        <v>5717</v>
      </c>
    </row>
    <row r="847" s="1" customFormat="1">
      <c r="B847" s="47"/>
      <c r="C847" s="75"/>
      <c r="D847" s="252" t="s">
        <v>425</v>
      </c>
      <c r="E847" s="75"/>
      <c r="F847" s="253" t="s">
        <v>5710</v>
      </c>
      <c r="G847" s="75"/>
      <c r="H847" s="75"/>
      <c r="I847" s="208"/>
      <c r="J847" s="75"/>
      <c r="K847" s="75"/>
      <c r="L847" s="73"/>
      <c r="M847" s="254"/>
      <c r="N847" s="48"/>
      <c r="O847" s="48"/>
      <c r="P847" s="48"/>
      <c r="Q847" s="48"/>
      <c r="R847" s="48"/>
      <c r="S847" s="48"/>
      <c r="T847" s="96"/>
      <c r="AT847" s="25" t="s">
        <v>425</v>
      </c>
      <c r="AU847" s="25" t="s">
        <v>86</v>
      </c>
    </row>
    <row r="848" s="13" customFormat="1">
      <c r="B848" s="265"/>
      <c r="C848" s="266"/>
      <c r="D848" s="252" t="s">
        <v>428</v>
      </c>
      <c r="E848" s="267" t="s">
        <v>21</v>
      </c>
      <c r="F848" s="268" t="s">
        <v>5711</v>
      </c>
      <c r="G848" s="266"/>
      <c r="H848" s="269">
        <v>65</v>
      </c>
      <c r="I848" s="270"/>
      <c r="J848" s="266"/>
      <c r="K848" s="266"/>
      <c r="L848" s="271"/>
      <c r="M848" s="272"/>
      <c r="N848" s="273"/>
      <c r="O848" s="273"/>
      <c r="P848" s="273"/>
      <c r="Q848" s="273"/>
      <c r="R848" s="273"/>
      <c r="S848" s="273"/>
      <c r="T848" s="274"/>
      <c r="AT848" s="275" t="s">
        <v>428</v>
      </c>
      <c r="AU848" s="275" t="s">
        <v>86</v>
      </c>
      <c r="AV848" s="13" t="s">
        <v>86</v>
      </c>
      <c r="AW848" s="13" t="s">
        <v>39</v>
      </c>
      <c r="AX848" s="13" t="s">
        <v>83</v>
      </c>
      <c r="AY848" s="275" t="s">
        <v>414</v>
      </c>
    </row>
    <row r="849" s="1" customFormat="1" ht="25.5" customHeight="1">
      <c r="B849" s="47"/>
      <c r="C849" s="298" t="s">
        <v>1977</v>
      </c>
      <c r="D849" s="298" t="s">
        <v>841</v>
      </c>
      <c r="E849" s="299" t="s">
        <v>5718</v>
      </c>
      <c r="F849" s="300" t="s">
        <v>5719</v>
      </c>
      <c r="G849" s="301" t="s">
        <v>678</v>
      </c>
      <c r="H849" s="302">
        <v>65</v>
      </c>
      <c r="I849" s="303"/>
      <c r="J849" s="304">
        <f>ROUND(I849*H849,2)</f>
        <v>0</v>
      </c>
      <c r="K849" s="300" t="s">
        <v>21</v>
      </c>
      <c r="L849" s="305"/>
      <c r="M849" s="306" t="s">
        <v>21</v>
      </c>
      <c r="N849" s="307" t="s">
        <v>47</v>
      </c>
      <c r="O849" s="48"/>
      <c r="P849" s="249">
        <f>O849*H849</f>
        <v>0</v>
      </c>
      <c r="Q849" s="249">
        <v>0.02</v>
      </c>
      <c r="R849" s="249">
        <f>Q849*H849</f>
        <v>1.3</v>
      </c>
      <c r="S849" s="249">
        <v>0</v>
      </c>
      <c r="T849" s="250">
        <f>S849*H849</f>
        <v>0</v>
      </c>
      <c r="AR849" s="25" t="s">
        <v>818</v>
      </c>
      <c r="AT849" s="25" t="s">
        <v>841</v>
      </c>
      <c r="AU849" s="25" t="s">
        <v>86</v>
      </c>
      <c r="AY849" s="25" t="s">
        <v>414</v>
      </c>
      <c r="BE849" s="251">
        <f>IF(N849="základní",J849,0)</f>
        <v>0</v>
      </c>
      <c r="BF849" s="251">
        <f>IF(N849="snížená",J849,0)</f>
        <v>0</v>
      </c>
      <c r="BG849" s="251">
        <f>IF(N849="zákl. přenesená",J849,0)</f>
        <v>0</v>
      </c>
      <c r="BH849" s="251">
        <f>IF(N849="sníž. přenesená",J849,0)</f>
        <v>0</v>
      </c>
      <c r="BI849" s="251">
        <f>IF(N849="nulová",J849,0)</f>
        <v>0</v>
      </c>
      <c r="BJ849" s="25" t="s">
        <v>83</v>
      </c>
      <c r="BK849" s="251">
        <f>ROUND(I849*H849,2)</f>
        <v>0</v>
      </c>
      <c r="BL849" s="25" t="s">
        <v>690</v>
      </c>
      <c r="BM849" s="25" t="s">
        <v>5720</v>
      </c>
    </row>
    <row r="850" s="1" customFormat="1" ht="16.5" customHeight="1">
      <c r="B850" s="47"/>
      <c r="C850" s="240" t="s">
        <v>1982</v>
      </c>
      <c r="D850" s="240" t="s">
        <v>418</v>
      </c>
      <c r="E850" s="241" t="s">
        <v>5721</v>
      </c>
      <c r="F850" s="242" t="s">
        <v>5722</v>
      </c>
      <c r="G850" s="243" t="s">
        <v>3412</v>
      </c>
      <c r="H850" s="244">
        <v>2</v>
      </c>
      <c r="I850" s="245"/>
      <c r="J850" s="246">
        <f>ROUND(I850*H850,2)</f>
        <v>0</v>
      </c>
      <c r="K850" s="242" t="s">
        <v>421</v>
      </c>
      <c r="L850" s="73"/>
      <c r="M850" s="247" t="s">
        <v>21</v>
      </c>
      <c r="N850" s="248" t="s">
        <v>47</v>
      </c>
      <c r="O850" s="48"/>
      <c r="P850" s="249">
        <f>O850*H850</f>
        <v>0</v>
      </c>
      <c r="Q850" s="249">
        <v>0.00044000000000000002</v>
      </c>
      <c r="R850" s="249">
        <f>Q850*H850</f>
        <v>0.00088000000000000003</v>
      </c>
      <c r="S850" s="249">
        <v>0</v>
      </c>
      <c r="T850" s="250">
        <f>S850*H850</f>
        <v>0</v>
      </c>
      <c r="AR850" s="25" t="s">
        <v>690</v>
      </c>
      <c r="AT850" s="25" t="s">
        <v>418</v>
      </c>
      <c r="AU850" s="25" t="s">
        <v>86</v>
      </c>
      <c r="AY850" s="25" t="s">
        <v>414</v>
      </c>
      <c r="BE850" s="251">
        <f>IF(N850="základní",J850,0)</f>
        <v>0</v>
      </c>
      <c r="BF850" s="251">
        <f>IF(N850="snížená",J850,0)</f>
        <v>0</v>
      </c>
      <c r="BG850" s="251">
        <f>IF(N850="zákl. přenesená",J850,0)</f>
        <v>0</v>
      </c>
      <c r="BH850" s="251">
        <f>IF(N850="sníž. přenesená",J850,0)</f>
        <v>0</v>
      </c>
      <c r="BI850" s="251">
        <f>IF(N850="nulová",J850,0)</f>
        <v>0</v>
      </c>
      <c r="BJ850" s="25" t="s">
        <v>83</v>
      </c>
      <c r="BK850" s="251">
        <f>ROUND(I850*H850,2)</f>
        <v>0</v>
      </c>
      <c r="BL850" s="25" t="s">
        <v>690</v>
      </c>
      <c r="BM850" s="25" t="s">
        <v>5723</v>
      </c>
    </row>
    <row r="851" s="1" customFormat="1">
      <c r="B851" s="47"/>
      <c r="C851" s="75"/>
      <c r="D851" s="252" t="s">
        <v>425</v>
      </c>
      <c r="E851" s="75"/>
      <c r="F851" s="253" t="s">
        <v>5724</v>
      </c>
      <c r="G851" s="75"/>
      <c r="H851" s="75"/>
      <c r="I851" s="208"/>
      <c r="J851" s="75"/>
      <c r="K851" s="75"/>
      <c r="L851" s="73"/>
      <c r="M851" s="254"/>
      <c r="N851" s="48"/>
      <c r="O851" s="48"/>
      <c r="P851" s="48"/>
      <c r="Q851" s="48"/>
      <c r="R851" s="48"/>
      <c r="S851" s="48"/>
      <c r="T851" s="96"/>
      <c r="AT851" s="25" t="s">
        <v>425</v>
      </c>
      <c r="AU851" s="25" t="s">
        <v>86</v>
      </c>
    </row>
    <row r="852" s="13" customFormat="1">
      <c r="B852" s="265"/>
      <c r="C852" s="266"/>
      <c r="D852" s="252" t="s">
        <v>428</v>
      </c>
      <c r="E852" s="267" t="s">
        <v>21</v>
      </c>
      <c r="F852" s="268" t="s">
        <v>5725</v>
      </c>
      <c r="G852" s="266"/>
      <c r="H852" s="269">
        <v>2</v>
      </c>
      <c r="I852" s="270"/>
      <c r="J852" s="266"/>
      <c r="K852" s="266"/>
      <c r="L852" s="271"/>
      <c r="M852" s="272"/>
      <c r="N852" s="273"/>
      <c r="O852" s="273"/>
      <c r="P852" s="273"/>
      <c r="Q852" s="273"/>
      <c r="R852" s="273"/>
      <c r="S852" s="273"/>
      <c r="T852" s="274"/>
      <c r="AT852" s="275" t="s">
        <v>428</v>
      </c>
      <c r="AU852" s="275" t="s">
        <v>86</v>
      </c>
      <c r="AV852" s="13" t="s">
        <v>86</v>
      </c>
      <c r="AW852" s="13" t="s">
        <v>39</v>
      </c>
      <c r="AX852" s="13" t="s">
        <v>83</v>
      </c>
      <c r="AY852" s="275" t="s">
        <v>414</v>
      </c>
    </row>
    <row r="853" s="1" customFormat="1" ht="16.5" customHeight="1">
      <c r="B853" s="47"/>
      <c r="C853" s="240" t="s">
        <v>1990</v>
      </c>
      <c r="D853" s="240" t="s">
        <v>418</v>
      </c>
      <c r="E853" s="241" t="s">
        <v>5726</v>
      </c>
      <c r="F853" s="242" t="s">
        <v>5727</v>
      </c>
      <c r="G853" s="243" t="s">
        <v>3412</v>
      </c>
      <c r="H853" s="244">
        <v>16</v>
      </c>
      <c r="I853" s="245"/>
      <c r="J853" s="246">
        <f>ROUND(I853*H853,2)</f>
        <v>0</v>
      </c>
      <c r="K853" s="242" t="s">
        <v>21</v>
      </c>
      <c r="L853" s="73"/>
      <c r="M853" s="247" t="s">
        <v>21</v>
      </c>
      <c r="N853" s="248" t="s">
        <v>47</v>
      </c>
      <c r="O853" s="48"/>
      <c r="P853" s="249">
        <f>O853*H853</f>
        <v>0</v>
      </c>
      <c r="Q853" s="249">
        <v>0.00044000000000000002</v>
      </c>
      <c r="R853" s="249">
        <f>Q853*H853</f>
        <v>0.0070400000000000003</v>
      </c>
      <c r="S853" s="249">
        <v>0</v>
      </c>
      <c r="T853" s="250">
        <f>S853*H853</f>
        <v>0</v>
      </c>
      <c r="AR853" s="25" t="s">
        <v>690</v>
      </c>
      <c r="AT853" s="25" t="s">
        <v>418</v>
      </c>
      <c r="AU853" s="25" t="s">
        <v>86</v>
      </c>
      <c r="AY853" s="25" t="s">
        <v>414</v>
      </c>
      <c r="BE853" s="251">
        <f>IF(N853="základní",J853,0)</f>
        <v>0</v>
      </c>
      <c r="BF853" s="251">
        <f>IF(N853="snížená",J853,0)</f>
        <v>0</v>
      </c>
      <c r="BG853" s="251">
        <f>IF(N853="zákl. přenesená",J853,0)</f>
        <v>0</v>
      </c>
      <c r="BH853" s="251">
        <f>IF(N853="sníž. přenesená",J853,0)</f>
        <v>0</v>
      </c>
      <c r="BI853" s="251">
        <f>IF(N853="nulová",J853,0)</f>
        <v>0</v>
      </c>
      <c r="BJ853" s="25" t="s">
        <v>83</v>
      </c>
      <c r="BK853" s="251">
        <f>ROUND(I853*H853,2)</f>
        <v>0</v>
      </c>
      <c r="BL853" s="25" t="s">
        <v>690</v>
      </c>
      <c r="BM853" s="25" t="s">
        <v>5728</v>
      </c>
    </row>
    <row r="854" s="13" customFormat="1">
      <c r="B854" s="265"/>
      <c r="C854" s="266"/>
      <c r="D854" s="252" t="s">
        <v>428</v>
      </c>
      <c r="E854" s="267" t="s">
        <v>21</v>
      </c>
      <c r="F854" s="268" t="s">
        <v>5729</v>
      </c>
      <c r="G854" s="266"/>
      <c r="H854" s="269">
        <v>16</v>
      </c>
      <c r="I854" s="270"/>
      <c r="J854" s="266"/>
      <c r="K854" s="266"/>
      <c r="L854" s="271"/>
      <c r="M854" s="272"/>
      <c r="N854" s="273"/>
      <c r="O854" s="273"/>
      <c r="P854" s="273"/>
      <c r="Q854" s="273"/>
      <c r="R854" s="273"/>
      <c r="S854" s="273"/>
      <c r="T854" s="274"/>
      <c r="AT854" s="275" t="s">
        <v>428</v>
      </c>
      <c r="AU854" s="275" t="s">
        <v>86</v>
      </c>
      <c r="AV854" s="13" t="s">
        <v>86</v>
      </c>
      <c r="AW854" s="13" t="s">
        <v>39</v>
      </c>
      <c r="AX854" s="13" t="s">
        <v>83</v>
      </c>
      <c r="AY854" s="275" t="s">
        <v>414</v>
      </c>
    </row>
    <row r="855" s="1" customFormat="1" ht="16.5" customHeight="1">
      <c r="B855" s="47"/>
      <c r="C855" s="240" t="s">
        <v>1995</v>
      </c>
      <c r="D855" s="240" t="s">
        <v>418</v>
      </c>
      <c r="E855" s="241" t="s">
        <v>5730</v>
      </c>
      <c r="F855" s="242" t="s">
        <v>5731</v>
      </c>
      <c r="G855" s="243" t="s">
        <v>3412</v>
      </c>
      <c r="H855" s="244">
        <v>19</v>
      </c>
      <c r="I855" s="245"/>
      <c r="J855" s="246">
        <f>ROUND(I855*H855,2)</f>
        <v>0</v>
      </c>
      <c r="K855" s="242" t="s">
        <v>421</v>
      </c>
      <c r="L855" s="73"/>
      <c r="M855" s="247" t="s">
        <v>21</v>
      </c>
      <c r="N855" s="248" t="s">
        <v>47</v>
      </c>
      <c r="O855" s="48"/>
      <c r="P855" s="249">
        <f>O855*H855</f>
        <v>0</v>
      </c>
      <c r="Q855" s="249">
        <v>0.00059000000000000003</v>
      </c>
      <c r="R855" s="249">
        <f>Q855*H855</f>
        <v>0.011210000000000001</v>
      </c>
      <c r="S855" s="249">
        <v>0</v>
      </c>
      <c r="T855" s="250">
        <f>S855*H855</f>
        <v>0</v>
      </c>
      <c r="AR855" s="25" t="s">
        <v>690</v>
      </c>
      <c r="AT855" s="25" t="s">
        <v>418</v>
      </c>
      <c r="AU855" s="25" t="s">
        <v>86</v>
      </c>
      <c r="AY855" s="25" t="s">
        <v>414</v>
      </c>
      <c r="BE855" s="251">
        <f>IF(N855="základní",J855,0)</f>
        <v>0</v>
      </c>
      <c r="BF855" s="251">
        <f>IF(N855="snížená",J855,0)</f>
        <v>0</v>
      </c>
      <c r="BG855" s="251">
        <f>IF(N855="zákl. přenesená",J855,0)</f>
        <v>0</v>
      </c>
      <c r="BH855" s="251">
        <f>IF(N855="sníž. přenesená",J855,0)</f>
        <v>0</v>
      </c>
      <c r="BI855" s="251">
        <f>IF(N855="nulová",J855,0)</f>
        <v>0</v>
      </c>
      <c r="BJ855" s="25" t="s">
        <v>83</v>
      </c>
      <c r="BK855" s="251">
        <f>ROUND(I855*H855,2)</f>
        <v>0</v>
      </c>
      <c r="BL855" s="25" t="s">
        <v>690</v>
      </c>
      <c r="BM855" s="25" t="s">
        <v>5732</v>
      </c>
    </row>
    <row r="856" s="13" customFormat="1">
      <c r="B856" s="265"/>
      <c r="C856" s="266"/>
      <c r="D856" s="252" t="s">
        <v>428</v>
      </c>
      <c r="E856" s="267" t="s">
        <v>21</v>
      </c>
      <c r="F856" s="268" t="s">
        <v>5733</v>
      </c>
      <c r="G856" s="266"/>
      <c r="H856" s="269">
        <v>19</v>
      </c>
      <c r="I856" s="270"/>
      <c r="J856" s="266"/>
      <c r="K856" s="266"/>
      <c r="L856" s="271"/>
      <c r="M856" s="272"/>
      <c r="N856" s="273"/>
      <c r="O856" s="273"/>
      <c r="P856" s="273"/>
      <c r="Q856" s="273"/>
      <c r="R856" s="273"/>
      <c r="S856" s="273"/>
      <c r="T856" s="274"/>
      <c r="AT856" s="275" t="s">
        <v>428</v>
      </c>
      <c r="AU856" s="275" t="s">
        <v>86</v>
      </c>
      <c r="AV856" s="13" t="s">
        <v>86</v>
      </c>
      <c r="AW856" s="13" t="s">
        <v>39</v>
      </c>
      <c r="AX856" s="13" t="s">
        <v>83</v>
      </c>
      <c r="AY856" s="275" t="s">
        <v>414</v>
      </c>
    </row>
    <row r="857" s="1" customFormat="1" ht="25.5" customHeight="1">
      <c r="B857" s="47"/>
      <c r="C857" s="298" t="s">
        <v>1999</v>
      </c>
      <c r="D857" s="298" t="s">
        <v>841</v>
      </c>
      <c r="E857" s="299" t="s">
        <v>5734</v>
      </c>
      <c r="F857" s="300" t="s">
        <v>5735</v>
      </c>
      <c r="G857" s="301" t="s">
        <v>678</v>
      </c>
      <c r="H857" s="302">
        <v>19</v>
      </c>
      <c r="I857" s="303"/>
      <c r="J857" s="304">
        <f>ROUND(I857*H857,2)</f>
        <v>0</v>
      </c>
      <c r="K857" s="300" t="s">
        <v>421</v>
      </c>
      <c r="L857" s="305"/>
      <c r="M857" s="306" t="s">
        <v>21</v>
      </c>
      <c r="N857" s="307" t="s">
        <v>47</v>
      </c>
      <c r="O857" s="48"/>
      <c r="P857" s="249">
        <f>O857*H857</f>
        <v>0</v>
      </c>
      <c r="Q857" s="249">
        <v>0.014</v>
      </c>
      <c r="R857" s="249">
        <f>Q857*H857</f>
        <v>0.26600000000000001</v>
      </c>
      <c r="S857" s="249">
        <v>0</v>
      </c>
      <c r="T857" s="250">
        <f>S857*H857</f>
        <v>0</v>
      </c>
      <c r="AR857" s="25" t="s">
        <v>818</v>
      </c>
      <c r="AT857" s="25" t="s">
        <v>841</v>
      </c>
      <c r="AU857" s="25" t="s">
        <v>86</v>
      </c>
      <c r="AY857" s="25" t="s">
        <v>414</v>
      </c>
      <c r="BE857" s="251">
        <f>IF(N857="základní",J857,0)</f>
        <v>0</v>
      </c>
      <c r="BF857" s="251">
        <f>IF(N857="snížená",J857,0)</f>
        <v>0</v>
      </c>
      <c r="BG857" s="251">
        <f>IF(N857="zákl. přenesená",J857,0)</f>
        <v>0</v>
      </c>
      <c r="BH857" s="251">
        <f>IF(N857="sníž. přenesená",J857,0)</f>
        <v>0</v>
      </c>
      <c r="BI857" s="251">
        <f>IF(N857="nulová",J857,0)</f>
        <v>0</v>
      </c>
      <c r="BJ857" s="25" t="s">
        <v>83</v>
      </c>
      <c r="BK857" s="251">
        <f>ROUND(I857*H857,2)</f>
        <v>0</v>
      </c>
      <c r="BL857" s="25" t="s">
        <v>690</v>
      </c>
      <c r="BM857" s="25" t="s">
        <v>5736</v>
      </c>
    </row>
    <row r="858" s="1" customFormat="1" ht="16.5" customHeight="1">
      <c r="B858" s="47"/>
      <c r="C858" s="240" t="s">
        <v>2004</v>
      </c>
      <c r="D858" s="240" t="s">
        <v>418</v>
      </c>
      <c r="E858" s="241" t="s">
        <v>5737</v>
      </c>
      <c r="F858" s="242" t="s">
        <v>5738</v>
      </c>
      <c r="G858" s="243" t="s">
        <v>3412</v>
      </c>
      <c r="H858" s="244">
        <v>13</v>
      </c>
      <c r="I858" s="245"/>
      <c r="J858" s="246">
        <f>ROUND(I858*H858,2)</f>
        <v>0</v>
      </c>
      <c r="K858" s="242" t="s">
        <v>421</v>
      </c>
      <c r="L858" s="73"/>
      <c r="M858" s="247" t="s">
        <v>21</v>
      </c>
      <c r="N858" s="248" t="s">
        <v>47</v>
      </c>
      <c r="O858" s="48"/>
      <c r="P858" s="249">
        <f>O858*H858</f>
        <v>0</v>
      </c>
      <c r="Q858" s="249">
        <v>9.0000000000000006E-05</v>
      </c>
      <c r="R858" s="249">
        <f>Q858*H858</f>
        <v>0.00117</v>
      </c>
      <c r="S858" s="249">
        <v>0</v>
      </c>
      <c r="T858" s="250">
        <f>S858*H858</f>
        <v>0</v>
      </c>
      <c r="AR858" s="25" t="s">
        <v>690</v>
      </c>
      <c r="AT858" s="25" t="s">
        <v>418</v>
      </c>
      <c r="AU858" s="25" t="s">
        <v>86</v>
      </c>
      <c r="AY858" s="25" t="s">
        <v>414</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690</v>
      </c>
      <c r="BM858" s="25" t="s">
        <v>5739</v>
      </c>
    </row>
    <row r="859" s="13" customFormat="1">
      <c r="B859" s="265"/>
      <c r="C859" s="266"/>
      <c r="D859" s="252" t="s">
        <v>428</v>
      </c>
      <c r="E859" s="267" t="s">
        <v>21</v>
      </c>
      <c r="F859" s="268" t="s">
        <v>5740</v>
      </c>
      <c r="G859" s="266"/>
      <c r="H859" s="269">
        <v>1</v>
      </c>
      <c r="I859" s="270"/>
      <c r="J859" s="266"/>
      <c r="K859" s="266"/>
      <c r="L859" s="271"/>
      <c r="M859" s="272"/>
      <c r="N859" s="273"/>
      <c r="O859" s="273"/>
      <c r="P859" s="273"/>
      <c r="Q859" s="273"/>
      <c r="R859" s="273"/>
      <c r="S859" s="273"/>
      <c r="T859" s="274"/>
      <c r="AT859" s="275" t="s">
        <v>428</v>
      </c>
      <c r="AU859" s="275" t="s">
        <v>86</v>
      </c>
      <c r="AV859" s="13" t="s">
        <v>86</v>
      </c>
      <c r="AW859" s="13" t="s">
        <v>39</v>
      </c>
      <c r="AX859" s="13" t="s">
        <v>76</v>
      </c>
      <c r="AY859" s="275" t="s">
        <v>414</v>
      </c>
    </row>
    <row r="860" s="13" customFormat="1">
      <c r="B860" s="265"/>
      <c r="C860" s="266"/>
      <c r="D860" s="252" t="s">
        <v>428</v>
      </c>
      <c r="E860" s="267" t="s">
        <v>21</v>
      </c>
      <c r="F860" s="268" t="s">
        <v>5741</v>
      </c>
      <c r="G860" s="266"/>
      <c r="H860" s="269">
        <v>3</v>
      </c>
      <c r="I860" s="270"/>
      <c r="J860" s="266"/>
      <c r="K860" s="266"/>
      <c r="L860" s="271"/>
      <c r="M860" s="272"/>
      <c r="N860" s="273"/>
      <c r="O860" s="273"/>
      <c r="P860" s="273"/>
      <c r="Q860" s="273"/>
      <c r="R860" s="273"/>
      <c r="S860" s="273"/>
      <c r="T860" s="274"/>
      <c r="AT860" s="275" t="s">
        <v>428</v>
      </c>
      <c r="AU860" s="275" t="s">
        <v>86</v>
      </c>
      <c r="AV860" s="13" t="s">
        <v>86</v>
      </c>
      <c r="AW860" s="13" t="s">
        <v>39</v>
      </c>
      <c r="AX860" s="13" t="s">
        <v>76</v>
      </c>
      <c r="AY860" s="275" t="s">
        <v>414</v>
      </c>
    </row>
    <row r="861" s="13" customFormat="1">
      <c r="B861" s="265"/>
      <c r="C861" s="266"/>
      <c r="D861" s="252" t="s">
        <v>428</v>
      </c>
      <c r="E861" s="267" t="s">
        <v>21</v>
      </c>
      <c r="F861" s="268" t="s">
        <v>5742</v>
      </c>
      <c r="G861" s="266"/>
      <c r="H861" s="269">
        <v>9</v>
      </c>
      <c r="I861" s="270"/>
      <c r="J861" s="266"/>
      <c r="K861" s="266"/>
      <c r="L861" s="271"/>
      <c r="M861" s="272"/>
      <c r="N861" s="273"/>
      <c r="O861" s="273"/>
      <c r="P861" s="273"/>
      <c r="Q861" s="273"/>
      <c r="R861" s="273"/>
      <c r="S861" s="273"/>
      <c r="T861" s="274"/>
      <c r="AT861" s="275" t="s">
        <v>428</v>
      </c>
      <c r="AU861" s="275" t="s">
        <v>86</v>
      </c>
      <c r="AV861" s="13" t="s">
        <v>86</v>
      </c>
      <c r="AW861" s="13" t="s">
        <v>39</v>
      </c>
      <c r="AX861" s="13" t="s">
        <v>76</v>
      </c>
      <c r="AY861" s="275" t="s">
        <v>414</v>
      </c>
    </row>
    <row r="862" s="15" customFormat="1">
      <c r="B862" s="287"/>
      <c r="C862" s="288"/>
      <c r="D862" s="252" t="s">
        <v>428</v>
      </c>
      <c r="E862" s="289" t="s">
        <v>21</v>
      </c>
      <c r="F862" s="290" t="s">
        <v>235</v>
      </c>
      <c r="G862" s="288"/>
      <c r="H862" s="291">
        <v>13</v>
      </c>
      <c r="I862" s="292"/>
      <c r="J862" s="288"/>
      <c r="K862" s="288"/>
      <c r="L862" s="293"/>
      <c r="M862" s="294"/>
      <c r="N862" s="295"/>
      <c r="O862" s="295"/>
      <c r="P862" s="295"/>
      <c r="Q862" s="295"/>
      <c r="R862" s="295"/>
      <c r="S862" s="295"/>
      <c r="T862" s="296"/>
      <c r="AT862" s="297" t="s">
        <v>428</v>
      </c>
      <c r="AU862" s="297" t="s">
        <v>86</v>
      </c>
      <c r="AV862" s="15" t="s">
        <v>422</v>
      </c>
      <c r="AW862" s="15" t="s">
        <v>39</v>
      </c>
      <c r="AX862" s="15" t="s">
        <v>83</v>
      </c>
      <c r="AY862" s="297" t="s">
        <v>414</v>
      </c>
    </row>
    <row r="863" s="12" customFormat="1">
      <c r="B863" s="255"/>
      <c r="C863" s="256"/>
      <c r="D863" s="252" t="s">
        <v>428</v>
      </c>
      <c r="E863" s="257" t="s">
        <v>21</v>
      </c>
      <c r="F863" s="258" t="s">
        <v>5743</v>
      </c>
      <c r="G863" s="256"/>
      <c r="H863" s="257" t="s">
        <v>21</v>
      </c>
      <c r="I863" s="259"/>
      <c r="J863" s="256"/>
      <c r="K863" s="256"/>
      <c r="L863" s="260"/>
      <c r="M863" s="261"/>
      <c r="N863" s="262"/>
      <c r="O863" s="262"/>
      <c r="P863" s="262"/>
      <c r="Q863" s="262"/>
      <c r="R863" s="262"/>
      <c r="S863" s="262"/>
      <c r="T863" s="263"/>
      <c r="AT863" s="264" t="s">
        <v>428</v>
      </c>
      <c r="AU863" s="264" t="s">
        <v>86</v>
      </c>
      <c r="AV863" s="12" t="s">
        <v>83</v>
      </c>
      <c r="AW863" s="12" t="s">
        <v>39</v>
      </c>
      <c r="AX863" s="12" t="s">
        <v>76</v>
      </c>
      <c r="AY863" s="264" t="s">
        <v>414</v>
      </c>
    </row>
    <row r="864" s="1" customFormat="1" ht="16.5" customHeight="1">
      <c r="B864" s="47"/>
      <c r="C864" s="298" t="s">
        <v>2008</v>
      </c>
      <c r="D864" s="298" t="s">
        <v>841</v>
      </c>
      <c r="E864" s="299" t="s">
        <v>5744</v>
      </c>
      <c r="F864" s="300" t="s">
        <v>5745</v>
      </c>
      <c r="G864" s="301" t="s">
        <v>678</v>
      </c>
      <c r="H864" s="302">
        <v>1</v>
      </c>
      <c r="I864" s="303"/>
      <c r="J864" s="304">
        <f>ROUND(I864*H864,2)</f>
        <v>0</v>
      </c>
      <c r="K864" s="300" t="s">
        <v>21</v>
      </c>
      <c r="L864" s="305"/>
      <c r="M864" s="306" t="s">
        <v>21</v>
      </c>
      <c r="N864" s="307" t="s">
        <v>47</v>
      </c>
      <c r="O864" s="48"/>
      <c r="P864" s="249">
        <f>O864*H864</f>
        <v>0</v>
      </c>
      <c r="Q864" s="249">
        <v>0.0012999999999999999</v>
      </c>
      <c r="R864" s="249">
        <f>Q864*H864</f>
        <v>0.0012999999999999999</v>
      </c>
      <c r="S864" s="249">
        <v>0</v>
      </c>
      <c r="T864" s="250">
        <f>S864*H864</f>
        <v>0</v>
      </c>
      <c r="AR864" s="25" t="s">
        <v>818</v>
      </c>
      <c r="AT864" s="25" t="s">
        <v>841</v>
      </c>
      <c r="AU864" s="25" t="s">
        <v>86</v>
      </c>
      <c r="AY864" s="25" t="s">
        <v>414</v>
      </c>
      <c r="BE864" s="251">
        <f>IF(N864="základní",J864,0)</f>
        <v>0</v>
      </c>
      <c r="BF864" s="251">
        <f>IF(N864="snížená",J864,0)</f>
        <v>0</v>
      </c>
      <c r="BG864" s="251">
        <f>IF(N864="zákl. přenesená",J864,0)</f>
        <v>0</v>
      </c>
      <c r="BH864" s="251">
        <f>IF(N864="sníž. přenesená",J864,0)</f>
        <v>0</v>
      </c>
      <c r="BI864" s="251">
        <f>IF(N864="nulová",J864,0)</f>
        <v>0</v>
      </c>
      <c r="BJ864" s="25" t="s">
        <v>83</v>
      </c>
      <c r="BK864" s="251">
        <f>ROUND(I864*H864,2)</f>
        <v>0</v>
      </c>
      <c r="BL864" s="25" t="s">
        <v>690</v>
      </c>
      <c r="BM864" s="25" t="s">
        <v>5746</v>
      </c>
    </row>
    <row r="865" s="1" customFormat="1" ht="16.5" customHeight="1">
      <c r="B865" s="47"/>
      <c r="C865" s="298" t="s">
        <v>2013</v>
      </c>
      <c r="D865" s="298" t="s">
        <v>841</v>
      </c>
      <c r="E865" s="299" t="s">
        <v>5747</v>
      </c>
      <c r="F865" s="300" t="s">
        <v>5748</v>
      </c>
      <c r="G865" s="301" t="s">
        <v>678</v>
      </c>
      <c r="H865" s="302">
        <v>3</v>
      </c>
      <c r="I865" s="303"/>
      <c r="J865" s="304">
        <f>ROUND(I865*H865,2)</f>
        <v>0</v>
      </c>
      <c r="K865" s="300" t="s">
        <v>21</v>
      </c>
      <c r="L865" s="305"/>
      <c r="M865" s="306" t="s">
        <v>21</v>
      </c>
      <c r="N865" s="307" t="s">
        <v>47</v>
      </c>
      <c r="O865" s="48"/>
      <c r="P865" s="249">
        <f>O865*H865</f>
        <v>0</v>
      </c>
      <c r="Q865" s="249">
        <v>0.002</v>
      </c>
      <c r="R865" s="249">
        <f>Q865*H865</f>
        <v>0.0060000000000000001</v>
      </c>
      <c r="S865" s="249">
        <v>0</v>
      </c>
      <c r="T865" s="250">
        <f>S865*H865</f>
        <v>0</v>
      </c>
      <c r="AR865" s="25" t="s">
        <v>818</v>
      </c>
      <c r="AT865" s="25" t="s">
        <v>841</v>
      </c>
      <c r="AU865" s="25" t="s">
        <v>86</v>
      </c>
      <c r="AY865" s="25" t="s">
        <v>414</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690</v>
      </c>
      <c r="BM865" s="25" t="s">
        <v>5749</v>
      </c>
    </row>
    <row r="866" s="1" customFormat="1" ht="25.5" customHeight="1">
      <c r="B866" s="47"/>
      <c r="C866" s="298" t="s">
        <v>2018</v>
      </c>
      <c r="D866" s="298" t="s">
        <v>841</v>
      </c>
      <c r="E866" s="299" t="s">
        <v>5750</v>
      </c>
      <c r="F866" s="300" t="s">
        <v>5751</v>
      </c>
      <c r="G866" s="301" t="s">
        <v>678</v>
      </c>
      <c r="H866" s="302">
        <v>9</v>
      </c>
      <c r="I866" s="303"/>
      <c r="J866" s="304">
        <f>ROUND(I866*H866,2)</f>
        <v>0</v>
      </c>
      <c r="K866" s="300" t="s">
        <v>21</v>
      </c>
      <c r="L866" s="305"/>
      <c r="M866" s="306" t="s">
        <v>21</v>
      </c>
      <c r="N866" s="307" t="s">
        <v>47</v>
      </c>
      <c r="O866" s="48"/>
      <c r="P866" s="249">
        <f>O866*H866</f>
        <v>0</v>
      </c>
      <c r="Q866" s="249">
        <v>0.002</v>
      </c>
      <c r="R866" s="249">
        <f>Q866*H866</f>
        <v>0.018000000000000002</v>
      </c>
      <c r="S866" s="249">
        <v>0</v>
      </c>
      <c r="T866" s="250">
        <f>S866*H866</f>
        <v>0</v>
      </c>
      <c r="AR866" s="25" t="s">
        <v>818</v>
      </c>
      <c r="AT866" s="25" t="s">
        <v>841</v>
      </c>
      <c r="AU866" s="25" t="s">
        <v>86</v>
      </c>
      <c r="AY866" s="25" t="s">
        <v>414</v>
      </c>
      <c r="BE866" s="251">
        <f>IF(N866="základní",J866,0)</f>
        <v>0</v>
      </c>
      <c r="BF866" s="251">
        <f>IF(N866="snížená",J866,0)</f>
        <v>0</v>
      </c>
      <c r="BG866" s="251">
        <f>IF(N866="zákl. přenesená",J866,0)</f>
        <v>0</v>
      </c>
      <c r="BH866" s="251">
        <f>IF(N866="sníž. přenesená",J866,0)</f>
        <v>0</v>
      </c>
      <c r="BI866" s="251">
        <f>IF(N866="nulová",J866,0)</f>
        <v>0</v>
      </c>
      <c r="BJ866" s="25" t="s">
        <v>83</v>
      </c>
      <c r="BK866" s="251">
        <f>ROUND(I866*H866,2)</f>
        <v>0</v>
      </c>
      <c r="BL866" s="25" t="s">
        <v>690</v>
      </c>
      <c r="BM866" s="25" t="s">
        <v>5752</v>
      </c>
    </row>
    <row r="867" s="1" customFormat="1" ht="25.5" customHeight="1">
      <c r="B867" s="47"/>
      <c r="C867" s="240" t="s">
        <v>2024</v>
      </c>
      <c r="D867" s="240" t="s">
        <v>418</v>
      </c>
      <c r="E867" s="241" t="s">
        <v>5753</v>
      </c>
      <c r="F867" s="242" t="s">
        <v>5754</v>
      </c>
      <c r="G867" s="243" t="s">
        <v>3412</v>
      </c>
      <c r="H867" s="244">
        <v>21</v>
      </c>
      <c r="I867" s="245"/>
      <c r="J867" s="246">
        <f>ROUND(I867*H867,2)</f>
        <v>0</v>
      </c>
      <c r="K867" s="242" t="s">
        <v>421</v>
      </c>
      <c r="L867" s="73"/>
      <c r="M867" s="247" t="s">
        <v>21</v>
      </c>
      <c r="N867" s="248" t="s">
        <v>47</v>
      </c>
      <c r="O867" s="48"/>
      <c r="P867" s="249">
        <f>O867*H867</f>
        <v>0</v>
      </c>
      <c r="Q867" s="249">
        <v>9.0000000000000006E-05</v>
      </c>
      <c r="R867" s="249">
        <f>Q867*H867</f>
        <v>0.0018900000000000002</v>
      </c>
      <c r="S867" s="249">
        <v>0</v>
      </c>
      <c r="T867" s="250">
        <f>S867*H867</f>
        <v>0</v>
      </c>
      <c r="AR867" s="25" t="s">
        <v>690</v>
      </c>
      <c r="AT867" s="25" t="s">
        <v>418</v>
      </c>
      <c r="AU867" s="25" t="s">
        <v>86</v>
      </c>
      <c r="AY867" s="25" t="s">
        <v>414</v>
      </c>
      <c r="BE867" s="251">
        <f>IF(N867="základní",J867,0)</f>
        <v>0</v>
      </c>
      <c r="BF867" s="251">
        <f>IF(N867="snížená",J867,0)</f>
        <v>0</v>
      </c>
      <c r="BG867" s="251">
        <f>IF(N867="zákl. přenesená",J867,0)</f>
        <v>0</v>
      </c>
      <c r="BH867" s="251">
        <f>IF(N867="sníž. přenesená",J867,0)</f>
        <v>0</v>
      </c>
      <c r="BI867" s="251">
        <f>IF(N867="nulová",J867,0)</f>
        <v>0</v>
      </c>
      <c r="BJ867" s="25" t="s">
        <v>83</v>
      </c>
      <c r="BK867" s="251">
        <f>ROUND(I867*H867,2)</f>
        <v>0</v>
      </c>
      <c r="BL867" s="25" t="s">
        <v>690</v>
      </c>
      <c r="BM867" s="25" t="s">
        <v>5755</v>
      </c>
    </row>
    <row r="868" s="13" customFormat="1">
      <c r="B868" s="265"/>
      <c r="C868" s="266"/>
      <c r="D868" s="252" t="s">
        <v>428</v>
      </c>
      <c r="E868" s="267" t="s">
        <v>21</v>
      </c>
      <c r="F868" s="268" t="s">
        <v>5666</v>
      </c>
      <c r="G868" s="266"/>
      <c r="H868" s="269">
        <v>2</v>
      </c>
      <c r="I868" s="270"/>
      <c r="J868" s="266"/>
      <c r="K868" s="266"/>
      <c r="L868" s="271"/>
      <c r="M868" s="272"/>
      <c r="N868" s="273"/>
      <c r="O868" s="273"/>
      <c r="P868" s="273"/>
      <c r="Q868" s="273"/>
      <c r="R868" s="273"/>
      <c r="S868" s="273"/>
      <c r="T868" s="274"/>
      <c r="AT868" s="275" t="s">
        <v>428</v>
      </c>
      <c r="AU868" s="275" t="s">
        <v>86</v>
      </c>
      <c r="AV868" s="13" t="s">
        <v>86</v>
      </c>
      <c r="AW868" s="13" t="s">
        <v>39</v>
      </c>
      <c r="AX868" s="13" t="s">
        <v>76</v>
      </c>
      <c r="AY868" s="275" t="s">
        <v>414</v>
      </c>
    </row>
    <row r="869" s="13" customFormat="1">
      <c r="B869" s="265"/>
      <c r="C869" s="266"/>
      <c r="D869" s="252" t="s">
        <v>428</v>
      </c>
      <c r="E869" s="267" t="s">
        <v>21</v>
      </c>
      <c r="F869" s="268" t="s">
        <v>5756</v>
      </c>
      <c r="G869" s="266"/>
      <c r="H869" s="269">
        <v>19</v>
      </c>
      <c r="I869" s="270"/>
      <c r="J869" s="266"/>
      <c r="K869" s="266"/>
      <c r="L869" s="271"/>
      <c r="M869" s="272"/>
      <c r="N869" s="273"/>
      <c r="O869" s="273"/>
      <c r="P869" s="273"/>
      <c r="Q869" s="273"/>
      <c r="R869" s="273"/>
      <c r="S869" s="273"/>
      <c r="T869" s="274"/>
      <c r="AT869" s="275" t="s">
        <v>428</v>
      </c>
      <c r="AU869" s="275" t="s">
        <v>86</v>
      </c>
      <c r="AV869" s="13" t="s">
        <v>86</v>
      </c>
      <c r="AW869" s="13" t="s">
        <v>39</v>
      </c>
      <c r="AX869" s="13" t="s">
        <v>76</v>
      </c>
      <c r="AY869" s="275" t="s">
        <v>414</v>
      </c>
    </row>
    <row r="870" s="15" customFormat="1">
      <c r="B870" s="287"/>
      <c r="C870" s="288"/>
      <c r="D870" s="252" t="s">
        <v>428</v>
      </c>
      <c r="E870" s="289" t="s">
        <v>21</v>
      </c>
      <c r="F870" s="290" t="s">
        <v>235</v>
      </c>
      <c r="G870" s="288"/>
      <c r="H870" s="291">
        <v>21</v>
      </c>
      <c r="I870" s="292"/>
      <c r="J870" s="288"/>
      <c r="K870" s="288"/>
      <c r="L870" s="293"/>
      <c r="M870" s="294"/>
      <c r="N870" s="295"/>
      <c r="O870" s="295"/>
      <c r="P870" s="295"/>
      <c r="Q870" s="295"/>
      <c r="R870" s="295"/>
      <c r="S870" s="295"/>
      <c r="T870" s="296"/>
      <c r="AT870" s="297" t="s">
        <v>428</v>
      </c>
      <c r="AU870" s="297" t="s">
        <v>86</v>
      </c>
      <c r="AV870" s="15" t="s">
        <v>422</v>
      </c>
      <c r="AW870" s="15" t="s">
        <v>39</v>
      </c>
      <c r="AX870" s="15" t="s">
        <v>83</v>
      </c>
      <c r="AY870" s="297" t="s">
        <v>414</v>
      </c>
    </row>
    <row r="871" s="12" customFormat="1">
      <c r="B871" s="255"/>
      <c r="C871" s="256"/>
      <c r="D871" s="252" t="s">
        <v>428</v>
      </c>
      <c r="E871" s="257" t="s">
        <v>21</v>
      </c>
      <c r="F871" s="258" t="s">
        <v>4883</v>
      </c>
      <c r="G871" s="256"/>
      <c r="H871" s="257" t="s">
        <v>21</v>
      </c>
      <c r="I871" s="259"/>
      <c r="J871" s="256"/>
      <c r="K871" s="256"/>
      <c r="L871" s="260"/>
      <c r="M871" s="261"/>
      <c r="N871" s="262"/>
      <c r="O871" s="262"/>
      <c r="P871" s="262"/>
      <c r="Q871" s="262"/>
      <c r="R871" s="262"/>
      <c r="S871" s="262"/>
      <c r="T871" s="263"/>
      <c r="AT871" s="264" t="s">
        <v>428</v>
      </c>
      <c r="AU871" s="264" t="s">
        <v>86</v>
      </c>
      <c r="AV871" s="12" t="s">
        <v>83</v>
      </c>
      <c r="AW871" s="12" t="s">
        <v>39</v>
      </c>
      <c r="AX871" s="12" t="s">
        <v>76</v>
      </c>
      <c r="AY871" s="264" t="s">
        <v>414</v>
      </c>
    </row>
    <row r="872" s="1" customFormat="1" ht="16.5" customHeight="1">
      <c r="B872" s="47"/>
      <c r="C872" s="298" t="s">
        <v>2030</v>
      </c>
      <c r="D872" s="298" t="s">
        <v>841</v>
      </c>
      <c r="E872" s="299" t="s">
        <v>5757</v>
      </c>
      <c r="F872" s="300" t="s">
        <v>5758</v>
      </c>
      <c r="G872" s="301" t="s">
        <v>678</v>
      </c>
      <c r="H872" s="302">
        <v>21</v>
      </c>
      <c r="I872" s="303"/>
      <c r="J872" s="304">
        <f>ROUND(I872*H872,2)</f>
        <v>0</v>
      </c>
      <c r="K872" s="300" t="s">
        <v>21</v>
      </c>
      <c r="L872" s="305"/>
      <c r="M872" s="306" t="s">
        <v>21</v>
      </c>
      <c r="N872" s="307" t="s">
        <v>47</v>
      </c>
      <c r="O872" s="48"/>
      <c r="P872" s="249">
        <f>O872*H872</f>
        <v>0</v>
      </c>
      <c r="Q872" s="249">
        <v>0.00014999999999999999</v>
      </c>
      <c r="R872" s="249">
        <f>Q872*H872</f>
        <v>0.0031499999999999996</v>
      </c>
      <c r="S872" s="249">
        <v>0</v>
      </c>
      <c r="T872" s="250">
        <f>S872*H872</f>
        <v>0</v>
      </c>
      <c r="AR872" s="25" t="s">
        <v>818</v>
      </c>
      <c r="AT872" s="25" t="s">
        <v>841</v>
      </c>
      <c r="AU872" s="25" t="s">
        <v>86</v>
      </c>
      <c r="AY872" s="25" t="s">
        <v>414</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690</v>
      </c>
      <c r="BM872" s="25" t="s">
        <v>5759</v>
      </c>
    </row>
    <row r="873" s="1" customFormat="1" ht="25.5" customHeight="1">
      <c r="B873" s="47"/>
      <c r="C873" s="240" t="s">
        <v>2034</v>
      </c>
      <c r="D873" s="240" t="s">
        <v>418</v>
      </c>
      <c r="E873" s="241" t="s">
        <v>5760</v>
      </c>
      <c r="F873" s="242" t="s">
        <v>5761</v>
      </c>
      <c r="G873" s="243" t="s">
        <v>3412</v>
      </c>
      <c r="H873" s="244">
        <v>407</v>
      </c>
      <c r="I873" s="245"/>
      <c r="J873" s="246">
        <f>ROUND(I873*H873,2)</f>
        <v>0</v>
      </c>
      <c r="K873" s="242" t="s">
        <v>421</v>
      </c>
      <c r="L873" s="73"/>
      <c r="M873" s="247" t="s">
        <v>21</v>
      </c>
      <c r="N873" s="248" t="s">
        <v>47</v>
      </c>
      <c r="O873" s="48"/>
      <c r="P873" s="249">
        <f>O873*H873</f>
        <v>0</v>
      </c>
      <c r="Q873" s="249">
        <v>9.0000000000000006E-05</v>
      </c>
      <c r="R873" s="249">
        <f>Q873*H873</f>
        <v>0.036630000000000003</v>
      </c>
      <c r="S873" s="249">
        <v>0</v>
      </c>
      <c r="T873" s="250">
        <f>S873*H873</f>
        <v>0</v>
      </c>
      <c r="AR873" s="25" t="s">
        <v>690</v>
      </c>
      <c r="AT873" s="25" t="s">
        <v>418</v>
      </c>
      <c r="AU873" s="25" t="s">
        <v>86</v>
      </c>
      <c r="AY873" s="25" t="s">
        <v>414</v>
      </c>
      <c r="BE873" s="251">
        <f>IF(N873="základní",J873,0)</f>
        <v>0</v>
      </c>
      <c r="BF873" s="251">
        <f>IF(N873="snížená",J873,0)</f>
        <v>0</v>
      </c>
      <c r="BG873" s="251">
        <f>IF(N873="zákl. přenesená",J873,0)</f>
        <v>0</v>
      </c>
      <c r="BH873" s="251">
        <f>IF(N873="sníž. přenesená",J873,0)</f>
        <v>0</v>
      </c>
      <c r="BI873" s="251">
        <f>IF(N873="nulová",J873,0)</f>
        <v>0</v>
      </c>
      <c r="BJ873" s="25" t="s">
        <v>83</v>
      </c>
      <c r="BK873" s="251">
        <f>ROUND(I873*H873,2)</f>
        <v>0</v>
      </c>
      <c r="BL873" s="25" t="s">
        <v>690</v>
      </c>
      <c r="BM873" s="25" t="s">
        <v>5762</v>
      </c>
    </row>
    <row r="874" s="13" customFormat="1">
      <c r="B874" s="265"/>
      <c r="C874" s="266"/>
      <c r="D874" s="252" t="s">
        <v>428</v>
      </c>
      <c r="E874" s="267" t="s">
        <v>21</v>
      </c>
      <c r="F874" s="268" t="s">
        <v>5664</v>
      </c>
      <c r="G874" s="266"/>
      <c r="H874" s="269">
        <v>53</v>
      </c>
      <c r="I874" s="270"/>
      <c r="J874" s="266"/>
      <c r="K874" s="266"/>
      <c r="L874" s="271"/>
      <c r="M874" s="272"/>
      <c r="N874" s="273"/>
      <c r="O874" s="273"/>
      <c r="P874" s="273"/>
      <c r="Q874" s="273"/>
      <c r="R874" s="273"/>
      <c r="S874" s="273"/>
      <c r="T874" s="274"/>
      <c r="AT874" s="275" t="s">
        <v>428</v>
      </c>
      <c r="AU874" s="275" t="s">
        <v>86</v>
      </c>
      <c r="AV874" s="13" t="s">
        <v>86</v>
      </c>
      <c r="AW874" s="13" t="s">
        <v>39</v>
      </c>
      <c r="AX874" s="13" t="s">
        <v>76</v>
      </c>
      <c r="AY874" s="275" t="s">
        <v>414</v>
      </c>
    </row>
    <row r="875" s="13" customFormat="1">
      <c r="B875" s="265"/>
      <c r="C875" s="266"/>
      <c r="D875" s="252" t="s">
        <v>428</v>
      </c>
      <c r="E875" s="267" t="s">
        <v>21</v>
      </c>
      <c r="F875" s="268" t="s">
        <v>5665</v>
      </c>
      <c r="G875" s="266"/>
      <c r="H875" s="269">
        <v>40</v>
      </c>
      <c r="I875" s="270"/>
      <c r="J875" s="266"/>
      <c r="K875" s="266"/>
      <c r="L875" s="271"/>
      <c r="M875" s="272"/>
      <c r="N875" s="273"/>
      <c r="O875" s="273"/>
      <c r="P875" s="273"/>
      <c r="Q875" s="273"/>
      <c r="R875" s="273"/>
      <c r="S875" s="273"/>
      <c r="T875" s="274"/>
      <c r="AT875" s="275" t="s">
        <v>428</v>
      </c>
      <c r="AU875" s="275" t="s">
        <v>86</v>
      </c>
      <c r="AV875" s="13" t="s">
        <v>86</v>
      </c>
      <c r="AW875" s="13" t="s">
        <v>39</v>
      </c>
      <c r="AX875" s="13" t="s">
        <v>76</v>
      </c>
      <c r="AY875" s="275" t="s">
        <v>414</v>
      </c>
    </row>
    <row r="876" s="13" customFormat="1">
      <c r="B876" s="265"/>
      <c r="C876" s="266"/>
      <c r="D876" s="252" t="s">
        <v>428</v>
      </c>
      <c r="E876" s="267" t="s">
        <v>21</v>
      </c>
      <c r="F876" s="268" t="s">
        <v>5763</v>
      </c>
      <c r="G876" s="266"/>
      <c r="H876" s="269">
        <v>288</v>
      </c>
      <c r="I876" s="270"/>
      <c r="J876" s="266"/>
      <c r="K876" s="266"/>
      <c r="L876" s="271"/>
      <c r="M876" s="272"/>
      <c r="N876" s="273"/>
      <c r="O876" s="273"/>
      <c r="P876" s="273"/>
      <c r="Q876" s="273"/>
      <c r="R876" s="273"/>
      <c r="S876" s="273"/>
      <c r="T876" s="274"/>
      <c r="AT876" s="275" t="s">
        <v>428</v>
      </c>
      <c r="AU876" s="275" t="s">
        <v>86</v>
      </c>
      <c r="AV876" s="13" t="s">
        <v>86</v>
      </c>
      <c r="AW876" s="13" t="s">
        <v>39</v>
      </c>
      <c r="AX876" s="13" t="s">
        <v>76</v>
      </c>
      <c r="AY876" s="275" t="s">
        <v>414</v>
      </c>
    </row>
    <row r="877" s="13" customFormat="1">
      <c r="B877" s="265"/>
      <c r="C877" s="266"/>
      <c r="D877" s="252" t="s">
        <v>428</v>
      </c>
      <c r="E877" s="267" t="s">
        <v>21</v>
      </c>
      <c r="F877" s="268" t="s">
        <v>5764</v>
      </c>
      <c r="G877" s="266"/>
      <c r="H877" s="269">
        <v>18</v>
      </c>
      <c r="I877" s="270"/>
      <c r="J877" s="266"/>
      <c r="K877" s="266"/>
      <c r="L877" s="271"/>
      <c r="M877" s="272"/>
      <c r="N877" s="273"/>
      <c r="O877" s="273"/>
      <c r="P877" s="273"/>
      <c r="Q877" s="273"/>
      <c r="R877" s="273"/>
      <c r="S877" s="273"/>
      <c r="T877" s="274"/>
      <c r="AT877" s="275" t="s">
        <v>428</v>
      </c>
      <c r="AU877" s="275" t="s">
        <v>86</v>
      </c>
      <c r="AV877" s="13" t="s">
        <v>86</v>
      </c>
      <c r="AW877" s="13" t="s">
        <v>39</v>
      </c>
      <c r="AX877" s="13" t="s">
        <v>76</v>
      </c>
      <c r="AY877" s="275" t="s">
        <v>414</v>
      </c>
    </row>
    <row r="878" s="13" customFormat="1">
      <c r="B878" s="265"/>
      <c r="C878" s="266"/>
      <c r="D878" s="252" t="s">
        <v>428</v>
      </c>
      <c r="E878" s="267" t="s">
        <v>21</v>
      </c>
      <c r="F878" s="268" t="s">
        <v>5765</v>
      </c>
      <c r="G878" s="266"/>
      <c r="H878" s="269">
        <v>2</v>
      </c>
      <c r="I878" s="270"/>
      <c r="J878" s="266"/>
      <c r="K878" s="266"/>
      <c r="L878" s="271"/>
      <c r="M878" s="272"/>
      <c r="N878" s="273"/>
      <c r="O878" s="273"/>
      <c r="P878" s="273"/>
      <c r="Q878" s="273"/>
      <c r="R878" s="273"/>
      <c r="S878" s="273"/>
      <c r="T878" s="274"/>
      <c r="AT878" s="275" t="s">
        <v>428</v>
      </c>
      <c r="AU878" s="275" t="s">
        <v>86</v>
      </c>
      <c r="AV878" s="13" t="s">
        <v>86</v>
      </c>
      <c r="AW878" s="13" t="s">
        <v>39</v>
      </c>
      <c r="AX878" s="13" t="s">
        <v>76</v>
      </c>
      <c r="AY878" s="275" t="s">
        <v>414</v>
      </c>
    </row>
    <row r="879" s="13" customFormat="1">
      <c r="B879" s="265"/>
      <c r="C879" s="266"/>
      <c r="D879" s="252" t="s">
        <v>428</v>
      </c>
      <c r="E879" s="267" t="s">
        <v>21</v>
      </c>
      <c r="F879" s="268" t="s">
        <v>5766</v>
      </c>
      <c r="G879" s="266"/>
      <c r="H879" s="269">
        <v>4</v>
      </c>
      <c r="I879" s="270"/>
      <c r="J879" s="266"/>
      <c r="K879" s="266"/>
      <c r="L879" s="271"/>
      <c r="M879" s="272"/>
      <c r="N879" s="273"/>
      <c r="O879" s="273"/>
      <c r="P879" s="273"/>
      <c r="Q879" s="273"/>
      <c r="R879" s="273"/>
      <c r="S879" s="273"/>
      <c r="T879" s="274"/>
      <c r="AT879" s="275" t="s">
        <v>428</v>
      </c>
      <c r="AU879" s="275" t="s">
        <v>86</v>
      </c>
      <c r="AV879" s="13" t="s">
        <v>86</v>
      </c>
      <c r="AW879" s="13" t="s">
        <v>39</v>
      </c>
      <c r="AX879" s="13" t="s">
        <v>76</v>
      </c>
      <c r="AY879" s="275" t="s">
        <v>414</v>
      </c>
    </row>
    <row r="880" s="13" customFormat="1">
      <c r="B880" s="265"/>
      <c r="C880" s="266"/>
      <c r="D880" s="252" t="s">
        <v>428</v>
      </c>
      <c r="E880" s="267" t="s">
        <v>21</v>
      </c>
      <c r="F880" s="268" t="s">
        <v>5767</v>
      </c>
      <c r="G880" s="266"/>
      <c r="H880" s="269">
        <v>2</v>
      </c>
      <c r="I880" s="270"/>
      <c r="J880" s="266"/>
      <c r="K880" s="266"/>
      <c r="L880" s="271"/>
      <c r="M880" s="272"/>
      <c r="N880" s="273"/>
      <c r="O880" s="273"/>
      <c r="P880" s="273"/>
      <c r="Q880" s="273"/>
      <c r="R880" s="273"/>
      <c r="S880" s="273"/>
      <c r="T880" s="274"/>
      <c r="AT880" s="275" t="s">
        <v>428</v>
      </c>
      <c r="AU880" s="275" t="s">
        <v>86</v>
      </c>
      <c r="AV880" s="13" t="s">
        <v>86</v>
      </c>
      <c r="AW880" s="13" t="s">
        <v>39</v>
      </c>
      <c r="AX880" s="13" t="s">
        <v>76</v>
      </c>
      <c r="AY880" s="275" t="s">
        <v>414</v>
      </c>
    </row>
    <row r="881" s="15" customFormat="1">
      <c r="B881" s="287"/>
      <c r="C881" s="288"/>
      <c r="D881" s="252" t="s">
        <v>428</v>
      </c>
      <c r="E881" s="289" t="s">
        <v>21</v>
      </c>
      <c r="F881" s="290" t="s">
        <v>235</v>
      </c>
      <c r="G881" s="288"/>
      <c r="H881" s="291">
        <v>407</v>
      </c>
      <c r="I881" s="292"/>
      <c r="J881" s="288"/>
      <c r="K881" s="288"/>
      <c r="L881" s="293"/>
      <c r="M881" s="294"/>
      <c r="N881" s="295"/>
      <c r="O881" s="295"/>
      <c r="P881" s="295"/>
      <c r="Q881" s="295"/>
      <c r="R881" s="295"/>
      <c r="S881" s="295"/>
      <c r="T881" s="296"/>
      <c r="AT881" s="297" t="s">
        <v>428</v>
      </c>
      <c r="AU881" s="297" t="s">
        <v>86</v>
      </c>
      <c r="AV881" s="15" t="s">
        <v>422</v>
      </c>
      <c r="AW881" s="15" t="s">
        <v>39</v>
      </c>
      <c r="AX881" s="15" t="s">
        <v>83</v>
      </c>
      <c r="AY881" s="297" t="s">
        <v>414</v>
      </c>
    </row>
    <row r="882" s="12" customFormat="1">
      <c r="B882" s="255"/>
      <c r="C882" s="256"/>
      <c r="D882" s="252" t="s">
        <v>428</v>
      </c>
      <c r="E882" s="257" t="s">
        <v>21</v>
      </c>
      <c r="F882" s="258" t="s">
        <v>4883</v>
      </c>
      <c r="G882" s="256"/>
      <c r="H882" s="257" t="s">
        <v>21</v>
      </c>
      <c r="I882" s="259"/>
      <c r="J882" s="256"/>
      <c r="K882" s="256"/>
      <c r="L882" s="260"/>
      <c r="M882" s="261"/>
      <c r="N882" s="262"/>
      <c r="O882" s="262"/>
      <c r="P882" s="262"/>
      <c r="Q882" s="262"/>
      <c r="R882" s="262"/>
      <c r="S882" s="262"/>
      <c r="T882" s="263"/>
      <c r="AT882" s="264" t="s">
        <v>428</v>
      </c>
      <c r="AU882" s="264" t="s">
        <v>86</v>
      </c>
      <c r="AV882" s="12" t="s">
        <v>83</v>
      </c>
      <c r="AW882" s="12" t="s">
        <v>39</v>
      </c>
      <c r="AX882" s="12" t="s">
        <v>76</v>
      </c>
      <c r="AY882" s="264" t="s">
        <v>414</v>
      </c>
    </row>
    <row r="883" s="1" customFormat="1" ht="16.5" customHeight="1">
      <c r="B883" s="47"/>
      <c r="C883" s="298" t="s">
        <v>2038</v>
      </c>
      <c r="D883" s="298" t="s">
        <v>841</v>
      </c>
      <c r="E883" s="299" t="s">
        <v>5768</v>
      </c>
      <c r="F883" s="300" t="s">
        <v>5769</v>
      </c>
      <c r="G883" s="301" t="s">
        <v>678</v>
      </c>
      <c r="H883" s="302">
        <v>407</v>
      </c>
      <c r="I883" s="303"/>
      <c r="J883" s="304">
        <f>ROUND(I883*H883,2)</f>
        <v>0</v>
      </c>
      <c r="K883" s="300" t="s">
        <v>21</v>
      </c>
      <c r="L883" s="305"/>
      <c r="M883" s="306" t="s">
        <v>21</v>
      </c>
      <c r="N883" s="307" t="s">
        <v>47</v>
      </c>
      <c r="O883" s="48"/>
      <c r="P883" s="249">
        <f>O883*H883</f>
        <v>0</v>
      </c>
      <c r="Q883" s="249">
        <v>0.00021000000000000001</v>
      </c>
      <c r="R883" s="249">
        <f>Q883*H883</f>
        <v>0.085470000000000004</v>
      </c>
      <c r="S883" s="249">
        <v>0</v>
      </c>
      <c r="T883" s="250">
        <f>S883*H883</f>
        <v>0</v>
      </c>
      <c r="AR883" s="25" t="s">
        <v>818</v>
      </c>
      <c r="AT883" s="25" t="s">
        <v>841</v>
      </c>
      <c r="AU883" s="25" t="s">
        <v>86</v>
      </c>
      <c r="AY883" s="25" t="s">
        <v>414</v>
      </c>
      <c r="BE883" s="251">
        <f>IF(N883="základní",J883,0)</f>
        <v>0</v>
      </c>
      <c r="BF883" s="251">
        <f>IF(N883="snížená",J883,0)</f>
        <v>0</v>
      </c>
      <c r="BG883" s="251">
        <f>IF(N883="zákl. přenesená",J883,0)</f>
        <v>0</v>
      </c>
      <c r="BH883" s="251">
        <f>IF(N883="sníž. přenesená",J883,0)</f>
        <v>0</v>
      </c>
      <c r="BI883" s="251">
        <f>IF(N883="nulová",J883,0)</f>
        <v>0</v>
      </c>
      <c r="BJ883" s="25" t="s">
        <v>83</v>
      </c>
      <c r="BK883" s="251">
        <f>ROUND(I883*H883,2)</f>
        <v>0</v>
      </c>
      <c r="BL883" s="25" t="s">
        <v>690</v>
      </c>
      <c r="BM883" s="25" t="s">
        <v>5770</v>
      </c>
    </row>
    <row r="884" s="1" customFormat="1" ht="16.5" customHeight="1">
      <c r="B884" s="47"/>
      <c r="C884" s="240" t="s">
        <v>2044</v>
      </c>
      <c r="D884" s="240" t="s">
        <v>418</v>
      </c>
      <c r="E884" s="241" t="s">
        <v>5771</v>
      </c>
      <c r="F884" s="242" t="s">
        <v>5772</v>
      </c>
      <c r="G884" s="243" t="s">
        <v>678</v>
      </c>
      <c r="H884" s="244">
        <v>35</v>
      </c>
      <c r="I884" s="245"/>
      <c r="J884" s="246">
        <f>ROUND(I884*H884,2)</f>
        <v>0</v>
      </c>
      <c r="K884" s="242" t="s">
        <v>421</v>
      </c>
      <c r="L884" s="73"/>
      <c r="M884" s="247" t="s">
        <v>21</v>
      </c>
      <c r="N884" s="248" t="s">
        <v>47</v>
      </c>
      <c r="O884" s="48"/>
      <c r="P884" s="249">
        <f>O884*H884</f>
        <v>0</v>
      </c>
      <c r="Q884" s="249">
        <v>0.00016000000000000001</v>
      </c>
      <c r="R884" s="249">
        <f>Q884*H884</f>
        <v>0.0056000000000000008</v>
      </c>
      <c r="S884" s="249">
        <v>0</v>
      </c>
      <c r="T884" s="250">
        <f>S884*H884</f>
        <v>0</v>
      </c>
      <c r="AR884" s="25" t="s">
        <v>690</v>
      </c>
      <c r="AT884" s="25" t="s">
        <v>418</v>
      </c>
      <c r="AU884" s="25" t="s">
        <v>86</v>
      </c>
      <c r="AY884" s="25" t="s">
        <v>414</v>
      </c>
      <c r="BE884" s="251">
        <f>IF(N884="základní",J884,0)</f>
        <v>0</v>
      </c>
      <c r="BF884" s="251">
        <f>IF(N884="snížená",J884,0)</f>
        <v>0</v>
      </c>
      <c r="BG884" s="251">
        <f>IF(N884="zákl. přenesená",J884,0)</f>
        <v>0</v>
      </c>
      <c r="BH884" s="251">
        <f>IF(N884="sníž. přenesená",J884,0)</f>
        <v>0</v>
      </c>
      <c r="BI884" s="251">
        <f>IF(N884="nulová",J884,0)</f>
        <v>0</v>
      </c>
      <c r="BJ884" s="25" t="s">
        <v>83</v>
      </c>
      <c r="BK884" s="251">
        <f>ROUND(I884*H884,2)</f>
        <v>0</v>
      </c>
      <c r="BL884" s="25" t="s">
        <v>690</v>
      </c>
      <c r="BM884" s="25" t="s">
        <v>5773</v>
      </c>
    </row>
    <row r="885" s="1" customFormat="1">
      <c r="B885" s="47"/>
      <c r="C885" s="75"/>
      <c r="D885" s="252" t="s">
        <v>425</v>
      </c>
      <c r="E885" s="75"/>
      <c r="F885" s="253" t="s">
        <v>5774</v>
      </c>
      <c r="G885" s="75"/>
      <c r="H885" s="75"/>
      <c r="I885" s="208"/>
      <c r="J885" s="75"/>
      <c r="K885" s="75"/>
      <c r="L885" s="73"/>
      <c r="M885" s="254"/>
      <c r="N885" s="48"/>
      <c r="O885" s="48"/>
      <c r="P885" s="48"/>
      <c r="Q885" s="48"/>
      <c r="R885" s="48"/>
      <c r="S885" s="48"/>
      <c r="T885" s="96"/>
      <c r="AT885" s="25" t="s">
        <v>425</v>
      </c>
      <c r="AU885" s="25" t="s">
        <v>86</v>
      </c>
    </row>
    <row r="886" s="13" customFormat="1">
      <c r="B886" s="265"/>
      <c r="C886" s="266"/>
      <c r="D886" s="252" t="s">
        <v>428</v>
      </c>
      <c r="E886" s="267" t="s">
        <v>21</v>
      </c>
      <c r="F886" s="268" t="s">
        <v>5775</v>
      </c>
      <c r="G886" s="266"/>
      <c r="H886" s="269">
        <v>16</v>
      </c>
      <c r="I886" s="270"/>
      <c r="J886" s="266"/>
      <c r="K886" s="266"/>
      <c r="L886" s="271"/>
      <c r="M886" s="272"/>
      <c r="N886" s="273"/>
      <c r="O886" s="273"/>
      <c r="P886" s="273"/>
      <c r="Q886" s="273"/>
      <c r="R886" s="273"/>
      <c r="S886" s="273"/>
      <c r="T886" s="274"/>
      <c r="AT886" s="275" t="s">
        <v>428</v>
      </c>
      <c r="AU886" s="275" t="s">
        <v>86</v>
      </c>
      <c r="AV886" s="13" t="s">
        <v>86</v>
      </c>
      <c r="AW886" s="13" t="s">
        <v>39</v>
      </c>
      <c r="AX886" s="13" t="s">
        <v>76</v>
      </c>
      <c r="AY886" s="275" t="s">
        <v>414</v>
      </c>
    </row>
    <row r="887" s="13" customFormat="1">
      <c r="B887" s="265"/>
      <c r="C887" s="266"/>
      <c r="D887" s="252" t="s">
        <v>428</v>
      </c>
      <c r="E887" s="267" t="s">
        <v>21</v>
      </c>
      <c r="F887" s="268" t="s">
        <v>5776</v>
      </c>
      <c r="G887" s="266"/>
      <c r="H887" s="269">
        <v>19</v>
      </c>
      <c r="I887" s="270"/>
      <c r="J887" s="266"/>
      <c r="K887" s="266"/>
      <c r="L887" s="271"/>
      <c r="M887" s="272"/>
      <c r="N887" s="273"/>
      <c r="O887" s="273"/>
      <c r="P887" s="273"/>
      <c r="Q887" s="273"/>
      <c r="R887" s="273"/>
      <c r="S887" s="273"/>
      <c r="T887" s="274"/>
      <c r="AT887" s="275" t="s">
        <v>428</v>
      </c>
      <c r="AU887" s="275" t="s">
        <v>86</v>
      </c>
      <c r="AV887" s="13" t="s">
        <v>86</v>
      </c>
      <c r="AW887" s="13" t="s">
        <v>39</v>
      </c>
      <c r="AX887" s="13" t="s">
        <v>76</v>
      </c>
      <c r="AY887" s="275" t="s">
        <v>414</v>
      </c>
    </row>
    <row r="888" s="15" customFormat="1">
      <c r="B888" s="287"/>
      <c r="C888" s="288"/>
      <c r="D888" s="252" t="s">
        <v>428</v>
      </c>
      <c r="E888" s="289" t="s">
        <v>21</v>
      </c>
      <c r="F888" s="290" t="s">
        <v>235</v>
      </c>
      <c r="G888" s="288"/>
      <c r="H888" s="291">
        <v>35</v>
      </c>
      <c r="I888" s="292"/>
      <c r="J888" s="288"/>
      <c r="K888" s="288"/>
      <c r="L888" s="293"/>
      <c r="M888" s="294"/>
      <c r="N888" s="295"/>
      <c r="O888" s="295"/>
      <c r="P888" s="295"/>
      <c r="Q888" s="295"/>
      <c r="R888" s="295"/>
      <c r="S888" s="295"/>
      <c r="T888" s="296"/>
      <c r="AT888" s="297" t="s">
        <v>428</v>
      </c>
      <c r="AU888" s="297" t="s">
        <v>86</v>
      </c>
      <c r="AV888" s="15" t="s">
        <v>422</v>
      </c>
      <c r="AW888" s="15" t="s">
        <v>39</v>
      </c>
      <c r="AX888" s="15" t="s">
        <v>83</v>
      </c>
      <c r="AY888" s="297" t="s">
        <v>414</v>
      </c>
    </row>
    <row r="889" s="12" customFormat="1">
      <c r="B889" s="255"/>
      <c r="C889" s="256"/>
      <c r="D889" s="252" t="s">
        <v>428</v>
      </c>
      <c r="E889" s="257" t="s">
        <v>21</v>
      </c>
      <c r="F889" s="258" t="s">
        <v>4883</v>
      </c>
      <c r="G889" s="256"/>
      <c r="H889" s="257" t="s">
        <v>21</v>
      </c>
      <c r="I889" s="259"/>
      <c r="J889" s="256"/>
      <c r="K889" s="256"/>
      <c r="L889" s="260"/>
      <c r="M889" s="261"/>
      <c r="N889" s="262"/>
      <c r="O889" s="262"/>
      <c r="P889" s="262"/>
      <c r="Q889" s="262"/>
      <c r="R889" s="262"/>
      <c r="S889" s="262"/>
      <c r="T889" s="263"/>
      <c r="AT889" s="264" t="s">
        <v>428</v>
      </c>
      <c r="AU889" s="264" t="s">
        <v>86</v>
      </c>
      <c r="AV889" s="12" t="s">
        <v>83</v>
      </c>
      <c r="AW889" s="12" t="s">
        <v>39</v>
      </c>
      <c r="AX889" s="12" t="s">
        <v>76</v>
      </c>
      <c r="AY889" s="264" t="s">
        <v>414</v>
      </c>
    </row>
    <row r="890" s="1" customFormat="1" ht="25.5" customHeight="1">
      <c r="B890" s="47"/>
      <c r="C890" s="298" t="s">
        <v>2070</v>
      </c>
      <c r="D890" s="298" t="s">
        <v>841</v>
      </c>
      <c r="E890" s="299" t="s">
        <v>5777</v>
      </c>
      <c r="F890" s="300" t="s">
        <v>5778</v>
      </c>
      <c r="G890" s="301" t="s">
        <v>678</v>
      </c>
      <c r="H890" s="302">
        <v>2</v>
      </c>
      <c r="I890" s="303"/>
      <c r="J890" s="304">
        <f>ROUND(I890*H890,2)</f>
        <v>0</v>
      </c>
      <c r="K890" s="300" t="s">
        <v>21</v>
      </c>
      <c r="L890" s="305"/>
      <c r="M890" s="306" t="s">
        <v>21</v>
      </c>
      <c r="N890" s="307" t="s">
        <v>47</v>
      </c>
      <c r="O890" s="48"/>
      <c r="P890" s="249">
        <f>O890*H890</f>
        <v>0</v>
      </c>
      <c r="Q890" s="249">
        <v>0.0022599999999999999</v>
      </c>
      <c r="R890" s="249">
        <f>Q890*H890</f>
        <v>0.0045199999999999997</v>
      </c>
      <c r="S890" s="249">
        <v>0</v>
      </c>
      <c r="T890" s="250">
        <f>S890*H890</f>
        <v>0</v>
      </c>
      <c r="AR890" s="25" t="s">
        <v>818</v>
      </c>
      <c r="AT890" s="25" t="s">
        <v>841</v>
      </c>
      <c r="AU890" s="25" t="s">
        <v>86</v>
      </c>
      <c r="AY890" s="25" t="s">
        <v>414</v>
      </c>
      <c r="BE890" s="251">
        <f>IF(N890="základní",J890,0)</f>
        <v>0</v>
      </c>
      <c r="BF890" s="251">
        <f>IF(N890="snížená",J890,0)</f>
        <v>0</v>
      </c>
      <c r="BG890" s="251">
        <f>IF(N890="zákl. přenesená",J890,0)</f>
        <v>0</v>
      </c>
      <c r="BH890" s="251">
        <f>IF(N890="sníž. přenesená",J890,0)</f>
        <v>0</v>
      </c>
      <c r="BI890" s="251">
        <f>IF(N890="nulová",J890,0)</f>
        <v>0</v>
      </c>
      <c r="BJ890" s="25" t="s">
        <v>83</v>
      </c>
      <c r="BK890" s="251">
        <f>ROUND(I890*H890,2)</f>
        <v>0</v>
      </c>
      <c r="BL890" s="25" t="s">
        <v>690</v>
      </c>
      <c r="BM890" s="25" t="s">
        <v>5779</v>
      </c>
    </row>
    <row r="891" s="1" customFormat="1" ht="16.5" customHeight="1">
      <c r="B891" s="47"/>
      <c r="C891" s="298" t="s">
        <v>2085</v>
      </c>
      <c r="D891" s="298" t="s">
        <v>841</v>
      </c>
      <c r="E891" s="299" t="s">
        <v>5780</v>
      </c>
      <c r="F891" s="300" t="s">
        <v>5781</v>
      </c>
      <c r="G891" s="301" t="s">
        <v>678</v>
      </c>
      <c r="H891" s="302">
        <v>14</v>
      </c>
      <c r="I891" s="303"/>
      <c r="J891" s="304">
        <f>ROUND(I891*H891,2)</f>
        <v>0</v>
      </c>
      <c r="K891" s="300" t="s">
        <v>21</v>
      </c>
      <c r="L891" s="305"/>
      <c r="M891" s="306" t="s">
        <v>21</v>
      </c>
      <c r="N891" s="307" t="s">
        <v>47</v>
      </c>
      <c r="O891" s="48"/>
      <c r="P891" s="249">
        <f>O891*H891</f>
        <v>0</v>
      </c>
      <c r="Q891" s="249">
        <v>0.0022599999999999999</v>
      </c>
      <c r="R891" s="249">
        <f>Q891*H891</f>
        <v>0.031640000000000001</v>
      </c>
      <c r="S891" s="249">
        <v>0</v>
      </c>
      <c r="T891" s="250">
        <f>S891*H891</f>
        <v>0</v>
      </c>
      <c r="AR891" s="25" t="s">
        <v>818</v>
      </c>
      <c r="AT891" s="25" t="s">
        <v>841</v>
      </c>
      <c r="AU891" s="25" t="s">
        <v>86</v>
      </c>
      <c r="AY891" s="25" t="s">
        <v>414</v>
      </c>
      <c r="BE891" s="251">
        <f>IF(N891="základní",J891,0)</f>
        <v>0</v>
      </c>
      <c r="BF891" s="251">
        <f>IF(N891="snížená",J891,0)</f>
        <v>0</v>
      </c>
      <c r="BG891" s="251">
        <f>IF(N891="zákl. přenesená",J891,0)</f>
        <v>0</v>
      </c>
      <c r="BH891" s="251">
        <f>IF(N891="sníž. přenesená",J891,0)</f>
        <v>0</v>
      </c>
      <c r="BI891" s="251">
        <f>IF(N891="nulová",J891,0)</f>
        <v>0</v>
      </c>
      <c r="BJ891" s="25" t="s">
        <v>83</v>
      </c>
      <c r="BK891" s="251">
        <f>ROUND(I891*H891,2)</f>
        <v>0</v>
      </c>
      <c r="BL891" s="25" t="s">
        <v>690</v>
      </c>
      <c r="BM891" s="25" t="s">
        <v>5782</v>
      </c>
    </row>
    <row r="892" s="1" customFormat="1" ht="16.5" customHeight="1">
      <c r="B892" s="47"/>
      <c r="C892" s="298" t="s">
        <v>2105</v>
      </c>
      <c r="D892" s="298" t="s">
        <v>841</v>
      </c>
      <c r="E892" s="299" t="s">
        <v>5783</v>
      </c>
      <c r="F892" s="300" t="s">
        <v>5784</v>
      </c>
      <c r="G892" s="301" t="s">
        <v>678</v>
      </c>
      <c r="H892" s="302">
        <v>19</v>
      </c>
      <c r="I892" s="303"/>
      <c r="J892" s="304">
        <f>ROUND(I892*H892,2)</f>
        <v>0</v>
      </c>
      <c r="K892" s="300" t="s">
        <v>21</v>
      </c>
      <c r="L892" s="305"/>
      <c r="M892" s="306" t="s">
        <v>21</v>
      </c>
      <c r="N892" s="307" t="s">
        <v>47</v>
      </c>
      <c r="O892" s="48"/>
      <c r="P892" s="249">
        <f>O892*H892</f>
        <v>0</v>
      </c>
      <c r="Q892" s="249">
        <v>0.0022599999999999999</v>
      </c>
      <c r="R892" s="249">
        <f>Q892*H892</f>
        <v>0.042939999999999999</v>
      </c>
      <c r="S892" s="249">
        <v>0</v>
      </c>
      <c r="T892" s="250">
        <f>S892*H892</f>
        <v>0</v>
      </c>
      <c r="AR892" s="25" t="s">
        <v>818</v>
      </c>
      <c r="AT892" s="25" t="s">
        <v>841</v>
      </c>
      <c r="AU892" s="25" t="s">
        <v>86</v>
      </c>
      <c r="AY892" s="25" t="s">
        <v>414</v>
      </c>
      <c r="BE892" s="251">
        <f>IF(N892="základní",J892,0)</f>
        <v>0</v>
      </c>
      <c r="BF892" s="251">
        <f>IF(N892="snížená",J892,0)</f>
        <v>0</v>
      </c>
      <c r="BG892" s="251">
        <f>IF(N892="zákl. přenesená",J892,0)</f>
        <v>0</v>
      </c>
      <c r="BH892" s="251">
        <f>IF(N892="sníž. přenesená",J892,0)</f>
        <v>0</v>
      </c>
      <c r="BI892" s="251">
        <f>IF(N892="nulová",J892,0)</f>
        <v>0</v>
      </c>
      <c r="BJ892" s="25" t="s">
        <v>83</v>
      </c>
      <c r="BK892" s="251">
        <f>ROUND(I892*H892,2)</f>
        <v>0</v>
      </c>
      <c r="BL892" s="25" t="s">
        <v>690</v>
      </c>
      <c r="BM892" s="25" t="s">
        <v>5785</v>
      </c>
    </row>
    <row r="893" s="1" customFormat="1" ht="16.5" customHeight="1">
      <c r="B893" s="47"/>
      <c r="C893" s="240" t="s">
        <v>2117</v>
      </c>
      <c r="D893" s="240" t="s">
        <v>418</v>
      </c>
      <c r="E893" s="241" t="s">
        <v>5786</v>
      </c>
      <c r="F893" s="242" t="s">
        <v>5787</v>
      </c>
      <c r="G893" s="243" t="s">
        <v>678</v>
      </c>
      <c r="H893" s="244">
        <v>2</v>
      </c>
      <c r="I893" s="245"/>
      <c r="J893" s="246">
        <f>ROUND(I893*H893,2)</f>
        <v>0</v>
      </c>
      <c r="K893" s="242" t="s">
        <v>421</v>
      </c>
      <c r="L893" s="73"/>
      <c r="M893" s="247" t="s">
        <v>21</v>
      </c>
      <c r="N893" s="248" t="s">
        <v>47</v>
      </c>
      <c r="O893" s="48"/>
      <c r="P893" s="249">
        <f>O893*H893</f>
        <v>0</v>
      </c>
      <c r="Q893" s="249">
        <v>0</v>
      </c>
      <c r="R893" s="249">
        <f>Q893*H893</f>
        <v>0</v>
      </c>
      <c r="S893" s="249">
        <v>0</v>
      </c>
      <c r="T893" s="250">
        <f>S893*H893</f>
        <v>0</v>
      </c>
      <c r="AR893" s="25" t="s">
        <v>690</v>
      </c>
      <c r="AT893" s="25" t="s">
        <v>418</v>
      </c>
      <c r="AU893" s="25" t="s">
        <v>86</v>
      </c>
      <c r="AY893" s="25" t="s">
        <v>414</v>
      </c>
      <c r="BE893" s="251">
        <f>IF(N893="základní",J893,0)</f>
        <v>0</v>
      </c>
      <c r="BF893" s="251">
        <f>IF(N893="snížená",J893,0)</f>
        <v>0</v>
      </c>
      <c r="BG893" s="251">
        <f>IF(N893="zákl. přenesená",J893,0)</f>
        <v>0</v>
      </c>
      <c r="BH893" s="251">
        <f>IF(N893="sníž. přenesená",J893,0)</f>
        <v>0</v>
      </c>
      <c r="BI893" s="251">
        <f>IF(N893="nulová",J893,0)</f>
        <v>0</v>
      </c>
      <c r="BJ893" s="25" t="s">
        <v>83</v>
      </c>
      <c r="BK893" s="251">
        <f>ROUND(I893*H893,2)</f>
        <v>0</v>
      </c>
      <c r="BL893" s="25" t="s">
        <v>690</v>
      </c>
      <c r="BM893" s="25" t="s">
        <v>5788</v>
      </c>
    </row>
    <row r="894" s="1" customFormat="1">
      <c r="B894" s="47"/>
      <c r="C894" s="75"/>
      <c r="D894" s="252" t="s">
        <v>425</v>
      </c>
      <c r="E894" s="75"/>
      <c r="F894" s="253" t="s">
        <v>5774</v>
      </c>
      <c r="G894" s="75"/>
      <c r="H894" s="75"/>
      <c r="I894" s="208"/>
      <c r="J894" s="75"/>
      <c r="K894" s="75"/>
      <c r="L894" s="73"/>
      <c r="M894" s="254"/>
      <c r="N894" s="48"/>
      <c r="O894" s="48"/>
      <c r="P894" s="48"/>
      <c r="Q894" s="48"/>
      <c r="R894" s="48"/>
      <c r="S894" s="48"/>
      <c r="T894" s="96"/>
      <c r="AT894" s="25" t="s">
        <v>425</v>
      </c>
      <c r="AU894" s="25" t="s">
        <v>86</v>
      </c>
    </row>
    <row r="895" s="13" customFormat="1">
      <c r="B895" s="265"/>
      <c r="C895" s="266"/>
      <c r="D895" s="252" t="s">
        <v>428</v>
      </c>
      <c r="E895" s="267" t="s">
        <v>21</v>
      </c>
      <c r="F895" s="268" t="s">
        <v>5789</v>
      </c>
      <c r="G895" s="266"/>
      <c r="H895" s="269">
        <v>2</v>
      </c>
      <c r="I895" s="270"/>
      <c r="J895" s="266"/>
      <c r="K895" s="266"/>
      <c r="L895" s="271"/>
      <c r="M895" s="272"/>
      <c r="N895" s="273"/>
      <c r="O895" s="273"/>
      <c r="P895" s="273"/>
      <c r="Q895" s="273"/>
      <c r="R895" s="273"/>
      <c r="S895" s="273"/>
      <c r="T895" s="274"/>
      <c r="AT895" s="275" t="s">
        <v>428</v>
      </c>
      <c r="AU895" s="275" t="s">
        <v>86</v>
      </c>
      <c r="AV895" s="13" t="s">
        <v>86</v>
      </c>
      <c r="AW895" s="13" t="s">
        <v>39</v>
      </c>
      <c r="AX895" s="13" t="s">
        <v>83</v>
      </c>
      <c r="AY895" s="275" t="s">
        <v>414</v>
      </c>
    </row>
    <row r="896" s="1" customFormat="1" ht="16.5" customHeight="1">
      <c r="B896" s="47"/>
      <c r="C896" s="298" t="s">
        <v>2123</v>
      </c>
      <c r="D896" s="298" t="s">
        <v>841</v>
      </c>
      <c r="E896" s="299" t="s">
        <v>5790</v>
      </c>
      <c r="F896" s="300" t="s">
        <v>5791</v>
      </c>
      <c r="G896" s="301" t="s">
        <v>678</v>
      </c>
      <c r="H896" s="302">
        <v>2</v>
      </c>
      <c r="I896" s="303"/>
      <c r="J896" s="304">
        <f>ROUND(I896*H896,2)</f>
        <v>0</v>
      </c>
      <c r="K896" s="300" t="s">
        <v>21</v>
      </c>
      <c r="L896" s="305"/>
      <c r="M896" s="306" t="s">
        <v>21</v>
      </c>
      <c r="N896" s="307" t="s">
        <v>47</v>
      </c>
      <c r="O896" s="48"/>
      <c r="P896" s="249">
        <f>O896*H896</f>
        <v>0</v>
      </c>
      <c r="Q896" s="249">
        <v>0.0022599999999999999</v>
      </c>
      <c r="R896" s="249">
        <f>Q896*H896</f>
        <v>0.0045199999999999997</v>
      </c>
      <c r="S896" s="249">
        <v>0</v>
      </c>
      <c r="T896" s="250">
        <f>S896*H896</f>
        <v>0</v>
      </c>
      <c r="AR896" s="25" t="s">
        <v>818</v>
      </c>
      <c r="AT896" s="25" t="s">
        <v>841</v>
      </c>
      <c r="AU896" s="25" t="s">
        <v>86</v>
      </c>
      <c r="AY896" s="25" t="s">
        <v>414</v>
      </c>
      <c r="BE896" s="251">
        <f>IF(N896="základní",J896,0)</f>
        <v>0</v>
      </c>
      <c r="BF896" s="251">
        <f>IF(N896="snížená",J896,0)</f>
        <v>0</v>
      </c>
      <c r="BG896" s="251">
        <f>IF(N896="zákl. přenesená",J896,0)</f>
        <v>0</v>
      </c>
      <c r="BH896" s="251">
        <f>IF(N896="sníž. přenesená",J896,0)</f>
        <v>0</v>
      </c>
      <c r="BI896" s="251">
        <f>IF(N896="nulová",J896,0)</f>
        <v>0</v>
      </c>
      <c r="BJ896" s="25" t="s">
        <v>83</v>
      </c>
      <c r="BK896" s="251">
        <f>ROUND(I896*H896,2)</f>
        <v>0</v>
      </c>
      <c r="BL896" s="25" t="s">
        <v>690</v>
      </c>
      <c r="BM896" s="25" t="s">
        <v>5792</v>
      </c>
    </row>
    <row r="897" s="1" customFormat="1" ht="16.5" customHeight="1">
      <c r="B897" s="47"/>
      <c r="C897" s="240" t="s">
        <v>2131</v>
      </c>
      <c r="D897" s="240" t="s">
        <v>418</v>
      </c>
      <c r="E897" s="241" t="s">
        <v>5793</v>
      </c>
      <c r="F897" s="242" t="s">
        <v>5794</v>
      </c>
      <c r="G897" s="243" t="s">
        <v>678</v>
      </c>
      <c r="H897" s="244">
        <v>156</v>
      </c>
      <c r="I897" s="245"/>
      <c r="J897" s="246">
        <f>ROUND(I897*H897,2)</f>
        <v>0</v>
      </c>
      <c r="K897" s="242" t="s">
        <v>421</v>
      </c>
      <c r="L897" s="73"/>
      <c r="M897" s="247" t="s">
        <v>21</v>
      </c>
      <c r="N897" s="248" t="s">
        <v>47</v>
      </c>
      <c r="O897" s="48"/>
      <c r="P897" s="249">
        <f>O897*H897</f>
        <v>0</v>
      </c>
      <c r="Q897" s="249">
        <v>4.0000000000000003E-05</v>
      </c>
      <c r="R897" s="249">
        <f>Q897*H897</f>
        <v>0.0062400000000000008</v>
      </c>
      <c r="S897" s="249">
        <v>0</v>
      </c>
      <c r="T897" s="250">
        <f>S897*H897</f>
        <v>0</v>
      </c>
      <c r="AR897" s="25" t="s">
        <v>690</v>
      </c>
      <c r="AT897" s="25" t="s">
        <v>418</v>
      </c>
      <c r="AU897" s="25" t="s">
        <v>86</v>
      </c>
      <c r="AY897" s="25" t="s">
        <v>414</v>
      </c>
      <c r="BE897" s="251">
        <f>IF(N897="základní",J897,0)</f>
        <v>0</v>
      </c>
      <c r="BF897" s="251">
        <f>IF(N897="snížená",J897,0)</f>
        <v>0</v>
      </c>
      <c r="BG897" s="251">
        <f>IF(N897="zákl. přenesená",J897,0)</f>
        <v>0</v>
      </c>
      <c r="BH897" s="251">
        <f>IF(N897="sníž. přenesená",J897,0)</f>
        <v>0</v>
      </c>
      <c r="BI897" s="251">
        <f>IF(N897="nulová",J897,0)</f>
        <v>0</v>
      </c>
      <c r="BJ897" s="25" t="s">
        <v>83</v>
      </c>
      <c r="BK897" s="251">
        <f>ROUND(I897*H897,2)</f>
        <v>0</v>
      </c>
      <c r="BL897" s="25" t="s">
        <v>690</v>
      </c>
      <c r="BM897" s="25" t="s">
        <v>5795</v>
      </c>
    </row>
    <row r="898" s="1" customFormat="1">
      <c r="B898" s="47"/>
      <c r="C898" s="75"/>
      <c r="D898" s="252" t="s">
        <v>425</v>
      </c>
      <c r="E898" s="75"/>
      <c r="F898" s="253" t="s">
        <v>5796</v>
      </c>
      <c r="G898" s="75"/>
      <c r="H898" s="75"/>
      <c r="I898" s="208"/>
      <c r="J898" s="75"/>
      <c r="K898" s="75"/>
      <c r="L898" s="73"/>
      <c r="M898" s="254"/>
      <c r="N898" s="48"/>
      <c r="O898" s="48"/>
      <c r="P898" s="48"/>
      <c r="Q898" s="48"/>
      <c r="R898" s="48"/>
      <c r="S898" s="48"/>
      <c r="T898" s="96"/>
      <c r="AT898" s="25" t="s">
        <v>425</v>
      </c>
      <c r="AU898" s="25" t="s">
        <v>86</v>
      </c>
    </row>
    <row r="899" s="13" customFormat="1">
      <c r="B899" s="265"/>
      <c r="C899" s="266"/>
      <c r="D899" s="252" t="s">
        <v>428</v>
      </c>
      <c r="E899" s="267" t="s">
        <v>21</v>
      </c>
      <c r="F899" s="268" t="s">
        <v>5691</v>
      </c>
      <c r="G899" s="266"/>
      <c r="H899" s="269">
        <v>144</v>
      </c>
      <c r="I899" s="270"/>
      <c r="J899" s="266"/>
      <c r="K899" s="266"/>
      <c r="L899" s="271"/>
      <c r="M899" s="272"/>
      <c r="N899" s="273"/>
      <c r="O899" s="273"/>
      <c r="P899" s="273"/>
      <c r="Q899" s="273"/>
      <c r="R899" s="273"/>
      <c r="S899" s="273"/>
      <c r="T899" s="274"/>
      <c r="AT899" s="275" t="s">
        <v>428</v>
      </c>
      <c r="AU899" s="275" t="s">
        <v>86</v>
      </c>
      <c r="AV899" s="13" t="s">
        <v>86</v>
      </c>
      <c r="AW899" s="13" t="s">
        <v>39</v>
      </c>
      <c r="AX899" s="13" t="s">
        <v>76</v>
      </c>
      <c r="AY899" s="275" t="s">
        <v>414</v>
      </c>
    </row>
    <row r="900" s="13" customFormat="1">
      <c r="B900" s="265"/>
      <c r="C900" s="266"/>
      <c r="D900" s="252" t="s">
        <v>428</v>
      </c>
      <c r="E900" s="267" t="s">
        <v>21</v>
      </c>
      <c r="F900" s="268" t="s">
        <v>5692</v>
      </c>
      <c r="G900" s="266"/>
      <c r="H900" s="269">
        <v>9</v>
      </c>
      <c r="I900" s="270"/>
      <c r="J900" s="266"/>
      <c r="K900" s="266"/>
      <c r="L900" s="271"/>
      <c r="M900" s="272"/>
      <c r="N900" s="273"/>
      <c r="O900" s="273"/>
      <c r="P900" s="273"/>
      <c r="Q900" s="273"/>
      <c r="R900" s="273"/>
      <c r="S900" s="273"/>
      <c r="T900" s="274"/>
      <c r="AT900" s="275" t="s">
        <v>428</v>
      </c>
      <c r="AU900" s="275" t="s">
        <v>86</v>
      </c>
      <c r="AV900" s="13" t="s">
        <v>86</v>
      </c>
      <c r="AW900" s="13" t="s">
        <v>39</v>
      </c>
      <c r="AX900" s="13" t="s">
        <v>76</v>
      </c>
      <c r="AY900" s="275" t="s">
        <v>414</v>
      </c>
    </row>
    <row r="901" s="13" customFormat="1">
      <c r="B901" s="265"/>
      <c r="C901" s="266"/>
      <c r="D901" s="252" t="s">
        <v>428</v>
      </c>
      <c r="E901" s="267" t="s">
        <v>21</v>
      </c>
      <c r="F901" s="268" t="s">
        <v>5693</v>
      </c>
      <c r="G901" s="266"/>
      <c r="H901" s="269">
        <v>1</v>
      </c>
      <c r="I901" s="270"/>
      <c r="J901" s="266"/>
      <c r="K901" s="266"/>
      <c r="L901" s="271"/>
      <c r="M901" s="272"/>
      <c r="N901" s="273"/>
      <c r="O901" s="273"/>
      <c r="P901" s="273"/>
      <c r="Q901" s="273"/>
      <c r="R901" s="273"/>
      <c r="S901" s="273"/>
      <c r="T901" s="274"/>
      <c r="AT901" s="275" t="s">
        <v>428</v>
      </c>
      <c r="AU901" s="275" t="s">
        <v>86</v>
      </c>
      <c r="AV901" s="13" t="s">
        <v>86</v>
      </c>
      <c r="AW901" s="13" t="s">
        <v>39</v>
      </c>
      <c r="AX901" s="13" t="s">
        <v>76</v>
      </c>
      <c r="AY901" s="275" t="s">
        <v>414</v>
      </c>
    </row>
    <row r="902" s="13" customFormat="1">
      <c r="B902" s="265"/>
      <c r="C902" s="266"/>
      <c r="D902" s="252" t="s">
        <v>428</v>
      </c>
      <c r="E902" s="267" t="s">
        <v>21</v>
      </c>
      <c r="F902" s="268" t="s">
        <v>5694</v>
      </c>
      <c r="G902" s="266"/>
      <c r="H902" s="269">
        <v>2</v>
      </c>
      <c r="I902" s="270"/>
      <c r="J902" s="266"/>
      <c r="K902" s="266"/>
      <c r="L902" s="271"/>
      <c r="M902" s="272"/>
      <c r="N902" s="273"/>
      <c r="O902" s="273"/>
      <c r="P902" s="273"/>
      <c r="Q902" s="273"/>
      <c r="R902" s="273"/>
      <c r="S902" s="273"/>
      <c r="T902" s="274"/>
      <c r="AT902" s="275" t="s">
        <v>428</v>
      </c>
      <c r="AU902" s="275" t="s">
        <v>86</v>
      </c>
      <c r="AV902" s="13" t="s">
        <v>86</v>
      </c>
      <c r="AW902" s="13" t="s">
        <v>39</v>
      </c>
      <c r="AX902" s="13" t="s">
        <v>76</v>
      </c>
      <c r="AY902" s="275" t="s">
        <v>414</v>
      </c>
    </row>
    <row r="903" s="15" customFormat="1">
      <c r="B903" s="287"/>
      <c r="C903" s="288"/>
      <c r="D903" s="252" t="s">
        <v>428</v>
      </c>
      <c r="E903" s="289" t="s">
        <v>21</v>
      </c>
      <c r="F903" s="290" t="s">
        <v>235</v>
      </c>
      <c r="G903" s="288"/>
      <c r="H903" s="291">
        <v>156</v>
      </c>
      <c r="I903" s="292"/>
      <c r="J903" s="288"/>
      <c r="K903" s="288"/>
      <c r="L903" s="293"/>
      <c r="M903" s="294"/>
      <c r="N903" s="295"/>
      <c r="O903" s="295"/>
      <c r="P903" s="295"/>
      <c r="Q903" s="295"/>
      <c r="R903" s="295"/>
      <c r="S903" s="295"/>
      <c r="T903" s="296"/>
      <c r="AT903" s="297" t="s">
        <v>428</v>
      </c>
      <c r="AU903" s="297" t="s">
        <v>86</v>
      </c>
      <c r="AV903" s="15" t="s">
        <v>422</v>
      </c>
      <c r="AW903" s="15" t="s">
        <v>39</v>
      </c>
      <c r="AX903" s="15" t="s">
        <v>83</v>
      </c>
      <c r="AY903" s="297" t="s">
        <v>414</v>
      </c>
    </row>
    <row r="904" s="12" customFormat="1">
      <c r="B904" s="255"/>
      <c r="C904" s="256"/>
      <c r="D904" s="252" t="s">
        <v>428</v>
      </c>
      <c r="E904" s="257" t="s">
        <v>21</v>
      </c>
      <c r="F904" s="258" t="s">
        <v>4883</v>
      </c>
      <c r="G904" s="256"/>
      <c r="H904" s="257" t="s">
        <v>21</v>
      </c>
      <c r="I904" s="259"/>
      <c r="J904" s="256"/>
      <c r="K904" s="256"/>
      <c r="L904" s="260"/>
      <c r="M904" s="261"/>
      <c r="N904" s="262"/>
      <c r="O904" s="262"/>
      <c r="P904" s="262"/>
      <c r="Q904" s="262"/>
      <c r="R904" s="262"/>
      <c r="S904" s="262"/>
      <c r="T904" s="263"/>
      <c r="AT904" s="264" t="s">
        <v>428</v>
      </c>
      <c r="AU904" s="264" t="s">
        <v>86</v>
      </c>
      <c r="AV904" s="12" t="s">
        <v>83</v>
      </c>
      <c r="AW904" s="12" t="s">
        <v>39</v>
      </c>
      <c r="AX904" s="12" t="s">
        <v>76</v>
      </c>
      <c r="AY904" s="264" t="s">
        <v>414</v>
      </c>
    </row>
    <row r="905" s="1" customFormat="1" ht="25.5" customHeight="1">
      <c r="B905" s="47"/>
      <c r="C905" s="298" t="s">
        <v>2137</v>
      </c>
      <c r="D905" s="298" t="s">
        <v>841</v>
      </c>
      <c r="E905" s="299" t="s">
        <v>5797</v>
      </c>
      <c r="F905" s="300" t="s">
        <v>5798</v>
      </c>
      <c r="G905" s="301" t="s">
        <v>678</v>
      </c>
      <c r="H905" s="302">
        <v>144</v>
      </c>
      <c r="I905" s="303"/>
      <c r="J905" s="304">
        <f>ROUND(I905*H905,2)</f>
        <v>0</v>
      </c>
      <c r="K905" s="300" t="s">
        <v>21</v>
      </c>
      <c r="L905" s="305"/>
      <c r="M905" s="306" t="s">
        <v>21</v>
      </c>
      <c r="N905" s="307" t="s">
        <v>47</v>
      </c>
      <c r="O905" s="48"/>
      <c r="P905" s="249">
        <f>O905*H905</f>
        <v>0</v>
      </c>
      <c r="Q905" s="249">
        <v>0.00158</v>
      </c>
      <c r="R905" s="249">
        <f>Q905*H905</f>
        <v>0.22752</v>
      </c>
      <c r="S905" s="249">
        <v>0</v>
      </c>
      <c r="T905" s="250">
        <f>S905*H905</f>
        <v>0</v>
      </c>
      <c r="AR905" s="25" t="s">
        <v>818</v>
      </c>
      <c r="AT905" s="25" t="s">
        <v>841</v>
      </c>
      <c r="AU905" s="25" t="s">
        <v>86</v>
      </c>
      <c r="AY905" s="25" t="s">
        <v>414</v>
      </c>
      <c r="BE905" s="251">
        <f>IF(N905="základní",J905,0)</f>
        <v>0</v>
      </c>
      <c r="BF905" s="251">
        <f>IF(N905="snížená",J905,0)</f>
        <v>0</v>
      </c>
      <c r="BG905" s="251">
        <f>IF(N905="zákl. přenesená",J905,0)</f>
        <v>0</v>
      </c>
      <c r="BH905" s="251">
        <f>IF(N905="sníž. přenesená",J905,0)</f>
        <v>0</v>
      </c>
      <c r="BI905" s="251">
        <f>IF(N905="nulová",J905,0)</f>
        <v>0</v>
      </c>
      <c r="BJ905" s="25" t="s">
        <v>83</v>
      </c>
      <c r="BK905" s="251">
        <f>ROUND(I905*H905,2)</f>
        <v>0</v>
      </c>
      <c r="BL905" s="25" t="s">
        <v>690</v>
      </c>
      <c r="BM905" s="25" t="s">
        <v>5799</v>
      </c>
    </row>
    <row r="906" s="1" customFormat="1" ht="38.25" customHeight="1">
      <c r="B906" s="47"/>
      <c r="C906" s="298" t="s">
        <v>2151</v>
      </c>
      <c r="D906" s="298" t="s">
        <v>841</v>
      </c>
      <c r="E906" s="299" t="s">
        <v>5800</v>
      </c>
      <c r="F906" s="300" t="s">
        <v>5801</v>
      </c>
      <c r="G906" s="301" t="s">
        <v>678</v>
      </c>
      <c r="H906" s="302">
        <v>9</v>
      </c>
      <c r="I906" s="303"/>
      <c r="J906" s="304">
        <f>ROUND(I906*H906,2)</f>
        <v>0</v>
      </c>
      <c r="K906" s="300" t="s">
        <v>21</v>
      </c>
      <c r="L906" s="305"/>
      <c r="M906" s="306" t="s">
        <v>21</v>
      </c>
      <c r="N906" s="307" t="s">
        <v>47</v>
      </c>
      <c r="O906" s="48"/>
      <c r="P906" s="249">
        <f>O906*H906</f>
        <v>0</v>
      </c>
      <c r="Q906" s="249">
        <v>0.0018</v>
      </c>
      <c r="R906" s="249">
        <f>Q906*H906</f>
        <v>0.016199999999999999</v>
      </c>
      <c r="S906" s="249">
        <v>0</v>
      </c>
      <c r="T906" s="250">
        <f>S906*H906</f>
        <v>0</v>
      </c>
      <c r="AR906" s="25" t="s">
        <v>818</v>
      </c>
      <c r="AT906" s="25" t="s">
        <v>841</v>
      </c>
      <c r="AU906" s="25" t="s">
        <v>86</v>
      </c>
      <c r="AY906" s="25" t="s">
        <v>414</v>
      </c>
      <c r="BE906" s="251">
        <f>IF(N906="základní",J906,0)</f>
        <v>0</v>
      </c>
      <c r="BF906" s="251">
        <f>IF(N906="snížená",J906,0)</f>
        <v>0</v>
      </c>
      <c r="BG906" s="251">
        <f>IF(N906="zákl. přenesená",J906,0)</f>
        <v>0</v>
      </c>
      <c r="BH906" s="251">
        <f>IF(N906="sníž. přenesená",J906,0)</f>
        <v>0</v>
      </c>
      <c r="BI906" s="251">
        <f>IF(N906="nulová",J906,0)</f>
        <v>0</v>
      </c>
      <c r="BJ906" s="25" t="s">
        <v>83</v>
      </c>
      <c r="BK906" s="251">
        <f>ROUND(I906*H906,2)</f>
        <v>0</v>
      </c>
      <c r="BL906" s="25" t="s">
        <v>690</v>
      </c>
      <c r="BM906" s="25" t="s">
        <v>5802</v>
      </c>
    </row>
    <row r="907" s="1" customFormat="1" ht="38.25" customHeight="1">
      <c r="B907" s="47"/>
      <c r="C907" s="298" t="s">
        <v>2157</v>
      </c>
      <c r="D907" s="298" t="s">
        <v>841</v>
      </c>
      <c r="E907" s="299" t="s">
        <v>5803</v>
      </c>
      <c r="F907" s="300" t="s">
        <v>5804</v>
      </c>
      <c r="G907" s="301" t="s">
        <v>678</v>
      </c>
      <c r="H907" s="302">
        <v>1</v>
      </c>
      <c r="I907" s="303"/>
      <c r="J907" s="304">
        <f>ROUND(I907*H907,2)</f>
        <v>0</v>
      </c>
      <c r="K907" s="300" t="s">
        <v>21</v>
      </c>
      <c r="L907" s="305"/>
      <c r="M907" s="306" t="s">
        <v>21</v>
      </c>
      <c r="N907" s="307" t="s">
        <v>47</v>
      </c>
      <c r="O907" s="48"/>
      <c r="P907" s="249">
        <f>O907*H907</f>
        <v>0</v>
      </c>
      <c r="Q907" s="249">
        <v>0.0018</v>
      </c>
      <c r="R907" s="249">
        <f>Q907*H907</f>
        <v>0.0018</v>
      </c>
      <c r="S907" s="249">
        <v>0</v>
      </c>
      <c r="T907" s="250">
        <f>S907*H907</f>
        <v>0</v>
      </c>
      <c r="AR907" s="25" t="s">
        <v>818</v>
      </c>
      <c r="AT907" s="25" t="s">
        <v>841</v>
      </c>
      <c r="AU907" s="25" t="s">
        <v>86</v>
      </c>
      <c r="AY907" s="25" t="s">
        <v>414</v>
      </c>
      <c r="BE907" s="251">
        <f>IF(N907="základní",J907,0)</f>
        <v>0</v>
      </c>
      <c r="BF907" s="251">
        <f>IF(N907="snížená",J907,0)</f>
        <v>0</v>
      </c>
      <c r="BG907" s="251">
        <f>IF(N907="zákl. přenesená",J907,0)</f>
        <v>0</v>
      </c>
      <c r="BH907" s="251">
        <f>IF(N907="sníž. přenesená",J907,0)</f>
        <v>0</v>
      </c>
      <c r="BI907" s="251">
        <f>IF(N907="nulová",J907,0)</f>
        <v>0</v>
      </c>
      <c r="BJ907" s="25" t="s">
        <v>83</v>
      </c>
      <c r="BK907" s="251">
        <f>ROUND(I907*H907,2)</f>
        <v>0</v>
      </c>
      <c r="BL907" s="25" t="s">
        <v>690</v>
      </c>
      <c r="BM907" s="25" t="s">
        <v>5805</v>
      </c>
    </row>
    <row r="908" s="1" customFormat="1" ht="38.25" customHeight="1">
      <c r="B908" s="47"/>
      <c r="C908" s="298" t="s">
        <v>2164</v>
      </c>
      <c r="D908" s="298" t="s">
        <v>841</v>
      </c>
      <c r="E908" s="299" t="s">
        <v>5806</v>
      </c>
      <c r="F908" s="300" t="s">
        <v>5807</v>
      </c>
      <c r="G908" s="301" t="s">
        <v>678</v>
      </c>
      <c r="H908" s="302">
        <v>2</v>
      </c>
      <c r="I908" s="303"/>
      <c r="J908" s="304">
        <f>ROUND(I908*H908,2)</f>
        <v>0</v>
      </c>
      <c r="K908" s="300" t="s">
        <v>21</v>
      </c>
      <c r="L908" s="305"/>
      <c r="M908" s="306" t="s">
        <v>21</v>
      </c>
      <c r="N908" s="307" t="s">
        <v>47</v>
      </c>
      <c r="O908" s="48"/>
      <c r="P908" s="249">
        <f>O908*H908</f>
        <v>0</v>
      </c>
      <c r="Q908" s="249">
        <v>0.0018</v>
      </c>
      <c r="R908" s="249">
        <f>Q908*H908</f>
        <v>0.0035999999999999999</v>
      </c>
      <c r="S908" s="249">
        <v>0</v>
      </c>
      <c r="T908" s="250">
        <f>S908*H908</f>
        <v>0</v>
      </c>
      <c r="AR908" s="25" t="s">
        <v>818</v>
      </c>
      <c r="AT908" s="25" t="s">
        <v>841</v>
      </c>
      <c r="AU908" s="25" t="s">
        <v>86</v>
      </c>
      <c r="AY908" s="25" t="s">
        <v>414</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690</v>
      </c>
      <c r="BM908" s="25" t="s">
        <v>5808</v>
      </c>
    </row>
    <row r="909" s="1" customFormat="1" ht="16.5" customHeight="1">
      <c r="B909" s="47"/>
      <c r="C909" s="240" t="s">
        <v>2169</v>
      </c>
      <c r="D909" s="240" t="s">
        <v>418</v>
      </c>
      <c r="E909" s="241" t="s">
        <v>5809</v>
      </c>
      <c r="F909" s="242" t="s">
        <v>5810</v>
      </c>
      <c r="G909" s="243" t="s">
        <v>678</v>
      </c>
      <c r="H909" s="244">
        <v>66</v>
      </c>
      <c r="I909" s="245"/>
      <c r="J909" s="246">
        <f>ROUND(I909*H909,2)</f>
        <v>0</v>
      </c>
      <c r="K909" s="242" t="s">
        <v>421</v>
      </c>
      <c r="L909" s="73"/>
      <c r="M909" s="247" t="s">
        <v>21</v>
      </c>
      <c r="N909" s="248" t="s">
        <v>47</v>
      </c>
      <c r="O909" s="48"/>
      <c r="P909" s="249">
        <f>O909*H909</f>
        <v>0</v>
      </c>
      <c r="Q909" s="249">
        <v>0.00012999999999999999</v>
      </c>
      <c r="R909" s="249">
        <f>Q909*H909</f>
        <v>0.0085799999999999991</v>
      </c>
      <c r="S909" s="249">
        <v>0</v>
      </c>
      <c r="T909" s="250">
        <f>S909*H909</f>
        <v>0</v>
      </c>
      <c r="AR909" s="25" t="s">
        <v>690</v>
      </c>
      <c r="AT909" s="25" t="s">
        <v>418</v>
      </c>
      <c r="AU909" s="25" t="s">
        <v>86</v>
      </c>
      <c r="AY909" s="25" t="s">
        <v>414</v>
      </c>
      <c r="BE909" s="251">
        <f>IF(N909="základní",J909,0)</f>
        <v>0</v>
      </c>
      <c r="BF909" s="251">
        <f>IF(N909="snížená",J909,0)</f>
        <v>0</v>
      </c>
      <c r="BG909" s="251">
        <f>IF(N909="zákl. přenesená",J909,0)</f>
        <v>0</v>
      </c>
      <c r="BH909" s="251">
        <f>IF(N909="sníž. přenesená",J909,0)</f>
        <v>0</v>
      </c>
      <c r="BI909" s="251">
        <f>IF(N909="nulová",J909,0)</f>
        <v>0</v>
      </c>
      <c r="BJ909" s="25" t="s">
        <v>83</v>
      </c>
      <c r="BK909" s="251">
        <f>ROUND(I909*H909,2)</f>
        <v>0</v>
      </c>
      <c r="BL909" s="25" t="s">
        <v>690</v>
      </c>
      <c r="BM909" s="25" t="s">
        <v>5811</v>
      </c>
    </row>
    <row r="910" s="1" customFormat="1">
      <c r="B910" s="47"/>
      <c r="C910" s="75"/>
      <c r="D910" s="252" t="s">
        <v>425</v>
      </c>
      <c r="E910" s="75"/>
      <c r="F910" s="253" t="s">
        <v>5812</v>
      </c>
      <c r="G910" s="75"/>
      <c r="H910" s="75"/>
      <c r="I910" s="208"/>
      <c r="J910" s="75"/>
      <c r="K910" s="75"/>
      <c r="L910" s="73"/>
      <c r="M910" s="254"/>
      <c r="N910" s="48"/>
      <c r="O910" s="48"/>
      <c r="P910" s="48"/>
      <c r="Q910" s="48"/>
      <c r="R910" s="48"/>
      <c r="S910" s="48"/>
      <c r="T910" s="96"/>
      <c r="AT910" s="25" t="s">
        <v>425</v>
      </c>
      <c r="AU910" s="25" t="s">
        <v>86</v>
      </c>
    </row>
    <row r="911" s="13" customFormat="1">
      <c r="B911" s="265"/>
      <c r="C911" s="266"/>
      <c r="D911" s="252" t="s">
        <v>428</v>
      </c>
      <c r="E911" s="267" t="s">
        <v>21</v>
      </c>
      <c r="F911" s="268" t="s">
        <v>5813</v>
      </c>
      <c r="G911" s="266"/>
      <c r="H911" s="269">
        <v>65</v>
      </c>
      <c r="I911" s="270"/>
      <c r="J911" s="266"/>
      <c r="K911" s="266"/>
      <c r="L911" s="271"/>
      <c r="M911" s="272"/>
      <c r="N911" s="273"/>
      <c r="O911" s="273"/>
      <c r="P911" s="273"/>
      <c r="Q911" s="273"/>
      <c r="R911" s="273"/>
      <c r="S911" s="273"/>
      <c r="T911" s="274"/>
      <c r="AT911" s="275" t="s">
        <v>428</v>
      </c>
      <c r="AU911" s="275" t="s">
        <v>86</v>
      </c>
      <c r="AV911" s="13" t="s">
        <v>86</v>
      </c>
      <c r="AW911" s="13" t="s">
        <v>39</v>
      </c>
      <c r="AX911" s="13" t="s">
        <v>76</v>
      </c>
      <c r="AY911" s="275" t="s">
        <v>414</v>
      </c>
    </row>
    <row r="912" s="13" customFormat="1">
      <c r="B912" s="265"/>
      <c r="C912" s="266"/>
      <c r="D912" s="252" t="s">
        <v>428</v>
      </c>
      <c r="E912" s="267" t="s">
        <v>21</v>
      </c>
      <c r="F912" s="268" t="s">
        <v>5814</v>
      </c>
      <c r="G912" s="266"/>
      <c r="H912" s="269">
        <v>1</v>
      </c>
      <c r="I912" s="270"/>
      <c r="J912" s="266"/>
      <c r="K912" s="266"/>
      <c r="L912" s="271"/>
      <c r="M912" s="272"/>
      <c r="N912" s="273"/>
      <c r="O912" s="273"/>
      <c r="P912" s="273"/>
      <c r="Q912" s="273"/>
      <c r="R912" s="273"/>
      <c r="S912" s="273"/>
      <c r="T912" s="274"/>
      <c r="AT912" s="275" t="s">
        <v>428</v>
      </c>
      <c r="AU912" s="275" t="s">
        <v>86</v>
      </c>
      <c r="AV912" s="13" t="s">
        <v>86</v>
      </c>
      <c r="AW912" s="13" t="s">
        <v>39</v>
      </c>
      <c r="AX912" s="13" t="s">
        <v>76</v>
      </c>
      <c r="AY912" s="275" t="s">
        <v>414</v>
      </c>
    </row>
    <row r="913" s="15" customFormat="1">
      <c r="B913" s="287"/>
      <c r="C913" s="288"/>
      <c r="D913" s="252" t="s">
        <v>428</v>
      </c>
      <c r="E913" s="289" t="s">
        <v>21</v>
      </c>
      <c r="F913" s="290" t="s">
        <v>235</v>
      </c>
      <c r="G913" s="288"/>
      <c r="H913" s="291">
        <v>66</v>
      </c>
      <c r="I913" s="292"/>
      <c r="J913" s="288"/>
      <c r="K913" s="288"/>
      <c r="L913" s="293"/>
      <c r="M913" s="294"/>
      <c r="N913" s="295"/>
      <c r="O913" s="295"/>
      <c r="P913" s="295"/>
      <c r="Q913" s="295"/>
      <c r="R913" s="295"/>
      <c r="S913" s="295"/>
      <c r="T913" s="296"/>
      <c r="AT913" s="297" t="s">
        <v>428</v>
      </c>
      <c r="AU913" s="297" t="s">
        <v>86</v>
      </c>
      <c r="AV913" s="15" t="s">
        <v>422</v>
      </c>
      <c r="AW913" s="15" t="s">
        <v>39</v>
      </c>
      <c r="AX913" s="15" t="s">
        <v>83</v>
      </c>
      <c r="AY913" s="297" t="s">
        <v>414</v>
      </c>
    </row>
    <row r="914" s="12" customFormat="1">
      <c r="B914" s="255"/>
      <c r="C914" s="256"/>
      <c r="D914" s="252" t="s">
        <v>428</v>
      </c>
      <c r="E914" s="257" t="s">
        <v>21</v>
      </c>
      <c r="F914" s="258" t="s">
        <v>5302</v>
      </c>
      <c r="G914" s="256"/>
      <c r="H914" s="257" t="s">
        <v>21</v>
      </c>
      <c r="I914" s="259"/>
      <c r="J914" s="256"/>
      <c r="K914" s="256"/>
      <c r="L914" s="260"/>
      <c r="M914" s="261"/>
      <c r="N914" s="262"/>
      <c r="O914" s="262"/>
      <c r="P914" s="262"/>
      <c r="Q914" s="262"/>
      <c r="R914" s="262"/>
      <c r="S914" s="262"/>
      <c r="T914" s="263"/>
      <c r="AT914" s="264" t="s">
        <v>428</v>
      </c>
      <c r="AU914" s="264" t="s">
        <v>86</v>
      </c>
      <c r="AV914" s="12" t="s">
        <v>83</v>
      </c>
      <c r="AW914" s="12" t="s">
        <v>39</v>
      </c>
      <c r="AX914" s="12" t="s">
        <v>76</v>
      </c>
      <c r="AY914" s="264" t="s">
        <v>414</v>
      </c>
    </row>
    <row r="915" s="1" customFormat="1" ht="38.25" customHeight="1">
      <c r="B915" s="47"/>
      <c r="C915" s="298" t="s">
        <v>2175</v>
      </c>
      <c r="D915" s="298" t="s">
        <v>841</v>
      </c>
      <c r="E915" s="299" t="s">
        <v>5815</v>
      </c>
      <c r="F915" s="300" t="s">
        <v>5816</v>
      </c>
      <c r="G915" s="301" t="s">
        <v>678</v>
      </c>
      <c r="H915" s="302">
        <v>65</v>
      </c>
      <c r="I915" s="303"/>
      <c r="J915" s="304">
        <f>ROUND(I915*H915,2)</f>
        <v>0</v>
      </c>
      <c r="K915" s="300" t="s">
        <v>21</v>
      </c>
      <c r="L915" s="305"/>
      <c r="M915" s="306" t="s">
        <v>21</v>
      </c>
      <c r="N915" s="307" t="s">
        <v>47</v>
      </c>
      <c r="O915" s="48"/>
      <c r="P915" s="249">
        <f>O915*H915</f>
        <v>0</v>
      </c>
      <c r="Q915" s="249">
        <v>0.0025000000000000001</v>
      </c>
      <c r="R915" s="249">
        <f>Q915*H915</f>
        <v>0.16250000000000001</v>
      </c>
      <c r="S915" s="249">
        <v>0</v>
      </c>
      <c r="T915" s="250">
        <f>S915*H915</f>
        <v>0</v>
      </c>
      <c r="AR915" s="25" t="s">
        <v>818</v>
      </c>
      <c r="AT915" s="25" t="s">
        <v>841</v>
      </c>
      <c r="AU915" s="25" t="s">
        <v>86</v>
      </c>
      <c r="AY915" s="25" t="s">
        <v>414</v>
      </c>
      <c r="BE915" s="251">
        <f>IF(N915="základní",J915,0)</f>
        <v>0</v>
      </c>
      <c r="BF915" s="251">
        <f>IF(N915="snížená",J915,0)</f>
        <v>0</v>
      </c>
      <c r="BG915" s="251">
        <f>IF(N915="zákl. přenesená",J915,0)</f>
        <v>0</v>
      </c>
      <c r="BH915" s="251">
        <f>IF(N915="sníž. přenesená",J915,0)</f>
        <v>0</v>
      </c>
      <c r="BI915" s="251">
        <f>IF(N915="nulová",J915,0)</f>
        <v>0</v>
      </c>
      <c r="BJ915" s="25" t="s">
        <v>83</v>
      </c>
      <c r="BK915" s="251">
        <f>ROUND(I915*H915,2)</f>
        <v>0</v>
      </c>
      <c r="BL915" s="25" t="s">
        <v>690</v>
      </c>
      <c r="BM915" s="25" t="s">
        <v>5817</v>
      </c>
    </row>
    <row r="916" s="1" customFormat="1" ht="51" customHeight="1">
      <c r="B916" s="47"/>
      <c r="C916" s="298" t="s">
        <v>2180</v>
      </c>
      <c r="D916" s="298" t="s">
        <v>841</v>
      </c>
      <c r="E916" s="299" t="s">
        <v>5818</v>
      </c>
      <c r="F916" s="300" t="s">
        <v>5819</v>
      </c>
      <c r="G916" s="301" t="s">
        <v>678</v>
      </c>
      <c r="H916" s="302">
        <v>1</v>
      </c>
      <c r="I916" s="303"/>
      <c r="J916" s="304">
        <f>ROUND(I916*H916,2)</f>
        <v>0</v>
      </c>
      <c r="K916" s="300" t="s">
        <v>21</v>
      </c>
      <c r="L916" s="305"/>
      <c r="M916" s="306" t="s">
        <v>21</v>
      </c>
      <c r="N916" s="307" t="s">
        <v>47</v>
      </c>
      <c r="O916" s="48"/>
      <c r="P916" s="249">
        <f>O916*H916</f>
        <v>0</v>
      </c>
      <c r="Q916" s="249">
        <v>0.0025000000000000001</v>
      </c>
      <c r="R916" s="249">
        <f>Q916*H916</f>
        <v>0.0025000000000000001</v>
      </c>
      <c r="S916" s="249">
        <v>0</v>
      </c>
      <c r="T916" s="250">
        <f>S916*H916</f>
        <v>0</v>
      </c>
      <c r="AR916" s="25" t="s">
        <v>818</v>
      </c>
      <c r="AT916" s="25" t="s">
        <v>841</v>
      </c>
      <c r="AU916" s="25" t="s">
        <v>86</v>
      </c>
      <c r="AY916" s="25" t="s">
        <v>414</v>
      </c>
      <c r="BE916" s="251">
        <f>IF(N916="základní",J916,0)</f>
        <v>0</v>
      </c>
      <c r="BF916" s="251">
        <f>IF(N916="snížená",J916,0)</f>
        <v>0</v>
      </c>
      <c r="BG916" s="251">
        <f>IF(N916="zákl. přenesená",J916,0)</f>
        <v>0</v>
      </c>
      <c r="BH916" s="251">
        <f>IF(N916="sníž. přenesená",J916,0)</f>
        <v>0</v>
      </c>
      <c r="BI916" s="251">
        <f>IF(N916="nulová",J916,0)</f>
        <v>0</v>
      </c>
      <c r="BJ916" s="25" t="s">
        <v>83</v>
      </c>
      <c r="BK916" s="251">
        <f>ROUND(I916*H916,2)</f>
        <v>0</v>
      </c>
      <c r="BL916" s="25" t="s">
        <v>690</v>
      </c>
      <c r="BM916" s="25" t="s">
        <v>5820</v>
      </c>
    </row>
    <row r="917" s="1" customFormat="1" ht="16.5" customHeight="1">
      <c r="B917" s="47"/>
      <c r="C917" s="240" t="s">
        <v>157</v>
      </c>
      <c r="D917" s="240" t="s">
        <v>418</v>
      </c>
      <c r="E917" s="241" t="s">
        <v>5821</v>
      </c>
      <c r="F917" s="242" t="s">
        <v>5822</v>
      </c>
      <c r="G917" s="243" t="s">
        <v>678</v>
      </c>
      <c r="H917" s="244">
        <v>153</v>
      </c>
      <c r="I917" s="245"/>
      <c r="J917" s="246">
        <f>ROUND(I917*H917,2)</f>
        <v>0</v>
      </c>
      <c r="K917" s="242" t="s">
        <v>421</v>
      </c>
      <c r="L917" s="73"/>
      <c r="M917" s="247" t="s">
        <v>21</v>
      </c>
      <c r="N917" s="248" t="s">
        <v>47</v>
      </c>
      <c r="O917" s="48"/>
      <c r="P917" s="249">
        <f>O917*H917</f>
        <v>0</v>
      </c>
      <c r="Q917" s="249">
        <v>0.00023000000000000001</v>
      </c>
      <c r="R917" s="249">
        <f>Q917*H917</f>
        <v>0.035189999999999999</v>
      </c>
      <c r="S917" s="249">
        <v>0</v>
      </c>
      <c r="T917" s="250">
        <f>S917*H917</f>
        <v>0</v>
      </c>
      <c r="AR917" s="25" t="s">
        <v>690</v>
      </c>
      <c r="AT917" s="25" t="s">
        <v>418</v>
      </c>
      <c r="AU917" s="25" t="s">
        <v>86</v>
      </c>
      <c r="AY917" s="25" t="s">
        <v>414</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690</v>
      </c>
      <c r="BM917" s="25" t="s">
        <v>5823</v>
      </c>
    </row>
    <row r="918" s="1" customFormat="1">
      <c r="B918" s="47"/>
      <c r="C918" s="75"/>
      <c r="D918" s="252" t="s">
        <v>425</v>
      </c>
      <c r="E918" s="75"/>
      <c r="F918" s="253" t="s">
        <v>5824</v>
      </c>
      <c r="G918" s="75"/>
      <c r="H918" s="75"/>
      <c r="I918" s="208"/>
      <c r="J918" s="75"/>
      <c r="K918" s="75"/>
      <c r="L918" s="73"/>
      <c r="M918" s="254"/>
      <c r="N918" s="48"/>
      <c r="O918" s="48"/>
      <c r="P918" s="48"/>
      <c r="Q918" s="48"/>
      <c r="R918" s="48"/>
      <c r="S918" s="48"/>
      <c r="T918" s="96"/>
      <c r="AT918" s="25" t="s">
        <v>425</v>
      </c>
      <c r="AU918" s="25" t="s">
        <v>86</v>
      </c>
    </row>
    <row r="919" s="13" customFormat="1">
      <c r="B919" s="265"/>
      <c r="C919" s="266"/>
      <c r="D919" s="252" t="s">
        <v>428</v>
      </c>
      <c r="E919" s="267" t="s">
        <v>21</v>
      </c>
      <c r="F919" s="268" t="s">
        <v>5691</v>
      </c>
      <c r="G919" s="266"/>
      <c r="H919" s="269">
        <v>144</v>
      </c>
      <c r="I919" s="270"/>
      <c r="J919" s="266"/>
      <c r="K919" s="266"/>
      <c r="L919" s="271"/>
      <c r="M919" s="272"/>
      <c r="N919" s="273"/>
      <c r="O919" s="273"/>
      <c r="P919" s="273"/>
      <c r="Q919" s="273"/>
      <c r="R919" s="273"/>
      <c r="S919" s="273"/>
      <c r="T919" s="274"/>
      <c r="AT919" s="275" t="s">
        <v>428</v>
      </c>
      <c r="AU919" s="275" t="s">
        <v>86</v>
      </c>
      <c r="AV919" s="13" t="s">
        <v>86</v>
      </c>
      <c r="AW919" s="13" t="s">
        <v>39</v>
      </c>
      <c r="AX919" s="13" t="s">
        <v>76</v>
      </c>
      <c r="AY919" s="275" t="s">
        <v>414</v>
      </c>
    </row>
    <row r="920" s="13" customFormat="1">
      <c r="B920" s="265"/>
      <c r="C920" s="266"/>
      <c r="D920" s="252" t="s">
        <v>428</v>
      </c>
      <c r="E920" s="267" t="s">
        <v>21</v>
      </c>
      <c r="F920" s="268" t="s">
        <v>5692</v>
      </c>
      <c r="G920" s="266"/>
      <c r="H920" s="269">
        <v>9</v>
      </c>
      <c r="I920" s="270"/>
      <c r="J920" s="266"/>
      <c r="K920" s="266"/>
      <c r="L920" s="271"/>
      <c r="M920" s="272"/>
      <c r="N920" s="273"/>
      <c r="O920" s="273"/>
      <c r="P920" s="273"/>
      <c r="Q920" s="273"/>
      <c r="R920" s="273"/>
      <c r="S920" s="273"/>
      <c r="T920" s="274"/>
      <c r="AT920" s="275" t="s">
        <v>428</v>
      </c>
      <c r="AU920" s="275" t="s">
        <v>86</v>
      </c>
      <c r="AV920" s="13" t="s">
        <v>86</v>
      </c>
      <c r="AW920" s="13" t="s">
        <v>39</v>
      </c>
      <c r="AX920" s="13" t="s">
        <v>76</v>
      </c>
      <c r="AY920" s="275" t="s">
        <v>414</v>
      </c>
    </row>
    <row r="921" s="15" customFormat="1">
      <c r="B921" s="287"/>
      <c r="C921" s="288"/>
      <c r="D921" s="252" t="s">
        <v>428</v>
      </c>
      <c r="E921" s="289" t="s">
        <v>21</v>
      </c>
      <c r="F921" s="290" t="s">
        <v>235</v>
      </c>
      <c r="G921" s="288"/>
      <c r="H921" s="291">
        <v>153</v>
      </c>
      <c r="I921" s="292"/>
      <c r="J921" s="288"/>
      <c r="K921" s="288"/>
      <c r="L921" s="293"/>
      <c r="M921" s="294"/>
      <c r="N921" s="295"/>
      <c r="O921" s="295"/>
      <c r="P921" s="295"/>
      <c r="Q921" s="295"/>
      <c r="R921" s="295"/>
      <c r="S921" s="295"/>
      <c r="T921" s="296"/>
      <c r="AT921" s="297" t="s">
        <v>428</v>
      </c>
      <c r="AU921" s="297" t="s">
        <v>86</v>
      </c>
      <c r="AV921" s="15" t="s">
        <v>422</v>
      </c>
      <c r="AW921" s="15" t="s">
        <v>39</v>
      </c>
      <c r="AX921" s="15" t="s">
        <v>83</v>
      </c>
      <c r="AY921" s="297" t="s">
        <v>414</v>
      </c>
    </row>
    <row r="922" s="12" customFormat="1">
      <c r="B922" s="255"/>
      <c r="C922" s="256"/>
      <c r="D922" s="252" t="s">
        <v>428</v>
      </c>
      <c r="E922" s="257" t="s">
        <v>21</v>
      </c>
      <c r="F922" s="258" t="s">
        <v>4883</v>
      </c>
      <c r="G922" s="256"/>
      <c r="H922" s="257" t="s">
        <v>21</v>
      </c>
      <c r="I922" s="259"/>
      <c r="J922" s="256"/>
      <c r="K922" s="256"/>
      <c r="L922" s="260"/>
      <c r="M922" s="261"/>
      <c r="N922" s="262"/>
      <c r="O922" s="262"/>
      <c r="P922" s="262"/>
      <c r="Q922" s="262"/>
      <c r="R922" s="262"/>
      <c r="S922" s="262"/>
      <c r="T922" s="263"/>
      <c r="AT922" s="264" t="s">
        <v>428</v>
      </c>
      <c r="AU922" s="264" t="s">
        <v>86</v>
      </c>
      <c r="AV922" s="12" t="s">
        <v>83</v>
      </c>
      <c r="AW922" s="12" t="s">
        <v>39</v>
      </c>
      <c r="AX922" s="12" t="s">
        <v>76</v>
      </c>
      <c r="AY922" s="264" t="s">
        <v>414</v>
      </c>
    </row>
    <row r="923" s="1" customFormat="1" ht="16.5" customHeight="1">
      <c r="B923" s="47"/>
      <c r="C923" s="240" t="s">
        <v>2188</v>
      </c>
      <c r="D923" s="240" t="s">
        <v>418</v>
      </c>
      <c r="E923" s="241" t="s">
        <v>5825</v>
      </c>
      <c r="F923" s="242" t="s">
        <v>5826</v>
      </c>
      <c r="G923" s="243" t="s">
        <v>678</v>
      </c>
      <c r="H923" s="244">
        <v>4</v>
      </c>
      <c r="I923" s="245"/>
      <c r="J923" s="246">
        <f>ROUND(I923*H923,2)</f>
        <v>0</v>
      </c>
      <c r="K923" s="242" t="s">
        <v>421</v>
      </c>
      <c r="L923" s="73"/>
      <c r="M923" s="247" t="s">
        <v>21</v>
      </c>
      <c r="N923" s="248" t="s">
        <v>47</v>
      </c>
      <c r="O923" s="48"/>
      <c r="P923" s="249">
        <f>O923*H923</f>
        <v>0</v>
      </c>
      <c r="Q923" s="249">
        <v>0.00027999999999999998</v>
      </c>
      <c r="R923" s="249">
        <f>Q923*H923</f>
        <v>0.0011199999999999999</v>
      </c>
      <c r="S923" s="249">
        <v>0</v>
      </c>
      <c r="T923" s="250">
        <f>S923*H923</f>
        <v>0</v>
      </c>
      <c r="AR923" s="25" t="s">
        <v>690</v>
      </c>
      <c r="AT923" s="25" t="s">
        <v>418</v>
      </c>
      <c r="AU923" s="25" t="s">
        <v>86</v>
      </c>
      <c r="AY923" s="25" t="s">
        <v>414</v>
      </c>
      <c r="BE923" s="251">
        <f>IF(N923="základní",J923,0)</f>
        <v>0</v>
      </c>
      <c r="BF923" s="251">
        <f>IF(N923="snížená",J923,0)</f>
        <v>0</v>
      </c>
      <c r="BG923" s="251">
        <f>IF(N923="zákl. přenesená",J923,0)</f>
        <v>0</v>
      </c>
      <c r="BH923" s="251">
        <f>IF(N923="sníž. přenesená",J923,0)</f>
        <v>0</v>
      </c>
      <c r="BI923" s="251">
        <f>IF(N923="nulová",J923,0)</f>
        <v>0</v>
      </c>
      <c r="BJ923" s="25" t="s">
        <v>83</v>
      </c>
      <c r="BK923" s="251">
        <f>ROUND(I923*H923,2)</f>
        <v>0</v>
      </c>
      <c r="BL923" s="25" t="s">
        <v>690</v>
      </c>
      <c r="BM923" s="25" t="s">
        <v>5827</v>
      </c>
    </row>
    <row r="924" s="1" customFormat="1">
      <c r="B924" s="47"/>
      <c r="C924" s="75"/>
      <c r="D924" s="252" t="s">
        <v>425</v>
      </c>
      <c r="E924" s="75"/>
      <c r="F924" s="253" t="s">
        <v>5824</v>
      </c>
      <c r="G924" s="75"/>
      <c r="H924" s="75"/>
      <c r="I924" s="208"/>
      <c r="J924" s="75"/>
      <c r="K924" s="75"/>
      <c r="L924" s="73"/>
      <c r="M924" s="254"/>
      <c r="N924" s="48"/>
      <c r="O924" s="48"/>
      <c r="P924" s="48"/>
      <c r="Q924" s="48"/>
      <c r="R924" s="48"/>
      <c r="S924" s="48"/>
      <c r="T924" s="96"/>
      <c r="AT924" s="25" t="s">
        <v>425</v>
      </c>
      <c r="AU924" s="25" t="s">
        <v>86</v>
      </c>
    </row>
    <row r="925" s="13" customFormat="1">
      <c r="B925" s="265"/>
      <c r="C925" s="266"/>
      <c r="D925" s="252" t="s">
        <v>428</v>
      </c>
      <c r="E925" s="267" t="s">
        <v>21</v>
      </c>
      <c r="F925" s="268" t="s">
        <v>5828</v>
      </c>
      <c r="G925" s="266"/>
      <c r="H925" s="269">
        <v>2</v>
      </c>
      <c r="I925" s="270"/>
      <c r="J925" s="266"/>
      <c r="K925" s="266"/>
      <c r="L925" s="271"/>
      <c r="M925" s="272"/>
      <c r="N925" s="273"/>
      <c r="O925" s="273"/>
      <c r="P925" s="273"/>
      <c r="Q925" s="273"/>
      <c r="R925" s="273"/>
      <c r="S925" s="273"/>
      <c r="T925" s="274"/>
      <c r="AT925" s="275" t="s">
        <v>428</v>
      </c>
      <c r="AU925" s="275" t="s">
        <v>86</v>
      </c>
      <c r="AV925" s="13" t="s">
        <v>86</v>
      </c>
      <c r="AW925" s="13" t="s">
        <v>39</v>
      </c>
      <c r="AX925" s="13" t="s">
        <v>76</v>
      </c>
      <c r="AY925" s="275" t="s">
        <v>414</v>
      </c>
    </row>
    <row r="926" s="13" customFormat="1">
      <c r="B926" s="265"/>
      <c r="C926" s="266"/>
      <c r="D926" s="252" t="s">
        <v>428</v>
      </c>
      <c r="E926" s="267" t="s">
        <v>21</v>
      </c>
      <c r="F926" s="268" t="s">
        <v>5829</v>
      </c>
      <c r="G926" s="266"/>
      <c r="H926" s="269">
        <v>2</v>
      </c>
      <c r="I926" s="270"/>
      <c r="J926" s="266"/>
      <c r="K926" s="266"/>
      <c r="L926" s="271"/>
      <c r="M926" s="272"/>
      <c r="N926" s="273"/>
      <c r="O926" s="273"/>
      <c r="P926" s="273"/>
      <c r="Q926" s="273"/>
      <c r="R926" s="273"/>
      <c r="S926" s="273"/>
      <c r="T926" s="274"/>
      <c r="AT926" s="275" t="s">
        <v>428</v>
      </c>
      <c r="AU926" s="275" t="s">
        <v>86</v>
      </c>
      <c r="AV926" s="13" t="s">
        <v>86</v>
      </c>
      <c r="AW926" s="13" t="s">
        <v>39</v>
      </c>
      <c r="AX926" s="13" t="s">
        <v>76</v>
      </c>
      <c r="AY926" s="275" t="s">
        <v>414</v>
      </c>
    </row>
    <row r="927" s="15" customFormat="1">
      <c r="B927" s="287"/>
      <c r="C927" s="288"/>
      <c r="D927" s="252" t="s">
        <v>428</v>
      </c>
      <c r="E927" s="289" t="s">
        <v>21</v>
      </c>
      <c r="F927" s="290" t="s">
        <v>235</v>
      </c>
      <c r="G927" s="288"/>
      <c r="H927" s="291">
        <v>4</v>
      </c>
      <c r="I927" s="292"/>
      <c r="J927" s="288"/>
      <c r="K927" s="288"/>
      <c r="L927" s="293"/>
      <c r="M927" s="294"/>
      <c r="N927" s="295"/>
      <c r="O927" s="295"/>
      <c r="P927" s="295"/>
      <c r="Q927" s="295"/>
      <c r="R927" s="295"/>
      <c r="S927" s="295"/>
      <c r="T927" s="296"/>
      <c r="AT927" s="297" t="s">
        <v>428</v>
      </c>
      <c r="AU927" s="297" t="s">
        <v>86</v>
      </c>
      <c r="AV927" s="15" t="s">
        <v>422</v>
      </c>
      <c r="AW927" s="15" t="s">
        <v>39</v>
      </c>
      <c r="AX927" s="15" t="s">
        <v>83</v>
      </c>
      <c r="AY927" s="297" t="s">
        <v>414</v>
      </c>
    </row>
    <row r="928" s="12" customFormat="1">
      <c r="B928" s="255"/>
      <c r="C928" s="256"/>
      <c r="D928" s="252" t="s">
        <v>428</v>
      </c>
      <c r="E928" s="257" t="s">
        <v>21</v>
      </c>
      <c r="F928" s="258" t="s">
        <v>5302</v>
      </c>
      <c r="G928" s="256"/>
      <c r="H928" s="257" t="s">
        <v>21</v>
      </c>
      <c r="I928" s="259"/>
      <c r="J928" s="256"/>
      <c r="K928" s="256"/>
      <c r="L928" s="260"/>
      <c r="M928" s="261"/>
      <c r="N928" s="262"/>
      <c r="O928" s="262"/>
      <c r="P928" s="262"/>
      <c r="Q928" s="262"/>
      <c r="R928" s="262"/>
      <c r="S928" s="262"/>
      <c r="T928" s="263"/>
      <c r="AT928" s="264" t="s">
        <v>428</v>
      </c>
      <c r="AU928" s="264" t="s">
        <v>86</v>
      </c>
      <c r="AV928" s="12" t="s">
        <v>83</v>
      </c>
      <c r="AW928" s="12" t="s">
        <v>39</v>
      </c>
      <c r="AX928" s="12" t="s">
        <v>76</v>
      </c>
      <c r="AY928" s="264" t="s">
        <v>414</v>
      </c>
    </row>
    <row r="929" s="1" customFormat="1" ht="25.5" customHeight="1">
      <c r="B929" s="47"/>
      <c r="C929" s="240" t="s">
        <v>2193</v>
      </c>
      <c r="D929" s="240" t="s">
        <v>418</v>
      </c>
      <c r="E929" s="241" t="s">
        <v>5830</v>
      </c>
      <c r="F929" s="242" t="s">
        <v>5831</v>
      </c>
      <c r="G929" s="243" t="s">
        <v>678</v>
      </c>
      <c r="H929" s="244">
        <v>65</v>
      </c>
      <c r="I929" s="245"/>
      <c r="J929" s="246">
        <f>ROUND(I929*H929,2)</f>
        <v>0</v>
      </c>
      <c r="K929" s="242" t="s">
        <v>421</v>
      </c>
      <c r="L929" s="73"/>
      <c r="M929" s="247" t="s">
        <v>21</v>
      </c>
      <c r="N929" s="248" t="s">
        <v>47</v>
      </c>
      <c r="O929" s="48"/>
      <c r="P929" s="249">
        <f>O929*H929</f>
        <v>0</v>
      </c>
      <c r="Q929" s="249">
        <v>0.00075000000000000002</v>
      </c>
      <c r="R929" s="249">
        <f>Q929*H929</f>
        <v>0.048750000000000002</v>
      </c>
      <c r="S929" s="249">
        <v>0</v>
      </c>
      <c r="T929" s="250">
        <f>S929*H929</f>
        <v>0</v>
      </c>
      <c r="AR929" s="25" t="s">
        <v>690</v>
      </c>
      <c r="AT929" s="25" t="s">
        <v>418</v>
      </c>
      <c r="AU929" s="25" t="s">
        <v>86</v>
      </c>
      <c r="AY929" s="25" t="s">
        <v>414</v>
      </c>
      <c r="BE929" s="251">
        <f>IF(N929="základní",J929,0)</f>
        <v>0</v>
      </c>
      <c r="BF929" s="251">
        <f>IF(N929="snížená",J929,0)</f>
        <v>0</v>
      </c>
      <c r="BG929" s="251">
        <f>IF(N929="zákl. přenesená",J929,0)</f>
        <v>0</v>
      </c>
      <c r="BH929" s="251">
        <f>IF(N929="sníž. přenesená",J929,0)</f>
        <v>0</v>
      </c>
      <c r="BI929" s="251">
        <f>IF(N929="nulová",J929,0)</f>
        <v>0</v>
      </c>
      <c r="BJ929" s="25" t="s">
        <v>83</v>
      </c>
      <c r="BK929" s="251">
        <f>ROUND(I929*H929,2)</f>
        <v>0</v>
      </c>
      <c r="BL929" s="25" t="s">
        <v>690</v>
      </c>
      <c r="BM929" s="25" t="s">
        <v>5832</v>
      </c>
    </row>
    <row r="930" s="1" customFormat="1">
      <c r="B930" s="47"/>
      <c r="C930" s="75"/>
      <c r="D930" s="252" t="s">
        <v>425</v>
      </c>
      <c r="E930" s="75"/>
      <c r="F930" s="253" t="s">
        <v>5824</v>
      </c>
      <c r="G930" s="75"/>
      <c r="H930" s="75"/>
      <c r="I930" s="208"/>
      <c r="J930" s="75"/>
      <c r="K930" s="75"/>
      <c r="L930" s="73"/>
      <c r="M930" s="254"/>
      <c r="N930" s="48"/>
      <c r="O930" s="48"/>
      <c r="P930" s="48"/>
      <c r="Q930" s="48"/>
      <c r="R930" s="48"/>
      <c r="S930" s="48"/>
      <c r="T930" s="96"/>
      <c r="AT930" s="25" t="s">
        <v>425</v>
      </c>
      <c r="AU930" s="25" t="s">
        <v>86</v>
      </c>
    </row>
    <row r="931" s="13" customFormat="1">
      <c r="B931" s="265"/>
      <c r="C931" s="266"/>
      <c r="D931" s="252" t="s">
        <v>428</v>
      </c>
      <c r="E931" s="267" t="s">
        <v>21</v>
      </c>
      <c r="F931" s="268" t="s">
        <v>5711</v>
      </c>
      <c r="G931" s="266"/>
      <c r="H931" s="269">
        <v>65</v>
      </c>
      <c r="I931" s="270"/>
      <c r="J931" s="266"/>
      <c r="K931" s="266"/>
      <c r="L931" s="271"/>
      <c r="M931" s="272"/>
      <c r="N931" s="273"/>
      <c r="O931" s="273"/>
      <c r="P931" s="273"/>
      <c r="Q931" s="273"/>
      <c r="R931" s="273"/>
      <c r="S931" s="273"/>
      <c r="T931" s="274"/>
      <c r="AT931" s="275" t="s">
        <v>428</v>
      </c>
      <c r="AU931" s="275" t="s">
        <v>86</v>
      </c>
      <c r="AV931" s="13" t="s">
        <v>86</v>
      </c>
      <c r="AW931" s="13" t="s">
        <v>39</v>
      </c>
      <c r="AX931" s="13" t="s">
        <v>83</v>
      </c>
      <c r="AY931" s="275" t="s">
        <v>414</v>
      </c>
    </row>
    <row r="932" s="1" customFormat="1" ht="25.5" customHeight="1">
      <c r="B932" s="47"/>
      <c r="C932" s="240" t="s">
        <v>2197</v>
      </c>
      <c r="D932" s="240" t="s">
        <v>418</v>
      </c>
      <c r="E932" s="241" t="s">
        <v>5833</v>
      </c>
      <c r="F932" s="242" t="s">
        <v>5834</v>
      </c>
      <c r="G932" s="243" t="s">
        <v>678</v>
      </c>
      <c r="H932" s="244">
        <v>6</v>
      </c>
      <c r="I932" s="245"/>
      <c r="J932" s="246">
        <f>ROUND(I932*H932,2)</f>
        <v>0</v>
      </c>
      <c r="K932" s="242" t="s">
        <v>21</v>
      </c>
      <c r="L932" s="73"/>
      <c r="M932" s="247" t="s">
        <v>21</v>
      </c>
      <c r="N932" s="248" t="s">
        <v>47</v>
      </c>
      <c r="O932" s="48"/>
      <c r="P932" s="249">
        <f>O932*H932</f>
        <v>0</v>
      </c>
      <c r="Q932" s="249">
        <v>0.00027999999999999998</v>
      </c>
      <c r="R932" s="249">
        <f>Q932*H932</f>
        <v>0.0016799999999999999</v>
      </c>
      <c r="S932" s="249">
        <v>0</v>
      </c>
      <c r="T932" s="250">
        <f>S932*H932</f>
        <v>0</v>
      </c>
      <c r="AR932" s="25" t="s">
        <v>690</v>
      </c>
      <c r="AT932" s="25" t="s">
        <v>418</v>
      </c>
      <c r="AU932" s="25" t="s">
        <v>86</v>
      </c>
      <c r="AY932" s="25" t="s">
        <v>414</v>
      </c>
      <c r="BE932" s="251">
        <f>IF(N932="základní",J932,0)</f>
        <v>0</v>
      </c>
      <c r="BF932" s="251">
        <f>IF(N932="snížená",J932,0)</f>
        <v>0</v>
      </c>
      <c r="BG932" s="251">
        <f>IF(N932="zákl. přenesená",J932,0)</f>
        <v>0</v>
      </c>
      <c r="BH932" s="251">
        <f>IF(N932="sníž. přenesená",J932,0)</f>
        <v>0</v>
      </c>
      <c r="BI932" s="251">
        <f>IF(N932="nulová",J932,0)</f>
        <v>0</v>
      </c>
      <c r="BJ932" s="25" t="s">
        <v>83</v>
      </c>
      <c r="BK932" s="251">
        <f>ROUND(I932*H932,2)</f>
        <v>0</v>
      </c>
      <c r="BL932" s="25" t="s">
        <v>690</v>
      </c>
      <c r="BM932" s="25" t="s">
        <v>5835</v>
      </c>
    </row>
    <row r="933" s="13" customFormat="1">
      <c r="B933" s="265"/>
      <c r="C933" s="266"/>
      <c r="D933" s="252" t="s">
        <v>428</v>
      </c>
      <c r="E933" s="267" t="s">
        <v>21</v>
      </c>
      <c r="F933" s="268" t="s">
        <v>5680</v>
      </c>
      <c r="G933" s="266"/>
      <c r="H933" s="269">
        <v>6</v>
      </c>
      <c r="I933" s="270"/>
      <c r="J933" s="266"/>
      <c r="K933" s="266"/>
      <c r="L933" s="271"/>
      <c r="M933" s="272"/>
      <c r="N933" s="273"/>
      <c r="O933" s="273"/>
      <c r="P933" s="273"/>
      <c r="Q933" s="273"/>
      <c r="R933" s="273"/>
      <c r="S933" s="273"/>
      <c r="T933" s="274"/>
      <c r="AT933" s="275" t="s">
        <v>428</v>
      </c>
      <c r="AU933" s="275" t="s">
        <v>86</v>
      </c>
      <c r="AV933" s="13" t="s">
        <v>86</v>
      </c>
      <c r="AW933" s="13" t="s">
        <v>39</v>
      </c>
      <c r="AX933" s="13" t="s">
        <v>83</v>
      </c>
      <c r="AY933" s="275" t="s">
        <v>414</v>
      </c>
    </row>
    <row r="934" s="1" customFormat="1" ht="16.5" customHeight="1">
      <c r="B934" s="47"/>
      <c r="C934" s="240" t="s">
        <v>2201</v>
      </c>
      <c r="D934" s="240" t="s">
        <v>418</v>
      </c>
      <c r="E934" s="241" t="s">
        <v>5836</v>
      </c>
      <c r="F934" s="242" t="s">
        <v>5837</v>
      </c>
      <c r="G934" s="243" t="s">
        <v>678</v>
      </c>
      <c r="H934" s="244">
        <v>3</v>
      </c>
      <c r="I934" s="245"/>
      <c r="J934" s="246">
        <f>ROUND(I934*H934,2)</f>
        <v>0</v>
      </c>
      <c r="K934" s="242" t="s">
        <v>421</v>
      </c>
      <c r="L934" s="73"/>
      <c r="M934" s="247" t="s">
        <v>21</v>
      </c>
      <c r="N934" s="248" t="s">
        <v>47</v>
      </c>
      <c r="O934" s="48"/>
      <c r="P934" s="249">
        <f>O934*H934</f>
        <v>0</v>
      </c>
      <c r="Q934" s="249">
        <v>0.0012800000000000001</v>
      </c>
      <c r="R934" s="249">
        <f>Q934*H934</f>
        <v>0.0038400000000000005</v>
      </c>
      <c r="S934" s="249">
        <v>0</v>
      </c>
      <c r="T934" s="250">
        <f>S934*H934</f>
        <v>0</v>
      </c>
      <c r="AR934" s="25" t="s">
        <v>690</v>
      </c>
      <c r="AT934" s="25" t="s">
        <v>418</v>
      </c>
      <c r="AU934" s="25" t="s">
        <v>86</v>
      </c>
      <c r="AY934" s="25" t="s">
        <v>414</v>
      </c>
      <c r="BE934" s="251">
        <f>IF(N934="základní",J934,0)</f>
        <v>0</v>
      </c>
      <c r="BF934" s="251">
        <f>IF(N934="snížená",J934,0)</f>
        <v>0</v>
      </c>
      <c r="BG934" s="251">
        <f>IF(N934="zákl. přenesená",J934,0)</f>
        <v>0</v>
      </c>
      <c r="BH934" s="251">
        <f>IF(N934="sníž. přenesená",J934,0)</f>
        <v>0</v>
      </c>
      <c r="BI934" s="251">
        <f>IF(N934="nulová",J934,0)</f>
        <v>0</v>
      </c>
      <c r="BJ934" s="25" t="s">
        <v>83</v>
      </c>
      <c r="BK934" s="251">
        <f>ROUND(I934*H934,2)</f>
        <v>0</v>
      </c>
      <c r="BL934" s="25" t="s">
        <v>690</v>
      </c>
      <c r="BM934" s="25" t="s">
        <v>5838</v>
      </c>
    </row>
    <row r="935" s="1" customFormat="1">
      <c r="B935" s="47"/>
      <c r="C935" s="75"/>
      <c r="D935" s="252" t="s">
        <v>425</v>
      </c>
      <c r="E935" s="75"/>
      <c r="F935" s="253" t="s">
        <v>5824</v>
      </c>
      <c r="G935" s="75"/>
      <c r="H935" s="75"/>
      <c r="I935" s="208"/>
      <c r="J935" s="75"/>
      <c r="K935" s="75"/>
      <c r="L935" s="73"/>
      <c r="M935" s="254"/>
      <c r="N935" s="48"/>
      <c r="O935" s="48"/>
      <c r="P935" s="48"/>
      <c r="Q935" s="48"/>
      <c r="R935" s="48"/>
      <c r="S935" s="48"/>
      <c r="T935" s="96"/>
      <c r="AT935" s="25" t="s">
        <v>425</v>
      </c>
      <c r="AU935" s="25" t="s">
        <v>86</v>
      </c>
    </row>
    <row r="936" s="13" customFormat="1">
      <c r="B936" s="265"/>
      <c r="C936" s="266"/>
      <c r="D936" s="252" t="s">
        <v>428</v>
      </c>
      <c r="E936" s="267" t="s">
        <v>21</v>
      </c>
      <c r="F936" s="268" t="s">
        <v>5839</v>
      </c>
      <c r="G936" s="266"/>
      <c r="H936" s="269">
        <v>3</v>
      </c>
      <c r="I936" s="270"/>
      <c r="J936" s="266"/>
      <c r="K936" s="266"/>
      <c r="L936" s="271"/>
      <c r="M936" s="272"/>
      <c r="N936" s="273"/>
      <c r="O936" s="273"/>
      <c r="P936" s="273"/>
      <c r="Q936" s="273"/>
      <c r="R936" s="273"/>
      <c r="S936" s="273"/>
      <c r="T936" s="274"/>
      <c r="AT936" s="275" t="s">
        <v>428</v>
      </c>
      <c r="AU936" s="275" t="s">
        <v>86</v>
      </c>
      <c r="AV936" s="13" t="s">
        <v>86</v>
      </c>
      <c r="AW936" s="13" t="s">
        <v>39</v>
      </c>
      <c r="AX936" s="13" t="s">
        <v>83</v>
      </c>
      <c r="AY936" s="275" t="s">
        <v>414</v>
      </c>
    </row>
    <row r="937" s="1" customFormat="1" ht="16.5" customHeight="1">
      <c r="B937" s="47"/>
      <c r="C937" s="240" t="s">
        <v>2205</v>
      </c>
      <c r="D937" s="240" t="s">
        <v>418</v>
      </c>
      <c r="E937" s="241" t="s">
        <v>5840</v>
      </c>
      <c r="F937" s="242" t="s">
        <v>5841</v>
      </c>
      <c r="G937" s="243" t="s">
        <v>678</v>
      </c>
      <c r="H937" s="244">
        <v>3</v>
      </c>
      <c r="I937" s="245"/>
      <c r="J937" s="246">
        <f>ROUND(I937*H937,2)</f>
        <v>0</v>
      </c>
      <c r="K937" s="242" t="s">
        <v>21</v>
      </c>
      <c r="L937" s="73"/>
      <c r="M937" s="247" t="s">
        <v>21</v>
      </c>
      <c r="N937" s="248" t="s">
        <v>47</v>
      </c>
      <c r="O937" s="48"/>
      <c r="P937" s="249">
        <f>O937*H937</f>
        <v>0</v>
      </c>
      <c r="Q937" s="249">
        <v>0.0012800000000000001</v>
      </c>
      <c r="R937" s="249">
        <f>Q937*H937</f>
        <v>0.0038400000000000005</v>
      </c>
      <c r="S937" s="249">
        <v>0</v>
      </c>
      <c r="T937" s="250">
        <f>S937*H937</f>
        <v>0</v>
      </c>
      <c r="AR937" s="25" t="s">
        <v>690</v>
      </c>
      <c r="AT937" s="25" t="s">
        <v>418</v>
      </c>
      <c r="AU937" s="25" t="s">
        <v>86</v>
      </c>
      <c r="AY937" s="25" t="s">
        <v>414</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690</v>
      </c>
      <c r="BM937" s="25" t="s">
        <v>5842</v>
      </c>
    </row>
    <row r="938" s="13" customFormat="1">
      <c r="B938" s="265"/>
      <c r="C938" s="266"/>
      <c r="D938" s="252" t="s">
        <v>428</v>
      </c>
      <c r="E938" s="267" t="s">
        <v>21</v>
      </c>
      <c r="F938" s="268" t="s">
        <v>5843</v>
      </c>
      <c r="G938" s="266"/>
      <c r="H938" s="269">
        <v>3</v>
      </c>
      <c r="I938" s="270"/>
      <c r="J938" s="266"/>
      <c r="K938" s="266"/>
      <c r="L938" s="271"/>
      <c r="M938" s="272"/>
      <c r="N938" s="273"/>
      <c r="O938" s="273"/>
      <c r="P938" s="273"/>
      <c r="Q938" s="273"/>
      <c r="R938" s="273"/>
      <c r="S938" s="273"/>
      <c r="T938" s="274"/>
      <c r="AT938" s="275" t="s">
        <v>428</v>
      </c>
      <c r="AU938" s="275" t="s">
        <v>86</v>
      </c>
      <c r="AV938" s="13" t="s">
        <v>86</v>
      </c>
      <c r="AW938" s="13" t="s">
        <v>39</v>
      </c>
      <c r="AX938" s="13" t="s">
        <v>83</v>
      </c>
      <c r="AY938" s="275" t="s">
        <v>414</v>
      </c>
    </row>
    <row r="939" s="1" customFormat="1" ht="16.5" customHeight="1">
      <c r="B939" s="47"/>
      <c r="C939" s="240" t="s">
        <v>2209</v>
      </c>
      <c r="D939" s="240" t="s">
        <v>418</v>
      </c>
      <c r="E939" s="241" t="s">
        <v>5844</v>
      </c>
      <c r="F939" s="242" t="s">
        <v>5845</v>
      </c>
      <c r="G939" s="243" t="s">
        <v>678</v>
      </c>
      <c r="H939" s="244">
        <v>9</v>
      </c>
      <c r="I939" s="245"/>
      <c r="J939" s="246">
        <f>ROUND(I939*H939,2)</f>
        <v>0</v>
      </c>
      <c r="K939" s="242" t="s">
        <v>21</v>
      </c>
      <c r="L939" s="73"/>
      <c r="M939" s="247" t="s">
        <v>21</v>
      </c>
      <c r="N939" s="248" t="s">
        <v>47</v>
      </c>
      <c r="O939" s="48"/>
      <c r="P939" s="249">
        <f>O939*H939</f>
        <v>0</v>
      </c>
      <c r="Q939" s="249">
        <v>0.0012800000000000001</v>
      </c>
      <c r="R939" s="249">
        <f>Q939*H939</f>
        <v>0.011520000000000001</v>
      </c>
      <c r="S939" s="249">
        <v>0</v>
      </c>
      <c r="T939" s="250">
        <f>S939*H939</f>
        <v>0</v>
      </c>
      <c r="AR939" s="25" t="s">
        <v>690</v>
      </c>
      <c r="AT939" s="25" t="s">
        <v>418</v>
      </c>
      <c r="AU939" s="25" t="s">
        <v>86</v>
      </c>
      <c r="AY939" s="25" t="s">
        <v>414</v>
      </c>
      <c r="BE939" s="251">
        <f>IF(N939="základní",J939,0)</f>
        <v>0</v>
      </c>
      <c r="BF939" s="251">
        <f>IF(N939="snížená",J939,0)</f>
        <v>0</v>
      </c>
      <c r="BG939" s="251">
        <f>IF(N939="zákl. přenesená",J939,0)</f>
        <v>0</v>
      </c>
      <c r="BH939" s="251">
        <f>IF(N939="sníž. přenesená",J939,0)</f>
        <v>0</v>
      </c>
      <c r="BI939" s="251">
        <f>IF(N939="nulová",J939,0)</f>
        <v>0</v>
      </c>
      <c r="BJ939" s="25" t="s">
        <v>83</v>
      </c>
      <c r="BK939" s="251">
        <f>ROUND(I939*H939,2)</f>
        <v>0</v>
      </c>
      <c r="BL939" s="25" t="s">
        <v>690</v>
      </c>
      <c r="BM939" s="25" t="s">
        <v>5846</v>
      </c>
    </row>
    <row r="940" s="13" customFormat="1">
      <c r="B940" s="265"/>
      <c r="C940" s="266"/>
      <c r="D940" s="252" t="s">
        <v>428</v>
      </c>
      <c r="E940" s="267" t="s">
        <v>21</v>
      </c>
      <c r="F940" s="268" t="s">
        <v>5847</v>
      </c>
      <c r="G940" s="266"/>
      <c r="H940" s="269">
        <v>9</v>
      </c>
      <c r="I940" s="270"/>
      <c r="J940" s="266"/>
      <c r="K940" s="266"/>
      <c r="L940" s="271"/>
      <c r="M940" s="272"/>
      <c r="N940" s="273"/>
      <c r="O940" s="273"/>
      <c r="P940" s="273"/>
      <c r="Q940" s="273"/>
      <c r="R940" s="273"/>
      <c r="S940" s="273"/>
      <c r="T940" s="274"/>
      <c r="AT940" s="275" t="s">
        <v>428</v>
      </c>
      <c r="AU940" s="275" t="s">
        <v>86</v>
      </c>
      <c r="AV940" s="13" t="s">
        <v>86</v>
      </c>
      <c r="AW940" s="13" t="s">
        <v>39</v>
      </c>
      <c r="AX940" s="13" t="s">
        <v>83</v>
      </c>
      <c r="AY940" s="275" t="s">
        <v>414</v>
      </c>
    </row>
    <row r="941" s="1" customFormat="1" ht="25.5" customHeight="1">
      <c r="B941" s="47"/>
      <c r="C941" s="240" t="s">
        <v>2213</v>
      </c>
      <c r="D941" s="240" t="s">
        <v>418</v>
      </c>
      <c r="E941" s="241" t="s">
        <v>5848</v>
      </c>
      <c r="F941" s="242" t="s">
        <v>5849</v>
      </c>
      <c r="G941" s="243" t="s">
        <v>678</v>
      </c>
      <c r="H941" s="244">
        <v>3</v>
      </c>
      <c r="I941" s="245"/>
      <c r="J941" s="246">
        <f>ROUND(I941*H941,2)</f>
        <v>0</v>
      </c>
      <c r="K941" s="242" t="s">
        <v>421</v>
      </c>
      <c r="L941" s="73"/>
      <c r="M941" s="247" t="s">
        <v>21</v>
      </c>
      <c r="N941" s="248" t="s">
        <v>47</v>
      </c>
      <c r="O941" s="48"/>
      <c r="P941" s="249">
        <f>O941*H941</f>
        <v>0</v>
      </c>
      <c r="Q941" s="249">
        <v>0.00013999999999999999</v>
      </c>
      <c r="R941" s="249">
        <f>Q941*H941</f>
        <v>0.00041999999999999996</v>
      </c>
      <c r="S941" s="249">
        <v>0</v>
      </c>
      <c r="T941" s="250">
        <f>S941*H941</f>
        <v>0</v>
      </c>
      <c r="AR941" s="25" t="s">
        <v>690</v>
      </c>
      <c r="AT941" s="25" t="s">
        <v>418</v>
      </c>
      <c r="AU941" s="25" t="s">
        <v>86</v>
      </c>
      <c r="AY941" s="25" t="s">
        <v>414</v>
      </c>
      <c r="BE941" s="251">
        <f>IF(N941="základní",J941,0)</f>
        <v>0</v>
      </c>
      <c r="BF941" s="251">
        <f>IF(N941="snížená",J941,0)</f>
        <v>0</v>
      </c>
      <c r="BG941" s="251">
        <f>IF(N941="zákl. přenesená",J941,0)</f>
        <v>0</v>
      </c>
      <c r="BH941" s="251">
        <f>IF(N941="sníž. přenesená",J941,0)</f>
        <v>0</v>
      </c>
      <c r="BI941" s="251">
        <f>IF(N941="nulová",J941,0)</f>
        <v>0</v>
      </c>
      <c r="BJ941" s="25" t="s">
        <v>83</v>
      </c>
      <c r="BK941" s="251">
        <f>ROUND(I941*H941,2)</f>
        <v>0</v>
      </c>
      <c r="BL941" s="25" t="s">
        <v>690</v>
      </c>
      <c r="BM941" s="25" t="s">
        <v>5850</v>
      </c>
    </row>
    <row r="942" s="1" customFormat="1">
      <c r="B942" s="47"/>
      <c r="C942" s="75"/>
      <c r="D942" s="252" t="s">
        <v>425</v>
      </c>
      <c r="E942" s="75"/>
      <c r="F942" s="253" t="s">
        <v>5824</v>
      </c>
      <c r="G942" s="75"/>
      <c r="H942" s="75"/>
      <c r="I942" s="208"/>
      <c r="J942" s="75"/>
      <c r="K942" s="75"/>
      <c r="L942" s="73"/>
      <c r="M942" s="254"/>
      <c r="N942" s="48"/>
      <c r="O942" s="48"/>
      <c r="P942" s="48"/>
      <c r="Q942" s="48"/>
      <c r="R942" s="48"/>
      <c r="S942" s="48"/>
      <c r="T942" s="96"/>
      <c r="AT942" s="25" t="s">
        <v>425</v>
      </c>
      <c r="AU942" s="25" t="s">
        <v>86</v>
      </c>
    </row>
    <row r="943" s="13" customFormat="1">
      <c r="B943" s="265"/>
      <c r="C943" s="266"/>
      <c r="D943" s="252" t="s">
        <v>428</v>
      </c>
      <c r="E943" s="267" t="s">
        <v>21</v>
      </c>
      <c r="F943" s="268" t="s">
        <v>5693</v>
      </c>
      <c r="G943" s="266"/>
      <c r="H943" s="269">
        <v>1</v>
      </c>
      <c r="I943" s="270"/>
      <c r="J943" s="266"/>
      <c r="K943" s="266"/>
      <c r="L943" s="271"/>
      <c r="M943" s="272"/>
      <c r="N943" s="273"/>
      <c r="O943" s="273"/>
      <c r="P943" s="273"/>
      <c r="Q943" s="273"/>
      <c r="R943" s="273"/>
      <c r="S943" s="273"/>
      <c r="T943" s="274"/>
      <c r="AT943" s="275" t="s">
        <v>428</v>
      </c>
      <c r="AU943" s="275" t="s">
        <v>86</v>
      </c>
      <c r="AV943" s="13" t="s">
        <v>86</v>
      </c>
      <c r="AW943" s="13" t="s">
        <v>39</v>
      </c>
      <c r="AX943" s="13" t="s">
        <v>76</v>
      </c>
      <c r="AY943" s="275" t="s">
        <v>414</v>
      </c>
    </row>
    <row r="944" s="13" customFormat="1">
      <c r="B944" s="265"/>
      <c r="C944" s="266"/>
      <c r="D944" s="252" t="s">
        <v>428</v>
      </c>
      <c r="E944" s="267" t="s">
        <v>21</v>
      </c>
      <c r="F944" s="268" t="s">
        <v>5694</v>
      </c>
      <c r="G944" s="266"/>
      <c r="H944" s="269">
        <v>2</v>
      </c>
      <c r="I944" s="270"/>
      <c r="J944" s="266"/>
      <c r="K944" s="266"/>
      <c r="L944" s="271"/>
      <c r="M944" s="272"/>
      <c r="N944" s="273"/>
      <c r="O944" s="273"/>
      <c r="P944" s="273"/>
      <c r="Q944" s="273"/>
      <c r="R944" s="273"/>
      <c r="S944" s="273"/>
      <c r="T944" s="274"/>
      <c r="AT944" s="275" t="s">
        <v>428</v>
      </c>
      <c r="AU944" s="275" t="s">
        <v>86</v>
      </c>
      <c r="AV944" s="13" t="s">
        <v>86</v>
      </c>
      <c r="AW944" s="13" t="s">
        <v>39</v>
      </c>
      <c r="AX944" s="13" t="s">
        <v>76</v>
      </c>
      <c r="AY944" s="275" t="s">
        <v>414</v>
      </c>
    </row>
    <row r="945" s="15" customFormat="1">
      <c r="B945" s="287"/>
      <c r="C945" s="288"/>
      <c r="D945" s="252" t="s">
        <v>428</v>
      </c>
      <c r="E945" s="289" t="s">
        <v>21</v>
      </c>
      <c r="F945" s="290" t="s">
        <v>235</v>
      </c>
      <c r="G945" s="288"/>
      <c r="H945" s="291">
        <v>3</v>
      </c>
      <c r="I945" s="292"/>
      <c r="J945" s="288"/>
      <c r="K945" s="288"/>
      <c r="L945" s="293"/>
      <c r="M945" s="294"/>
      <c r="N945" s="295"/>
      <c r="O945" s="295"/>
      <c r="P945" s="295"/>
      <c r="Q945" s="295"/>
      <c r="R945" s="295"/>
      <c r="S945" s="295"/>
      <c r="T945" s="296"/>
      <c r="AT945" s="297" t="s">
        <v>428</v>
      </c>
      <c r="AU945" s="297" t="s">
        <v>86</v>
      </c>
      <c r="AV945" s="15" t="s">
        <v>422</v>
      </c>
      <c r="AW945" s="15" t="s">
        <v>39</v>
      </c>
      <c r="AX945" s="15" t="s">
        <v>83</v>
      </c>
      <c r="AY945" s="297" t="s">
        <v>414</v>
      </c>
    </row>
    <row r="946" s="12" customFormat="1">
      <c r="B946" s="255"/>
      <c r="C946" s="256"/>
      <c r="D946" s="252" t="s">
        <v>428</v>
      </c>
      <c r="E946" s="257" t="s">
        <v>21</v>
      </c>
      <c r="F946" s="258" t="s">
        <v>4883</v>
      </c>
      <c r="G946" s="256"/>
      <c r="H946" s="257" t="s">
        <v>21</v>
      </c>
      <c r="I946" s="259"/>
      <c r="J946" s="256"/>
      <c r="K946" s="256"/>
      <c r="L946" s="260"/>
      <c r="M946" s="261"/>
      <c r="N946" s="262"/>
      <c r="O946" s="262"/>
      <c r="P946" s="262"/>
      <c r="Q946" s="262"/>
      <c r="R946" s="262"/>
      <c r="S946" s="262"/>
      <c r="T946" s="263"/>
      <c r="AT946" s="264" t="s">
        <v>428</v>
      </c>
      <c r="AU946" s="264" t="s">
        <v>86</v>
      </c>
      <c r="AV946" s="12" t="s">
        <v>83</v>
      </c>
      <c r="AW946" s="12" t="s">
        <v>39</v>
      </c>
      <c r="AX946" s="12" t="s">
        <v>76</v>
      </c>
      <c r="AY946" s="264" t="s">
        <v>414</v>
      </c>
    </row>
    <row r="947" s="1" customFormat="1" ht="25.5" customHeight="1">
      <c r="B947" s="47"/>
      <c r="C947" s="298" t="s">
        <v>2217</v>
      </c>
      <c r="D947" s="298" t="s">
        <v>841</v>
      </c>
      <c r="E947" s="299" t="s">
        <v>5851</v>
      </c>
      <c r="F947" s="300" t="s">
        <v>5852</v>
      </c>
      <c r="G947" s="301" t="s">
        <v>678</v>
      </c>
      <c r="H947" s="302">
        <v>3</v>
      </c>
      <c r="I947" s="303"/>
      <c r="J947" s="304">
        <f>ROUND(I947*H947,2)</f>
        <v>0</v>
      </c>
      <c r="K947" s="300" t="s">
        <v>21</v>
      </c>
      <c r="L947" s="305"/>
      <c r="M947" s="306" t="s">
        <v>21</v>
      </c>
      <c r="N947" s="307" t="s">
        <v>47</v>
      </c>
      <c r="O947" s="48"/>
      <c r="P947" s="249">
        <f>O947*H947</f>
        <v>0</v>
      </c>
      <c r="Q947" s="249">
        <v>0.00040000000000000002</v>
      </c>
      <c r="R947" s="249">
        <f>Q947*H947</f>
        <v>0.0012000000000000001</v>
      </c>
      <c r="S947" s="249">
        <v>0</v>
      </c>
      <c r="T947" s="250">
        <f>S947*H947</f>
        <v>0</v>
      </c>
      <c r="AR947" s="25" t="s">
        <v>818</v>
      </c>
      <c r="AT947" s="25" t="s">
        <v>841</v>
      </c>
      <c r="AU947" s="25" t="s">
        <v>86</v>
      </c>
      <c r="AY947" s="25" t="s">
        <v>414</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690</v>
      </c>
      <c r="BM947" s="25" t="s">
        <v>5853</v>
      </c>
    </row>
    <row r="948" s="1" customFormat="1" ht="25.5" customHeight="1">
      <c r="B948" s="47"/>
      <c r="C948" s="240" t="s">
        <v>2221</v>
      </c>
      <c r="D948" s="240" t="s">
        <v>418</v>
      </c>
      <c r="E948" s="241" t="s">
        <v>5854</v>
      </c>
      <c r="F948" s="242" t="s">
        <v>5855</v>
      </c>
      <c r="G948" s="243" t="s">
        <v>678</v>
      </c>
      <c r="H948" s="244">
        <v>14</v>
      </c>
      <c r="I948" s="245"/>
      <c r="J948" s="246">
        <f>ROUND(I948*H948,2)</f>
        <v>0</v>
      </c>
      <c r="K948" s="242" t="s">
        <v>421</v>
      </c>
      <c r="L948" s="73"/>
      <c r="M948" s="247" t="s">
        <v>21</v>
      </c>
      <c r="N948" s="248" t="s">
        <v>47</v>
      </c>
      <c r="O948" s="48"/>
      <c r="P948" s="249">
        <f>O948*H948</f>
        <v>0</v>
      </c>
      <c r="Q948" s="249">
        <v>0.00027</v>
      </c>
      <c r="R948" s="249">
        <f>Q948*H948</f>
        <v>0.0037799999999999999</v>
      </c>
      <c r="S948" s="249">
        <v>0</v>
      </c>
      <c r="T948" s="250">
        <f>S948*H948</f>
        <v>0</v>
      </c>
      <c r="AR948" s="25" t="s">
        <v>690</v>
      </c>
      <c r="AT948" s="25" t="s">
        <v>418</v>
      </c>
      <c r="AU948" s="25" t="s">
        <v>86</v>
      </c>
      <c r="AY948" s="25" t="s">
        <v>414</v>
      </c>
      <c r="BE948" s="251">
        <f>IF(N948="základní",J948,0)</f>
        <v>0</v>
      </c>
      <c r="BF948" s="251">
        <f>IF(N948="snížená",J948,0)</f>
        <v>0</v>
      </c>
      <c r="BG948" s="251">
        <f>IF(N948="zákl. přenesená",J948,0)</f>
        <v>0</v>
      </c>
      <c r="BH948" s="251">
        <f>IF(N948="sníž. přenesená",J948,0)</f>
        <v>0</v>
      </c>
      <c r="BI948" s="251">
        <f>IF(N948="nulová",J948,0)</f>
        <v>0</v>
      </c>
      <c r="BJ948" s="25" t="s">
        <v>83</v>
      </c>
      <c r="BK948" s="251">
        <f>ROUND(I948*H948,2)</f>
        <v>0</v>
      </c>
      <c r="BL948" s="25" t="s">
        <v>690</v>
      </c>
      <c r="BM948" s="25" t="s">
        <v>5856</v>
      </c>
    </row>
    <row r="949" s="1" customFormat="1">
      <c r="B949" s="47"/>
      <c r="C949" s="75"/>
      <c r="D949" s="252" t="s">
        <v>425</v>
      </c>
      <c r="E949" s="75"/>
      <c r="F949" s="253" t="s">
        <v>5824</v>
      </c>
      <c r="G949" s="75"/>
      <c r="H949" s="75"/>
      <c r="I949" s="208"/>
      <c r="J949" s="75"/>
      <c r="K949" s="75"/>
      <c r="L949" s="73"/>
      <c r="M949" s="254"/>
      <c r="N949" s="48"/>
      <c r="O949" s="48"/>
      <c r="P949" s="48"/>
      <c r="Q949" s="48"/>
      <c r="R949" s="48"/>
      <c r="S949" s="48"/>
      <c r="T949" s="96"/>
      <c r="AT949" s="25" t="s">
        <v>425</v>
      </c>
      <c r="AU949" s="25" t="s">
        <v>86</v>
      </c>
    </row>
    <row r="950" s="13" customFormat="1">
      <c r="B950" s="265"/>
      <c r="C950" s="266"/>
      <c r="D950" s="252" t="s">
        <v>428</v>
      </c>
      <c r="E950" s="267" t="s">
        <v>21</v>
      </c>
      <c r="F950" s="268" t="s">
        <v>5857</v>
      </c>
      <c r="G950" s="266"/>
      <c r="H950" s="269">
        <v>14</v>
      </c>
      <c r="I950" s="270"/>
      <c r="J950" s="266"/>
      <c r="K950" s="266"/>
      <c r="L950" s="271"/>
      <c r="M950" s="272"/>
      <c r="N950" s="273"/>
      <c r="O950" s="273"/>
      <c r="P950" s="273"/>
      <c r="Q950" s="273"/>
      <c r="R950" s="273"/>
      <c r="S950" s="273"/>
      <c r="T950" s="274"/>
      <c r="AT950" s="275" t="s">
        <v>428</v>
      </c>
      <c r="AU950" s="275" t="s">
        <v>86</v>
      </c>
      <c r="AV950" s="13" t="s">
        <v>86</v>
      </c>
      <c r="AW950" s="13" t="s">
        <v>39</v>
      </c>
      <c r="AX950" s="13" t="s">
        <v>83</v>
      </c>
      <c r="AY950" s="275" t="s">
        <v>414</v>
      </c>
    </row>
    <row r="951" s="1" customFormat="1" ht="16.5" customHeight="1">
      <c r="B951" s="47"/>
      <c r="C951" s="298" t="s">
        <v>2225</v>
      </c>
      <c r="D951" s="298" t="s">
        <v>841</v>
      </c>
      <c r="E951" s="299" t="s">
        <v>5858</v>
      </c>
      <c r="F951" s="300" t="s">
        <v>5859</v>
      </c>
      <c r="G951" s="301" t="s">
        <v>678</v>
      </c>
      <c r="H951" s="302">
        <v>14</v>
      </c>
      <c r="I951" s="303"/>
      <c r="J951" s="304">
        <f>ROUND(I951*H951,2)</f>
        <v>0</v>
      </c>
      <c r="K951" s="300" t="s">
        <v>421</v>
      </c>
      <c r="L951" s="305"/>
      <c r="M951" s="306" t="s">
        <v>21</v>
      </c>
      <c r="N951" s="307" t="s">
        <v>47</v>
      </c>
      <c r="O951" s="48"/>
      <c r="P951" s="249">
        <f>O951*H951</f>
        <v>0</v>
      </c>
      <c r="Q951" s="249">
        <v>0.00059000000000000003</v>
      </c>
      <c r="R951" s="249">
        <f>Q951*H951</f>
        <v>0.00826</v>
      </c>
      <c r="S951" s="249">
        <v>0</v>
      </c>
      <c r="T951" s="250">
        <f>S951*H951</f>
        <v>0</v>
      </c>
      <c r="AR951" s="25" t="s">
        <v>818</v>
      </c>
      <c r="AT951" s="25" t="s">
        <v>841</v>
      </c>
      <c r="AU951" s="25" t="s">
        <v>86</v>
      </c>
      <c r="AY951" s="25" t="s">
        <v>414</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690</v>
      </c>
      <c r="BM951" s="25" t="s">
        <v>5860</v>
      </c>
    </row>
    <row r="952" s="1" customFormat="1" ht="16.5" customHeight="1">
      <c r="B952" s="47"/>
      <c r="C952" s="240" t="s">
        <v>2229</v>
      </c>
      <c r="D952" s="240" t="s">
        <v>418</v>
      </c>
      <c r="E952" s="241" t="s">
        <v>5861</v>
      </c>
      <c r="F952" s="242" t="s">
        <v>5862</v>
      </c>
      <c r="G952" s="243" t="s">
        <v>3412</v>
      </c>
      <c r="H952" s="244">
        <v>9</v>
      </c>
      <c r="I952" s="245"/>
      <c r="J952" s="246">
        <f>ROUND(I952*H952,2)</f>
        <v>0</v>
      </c>
      <c r="K952" s="242" t="s">
        <v>21</v>
      </c>
      <c r="L952" s="73"/>
      <c r="M952" s="247" t="s">
        <v>21</v>
      </c>
      <c r="N952" s="248" t="s">
        <v>47</v>
      </c>
      <c r="O952" s="48"/>
      <c r="P952" s="249">
        <f>O952*H952</f>
        <v>0</v>
      </c>
      <c r="Q952" s="249">
        <v>0</v>
      </c>
      <c r="R952" s="249">
        <f>Q952*H952</f>
        <v>0</v>
      </c>
      <c r="S952" s="249">
        <v>0</v>
      </c>
      <c r="T952" s="250">
        <f>S952*H952</f>
        <v>0</v>
      </c>
      <c r="AR952" s="25" t="s">
        <v>690</v>
      </c>
      <c r="AT952" s="25" t="s">
        <v>418</v>
      </c>
      <c r="AU952" s="25" t="s">
        <v>86</v>
      </c>
      <c r="AY952" s="25" t="s">
        <v>414</v>
      </c>
      <c r="BE952" s="251">
        <f>IF(N952="základní",J952,0)</f>
        <v>0</v>
      </c>
      <c r="BF952" s="251">
        <f>IF(N952="snížená",J952,0)</f>
        <v>0</v>
      </c>
      <c r="BG952" s="251">
        <f>IF(N952="zákl. přenesená",J952,0)</f>
        <v>0</v>
      </c>
      <c r="BH952" s="251">
        <f>IF(N952="sníž. přenesená",J952,0)</f>
        <v>0</v>
      </c>
      <c r="BI952" s="251">
        <f>IF(N952="nulová",J952,0)</f>
        <v>0</v>
      </c>
      <c r="BJ952" s="25" t="s">
        <v>83</v>
      </c>
      <c r="BK952" s="251">
        <f>ROUND(I952*H952,2)</f>
        <v>0</v>
      </c>
      <c r="BL952" s="25" t="s">
        <v>690</v>
      </c>
      <c r="BM952" s="25" t="s">
        <v>5863</v>
      </c>
    </row>
    <row r="953" s="13" customFormat="1">
      <c r="B953" s="265"/>
      <c r="C953" s="266"/>
      <c r="D953" s="252" t="s">
        <v>428</v>
      </c>
      <c r="E953" s="267" t="s">
        <v>21</v>
      </c>
      <c r="F953" s="268" t="s">
        <v>5847</v>
      </c>
      <c r="G953" s="266"/>
      <c r="H953" s="269">
        <v>9</v>
      </c>
      <c r="I953" s="270"/>
      <c r="J953" s="266"/>
      <c r="K953" s="266"/>
      <c r="L953" s="271"/>
      <c r="M953" s="272"/>
      <c r="N953" s="273"/>
      <c r="O953" s="273"/>
      <c r="P953" s="273"/>
      <c r="Q953" s="273"/>
      <c r="R953" s="273"/>
      <c r="S953" s="273"/>
      <c r="T953" s="274"/>
      <c r="AT953" s="275" t="s">
        <v>428</v>
      </c>
      <c r="AU953" s="275" t="s">
        <v>86</v>
      </c>
      <c r="AV953" s="13" t="s">
        <v>86</v>
      </c>
      <c r="AW953" s="13" t="s">
        <v>39</v>
      </c>
      <c r="AX953" s="13" t="s">
        <v>83</v>
      </c>
      <c r="AY953" s="275" t="s">
        <v>414</v>
      </c>
    </row>
    <row r="954" s="1" customFormat="1" ht="25.5" customHeight="1">
      <c r="B954" s="47"/>
      <c r="C954" s="240" t="s">
        <v>2233</v>
      </c>
      <c r="D954" s="240" t="s">
        <v>418</v>
      </c>
      <c r="E954" s="241" t="s">
        <v>5864</v>
      </c>
      <c r="F954" s="242" t="s">
        <v>5865</v>
      </c>
      <c r="G954" s="243" t="s">
        <v>3412</v>
      </c>
      <c r="H954" s="244">
        <v>3</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690</v>
      </c>
      <c r="AT954" s="25" t="s">
        <v>418</v>
      </c>
      <c r="AU954" s="25" t="s">
        <v>86</v>
      </c>
      <c r="AY954" s="25" t="s">
        <v>414</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690</v>
      </c>
      <c r="BM954" s="25" t="s">
        <v>5866</v>
      </c>
    </row>
    <row r="955" s="13" customFormat="1">
      <c r="B955" s="265"/>
      <c r="C955" s="266"/>
      <c r="D955" s="252" t="s">
        <v>428</v>
      </c>
      <c r="E955" s="267" t="s">
        <v>21</v>
      </c>
      <c r="F955" s="268" t="s">
        <v>5839</v>
      </c>
      <c r="G955" s="266"/>
      <c r="H955" s="269">
        <v>3</v>
      </c>
      <c r="I955" s="270"/>
      <c r="J955" s="266"/>
      <c r="K955" s="266"/>
      <c r="L955" s="271"/>
      <c r="M955" s="272"/>
      <c r="N955" s="273"/>
      <c r="O955" s="273"/>
      <c r="P955" s="273"/>
      <c r="Q955" s="273"/>
      <c r="R955" s="273"/>
      <c r="S955" s="273"/>
      <c r="T955" s="274"/>
      <c r="AT955" s="275" t="s">
        <v>428</v>
      </c>
      <c r="AU955" s="275" t="s">
        <v>86</v>
      </c>
      <c r="AV955" s="13" t="s">
        <v>86</v>
      </c>
      <c r="AW955" s="13" t="s">
        <v>39</v>
      </c>
      <c r="AX955" s="13" t="s">
        <v>83</v>
      </c>
      <c r="AY955" s="275" t="s">
        <v>414</v>
      </c>
    </row>
    <row r="956" s="1" customFormat="1" ht="16.5" customHeight="1">
      <c r="B956" s="47"/>
      <c r="C956" s="240" t="s">
        <v>2237</v>
      </c>
      <c r="D956" s="240" t="s">
        <v>418</v>
      </c>
      <c r="E956" s="241" t="s">
        <v>5867</v>
      </c>
      <c r="F956" s="242" t="s">
        <v>5868</v>
      </c>
      <c r="G956" s="243" t="s">
        <v>3412</v>
      </c>
      <c r="H956" s="244">
        <v>3</v>
      </c>
      <c r="I956" s="245"/>
      <c r="J956" s="246">
        <f>ROUND(I956*H956,2)</f>
        <v>0</v>
      </c>
      <c r="K956" s="242" t="s">
        <v>21</v>
      </c>
      <c r="L956" s="73"/>
      <c r="M956" s="247" t="s">
        <v>21</v>
      </c>
      <c r="N956" s="248" t="s">
        <v>47</v>
      </c>
      <c r="O956" s="48"/>
      <c r="P956" s="249">
        <f>O956*H956</f>
        <v>0</v>
      </c>
      <c r="Q956" s="249">
        <v>0</v>
      </c>
      <c r="R956" s="249">
        <f>Q956*H956</f>
        <v>0</v>
      </c>
      <c r="S956" s="249">
        <v>0</v>
      </c>
      <c r="T956" s="250">
        <f>S956*H956</f>
        <v>0</v>
      </c>
      <c r="AR956" s="25" t="s">
        <v>690</v>
      </c>
      <c r="AT956" s="25" t="s">
        <v>418</v>
      </c>
      <c r="AU956" s="25" t="s">
        <v>86</v>
      </c>
      <c r="AY956" s="25" t="s">
        <v>414</v>
      </c>
      <c r="BE956" s="251">
        <f>IF(N956="základní",J956,0)</f>
        <v>0</v>
      </c>
      <c r="BF956" s="251">
        <f>IF(N956="snížená",J956,0)</f>
        <v>0</v>
      </c>
      <c r="BG956" s="251">
        <f>IF(N956="zákl. přenesená",J956,0)</f>
        <v>0</v>
      </c>
      <c r="BH956" s="251">
        <f>IF(N956="sníž. přenesená",J956,0)</f>
        <v>0</v>
      </c>
      <c r="BI956" s="251">
        <f>IF(N956="nulová",J956,0)</f>
        <v>0</v>
      </c>
      <c r="BJ956" s="25" t="s">
        <v>83</v>
      </c>
      <c r="BK956" s="251">
        <f>ROUND(I956*H956,2)</f>
        <v>0</v>
      </c>
      <c r="BL956" s="25" t="s">
        <v>690</v>
      </c>
      <c r="BM956" s="25" t="s">
        <v>5869</v>
      </c>
    </row>
    <row r="957" s="13" customFormat="1">
      <c r="B957" s="265"/>
      <c r="C957" s="266"/>
      <c r="D957" s="252" t="s">
        <v>428</v>
      </c>
      <c r="E957" s="267" t="s">
        <v>21</v>
      </c>
      <c r="F957" s="268" t="s">
        <v>5843</v>
      </c>
      <c r="G957" s="266"/>
      <c r="H957" s="269">
        <v>3</v>
      </c>
      <c r="I957" s="270"/>
      <c r="J957" s="266"/>
      <c r="K957" s="266"/>
      <c r="L957" s="271"/>
      <c r="M957" s="272"/>
      <c r="N957" s="273"/>
      <c r="O957" s="273"/>
      <c r="P957" s="273"/>
      <c r="Q957" s="273"/>
      <c r="R957" s="273"/>
      <c r="S957" s="273"/>
      <c r="T957" s="274"/>
      <c r="AT957" s="275" t="s">
        <v>428</v>
      </c>
      <c r="AU957" s="275" t="s">
        <v>86</v>
      </c>
      <c r="AV957" s="13" t="s">
        <v>86</v>
      </c>
      <c r="AW957" s="13" t="s">
        <v>39</v>
      </c>
      <c r="AX957" s="13" t="s">
        <v>83</v>
      </c>
      <c r="AY957" s="275" t="s">
        <v>414</v>
      </c>
    </row>
    <row r="958" s="1" customFormat="1" ht="38.25" customHeight="1">
      <c r="B958" s="47"/>
      <c r="C958" s="240" t="s">
        <v>2241</v>
      </c>
      <c r="D958" s="240" t="s">
        <v>418</v>
      </c>
      <c r="E958" s="241" t="s">
        <v>5870</v>
      </c>
      <c r="F958" s="242" t="s">
        <v>5871</v>
      </c>
      <c r="G958" s="243" t="s">
        <v>704</v>
      </c>
      <c r="H958" s="244">
        <v>9.1620000000000008</v>
      </c>
      <c r="I958" s="245"/>
      <c r="J958" s="246">
        <f>ROUND(I958*H958,2)</f>
        <v>0</v>
      </c>
      <c r="K958" s="242" t="s">
        <v>421</v>
      </c>
      <c r="L958" s="73"/>
      <c r="M958" s="247" t="s">
        <v>21</v>
      </c>
      <c r="N958" s="248" t="s">
        <v>47</v>
      </c>
      <c r="O958" s="48"/>
      <c r="P958" s="249">
        <f>O958*H958</f>
        <v>0</v>
      </c>
      <c r="Q958" s="249">
        <v>0</v>
      </c>
      <c r="R958" s="249">
        <f>Q958*H958</f>
        <v>0</v>
      </c>
      <c r="S958" s="249">
        <v>0</v>
      </c>
      <c r="T958" s="250">
        <f>S958*H958</f>
        <v>0</v>
      </c>
      <c r="AR958" s="25" t="s">
        <v>690</v>
      </c>
      <c r="AT958" s="25" t="s">
        <v>418</v>
      </c>
      <c r="AU958" s="25" t="s">
        <v>86</v>
      </c>
      <c r="AY958" s="25" t="s">
        <v>414</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690</v>
      </c>
      <c r="BM958" s="25" t="s">
        <v>5872</v>
      </c>
    </row>
    <row r="959" s="1" customFormat="1">
      <c r="B959" s="47"/>
      <c r="C959" s="75"/>
      <c r="D959" s="252" t="s">
        <v>425</v>
      </c>
      <c r="E959" s="75"/>
      <c r="F959" s="253" t="s">
        <v>3700</v>
      </c>
      <c r="G959" s="75"/>
      <c r="H959" s="75"/>
      <c r="I959" s="208"/>
      <c r="J959" s="75"/>
      <c r="K959" s="75"/>
      <c r="L959" s="73"/>
      <c r="M959" s="254"/>
      <c r="N959" s="48"/>
      <c r="O959" s="48"/>
      <c r="P959" s="48"/>
      <c r="Q959" s="48"/>
      <c r="R959" s="48"/>
      <c r="S959" s="48"/>
      <c r="T959" s="96"/>
      <c r="AT959" s="25" t="s">
        <v>425</v>
      </c>
      <c r="AU959" s="25" t="s">
        <v>86</v>
      </c>
    </row>
    <row r="960" s="11" customFormat="1" ht="29.88" customHeight="1">
      <c r="B960" s="224"/>
      <c r="C960" s="225"/>
      <c r="D960" s="226" t="s">
        <v>75</v>
      </c>
      <c r="E960" s="238" t="s">
        <v>2022</v>
      </c>
      <c r="F960" s="238" t="s">
        <v>2023</v>
      </c>
      <c r="G960" s="225"/>
      <c r="H960" s="225"/>
      <c r="I960" s="228"/>
      <c r="J960" s="239">
        <f>BK960</f>
        <v>0</v>
      </c>
      <c r="K960" s="225"/>
      <c r="L960" s="230"/>
      <c r="M960" s="231"/>
      <c r="N960" s="232"/>
      <c r="O960" s="232"/>
      <c r="P960" s="233">
        <f>SUM(P961:P964)</f>
        <v>0</v>
      </c>
      <c r="Q960" s="232"/>
      <c r="R960" s="233">
        <f>SUM(R961:R964)</f>
        <v>0.9706999999999999</v>
      </c>
      <c r="S960" s="232"/>
      <c r="T960" s="234">
        <f>SUM(T961:T964)</f>
        <v>0</v>
      </c>
      <c r="AR960" s="235" t="s">
        <v>86</v>
      </c>
      <c r="AT960" s="236" t="s">
        <v>75</v>
      </c>
      <c r="AU960" s="236" t="s">
        <v>83</v>
      </c>
      <c r="AY960" s="235" t="s">
        <v>414</v>
      </c>
      <c r="BK960" s="237">
        <f>SUM(BK961:BK964)</f>
        <v>0</v>
      </c>
    </row>
    <row r="961" s="1" customFormat="1" ht="16.5" customHeight="1">
      <c r="B961" s="47"/>
      <c r="C961" s="240" t="s">
        <v>2245</v>
      </c>
      <c r="D961" s="240" t="s">
        <v>418</v>
      </c>
      <c r="E961" s="241" t="s">
        <v>5873</v>
      </c>
      <c r="F961" s="242" t="s">
        <v>5874</v>
      </c>
      <c r="G961" s="243" t="s">
        <v>678</v>
      </c>
      <c r="H961" s="244">
        <v>1142</v>
      </c>
      <c r="I961" s="245"/>
      <c r="J961" s="246">
        <f>ROUND(I961*H961,2)</f>
        <v>0</v>
      </c>
      <c r="K961" s="242" t="s">
        <v>21</v>
      </c>
      <c r="L961" s="73"/>
      <c r="M961" s="247" t="s">
        <v>21</v>
      </c>
      <c r="N961" s="248" t="s">
        <v>47</v>
      </c>
      <c r="O961" s="48"/>
      <c r="P961" s="249">
        <f>O961*H961</f>
        <v>0</v>
      </c>
      <c r="Q961" s="249">
        <v>0.00084999999999999995</v>
      </c>
      <c r="R961" s="249">
        <f>Q961*H961</f>
        <v>0.9706999999999999</v>
      </c>
      <c r="S961" s="249">
        <v>0</v>
      </c>
      <c r="T961" s="250">
        <f>S961*H961</f>
        <v>0</v>
      </c>
      <c r="AR961" s="25" t="s">
        <v>690</v>
      </c>
      <c r="AT961" s="25" t="s">
        <v>418</v>
      </c>
      <c r="AU961" s="25" t="s">
        <v>86</v>
      </c>
      <c r="AY961" s="25" t="s">
        <v>414</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690</v>
      </c>
      <c r="BM961" s="25" t="s">
        <v>5875</v>
      </c>
    </row>
    <row r="962" s="13" customFormat="1">
      <c r="B962" s="265"/>
      <c r="C962" s="266"/>
      <c r="D962" s="252" t="s">
        <v>428</v>
      </c>
      <c r="E962" s="267" t="s">
        <v>21</v>
      </c>
      <c r="F962" s="268" t="s">
        <v>5876</v>
      </c>
      <c r="G962" s="266"/>
      <c r="H962" s="269">
        <v>268</v>
      </c>
      <c r="I962" s="270"/>
      <c r="J962" s="266"/>
      <c r="K962" s="266"/>
      <c r="L962" s="271"/>
      <c r="M962" s="272"/>
      <c r="N962" s="273"/>
      <c r="O962" s="273"/>
      <c r="P962" s="273"/>
      <c r="Q962" s="273"/>
      <c r="R962" s="273"/>
      <c r="S962" s="273"/>
      <c r="T962" s="274"/>
      <c r="AT962" s="275" t="s">
        <v>428</v>
      </c>
      <c r="AU962" s="275" t="s">
        <v>86</v>
      </c>
      <c r="AV962" s="13" t="s">
        <v>86</v>
      </c>
      <c r="AW962" s="13" t="s">
        <v>39</v>
      </c>
      <c r="AX962" s="13" t="s">
        <v>76</v>
      </c>
      <c r="AY962" s="275" t="s">
        <v>414</v>
      </c>
    </row>
    <row r="963" s="13" customFormat="1">
      <c r="B963" s="265"/>
      <c r="C963" s="266"/>
      <c r="D963" s="252" t="s">
        <v>428</v>
      </c>
      <c r="E963" s="267" t="s">
        <v>21</v>
      </c>
      <c r="F963" s="268" t="s">
        <v>5877</v>
      </c>
      <c r="G963" s="266"/>
      <c r="H963" s="269">
        <v>874</v>
      </c>
      <c r="I963" s="270"/>
      <c r="J963" s="266"/>
      <c r="K963" s="266"/>
      <c r="L963" s="271"/>
      <c r="M963" s="272"/>
      <c r="N963" s="273"/>
      <c r="O963" s="273"/>
      <c r="P963" s="273"/>
      <c r="Q963" s="273"/>
      <c r="R963" s="273"/>
      <c r="S963" s="273"/>
      <c r="T963" s="274"/>
      <c r="AT963" s="275" t="s">
        <v>428</v>
      </c>
      <c r="AU963" s="275" t="s">
        <v>86</v>
      </c>
      <c r="AV963" s="13" t="s">
        <v>86</v>
      </c>
      <c r="AW963" s="13" t="s">
        <v>39</v>
      </c>
      <c r="AX963" s="13" t="s">
        <v>76</v>
      </c>
      <c r="AY963" s="275" t="s">
        <v>414</v>
      </c>
    </row>
    <row r="964" s="15" customFormat="1">
      <c r="B964" s="287"/>
      <c r="C964" s="288"/>
      <c r="D964" s="252" t="s">
        <v>428</v>
      </c>
      <c r="E964" s="289" t="s">
        <v>21</v>
      </c>
      <c r="F964" s="290" t="s">
        <v>235</v>
      </c>
      <c r="G964" s="288"/>
      <c r="H964" s="291">
        <v>1142</v>
      </c>
      <c r="I964" s="292"/>
      <c r="J964" s="288"/>
      <c r="K964" s="288"/>
      <c r="L964" s="293"/>
      <c r="M964" s="309"/>
      <c r="N964" s="310"/>
      <c r="O964" s="310"/>
      <c r="P964" s="310"/>
      <c r="Q964" s="310"/>
      <c r="R964" s="310"/>
      <c r="S964" s="310"/>
      <c r="T964" s="311"/>
      <c r="AT964" s="297" t="s">
        <v>428</v>
      </c>
      <c r="AU964" s="297" t="s">
        <v>86</v>
      </c>
      <c r="AV964" s="15" t="s">
        <v>422</v>
      </c>
      <c r="AW964" s="15" t="s">
        <v>39</v>
      </c>
      <c r="AX964" s="15" t="s">
        <v>83</v>
      </c>
      <c r="AY964" s="297" t="s">
        <v>414</v>
      </c>
    </row>
    <row r="965" s="1" customFormat="1" ht="6.96" customHeight="1">
      <c r="B965" s="68"/>
      <c r="C965" s="69"/>
      <c r="D965" s="69"/>
      <c r="E965" s="69"/>
      <c r="F965" s="69"/>
      <c r="G965" s="69"/>
      <c r="H965" s="69"/>
      <c r="I965" s="181"/>
      <c r="J965" s="69"/>
      <c r="K965" s="69"/>
      <c r="L965" s="73"/>
    </row>
  </sheetData>
  <sheetProtection sheet="1" autoFilter="0" formatColumns="0" formatRows="0" objects="1" scenarios="1" spinCount="100000" saltValue="M0WRBLq+tp5sbfxZze8it+B6V4JOEw0gfrxb67BCHOv9UhaAXEzRZMQqzLdYJyRuV7VqLoWUVdICYPFnk0hRuQ==" hashValue="uhJi3D3c7aUUCagtNg1Ql663kb4A4vyhMa/kYhJgoVksc5Z/iza6JAeEPY3Oo0fh67IUyRp3IU0KBPZLflJe1A==" algorithmName="SHA-512" password="CC35"/>
  <autoFilter ref="C97:K964"/>
  <mergeCells count="13">
    <mergeCell ref="E7:H7"/>
    <mergeCell ref="E9:H9"/>
    <mergeCell ref="E11:H11"/>
    <mergeCell ref="E26:H26"/>
    <mergeCell ref="E47:H47"/>
    <mergeCell ref="E49:H49"/>
    <mergeCell ref="E51:H51"/>
    <mergeCell ref="J55:J56"/>
    <mergeCell ref="E86:H86"/>
    <mergeCell ref="E88:H88"/>
    <mergeCell ref="E90:H90"/>
    <mergeCell ref="G1:H1"/>
    <mergeCell ref="L2:V2"/>
  </mergeCells>
  <hyperlinks>
    <hyperlink ref="F1:G1" location="C2" display="1) Krycí list soupisu"/>
    <hyperlink ref="G1:H1" location="C58" display="2) Rekapitulace"/>
    <hyperlink ref="J1" location="C9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100</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162</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5878</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ROUND(J96,2)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ROUND(SUM(BE96:BE510), 2)</f>
        <v>0</v>
      </c>
      <c r="G32" s="48"/>
      <c r="H32" s="48"/>
      <c r="I32" s="173">
        <v>0.20999999999999999</v>
      </c>
      <c r="J32" s="172">
        <f>ROUND(ROUND((SUM(BE96:BE510)), 2)*I32, 2)</f>
        <v>0</v>
      </c>
      <c r="K32" s="52"/>
    </row>
    <row r="33" s="1" customFormat="1" ht="14.4" customHeight="1">
      <c r="B33" s="47"/>
      <c r="C33" s="48"/>
      <c r="D33" s="48"/>
      <c r="E33" s="56" t="s">
        <v>48</v>
      </c>
      <c r="F33" s="172">
        <f>ROUND(SUM(BF96:BF510), 2)</f>
        <v>0</v>
      </c>
      <c r="G33" s="48"/>
      <c r="H33" s="48"/>
      <c r="I33" s="173">
        <v>0.14999999999999999</v>
      </c>
      <c r="J33" s="172">
        <f>ROUND(ROUND((SUM(BF96:BF510)), 2)*I33, 2)</f>
        <v>0</v>
      </c>
      <c r="K33" s="52"/>
    </row>
    <row r="34" hidden="1" s="1" customFormat="1" ht="14.4" customHeight="1">
      <c r="B34" s="47"/>
      <c r="C34" s="48"/>
      <c r="D34" s="48"/>
      <c r="E34" s="56" t="s">
        <v>49</v>
      </c>
      <c r="F34" s="172">
        <f>ROUND(SUM(BG96:BG510), 2)</f>
        <v>0</v>
      </c>
      <c r="G34" s="48"/>
      <c r="H34" s="48"/>
      <c r="I34" s="173">
        <v>0.20999999999999999</v>
      </c>
      <c r="J34" s="172">
        <v>0</v>
      </c>
      <c r="K34" s="52"/>
    </row>
    <row r="35" hidden="1" s="1" customFormat="1" ht="14.4" customHeight="1">
      <c r="B35" s="47"/>
      <c r="C35" s="48"/>
      <c r="D35" s="48"/>
      <c r="E35" s="56" t="s">
        <v>50</v>
      </c>
      <c r="F35" s="172">
        <f>ROUND(SUM(BH96:BH510), 2)</f>
        <v>0</v>
      </c>
      <c r="G35" s="48"/>
      <c r="H35" s="48"/>
      <c r="I35" s="173">
        <v>0.14999999999999999</v>
      </c>
      <c r="J35" s="172">
        <v>0</v>
      </c>
      <c r="K35" s="52"/>
    </row>
    <row r="36" hidden="1" s="1" customFormat="1" ht="14.4" customHeight="1">
      <c r="B36" s="47"/>
      <c r="C36" s="48"/>
      <c r="D36" s="48"/>
      <c r="E36" s="56" t="s">
        <v>51</v>
      </c>
      <c r="F36" s="172">
        <f>ROUND(SUM(BI96:BI510),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162</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D.1.1.4.3 - Vzduchotechnika</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J96</f>
        <v>0</v>
      </c>
      <c r="K60" s="52"/>
      <c r="AU60" s="25" t="s">
        <v>277</v>
      </c>
    </row>
    <row r="61" s="8" customFormat="1" ht="24.96" customHeight="1">
      <c r="B61" s="192"/>
      <c r="C61" s="193"/>
      <c r="D61" s="194" t="s">
        <v>308</v>
      </c>
      <c r="E61" s="195"/>
      <c r="F61" s="195"/>
      <c r="G61" s="195"/>
      <c r="H61" s="195"/>
      <c r="I61" s="196"/>
      <c r="J61" s="197">
        <f>J97</f>
        <v>0</v>
      </c>
      <c r="K61" s="198"/>
    </row>
    <row r="62" s="9" customFormat="1" ht="19.92" customHeight="1">
      <c r="B62" s="200"/>
      <c r="C62" s="201"/>
      <c r="D62" s="202" t="s">
        <v>5879</v>
      </c>
      <c r="E62" s="203"/>
      <c r="F62" s="203"/>
      <c r="G62" s="203"/>
      <c r="H62" s="203"/>
      <c r="I62" s="204"/>
      <c r="J62" s="205">
        <f>J98</f>
        <v>0</v>
      </c>
      <c r="K62" s="206"/>
    </row>
    <row r="63" s="9" customFormat="1" ht="19.92" customHeight="1">
      <c r="B63" s="200"/>
      <c r="C63" s="201"/>
      <c r="D63" s="202" t="s">
        <v>5880</v>
      </c>
      <c r="E63" s="203"/>
      <c r="F63" s="203"/>
      <c r="G63" s="203"/>
      <c r="H63" s="203"/>
      <c r="I63" s="204"/>
      <c r="J63" s="205">
        <f>J162</f>
        <v>0</v>
      </c>
      <c r="K63" s="206"/>
    </row>
    <row r="64" s="9" customFormat="1" ht="19.92" customHeight="1">
      <c r="B64" s="200"/>
      <c r="C64" s="201"/>
      <c r="D64" s="202" t="s">
        <v>5881</v>
      </c>
      <c r="E64" s="203"/>
      <c r="F64" s="203"/>
      <c r="G64" s="203"/>
      <c r="H64" s="203"/>
      <c r="I64" s="204"/>
      <c r="J64" s="205">
        <f>J277</f>
        <v>0</v>
      </c>
      <c r="K64" s="206"/>
    </row>
    <row r="65" s="9" customFormat="1" ht="19.92" customHeight="1">
      <c r="B65" s="200"/>
      <c r="C65" s="201"/>
      <c r="D65" s="202" t="s">
        <v>5882</v>
      </c>
      <c r="E65" s="203"/>
      <c r="F65" s="203"/>
      <c r="G65" s="203"/>
      <c r="H65" s="203"/>
      <c r="I65" s="204"/>
      <c r="J65" s="205">
        <f>J302</f>
        <v>0</v>
      </c>
      <c r="K65" s="206"/>
    </row>
    <row r="66" s="9" customFormat="1" ht="19.92" customHeight="1">
      <c r="B66" s="200"/>
      <c r="C66" s="201"/>
      <c r="D66" s="202" t="s">
        <v>5883</v>
      </c>
      <c r="E66" s="203"/>
      <c r="F66" s="203"/>
      <c r="G66" s="203"/>
      <c r="H66" s="203"/>
      <c r="I66" s="204"/>
      <c r="J66" s="205">
        <f>J351</f>
        <v>0</v>
      </c>
      <c r="K66" s="206"/>
    </row>
    <row r="67" s="9" customFormat="1" ht="19.92" customHeight="1">
      <c r="B67" s="200"/>
      <c r="C67" s="201"/>
      <c r="D67" s="202" t="s">
        <v>5884</v>
      </c>
      <c r="E67" s="203"/>
      <c r="F67" s="203"/>
      <c r="G67" s="203"/>
      <c r="H67" s="203"/>
      <c r="I67" s="204"/>
      <c r="J67" s="205">
        <f>J373</f>
        <v>0</v>
      </c>
      <c r="K67" s="206"/>
    </row>
    <row r="68" s="9" customFormat="1" ht="19.92" customHeight="1">
      <c r="B68" s="200"/>
      <c r="C68" s="201"/>
      <c r="D68" s="202" t="s">
        <v>5885</v>
      </c>
      <c r="E68" s="203"/>
      <c r="F68" s="203"/>
      <c r="G68" s="203"/>
      <c r="H68" s="203"/>
      <c r="I68" s="204"/>
      <c r="J68" s="205">
        <f>J386</f>
        <v>0</v>
      </c>
      <c r="K68" s="206"/>
    </row>
    <row r="69" s="9" customFormat="1" ht="19.92" customHeight="1">
      <c r="B69" s="200"/>
      <c r="C69" s="201"/>
      <c r="D69" s="202" t="s">
        <v>5886</v>
      </c>
      <c r="E69" s="203"/>
      <c r="F69" s="203"/>
      <c r="G69" s="203"/>
      <c r="H69" s="203"/>
      <c r="I69" s="204"/>
      <c r="J69" s="205">
        <f>J402</f>
        <v>0</v>
      </c>
      <c r="K69" s="206"/>
    </row>
    <row r="70" s="9" customFormat="1" ht="19.92" customHeight="1">
      <c r="B70" s="200"/>
      <c r="C70" s="201"/>
      <c r="D70" s="202" t="s">
        <v>5887</v>
      </c>
      <c r="E70" s="203"/>
      <c r="F70" s="203"/>
      <c r="G70" s="203"/>
      <c r="H70" s="203"/>
      <c r="I70" s="204"/>
      <c r="J70" s="205">
        <f>J454</f>
        <v>0</v>
      </c>
      <c r="K70" s="206"/>
    </row>
    <row r="71" s="9" customFormat="1" ht="19.92" customHeight="1">
      <c r="B71" s="200"/>
      <c r="C71" s="201"/>
      <c r="D71" s="202" t="s">
        <v>5888</v>
      </c>
      <c r="E71" s="203"/>
      <c r="F71" s="203"/>
      <c r="G71" s="203"/>
      <c r="H71" s="203"/>
      <c r="I71" s="204"/>
      <c r="J71" s="205">
        <f>J491</f>
        <v>0</v>
      </c>
      <c r="K71" s="206"/>
    </row>
    <row r="72" s="9" customFormat="1" ht="19.92" customHeight="1">
      <c r="B72" s="200"/>
      <c r="C72" s="201"/>
      <c r="D72" s="202" t="s">
        <v>5889</v>
      </c>
      <c r="E72" s="203"/>
      <c r="F72" s="203"/>
      <c r="G72" s="203"/>
      <c r="H72" s="203"/>
      <c r="I72" s="204"/>
      <c r="J72" s="205">
        <f>J494</f>
        <v>0</v>
      </c>
      <c r="K72" s="206"/>
    </row>
    <row r="73" s="9" customFormat="1" ht="19.92" customHeight="1">
      <c r="B73" s="200"/>
      <c r="C73" s="201"/>
      <c r="D73" s="202" t="s">
        <v>5890</v>
      </c>
      <c r="E73" s="203"/>
      <c r="F73" s="203"/>
      <c r="G73" s="203"/>
      <c r="H73" s="203"/>
      <c r="I73" s="204"/>
      <c r="J73" s="205">
        <f>J503</f>
        <v>0</v>
      </c>
      <c r="K73" s="206"/>
    </row>
    <row r="74" s="9" customFormat="1" ht="19.92" customHeight="1">
      <c r="B74" s="200"/>
      <c r="C74" s="201"/>
      <c r="D74" s="202" t="s">
        <v>5891</v>
      </c>
      <c r="E74" s="203"/>
      <c r="F74" s="203"/>
      <c r="G74" s="203"/>
      <c r="H74" s="203"/>
      <c r="I74" s="204"/>
      <c r="J74" s="205">
        <f>J506</f>
        <v>0</v>
      </c>
      <c r="K74" s="206"/>
    </row>
    <row r="75" s="1" customFormat="1" ht="21.84" customHeight="1">
      <c r="B75" s="47"/>
      <c r="C75" s="48"/>
      <c r="D75" s="48"/>
      <c r="E75" s="48"/>
      <c r="F75" s="48"/>
      <c r="G75" s="48"/>
      <c r="H75" s="48"/>
      <c r="I75" s="158"/>
      <c r="J75" s="48"/>
      <c r="K75" s="52"/>
    </row>
    <row r="76" s="1" customFormat="1" ht="6.96" customHeight="1">
      <c r="B76" s="68"/>
      <c r="C76" s="69"/>
      <c r="D76" s="69"/>
      <c r="E76" s="69"/>
      <c r="F76" s="69"/>
      <c r="G76" s="69"/>
      <c r="H76" s="69"/>
      <c r="I76" s="181"/>
      <c r="J76" s="69"/>
      <c r="K76" s="70"/>
    </row>
    <row r="80" s="1" customFormat="1" ht="6.96" customHeight="1">
      <c r="B80" s="71"/>
      <c r="C80" s="72"/>
      <c r="D80" s="72"/>
      <c r="E80" s="72"/>
      <c r="F80" s="72"/>
      <c r="G80" s="72"/>
      <c r="H80" s="72"/>
      <c r="I80" s="184"/>
      <c r="J80" s="72"/>
      <c r="K80" s="72"/>
      <c r="L80" s="73"/>
    </row>
    <row r="81" s="1" customFormat="1" ht="36.96" customHeight="1">
      <c r="B81" s="47"/>
      <c r="C81" s="74" t="s">
        <v>373</v>
      </c>
      <c r="D81" s="75"/>
      <c r="E81" s="75"/>
      <c r="F81" s="75"/>
      <c r="G81" s="75"/>
      <c r="H81" s="75"/>
      <c r="I81" s="208"/>
      <c r="J81" s="75"/>
      <c r="K81" s="75"/>
      <c r="L81" s="73"/>
    </row>
    <row r="82" s="1" customFormat="1" ht="6.96" customHeight="1">
      <c r="B82" s="47"/>
      <c r="C82" s="75"/>
      <c r="D82" s="75"/>
      <c r="E82" s="75"/>
      <c r="F82" s="75"/>
      <c r="G82" s="75"/>
      <c r="H82" s="75"/>
      <c r="I82" s="208"/>
      <c r="J82" s="75"/>
      <c r="K82" s="75"/>
      <c r="L82" s="73"/>
    </row>
    <row r="83" s="1" customFormat="1" ht="14.4" customHeight="1">
      <c r="B83" s="47"/>
      <c r="C83" s="77" t="s">
        <v>18</v>
      </c>
      <c r="D83" s="75"/>
      <c r="E83" s="75"/>
      <c r="F83" s="75"/>
      <c r="G83" s="75"/>
      <c r="H83" s="75"/>
      <c r="I83" s="208"/>
      <c r="J83" s="75"/>
      <c r="K83" s="75"/>
      <c r="L83" s="73"/>
    </row>
    <row r="84" s="1" customFormat="1" ht="16.5" customHeight="1">
      <c r="B84" s="47"/>
      <c r="C84" s="75"/>
      <c r="D84" s="75"/>
      <c r="E84" s="209" t="str">
        <f>E7</f>
        <v>Rekonstrukce internátu FVZ Hradec Králové - PD</v>
      </c>
      <c r="F84" s="77"/>
      <c r="G84" s="77"/>
      <c r="H84" s="77"/>
      <c r="I84" s="208"/>
      <c r="J84" s="75"/>
      <c r="K84" s="75"/>
      <c r="L84" s="73"/>
    </row>
    <row r="85">
      <c r="B85" s="29"/>
      <c r="C85" s="77" t="s">
        <v>158</v>
      </c>
      <c r="D85" s="210"/>
      <c r="E85" s="210"/>
      <c r="F85" s="210"/>
      <c r="G85" s="210"/>
      <c r="H85" s="210"/>
      <c r="I85" s="149"/>
      <c r="J85" s="210"/>
      <c r="K85" s="210"/>
      <c r="L85" s="211"/>
    </row>
    <row r="86" s="1" customFormat="1" ht="16.5" customHeight="1">
      <c r="B86" s="47"/>
      <c r="C86" s="75"/>
      <c r="D86" s="75"/>
      <c r="E86" s="209" t="s">
        <v>162</v>
      </c>
      <c r="F86" s="75"/>
      <c r="G86" s="75"/>
      <c r="H86" s="75"/>
      <c r="I86" s="208"/>
      <c r="J86" s="75"/>
      <c r="K86" s="75"/>
      <c r="L86" s="73"/>
    </row>
    <row r="87" s="1" customFormat="1" ht="14.4" customHeight="1">
      <c r="B87" s="47"/>
      <c r="C87" s="77" t="s">
        <v>165</v>
      </c>
      <c r="D87" s="75"/>
      <c r="E87" s="75"/>
      <c r="F87" s="75"/>
      <c r="G87" s="75"/>
      <c r="H87" s="75"/>
      <c r="I87" s="208"/>
      <c r="J87" s="75"/>
      <c r="K87" s="75"/>
      <c r="L87" s="73"/>
    </row>
    <row r="88" s="1" customFormat="1" ht="17.25" customHeight="1">
      <c r="B88" s="47"/>
      <c r="C88" s="75"/>
      <c r="D88" s="75"/>
      <c r="E88" s="83" t="str">
        <f>E11</f>
        <v>D.1.1.4.3 - Vzduchotechnika</v>
      </c>
      <c r="F88" s="75"/>
      <c r="G88" s="75"/>
      <c r="H88" s="75"/>
      <c r="I88" s="208"/>
      <c r="J88" s="75"/>
      <c r="K88" s="75"/>
      <c r="L88" s="73"/>
    </row>
    <row r="89" s="1" customFormat="1" ht="6.96" customHeight="1">
      <c r="B89" s="47"/>
      <c r="C89" s="75"/>
      <c r="D89" s="75"/>
      <c r="E89" s="75"/>
      <c r="F89" s="75"/>
      <c r="G89" s="75"/>
      <c r="H89" s="75"/>
      <c r="I89" s="208"/>
      <c r="J89" s="75"/>
      <c r="K89" s="75"/>
      <c r="L89" s="73"/>
    </row>
    <row r="90" s="1" customFormat="1" ht="18" customHeight="1">
      <c r="B90" s="47"/>
      <c r="C90" s="77" t="s">
        <v>23</v>
      </c>
      <c r="D90" s="75"/>
      <c r="E90" s="75"/>
      <c r="F90" s="212" t="str">
        <f>F14</f>
        <v>Hradec Králové parc. č. 1582, 1378</v>
      </c>
      <c r="G90" s="75"/>
      <c r="H90" s="75"/>
      <c r="I90" s="213" t="s">
        <v>25</v>
      </c>
      <c r="J90" s="86" t="str">
        <f>IF(J14="","",J14)</f>
        <v>2. 3. 2017</v>
      </c>
      <c r="K90" s="75"/>
      <c r="L90" s="73"/>
    </row>
    <row r="91" s="1" customFormat="1" ht="6.96" customHeight="1">
      <c r="B91" s="47"/>
      <c r="C91" s="75"/>
      <c r="D91" s="75"/>
      <c r="E91" s="75"/>
      <c r="F91" s="75"/>
      <c r="G91" s="75"/>
      <c r="H91" s="75"/>
      <c r="I91" s="208"/>
      <c r="J91" s="75"/>
      <c r="K91" s="75"/>
      <c r="L91" s="73"/>
    </row>
    <row r="92" s="1" customFormat="1">
      <c r="B92" s="47"/>
      <c r="C92" s="77" t="s">
        <v>27</v>
      </c>
      <c r="D92" s="75"/>
      <c r="E92" s="75"/>
      <c r="F92" s="212" t="str">
        <f>E17</f>
        <v>Armádní servisní, p.o. Podhrabská 1589/1 Praha 6</v>
      </c>
      <c r="G92" s="75"/>
      <c r="H92" s="75"/>
      <c r="I92" s="213" t="s">
        <v>35</v>
      </c>
      <c r="J92" s="212" t="str">
        <f>E23</f>
        <v>BKN,spol.s r.o.Vladislavova 29/I,566 01Vysoké Mýto</v>
      </c>
      <c r="K92" s="75"/>
      <c r="L92" s="73"/>
    </row>
    <row r="93" s="1" customFormat="1" ht="14.4" customHeight="1">
      <c r="B93" s="47"/>
      <c r="C93" s="77" t="s">
        <v>33</v>
      </c>
      <c r="D93" s="75"/>
      <c r="E93" s="75"/>
      <c r="F93" s="212" t="str">
        <f>IF(E20="","",E20)</f>
        <v/>
      </c>
      <c r="G93" s="75"/>
      <c r="H93" s="75"/>
      <c r="I93" s="208"/>
      <c r="J93" s="75"/>
      <c r="K93" s="75"/>
      <c r="L93" s="73"/>
    </row>
    <row r="94" s="1" customFormat="1" ht="10.32" customHeight="1">
      <c r="B94" s="47"/>
      <c r="C94" s="75"/>
      <c r="D94" s="75"/>
      <c r="E94" s="75"/>
      <c r="F94" s="75"/>
      <c r="G94" s="75"/>
      <c r="H94" s="75"/>
      <c r="I94" s="208"/>
      <c r="J94" s="75"/>
      <c r="K94" s="75"/>
      <c r="L94" s="73"/>
    </row>
    <row r="95" s="10" customFormat="1" ht="29.28" customHeight="1">
      <c r="B95" s="214"/>
      <c r="C95" s="215" t="s">
        <v>395</v>
      </c>
      <c r="D95" s="216" t="s">
        <v>61</v>
      </c>
      <c r="E95" s="216" t="s">
        <v>57</v>
      </c>
      <c r="F95" s="216" t="s">
        <v>396</v>
      </c>
      <c r="G95" s="216" t="s">
        <v>397</v>
      </c>
      <c r="H95" s="216" t="s">
        <v>398</v>
      </c>
      <c r="I95" s="217" t="s">
        <v>399</v>
      </c>
      <c r="J95" s="216" t="s">
        <v>271</v>
      </c>
      <c r="K95" s="218" t="s">
        <v>400</v>
      </c>
      <c r="L95" s="219"/>
      <c r="M95" s="103" t="s">
        <v>401</v>
      </c>
      <c r="N95" s="104" t="s">
        <v>46</v>
      </c>
      <c r="O95" s="104" t="s">
        <v>402</v>
      </c>
      <c r="P95" s="104" t="s">
        <v>403</v>
      </c>
      <c r="Q95" s="104" t="s">
        <v>404</v>
      </c>
      <c r="R95" s="104" t="s">
        <v>405</v>
      </c>
      <c r="S95" s="104" t="s">
        <v>406</v>
      </c>
      <c r="T95" s="105" t="s">
        <v>407</v>
      </c>
    </row>
    <row r="96" s="1" customFormat="1" ht="29.28" customHeight="1">
      <c r="B96" s="47"/>
      <c r="C96" s="109" t="s">
        <v>276</v>
      </c>
      <c r="D96" s="75"/>
      <c r="E96" s="75"/>
      <c r="F96" s="75"/>
      <c r="G96" s="75"/>
      <c r="H96" s="75"/>
      <c r="I96" s="208"/>
      <c r="J96" s="220">
        <f>BK96</f>
        <v>0</v>
      </c>
      <c r="K96" s="75"/>
      <c r="L96" s="73"/>
      <c r="M96" s="106"/>
      <c r="N96" s="107"/>
      <c r="O96" s="107"/>
      <c r="P96" s="221">
        <f>P97</f>
        <v>0</v>
      </c>
      <c r="Q96" s="107"/>
      <c r="R96" s="221">
        <f>R97</f>
        <v>0</v>
      </c>
      <c r="S96" s="107"/>
      <c r="T96" s="222">
        <f>T97</f>
        <v>0</v>
      </c>
      <c r="AT96" s="25" t="s">
        <v>75</v>
      </c>
      <c r="AU96" s="25" t="s">
        <v>277</v>
      </c>
      <c r="BK96" s="223">
        <f>BK97</f>
        <v>0</v>
      </c>
    </row>
    <row r="97" s="11" customFormat="1" ht="37.44" customHeight="1">
      <c r="B97" s="224"/>
      <c r="C97" s="225"/>
      <c r="D97" s="226" t="s">
        <v>75</v>
      </c>
      <c r="E97" s="227" t="s">
        <v>1776</v>
      </c>
      <c r="F97" s="227" t="s">
        <v>1777</v>
      </c>
      <c r="G97" s="225"/>
      <c r="H97" s="225"/>
      <c r="I97" s="228"/>
      <c r="J97" s="229">
        <f>BK97</f>
        <v>0</v>
      </c>
      <c r="K97" s="225"/>
      <c r="L97" s="230"/>
      <c r="M97" s="231"/>
      <c r="N97" s="232"/>
      <c r="O97" s="232"/>
      <c r="P97" s="233">
        <f>P98+P162+P277+P302+P351+P373+P386+P402+P454+P491+P494+P503+P506</f>
        <v>0</v>
      </c>
      <c r="Q97" s="232"/>
      <c r="R97" s="233">
        <f>R98+R162+R277+R302+R351+R373+R386+R402+R454+R491+R494+R503+R506</f>
        <v>0</v>
      </c>
      <c r="S97" s="232"/>
      <c r="T97" s="234">
        <f>T98+T162+T277+T302+T351+T373+T386+T402+T454+T491+T494+T503+T506</f>
        <v>0</v>
      </c>
      <c r="AR97" s="235" t="s">
        <v>86</v>
      </c>
      <c r="AT97" s="236" t="s">
        <v>75</v>
      </c>
      <c r="AU97" s="236" t="s">
        <v>76</v>
      </c>
      <c r="AY97" s="235" t="s">
        <v>414</v>
      </c>
      <c r="BK97" s="237">
        <f>BK98+BK162+BK277+BK302+BK351+BK373+BK386+BK402+BK454+BK491+BK494+BK503+BK506</f>
        <v>0</v>
      </c>
    </row>
    <row r="98" s="11" customFormat="1" ht="19.92" customHeight="1">
      <c r="B98" s="224"/>
      <c r="C98" s="225"/>
      <c r="D98" s="226" t="s">
        <v>75</v>
      </c>
      <c r="E98" s="238" t="s">
        <v>5892</v>
      </c>
      <c r="F98" s="238" t="s">
        <v>5893</v>
      </c>
      <c r="G98" s="225"/>
      <c r="H98" s="225"/>
      <c r="I98" s="228"/>
      <c r="J98" s="239">
        <f>BK98</f>
        <v>0</v>
      </c>
      <c r="K98" s="225"/>
      <c r="L98" s="230"/>
      <c r="M98" s="231"/>
      <c r="N98" s="232"/>
      <c r="O98" s="232"/>
      <c r="P98" s="233">
        <f>SUM(P99:P161)</f>
        <v>0</v>
      </c>
      <c r="Q98" s="232"/>
      <c r="R98" s="233">
        <f>SUM(R99:R161)</f>
        <v>0</v>
      </c>
      <c r="S98" s="232"/>
      <c r="T98" s="234">
        <f>SUM(T99:T161)</f>
        <v>0</v>
      </c>
      <c r="AR98" s="235" t="s">
        <v>86</v>
      </c>
      <c r="AT98" s="236" t="s">
        <v>75</v>
      </c>
      <c r="AU98" s="236" t="s">
        <v>83</v>
      </c>
      <c r="AY98" s="235" t="s">
        <v>414</v>
      </c>
      <c r="BK98" s="237">
        <f>SUM(BK99:BK161)</f>
        <v>0</v>
      </c>
    </row>
    <row r="99" s="1" customFormat="1" ht="16.5" customHeight="1">
      <c r="B99" s="47"/>
      <c r="C99" s="240" t="s">
        <v>83</v>
      </c>
      <c r="D99" s="240" t="s">
        <v>418</v>
      </c>
      <c r="E99" s="241" t="s">
        <v>5894</v>
      </c>
      <c r="F99" s="242" t="s">
        <v>5895</v>
      </c>
      <c r="G99" s="243" t="s">
        <v>4084</v>
      </c>
      <c r="H99" s="244">
        <v>16</v>
      </c>
      <c r="I99" s="245"/>
      <c r="J99" s="246">
        <f>ROUND(I99*H99,2)</f>
        <v>0</v>
      </c>
      <c r="K99" s="242" t="s">
        <v>21</v>
      </c>
      <c r="L99" s="73"/>
      <c r="M99" s="247" t="s">
        <v>21</v>
      </c>
      <c r="N99" s="248" t="s">
        <v>47</v>
      </c>
      <c r="O99" s="48"/>
      <c r="P99" s="249">
        <f>O99*H99</f>
        <v>0</v>
      </c>
      <c r="Q99" s="249">
        <v>0</v>
      </c>
      <c r="R99" s="249">
        <f>Q99*H99</f>
        <v>0</v>
      </c>
      <c r="S99" s="249">
        <v>0</v>
      </c>
      <c r="T99" s="250">
        <f>S99*H99</f>
        <v>0</v>
      </c>
      <c r="AR99" s="25" t="s">
        <v>690</v>
      </c>
      <c r="AT99" s="25" t="s">
        <v>418</v>
      </c>
      <c r="AU99" s="25" t="s">
        <v>86</v>
      </c>
      <c r="AY99" s="25" t="s">
        <v>414</v>
      </c>
      <c r="BE99" s="251">
        <f>IF(N99="základní",J99,0)</f>
        <v>0</v>
      </c>
      <c r="BF99" s="251">
        <f>IF(N99="snížená",J99,0)</f>
        <v>0</v>
      </c>
      <c r="BG99" s="251">
        <f>IF(N99="zákl. přenesená",J99,0)</f>
        <v>0</v>
      </c>
      <c r="BH99" s="251">
        <f>IF(N99="sníž. přenesená",J99,0)</f>
        <v>0</v>
      </c>
      <c r="BI99" s="251">
        <f>IF(N99="nulová",J99,0)</f>
        <v>0</v>
      </c>
      <c r="BJ99" s="25" t="s">
        <v>83</v>
      </c>
      <c r="BK99" s="251">
        <f>ROUND(I99*H99,2)</f>
        <v>0</v>
      </c>
      <c r="BL99" s="25" t="s">
        <v>690</v>
      </c>
      <c r="BM99" s="25" t="s">
        <v>5896</v>
      </c>
    </row>
    <row r="100" s="13" customFormat="1">
      <c r="B100" s="265"/>
      <c r="C100" s="266"/>
      <c r="D100" s="252" t="s">
        <v>428</v>
      </c>
      <c r="E100" s="267" t="s">
        <v>21</v>
      </c>
      <c r="F100" s="268" t="s">
        <v>5897</v>
      </c>
      <c r="G100" s="266"/>
      <c r="H100" s="269">
        <v>16</v>
      </c>
      <c r="I100" s="270"/>
      <c r="J100" s="266"/>
      <c r="K100" s="266"/>
      <c r="L100" s="271"/>
      <c r="M100" s="272"/>
      <c r="N100" s="273"/>
      <c r="O100" s="273"/>
      <c r="P100" s="273"/>
      <c r="Q100" s="273"/>
      <c r="R100" s="273"/>
      <c r="S100" s="273"/>
      <c r="T100" s="274"/>
      <c r="AT100" s="275" t="s">
        <v>428</v>
      </c>
      <c r="AU100" s="275" t="s">
        <v>86</v>
      </c>
      <c r="AV100" s="13" t="s">
        <v>86</v>
      </c>
      <c r="AW100" s="13" t="s">
        <v>39</v>
      </c>
      <c r="AX100" s="13" t="s">
        <v>83</v>
      </c>
      <c r="AY100" s="275" t="s">
        <v>414</v>
      </c>
    </row>
    <row r="101" s="1" customFormat="1" ht="38.25" customHeight="1">
      <c r="B101" s="47"/>
      <c r="C101" s="298" t="s">
        <v>86</v>
      </c>
      <c r="D101" s="298" t="s">
        <v>841</v>
      </c>
      <c r="E101" s="299" t="s">
        <v>5898</v>
      </c>
      <c r="F101" s="300" t="s">
        <v>5899</v>
      </c>
      <c r="G101" s="301" t="s">
        <v>4084</v>
      </c>
      <c r="H101" s="302">
        <v>16</v>
      </c>
      <c r="I101" s="303"/>
      <c r="J101" s="304">
        <f>ROUND(I101*H101,2)</f>
        <v>0</v>
      </c>
      <c r="K101" s="300" t="s">
        <v>21</v>
      </c>
      <c r="L101" s="305"/>
      <c r="M101" s="306" t="s">
        <v>21</v>
      </c>
      <c r="N101" s="307" t="s">
        <v>47</v>
      </c>
      <c r="O101" s="48"/>
      <c r="P101" s="249">
        <f>O101*H101</f>
        <v>0</v>
      </c>
      <c r="Q101" s="249">
        <v>0</v>
      </c>
      <c r="R101" s="249">
        <f>Q101*H101</f>
        <v>0</v>
      </c>
      <c r="S101" s="249">
        <v>0</v>
      </c>
      <c r="T101" s="250">
        <f>S101*H101</f>
        <v>0</v>
      </c>
      <c r="AR101" s="25" t="s">
        <v>818</v>
      </c>
      <c r="AT101" s="25" t="s">
        <v>841</v>
      </c>
      <c r="AU101" s="25" t="s">
        <v>86</v>
      </c>
      <c r="AY101" s="25" t="s">
        <v>414</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690</v>
      </c>
      <c r="BM101" s="25" t="s">
        <v>5900</v>
      </c>
    </row>
    <row r="102" s="1" customFormat="1" ht="16.5" customHeight="1">
      <c r="B102" s="47"/>
      <c r="C102" s="240" t="s">
        <v>394</v>
      </c>
      <c r="D102" s="240" t="s">
        <v>418</v>
      </c>
      <c r="E102" s="241" t="s">
        <v>5901</v>
      </c>
      <c r="F102" s="242" t="s">
        <v>5902</v>
      </c>
      <c r="G102" s="243" t="s">
        <v>4084</v>
      </c>
      <c r="H102" s="244">
        <v>12</v>
      </c>
      <c r="I102" s="245"/>
      <c r="J102" s="246">
        <f>ROUND(I102*H102,2)</f>
        <v>0</v>
      </c>
      <c r="K102" s="242" t="s">
        <v>21</v>
      </c>
      <c r="L102" s="73"/>
      <c r="M102" s="247" t="s">
        <v>21</v>
      </c>
      <c r="N102" s="248" t="s">
        <v>47</v>
      </c>
      <c r="O102" s="48"/>
      <c r="P102" s="249">
        <f>O102*H102</f>
        <v>0</v>
      </c>
      <c r="Q102" s="249">
        <v>0</v>
      </c>
      <c r="R102" s="249">
        <f>Q102*H102</f>
        <v>0</v>
      </c>
      <c r="S102" s="249">
        <v>0</v>
      </c>
      <c r="T102" s="250">
        <f>S102*H102</f>
        <v>0</v>
      </c>
      <c r="AR102" s="25" t="s">
        <v>690</v>
      </c>
      <c r="AT102" s="25" t="s">
        <v>418</v>
      </c>
      <c r="AU102" s="25" t="s">
        <v>86</v>
      </c>
      <c r="AY102" s="25" t="s">
        <v>414</v>
      </c>
      <c r="BE102" s="251">
        <f>IF(N102="základní",J102,0)</f>
        <v>0</v>
      </c>
      <c r="BF102" s="251">
        <f>IF(N102="snížená",J102,0)</f>
        <v>0</v>
      </c>
      <c r="BG102" s="251">
        <f>IF(N102="zákl. přenesená",J102,0)</f>
        <v>0</v>
      </c>
      <c r="BH102" s="251">
        <f>IF(N102="sníž. přenesená",J102,0)</f>
        <v>0</v>
      </c>
      <c r="BI102" s="251">
        <f>IF(N102="nulová",J102,0)</f>
        <v>0</v>
      </c>
      <c r="BJ102" s="25" t="s">
        <v>83</v>
      </c>
      <c r="BK102" s="251">
        <f>ROUND(I102*H102,2)</f>
        <v>0</v>
      </c>
      <c r="BL102" s="25" t="s">
        <v>690</v>
      </c>
      <c r="BM102" s="25" t="s">
        <v>5903</v>
      </c>
    </row>
    <row r="103" s="13" customFormat="1">
      <c r="B103" s="265"/>
      <c r="C103" s="266"/>
      <c r="D103" s="252" t="s">
        <v>428</v>
      </c>
      <c r="E103" s="267" t="s">
        <v>21</v>
      </c>
      <c r="F103" s="268" t="s">
        <v>5904</v>
      </c>
      <c r="G103" s="266"/>
      <c r="H103" s="269">
        <v>12</v>
      </c>
      <c r="I103" s="270"/>
      <c r="J103" s="266"/>
      <c r="K103" s="266"/>
      <c r="L103" s="271"/>
      <c r="M103" s="272"/>
      <c r="N103" s="273"/>
      <c r="O103" s="273"/>
      <c r="P103" s="273"/>
      <c r="Q103" s="273"/>
      <c r="R103" s="273"/>
      <c r="S103" s="273"/>
      <c r="T103" s="274"/>
      <c r="AT103" s="275" t="s">
        <v>428</v>
      </c>
      <c r="AU103" s="275" t="s">
        <v>86</v>
      </c>
      <c r="AV103" s="13" t="s">
        <v>86</v>
      </c>
      <c r="AW103" s="13" t="s">
        <v>39</v>
      </c>
      <c r="AX103" s="13" t="s">
        <v>83</v>
      </c>
      <c r="AY103" s="275" t="s">
        <v>414</v>
      </c>
    </row>
    <row r="104" s="1" customFormat="1" ht="25.5" customHeight="1">
      <c r="B104" s="47"/>
      <c r="C104" s="298" t="s">
        <v>422</v>
      </c>
      <c r="D104" s="298" t="s">
        <v>841</v>
      </c>
      <c r="E104" s="299" t="s">
        <v>5905</v>
      </c>
      <c r="F104" s="300" t="s">
        <v>5906</v>
      </c>
      <c r="G104" s="301" t="s">
        <v>4084</v>
      </c>
      <c r="H104" s="302">
        <v>12</v>
      </c>
      <c r="I104" s="303"/>
      <c r="J104" s="304">
        <f>ROUND(I104*H104,2)</f>
        <v>0</v>
      </c>
      <c r="K104" s="300" t="s">
        <v>21</v>
      </c>
      <c r="L104" s="305"/>
      <c r="M104" s="306" t="s">
        <v>21</v>
      </c>
      <c r="N104" s="307" t="s">
        <v>47</v>
      </c>
      <c r="O104" s="48"/>
      <c r="P104" s="249">
        <f>O104*H104</f>
        <v>0</v>
      </c>
      <c r="Q104" s="249">
        <v>0</v>
      </c>
      <c r="R104" s="249">
        <f>Q104*H104</f>
        <v>0</v>
      </c>
      <c r="S104" s="249">
        <v>0</v>
      </c>
      <c r="T104" s="250">
        <f>S104*H104</f>
        <v>0</v>
      </c>
      <c r="AR104" s="25" t="s">
        <v>818</v>
      </c>
      <c r="AT104" s="25" t="s">
        <v>841</v>
      </c>
      <c r="AU104" s="25" t="s">
        <v>86</v>
      </c>
      <c r="AY104" s="25" t="s">
        <v>414</v>
      </c>
      <c r="BE104" s="251">
        <f>IF(N104="základní",J104,0)</f>
        <v>0</v>
      </c>
      <c r="BF104" s="251">
        <f>IF(N104="snížená",J104,0)</f>
        <v>0</v>
      </c>
      <c r="BG104" s="251">
        <f>IF(N104="zákl. přenesená",J104,0)</f>
        <v>0</v>
      </c>
      <c r="BH104" s="251">
        <f>IF(N104="sníž. přenesená",J104,0)</f>
        <v>0</v>
      </c>
      <c r="BI104" s="251">
        <f>IF(N104="nulová",J104,0)</f>
        <v>0</v>
      </c>
      <c r="BJ104" s="25" t="s">
        <v>83</v>
      </c>
      <c r="BK104" s="251">
        <f>ROUND(I104*H104,2)</f>
        <v>0</v>
      </c>
      <c r="BL104" s="25" t="s">
        <v>690</v>
      </c>
      <c r="BM104" s="25" t="s">
        <v>5907</v>
      </c>
    </row>
    <row r="105" s="1" customFormat="1" ht="16.5" customHeight="1">
      <c r="B105" s="47"/>
      <c r="C105" s="240" t="s">
        <v>498</v>
      </c>
      <c r="D105" s="240" t="s">
        <v>418</v>
      </c>
      <c r="E105" s="241" t="s">
        <v>5908</v>
      </c>
      <c r="F105" s="242" t="s">
        <v>5909</v>
      </c>
      <c r="G105" s="243" t="s">
        <v>145</v>
      </c>
      <c r="H105" s="244">
        <v>20</v>
      </c>
      <c r="I105" s="245"/>
      <c r="J105" s="246">
        <f>ROUND(I105*H105,2)</f>
        <v>0</v>
      </c>
      <c r="K105" s="242" t="s">
        <v>21</v>
      </c>
      <c r="L105" s="73"/>
      <c r="M105" s="247" t="s">
        <v>21</v>
      </c>
      <c r="N105" s="248" t="s">
        <v>47</v>
      </c>
      <c r="O105" s="48"/>
      <c r="P105" s="249">
        <f>O105*H105</f>
        <v>0</v>
      </c>
      <c r="Q105" s="249">
        <v>0</v>
      </c>
      <c r="R105" s="249">
        <f>Q105*H105</f>
        <v>0</v>
      </c>
      <c r="S105" s="249">
        <v>0</v>
      </c>
      <c r="T105" s="250">
        <f>S105*H105</f>
        <v>0</v>
      </c>
      <c r="AR105" s="25" t="s">
        <v>690</v>
      </c>
      <c r="AT105" s="25" t="s">
        <v>418</v>
      </c>
      <c r="AU105" s="25" t="s">
        <v>86</v>
      </c>
      <c r="AY105" s="25" t="s">
        <v>414</v>
      </c>
      <c r="BE105" s="251">
        <f>IF(N105="základní",J105,0)</f>
        <v>0</v>
      </c>
      <c r="BF105" s="251">
        <f>IF(N105="snížená",J105,0)</f>
        <v>0</v>
      </c>
      <c r="BG105" s="251">
        <f>IF(N105="zákl. přenesená",J105,0)</f>
        <v>0</v>
      </c>
      <c r="BH105" s="251">
        <f>IF(N105="sníž. přenesená",J105,0)</f>
        <v>0</v>
      </c>
      <c r="BI105" s="251">
        <f>IF(N105="nulová",J105,0)</f>
        <v>0</v>
      </c>
      <c r="BJ105" s="25" t="s">
        <v>83</v>
      </c>
      <c r="BK105" s="251">
        <f>ROUND(I105*H105,2)</f>
        <v>0</v>
      </c>
      <c r="BL105" s="25" t="s">
        <v>690</v>
      </c>
      <c r="BM105" s="25" t="s">
        <v>5910</v>
      </c>
    </row>
    <row r="106" s="13" customFormat="1">
      <c r="B106" s="265"/>
      <c r="C106" s="266"/>
      <c r="D106" s="252" t="s">
        <v>428</v>
      </c>
      <c r="E106" s="267" t="s">
        <v>21</v>
      </c>
      <c r="F106" s="268" t="s">
        <v>5911</v>
      </c>
      <c r="G106" s="266"/>
      <c r="H106" s="269">
        <v>20</v>
      </c>
      <c r="I106" s="270"/>
      <c r="J106" s="266"/>
      <c r="K106" s="266"/>
      <c r="L106" s="271"/>
      <c r="M106" s="272"/>
      <c r="N106" s="273"/>
      <c r="O106" s="273"/>
      <c r="P106" s="273"/>
      <c r="Q106" s="273"/>
      <c r="R106" s="273"/>
      <c r="S106" s="273"/>
      <c r="T106" s="274"/>
      <c r="AT106" s="275" t="s">
        <v>428</v>
      </c>
      <c r="AU106" s="275" t="s">
        <v>86</v>
      </c>
      <c r="AV106" s="13" t="s">
        <v>86</v>
      </c>
      <c r="AW106" s="13" t="s">
        <v>39</v>
      </c>
      <c r="AX106" s="13" t="s">
        <v>83</v>
      </c>
      <c r="AY106" s="275" t="s">
        <v>414</v>
      </c>
    </row>
    <row r="107" s="1" customFormat="1" ht="25.5" customHeight="1">
      <c r="B107" s="47"/>
      <c r="C107" s="298" t="s">
        <v>509</v>
      </c>
      <c r="D107" s="298" t="s">
        <v>841</v>
      </c>
      <c r="E107" s="299" t="s">
        <v>5912</v>
      </c>
      <c r="F107" s="300" t="s">
        <v>5913</v>
      </c>
      <c r="G107" s="301" t="s">
        <v>145</v>
      </c>
      <c r="H107" s="302">
        <v>20</v>
      </c>
      <c r="I107" s="303"/>
      <c r="J107" s="304">
        <f>ROUND(I107*H107,2)</f>
        <v>0</v>
      </c>
      <c r="K107" s="300" t="s">
        <v>21</v>
      </c>
      <c r="L107" s="305"/>
      <c r="M107" s="306" t="s">
        <v>21</v>
      </c>
      <c r="N107" s="307" t="s">
        <v>47</v>
      </c>
      <c r="O107" s="48"/>
      <c r="P107" s="249">
        <f>O107*H107</f>
        <v>0</v>
      </c>
      <c r="Q107" s="249">
        <v>0</v>
      </c>
      <c r="R107" s="249">
        <f>Q107*H107</f>
        <v>0</v>
      </c>
      <c r="S107" s="249">
        <v>0</v>
      </c>
      <c r="T107" s="250">
        <f>S107*H107</f>
        <v>0</v>
      </c>
      <c r="AR107" s="25" t="s">
        <v>818</v>
      </c>
      <c r="AT107" s="25" t="s">
        <v>841</v>
      </c>
      <c r="AU107" s="25" t="s">
        <v>86</v>
      </c>
      <c r="AY107" s="25" t="s">
        <v>414</v>
      </c>
      <c r="BE107" s="251">
        <f>IF(N107="základní",J107,0)</f>
        <v>0</v>
      </c>
      <c r="BF107" s="251">
        <f>IF(N107="snížená",J107,0)</f>
        <v>0</v>
      </c>
      <c r="BG107" s="251">
        <f>IF(N107="zákl. přenesená",J107,0)</f>
        <v>0</v>
      </c>
      <c r="BH107" s="251">
        <f>IF(N107="sníž. přenesená",J107,0)</f>
        <v>0</v>
      </c>
      <c r="BI107" s="251">
        <f>IF(N107="nulová",J107,0)</f>
        <v>0</v>
      </c>
      <c r="BJ107" s="25" t="s">
        <v>83</v>
      </c>
      <c r="BK107" s="251">
        <f>ROUND(I107*H107,2)</f>
        <v>0</v>
      </c>
      <c r="BL107" s="25" t="s">
        <v>690</v>
      </c>
      <c r="BM107" s="25" t="s">
        <v>5914</v>
      </c>
    </row>
    <row r="108" s="1" customFormat="1" ht="16.5" customHeight="1">
      <c r="B108" s="47"/>
      <c r="C108" s="240" t="s">
        <v>530</v>
      </c>
      <c r="D108" s="240" t="s">
        <v>418</v>
      </c>
      <c r="E108" s="241" t="s">
        <v>5915</v>
      </c>
      <c r="F108" s="242" t="s">
        <v>5916</v>
      </c>
      <c r="G108" s="243" t="s">
        <v>4084</v>
      </c>
      <c r="H108" s="244">
        <v>8</v>
      </c>
      <c r="I108" s="245"/>
      <c r="J108" s="246">
        <f>ROUND(I108*H108,2)</f>
        <v>0</v>
      </c>
      <c r="K108" s="242" t="s">
        <v>21</v>
      </c>
      <c r="L108" s="73"/>
      <c r="M108" s="247" t="s">
        <v>21</v>
      </c>
      <c r="N108" s="248" t="s">
        <v>47</v>
      </c>
      <c r="O108" s="48"/>
      <c r="P108" s="249">
        <f>O108*H108</f>
        <v>0</v>
      </c>
      <c r="Q108" s="249">
        <v>0</v>
      </c>
      <c r="R108" s="249">
        <f>Q108*H108</f>
        <v>0</v>
      </c>
      <c r="S108" s="249">
        <v>0</v>
      </c>
      <c r="T108" s="250">
        <f>S108*H108</f>
        <v>0</v>
      </c>
      <c r="AR108" s="25" t="s">
        <v>690</v>
      </c>
      <c r="AT108" s="25" t="s">
        <v>418</v>
      </c>
      <c r="AU108" s="25" t="s">
        <v>86</v>
      </c>
      <c r="AY108" s="25" t="s">
        <v>414</v>
      </c>
      <c r="BE108" s="251">
        <f>IF(N108="základní",J108,0)</f>
        <v>0</v>
      </c>
      <c r="BF108" s="251">
        <f>IF(N108="snížená",J108,0)</f>
        <v>0</v>
      </c>
      <c r="BG108" s="251">
        <f>IF(N108="zákl. přenesená",J108,0)</f>
        <v>0</v>
      </c>
      <c r="BH108" s="251">
        <f>IF(N108="sníž. přenesená",J108,0)</f>
        <v>0</v>
      </c>
      <c r="BI108" s="251">
        <f>IF(N108="nulová",J108,0)</f>
        <v>0</v>
      </c>
      <c r="BJ108" s="25" t="s">
        <v>83</v>
      </c>
      <c r="BK108" s="251">
        <f>ROUND(I108*H108,2)</f>
        <v>0</v>
      </c>
      <c r="BL108" s="25" t="s">
        <v>690</v>
      </c>
      <c r="BM108" s="25" t="s">
        <v>5917</v>
      </c>
    </row>
    <row r="109" s="13" customFormat="1">
      <c r="B109" s="265"/>
      <c r="C109" s="266"/>
      <c r="D109" s="252" t="s">
        <v>428</v>
      </c>
      <c r="E109" s="267" t="s">
        <v>21</v>
      </c>
      <c r="F109" s="268" t="s">
        <v>5918</v>
      </c>
      <c r="G109" s="266"/>
      <c r="H109" s="269">
        <v>8</v>
      </c>
      <c r="I109" s="270"/>
      <c r="J109" s="266"/>
      <c r="K109" s="266"/>
      <c r="L109" s="271"/>
      <c r="M109" s="272"/>
      <c r="N109" s="273"/>
      <c r="O109" s="273"/>
      <c r="P109" s="273"/>
      <c r="Q109" s="273"/>
      <c r="R109" s="273"/>
      <c r="S109" s="273"/>
      <c r="T109" s="274"/>
      <c r="AT109" s="275" t="s">
        <v>428</v>
      </c>
      <c r="AU109" s="275" t="s">
        <v>86</v>
      </c>
      <c r="AV109" s="13" t="s">
        <v>86</v>
      </c>
      <c r="AW109" s="13" t="s">
        <v>39</v>
      </c>
      <c r="AX109" s="13" t="s">
        <v>83</v>
      </c>
      <c r="AY109" s="275" t="s">
        <v>414</v>
      </c>
    </row>
    <row r="110" s="1" customFormat="1" ht="25.5" customHeight="1">
      <c r="B110" s="47"/>
      <c r="C110" s="298" t="s">
        <v>542</v>
      </c>
      <c r="D110" s="298" t="s">
        <v>841</v>
      </c>
      <c r="E110" s="299" t="s">
        <v>5919</v>
      </c>
      <c r="F110" s="300" t="s">
        <v>5920</v>
      </c>
      <c r="G110" s="301" t="s">
        <v>4084</v>
      </c>
      <c r="H110" s="302">
        <v>8</v>
      </c>
      <c r="I110" s="303"/>
      <c r="J110" s="304">
        <f>ROUND(I110*H110,2)</f>
        <v>0</v>
      </c>
      <c r="K110" s="300" t="s">
        <v>21</v>
      </c>
      <c r="L110" s="305"/>
      <c r="M110" s="306" t="s">
        <v>21</v>
      </c>
      <c r="N110" s="307" t="s">
        <v>47</v>
      </c>
      <c r="O110" s="48"/>
      <c r="P110" s="249">
        <f>O110*H110</f>
        <v>0</v>
      </c>
      <c r="Q110" s="249">
        <v>0</v>
      </c>
      <c r="R110" s="249">
        <f>Q110*H110</f>
        <v>0</v>
      </c>
      <c r="S110" s="249">
        <v>0</v>
      </c>
      <c r="T110" s="250">
        <f>S110*H110</f>
        <v>0</v>
      </c>
      <c r="AR110" s="25" t="s">
        <v>818</v>
      </c>
      <c r="AT110" s="25" t="s">
        <v>841</v>
      </c>
      <c r="AU110" s="25" t="s">
        <v>86</v>
      </c>
      <c r="AY110" s="25" t="s">
        <v>414</v>
      </c>
      <c r="BE110" s="251">
        <f>IF(N110="základní",J110,0)</f>
        <v>0</v>
      </c>
      <c r="BF110" s="251">
        <f>IF(N110="snížená",J110,0)</f>
        <v>0</v>
      </c>
      <c r="BG110" s="251">
        <f>IF(N110="zákl. přenesená",J110,0)</f>
        <v>0</v>
      </c>
      <c r="BH110" s="251">
        <f>IF(N110="sníž. přenesená",J110,0)</f>
        <v>0</v>
      </c>
      <c r="BI110" s="251">
        <f>IF(N110="nulová",J110,0)</f>
        <v>0</v>
      </c>
      <c r="BJ110" s="25" t="s">
        <v>83</v>
      </c>
      <c r="BK110" s="251">
        <f>ROUND(I110*H110,2)</f>
        <v>0</v>
      </c>
      <c r="BL110" s="25" t="s">
        <v>690</v>
      </c>
      <c r="BM110" s="25" t="s">
        <v>5921</v>
      </c>
    </row>
    <row r="111" s="1" customFormat="1" ht="16.5" customHeight="1">
      <c r="B111" s="47"/>
      <c r="C111" s="240" t="s">
        <v>606</v>
      </c>
      <c r="D111" s="240" t="s">
        <v>418</v>
      </c>
      <c r="E111" s="241" t="s">
        <v>5922</v>
      </c>
      <c r="F111" s="242" t="s">
        <v>5923</v>
      </c>
      <c r="G111" s="243" t="s">
        <v>4084</v>
      </c>
      <c r="H111" s="244">
        <v>108</v>
      </c>
      <c r="I111" s="245"/>
      <c r="J111" s="246">
        <f>ROUND(I111*H111,2)</f>
        <v>0</v>
      </c>
      <c r="K111" s="242" t="s">
        <v>21</v>
      </c>
      <c r="L111" s="73"/>
      <c r="M111" s="247" t="s">
        <v>21</v>
      </c>
      <c r="N111" s="248" t="s">
        <v>47</v>
      </c>
      <c r="O111" s="48"/>
      <c r="P111" s="249">
        <f>O111*H111</f>
        <v>0</v>
      </c>
      <c r="Q111" s="249">
        <v>0</v>
      </c>
      <c r="R111" s="249">
        <f>Q111*H111</f>
        <v>0</v>
      </c>
      <c r="S111" s="249">
        <v>0</v>
      </c>
      <c r="T111" s="250">
        <f>S111*H111</f>
        <v>0</v>
      </c>
      <c r="AR111" s="25" t="s">
        <v>690</v>
      </c>
      <c r="AT111" s="25" t="s">
        <v>418</v>
      </c>
      <c r="AU111" s="25" t="s">
        <v>86</v>
      </c>
      <c r="AY111" s="25" t="s">
        <v>414</v>
      </c>
      <c r="BE111" s="251">
        <f>IF(N111="základní",J111,0)</f>
        <v>0</v>
      </c>
      <c r="BF111" s="251">
        <f>IF(N111="snížená",J111,0)</f>
        <v>0</v>
      </c>
      <c r="BG111" s="251">
        <f>IF(N111="zákl. přenesená",J111,0)</f>
        <v>0</v>
      </c>
      <c r="BH111" s="251">
        <f>IF(N111="sníž. přenesená",J111,0)</f>
        <v>0</v>
      </c>
      <c r="BI111" s="251">
        <f>IF(N111="nulová",J111,0)</f>
        <v>0</v>
      </c>
      <c r="BJ111" s="25" t="s">
        <v>83</v>
      </c>
      <c r="BK111" s="251">
        <f>ROUND(I111*H111,2)</f>
        <v>0</v>
      </c>
      <c r="BL111" s="25" t="s">
        <v>690</v>
      </c>
      <c r="BM111" s="25" t="s">
        <v>5924</v>
      </c>
    </row>
    <row r="112" s="13" customFormat="1">
      <c r="B112" s="265"/>
      <c r="C112" s="266"/>
      <c r="D112" s="252" t="s">
        <v>428</v>
      </c>
      <c r="E112" s="267" t="s">
        <v>21</v>
      </c>
      <c r="F112" s="268" t="s">
        <v>5925</v>
      </c>
      <c r="G112" s="266"/>
      <c r="H112" s="269">
        <v>108</v>
      </c>
      <c r="I112" s="270"/>
      <c r="J112" s="266"/>
      <c r="K112" s="266"/>
      <c r="L112" s="271"/>
      <c r="M112" s="272"/>
      <c r="N112" s="273"/>
      <c r="O112" s="273"/>
      <c r="P112" s="273"/>
      <c r="Q112" s="273"/>
      <c r="R112" s="273"/>
      <c r="S112" s="273"/>
      <c r="T112" s="274"/>
      <c r="AT112" s="275" t="s">
        <v>428</v>
      </c>
      <c r="AU112" s="275" t="s">
        <v>86</v>
      </c>
      <c r="AV112" s="13" t="s">
        <v>86</v>
      </c>
      <c r="AW112" s="13" t="s">
        <v>39</v>
      </c>
      <c r="AX112" s="13" t="s">
        <v>83</v>
      </c>
      <c r="AY112" s="275" t="s">
        <v>414</v>
      </c>
    </row>
    <row r="113" s="1" customFormat="1" ht="25.5" customHeight="1">
      <c r="B113" s="47"/>
      <c r="C113" s="298" t="s">
        <v>628</v>
      </c>
      <c r="D113" s="298" t="s">
        <v>841</v>
      </c>
      <c r="E113" s="299" t="s">
        <v>5926</v>
      </c>
      <c r="F113" s="300" t="s">
        <v>5927</v>
      </c>
      <c r="G113" s="301" t="s">
        <v>4084</v>
      </c>
      <c r="H113" s="302">
        <v>108</v>
      </c>
      <c r="I113" s="303"/>
      <c r="J113" s="304">
        <f>ROUND(I113*H113,2)</f>
        <v>0</v>
      </c>
      <c r="K113" s="300" t="s">
        <v>21</v>
      </c>
      <c r="L113" s="305"/>
      <c r="M113" s="306" t="s">
        <v>21</v>
      </c>
      <c r="N113" s="307" t="s">
        <v>47</v>
      </c>
      <c r="O113" s="48"/>
      <c r="P113" s="249">
        <f>O113*H113</f>
        <v>0</v>
      </c>
      <c r="Q113" s="249">
        <v>0</v>
      </c>
      <c r="R113" s="249">
        <f>Q113*H113</f>
        <v>0</v>
      </c>
      <c r="S113" s="249">
        <v>0</v>
      </c>
      <c r="T113" s="250">
        <f>S113*H113</f>
        <v>0</v>
      </c>
      <c r="AR113" s="25" t="s">
        <v>818</v>
      </c>
      <c r="AT113" s="25" t="s">
        <v>841</v>
      </c>
      <c r="AU113" s="25" t="s">
        <v>86</v>
      </c>
      <c r="AY113" s="25" t="s">
        <v>414</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690</v>
      </c>
      <c r="BM113" s="25" t="s">
        <v>5928</v>
      </c>
    </row>
    <row r="114" s="1" customFormat="1" ht="16.5" customHeight="1">
      <c r="B114" s="47"/>
      <c r="C114" s="240" t="s">
        <v>639</v>
      </c>
      <c r="D114" s="240" t="s">
        <v>418</v>
      </c>
      <c r="E114" s="241" t="s">
        <v>5929</v>
      </c>
      <c r="F114" s="242" t="s">
        <v>5930</v>
      </c>
      <c r="G114" s="243" t="s">
        <v>4084</v>
      </c>
      <c r="H114" s="244">
        <v>1</v>
      </c>
      <c r="I114" s="245"/>
      <c r="J114" s="246">
        <f>ROUND(I114*H114,2)</f>
        <v>0</v>
      </c>
      <c r="K114" s="242" t="s">
        <v>21</v>
      </c>
      <c r="L114" s="73"/>
      <c r="M114" s="247" t="s">
        <v>21</v>
      </c>
      <c r="N114" s="248" t="s">
        <v>47</v>
      </c>
      <c r="O114" s="48"/>
      <c r="P114" s="249">
        <f>O114*H114</f>
        <v>0</v>
      </c>
      <c r="Q114" s="249">
        <v>0</v>
      </c>
      <c r="R114" s="249">
        <f>Q114*H114</f>
        <v>0</v>
      </c>
      <c r="S114" s="249">
        <v>0</v>
      </c>
      <c r="T114" s="250">
        <f>S114*H114</f>
        <v>0</v>
      </c>
      <c r="AR114" s="25" t="s">
        <v>690</v>
      </c>
      <c r="AT114" s="25" t="s">
        <v>418</v>
      </c>
      <c r="AU114" s="25" t="s">
        <v>86</v>
      </c>
      <c r="AY114" s="25" t="s">
        <v>414</v>
      </c>
      <c r="BE114" s="251">
        <f>IF(N114="základní",J114,0)</f>
        <v>0</v>
      </c>
      <c r="BF114" s="251">
        <f>IF(N114="snížená",J114,0)</f>
        <v>0</v>
      </c>
      <c r="BG114" s="251">
        <f>IF(N114="zákl. přenesená",J114,0)</f>
        <v>0</v>
      </c>
      <c r="BH114" s="251">
        <f>IF(N114="sníž. přenesená",J114,0)</f>
        <v>0</v>
      </c>
      <c r="BI114" s="251">
        <f>IF(N114="nulová",J114,0)</f>
        <v>0</v>
      </c>
      <c r="BJ114" s="25" t="s">
        <v>83</v>
      </c>
      <c r="BK114" s="251">
        <f>ROUND(I114*H114,2)</f>
        <v>0</v>
      </c>
      <c r="BL114" s="25" t="s">
        <v>690</v>
      </c>
      <c r="BM114" s="25" t="s">
        <v>5931</v>
      </c>
    </row>
    <row r="115" s="13" customFormat="1">
      <c r="B115" s="265"/>
      <c r="C115" s="266"/>
      <c r="D115" s="252" t="s">
        <v>428</v>
      </c>
      <c r="E115" s="267" t="s">
        <v>21</v>
      </c>
      <c r="F115" s="268" t="s">
        <v>5932</v>
      </c>
      <c r="G115" s="266"/>
      <c r="H115" s="269">
        <v>1</v>
      </c>
      <c r="I115" s="270"/>
      <c r="J115" s="266"/>
      <c r="K115" s="266"/>
      <c r="L115" s="271"/>
      <c r="M115" s="272"/>
      <c r="N115" s="273"/>
      <c r="O115" s="273"/>
      <c r="P115" s="273"/>
      <c r="Q115" s="273"/>
      <c r="R115" s="273"/>
      <c r="S115" s="273"/>
      <c r="T115" s="274"/>
      <c r="AT115" s="275" t="s">
        <v>428</v>
      </c>
      <c r="AU115" s="275" t="s">
        <v>86</v>
      </c>
      <c r="AV115" s="13" t="s">
        <v>86</v>
      </c>
      <c r="AW115" s="13" t="s">
        <v>39</v>
      </c>
      <c r="AX115" s="13" t="s">
        <v>83</v>
      </c>
      <c r="AY115" s="275" t="s">
        <v>414</v>
      </c>
    </row>
    <row r="116" s="1" customFormat="1" ht="25.5" customHeight="1">
      <c r="B116" s="47"/>
      <c r="C116" s="298" t="s">
        <v>659</v>
      </c>
      <c r="D116" s="298" t="s">
        <v>841</v>
      </c>
      <c r="E116" s="299" t="s">
        <v>5933</v>
      </c>
      <c r="F116" s="300" t="s">
        <v>5934</v>
      </c>
      <c r="G116" s="301" t="s">
        <v>4084</v>
      </c>
      <c r="H116" s="302">
        <v>1</v>
      </c>
      <c r="I116" s="303"/>
      <c r="J116" s="304">
        <f>ROUND(I116*H116,2)</f>
        <v>0</v>
      </c>
      <c r="K116" s="300" t="s">
        <v>21</v>
      </c>
      <c r="L116" s="305"/>
      <c r="M116" s="306" t="s">
        <v>21</v>
      </c>
      <c r="N116" s="307" t="s">
        <v>47</v>
      </c>
      <c r="O116" s="48"/>
      <c r="P116" s="249">
        <f>O116*H116</f>
        <v>0</v>
      </c>
      <c r="Q116" s="249">
        <v>0</v>
      </c>
      <c r="R116" s="249">
        <f>Q116*H116</f>
        <v>0</v>
      </c>
      <c r="S116" s="249">
        <v>0</v>
      </c>
      <c r="T116" s="250">
        <f>S116*H116</f>
        <v>0</v>
      </c>
      <c r="AR116" s="25" t="s">
        <v>818</v>
      </c>
      <c r="AT116" s="25" t="s">
        <v>841</v>
      </c>
      <c r="AU116" s="25" t="s">
        <v>86</v>
      </c>
      <c r="AY116" s="25" t="s">
        <v>414</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690</v>
      </c>
      <c r="BM116" s="25" t="s">
        <v>5935</v>
      </c>
    </row>
    <row r="117" s="1" customFormat="1" ht="16.5" customHeight="1">
      <c r="B117" s="47"/>
      <c r="C117" s="240" t="s">
        <v>669</v>
      </c>
      <c r="D117" s="240" t="s">
        <v>418</v>
      </c>
      <c r="E117" s="241" t="s">
        <v>5936</v>
      </c>
      <c r="F117" s="242" t="s">
        <v>5937</v>
      </c>
      <c r="G117" s="243" t="s">
        <v>4084</v>
      </c>
      <c r="H117" s="244">
        <v>2</v>
      </c>
      <c r="I117" s="245"/>
      <c r="J117" s="246">
        <f>ROUND(I117*H117,2)</f>
        <v>0</v>
      </c>
      <c r="K117" s="242" t="s">
        <v>21</v>
      </c>
      <c r="L117" s="73"/>
      <c r="M117" s="247" t="s">
        <v>21</v>
      </c>
      <c r="N117" s="248" t="s">
        <v>47</v>
      </c>
      <c r="O117" s="48"/>
      <c r="P117" s="249">
        <f>O117*H117</f>
        <v>0</v>
      </c>
      <c r="Q117" s="249">
        <v>0</v>
      </c>
      <c r="R117" s="249">
        <f>Q117*H117</f>
        <v>0</v>
      </c>
      <c r="S117" s="249">
        <v>0</v>
      </c>
      <c r="T117" s="250">
        <f>S117*H117</f>
        <v>0</v>
      </c>
      <c r="AR117" s="25" t="s">
        <v>690</v>
      </c>
      <c r="AT117" s="25" t="s">
        <v>418</v>
      </c>
      <c r="AU117" s="25" t="s">
        <v>86</v>
      </c>
      <c r="AY117" s="25" t="s">
        <v>414</v>
      </c>
      <c r="BE117" s="251">
        <f>IF(N117="základní",J117,0)</f>
        <v>0</v>
      </c>
      <c r="BF117" s="251">
        <f>IF(N117="snížená",J117,0)</f>
        <v>0</v>
      </c>
      <c r="BG117" s="251">
        <f>IF(N117="zákl. přenesená",J117,0)</f>
        <v>0</v>
      </c>
      <c r="BH117" s="251">
        <f>IF(N117="sníž. přenesená",J117,0)</f>
        <v>0</v>
      </c>
      <c r="BI117" s="251">
        <f>IF(N117="nulová",J117,0)</f>
        <v>0</v>
      </c>
      <c r="BJ117" s="25" t="s">
        <v>83</v>
      </c>
      <c r="BK117" s="251">
        <f>ROUND(I117*H117,2)</f>
        <v>0</v>
      </c>
      <c r="BL117" s="25" t="s">
        <v>690</v>
      </c>
      <c r="BM117" s="25" t="s">
        <v>5938</v>
      </c>
    </row>
    <row r="118" s="13" customFormat="1">
      <c r="B118" s="265"/>
      <c r="C118" s="266"/>
      <c r="D118" s="252" t="s">
        <v>428</v>
      </c>
      <c r="E118" s="267" t="s">
        <v>21</v>
      </c>
      <c r="F118" s="268" t="s">
        <v>5939</v>
      </c>
      <c r="G118" s="266"/>
      <c r="H118" s="269">
        <v>2</v>
      </c>
      <c r="I118" s="270"/>
      <c r="J118" s="266"/>
      <c r="K118" s="266"/>
      <c r="L118" s="271"/>
      <c r="M118" s="272"/>
      <c r="N118" s="273"/>
      <c r="O118" s="273"/>
      <c r="P118" s="273"/>
      <c r="Q118" s="273"/>
      <c r="R118" s="273"/>
      <c r="S118" s="273"/>
      <c r="T118" s="274"/>
      <c r="AT118" s="275" t="s">
        <v>428</v>
      </c>
      <c r="AU118" s="275" t="s">
        <v>86</v>
      </c>
      <c r="AV118" s="13" t="s">
        <v>86</v>
      </c>
      <c r="AW118" s="13" t="s">
        <v>39</v>
      </c>
      <c r="AX118" s="13" t="s">
        <v>83</v>
      </c>
      <c r="AY118" s="275" t="s">
        <v>414</v>
      </c>
    </row>
    <row r="119" s="1" customFormat="1" ht="25.5" customHeight="1">
      <c r="B119" s="47"/>
      <c r="C119" s="298" t="s">
        <v>675</v>
      </c>
      <c r="D119" s="298" t="s">
        <v>841</v>
      </c>
      <c r="E119" s="299" t="s">
        <v>5940</v>
      </c>
      <c r="F119" s="300" t="s">
        <v>5941</v>
      </c>
      <c r="G119" s="301" t="s">
        <v>4084</v>
      </c>
      <c r="H119" s="302">
        <v>2</v>
      </c>
      <c r="I119" s="303"/>
      <c r="J119" s="304">
        <f>ROUND(I119*H119,2)</f>
        <v>0</v>
      </c>
      <c r="K119" s="300" t="s">
        <v>21</v>
      </c>
      <c r="L119" s="305"/>
      <c r="M119" s="306" t="s">
        <v>21</v>
      </c>
      <c r="N119" s="307" t="s">
        <v>47</v>
      </c>
      <c r="O119" s="48"/>
      <c r="P119" s="249">
        <f>O119*H119</f>
        <v>0</v>
      </c>
      <c r="Q119" s="249">
        <v>0</v>
      </c>
      <c r="R119" s="249">
        <f>Q119*H119</f>
        <v>0</v>
      </c>
      <c r="S119" s="249">
        <v>0</v>
      </c>
      <c r="T119" s="250">
        <f>S119*H119</f>
        <v>0</v>
      </c>
      <c r="AR119" s="25" t="s">
        <v>818</v>
      </c>
      <c r="AT119" s="25" t="s">
        <v>841</v>
      </c>
      <c r="AU119" s="25" t="s">
        <v>86</v>
      </c>
      <c r="AY119" s="25" t="s">
        <v>414</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690</v>
      </c>
      <c r="BM119" s="25" t="s">
        <v>5942</v>
      </c>
    </row>
    <row r="120" s="1" customFormat="1" ht="16.5" customHeight="1">
      <c r="B120" s="47"/>
      <c r="C120" s="240" t="s">
        <v>10</v>
      </c>
      <c r="D120" s="240" t="s">
        <v>418</v>
      </c>
      <c r="E120" s="241" t="s">
        <v>5943</v>
      </c>
      <c r="F120" s="242" t="s">
        <v>5944</v>
      </c>
      <c r="G120" s="243" t="s">
        <v>4084</v>
      </c>
      <c r="H120" s="244">
        <v>4</v>
      </c>
      <c r="I120" s="245"/>
      <c r="J120" s="246">
        <f>ROUND(I120*H120,2)</f>
        <v>0</v>
      </c>
      <c r="K120" s="242" t="s">
        <v>21</v>
      </c>
      <c r="L120" s="73"/>
      <c r="M120" s="247" t="s">
        <v>21</v>
      </c>
      <c r="N120" s="248" t="s">
        <v>47</v>
      </c>
      <c r="O120" s="48"/>
      <c r="P120" s="249">
        <f>O120*H120</f>
        <v>0</v>
      </c>
      <c r="Q120" s="249">
        <v>0</v>
      </c>
      <c r="R120" s="249">
        <f>Q120*H120</f>
        <v>0</v>
      </c>
      <c r="S120" s="249">
        <v>0</v>
      </c>
      <c r="T120" s="250">
        <f>S120*H120</f>
        <v>0</v>
      </c>
      <c r="AR120" s="25" t="s">
        <v>690</v>
      </c>
      <c r="AT120" s="25" t="s">
        <v>418</v>
      </c>
      <c r="AU120" s="25" t="s">
        <v>86</v>
      </c>
      <c r="AY120" s="25" t="s">
        <v>414</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690</v>
      </c>
      <c r="BM120" s="25" t="s">
        <v>5945</v>
      </c>
    </row>
    <row r="121" s="13" customFormat="1">
      <c r="B121" s="265"/>
      <c r="C121" s="266"/>
      <c r="D121" s="252" t="s">
        <v>428</v>
      </c>
      <c r="E121" s="267" t="s">
        <v>21</v>
      </c>
      <c r="F121" s="268" t="s">
        <v>5946</v>
      </c>
      <c r="G121" s="266"/>
      <c r="H121" s="269">
        <v>4</v>
      </c>
      <c r="I121" s="270"/>
      <c r="J121" s="266"/>
      <c r="K121" s="266"/>
      <c r="L121" s="271"/>
      <c r="M121" s="272"/>
      <c r="N121" s="273"/>
      <c r="O121" s="273"/>
      <c r="P121" s="273"/>
      <c r="Q121" s="273"/>
      <c r="R121" s="273"/>
      <c r="S121" s="273"/>
      <c r="T121" s="274"/>
      <c r="AT121" s="275" t="s">
        <v>428</v>
      </c>
      <c r="AU121" s="275" t="s">
        <v>86</v>
      </c>
      <c r="AV121" s="13" t="s">
        <v>86</v>
      </c>
      <c r="AW121" s="13" t="s">
        <v>39</v>
      </c>
      <c r="AX121" s="13" t="s">
        <v>83</v>
      </c>
      <c r="AY121" s="275" t="s">
        <v>414</v>
      </c>
    </row>
    <row r="122" s="1" customFormat="1" ht="25.5" customHeight="1">
      <c r="B122" s="47"/>
      <c r="C122" s="298" t="s">
        <v>690</v>
      </c>
      <c r="D122" s="298" t="s">
        <v>841</v>
      </c>
      <c r="E122" s="299" t="s">
        <v>5947</v>
      </c>
      <c r="F122" s="300" t="s">
        <v>5948</v>
      </c>
      <c r="G122" s="301" t="s">
        <v>4084</v>
      </c>
      <c r="H122" s="302">
        <v>4</v>
      </c>
      <c r="I122" s="303"/>
      <c r="J122" s="304">
        <f>ROUND(I122*H122,2)</f>
        <v>0</v>
      </c>
      <c r="K122" s="300" t="s">
        <v>21</v>
      </c>
      <c r="L122" s="305"/>
      <c r="M122" s="306" t="s">
        <v>21</v>
      </c>
      <c r="N122" s="307" t="s">
        <v>47</v>
      </c>
      <c r="O122" s="48"/>
      <c r="P122" s="249">
        <f>O122*H122</f>
        <v>0</v>
      </c>
      <c r="Q122" s="249">
        <v>0</v>
      </c>
      <c r="R122" s="249">
        <f>Q122*H122</f>
        <v>0</v>
      </c>
      <c r="S122" s="249">
        <v>0</v>
      </c>
      <c r="T122" s="250">
        <f>S122*H122</f>
        <v>0</v>
      </c>
      <c r="AR122" s="25" t="s">
        <v>818</v>
      </c>
      <c r="AT122" s="25" t="s">
        <v>841</v>
      </c>
      <c r="AU122" s="25" t="s">
        <v>86</v>
      </c>
      <c r="AY122" s="25" t="s">
        <v>414</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690</v>
      </c>
      <c r="BM122" s="25" t="s">
        <v>5949</v>
      </c>
    </row>
    <row r="123" s="1" customFormat="1" ht="16.5" customHeight="1">
      <c r="B123" s="47"/>
      <c r="C123" s="240" t="s">
        <v>697</v>
      </c>
      <c r="D123" s="240" t="s">
        <v>418</v>
      </c>
      <c r="E123" s="241" t="s">
        <v>5950</v>
      </c>
      <c r="F123" s="242" t="s">
        <v>5951</v>
      </c>
      <c r="G123" s="243" t="s">
        <v>4084</v>
      </c>
      <c r="H123" s="244">
        <v>6</v>
      </c>
      <c r="I123" s="245"/>
      <c r="J123" s="246">
        <f>ROUND(I123*H123,2)</f>
        <v>0</v>
      </c>
      <c r="K123" s="242" t="s">
        <v>21</v>
      </c>
      <c r="L123" s="73"/>
      <c r="M123" s="247" t="s">
        <v>21</v>
      </c>
      <c r="N123" s="248" t="s">
        <v>47</v>
      </c>
      <c r="O123" s="48"/>
      <c r="P123" s="249">
        <f>O123*H123</f>
        <v>0</v>
      </c>
      <c r="Q123" s="249">
        <v>0</v>
      </c>
      <c r="R123" s="249">
        <f>Q123*H123</f>
        <v>0</v>
      </c>
      <c r="S123" s="249">
        <v>0</v>
      </c>
      <c r="T123" s="250">
        <f>S123*H123</f>
        <v>0</v>
      </c>
      <c r="AR123" s="25" t="s">
        <v>690</v>
      </c>
      <c r="AT123" s="25" t="s">
        <v>418</v>
      </c>
      <c r="AU123" s="25" t="s">
        <v>86</v>
      </c>
      <c r="AY123" s="25" t="s">
        <v>414</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690</v>
      </c>
      <c r="BM123" s="25" t="s">
        <v>5952</v>
      </c>
    </row>
    <row r="124" s="13" customFormat="1">
      <c r="B124" s="265"/>
      <c r="C124" s="266"/>
      <c r="D124" s="252" t="s">
        <v>428</v>
      </c>
      <c r="E124" s="267" t="s">
        <v>21</v>
      </c>
      <c r="F124" s="268" t="s">
        <v>5953</v>
      </c>
      <c r="G124" s="266"/>
      <c r="H124" s="269">
        <v>6</v>
      </c>
      <c r="I124" s="270"/>
      <c r="J124" s="266"/>
      <c r="K124" s="266"/>
      <c r="L124" s="271"/>
      <c r="M124" s="272"/>
      <c r="N124" s="273"/>
      <c r="O124" s="273"/>
      <c r="P124" s="273"/>
      <c r="Q124" s="273"/>
      <c r="R124" s="273"/>
      <c r="S124" s="273"/>
      <c r="T124" s="274"/>
      <c r="AT124" s="275" t="s">
        <v>428</v>
      </c>
      <c r="AU124" s="275" t="s">
        <v>86</v>
      </c>
      <c r="AV124" s="13" t="s">
        <v>86</v>
      </c>
      <c r="AW124" s="13" t="s">
        <v>39</v>
      </c>
      <c r="AX124" s="13" t="s">
        <v>83</v>
      </c>
      <c r="AY124" s="275" t="s">
        <v>414</v>
      </c>
    </row>
    <row r="125" s="1" customFormat="1" ht="25.5" customHeight="1">
      <c r="B125" s="47"/>
      <c r="C125" s="298" t="s">
        <v>701</v>
      </c>
      <c r="D125" s="298" t="s">
        <v>841</v>
      </c>
      <c r="E125" s="299" t="s">
        <v>5954</v>
      </c>
      <c r="F125" s="300" t="s">
        <v>5955</v>
      </c>
      <c r="G125" s="301" t="s">
        <v>4084</v>
      </c>
      <c r="H125" s="302">
        <v>6</v>
      </c>
      <c r="I125" s="303"/>
      <c r="J125" s="304">
        <f>ROUND(I125*H125,2)</f>
        <v>0</v>
      </c>
      <c r="K125" s="300" t="s">
        <v>21</v>
      </c>
      <c r="L125" s="305"/>
      <c r="M125" s="306" t="s">
        <v>21</v>
      </c>
      <c r="N125" s="307" t="s">
        <v>47</v>
      </c>
      <c r="O125" s="48"/>
      <c r="P125" s="249">
        <f>O125*H125</f>
        <v>0</v>
      </c>
      <c r="Q125" s="249">
        <v>0</v>
      </c>
      <c r="R125" s="249">
        <f>Q125*H125</f>
        <v>0</v>
      </c>
      <c r="S125" s="249">
        <v>0</v>
      </c>
      <c r="T125" s="250">
        <f>S125*H125</f>
        <v>0</v>
      </c>
      <c r="AR125" s="25" t="s">
        <v>818</v>
      </c>
      <c r="AT125" s="25" t="s">
        <v>841</v>
      </c>
      <c r="AU125" s="25" t="s">
        <v>86</v>
      </c>
      <c r="AY125" s="25" t="s">
        <v>414</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690</v>
      </c>
      <c r="BM125" s="25" t="s">
        <v>5956</v>
      </c>
    </row>
    <row r="126" s="1" customFormat="1" ht="16.5" customHeight="1">
      <c r="B126" s="47"/>
      <c r="C126" s="240" t="s">
        <v>708</v>
      </c>
      <c r="D126" s="240" t="s">
        <v>418</v>
      </c>
      <c r="E126" s="241" t="s">
        <v>5957</v>
      </c>
      <c r="F126" s="242" t="s">
        <v>5958</v>
      </c>
      <c r="G126" s="243" t="s">
        <v>4084</v>
      </c>
      <c r="H126" s="244">
        <v>2</v>
      </c>
      <c r="I126" s="245"/>
      <c r="J126" s="246">
        <f>ROUND(I126*H126,2)</f>
        <v>0</v>
      </c>
      <c r="K126" s="242" t="s">
        <v>21</v>
      </c>
      <c r="L126" s="73"/>
      <c r="M126" s="247" t="s">
        <v>21</v>
      </c>
      <c r="N126" s="248" t="s">
        <v>47</v>
      </c>
      <c r="O126" s="48"/>
      <c r="P126" s="249">
        <f>O126*H126</f>
        <v>0</v>
      </c>
      <c r="Q126" s="249">
        <v>0</v>
      </c>
      <c r="R126" s="249">
        <f>Q126*H126</f>
        <v>0</v>
      </c>
      <c r="S126" s="249">
        <v>0</v>
      </c>
      <c r="T126" s="250">
        <f>S126*H126</f>
        <v>0</v>
      </c>
      <c r="AR126" s="25" t="s">
        <v>690</v>
      </c>
      <c r="AT126" s="25" t="s">
        <v>418</v>
      </c>
      <c r="AU126" s="25" t="s">
        <v>86</v>
      </c>
      <c r="AY126" s="25" t="s">
        <v>414</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690</v>
      </c>
      <c r="BM126" s="25" t="s">
        <v>5959</v>
      </c>
    </row>
    <row r="127" s="13" customFormat="1">
      <c r="B127" s="265"/>
      <c r="C127" s="266"/>
      <c r="D127" s="252" t="s">
        <v>428</v>
      </c>
      <c r="E127" s="267" t="s">
        <v>21</v>
      </c>
      <c r="F127" s="268" t="s">
        <v>5960</v>
      </c>
      <c r="G127" s="266"/>
      <c r="H127" s="269">
        <v>2</v>
      </c>
      <c r="I127" s="270"/>
      <c r="J127" s="266"/>
      <c r="K127" s="266"/>
      <c r="L127" s="271"/>
      <c r="M127" s="272"/>
      <c r="N127" s="273"/>
      <c r="O127" s="273"/>
      <c r="P127" s="273"/>
      <c r="Q127" s="273"/>
      <c r="R127" s="273"/>
      <c r="S127" s="273"/>
      <c r="T127" s="274"/>
      <c r="AT127" s="275" t="s">
        <v>428</v>
      </c>
      <c r="AU127" s="275" t="s">
        <v>86</v>
      </c>
      <c r="AV127" s="13" t="s">
        <v>86</v>
      </c>
      <c r="AW127" s="13" t="s">
        <v>39</v>
      </c>
      <c r="AX127" s="13" t="s">
        <v>83</v>
      </c>
      <c r="AY127" s="275" t="s">
        <v>414</v>
      </c>
    </row>
    <row r="128" s="1" customFormat="1" ht="25.5" customHeight="1">
      <c r="B128" s="47"/>
      <c r="C128" s="298" t="s">
        <v>715</v>
      </c>
      <c r="D128" s="298" t="s">
        <v>841</v>
      </c>
      <c r="E128" s="299" t="s">
        <v>5961</v>
      </c>
      <c r="F128" s="300" t="s">
        <v>5962</v>
      </c>
      <c r="G128" s="301" t="s">
        <v>4084</v>
      </c>
      <c r="H128" s="302">
        <v>2</v>
      </c>
      <c r="I128" s="303"/>
      <c r="J128" s="304">
        <f>ROUND(I128*H128,2)</f>
        <v>0</v>
      </c>
      <c r="K128" s="300" t="s">
        <v>21</v>
      </c>
      <c r="L128" s="305"/>
      <c r="M128" s="306" t="s">
        <v>21</v>
      </c>
      <c r="N128" s="307" t="s">
        <v>47</v>
      </c>
      <c r="O128" s="48"/>
      <c r="P128" s="249">
        <f>O128*H128</f>
        <v>0</v>
      </c>
      <c r="Q128" s="249">
        <v>0</v>
      </c>
      <c r="R128" s="249">
        <f>Q128*H128</f>
        <v>0</v>
      </c>
      <c r="S128" s="249">
        <v>0</v>
      </c>
      <c r="T128" s="250">
        <f>S128*H128</f>
        <v>0</v>
      </c>
      <c r="AR128" s="25" t="s">
        <v>818</v>
      </c>
      <c r="AT128" s="25" t="s">
        <v>841</v>
      </c>
      <c r="AU128" s="25" t="s">
        <v>86</v>
      </c>
      <c r="AY128" s="25" t="s">
        <v>414</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690</v>
      </c>
      <c r="BM128" s="25" t="s">
        <v>5963</v>
      </c>
    </row>
    <row r="129" s="1" customFormat="1" ht="16.5" customHeight="1">
      <c r="B129" s="47"/>
      <c r="C129" s="240" t="s">
        <v>9</v>
      </c>
      <c r="D129" s="240" t="s">
        <v>418</v>
      </c>
      <c r="E129" s="241" t="s">
        <v>5964</v>
      </c>
      <c r="F129" s="242" t="s">
        <v>5965</v>
      </c>
      <c r="G129" s="243" t="s">
        <v>4084</v>
      </c>
      <c r="H129" s="244">
        <v>4</v>
      </c>
      <c r="I129" s="245"/>
      <c r="J129" s="246">
        <f>ROUND(I129*H129,2)</f>
        <v>0</v>
      </c>
      <c r="K129" s="242" t="s">
        <v>21</v>
      </c>
      <c r="L129" s="73"/>
      <c r="M129" s="247" t="s">
        <v>21</v>
      </c>
      <c r="N129" s="248" t="s">
        <v>47</v>
      </c>
      <c r="O129" s="48"/>
      <c r="P129" s="249">
        <f>O129*H129</f>
        <v>0</v>
      </c>
      <c r="Q129" s="249">
        <v>0</v>
      </c>
      <c r="R129" s="249">
        <f>Q129*H129</f>
        <v>0</v>
      </c>
      <c r="S129" s="249">
        <v>0</v>
      </c>
      <c r="T129" s="250">
        <f>S129*H129</f>
        <v>0</v>
      </c>
      <c r="AR129" s="25" t="s">
        <v>690</v>
      </c>
      <c r="AT129" s="25" t="s">
        <v>418</v>
      </c>
      <c r="AU129" s="25" t="s">
        <v>86</v>
      </c>
      <c r="AY129" s="25" t="s">
        <v>414</v>
      </c>
      <c r="BE129" s="251">
        <f>IF(N129="základní",J129,0)</f>
        <v>0</v>
      </c>
      <c r="BF129" s="251">
        <f>IF(N129="snížená",J129,0)</f>
        <v>0</v>
      </c>
      <c r="BG129" s="251">
        <f>IF(N129="zákl. přenesená",J129,0)</f>
        <v>0</v>
      </c>
      <c r="BH129" s="251">
        <f>IF(N129="sníž. přenesená",J129,0)</f>
        <v>0</v>
      </c>
      <c r="BI129" s="251">
        <f>IF(N129="nulová",J129,0)</f>
        <v>0</v>
      </c>
      <c r="BJ129" s="25" t="s">
        <v>83</v>
      </c>
      <c r="BK129" s="251">
        <f>ROUND(I129*H129,2)</f>
        <v>0</v>
      </c>
      <c r="BL129" s="25" t="s">
        <v>690</v>
      </c>
      <c r="BM129" s="25" t="s">
        <v>5966</v>
      </c>
    </row>
    <row r="130" s="13" customFormat="1">
      <c r="B130" s="265"/>
      <c r="C130" s="266"/>
      <c r="D130" s="252" t="s">
        <v>428</v>
      </c>
      <c r="E130" s="267" t="s">
        <v>21</v>
      </c>
      <c r="F130" s="268" t="s">
        <v>5967</v>
      </c>
      <c r="G130" s="266"/>
      <c r="H130" s="269">
        <v>4</v>
      </c>
      <c r="I130" s="270"/>
      <c r="J130" s="266"/>
      <c r="K130" s="266"/>
      <c r="L130" s="271"/>
      <c r="M130" s="272"/>
      <c r="N130" s="273"/>
      <c r="O130" s="273"/>
      <c r="P130" s="273"/>
      <c r="Q130" s="273"/>
      <c r="R130" s="273"/>
      <c r="S130" s="273"/>
      <c r="T130" s="274"/>
      <c r="AT130" s="275" t="s">
        <v>428</v>
      </c>
      <c r="AU130" s="275" t="s">
        <v>86</v>
      </c>
      <c r="AV130" s="13" t="s">
        <v>86</v>
      </c>
      <c r="AW130" s="13" t="s">
        <v>39</v>
      </c>
      <c r="AX130" s="13" t="s">
        <v>83</v>
      </c>
      <c r="AY130" s="275" t="s">
        <v>414</v>
      </c>
    </row>
    <row r="131" s="1" customFormat="1" ht="38.25" customHeight="1">
      <c r="B131" s="47"/>
      <c r="C131" s="298" t="s">
        <v>726</v>
      </c>
      <c r="D131" s="298" t="s">
        <v>841</v>
      </c>
      <c r="E131" s="299" t="s">
        <v>5968</v>
      </c>
      <c r="F131" s="300" t="s">
        <v>5969</v>
      </c>
      <c r="G131" s="301" t="s">
        <v>4084</v>
      </c>
      <c r="H131" s="302">
        <v>4</v>
      </c>
      <c r="I131" s="303"/>
      <c r="J131" s="304">
        <f>ROUND(I131*H131,2)</f>
        <v>0</v>
      </c>
      <c r="K131" s="300" t="s">
        <v>21</v>
      </c>
      <c r="L131" s="305"/>
      <c r="M131" s="306" t="s">
        <v>21</v>
      </c>
      <c r="N131" s="307" t="s">
        <v>47</v>
      </c>
      <c r="O131" s="48"/>
      <c r="P131" s="249">
        <f>O131*H131</f>
        <v>0</v>
      </c>
      <c r="Q131" s="249">
        <v>0</v>
      </c>
      <c r="R131" s="249">
        <f>Q131*H131</f>
        <v>0</v>
      </c>
      <c r="S131" s="249">
        <v>0</v>
      </c>
      <c r="T131" s="250">
        <f>S131*H131</f>
        <v>0</v>
      </c>
      <c r="AR131" s="25" t="s">
        <v>818</v>
      </c>
      <c r="AT131" s="25" t="s">
        <v>841</v>
      </c>
      <c r="AU131" s="25" t="s">
        <v>86</v>
      </c>
      <c r="AY131" s="25" t="s">
        <v>414</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690</v>
      </c>
      <c r="BM131" s="25" t="s">
        <v>5970</v>
      </c>
    </row>
    <row r="132" s="1" customFormat="1" ht="16.5" customHeight="1">
      <c r="B132" s="47"/>
      <c r="C132" s="240" t="s">
        <v>740</v>
      </c>
      <c r="D132" s="240" t="s">
        <v>418</v>
      </c>
      <c r="E132" s="241" t="s">
        <v>5971</v>
      </c>
      <c r="F132" s="242" t="s">
        <v>5972</v>
      </c>
      <c r="G132" s="243" t="s">
        <v>4084</v>
      </c>
      <c r="H132" s="244">
        <v>8</v>
      </c>
      <c r="I132" s="245"/>
      <c r="J132" s="246">
        <f>ROUND(I132*H132,2)</f>
        <v>0</v>
      </c>
      <c r="K132" s="242" t="s">
        <v>21</v>
      </c>
      <c r="L132" s="73"/>
      <c r="M132" s="247" t="s">
        <v>21</v>
      </c>
      <c r="N132" s="248" t="s">
        <v>47</v>
      </c>
      <c r="O132" s="48"/>
      <c r="P132" s="249">
        <f>O132*H132</f>
        <v>0</v>
      </c>
      <c r="Q132" s="249">
        <v>0</v>
      </c>
      <c r="R132" s="249">
        <f>Q132*H132</f>
        <v>0</v>
      </c>
      <c r="S132" s="249">
        <v>0</v>
      </c>
      <c r="T132" s="250">
        <f>S132*H132</f>
        <v>0</v>
      </c>
      <c r="AR132" s="25" t="s">
        <v>690</v>
      </c>
      <c r="AT132" s="25" t="s">
        <v>418</v>
      </c>
      <c r="AU132" s="25" t="s">
        <v>86</v>
      </c>
      <c r="AY132" s="25" t="s">
        <v>414</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690</v>
      </c>
      <c r="BM132" s="25" t="s">
        <v>5973</v>
      </c>
    </row>
    <row r="133" s="13" customFormat="1">
      <c r="B133" s="265"/>
      <c r="C133" s="266"/>
      <c r="D133" s="252" t="s">
        <v>428</v>
      </c>
      <c r="E133" s="267" t="s">
        <v>21</v>
      </c>
      <c r="F133" s="268" t="s">
        <v>5974</v>
      </c>
      <c r="G133" s="266"/>
      <c r="H133" s="269">
        <v>8</v>
      </c>
      <c r="I133" s="270"/>
      <c r="J133" s="266"/>
      <c r="K133" s="266"/>
      <c r="L133" s="271"/>
      <c r="M133" s="272"/>
      <c r="N133" s="273"/>
      <c r="O133" s="273"/>
      <c r="P133" s="273"/>
      <c r="Q133" s="273"/>
      <c r="R133" s="273"/>
      <c r="S133" s="273"/>
      <c r="T133" s="274"/>
      <c r="AT133" s="275" t="s">
        <v>428</v>
      </c>
      <c r="AU133" s="275" t="s">
        <v>86</v>
      </c>
      <c r="AV133" s="13" t="s">
        <v>86</v>
      </c>
      <c r="AW133" s="13" t="s">
        <v>39</v>
      </c>
      <c r="AX133" s="13" t="s">
        <v>83</v>
      </c>
      <c r="AY133" s="275" t="s">
        <v>414</v>
      </c>
    </row>
    <row r="134" s="1" customFormat="1" ht="38.25" customHeight="1">
      <c r="B134" s="47"/>
      <c r="C134" s="298" t="s">
        <v>744</v>
      </c>
      <c r="D134" s="298" t="s">
        <v>841</v>
      </c>
      <c r="E134" s="299" t="s">
        <v>5975</v>
      </c>
      <c r="F134" s="300" t="s">
        <v>5976</v>
      </c>
      <c r="G134" s="301" t="s">
        <v>4084</v>
      </c>
      <c r="H134" s="302">
        <v>8</v>
      </c>
      <c r="I134" s="303"/>
      <c r="J134" s="304">
        <f>ROUND(I134*H134,2)</f>
        <v>0</v>
      </c>
      <c r="K134" s="300" t="s">
        <v>21</v>
      </c>
      <c r="L134" s="305"/>
      <c r="M134" s="306" t="s">
        <v>21</v>
      </c>
      <c r="N134" s="307" t="s">
        <v>47</v>
      </c>
      <c r="O134" s="48"/>
      <c r="P134" s="249">
        <f>O134*H134</f>
        <v>0</v>
      </c>
      <c r="Q134" s="249">
        <v>0</v>
      </c>
      <c r="R134" s="249">
        <f>Q134*H134</f>
        <v>0</v>
      </c>
      <c r="S134" s="249">
        <v>0</v>
      </c>
      <c r="T134" s="250">
        <f>S134*H134</f>
        <v>0</v>
      </c>
      <c r="AR134" s="25" t="s">
        <v>818</v>
      </c>
      <c r="AT134" s="25" t="s">
        <v>841</v>
      </c>
      <c r="AU134" s="25" t="s">
        <v>86</v>
      </c>
      <c r="AY134" s="25" t="s">
        <v>414</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690</v>
      </c>
      <c r="BM134" s="25" t="s">
        <v>5977</v>
      </c>
    </row>
    <row r="135" s="1" customFormat="1" ht="16.5" customHeight="1">
      <c r="B135" s="47"/>
      <c r="C135" s="240" t="s">
        <v>751</v>
      </c>
      <c r="D135" s="240" t="s">
        <v>418</v>
      </c>
      <c r="E135" s="241" t="s">
        <v>5978</v>
      </c>
      <c r="F135" s="242" t="s">
        <v>5979</v>
      </c>
      <c r="G135" s="243" t="s">
        <v>4084</v>
      </c>
      <c r="H135" s="244">
        <v>3</v>
      </c>
      <c r="I135" s="245"/>
      <c r="J135" s="246">
        <f>ROUND(I135*H135,2)</f>
        <v>0</v>
      </c>
      <c r="K135" s="242" t="s">
        <v>21</v>
      </c>
      <c r="L135" s="73"/>
      <c r="M135" s="247" t="s">
        <v>21</v>
      </c>
      <c r="N135" s="248" t="s">
        <v>47</v>
      </c>
      <c r="O135" s="48"/>
      <c r="P135" s="249">
        <f>O135*H135</f>
        <v>0</v>
      </c>
      <c r="Q135" s="249">
        <v>0</v>
      </c>
      <c r="R135" s="249">
        <f>Q135*H135</f>
        <v>0</v>
      </c>
      <c r="S135" s="249">
        <v>0</v>
      </c>
      <c r="T135" s="250">
        <f>S135*H135</f>
        <v>0</v>
      </c>
      <c r="AR135" s="25" t="s">
        <v>690</v>
      </c>
      <c r="AT135" s="25" t="s">
        <v>418</v>
      </c>
      <c r="AU135" s="25" t="s">
        <v>86</v>
      </c>
      <c r="AY135" s="25" t="s">
        <v>414</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690</v>
      </c>
      <c r="BM135" s="25" t="s">
        <v>5980</v>
      </c>
    </row>
    <row r="136" s="13" customFormat="1">
      <c r="B136" s="265"/>
      <c r="C136" s="266"/>
      <c r="D136" s="252" t="s">
        <v>428</v>
      </c>
      <c r="E136" s="267" t="s">
        <v>21</v>
      </c>
      <c r="F136" s="268" t="s">
        <v>5981</v>
      </c>
      <c r="G136" s="266"/>
      <c r="H136" s="269">
        <v>3</v>
      </c>
      <c r="I136" s="270"/>
      <c r="J136" s="266"/>
      <c r="K136" s="266"/>
      <c r="L136" s="271"/>
      <c r="M136" s="272"/>
      <c r="N136" s="273"/>
      <c r="O136" s="273"/>
      <c r="P136" s="273"/>
      <c r="Q136" s="273"/>
      <c r="R136" s="273"/>
      <c r="S136" s="273"/>
      <c r="T136" s="274"/>
      <c r="AT136" s="275" t="s">
        <v>428</v>
      </c>
      <c r="AU136" s="275" t="s">
        <v>86</v>
      </c>
      <c r="AV136" s="13" t="s">
        <v>86</v>
      </c>
      <c r="AW136" s="13" t="s">
        <v>39</v>
      </c>
      <c r="AX136" s="13" t="s">
        <v>83</v>
      </c>
      <c r="AY136" s="275" t="s">
        <v>414</v>
      </c>
    </row>
    <row r="137" s="1" customFormat="1" ht="38.25" customHeight="1">
      <c r="B137" s="47"/>
      <c r="C137" s="298" t="s">
        <v>787</v>
      </c>
      <c r="D137" s="298" t="s">
        <v>841</v>
      </c>
      <c r="E137" s="299" t="s">
        <v>5982</v>
      </c>
      <c r="F137" s="300" t="s">
        <v>5983</v>
      </c>
      <c r="G137" s="301" t="s">
        <v>4084</v>
      </c>
      <c r="H137" s="302">
        <v>3</v>
      </c>
      <c r="I137" s="303"/>
      <c r="J137" s="304">
        <f>ROUND(I137*H137,2)</f>
        <v>0</v>
      </c>
      <c r="K137" s="300" t="s">
        <v>21</v>
      </c>
      <c r="L137" s="305"/>
      <c r="M137" s="306" t="s">
        <v>21</v>
      </c>
      <c r="N137" s="307" t="s">
        <v>47</v>
      </c>
      <c r="O137" s="48"/>
      <c r="P137" s="249">
        <f>O137*H137</f>
        <v>0</v>
      </c>
      <c r="Q137" s="249">
        <v>0</v>
      </c>
      <c r="R137" s="249">
        <f>Q137*H137</f>
        <v>0</v>
      </c>
      <c r="S137" s="249">
        <v>0</v>
      </c>
      <c r="T137" s="250">
        <f>S137*H137</f>
        <v>0</v>
      </c>
      <c r="AR137" s="25" t="s">
        <v>818</v>
      </c>
      <c r="AT137" s="25" t="s">
        <v>841</v>
      </c>
      <c r="AU137" s="25" t="s">
        <v>86</v>
      </c>
      <c r="AY137" s="25" t="s">
        <v>414</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690</v>
      </c>
      <c r="BM137" s="25" t="s">
        <v>5984</v>
      </c>
    </row>
    <row r="138" s="1" customFormat="1" ht="16.5" customHeight="1">
      <c r="B138" s="47"/>
      <c r="C138" s="240" t="s">
        <v>795</v>
      </c>
      <c r="D138" s="240" t="s">
        <v>418</v>
      </c>
      <c r="E138" s="241" t="s">
        <v>5985</v>
      </c>
      <c r="F138" s="242" t="s">
        <v>5986</v>
      </c>
      <c r="G138" s="243" t="s">
        <v>4084</v>
      </c>
      <c r="H138" s="244">
        <v>1</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690</v>
      </c>
      <c r="AT138" s="25" t="s">
        <v>418</v>
      </c>
      <c r="AU138" s="25" t="s">
        <v>86</v>
      </c>
      <c r="AY138" s="25" t="s">
        <v>414</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690</v>
      </c>
      <c r="BM138" s="25" t="s">
        <v>5987</v>
      </c>
    </row>
    <row r="139" s="13" customFormat="1">
      <c r="B139" s="265"/>
      <c r="C139" s="266"/>
      <c r="D139" s="252" t="s">
        <v>428</v>
      </c>
      <c r="E139" s="267" t="s">
        <v>21</v>
      </c>
      <c r="F139" s="268" t="s">
        <v>5988</v>
      </c>
      <c r="G139" s="266"/>
      <c r="H139" s="269">
        <v>1</v>
      </c>
      <c r="I139" s="270"/>
      <c r="J139" s="266"/>
      <c r="K139" s="266"/>
      <c r="L139" s="271"/>
      <c r="M139" s="272"/>
      <c r="N139" s="273"/>
      <c r="O139" s="273"/>
      <c r="P139" s="273"/>
      <c r="Q139" s="273"/>
      <c r="R139" s="273"/>
      <c r="S139" s="273"/>
      <c r="T139" s="274"/>
      <c r="AT139" s="275" t="s">
        <v>428</v>
      </c>
      <c r="AU139" s="275" t="s">
        <v>86</v>
      </c>
      <c r="AV139" s="13" t="s">
        <v>86</v>
      </c>
      <c r="AW139" s="13" t="s">
        <v>39</v>
      </c>
      <c r="AX139" s="13" t="s">
        <v>83</v>
      </c>
      <c r="AY139" s="275" t="s">
        <v>414</v>
      </c>
    </row>
    <row r="140" s="1" customFormat="1" ht="25.5" customHeight="1">
      <c r="B140" s="47"/>
      <c r="C140" s="298" t="s">
        <v>799</v>
      </c>
      <c r="D140" s="298" t="s">
        <v>841</v>
      </c>
      <c r="E140" s="299" t="s">
        <v>5989</v>
      </c>
      <c r="F140" s="300" t="s">
        <v>5990</v>
      </c>
      <c r="G140" s="301" t="s">
        <v>4084</v>
      </c>
      <c r="H140" s="302">
        <v>1</v>
      </c>
      <c r="I140" s="303"/>
      <c r="J140" s="304">
        <f>ROUND(I140*H140,2)</f>
        <v>0</v>
      </c>
      <c r="K140" s="300" t="s">
        <v>21</v>
      </c>
      <c r="L140" s="305"/>
      <c r="M140" s="306" t="s">
        <v>21</v>
      </c>
      <c r="N140" s="307" t="s">
        <v>47</v>
      </c>
      <c r="O140" s="48"/>
      <c r="P140" s="249">
        <f>O140*H140</f>
        <v>0</v>
      </c>
      <c r="Q140" s="249">
        <v>0</v>
      </c>
      <c r="R140" s="249">
        <f>Q140*H140</f>
        <v>0</v>
      </c>
      <c r="S140" s="249">
        <v>0</v>
      </c>
      <c r="T140" s="250">
        <f>S140*H140</f>
        <v>0</v>
      </c>
      <c r="AR140" s="25" t="s">
        <v>818</v>
      </c>
      <c r="AT140" s="25" t="s">
        <v>841</v>
      </c>
      <c r="AU140" s="25" t="s">
        <v>86</v>
      </c>
      <c r="AY140" s="25" t="s">
        <v>414</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690</v>
      </c>
      <c r="BM140" s="25" t="s">
        <v>5991</v>
      </c>
    </row>
    <row r="141" s="1" customFormat="1" ht="16.5" customHeight="1">
      <c r="B141" s="47"/>
      <c r="C141" s="240" t="s">
        <v>803</v>
      </c>
      <c r="D141" s="240" t="s">
        <v>418</v>
      </c>
      <c r="E141" s="241" t="s">
        <v>5992</v>
      </c>
      <c r="F141" s="242" t="s">
        <v>5993</v>
      </c>
      <c r="G141" s="243" t="s">
        <v>4084</v>
      </c>
      <c r="H141" s="244">
        <v>8</v>
      </c>
      <c r="I141" s="245"/>
      <c r="J141" s="246">
        <f>ROUND(I141*H141,2)</f>
        <v>0</v>
      </c>
      <c r="K141" s="242" t="s">
        <v>21</v>
      </c>
      <c r="L141" s="73"/>
      <c r="M141" s="247" t="s">
        <v>21</v>
      </c>
      <c r="N141" s="248" t="s">
        <v>47</v>
      </c>
      <c r="O141" s="48"/>
      <c r="P141" s="249">
        <f>O141*H141</f>
        <v>0</v>
      </c>
      <c r="Q141" s="249">
        <v>0</v>
      </c>
      <c r="R141" s="249">
        <f>Q141*H141</f>
        <v>0</v>
      </c>
      <c r="S141" s="249">
        <v>0</v>
      </c>
      <c r="T141" s="250">
        <f>S141*H141</f>
        <v>0</v>
      </c>
      <c r="AR141" s="25" t="s">
        <v>690</v>
      </c>
      <c r="AT141" s="25" t="s">
        <v>418</v>
      </c>
      <c r="AU141" s="25" t="s">
        <v>86</v>
      </c>
      <c r="AY141" s="25" t="s">
        <v>414</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690</v>
      </c>
      <c r="BM141" s="25" t="s">
        <v>5994</v>
      </c>
    </row>
    <row r="142" s="13" customFormat="1">
      <c r="B142" s="265"/>
      <c r="C142" s="266"/>
      <c r="D142" s="252" t="s">
        <v>428</v>
      </c>
      <c r="E142" s="267" t="s">
        <v>21</v>
      </c>
      <c r="F142" s="268" t="s">
        <v>5995</v>
      </c>
      <c r="G142" s="266"/>
      <c r="H142" s="269">
        <v>8</v>
      </c>
      <c r="I142" s="270"/>
      <c r="J142" s="266"/>
      <c r="K142" s="266"/>
      <c r="L142" s="271"/>
      <c r="M142" s="272"/>
      <c r="N142" s="273"/>
      <c r="O142" s="273"/>
      <c r="P142" s="273"/>
      <c r="Q142" s="273"/>
      <c r="R142" s="273"/>
      <c r="S142" s="273"/>
      <c r="T142" s="274"/>
      <c r="AT142" s="275" t="s">
        <v>428</v>
      </c>
      <c r="AU142" s="275" t="s">
        <v>86</v>
      </c>
      <c r="AV142" s="13" t="s">
        <v>86</v>
      </c>
      <c r="AW142" s="13" t="s">
        <v>39</v>
      </c>
      <c r="AX142" s="13" t="s">
        <v>83</v>
      </c>
      <c r="AY142" s="275" t="s">
        <v>414</v>
      </c>
    </row>
    <row r="143" s="1" customFormat="1" ht="51" customHeight="1">
      <c r="B143" s="47"/>
      <c r="C143" s="298" t="s">
        <v>808</v>
      </c>
      <c r="D143" s="298" t="s">
        <v>841</v>
      </c>
      <c r="E143" s="299" t="s">
        <v>5996</v>
      </c>
      <c r="F143" s="300" t="s">
        <v>5997</v>
      </c>
      <c r="G143" s="301" t="s">
        <v>4084</v>
      </c>
      <c r="H143" s="302">
        <v>8</v>
      </c>
      <c r="I143" s="303"/>
      <c r="J143" s="304">
        <f>ROUND(I143*H143,2)</f>
        <v>0</v>
      </c>
      <c r="K143" s="300" t="s">
        <v>21</v>
      </c>
      <c r="L143" s="305"/>
      <c r="M143" s="306" t="s">
        <v>21</v>
      </c>
      <c r="N143" s="307" t="s">
        <v>47</v>
      </c>
      <c r="O143" s="48"/>
      <c r="P143" s="249">
        <f>O143*H143</f>
        <v>0</v>
      </c>
      <c r="Q143" s="249">
        <v>0</v>
      </c>
      <c r="R143" s="249">
        <f>Q143*H143</f>
        <v>0</v>
      </c>
      <c r="S143" s="249">
        <v>0</v>
      </c>
      <c r="T143" s="250">
        <f>S143*H143</f>
        <v>0</v>
      </c>
      <c r="AR143" s="25" t="s">
        <v>818</v>
      </c>
      <c r="AT143" s="25" t="s">
        <v>841</v>
      </c>
      <c r="AU143" s="25" t="s">
        <v>86</v>
      </c>
      <c r="AY143" s="25" t="s">
        <v>414</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690</v>
      </c>
      <c r="BM143" s="25" t="s">
        <v>5998</v>
      </c>
    </row>
    <row r="144" s="1" customFormat="1" ht="16.5" customHeight="1">
      <c r="B144" s="47"/>
      <c r="C144" s="240" t="s">
        <v>814</v>
      </c>
      <c r="D144" s="240" t="s">
        <v>418</v>
      </c>
      <c r="E144" s="241" t="s">
        <v>5999</v>
      </c>
      <c r="F144" s="242" t="s">
        <v>6000</v>
      </c>
      <c r="G144" s="243" t="s">
        <v>4084</v>
      </c>
      <c r="H144" s="244">
        <v>48</v>
      </c>
      <c r="I144" s="245"/>
      <c r="J144" s="246">
        <f>ROUND(I144*H144,2)</f>
        <v>0</v>
      </c>
      <c r="K144" s="242" t="s">
        <v>21</v>
      </c>
      <c r="L144" s="73"/>
      <c r="M144" s="247" t="s">
        <v>21</v>
      </c>
      <c r="N144" s="248" t="s">
        <v>47</v>
      </c>
      <c r="O144" s="48"/>
      <c r="P144" s="249">
        <f>O144*H144</f>
        <v>0</v>
      </c>
      <c r="Q144" s="249">
        <v>0</v>
      </c>
      <c r="R144" s="249">
        <f>Q144*H144</f>
        <v>0</v>
      </c>
      <c r="S144" s="249">
        <v>0</v>
      </c>
      <c r="T144" s="250">
        <f>S144*H144</f>
        <v>0</v>
      </c>
      <c r="AR144" s="25" t="s">
        <v>690</v>
      </c>
      <c r="AT144" s="25" t="s">
        <v>418</v>
      </c>
      <c r="AU144" s="25" t="s">
        <v>86</v>
      </c>
      <c r="AY144" s="25" t="s">
        <v>414</v>
      </c>
      <c r="BE144" s="251">
        <f>IF(N144="základní",J144,0)</f>
        <v>0</v>
      </c>
      <c r="BF144" s="251">
        <f>IF(N144="snížená",J144,0)</f>
        <v>0</v>
      </c>
      <c r="BG144" s="251">
        <f>IF(N144="zákl. přenesená",J144,0)</f>
        <v>0</v>
      </c>
      <c r="BH144" s="251">
        <f>IF(N144="sníž. přenesená",J144,0)</f>
        <v>0</v>
      </c>
      <c r="BI144" s="251">
        <f>IF(N144="nulová",J144,0)</f>
        <v>0</v>
      </c>
      <c r="BJ144" s="25" t="s">
        <v>83</v>
      </c>
      <c r="BK144" s="251">
        <f>ROUND(I144*H144,2)</f>
        <v>0</v>
      </c>
      <c r="BL144" s="25" t="s">
        <v>690</v>
      </c>
      <c r="BM144" s="25" t="s">
        <v>6001</v>
      </c>
    </row>
    <row r="145" s="13" customFormat="1">
      <c r="B145" s="265"/>
      <c r="C145" s="266"/>
      <c r="D145" s="252" t="s">
        <v>428</v>
      </c>
      <c r="E145" s="267" t="s">
        <v>21</v>
      </c>
      <c r="F145" s="268" t="s">
        <v>6002</v>
      </c>
      <c r="G145" s="266"/>
      <c r="H145" s="269">
        <v>48</v>
      </c>
      <c r="I145" s="270"/>
      <c r="J145" s="266"/>
      <c r="K145" s="266"/>
      <c r="L145" s="271"/>
      <c r="M145" s="272"/>
      <c r="N145" s="273"/>
      <c r="O145" s="273"/>
      <c r="P145" s="273"/>
      <c r="Q145" s="273"/>
      <c r="R145" s="273"/>
      <c r="S145" s="273"/>
      <c r="T145" s="274"/>
      <c r="AT145" s="275" t="s">
        <v>428</v>
      </c>
      <c r="AU145" s="275" t="s">
        <v>86</v>
      </c>
      <c r="AV145" s="13" t="s">
        <v>86</v>
      </c>
      <c r="AW145" s="13" t="s">
        <v>39</v>
      </c>
      <c r="AX145" s="13" t="s">
        <v>83</v>
      </c>
      <c r="AY145" s="275" t="s">
        <v>414</v>
      </c>
    </row>
    <row r="146" s="1" customFormat="1" ht="38.25" customHeight="1">
      <c r="B146" s="47"/>
      <c r="C146" s="298" t="s">
        <v>818</v>
      </c>
      <c r="D146" s="298" t="s">
        <v>841</v>
      </c>
      <c r="E146" s="299" t="s">
        <v>6003</v>
      </c>
      <c r="F146" s="300" t="s">
        <v>6004</v>
      </c>
      <c r="G146" s="301" t="s">
        <v>4084</v>
      </c>
      <c r="H146" s="302">
        <v>48</v>
      </c>
      <c r="I146" s="303"/>
      <c r="J146" s="304">
        <f>ROUND(I146*H146,2)</f>
        <v>0</v>
      </c>
      <c r="K146" s="300" t="s">
        <v>21</v>
      </c>
      <c r="L146" s="305"/>
      <c r="M146" s="306" t="s">
        <v>21</v>
      </c>
      <c r="N146" s="307" t="s">
        <v>47</v>
      </c>
      <c r="O146" s="48"/>
      <c r="P146" s="249">
        <f>O146*H146</f>
        <v>0</v>
      </c>
      <c r="Q146" s="249">
        <v>0</v>
      </c>
      <c r="R146" s="249">
        <f>Q146*H146</f>
        <v>0</v>
      </c>
      <c r="S146" s="249">
        <v>0</v>
      </c>
      <c r="T146" s="250">
        <f>S146*H146</f>
        <v>0</v>
      </c>
      <c r="AR146" s="25" t="s">
        <v>818</v>
      </c>
      <c r="AT146" s="25" t="s">
        <v>841</v>
      </c>
      <c r="AU146" s="25" t="s">
        <v>86</v>
      </c>
      <c r="AY146" s="25" t="s">
        <v>414</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690</v>
      </c>
      <c r="BM146" s="25" t="s">
        <v>6005</v>
      </c>
    </row>
    <row r="147" s="1" customFormat="1" ht="16.5" customHeight="1">
      <c r="B147" s="47"/>
      <c r="C147" s="240" t="s">
        <v>830</v>
      </c>
      <c r="D147" s="240" t="s">
        <v>418</v>
      </c>
      <c r="E147" s="241" t="s">
        <v>6006</v>
      </c>
      <c r="F147" s="242" t="s">
        <v>6007</v>
      </c>
      <c r="G147" s="243" t="s">
        <v>4084</v>
      </c>
      <c r="H147" s="244">
        <v>101</v>
      </c>
      <c r="I147" s="245"/>
      <c r="J147" s="246">
        <f>ROUND(I147*H147,2)</f>
        <v>0</v>
      </c>
      <c r="K147" s="242" t="s">
        <v>21</v>
      </c>
      <c r="L147" s="73"/>
      <c r="M147" s="247" t="s">
        <v>21</v>
      </c>
      <c r="N147" s="248" t="s">
        <v>47</v>
      </c>
      <c r="O147" s="48"/>
      <c r="P147" s="249">
        <f>O147*H147</f>
        <v>0</v>
      </c>
      <c r="Q147" s="249">
        <v>0</v>
      </c>
      <c r="R147" s="249">
        <f>Q147*H147</f>
        <v>0</v>
      </c>
      <c r="S147" s="249">
        <v>0</v>
      </c>
      <c r="T147" s="250">
        <f>S147*H147</f>
        <v>0</v>
      </c>
      <c r="AR147" s="25" t="s">
        <v>690</v>
      </c>
      <c r="AT147" s="25" t="s">
        <v>418</v>
      </c>
      <c r="AU147" s="25" t="s">
        <v>86</v>
      </c>
      <c r="AY147" s="25" t="s">
        <v>414</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690</v>
      </c>
      <c r="BM147" s="25" t="s">
        <v>6008</v>
      </c>
    </row>
    <row r="148" s="13" customFormat="1">
      <c r="B148" s="265"/>
      <c r="C148" s="266"/>
      <c r="D148" s="252" t="s">
        <v>428</v>
      </c>
      <c r="E148" s="267" t="s">
        <v>21</v>
      </c>
      <c r="F148" s="268" t="s">
        <v>6009</v>
      </c>
      <c r="G148" s="266"/>
      <c r="H148" s="269">
        <v>101</v>
      </c>
      <c r="I148" s="270"/>
      <c r="J148" s="266"/>
      <c r="K148" s="266"/>
      <c r="L148" s="271"/>
      <c r="M148" s="272"/>
      <c r="N148" s="273"/>
      <c r="O148" s="273"/>
      <c r="P148" s="273"/>
      <c r="Q148" s="273"/>
      <c r="R148" s="273"/>
      <c r="S148" s="273"/>
      <c r="T148" s="274"/>
      <c r="AT148" s="275" t="s">
        <v>428</v>
      </c>
      <c r="AU148" s="275" t="s">
        <v>86</v>
      </c>
      <c r="AV148" s="13" t="s">
        <v>86</v>
      </c>
      <c r="AW148" s="13" t="s">
        <v>39</v>
      </c>
      <c r="AX148" s="13" t="s">
        <v>83</v>
      </c>
      <c r="AY148" s="275" t="s">
        <v>414</v>
      </c>
    </row>
    <row r="149" s="1" customFormat="1" ht="38.25" customHeight="1">
      <c r="B149" s="47"/>
      <c r="C149" s="298" t="s">
        <v>840</v>
      </c>
      <c r="D149" s="298" t="s">
        <v>841</v>
      </c>
      <c r="E149" s="299" t="s">
        <v>6010</v>
      </c>
      <c r="F149" s="300" t="s">
        <v>6011</v>
      </c>
      <c r="G149" s="301" t="s">
        <v>4084</v>
      </c>
      <c r="H149" s="302">
        <v>101</v>
      </c>
      <c r="I149" s="303"/>
      <c r="J149" s="304">
        <f>ROUND(I149*H149,2)</f>
        <v>0</v>
      </c>
      <c r="K149" s="300" t="s">
        <v>21</v>
      </c>
      <c r="L149" s="305"/>
      <c r="M149" s="306" t="s">
        <v>21</v>
      </c>
      <c r="N149" s="307" t="s">
        <v>47</v>
      </c>
      <c r="O149" s="48"/>
      <c r="P149" s="249">
        <f>O149*H149</f>
        <v>0</v>
      </c>
      <c r="Q149" s="249">
        <v>0</v>
      </c>
      <c r="R149" s="249">
        <f>Q149*H149</f>
        <v>0</v>
      </c>
      <c r="S149" s="249">
        <v>0</v>
      </c>
      <c r="T149" s="250">
        <f>S149*H149</f>
        <v>0</v>
      </c>
      <c r="AR149" s="25" t="s">
        <v>818</v>
      </c>
      <c r="AT149" s="25" t="s">
        <v>841</v>
      </c>
      <c r="AU149" s="25" t="s">
        <v>86</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690</v>
      </c>
      <c r="BM149" s="25" t="s">
        <v>6012</v>
      </c>
    </row>
    <row r="150" s="1" customFormat="1" ht="16.5" customHeight="1">
      <c r="B150" s="47"/>
      <c r="C150" s="240" t="s">
        <v>846</v>
      </c>
      <c r="D150" s="240" t="s">
        <v>418</v>
      </c>
      <c r="E150" s="241" t="s">
        <v>6013</v>
      </c>
      <c r="F150" s="242" t="s">
        <v>6014</v>
      </c>
      <c r="G150" s="243" t="s">
        <v>4084</v>
      </c>
      <c r="H150" s="244">
        <v>9</v>
      </c>
      <c r="I150" s="245"/>
      <c r="J150" s="246">
        <f>ROUND(I150*H150,2)</f>
        <v>0</v>
      </c>
      <c r="K150" s="242" t="s">
        <v>21</v>
      </c>
      <c r="L150" s="73"/>
      <c r="M150" s="247" t="s">
        <v>21</v>
      </c>
      <c r="N150" s="248" t="s">
        <v>47</v>
      </c>
      <c r="O150" s="48"/>
      <c r="P150" s="249">
        <f>O150*H150</f>
        <v>0</v>
      </c>
      <c r="Q150" s="249">
        <v>0</v>
      </c>
      <c r="R150" s="249">
        <f>Q150*H150</f>
        <v>0</v>
      </c>
      <c r="S150" s="249">
        <v>0</v>
      </c>
      <c r="T150" s="250">
        <f>S150*H150</f>
        <v>0</v>
      </c>
      <c r="AR150" s="25" t="s">
        <v>690</v>
      </c>
      <c r="AT150" s="25" t="s">
        <v>418</v>
      </c>
      <c r="AU150" s="25" t="s">
        <v>86</v>
      </c>
      <c r="AY150" s="25" t="s">
        <v>414</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690</v>
      </c>
      <c r="BM150" s="25" t="s">
        <v>6015</v>
      </c>
    </row>
    <row r="151" s="13" customFormat="1">
      <c r="B151" s="265"/>
      <c r="C151" s="266"/>
      <c r="D151" s="252" t="s">
        <v>428</v>
      </c>
      <c r="E151" s="267" t="s">
        <v>21</v>
      </c>
      <c r="F151" s="268" t="s">
        <v>6016</v>
      </c>
      <c r="G151" s="266"/>
      <c r="H151" s="269">
        <v>9</v>
      </c>
      <c r="I151" s="270"/>
      <c r="J151" s="266"/>
      <c r="K151" s="266"/>
      <c r="L151" s="271"/>
      <c r="M151" s="272"/>
      <c r="N151" s="273"/>
      <c r="O151" s="273"/>
      <c r="P151" s="273"/>
      <c r="Q151" s="273"/>
      <c r="R151" s="273"/>
      <c r="S151" s="273"/>
      <c r="T151" s="274"/>
      <c r="AT151" s="275" t="s">
        <v>428</v>
      </c>
      <c r="AU151" s="275" t="s">
        <v>86</v>
      </c>
      <c r="AV151" s="13" t="s">
        <v>86</v>
      </c>
      <c r="AW151" s="13" t="s">
        <v>39</v>
      </c>
      <c r="AX151" s="13" t="s">
        <v>83</v>
      </c>
      <c r="AY151" s="275" t="s">
        <v>414</v>
      </c>
    </row>
    <row r="152" s="1" customFormat="1" ht="38.25" customHeight="1">
      <c r="B152" s="47"/>
      <c r="C152" s="298" t="s">
        <v>852</v>
      </c>
      <c r="D152" s="298" t="s">
        <v>841</v>
      </c>
      <c r="E152" s="299" t="s">
        <v>6017</v>
      </c>
      <c r="F152" s="300" t="s">
        <v>6018</v>
      </c>
      <c r="G152" s="301" t="s">
        <v>4084</v>
      </c>
      <c r="H152" s="302">
        <v>9</v>
      </c>
      <c r="I152" s="303"/>
      <c r="J152" s="304">
        <f>ROUND(I152*H152,2)</f>
        <v>0</v>
      </c>
      <c r="K152" s="300" t="s">
        <v>21</v>
      </c>
      <c r="L152" s="305"/>
      <c r="M152" s="306" t="s">
        <v>21</v>
      </c>
      <c r="N152" s="307" t="s">
        <v>47</v>
      </c>
      <c r="O152" s="48"/>
      <c r="P152" s="249">
        <f>O152*H152</f>
        <v>0</v>
      </c>
      <c r="Q152" s="249">
        <v>0</v>
      </c>
      <c r="R152" s="249">
        <f>Q152*H152</f>
        <v>0</v>
      </c>
      <c r="S152" s="249">
        <v>0</v>
      </c>
      <c r="T152" s="250">
        <f>S152*H152</f>
        <v>0</v>
      </c>
      <c r="AR152" s="25" t="s">
        <v>818</v>
      </c>
      <c r="AT152" s="25" t="s">
        <v>841</v>
      </c>
      <c r="AU152" s="25" t="s">
        <v>86</v>
      </c>
      <c r="AY152" s="25" t="s">
        <v>414</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690</v>
      </c>
      <c r="BM152" s="25" t="s">
        <v>6019</v>
      </c>
    </row>
    <row r="153" s="1" customFormat="1" ht="16.5" customHeight="1">
      <c r="B153" s="47"/>
      <c r="C153" s="240" t="s">
        <v>858</v>
      </c>
      <c r="D153" s="240" t="s">
        <v>418</v>
      </c>
      <c r="E153" s="241" t="s">
        <v>6020</v>
      </c>
      <c r="F153" s="242" t="s">
        <v>6021</v>
      </c>
      <c r="G153" s="243" t="s">
        <v>4084</v>
      </c>
      <c r="H153" s="244">
        <v>3</v>
      </c>
      <c r="I153" s="245"/>
      <c r="J153" s="246">
        <f>ROUND(I153*H153,2)</f>
        <v>0</v>
      </c>
      <c r="K153" s="242" t="s">
        <v>21</v>
      </c>
      <c r="L153" s="73"/>
      <c r="M153" s="247" t="s">
        <v>21</v>
      </c>
      <c r="N153" s="248" t="s">
        <v>47</v>
      </c>
      <c r="O153" s="48"/>
      <c r="P153" s="249">
        <f>O153*H153</f>
        <v>0</v>
      </c>
      <c r="Q153" s="249">
        <v>0</v>
      </c>
      <c r="R153" s="249">
        <f>Q153*H153</f>
        <v>0</v>
      </c>
      <c r="S153" s="249">
        <v>0</v>
      </c>
      <c r="T153" s="250">
        <f>S153*H153</f>
        <v>0</v>
      </c>
      <c r="AR153" s="25" t="s">
        <v>690</v>
      </c>
      <c r="AT153" s="25" t="s">
        <v>418</v>
      </c>
      <c r="AU153" s="25" t="s">
        <v>86</v>
      </c>
      <c r="AY153" s="25" t="s">
        <v>414</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690</v>
      </c>
      <c r="BM153" s="25" t="s">
        <v>6022</v>
      </c>
    </row>
    <row r="154" s="13" customFormat="1">
      <c r="B154" s="265"/>
      <c r="C154" s="266"/>
      <c r="D154" s="252" t="s">
        <v>428</v>
      </c>
      <c r="E154" s="267" t="s">
        <v>21</v>
      </c>
      <c r="F154" s="268" t="s">
        <v>6023</v>
      </c>
      <c r="G154" s="266"/>
      <c r="H154" s="269">
        <v>3</v>
      </c>
      <c r="I154" s="270"/>
      <c r="J154" s="266"/>
      <c r="K154" s="266"/>
      <c r="L154" s="271"/>
      <c r="M154" s="272"/>
      <c r="N154" s="273"/>
      <c r="O154" s="273"/>
      <c r="P154" s="273"/>
      <c r="Q154" s="273"/>
      <c r="R154" s="273"/>
      <c r="S154" s="273"/>
      <c r="T154" s="274"/>
      <c r="AT154" s="275" t="s">
        <v>428</v>
      </c>
      <c r="AU154" s="275" t="s">
        <v>86</v>
      </c>
      <c r="AV154" s="13" t="s">
        <v>86</v>
      </c>
      <c r="AW154" s="13" t="s">
        <v>39</v>
      </c>
      <c r="AX154" s="13" t="s">
        <v>83</v>
      </c>
      <c r="AY154" s="275" t="s">
        <v>414</v>
      </c>
    </row>
    <row r="155" s="1" customFormat="1" ht="38.25" customHeight="1">
      <c r="B155" s="47"/>
      <c r="C155" s="298" t="s">
        <v>865</v>
      </c>
      <c r="D155" s="298" t="s">
        <v>841</v>
      </c>
      <c r="E155" s="299" t="s">
        <v>6024</v>
      </c>
      <c r="F155" s="300" t="s">
        <v>6025</v>
      </c>
      <c r="G155" s="301" t="s">
        <v>4084</v>
      </c>
      <c r="H155" s="302">
        <v>3</v>
      </c>
      <c r="I155" s="303"/>
      <c r="J155" s="304">
        <f>ROUND(I155*H155,2)</f>
        <v>0</v>
      </c>
      <c r="K155" s="300" t="s">
        <v>21</v>
      </c>
      <c r="L155" s="305"/>
      <c r="M155" s="306" t="s">
        <v>21</v>
      </c>
      <c r="N155" s="307" t="s">
        <v>47</v>
      </c>
      <c r="O155" s="48"/>
      <c r="P155" s="249">
        <f>O155*H155</f>
        <v>0</v>
      </c>
      <c r="Q155" s="249">
        <v>0</v>
      </c>
      <c r="R155" s="249">
        <f>Q155*H155</f>
        <v>0</v>
      </c>
      <c r="S155" s="249">
        <v>0</v>
      </c>
      <c r="T155" s="250">
        <f>S155*H155</f>
        <v>0</v>
      </c>
      <c r="AR155" s="25" t="s">
        <v>818</v>
      </c>
      <c r="AT155" s="25" t="s">
        <v>841</v>
      </c>
      <c r="AU155" s="25" t="s">
        <v>86</v>
      </c>
      <c r="AY155" s="25" t="s">
        <v>414</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690</v>
      </c>
      <c r="BM155" s="25" t="s">
        <v>6026</v>
      </c>
    </row>
    <row r="156" s="1" customFormat="1" ht="16.5" customHeight="1">
      <c r="B156" s="47"/>
      <c r="C156" s="240" t="s">
        <v>870</v>
      </c>
      <c r="D156" s="240" t="s">
        <v>418</v>
      </c>
      <c r="E156" s="241" t="s">
        <v>6027</v>
      </c>
      <c r="F156" s="242" t="s">
        <v>6028</v>
      </c>
      <c r="G156" s="243" t="s">
        <v>4084</v>
      </c>
      <c r="H156" s="244">
        <v>2</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690</v>
      </c>
      <c r="AT156" s="25" t="s">
        <v>418</v>
      </c>
      <c r="AU156" s="25" t="s">
        <v>86</v>
      </c>
      <c r="AY156" s="25" t="s">
        <v>414</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690</v>
      </c>
      <c r="BM156" s="25" t="s">
        <v>6029</v>
      </c>
    </row>
    <row r="157" s="13" customFormat="1">
      <c r="B157" s="265"/>
      <c r="C157" s="266"/>
      <c r="D157" s="252" t="s">
        <v>428</v>
      </c>
      <c r="E157" s="267" t="s">
        <v>21</v>
      </c>
      <c r="F157" s="268" t="s">
        <v>6030</v>
      </c>
      <c r="G157" s="266"/>
      <c r="H157" s="269">
        <v>2</v>
      </c>
      <c r="I157" s="270"/>
      <c r="J157" s="266"/>
      <c r="K157" s="266"/>
      <c r="L157" s="271"/>
      <c r="M157" s="272"/>
      <c r="N157" s="273"/>
      <c r="O157" s="273"/>
      <c r="P157" s="273"/>
      <c r="Q157" s="273"/>
      <c r="R157" s="273"/>
      <c r="S157" s="273"/>
      <c r="T157" s="274"/>
      <c r="AT157" s="275" t="s">
        <v>428</v>
      </c>
      <c r="AU157" s="275" t="s">
        <v>86</v>
      </c>
      <c r="AV157" s="13" t="s">
        <v>86</v>
      </c>
      <c r="AW157" s="13" t="s">
        <v>39</v>
      </c>
      <c r="AX157" s="13" t="s">
        <v>83</v>
      </c>
      <c r="AY157" s="275" t="s">
        <v>414</v>
      </c>
    </row>
    <row r="158" s="1" customFormat="1" ht="38.25" customHeight="1">
      <c r="B158" s="47"/>
      <c r="C158" s="298" t="s">
        <v>891</v>
      </c>
      <c r="D158" s="298" t="s">
        <v>841</v>
      </c>
      <c r="E158" s="299" t="s">
        <v>6031</v>
      </c>
      <c r="F158" s="300" t="s">
        <v>6032</v>
      </c>
      <c r="G158" s="301" t="s">
        <v>4084</v>
      </c>
      <c r="H158" s="302">
        <v>2</v>
      </c>
      <c r="I158" s="303"/>
      <c r="J158" s="304">
        <f>ROUND(I158*H158,2)</f>
        <v>0</v>
      </c>
      <c r="K158" s="300" t="s">
        <v>21</v>
      </c>
      <c r="L158" s="305"/>
      <c r="M158" s="306" t="s">
        <v>21</v>
      </c>
      <c r="N158" s="307" t="s">
        <v>47</v>
      </c>
      <c r="O158" s="48"/>
      <c r="P158" s="249">
        <f>O158*H158</f>
        <v>0</v>
      </c>
      <c r="Q158" s="249">
        <v>0</v>
      </c>
      <c r="R158" s="249">
        <f>Q158*H158</f>
        <v>0</v>
      </c>
      <c r="S158" s="249">
        <v>0</v>
      </c>
      <c r="T158" s="250">
        <f>S158*H158</f>
        <v>0</v>
      </c>
      <c r="AR158" s="25" t="s">
        <v>818</v>
      </c>
      <c r="AT158" s="25" t="s">
        <v>841</v>
      </c>
      <c r="AU158" s="25" t="s">
        <v>86</v>
      </c>
      <c r="AY158" s="25" t="s">
        <v>414</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690</v>
      </c>
      <c r="BM158" s="25" t="s">
        <v>6033</v>
      </c>
    </row>
    <row r="159" s="1" customFormat="1" ht="16.5" customHeight="1">
      <c r="B159" s="47"/>
      <c r="C159" s="240" t="s">
        <v>897</v>
      </c>
      <c r="D159" s="240" t="s">
        <v>418</v>
      </c>
      <c r="E159" s="241" t="s">
        <v>6034</v>
      </c>
      <c r="F159" s="242" t="s">
        <v>6035</v>
      </c>
      <c r="G159" s="243" t="s">
        <v>192</v>
      </c>
      <c r="H159" s="244">
        <v>490</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690</v>
      </c>
      <c r="AT159" s="25" t="s">
        <v>418</v>
      </c>
      <c r="AU159" s="25" t="s">
        <v>86</v>
      </c>
      <c r="AY159" s="25" t="s">
        <v>414</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690</v>
      </c>
      <c r="BM159" s="25" t="s">
        <v>6036</v>
      </c>
    </row>
    <row r="160" s="13" customFormat="1">
      <c r="B160" s="265"/>
      <c r="C160" s="266"/>
      <c r="D160" s="252" t="s">
        <v>428</v>
      </c>
      <c r="E160" s="267" t="s">
        <v>21</v>
      </c>
      <c r="F160" s="268" t="s">
        <v>6037</v>
      </c>
      <c r="G160" s="266"/>
      <c r="H160" s="269">
        <v>490</v>
      </c>
      <c r="I160" s="270"/>
      <c r="J160" s="266"/>
      <c r="K160" s="266"/>
      <c r="L160" s="271"/>
      <c r="M160" s="272"/>
      <c r="N160" s="273"/>
      <c r="O160" s="273"/>
      <c r="P160" s="273"/>
      <c r="Q160" s="273"/>
      <c r="R160" s="273"/>
      <c r="S160" s="273"/>
      <c r="T160" s="274"/>
      <c r="AT160" s="275" t="s">
        <v>428</v>
      </c>
      <c r="AU160" s="275" t="s">
        <v>86</v>
      </c>
      <c r="AV160" s="13" t="s">
        <v>86</v>
      </c>
      <c r="AW160" s="13" t="s">
        <v>39</v>
      </c>
      <c r="AX160" s="13" t="s">
        <v>83</v>
      </c>
      <c r="AY160" s="275" t="s">
        <v>414</v>
      </c>
    </row>
    <row r="161" s="1" customFormat="1" ht="63.75" customHeight="1">
      <c r="B161" s="47"/>
      <c r="C161" s="298" t="s">
        <v>912</v>
      </c>
      <c r="D161" s="298" t="s">
        <v>841</v>
      </c>
      <c r="E161" s="299" t="s">
        <v>6038</v>
      </c>
      <c r="F161" s="300" t="s">
        <v>6039</v>
      </c>
      <c r="G161" s="301" t="s">
        <v>192</v>
      </c>
      <c r="H161" s="302">
        <v>490</v>
      </c>
      <c r="I161" s="303"/>
      <c r="J161" s="304">
        <f>ROUND(I161*H161,2)</f>
        <v>0</v>
      </c>
      <c r="K161" s="300" t="s">
        <v>21</v>
      </c>
      <c r="L161" s="305"/>
      <c r="M161" s="306" t="s">
        <v>21</v>
      </c>
      <c r="N161" s="307" t="s">
        <v>47</v>
      </c>
      <c r="O161" s="48"/>
      <c r="P161" s="249">
        <f>O161*H161</f>
        <v>0</v>
      </c>
      <c r="Q161" s="249">
        <v>0</v>
      </c>
      <c r="R161" s="249">
        <f>Q161*H161</f>
        <v>0</v>
      </c>
      <c r="S161" s="249">
        <v>0</v>
      </c>
      <c r="T161" s="250">
        <f>S161*H161</f>
        <v>0</v>
      </c>
      <c r="AR161" s="25" t="s">
        <v>818</v>
      </c>
      <c r="AT161" s="25" t="s">
        <v>841</v>
      </c>
      <c r="AU161" s="25" t="s">
        <v>86</v>
      </c>
      <c r="AY161" s="25" t="s">
        <v>414</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690</v>
      </c>
      <c r="BM161" s="25" t="s">
        <v>6040</v>
      </c>
    </row>
    <row r="162" s="11" customFormat="1" ht="29.88" customHeight="1">
      <c r="B162" s="224"/>
      <c r="C162" s="225"/>
      <c r="D162" s="226" t="s">
        <v>75</v>
      </c>
      <c r="E162" s="238" t="s">
        <v>6041</v>
      </c>
      <c r="F162" s="238" t="s">
        <v>6042</v>
      </c>
      <c r="G162" s="225"/>
      <c r="H162" s="225"/>
      <c r="I162" s="228"/>
      <c r="J162" s="239">
        <f>BK162</f>
        <v>0</v>
      </c>
      <c r="K162" s="225"/>
      <c r="L162" s="230"/>
      <c r="M162" s="231"/>
      <c r="N162" s="232"/>
      <c r="O162" s="232"/>
      <c r="P162" s="233">
        <f>SUM(P163:P276)</f>
        <v>0</v>
      </c>
      <c r="Q162" s="232"/>
      <c r="R162" s="233">
        <f>SUM(R163:R276)</f>
        <v>0</v>
      </c>
      <c r="S162" s="232"/>
      <c r="T162" s="234">
        <f>SUM(T163:T276)</f>
        <v>0</v>
      </c>
      <c r="AR162" s="235" t="s">
        <v>86</v>
      </c>
      <c r="AT162" s="236" t="s">
        <v>75</v>
      </c>
      <c r="AU162" s="236" t="s">
        <v>83</v>
      </c>
      <c r="AY162" s="235" t="s">
        <v>414</v>
      </c>
      <c r="BK162" s="237">
        <f>SUM(BK163:BK276)</f>
        <v>0</v>
      </c>
    </row>
    <row r="163" s="1" customFormat="1" ht="16.5" customHeight="1">
      <c r="B163" s="47"/>
      <c r="C163" s="240" t="s">
        <v>915</v>
      </c>
      <c r="D163" s="240" t="s">
        <v>418</v>
      </c>
      <c r="E163" s="241" t="s">
        <v>6043</v>
      </c>
      <c r="F163" s="242" t="s">
        <v>6044</v>
      </c>
      <c r="G163" s="243" t="s">
        <v>4084</v>
      </c>
      <c r="H163" s="244">
        <v>1</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690</v>
      </c>
      <c r="AT163" s="25" t="s">
        <v>418</v>
      </c>
      <c r="AU163" s="25" t="s">
        <v>86</v>
      </c>
      <c r="AY163" s="25" t="s">
        <v>414</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690</v>
      </c>
      <c r="BM163" s="25" t="s">
        <v>6045</v>
      </c>
    </row>
    <row r="164" s="13" customFormat="1">
      <c r="B164" s="265"/>
      <c r="C164" s="266"/>
      <c r="D164" s="252" t="s">
        <v>428</v>
      </c>
      <c r="E164" s="267" t="s">
        <v>21</v>
      </c>
      <c r="F164" s="268" t="s">
        <v>6046</v>
      </c>
      <c r="G164" s="266"/>
      <c r="H164" s="269">
        <v>1</v>
      </c>
      <c r="I164" s="270"/>
      <c r="J164" s="266"/>
      <c r="K164" s="266"/>
      <c r="L164" s="271"/>
      <c r="M164" s="272"/>
      <c r="N164" s="273"/>
      <c r="O164" s="273"/>
      <c r="P164" s="273"/>
      <c r="Q164" s="273"/>
      <c r="R164" s="273"/>
      <c r="S164" s="273"/>
      <c r="T164" s="274"/>
      <c r="AT164" s="275" t="s">
        <v>428</v>
      </c>
      <c r="AU164" s="275" t="s">
        <v>86</v>
      </c>
      <c r="AV164" s="13" t="s">
        <v>86</v>
      </c>
      <c r="AW164" s="13" t="s">
        <v>39</v>
      </c>
      <c r="AX164" s="13" t="s">
        <v>83</v>
      </c>
      <c r="AY164" s="275" t="s">
        <v>414</v>
      </c>
    </row>
    <row r="165" s="1" customFormat="1" ht="38.25" customHeight="1">
      <c r="B165" s="47"/>
      <c r="C165" s="298" t="s">
        <v>920</v>
      </c>
      <c r="D165" s="298" t="s">
        <v>841</v>
      </c>
      <c r="E165" s="299" t="s">
        <v>6047</v>
      </c>
      <c r="F165" s="300" t="s">
        <v>6048</v>
      </c>
      <c r="G165" s="301" t="s">
        <v>4084</v>
      </c>
      <c r="H165" s="302">
        <v>1</v>
      </c>
      <c r="I165" s="303"/>
      <c r="J165" s="304">
        <f>ROUND(I165*H165,2)</f>
        <v>0</v>
      </c>
      <c r="K165" s="300" t="s">
        <v>21</v>
      </c>
      <c r="L165" s="305"/>
      <c r="M165" s="306" t="s">
        <v>21</v>
      </c>
      <c r="N165" s="307" t="s">
        <v>47</v>
      </c>
      <c r="O165" s="48"/>
      <c r="P165" s="249">
        <f>O165*H165</f>
        <v>0</v>
      </c>
      <c r="Q165" s="249">
        <v>0</v>
      </c>
      <c r="R165" s="249">
        <f>Q165*H165</f>
        <v>0</v>
      </c>
      <c r="S165" s="249">
        <v>0</v>
      </c>
      <c r="T165" s="250">
        <f>S165*H165</f>
        <v>0</v>
      </c>
      <c r="AR165" s="25" t="s">
        <v>818</v>
      </c>
      <c r="AT165" s="25" t="s">
        <v>841</v>
      </c>
      <c r="AU165" s="25" t="s">
        <v>86</v>
      </c>
      <c r="AY165" s="25" t="s">
        <v>414</v>
      </c>
      <c r="BE165" s="251">
        <f>IF(N165="základní",J165,0)</f>
        <v>0</v>
      </c>
      <c r="BF165" s="251">
        <f>IF(N165="snížená",J165,0)</f>
        <v>0</v>
      </c>
      <c r="BG165" s="251">
        <f>IF(N165="zákl. přenesená",J165,0)</f>
        <v>0</v>
      </c>
      <c r="BH165" s="251">
        <f>IF(N165="sníž. přenesená",J165,0)</f>
        <v>0</v>
      </c>
      <c r="BI165" s="251">
        <f>IF(N165="nulová",J165,0)</f>
        <v>0</v>
      </c>
      <c r="BJ165" s="25" t="s">
        <v>83</v>
      </c>
      <c r="BK165" s="251">
        <f>ROUND(I165*H165,2)</f>
        <v>0</v>
      </c>
      <c r="BL165" s="25" t="s">
        <v>690</v>
      </c>
      <c r="BM165" s="25" t="s">
        <v>6049</v>
      </c>
    </row>
    <row r="166" s="1" customFormat="1" ht="16.5" customHeight="1">
      <c r="B166" s="47"/>
      <c r="C166" s="240" t="s">
        <v>925</v>
      </c>
      <c r="D166" s="240" t="s">
        <v>418</v>
      </c>
      <c r="E166" s="241" t="s">
        <v>6050</v>
      </c>
      <c r="F166" s="242" t="s">
        <v>6051</v>
      </c>
      <c r="G166" s="243" t="s">
        <v>4084</v>
      </c>
      <c r="H166" s="244">
        <v>10</v>
      </c>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690</v>
      </c>
      <c r="AT166" s="25" t="s">
        <v>418</v>
      </c>
      <c r="AU166" s="25" t="s">
        <v>86</v>
      </c>
      <c r="AY166" s="25" t="s">
        <v>414</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690</v>
      </c>
      <c r="BM166" s="25" t="s">
        <v>6052</v>
      </c>
    </row>
    <row r="167" s="13" customFormat="1">
      <c r="B167" s="265"/>
      <c r="C167" s="266"/>
      <c r="D167" s="252" t="s">
        <v>428</v>
      </c>
      <c r="E167" s="267" t="s">
        <v>21</v>
      </c>
      <c r="F167" s="268" t="s">
        <v>6053</v>
      </c>
      <c r="G167" s="266"/>
      <c r="H167" s="269">
        <v>10</v>
      </c>
      <c r="I167" s="270"/>
      <c r="J167" s="266"/>
      <c r="K167" s="266"/>
      <c r="L167" s="271"/>
      <c r="M167" s="272"/>
      <c r="N167" s="273"/>
      <c r="O167" s="273"/>
      <c r="P167" s="273"/>
      <c r="Q167" s="273"/>
      <c r="R167" s="273"/>
      <c r="S167" s="273"/>
      <c r="T167" s="274"/>
      <c r="AT167" s="275" t="s">
        <v>428</v>
      </c>
      <c r="AU167" s="275" t="s">
        <v>86</v>
      </c>
      <c r="AV167" s="13" t="s">
        <v>86</v>
      </c>
      <c r="AW167" s="13" t="s">
        <v>39</v>
      </c>
      <c r="AX167" s="13" t="s">
        <v>83</v>
      </c>
      <c r="AY167" s="275" t="s">
        <v>414</v>
      </c>
    </row>
    <row r="168" s="1" customFormat="1" ht="51" customHeight="1">
      <c r="B168" s="47"/>
      <c r="C168" s="298" t="s">
        <v>956</v>
      </c>
      <c r="D168" s="298" t="s">
        <v>841</v>
      </c>
      <c r="E168" s="299" t="s">
        <v>6054</v>
      </c>
      <c r="F168" s="300" t="s">
        <v>6055</v>
      </c>
      <c r="G168" s="301" t="s">
        <v>4084</v>
      </c>
      <c r="H168" s="302">
        <v>10</v>
      </c>
      <c r="I168" s="303"/>
      <c r="J168" s="304">
        <f>ROUND(I168*H168,2)</f>
        <v>0</v>
      </c>
      <c r="K168" s="300" t="s">
        <v>21</v>
      </c>
      <c r="L168" s="305"/>
      <c r="M168" s="306" t="s">
        <v>21</v>
      </c>
      <c r="N168" s="307" t="s">
        <v>47</v>
      </c>
      <c r="O168" s="48"/>
      <c r="P168" s="249">
        <f>O168*H168</f>
        <v>0</v>
      </c>
      <c r="Q168" s="249">
        <v>0</v>
      </c>
      <c r="R168" s="249">
        <f>Q168*H168</f>
        <v>0</v>
      </c>
      <c r="S168" s="249">
        <v>0</v>
      </c>
      <c r="T168" s="250">
        <f>S168*H168</f>
        <v>0</v>
      </c>
      <c r="AR168" s="25" t="s">
        <v>818</v>
      </c>
      <c r="AT168" s="25" t="s">
        <v>841</v>
      </c>
      <c r="AU168" s="25" t="s">
        <v>86</v>
      </c>
      <c r="AY168" s="25" t="s">
        <v>414</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690</v>
      </c>
      <c r="BM168" s="25" t="s">
        <v>6056</v>
      </c>
    </row>
    <row r="169" s="1" customFormat="1" ht="16.5" customHeight="1">
      <c r="B169" s="47"/>
      <c r="C169" s="240" t="s">
        <v>961</v>
      </c>
      <c r="D169" s="240" t="s">
        <v>418</v>
      </c>
      <c r="E169" s="241" t="s">
        <v>6057</v>
      </c>
      <c r="F169" s="242" t="s">
        <v>6058</v>
      </c>
      <c r="G169" s="243" t="s">
        <v>4084</v>
      </c>
      <c r="H169" s="244">
        <v>2</v>
      </c>
      <c r="I169" s="245"/>
      <c r="J169" s="246">
        <f>ROUND(I169*H169,2)</f>
        <v>0</v>
      </c>
      <c r="K169" s="242" t="s">
        <v>21</v>
      </c>
      <c r="L169" s="73"/>
      <c r="M169" s="247" t="s">
        <v>21</v>
      </c>
      <c r="N169" s="248" t="s">
        <v>47</v>
      </c>
      <c r="O169" s="48"/>
      <c r="P169" s="249">
        <f>O169*H169</f>
        <v>0</v>
      </c>
      <c r="Q169" s="249">
        <v>0</v>
      </c>
      <c r="R169" s="249">
        <f>Q169*H169</f>
        <v>0</v>
      </c>
      <c r="S169" s="249">
        <v>0</v>
      </c>
      <c r="T169" s="250">
        <f>S169*H169</f>
        <v>0</v>
      </c>
      <c r="AR169" s="25" t="s">
        <v>690</v>
      </c>
      <c r="AT169" s="25" t="s">
        <v>418</v>
      </c>
      <c r="AU169" s="25" t="s">
        <v>86</v>
      </c>
      <c r="AY169" s="25" t="s">
        <v>414</v>
      </c>
      <c r="BE169" s="251">
        <f>IF(N169="základní",J169,0)</f>
        <v>0</v>
      </c>
      <c r="BF169" s="251">
        <f>IF(N169="snížená",J169,0)</f>
        <v>0</v>
      </c>
      <c r="BG169" s="251">
        <f>IF(N169="zákl. přenesená",J169,0)</f>
        <v>0</v>
      </c>
      <c r="BH169" s="251">
        <f>IF(N169="sníž. přenesená",J169,0)</f>
        <v>0</v>
      </c>
      <c r="BI169" s="251">
        <f>IF(N169="nulová",J169,0)</f>
        <v>0</v>
      </c>
      <c r="BJ169" s="25" t="s">
        <v>83</v>
      </c>
      <c r="BK169" s="251">
        <f>ROUND(I169*H169,2)</f>
        <v>0</v>
      </c>
      <c r="BL169" s="25" t="s">
        <v>690</v>
      </c>
      <c r="BM169" s="25" t="s">
        <v>6059</v>
      </c>
    </row>
    <row r="170" s="13" customFormat="1">
      <c r="B170" s="265"/>
      <c r="C170" s="266"/>
      <c r="D170" s="252" t="s">
        <v>428</v>
      </c>
      <c r="E170" s="267" t="s">
        <v>21</v>
      </c>
      <c r="F170" s="268" t="s">
        <v>6060</v>
      </c>
      <c r="G170" s="266"/>
      <c r="H170" s="269">
        <v>2</v>
      </c>
      <c r="I170" s="270"/>
      <c r="J170" s="266"/>
      <c r="K170" s="266"/>
      <c r="L170" s="271"/>
      <c r="M170" s="272"/>
      <c r="N170" s="273"/>
      <c r="O170" s="273"/>
      <c r="P170" s="273"/>
      <c r="Q170" s="273"/>
      <c r="R170" s="273"/>
      <c r="S170" s="273"/>
      <c r="T170" s="274"/>
      <c r="AT170" s="275" t="s">
        <v>428</v>
      </c>
      <c r="AU170" s="275" t="s">
        <v>86</v>
      </c>
      <c r="AV170" s="13" t="s">
        <v>86</v>
      </c>
      <c r="AW170" s="13" t="s">
        <v>39</v>
      </c>
      <c r="AX170" s="13" t="s">
        <v>83</v>
      </c>
      <c r="AY170" s="275" t="s">
        <v>414</v>
      </c>
    </row>
    <row r="171" s="1" customFormat="1" ht="51" customHeight="1">
      <c r="B171" s="47"/>
      <c r="C171" s="298" t="s">
        <v>991</v>
      </c>
      <c r="D171" s="298" t="s">
        <v>841</v>
      </c>
      <c r="E171" s="299" t="s">
        <v>6061</v>
      </c>
      <c r="F171" s="300" t="s">
        <v>6062</v>
      </c>
      <c r="G171" s="301" t="s">
        <v>4084</v>
      </c>
      <c r="H171" s="302">
        <v>2</v>
      </c>
      <c r="I171" s="303"/>
      <c r="J171" s="304">
        <f>ROUND(I171*H171,2)</f>
        <v>0</v>
      </c>
      <c r="K171" s="300" t="s">
        <v>21</v>
      </c>
      <c r="L171" s="305"/>
      <c r="M171" s="306" t="s">
        <v>21</v>
      </c>
      <c r="N171" s="307" t="s">
        <v>47</v>
      </c>
      <c r="O171" s="48"/>
      <c r="P171" s="249">
        <f>O171*H171</f>
        <v>0</v>
      </c>
      <c r="Q171" s="249">
        <v>0</v>
      </c>
      <c r="R171" s="249">
        <f>Q171*H171</f>
        <v>0</v>
      </c>
      <c r="S171" s="249">
        <v>0</v>
      </c>
      <c r="T171" s="250">
        <f>S171*H171</f>
        <v>0</v>
      </c>
      <c r="AR171" s="25" t="s">
        <v>818</v>
      </c>
      <c r="AT171" s="25" t="s">
        <v>841</v>
      </c>
      <c r="AU171" s="25" t="s">
        <v>86</v>
      </c>
      <c r="AY171" s="25" t="s">
        <v>414</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690</v>
      </c>
      <c r="BM171" s="25" t="s">
        <v>6063</v>
      </c>
    </row>
    <row r="172" s="1" customFormat="1" ht="16.5" customHeight="1">
      <c r="B172" s="47"/>
      <c r="C172" s="240" t="s">
        <v>995</v>
      </c>
      <c r="D172" s="240" t="s">
        <v>418</v>
      </c>
      <c r="E172" s="241" t="s">
        <v>6064</v>
      </c>
      <c r="F172" s="242" t="s">
        <v>6065</v>
      </c>
      <c r="G172" s="243" t="s">
        <v>4084</v>
      </c>
      <c r="H172" s="244">
        <v>3</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690</v>
      </c>
      <c r="AT172" s="25" t="s">
        <v>418</v>
      </c>
      <c r="AU172" s="25" t="s">
        <v>86</v>
      </c>
      <c r="AY172" s="25" t="s">
        <v>414</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690</v>
      </c>
      <c r="BM172" s="25" t="s">
        <v>6066</v>
      </c>
    </row>
    <row r="173" s="13" customFormat="1">
      <c r="B173" s="265"/>
      <c r="C173" s="266"/>
      <c r="D173" s="252" t="s">
        <v>428</v>
      </c>
      <c r="E173" s="267" t="s">
        <v>21</v>
      </c>
      <c r="F173" s="268" t="s">
        <v>6067</v>
      </c>
      <c r="G173" s="266"/>
      <c r="H173" s="269">
        <v>3</v>
      </c>
      <c r="I173" s="270"/>
      <c r="J173" s="266"/>
      <c r="K173" s="266"/>
      <c r="L173" s="271"/>
      <c r="M173" s="272"/>
      <c r="N173" s="273"/>
      <c r="O173" s="273"/>
      <c r="P173" s="273"/>
      <c r="Q173" s="273"/>
      <c r="R173" s="273"/>
      <c r="S173" s="273"/>
      <c r="T173" s="274"/>
      <c r="AT173" s="275" t="s">
        <v>428</v>
      </c>
      <c r="AU173" s="275" t="s">
        <v>86</v>
      </c>
      <c r="AV173" s="13" t="s">
        <v>86</v>
      </c>
      <c r="AW173" s="13" t="s">
        <v>39</v>
      </c>
      <c r="AX173" s="13" t="s">
        <v>83</v>
      </c>
      <c r="AY173" s="275" t="s">
        <v>414</v>
      </c>
    </row>
    <row r="174" s="1" customFormat="1" ht="51" customHeight="1">
      <c r="B174" s="47"/>
      <c r="C174" s="298" t="s">
        <v>1003</v>
      </c>
      <c r="D174" s="298" t="s">
        <v>841</v>
      </c>
      <c r="E174" s="299" t="s">
        <v>6068</v>
      </c>
      <c r="F174" s="300" t="s">
        <v>6069</v>
      </c>
      <c r="G174" s="301" t="s">
        <v>4084</v>
      </c>
      <c r="H174" s="302">
        <v>3</v>
      </c>
      <c r="I174" s="303"/>
      <c r="J174" s="304">
        <f>ROUND(I174*H174,2)</f>
        <v>0</v>
      </c>
      <c r="K174" s="300" t="s">
        <v>21</v>
      </c>
      <c r="L174" s="305"/>
      <c r="M174" s="306" t="s">
        <v>21</v>
      </c>
      <c r="N174" s="307" t="s">
        <v>47</v>
      </c>
      <c r="O174" s="48"/>
      <c r="P174" s="249">
        <f>O174*H174</f>
        <v>0</v>
      </c>
      <c r="Q174" s="249">
        <v>0</v>
      </c>
      <c r="R174" s="249">
        <f>Q174*H174</f>
        <v>0</v>
      </c>
      <c r="S174" s="249">
        <v>0</v>
      </c>
      <c r="T174" s="250">
        <f>S174*H174</f>
        <v>0</v>
      </c>
      <c r="AR174" s="25" t="s">
        <v>818</v>
      </c>
      <c r="AT174" s="25" t="s">
        <v>841</v>
      </c>
      <c r="AU174" s="25" t="s">
        <v>86</v>
      </c>
      <c r="AY174" s="25" t="s">
        <v>414</v>
      </c>
      <c r="BE174" s="251">
        <f>IF(N174="základní",J174,0)</f>
        <v>0</v>
      </c>
      <c r="BF174" s="251">
        <f>IF(N174="snížená",J174,0)</f>
        <v>0</v>
      </c>
      <c r="BG174" s="251">
        <f>IF(N174="zákl. přenesená",J174,0)</f>
        <v>0</v>
      </c>
      <c r="BH174" s="251">
        <f>IF(N174="sníž. přenesená",J174,0)</f>
        <v>0</v>
      </c>
      <c r="BI174" s="251">
        <f>IF(N174="nulová",J174,0)</f>
        <v>0</v>
      </c>
      <c r="BJ174" s="25" t="s">
        <v>83</v>
      </c>
      <c r="BK174" s="251">
        <f>ROUND(I174*H174,2)</f>
        <v>0</v>
      </c>
      <c r="BL174" s="25" t="s">
        <v>690</v>
      </c>
      <c r="BM174" s="25" t="s">
        <v>6070</v>
      </c>
    </row>
    <row r="175" s="1" customFormat="1" ht="16.5" customHeight="1">
      <c r="B175" s="47"/>
      <c r="C175" s="240" t="s">
        <v>1010</v>
      </c>
      <c r="D175" s="240" t="s">
        <v>418</v>
      </c>
      <c r="E175" s="241" t="s">
        <v>6071</v>
      </c>
      <c r="F175" s="242" t="s">
        <v>6072</v>
      </c>
      <c r="G175" s="243" t="s">
        <v>4084</v>
      </c>
      <c r="H175" s="244">
        <v>17</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690</v>
      </c>
      <c r="AT175" s="25" t="s">
        <v>418</v>
      </c>
      <c r="AU175" s="25" t="s">
        <v>86</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690</v>
      </c>
      <c r="BM175" s="25" t="s">
        <v>6073</v>
      </c>
    </row>
    <row r="176" s="13" customFormat="1">
      <c r="B176" s="265"/>
      <c r="C176" s="266"/>
      <c r="D176" s="252" t="s">
        <v>428</v>
      </c>
      <c r="E176" s="267" t="s">
        <v>21</v>
      </c>
      <c r="F176" s="268" t="s">
        <v>6074</v>
      </c>
      <c r="G176" s="266"/>
      <c r="H176" s="269">
        <v>17</v>
      </c>
      <c r="I176" s="270"/>
      <c r="J176" s="266"/>
      <c r="K176" s="266"/>
      <c r="L176" s="271"/>
      <c r="M176" s="272"/>
      <c r="N176" s="273"/>
      <c r="O176" s="273"/>
      <c r="P176" s="273"/>
      <c r="Q176" s="273"/>
      <c r="R176" s="273"/>
      <c r="S176" s="273"/>
      <c r="T176" s="274"/>
      <c r="AT176" s="275" t="s">
        <v>428</v>
      </c>
      <c r="AU176" s="275" t="s">
        <v>86</v>
      </c>
      <c r="AV176" s="13" t="s">
        <v>86</v>
      </c>
      <c r="AW176" s="13" t="s">
        <v>39</v>
      </c>
      <c r="AX176" s="13" t="s">
        <v>83</v>
      </c>
      <c r="AY176" s="275" t="s">
        <v>414</v>
      </c>
    </row>
    <row r="177" s="1" customFormat="1" ht="51" customHeight="1">
      <c r="B177" s="47"/>
      <c r="C177" s="298" t="s">
        <v>1016</v>
      </c>
      <c r="D177" s="298" t="s">
        <v>841</v>
      </c>
      <c r="E177" s="299" t="s">
        <v>6075</v>
      </c>
      <c r="F177" s="300" t="s">
        <v>6076</v>
      </c>
      <c r="G177" s="301" t="s">
        <v>4084</v>
      </c>
      <c r="H177" s="302">
        <v>17</v>
      </c>
      <c r="I177" s="303"/>
      <c r="J177" s="304">
        <f>ROUND(I177*H177,2)</f>
        <v>0</v>
      </c>
      <c r="K177" s="300" t="s">
        <v>21</v>
      </c>
      <c r="L177" s="305"/>
      <c r="M177" s="306" t="s">
        <v>21</v>
      </c>
      <c r="N177" s="307" t="s">
        <v>47</v>
      </c>
      <c r="O177" s="48"/>
      <c r="P177" s="249">
        <f>O177*H177</f>
        <v>0</v>
      </c>
      <c r="Q177" s="249">
        <v>0</v>
      </c>
      <c r="R177" s="249">
        <f>Q177*H177</f>
        <v>0</v>
      </c>
      <c r="S177" s="249">
        <v>0</v>
      </c>
      <c r="T177" s="250">
        <f>S177*H177</f>
        <v>0</v>
      </c>
      <c r="AR177" s="25" t="s">
        <v>818</v>
      </c>
      <c r="AT177" s="25" t="s">
        <v>841</v>
      </c>
      <c r="AU177" s="25" t="s">
        <v>86</v>
      </c>
      <c r="AY177" s="25" t="s">
        <v>414</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690</v>
      </c>
      <c r="BM177" s="25" t="s">
        <v>6077</v>
      </c>
    </row>
    <row r="178" s="1" customFormat="1" ht="16.5" customHeight="1">
      <c r="B178" s="47"/>
      <c r="C178" s="240" t="s">
        <v>1024</v>
      </c>
      <c r="D178" s="240" t="s">
        <v>418</v>
      </c>
      <c r="E178" s="241" t="s">
        <v>6078</v>
      </c>
      <c r="F178" s="242" t="s">
        <v>6079</v>
      </c>
      <c r="G178" s="243" t="s">
        <v>4084</v>
      </c>
      <c r="H178" s="244">
        <v>3</v>
      </c>
      <c r="I178" s="245"/>
      <c r="J178" s="246">
        <f>ROUND(I178*H178,2)</f>
        <v>0</v>
      </c>
      <c r="K178" s="242" t="s">
        <v>21</v>
      </c>
      <c r="L178" s="73"/>
      <c r="M178" s="247" t="s">
        <v>21</v>
      </c>
      <c r="N178" s="248" t="s">
        <v>47</v>
      </c>
      <c r="O178" s="48"/>
      <c r="P178" s="249">
        <f>O178*H178</f>
        <v>0</v>
      </c>
      <c r="Q178" s="249">
        <v>0</v>
      </c>
      <c r="R178" s="249">
        <f>Q178*H178</f>
        <v>0</v>
      </c>
      <c r="S178" s="249">
        <v>0</v>
      </c>
      <c r="T178" s="250">
        <f>S178*H178</f>
        <v>0</v>
      </c>
      <c r="AR178" s="25" t="s">
        <v>690</v>
      </c>
      <c r="AT178" s="25" t="s">
        <v>418</v>
      </c>
      <c r="AU178" s="25" t="s">
        <v>86</v>
      </c>
      <c r="AY178" s="25" t="s">
        <v>414</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690</v>
      </c>
      <c r="BM178" s="25" t="s">
        <v>6080</v>
      </c>
    </row>
    <row r="179" s="13" customFormat="1">
      <c r="B179" s="265"/>
      <c r="C179" s="266"/>
      <c r="D179" s="252" t="s">
        <v>428</v>
      </c>
      <c r="E179" s="267" t="s">
        <v>21</v>
      </c>
      <c r="F179" s="268" t="s">
        <v>6081</v>
      </c>
      <c r="G179" s="266"/>
      <c r="H179" s="269">
        <v>3</v>
      </c>
      <c r="I179" s="270"/>
      <c r="J179" s="266"/>
      <c r="K179" s="266"/>
      <c r="L179" s="271"/>
      <c r="M179" s="272"/>
      <c r="N179" s="273"/>
      <c r="O179" s="273"/>
      <c r="P179" s="273"/>
      <c r="Q179" s="273"/>
      <c r="R179" s="273"/>
      <c r="S179" s="273"/>
      <c r="T179" s="274"/>
      <c r="AT179" s="275" t="s">
        <v>428</v>
      </c>
      <c r="AU179" s="275" t="s">
        <v>86</v>
      </c>
      <c r="AV179" s="13" t="s">
        <v>86</v>
      </c>
      <c r="AW179" s="13" t="s">
        <v>39</v>
      </c>
      <c r="AX179" s="13" t="s">
        <v>83</v>
      </c>
      <c r="AY179" s="275" t="s">
        <v>414</v>
      </c>
    </row>
    <row r="180" s="1" customFormat="1" ht="63.75" customHeight="1">
      <c r="B180" s="47"/>
      <c r="C180" s="298" t="s">
        <v>1028</v>
      </c>
      <c r="D180" s="298" t="s">
        <v>841</v>
      </c>
      <c r="E180" s="299" t="s">
        <v>6082</v>
      </c>
      <c r="F180" s="300" t="s">
        <v>6083</v>
      </c>
      <c r="G180" s="301" t="s">
        <v>4084</v>
      </c>
      <c r="H180" s="302">
        <v>3</v>
      </c>
      <c r="I180" s="303"/>
      <c r="J180" s="304">
        <f>ROUND(I180*H180,2)</f>
        <v>0</v>
      </c>
      <c r="K180" s="300" t="s">
        <v>21</v>
      </c>
      <c r="L180" s="305"/>
      <c r="M180" s="306" t="s">
        <v>21</v>
      </c>
      <c r="N180" s="307" t="s">
        <v>47</v>
      </c>
      <c r="O180" s="48"/>
      <c r="P180" s="249">
        <f>O180*H180</f>
        <v>0</v>
      </c>
      <c r="Q180" s="249">
        <v>0</v>
      </c>
      <c r="R180" s="249">
        <f>Q180*H180</f>
        <v>0</v>
      </c>
      <c r="S180" s="249">
        <v>0</v>
      </c>
      <c r="T180" s="250">
        <f>S180*H180</f>
        <v>0</v>
      </c>
      <c r="AR180" s="25" t="s">
        <v>818</v>
      </c>
      <c r="AT180" s="25" t="s">
        <v>841</v>
      </c>
      <c r="AU180" s="25" t="s">
        <v>86</v>
      </c>
      <c r="AY180" s="25" t="s">
        <v>414</v>
      </c>
      <c r="BE180" s="251">
        <f>IF(N180="základní",J180,0)</f>
        <v>0</v>
      </c>
      <c r="BF180" s="251">
        <f>IF(N180="snížená",J180,0)</f>
        <v>0</v>
      </c>
      <c r="BG180" s="251">
        <f>IF(N180="zákl. přenesená",J180,0)</f>
        <v>0</v>
      </c>
      <c r="BH180" s="251">
        <f>IF(N180="sníž. přenesená",J180,0)</f>
        <v>0</v>
      </c>
      <c r="BI180" s="251">
        <f>IF(N180="nulová",J180,0)</f>
        <v>0</v>
      </c>
      <c r="BJ180" s="25" t="s">
        <v>83</v>
      </c>
      <c r="BK180" s="251">
        <f>ROUND(I180*H180,2)</f>
        <v>0</v>
      </c>
      <c r="BL180" s="25" t="s">
        <v>690</v>
      </c>
      <c r="BM180" s="25" t="s">
        <v>6084</v>
      </c>
    </row>
    <row r="181" s="1" customFormat="1" ht="16.5" customHeight="1">
      <c r="B181" s="47"/>
      <c r="C181" s="240" t="s">
        <v>1032</v>
      </c>
      <c r="D181" s="240" t="s">
        <v>418</v>
      </c>
      <c r="E181" s="241" t="s">
        <v>6085</v>
      </c>
      <c r="F181" s="242" t="s">
        <v>6086</v>
      </c>
      <c r="G181" s="243" t="s">
        <v>4084</v>
      </c>
      <c r="H181" s="244">
        <v>1</v>
      </c>
      <c r="I181" s="245"/>
      <c r="J181" s="246">
        <f>ROUND(I181*H181,2)</f>
        <v>0</v>
      </c>
      <c r="K181" s="242" t="s">
        <v>21</v>
      </c>
      <c r="L181" s="73"/>
      <c r="M181" s="247" t="s">
        <v>21</v>
      </c>
      <c r="N181" s="248" t="s">
        <v>47</v>
      </c>
      <c r="O181" s="48"/>
      <c r="P181" s="249">
        <f>O181*H181</f>
        <v>0</v>
      </c>
      <c r="Q181" s="249">
        <v>0</v>
      </c>
      <c r="R181" s="249">
        <f>Q181*H181</f>
        <v>0</v>
      </c>
      <c r="S181" s="249">
        <v>0</v>
      </c>
      <c r="T181" s="250">
        <f>S181*H181</f>
        <v>0</v>
      </c>
      <c r="AR181" s="25" t="s">
        <v>690</v>
      </c>
      <c r="AT181" s="25" t="s">
        <v>418</v>
      </c>
      <c r="AU181" s="25" t="s">
        <v>86</v>
      </c>
      <c r="AY181" s="25" t="s">
        <v>414</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690</v>
      </c>
      <c r="BM181" s="25" t="s">
        <v>6087</v>
      </c>
    </row>
    <row r="182" s="13" customFormat="1">
      <c r="B182" s="265"/>
      <c r="C182" s="266"/>
      <c r="D182" s="252" t="s">
        <v>428</v>
      </c>
      <c r="E182" s="267" t="s">
        <v>21</v>
      </c>
      <c r="F182" s="268" t="s">
        <v>6088</v>
      </c>
      <c r="G182" s="266"/>
      <c r="H182" s="269">
        <v>1</v>
      </c>
      <c r="I182" s="270"/>
      <c r="J182" s="266"/>
      <c r="K182" s="266"/>
      <c r="L182" s="271"/>
      <c r="M182" s="272"/>
      <c r="N182" s="273"/>
      <c r="O182" s="273"/>
      <c r="P182" s="273"/>
      <c r="Q182" s="273"/>
      <c r="R182" s="273"/>
      <c r="S182" s="273"/>
      <c r="T182" s="274"/>
      <c r="AT182" s="275" t="s">
        <v>428</v>
      </c>
      <c r="AU182" s="275" t="s">
        <v>86</v>
      </c>
      <c r="AV182" s="13" t="s">
        <v>86</v>
      </c>
      <c r="AW182" s="13" t="s">
        <v>39</v>
      </c>
      <c r="AX182" s="13" t="s">
        <v>83</v>
      </c>
      <c r="AY182" s="275" t="s">
        <v>414</v>
      </c>
    </row>
    <row r="183" s="1" customFormat="1" ht="25.5" customHeight="1">
      <c r="B183" s="47"/>
      <c r="C183" s="298" t="s">
        <v>1036</v>
      </c>
      <c r="D183" s="298" t="s">
        <v>841</v>
      </c>
      <c r="E183" s="299" t="s">
        <v>6089</v>
      </c>
      <c r="F183" s="300" t="s">
        <v>6090</v>
      </c>
      <c r="G183" s="301" t="s">
        <v>4084</v>
      </c>
      <c r="H183" s="302">
        <v>1</v>
      </c>
      <c r="I183" s="303"/>
      <c r="J183" s="304">
        <f>ROUND(I183*H183,2)</f>
        <v>0</v>
      </c>
      <c r="K183" s="300" t="s">
        <v>21</v>
      </c>
      <c r="L183" s="305"/>
      <c r="M183" s="306" t="s">
        <v>21</v>
      </c>
      <c r="N183" s="307" t="s">
        <v>47</v>
      </c>
      <c r="O183" s="48"/>
      <c r="P183" s="249">
        <f>O183*H183</f>
        <v>0</v>
      </c>
      <c r="Q183" s="249">
        <v>0</v>
      </c>
      <c r="R183" s="249">
        <f>Q183*H183</f>
        <v>0</v>
      </c>
      <c r="S183" s="249">
        <v>0</v>
      </c>
      <c r="T183" s="250">
        <f>S183*H183</f>
        <v>0</v>
      </c>
      <c r="AR183" s="25" t="s">
        <v>818</v>
      </c>
      <c r="AT183" s="25" t="s">
        <v>841</v>
      </c>
      <c r="AU183" s="25" t="s">
        <v>86</v>
      </c>
      <c r="AY183" s="25" t="s">
        <v>414</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690</v>
      </c>
      <c r="BM183" s="25" t="s">
        <v>6091</v>
      </c>
    </row>
    <row r="184" s="1" customFormat="1" ht="16.5" customHeight="1">
      <c r="B184" s="47"/>
      <c r="C184" s="240" t="s">
        <v>1056</v>
      </c>
      <c r="D184" s="240" t="s">
        <v>418</v>
      </c>
      <c r="E184" s="241" t="s">
        <v>6092</v>
      </c>
      <c r="F184" s="242" t="s">
        <v>6093</v>
      </c>
      <c r="G184" s="243" t="s">
        <v>4084</v>
      </c>
      <c r="H184" s="244">
        <v>5</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690</v>
      </c>
      <c r="AT184" s="25" t="s">
        <v>418</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690</v>
      </c>
      <c r="BM184" s="25" t="s">
        <v>6094</v>
      </c>
    </row>
    <row r="185" s="13" customFormat="1">
      <c r="B185" s="265"/>
      <c r="C185" s="266"/>
      <c r="D185" s="252" t="s">
        <v>428</v>
      </c>
      <c r="E185" s="267" t="s">
        <v>21</v>
      </c>
      <c r="F185" s="268" t="s">
        <v>6095</v>
      </c>
      <c r="G185" s="266"/>
      <c r="H185" s="269">
        <v>5</v>
      </c>
      <c r="I185" s="270"/>
      <c r="J185" s="266"/>
      <c r="K185" s="266"/>
      <c r="L185" s="271"/>
      <c r="M185" s="272"/>
      <c r="N185" s="273"/>
      <c r="O185" s="273"/>
      <c r="P185" s="273"/>
      <c r="Q185" s="273"/>
      <c r="R185" s="273"/>
      <c r="S185" s="273"/>
      <c r="T185" s="274"/>
      <c r="AT185" s="275" t="s">
        <v>428</v>
      </c>
      <c r="AU185" s="275" t="s">
        <v>86</v>
      </c>
      <c r="AV185" s="13" t="s">
        <v>86</v>
      </c>
      <c r="AW185" s="13" t="s">
        <v>39</v>
      </c>
      <c r="AX185" s="13" t="s">
        <v>83</v>
      </c>
      <c r="AY185" s="275" t="s">
        <v>414</v>
      </c>
    </row>
    <row r="186" s="1" customFormat="1" ht="38.25" customHeight="1">
      <c r="B186" s="47"/>
      <c r="C186" s="298" t="s">
        <v>340</v>
      </c>
      <c r="D186" s="298" t="s">
        <v>841</v>
      </c>
      <c r="E186" s="299" t="s">
        <v>6096</v>
      </c>
      <c r="F186" s="300" t="s">
        <v>6097</v>
      </c>
      <c r="G186" s="301" t="s">
        <v>4084</v>
      </c>
      <c r="H186" s="302">
        <v>5</v>
      </c>
      <c r="I186" s="303"/>
      <c r="J186" s="304">
        <f>ROUND(I186*H186,2)</f>
        <v>0</v>
      </c>
      <c r="K186" s="300" t="s">
        <v>21</v>
      </c>
      <c r="L186" s="305"/>
      <c r="M186" s="306" t="s">
        <v>21</v>
      </c>
      <c r="N186" s="307" t="s">
        <v>47</v>
      </c>
      <c r="O186" s="48"/>
      <c r="P186" s="249">
        <f>O186*H186</f>
        <v>0</v>
      </c>
      <c r="Q186" s="249">
        <v>0</v>
      </c>
      <c r="R186" s="249">
        <f>Q186*H186</f>
        <v>0</v>
      </c>
      <c r="S186" s="249">
        <v>0</v>
      </c>
      <c r="T186" s="250">
        <f>S186*H186</f>
        <v>0</v>
      </c>
      <c r="AR186" s="25" t="s">
        <v>818</v>
      </c>
      <c r="AT186" s="25" t="s">
        <v>841</v>
      </c>
      <c r="AU186" s="25" t="s">
        <v>86</v>
      </c>
      <c r="AY186" s="25" t="s">
        <v>414</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690</v>
      </c>
      <c r="BM186" s="25" t="s">
        <v>6098</v>
      </c>
    </row>
    <row r="187" s="1" customFormat="1" ht="16.5" customHeight="1">
      <c r="B187" s="47"/>
      <c r="C187" s="240" t="s">
        <v>1067</v>
      </c>
      <c r="D187" s="240" t="s">
        <v>418</v>
      </c>
      <c r="E187" s="241" t="s">
        <v>6099</v>
      </c>
      <c r="F187" s="242" t="s">
        <v>6100</v>
      </c>
      <c r="G187" s="243" t="s">
        <v>4084</v>
      </c>
      <c r="H187" s="244">
        <v>1</v>
      </c>
      <c r="I187" s="245"/>
      <c r="J187" s="246">
        <f>ROUND(I187*H187,2)</f>
        <v>0</v>
      </c>
      <c r="K187" s="242" t="s">
        <v>21</v>
      </c>
      <c r="L187" s="73"/>
      <c r="M187" s="247" t="s">
        <v>21</v>
      </c>
      <c r="N187" s="248" t="s">
        <v>47</v>
      </c>
      <c r="O187" s="48"/>
      <c r="P187" s="249">
        <f>O187*H187</f>
        <v>0</v>
      </c>
      <c r="Q187" s="249">
        <v>0</v>
      </c>
      <c r="R187" s="249">
        <f>Q187*H187</f>
        <v>0</v>
      </c>
      <c r="S187" s="249">
        <v>0</v>
      </c>
      <c r="T187" s="250">
        <f>S187*H187</f>
        <v>0</v>
      </c>
      <c r="AR187" s="25" t="s">
        <v>690</v>
      </c>
      <c r="AT187" s="25" t="s">
        <v>418</v>
      </c>
      <c r="AU187" s="25" t="s">
        <v>86</v>
      </c>
      <c r="AY187" s="25" t="s">
        <v>414</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690</v>
      </c>
      <c r="BM187" s="25" t="s">
        <v>6101</v>
      </c>
    </row>
    <row r="188" s="13" customFormat="1">
      <c r="B188" s="265"/>
      <c r="C188" s="266"/>
      <c r="D188" s="252" t="s">
        <v>428</v>
      </c>
      <c r="E188" s="267" t="s">
        <v>21</v>
      </c>
      <c r="F188" s="268" t="s">
        <v>6102</v>
      </c>
      <c r="G188" s="266"/>
      <c r="H188" s="269">
        <v>1</v>
      </c>
      <c r="I188" s="270"/>
      <c r="J188" s="266"/>
      <c r="K188" s="266"/>
      <c r="L188" s="271"/>
      <c r="M188" s="272"/>
      <c r="N188" s="273"/>
      <c r="O188" s="273"/>
      <c r="P188" s="273"/>
      <c r="Q188" s="273"/>
      <c r="R188" s="273"/>
      <c r="S188" s="273"/>
      <c r="T188" s="274"/>
      <c r="AT188" s="275" t="s">
        <v>428</v>
      </c>
      <c r="AU188" s="275" t="s">
        <v>86</v>
      </c>
      <c r="AV188" s="13" t="s">
        <v>86</v>
      </c>
      <c r="AW188" s="13" t="s">
        <v>39</v>
      </c>
      <c r="AX188" s="13" t="s">
        <v>83</v>
      </c>
      <c r="AY188" s="275" t="s">
        <v>414</v>
      </c>
    </row>
    <row r="189" s="1" customFormat="1" ht="25.5" customHeight="1">
      <c r="B189" s="47"/>
      <c r="C189" s="298" t="s">
        <v>1078</v>
      </c>
      <c r="D189" s="298" t="s">
        <v>841</v>
      </c>
      <c r="E189" s="299" t="s">
        <v>6103</v>
      </c>
      <c r="F189" s="300" t="s">
        <v>6104</v>
      </c>
      <c r="G189" s="301" t="s">
        <v>4084</v>
      </c>
      <c r="H189" s="302">
        <v>1</v>
      </c>
      <c r="I189" s="303"/>
      <c r="J189" s="304">
        <f>ROUND(I189*H189,2)</f>
        <v>0</v>
      </c>
      <c r="K189" s="300" t="s">
        <v>21</v>
      </c>
      <c r="L189" s="305"/>
      <c r="M189" s="306" t="s">
        <v>21</v>
      </c>
      <c r="N189" s="307" t="s">
        <v>47</v>
      </c>
      <c r="O189" s="48"/>
      <c r="P189" s="249">
        <f>O189*H189</f>
        <v>0</v>
      </c>
      <c r="Q189" s="249">
        <v>0</v>
      </c>
      <c r="R189" s="249">
        <f>Q189*H189</f>
        <v>0</v>
      </c>
      <c r="S189" s="249">
        <v>0</v>
      </c>
      <c r="T189" s="250">
        <f>S189*H189</f>
        <v>0</v>
      </c>
      <c r="AR189" s="25" t="s">
        <v>818</v>
      </c>
      <c r="AT189" s="25" t="s">
        <v>841</v>
      </c>
      <c r="AU189" s="25" t="s">
        <v>86</v>
      </c>
      <c r="AY189" s="25" t="s">
        <v>414</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690</v>
      </c>
      <c r="BM189" s="25" t="s">
        <v>6105</v>
      </c>
    </row>
    <row r="190" s="1" customFormat="1" ht="16.5" customHeight="1">
      <c r="B190" s="47"/>
      <c r="C190" s="240" t="s">
        <v>1086</v>
      </c>
      <c r="D190" s="240" t="s">
        <v>418</v>
      </c>
      <c r="E190" s="241" t="s">
        <v>6106</v>
      </c>
      <c r="F190" s="242" t="s">
        <v>6107</v>
      </c>
      <c r="G190" s="243" t="s">
        <v>4084</v>
      </c>
      <c r="H190" s="244">
        <v>1</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690</v>
      </c>
      <c r="AT190" s="25" t="s">
        <v>418</v>
      </c>
      <c r="AU190" s="25" t="s">
        <v>86</v>
      </c>
      <c r="AY190" s="25" t="s">
        <v>414</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690</v>
      </c>
      <c r="BM190" s="25" t="s">
        <v>6108</v>
      </c>
    </row>
    <row r="191" s="13" customFormat="1">
      <c r="B191" s="265"/>
      <c r="C191" s="266"/>
      <c r="D191" s="252" t="s">
        <v>428</v>
      </c>
      <c r="E191" s="267" t="s">
        <v>21</v>
      </c>
      <c r="F191" s="268" t="s">
        <v>6109</v>
      </c>
      <c r="G191" s="266"/>
      <c r="H191" s="269">
        <v>1</v>
      </c>
      <c r="I191" s="270"/>
      <c r="J191" s="266"/>
      <c r="K191" s="266"/>
      <c r="L191" s="271"/>
      <c r="M191" s="272"/>
      <c r="N191" s="273"/>
      <c r="O191" s="273"/>
      <c r="P191" s="273"/>
      <c r="Q191" s="273"/>
      <c r="R191" s="273"/>
      <c r="S191" s="273"/>
      <c r="T191" s="274"/>
      <c r="AT191" s="275" t="s">
        <v>428</v>
      </c>
      <c r="AU191" s="275" t="s">
        <v>86</v>
      </c>
      <c r="AV191" s="13" t="s">
        <v>86</v>
      </c>
      <c r="AW191" s="13" t="s">
        <v>39</v>
      </c>
      <c r="AX191" s="13" t="s">
        <v>83</v>
      </c>
      <c r="AY191" s="275" t="s">
        <v>414</v>
      </c>
    </row>
    <row r="192" s="1" customFormat="1" ht="25.5" customHeight="1">
      <c r="B192" s="47"/>
      <c r="C192" s="298" t="s">
        <v>1097</v>
      </c>
      <c r="D192" s="298" t="s">
        <v>841</v>
      </c>
      <c r="E192" s="299" t="s">
        <v>6110</v>
      </c>
      <c r="F192" s="300" t="s">
        <v>6111</v>
      </c>
      <c r="G192" s="301" t="s">
        <v>4084</v>
      </c>
      <c r="H192" s="302">
        <v>1</v>
      </c>
      <c r="I192" s="303"/>
      <c r="J192" s="304">
        <f>ROUND(I192*H192,2)</f>
        <v>0</v>
      </c>
      <c r="K192" s="300" t="s">
        <v>21</v>
      </c>
      <c r="L192" s="305"/>
      <c r="M192" s="306" t="s">
        <v>21</v>
      </c>
      <c r="N192" s="307" t="s">
        <v>47</v>
      </c>
      <c r="O192" s="48"/>
      <c r="P192" s="249">
        <f>O192*H192</f>
        <v>0</v>
      </c>
      <c r="Q192" s="249">
        <v>0</v>
      </c>
      <c r="R192" s="249">
        <f>Q192*H192</f>
        <v>0</v>
      </c>
      <c r="S192" s="249">
        <v>0</v>
      </c>
      <c r="T192" s="250">
        <f>S192*H192</f>
        <v>0</v>
      </c>
      <c r="AR192" s="25" t="s">
        <v>818</v>
      </c>
      <c r="AT192" s="25" t="s">
        <v>841</v>
      </c>
      <c r="AU192" s="25" t="s">
        <v>86</v>
      </c>
      <c r="AY192" s="25" t="s">
        <v>414</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690</v>
      </c>
      <c r="BM192" s="25" t="s">
        <v>6112</v>
      </c>
    </row>
    <row r="193" s="1" customFormat="1" ht="16.5" customHeight="1">
      <c r="B193" s="47"/>
      <c r="C193" s="240" t="s">
        <v>1111</v>
      </c>
      <c r="D193" s="240" t="s">
        <v>418</v>
      </c>
      <c r="E193" s="241" t="s">
        <v>6113</v>
      </c>
      <c r="F193" s="242" t="s">
        <v>6114</v>
      </c>
      <c r="G193" s="243" t="s">
        <v>4084</v>
      </c>
      <c r="H193" s="244">
        <v>3</v>
      </c>
      <c r="I193" s="245"/>
      <c r="J193" s="246">
        <f>ROUND(I193*H193,2)</f>
        <v>0</v>
      </c>
      <c r="K193" s="242" t="s">
        <v>21</v>
      </c>
      <c r="L193" s="73"/>
      <c r="M193" s="247" t="s">
        <v>21</v>
      </c>
      <c r="N193" s="248" t="s">
        <v>47</v>
      </c>
      <c r="O193" s="48"/>
      <c r="P193" s="249">
        <f>O193*H193</f>
        <v>0</v>
      </c>
      <c r="Q193" s="249">
        <v>0</v>
      </c>
      <c r="R193" s="249">
        <f>Q193*H193</f>
        <v>0</v>
      </c>
      <c r="S193" s="249">
        <v>0</v>
      </c>
      <c r="T193" s="250">
        <f>S193*H193</f>
        <v>0</v>
      </c>
      <c r="AR193" s="25" t="s">
        <v>690</v>
      </c>
      <c r="AT193" s="25" t="s">
        <v>418</v>
      </c>
      <c r="AU193" s="25" t="s">
        <v>86</v>
      </c>
      <c r="AY193" s="25" t="s">
        <v>414</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690</v>
      </c>
      <c r="BM193" s="25" t="s">
        <v>6115</v>
      </c>
    </row>
    <row r="194" s="13" customFormat="1">
      <c r="B194" s="265"/>
      <c r="C194" s="266"/>
      <c r="D194" s="252" t="s">
        <v>428</v>
      </c>
      <c r="E194" s="267" t="s">
        <v>21</v>
      </c>
      <c r="F194" s="268" t="s">
        <v>6116</v>
      </c>
      <c r="G194" s="266"/>
      <c r="H194" s="269">
        <v>3</v>
      </c>
      <c r="I194" s="270"/>
      <c r="J194" s="266"/>
      <c r="K194" s="266"/>
      <c r="L194" s="271"/>
      <c r="M194" s="272"/>
      <c r="N194" s="273"/>
      <c r="O194" s="273"/>
      <c r="P194" s="273"/>
      <c r="Q194" s="273"/>
      <c r="R194" s="273"/>
      <c r="S194" s="273"/>
      <c r="T194" s="274"/>
      <c r="AT194" s="275" t="s">
        <v>428</v>
      </c>
      <c r="AU194" s="275" t="s">
        <v>86</v>
      </c>
      <c r="AV194" s="13" t="s">
        <v>86</v>
      </c>
      <c r="AW194" s="13" t="s">
        <v>39</v>
      </c>
      <c r="AX194" s="13" t="s">
        <v>83</v>
      </c>
      <c r="AY194" s="275" t="s">
        <v>414</v>
      </c>
    </row>
    <row r="195" s="1" customFormat="1" ht="38.25" customHeight="1">
      <c r="B195" s="47"/>
      <c r="C195" s="298" t="s">
        <v>1115</v>
      </c>
      <c r="D195" s="298" t="s">
        <v>841</v>
      </c>
      <c r="E195" s="299" t="s">
        <v>6117</v>
      </c>
      <c r="F195" s="300" t="s">
        <v>6118</v>
      </c>
      <c r="G195" s="301" t="s">
        <v>4084</v>
      </c>
      <c r="H195" s="302">
        <v>3</v>
      </c>
      <c r="I195" s="303"/>
      <c r="J195" s="304">
        <f>ROUND(I195*H195,2)</f>
        <v>0</v>
      </c>
      <c r="K195" s="300" t="s">
        <v>21</v>
      </c>
      <c r="L195" s="305"/>
      <c r="M195" s="306" t="s">
        <v>21</v>
      </c>
      <c r="N195" s="307" t="s">
        <v>47</v>
      </c>
      <c r="O195" s="48"/>
      <c r="P195" s="249">
        <f>O195*H195</f>
        <v>0</v>
      </c>
      <c r="Q195" s="249">
        <v>0</v>
      </c>
      <c r="R195" s="249">
        <f>Q195*H195</f>
        <v>0</v>
      </c>
      <c r="S195" s="249">
        <v>0</v>
      </c>
      <c r="T195" s="250">
        <f>S195*H195</f>
        <v>0</v>
      </c>
      <c r="AR195" s="25" t="s">
        <v>818</v>
      </c>
      <c r="AT195" s="25" t="s">
        <v>841</v>
      </c>
      <c r="AU195" s="25" t="s">
        <v>86</v>
      </c>
      <c r="AY195" s="25" t="s">
        <v>414</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690</v>
      </c>
      <c r="BM195" s="25" t="s">
        <v>6119</v>
      </c>
    </row>
    <row r="196" s="1" customFormat="1" ht="16.5" customHeight="1">
      <c r="B196" s="47"/>
      <c r="C196" s="240" t="s">
        <v>1126</v>
      </c>
      <c r="D196" s="240" t="s">
        <v>418</v>
      </c>
      <c r="E196" s="241" t="s">
        <v>6120</v>
      </c>
      <c r="F196" s="242" t="s">
        <v>6121</v>
      </c>
      <c r="G196" s="243" t="s">
        <v>4084</v>
      </c>
      <c r="H196" s="244">
        <v>11</v>
      </c>
      <c r="I196" s="245"/>
      <c r="J196" s="246">
        <f>ROUND(I196*H196,2)</f>
        <v>0</v>
      </c>
      <c r="K196" s="242" t="s">
        <v>21</v>
      </c>
      <c r="L196" s="73"/>
      <c r="M196" s="247" t="s">
        <v>21</v>
      </c>
      <c r="N196" s="248" t="s">
        <v>47</v>
      </c>
      <c r="O196" s="48"/>
      <c r="P196" s="249">
        <f>O196*H196</f>
        <v>0</v>
      </c>
      <c r="Q196" s="249">
        <v>0</v>
      </c>
      <c r="R196" s="249">
        <f>Q196*H196</f>
        <v>0</v>
      </c>
      <c r="S196" s="249">
        <v>0</v>
      </c>
      <c r="T196" s="250">
        <f>S196*H196</f>
        <v>0</v>
      </c>
      <c r="AR196" s="25" t="s">
        <v>690</v>
      </c>
      <c r="AT196" s="25" t="s">
        <v>418</v>
      </c>
      <c r="AU196" s="25" t="s">
        <v>86</v>
      </c>
      <c r="AY196" s="25" t="s">
        <v>414</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690</v>
      </c>
      <c r="BM196" s="25" t="s">
        <v>6122</v>
      </c>
    </row>
    <row r="197" s="13" customFormat="1">
      <c r="B197" s="265"/>
      <c r="C197" s="266"/>
      <c r="D197" s="252" t="s">
        <v>428</v>
      </c>
      <c r="E197" s="267" t="s">
        <v>21</v>
      </c>
      <c r="F197" s="268" t="s">
        <v>6123</v>
      </c>
      <c r="G197" s="266"/>
      <c r="H197" s="269">
        <v>11</v>
      </c>
      <c r="I197" s="270"/>
      <c r="J197" s="266"/>
      <c r="K197" s="266"/>
      <c r="L197" s="271"/>
      <c r="M197" s="272"/>
      <c r="N197" s="273"/>
      <c r="O197" s="273"/>
      <c r="P197" s="273"/>
      <c r="Q197" s="273"/>
      <c r="R197" s="273"/>
      <c r="S197" s="273"/>
      <c r="T197" s="274"/>
      <c r="AT197" s="275" t="s">
        <v>428</v>
      </c>
      <c r="AU197" s="275" t="s">
        <v>86</v>
      </c>
      <c r="AV197" s="13" t="s">
        <v>86</v>
      </c>
      <c r="AW197" s="13" t="s">
        <v>39</v>
      </c>
      <c r="AX197" s="13" t="s">
        <v>83</v>
      </c>
      <c r="AY197" s="275" t="s">
        <v>414</v>
      </c>
    </row>
    <row r="198" s="1" customFormat="1" ht="25.5" customHeight="1">
      <c r="B198" s="47"/>
      <c r="C198" s="298" t="s">
        <v>1136</v>
      </c>
      <c r="D198" s="298" t="s">
        <v>841</v>
      </c>
      <c r="E198" s="299" t="s">
        <v>6124</v>
      </c>
      <c r="F198" s="300" t="s">
        <v>6125</v>
      </c>
      <c r="G198" s="301" t="s">
        <v>4084</v>
      </c>
      <c r="H198" s="302">
        <v>11</v>
      </c>
      <c r="I198" s="303"/>
      <c r="J198" s="304">
        <f>ROUND(I198*H198,2)</f>
        <v>0</v>
      </c>
      <c r="K198" s="300" t="s">
        <v>21</v>
      </c>
      <c r="L198" s="305"/>
      <c r="M198" s="306" t="s">
        <v>21</v>
      </c>
      <c r="N198" s="307" t="s">
        <v>47</v>
      </c>
      <c r="O198" s="48"/>
      <c r="P198" s="249">
        <f>O198*H198</f>
        <v>0</v>
      </c>
      <c r="Q198" s="249">
        <v>0</v>
      </c>
      <c r="R198" s="249">
        <f>Q198*H198</f>
        <v>0</v>
      </c>
      <c r="S198" s="249">
        <v>0</v>
      </c>
      <c r="T198" s="250">
        <f>S198*H198</f>
        <v>0</v>
      </c>
      <c r="AR198" s="25" t="s">
        <v>818</v>
      </c>
      <c r="AT198" s="25" t="s">
        <v>841</v>
      </c>
      <c r="AU198" s="25" t="s">
        <v>86</v>
      </c>
      <c r="AY198" s="25" t="s">
        <v>414</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690</v>
      </c>
      <c r="BM198" s="25" t="s">
        <v>6126</v>
      </c>
    </row>
    <row r="199" s="1" customFormat="1" ht="16.5" customHeight="1">
      <c r="B199" s="47"/>
      <c r="C199" s="240" t="s">
        <v>1141</v>
      </c>
      <c r="D199" s="240" t="s">
        <v>418</v>
      </c>
      <c r="E199" s="241" t="s">
        <v>6127</v>
      </c>
      <c r="F199" s="242" t="s">
        <v>6128</v>
      </c>
      <c r="G199" s="243" t="s">
        <v>4084</v>
      </c>
      <c r="H199" s="244">
        <v>5</v>
      </c>
      <c r="I199" s="245"/>
      <c r="J199" s="246">
        <f>ROUND(I199*H199,2)</f>
        <v>0</v>
      </c>
      <c r="K199" s="242" t="s">
        <v>21</v>
      </c>
      <c r="L199" s="73"/>
      <c r="M199" s="247" t="s">
        <v>21</v>
      </c>
      <c r="N199" s="248" t="s">
        <v>47</v>
      </c>
      <c r="O199" s="48"/>
      <c r="P199" s="249">
        <f>O199*H199</f>
        <v>0</v>
      </c>
      <c r="Q199" s="249">
        <v>0</v>
      </c>
      <c r="R199" s="249">
        <f>Q199*H199</f>
        <v>0</v>
      </c>
      <c r="S199" s="249">
        <v>0</v>
      </c>
      <c r="T199" s="250">
        <f>S199*H199</f>
        <v>0</v>
      </c>
      <c r="AR199" s="25" t="s">
        <v>690</v>
      </c>
      <c r="AT199" s="25" t="s">
        <v>418</v>
      </c>
      <c r="AU199" s="25" t="s">
        <v>86</v>
      </c>
      <c r="AY199" s="25" t="s">
        <v>414</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690</v>
      </c>
      <c r="BM199" s="25" t="s">
        <v>6129</v>
      </c>
    </row>
    <row r="200" s="13" customFormat="1">
      <c r="B200" s="265"/>
      <c r="C200" s="266"/>
      <c r="D200" s="252" t="s">
        <v>428</v>
      </c>
      <c r="E200" s="267" t="s">
        <v>21</v>
      </c>
      <c r="F200" s="268" t="s">
        <v>6130</v>
      </c>
      <c r="G200" s="266"/>
      <c r="H200" s="269">
        <v>5</v>
      </c>
      <c r="I200" s="270"/>
      <c r="J200" s="266"/>
      <c r="K200" s="266"/>
      <c r="L200" s="271"/>
      <c r="M200" s="272"/>
      <c r="N200" s="273"/>
      <c r="O200" s="273"/>
      <c r="P200" s="273"/>
      <c r="Q200" s="273"/>
      <c r="R200" s="273"/>
      <c r="S200" s="273"/>
      <c r="T200" s="274"/>
      <c r="AT200" s="275" t="s">
        <v>428</v>
      </c>
      <c r="AU200" s="275" t="s">
        <v>86</v>
      </c>
      <c r="AV200" s="13" t="s">
        <v>86</v>
      </c>
      <c r="AW200" s="13" t="s">
        <v>39</v>
      </c>
      <c r="AX200" s="13" t="s">
        <v>83</v>
      </c>
      <c r="AY200" s="275" t="s">
        <v>414</v>
      </c>
    </row>
    <row r="201" s="1" customFormat="1" ht="25.5" customHeight="1">
      <c r="B201" s="47"/>
      <c r="C201" s="298" t="s">
        <v>1148</v>
      </c>
      <c r="D201" s="298" t="s">
        <v>841</v>
      </c>
      <c r="E201" s="299" t="s">
        <v>6131</v>
      </c>
      <c r="F201" s="300" t="s">
        <v>6132</v>
      </c>
      <c r="G201" s="301" t="s">
        <v>4084</v>
      </c>
      <c r="H201" s="302">
        <v>5</v>
      </c>
      <c r="I201" s="303"/>
      <c r="J201" s="304">
        <f>ROUND(I201*H201,2)</f>
        <v>0</v>
      </c>
      <c r="K201" s="300" t="s">
        <v>21</v>
      </c>
      <c r="L201" s="305"/>
      <c r="M201" s="306" t="s">
        <v>21</v>
      </c>
      <c r="N201" s="307" t="s">
        <v>47</v>
      </c>
      <c r="O201" s="48"/>
      <c r="P201" s="249">
        <f>O201*H201</f>
        <v>0</v>
      </c>
      <c r="Q201" s="249">
        <v>0</v>
      </c>
      <c r="R201" s="249">
        <f>Q201*H201</f>
        <v>0</v>
      </c>
      <c r="S201" s="249">
        <v>0</v>
      </c>
      <c r="T201" s="250">
        <f>S201*H201</f>
        <v>0</v>
      </c>
      <c r="AR201" s="25" t="s">
        <v>818</v>
      </c>
      <c r="AT201" s="25" t="s">
        <v>841</v>
      </c>
      <c r="AU201" s="25" t="s">
        <v>86</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690</v>
      </c>
      <c r="BM201" s="25" t="s">
        <v>6133</v>
      </c>
    </row>
    <row r="202" s="1" customFormat="1" ht="16.5" customHeight="1">
      <c r="B202" s="47"/>
      <c r="C202" s="240" t="s">
        <v>1154</v>
      </c>
      <c r="D202" s="240" t="s">
        <v>418</v>
      </c>
      <c r="E202" s="241" t="s">
        <v>6134</v>
      </c>
      <c r="F202" s="242" t="s">
        <v>6135</v>
      </c>
      <c r="G202" s="243" t="s">
        <v>4084</v>
      </c>
      <c r="H202" s="244">
        <v>1</v>
      </c>
      <c r="I202" s="245"/>
      <c r="J202" s="246">
        <f>ROUND(I202*H202,2)</f>
        <v>0</v>
      </c>
      <c r="K202" s="242" t="s">
        <v>21</v>
      </c>
      <c r="L202" s="73"/>
      <c r="M202" s="247" t="s">
        <v>21</v>
      </c>
      <c r="N202" s="248" t="s">
        <v>47</v>
      </c>
      <c r="O202" s="48"/>
      <c r="P202" s="249">
        <f>O202*H202</f>
        <v>0</v>
      </c>
      <c r="Q202" s="249">
        <v>0</v>
      </c>
      <c r="R202" s="249">
        <f>Q202*H202</f>
        <v>0</v>
      </c>
      <c r="S202" s="249">
        <v>0</v>
      </c>
      <c r="T202" s="250">
        <f>S202*H202</f>
        <v>0</v>
      </c>
      <c r="AR202" s="25" t="s">
        <v>690</v>
      </c>
      <c r="AT202" s="25" t="s">
        <v>418</v>
      </c>
      <c r="AU202" s="25" t="s">
        <v>86</v>
      </c>
      <c r="AY202" s="25" t="s">
        <v>414</v>
      </c>
      <c r="BE202" s="251">
        <f>IF(N202="základní",J202,0)</f>
        <v>0</v>
      </c>
      <c r="BF202" s="251">
        <f>IF(N202="snížená",J202,0)</f>
        <v>0</v>
      </c>
      <c r="BG202" s="251">
        <f>IF(N202="zákl. přenesená",J202,0)</f>
        <v>0</v>
      </c>
      <c r="BH202" s="251">
        <f>IF(N202="sníž. přenesená",J202,0)</f>
        <v>0</v>
      </c>
      <c r="BI202" s="251">
        <f>IF(N202="nulová",J202,0)</f>
        <v>0</v>
      </c>
      <c r="BJ202" s="25" t="s">
        <v>83</v>
      </c>
      <c r="BK202" s="251">
        <f>ROUND(I202*H202,2)</f>
        <v>0</v>
      </c>
      <c r="BL202" s="25" t="s">
        <v>690</v>
      </c>
      <c r="BM202" s="25" t="s">
        <v>6136</v>
      </c>
    </row>
    <row r="203" s="13" customFormat="1">
      <c r="B203" s="265"/>
      <c r="C203" s="266"/>
      <c r="D203" s="252" t="s">
        <v>428</v>
      </c>
      <c r="E203" s="267" t="s">
        <v>21</v>
      </c>
      <c r="F203" s="268" t="s">
        <v>6137</v>
      </c>
      <c r="G203" s="266"/>
      <c r="H203" s="269">
        <v>1</v>
      </c>
      <c r="I203" s="270"/>
      <c r="J203" s="266"/>
      <c r="K203" s="266"/>
      <c r="L203" s="271"/>
      <c r="M203" s="272"/>
      <c r="N203" s="273"/>
      <c r="O203" s="273"/>
      <c r="P203" s="273"/>
      <c r="Q203" s="273"/>
      <c r="R203" s="273"/>
      <c r="S203" s="273"/>
      <c r="T203" s="274"/>
      <c r="AT203" s="275" t="s">
        <v>428</v>
      </c>
      <c r="AU203" s="275" t="s">
        <v>86</v>
      </c>
      <c r="AV203" s="13" t="s">
        <v>86</v>
      </c>
      <c r="AW203" s="13" t="s">
        <v>39</v>
      </c>
      <c r="AX203" s="13" t="s">
        <v>83</v>
      </c>
      <c r="AY203" s="275" t="s">
        <v>414</v>
      </c>
    </row>
    <row r="204" s="1" customFormat="1" ht="25.5" customHeight="1">
      <c r="B204" s="47"/>
      <c r="C204" s="298" t="s">
        <v>1158</v>
      </c>
      <c r="D204" s="298" t="s">
        <v>841</v>
      </c>
      <c r="E204" s="299" t="s">
        <v>6138</v>
      </c>
      <c r="F204" s="300" t="s">
        <v>6139</v>
      </c>
      <c r="G204" s="301" t="s">
        <v>4084</v>
      </c>
      <c r="H204" s="302">
        <v>1</v>
      </c>
      <c r="I204" s="303"/>
      <c r="J204" s="304">
        <f>ROUND(I204*H204,2)</f>
        <v>0</v>
      </c>
      <c r="K204" s="300" t="s">
        <v>21</v>
      </c>
      <c r="L204" s="305"/>
      <c r="M204" s="306" t="s">
        <v>21</v>
      </c>
      <c r="N204" s="307" t="s">
        <v>47</v>
      </c>
      <c r="O204" s="48"/>
      <c r="P204" s="249">
        <f>O204*H204</f>
        <v>0</v>
      </c>
      <c r="Q204" s="249">
        <v>0</v>
      </c>
      <c r="R204" s="249">
        <f>Q204*H204</f>
        <v>0</v>
      </c>
      <c r="S204" s="249">
        <v>0</v>
      </c>
      <c r="T204" s="250">
        <f>S204*H204</f>
        <v>0</v>
      </c>
      <c r="AR204" s="25" t="s">
        <v>818</v>
      </c>
      <c r="AT204" s="25" t="s">
        <v>841</v>
      </c>
      <c r="AU204" s="25" t="s">
        <v>86</v>
      </c>
      <c r="AY204" s="25" t="s">
        <v>414</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690</v>
      </c>
      <c r="BM204" s="25" t="s">
        <v>6140</v>
      </c>
    </row>
    <row r="205" s="1" customFormat="1" ht="16.5" customHeight="1">
      <c r="B205" s="47"/>
      <c r="C205" s="240" t="s">
        <v>1165</v>
      </c>
      <c r="D205" s="240" t="s">
        <v>418</v>
      </c>
      <c r="E205" s="241" t="s">
        <v>6141</v>
      </c>
      <c r="F205" s="242" t="s">
        <v>6142</v>
      </c>
      <c r="G205" s="243" t="s">
        <v>4084</v>
      </c>
      <c r="H205" s="244">
        <v>1</v>
      </c>
      <c r="I205" s="245"/>
      <c r="J205" s="246">
        <f>ROUND(I205*H205,2)</f>
        <v>0</v>
      </c>
      <c r="K205" s="242" t="s">
        <v>21</v>
      </c>
      <c r="L205" s="73"/>
      <c r="M205" s="247" t="s">
        <v>21</v>
      </c>
      <c r="N205" s="248" t="s">
        <v>47</v>
      </c>
      <c r="O205" s="48"/>
      <c r="P205" s="249">
        <f>O205*H205</f>
        <v>0</v>
      </c>
      <c r="Q205" s="249">
        <v>0</v>
      </c>
      <c r="R205" s="249">
        <f>Q205*H205</f>
        <v>0</v>
      </c>
      <c r="S205" s="249">
        <v>0</v>
      </c>
      <c r="T205" s="250">
        <f>S205*H205</f>
        <v>0</v>
      </c>
      <c r="AR205" s="25" t="s">
        <v>690</v>
      </c>
      <c r="AT205" s="25" t="s">
        <v>418</v>
      </c>
      <c r="AU205" s="25" t="s">
        <v>86</v>
      </c>
      <c r="AY205" s="25" t="s">
        <v>414</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690</v>
      </c>
      <c r="BM205" s="25" t="s">
        <v>6143</v>
      </c>
    </row>
    <row r="206" s="13" customFormat="1">
      <c r="B206" s="265"/>
      <c r="C206" s="266"/>
      <c r="D206" s="252" t="s">
        <v>428</v>
      </c>
      <c r="E206" s="267" t="s">
        <v>21</v>
      </c>
      <c r="F206" s="268" t="s">
        <v>6144</v>
      </c>
      <c r="G206" s="266"/>
      <c r="H206" s="269">
        <v>1</v>
      </c>
      <c r="I206" s="270"/>
      <c r="J206" s="266"/>
      <c r="K206" s="266"/>
      <c r="L206" s="271"/>
      <c r="M206" s="272"/>
      <c r="N206" s="273"/>
      <c r="O206" s="273"/>
      <c r="P206" s="273"/>
      <c r="Q206" s="273"/>
      <c r="R206" s="273"/>
      <c r="S206" s="273"/>
      <c r="T206" s="274"/>
      <c r="AT206" s="275" t="s">
        <v>428</v>
      </c>
      <c r="AU206" s="275" t="s">
        <v>86</v>
      </c>
      <c r="AV206" s="13" t="s">
        <v>86</v>
      </c>
      <c r="AW206" s="13" t="s">
        <v>39</v>
      </c>
      <c r="AX206" s="13" t="s">
        <v>83</v>
      </c>
      <c r="AY206" s="275" t="s">
        <v>414</v>
      </c>
    </row>
    <row r="207" s="1" customFormat="1" ht="25.5" customHeight="1">
      <c r="B207" s="47"/>
      <c r="C207" s="298" t="s">
        <v>1169</v>
      </c>
      <c r="D207" s="298" t="s">
        <v>841</v>
      </c>
      <c r="E207" s="299" t="s">
        <v>6145</v>
      </c>
      <c r="F207" s="300" t="s">
        <v>6146</v>
      </c>
      <c r="G207" s="301" t="s">
        <v>4084</v>
      </c>
      <c r="H207" s="302">
        <v>1</v>
      </c>
      <c r="I207" s="303"/>
      <c r="J207" s="304">
        <f>ROUND(I207*H207,2)</f>
        <v>0</v>
      </c>
      <c r="K207" s="300" t="s">
        <v>21</v>
      </c>
      <c r="L207" s="305"/>
      <c r="M207" s="306" t="s">
        <v>21</v>
      </c>
      <c r="N207" s="307" t="s">
        <v>47</v>
      </c>
      <c r="O207" s="48"/>
      <c r="P207" s="249">
        <f>O207*H207</f>
        <v>0</v>
      </c>
      <c r="Q207" s="249">
        <v>0</v>
      </c>
      <c r="R207" s="249">
        <f>Q207*H207</f>
        <v>0</v>
      </c>
      <c r="S207" s="249">
        <v>0</v>
      </c>
      <c r="T207" s="250">
        <f>S207*H207</f>
        <v>0</v>
      </c>
      <c r="AR207" s="25" t="s">
        <v>818</v>
      </c>
      <c r="AT207" s="25" t="s">
        <v>841</v>
      </c>
      <c r="AU207" s="25" t="s">
        <v>86</v>
      </c>
      <c r="AY207" s="25" t="s">
        <v>414</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690</v>
      </c>
      <c r="BM207" s="25" t="s">
        <v>6147</v>
      </c>
    </row>
    <row r="208" s="1" customFormat="1" ht="16.5" customHeight="1">
      <c r="B208" s="47"/>
      <c r="C208" s="240" t="s">
        <v>1174</v>
      </c>
      <c r="D208" s="240" t="s">
        <v>418</v>
      </c>
      <c r="E208" s="241" t="s">
        <v>6148</v>
      </c>
      <c r="F208" s="242" t="s">
        <v>6149</v>
      </c>
      <c r="G208" s="243" t="s">
        <v>4084</v>
      </c>
      <c r="H208" s="244">
        <v>1</v>
      </c>
      <c r="I208" s="245"/>
      <c r="J208" s="246">
        <f>ROUND(I208*H208,2)</f>
        <v>0</v>
      </c>
      <c r="K208" s="242" t="s">
        <v>21</v>
      </c>
      <c r="L208" s="73"/>
      <c r="M208" s="247" t="s">
        <v>21</v>
      </c>
      <c r="N208" s="248" t="s">
        <v>47</v>
      </c>
      <c r="O208" s="48"/>
      <c r="P208" s="249">
        <f>O208*H208</f>
        <v>0</v>
      </c>
      <c r="Q208" s="249">
        <v>0</v>
      </c>
      <c r="R208" s="249">
        <f>Q208*H208</f>
        <v>0</v>
      </c>
      <c r="S208" s="249">
        <v>0</v>
      </c>
      <c r="T208" s="250">
        <f>S208*H208</f>
        <v>0</v>
      </c>
      <c r="AR208" s="25" t="s">
        <v>690</v>
      </c>
      <c r="AT208" s="25" t="s">
        <v>418</v>
      </c>
      <c r="AU208" s="25" t="s">
        <v>86</v>
      </c>
      <c r="AY208" s="25" t="s">
        <v>414</v>
      </c>
      <c r="BE208" s="251">
        <f>IF(N208="základní",J208,0)</f>
        <v>0</v>
      </c>
      <c r="BF208" s="251">
        <f>IF(N208="snížená",J208,0)</f>
        <v>0</v>
      </c>
      <c r="BG208" s="251">
        <f>IF(N208="zákl. přenesená",J208,0)</f>
        <v>0</v>
      </c>
      <c r="BH208" s="251">
        <f>IF(N208="sníž. přenesená",J208,0)</f>
        <v>0</v>
      </c>
      <c r="BI208" s="251">
        <f>IF(N208="nulová",J208,0)</f>
        <v>0</v>
      </c>
      <c r="BJ208" s="25" t="s">
        <v>83</v>
      </c>
      <c r="BK208" s="251">
        <f>ROUND(I208*H208,2)</f>
        <v>0</v>
      </c>
      <c r="BL208" s="25" t="s">
        <v>690</v>
      </c>
      <c r="BM208" s="25" t="s">
        <v>6150</v>
      </c>
    </row>
    <row r="209" s="13" customFormat="1">
      <c r="B209" s="265"/>
      <c r="C209" s="266"/>
      <c r="D209" s="252" t="s">
        <v>428</v>
      </c>
      <c r="E209" s="267" t="s">
        <v>21</v>
      </c>
      <c r="F209" s="268" t="s">
        <v>6151</v>
      </c>
      <c r="G209" s="266"/>
      <c r="H209" s="269">
        <v>1</v>
      </c>
      <c r="I209" s="270"/>
      <c r="J209" s="266"/>
      <c r="K209" s="266"/>
      <c r="L209" s="271"/>
      <c r="M209" s="272"/>
      <c r="N209" s="273"/>
      <c r="O209" s="273"/>
      <c r="P209" s="273"/>
      <c r="Q209" s="273"/>
      <c r="R209" s="273"/>
      <c r="S209" s="273"/>
      <c r="T209" s="274"/>
      <c r="AT209" s="275" t="s">
        <v>428</v>
      </c>
      <c r="AU209" s="275" t="s">
        <v>86</v>
      </c>
      <c r="AV209" s="13" t="s">
        <v>86</v>
      </c>
      <c r="AW209" s="13" t="s">
        <v>39</v>
      </c>
      <c r="AX209" s="13" t="s">
        <v>83</v>
      </c>
      <c r="AY209" s="275" t="s">
        <v>414</v>
      </c>
    </row>
    <row r="210" s="1" customFormat="1" ht="25.5" customHeight="1">
      <c r="B210" s="47"/>
      <c r="C210" s="298" t="s">
        <v>1179</v>
      </c>
      <c r="D210" s="298" t="s">
        <v>841</v>
      </c>
      <c r="E210" s="299" t="s">
        <v>6152</v>
      </c>
      <c r="F210" s="300" t="s">
        <v>6153</v>
      </c>
      <c r="G210" s="301" t="s">
        <v>4084</v>
      </c>
      <c r="H210" s="302">
        <v>1</v>
      </c>
      <c r="I210" s="303"/>
      <c r="J210" s="304">
        <f>ROUND(I210*H210,2)</f>
        <v>0</v>
      </c>
      <c r="K210" s="300" t="s">
        <v>21</v>
      </c>
      <c r="L210" s="305"/>
      <c r="M210" s="306" t="s">
        <v>21</v>
      </c>
      <c r="N210" s="307" t="s">
        <v>47</v>
      </c>
      <c r="O210" s="48"/>
      <c r="P210" s="249">
        <f>O210*H210</f>
        <v>0</v>
      </c>
      <c r="Q210" s="249">
        <v>0</v>
      </c>
      <c r="R210" s="249">
        <f>Q210*H210</f>
        <v>0</v>
      </c>
      <c r="S210" s="249">
        <v>0</v>
      </c>
      <c r="T210" s="250">
        <f>S210*H210</f>
        <v>0</v>
      </c>
      <c r="AR210" s="25" t="s">
        <v>818</v>
      </c>
      <c r="AT210" s="25" t="s">
        <v>841</v>
      </c>
      <c r="AU210" s="25" t="s">
        <v>86</v>
      </c>
      <c r="AY210" s="25" t="s">
        <v>414</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690</v>
      </c>
      <c r="BM210" s="25" t="s">
        <v>6154</v>
      </c>
    </row>
    <row r="211" s="1" customFormat="1" ht="16.5" customHeight="1">
      <c r="B211" s="47"/>
      <c r="C211" s="240" t="s">
        <v>458</v>
      </c>
      <c r="D211" s="240" t="s">
        <v>418</v>
      </c>
      <c r="E211" s="241" t="s">
        <v>6155</v>
      </c>
      <c r="F211" s="242" t="s">
        <v>6156</v>
      </c>
      <c r="G211" s="243" t="s">
        <v>4084</v>
      </c>
      <c r="H211" s="244">
        <v>1</v>
      </c>
      <c r="I211" s="245"/>
      <c r="J211" s="246">
        <f>ROUND(I211*H211,2)</f>
        <v>0</v>
      </c>
      <c r="K211" s="242" t="s">
        <v>21</v>
      </c>
      <c r="L211" s="73"/>
      <c r="M211" s="247" t="s">
        <v>21</v>
      </c>
      <c r="N211" s="248" t="s">
        <v>47</v>
      </c>
      <c r="O211" s="48"/>
      <c r="P211" s="249">
        <f>O211*H211</f>
        <v>0</v>
      </c>
      <c r="Q211" s="249">
        <v>0</v>
      </c>
      <c r="R211" s="249">
        <f>Q211*H211</f>
        <v>0</v>
      </c>
      <c r="S211" s="249">
        <v>0</v>
      </c>
      <c r="T211" s="250">
        <f>S211*H211</f>
        <v>0</v>
      </c>
      <c r="AR211" s="25" t="s">
        <v>690</v>
      </c>
      <c r="AT211" s="25" t="s">
        <v>418</v>
      </c>
      <c r="AU211" s="25" t="s">
        <v>86</v>
      </c>
      <c r="AY211" s="25" t="s">
        <v>414</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690</v>
      </c>
      <c r="BM211" s="25" t="s">
        <v>6157</v>
      </c>
    </row>
    <row r="212" s="13" customFormat="1">
      <c r="B212" s="265"/>
      <c r="C212" s="266"/>
      <c r="D212" s="252" t="s">
        <v>428</v>
      </c>
      <c r="E212" s="267" t="s">
        <v>21</v>
      </c>
      <c r="F212" s="268" t="s">
        <v>6158</v>
      </c>
      <c r="G212" s="266"/>
      <c r="H212" s="269">
        <v>1</v>
      </c>
      <c r="I212" s="270"/>
      <c r="J212" s="266"/>
      <c r="K212" s="266"/>
      <c r="L212" s="271"/>
      <c r="M212" s="272"/>
      <c r="N212" s="273"/>
      <c r="O212" s="273"/>
      <c r="P212" s="273"/>
      <c r="Q212" s="273"/>
      <c r="R212" s="273"/>
      <c r="S212" s="273"/>
      <c r="T212" s="274"/>
      <c r="AT212" s="275" t="s">
        <v>428</v>
      </c>
      <c r="AU212" s="275" t="s">
        <v>86</v>
      </c>
      <c r="AV212" s="13" t="s">
        <v>86</v>
      </c>
      <c r="AW212" s="13" t="s">
        <v>39</v>
      </c>
      <c r="AX212" s="13" t="s">
        <v>83</v>
      </c>
      <c r="AY212" s="275" t="s">
        <v>414</v>
      </c>
    </row>
    <row r="213" s="1" customFormat="1" ht="25.5" customHeight="1">
      <c r="B213" s="47"/>
      <c r="C213" s="298" t="s">
        <v>1191</v>
      </c>
      <c r="D213" s="298" t="s">
        <v>841</v>
      </c>
      <c r="E213" s="299" t="s">
        <v>6159</v>
      </c>
      <c r="F213" s="300" t="s">
        <v>6160</v>
      </c>
      <c r="G213" s="301" t="s">
        <v>4084</v>
      </c>
      <c r="H213" s="302">
        <v>1</v>
      </c>
      <c r="I213" s="303"/>
      <c r="J213" s="304">
        <f>ROUND(I213*H213,2)</f>
        <v>0</v>
      </c>
      <c r="K213" s="300" t="s">
        <v>21</v>
      </c>
      <c r="L213" s="305"/>
      <c r="M213" s="306" t="s">
        <v>21</v>
      </c>
      <c r="N213" s="307" t="s">
        <v>47</v>
      </c>
      <c r="O213" s="48"/>
      <c r="P213" s="249">
        <f>O213*H213</f>
        <v>0</v>
      </c>
      <c r="Q213" s="249">
        <v>0</v>
      </c>
      <c r="R213" s="249">
        <f>Q213*H213</f>
        <v>0</v>
      </c>
      <c r="S213" s="249">
        <v>0</v>
      </c>
      <c r="T213" s="250">
        <f>S213*H213</f>
        <v>0</v>
      </c>
      <c r="AR213" s="25" t="s">
        <v>818</v>
      </c>
      <c r="AT213" s="25" t="s">
        <v>841</v>
      </c>
      <c r="AU213" s="25" t="s">
        <v>86</v>
      </c>
      <c r="AY213" s="25" t="s">
        <v>414</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690</v>
      </c>
      <c r="BM213" s="25" t="s">
        <v>6161</v>
      </c>
    </row>
    <row r="214" s="1" customFormat="1" ht="16.5" customHeight="1">
      <c r="B214" s="47"/>
      <c r="C214" s="240" t="s">
        <v>1199</v>
      </c>
      <c r="D214" s="240" t="s">
        <v>418</v>
      </c>
      <c r="E214" s="241" t="s">
        <v>6162</v>
      </c>
      <c r="F214" s="242" t="s">
        <v>6163</v>
      </c>
      <c r="G214" s="243" t="s">
        <v>4084</v>
      </c>
      <c r="H214" s="244">
        <v>2</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690</v>
      </c>
      <c r="AT214" s="25" t="s">
        <v>418</v>
      </c>
      <c r="AU214" s="25" t="s">
        <v>86</v>
      </c>
      <c r="AY214" s="25" t="s">
        <v>414</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690</v>
      </c>
      <c r="BM214" s="25" t="s">
        <v>6164</v>
      </c>
    </row>
    <row r="215" s="13" customFormat="1">
      <c r="B215" s="265"/>
      <c r="C215" s="266"/>
      <c r="D215" s="252" t="s">
        <v>428</v>
      </c>
      <c r="E215" s="267" t="s">
        <v>21</v>
      </c>
      <c r="F215" s="268" t="s">
        <v>6165</v>
      </c>
      <c r="G215" s="266"/>
      <c r="H215" s="269">
        <v>2</v>
      </c>
      <c r="I215" s="270"/>
      <c r="J215" s="266"/>
      <c r="K215" s="266"/>
      <c r="L215" s="271"/>
      <c r="M215" s="272"/>
      <c r="N215" s="273"/>
      <c r="O215" s="273"/>
      <c r="P215" s="273"/>
      <c r="Q215" s="273"/>
      <c r="R215" s="273"/>
      <c r="S215" s="273"/>
      <c r="T215" s="274"/>
      <c r="AT215" s="275" t="s">
        <v>428</v>
      </c>
      <c r="AU215" s="275" t="s">
        <v>86</v>
      </c>
      <c r="AV215" s="13" t="s">
        <v>86</v>
      </c>
      <c r="AW215" s="13" t="s">
        <v>39</v>
      </c>
      <c r="AX215" s="13" t="s">
        <v>83</v>
      </c>
      <c r="AY215" s="275" t="s">
        <v>414</v>
      </c>
    </row>
    <row r="216" s="1" customFormat="1" ht="25.5" customHeight="1">
      <c r="B216" s="47"/>
      <c r="C216" s="298" t="s">
        <v>1204</v>
      </c>
      <c r="D216" s="298" t="s">
        <v>841</v>
      </c>
      <c r="E216" s="299" t="s">
        <v>6166</v>
      </c>
      <c r="F216" s="300" t="s">
        <v>6167</v>
      </c>
      <c r="G216" s="301" t="s">
        <v>4084</v>
      </c>
      <c r="H216" s="302">
        <v>2</v>
      </c>
      <c r="I216" s="303"/>
      <c r="J216" s="304">
        <f>ROUND(I216*H216,2)</f>
        <v>0</v>
      </c>
      <c r="K216" s="300" t="s">
        <v>21</v>
      </c>
      <c r="L216" s="305"/>
      <c r="M216" s="306" t="s">
        <v>21</v>
      </c>
      <c r="N216" s="307" t="s">
        <v>47</v>
      </c>
      <c r="O216" s="48"/>
      <c r="P216" s="249">
        <f>O216*H216</f>
        <v>0</v>
      </c>
      <c r="Q216" s="249">
        <v>0</v>
      </c>
      <c r="R216" s="249">
        <f>Q216*H216</f>
        <v>0</v>
      </c>
      <c r="S216" s="249">
        <v>0</v>
      </c>
      <c r="T216" s="250">
        <f>S216*H216</f>
        <v>0</v>
      </c>
      <c r="AR216" s="25" t="s">
        <v>818</v>
      </c>
      <c r="AT216" s="25" t="s">
        <v>841</v>
      </c>
      <c r="AU216" s="25" t="s">
        <v>86</v>
      </c>
      <c r="AY216" s="25" t="s">
        <v>414</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690</v>
      </c>
      <c r="BM216" s="25" t="s">
        <v>6168</v>
      </c>
    </row>
    <row r="217" s="1" customFormat="1" ht="16.5" customHeight="1">
      <c r="B217" s="47"/>
      <c r="C217" s="240" t="s">
        <v>1210</v>
      </c>
      <c r="D217" s="240" t="s">
        <v>418</v>
      </c>
      <c r="E217" s="241" t="s">
        <v>6169</v>
      </c>
      <c r="F217" s="242" t="s">
        <v>5916</v>
      </c>
      <c r="G217" s="243" t="s">
        <v>4084</v>
      </c>
      <c r="H217" s="244">
        <v>2</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690</v>
      </c>
      <c r="AT217" s="25" t="s">
        <v>418</v>
      </c>
      <c r="AU217" s="25" t="s">
        <v>86</v>
      </c>
      <c r="AY217" s="25" t="s">
        <v>414</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690</v>
      </c>
      <c r="BM217" s="25" t="s">
        <v>6170</v>
      </c>
    </row>
    <row r="218" s="13" customFormat="1">
      <c r="B218" s="265"/>
      <c r="C218" s="266"/>
      <c r="D218" s="252" t="s">
        <v>428</v>
      </c>
      <c r="E218" s="267" t="s">
        <v>21</v>
      </c>
      <c r="F218" s="268" t="s">
        <v>6171</v>
      </c>
      <c r="G218" s="266"/>
      <c r="H218" s="269">
        <v>2</v>
      </c>
      <c r="I218" s="270"/>
      <c r="J218" s="266"/>
      <c r="K218" s="266"/>
      <c r="L218" s="271"/>
      <c r="M218" s="272"/>
      <c r="N218" s="273"/>
      <c r="O218" s="273"/>
      <c r="P218" s="273"/>
      <c r="Q218" s="273"/>
      <c r="R218" s="273"/>
      <c r="S218" s="273"/>
      <c r="T218" s="274"/>
      <c r="AT218" s="275" t="s">
        <v>428</v>
      </c>
      <c r="AU218" s="275" t="s">
        <v>86</v>
      </c>
      <c r="AV218" s="13" t="s">
        <v>86</v>
      </c>
      <c r="AW218" s="13" t="s">
        <v>39</v>
      </c>
      <c r="AX218" s="13" t="s">
        <v>83</v>
      </c>
      <c r="AY218" s="275" t="s">
        <v>414</v>
      </c>
    </row>
    <row r="219" s="1" customFormat="1" ht="25.5" customHeight="1">
      <c r="B219" s="47"/>
      <c r="C219" s="298" t="s">
        <v>1215</v>
      </c>
      <c r="D219" s="298" t="s">
        <v>841</v>
      </c>
      <c r="E219" s="299" t="s">
        <v>6172</v>
      </c>
      <c r="F219" s="300" t="s">
        <v>6173</v>
      </c>
      <c r="G219" s="301" t="s">
        <v>4084</v>
      </c>
      <c r="H219" s="302">
        <v>2</v>
      </c>
      <c r="I219" s="303"/>
      <c r="J219" s="304">
        <f>ROUND(I219*H219,2)</f>
        <v>0</v>
      </c>
      <c r="K219" s="300" t="s">
        <v>21</v>
      </c>
      <c r="L219" s="305"/>
      <c r="M219" s="306" t="s">
        <v>21</v>
      </c>
      <c r="N219" s="307" t="s">
        <v>47</v>
      </c>
      <c r="O219" s="48"/>
      <c r="P219" s="249">
        <f>O219*H219</f>
        <v>0</v>
      </c>
      <c r="Q219" s="249">
        <v>0</v>
      </c>
      <c r="R219" s="249">
        <f>Q219*H219</f>
        <v>0</v>
      </c>
      <c r="S219" s="249">
        <v>0</v>
      </c>
      <c r="T219" s="250">
        <f>S219*H219</f>
        <v>0</v>
      </c>
      <c r="AR219" s="25" t="s">
        <v>818</v>
      </c>
      <c r="AT219" s="25" t="s">
        <v>841</v>
      </c>
      <c r="AU219" s="25" t="s">
        <v>86</v>
      </c>
      <c r="AY219" s="25" t="s">
        <v>414</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690</v>
      </c>
      <c r="BM219" s="25" t="s">
        <v>6174</v>
      </c>
    </row>
    <row r="220" s="1" customFormat="1" ht="16.5" customHeight="1">
      <c r="B220" s="47"/>
      <c r="C220" s="240" t="s">
        <v>1220</v>
      </c>
      <c r="D220" s="240" t="s">
        <v>418</v>
      </c>
      <c r="E220" s="241" t="s">
        <v>6175</v>
      </c>
      <c r="F220" s="242" t="s">
        <v>6176</v>
      </c>
      <c r="G220" s="243" t="s">
        <v>4084</v>
      </c>
      <c r="H220" s="244">
        <v>6</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690</v>
      </c>
      <c r="AT220" s="25" t="s">
        <v>418</v>
      </c>
      <c r="AU220" s="25" t="s">
        <v>86</v>
      </c>
      <c r="AY220" s="25" t="s">
        <v>414</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690</v>
      </c>
      <c r="BM220" s="25" t="s">
        <v>6177</v>
      </c>
    </row>
    <row r="221" s="13" customFormat="1">
      <c r="B221" s="265"/>
      <c r="C221" s="266"/>
      <c r="D221" s="252" t="s">
        <v>428</v>
      </c>
      <c r="E221" s="267" t="s">
        <v>21</v>
      </c>
      <c r="F221" s="268" t="s">
        <v>6178</v>
      </c>
      <c r="G221" s="266"/>
      <c r="H221" s="269">
        <v>6</v>
      </c>
      <c r="I221" s="270"/>
      <c r="J221" s="266"/>
      <c r="K221" s="266"/>
      <c r="L221" s="271"/>
      <c r="M221" s="272"/>
      <c r="N221" s="273"/>
      <c r="O221" s="273"/>
      <c r="P221" s="273"/>
      <c r="Q221" s="273"/>
      <c r="R221" s="273"/>
      <c r="S221" s="273"/>
      <c r="T221" s="274"/>
      <c r="AT221" s="275" t="s">
        <v>428</v>
      </c>
      <c r="AU221" s="275" t="s">
        <v>86</v>
      </c>
      <c r="AV221" s="13" t="s">
        <v>86</v>
      </c>
      <c r="AW221" s="13" t="s">
        <v>39</v>
      </c>
      <c r="AX221" s="13" t="s">
        <v>83</v>
      </c>
      <c r="AY221" s="275" t="s">
        <v>414</v>
      </c>
    </row>
    <row r="222" s="1" customFormat="1" ht="25.5" customHeight="1">
      <c r="B222" s="47"/>
      <c r="C222" s="298" t="s">
        <v>1224</v>
      </c>
      <c r="D222" s="298" t="s">
        <v>841</v>
      </c>
      <c r="E222" s="299" t="s">
        <v>6179</v>
      </c>
      <c r="F222" s="300" t="s">
        <v>6180</v>
      </c>
      <c r="G222" s="301" t="s">
        <v>4084</v>
      </c>
      <c r="H222" s="302">
        <v>6</v>
      </c>
      <c r="I222" s="303"/>
      <c r="J222" s="304">
        <f>ROUND(I222*H222,2)</f>
        <v>0</v>
      </c>
      <c r="K222" s="300" t="s">
        <v>21</v>
      </c>
      <c r="L222" s="305"/>
      <c r="M222" s="306" t="s">
        <v>21</v>
      </c>
      <c r="N222" s="307" t="s">
        <v>47</v>
      </c>
      <c r="O222" s="48"/>
      <c r="P222" s="249">
        <f>O222*H222</f>
        <v>0</v>
      </c>
      <c r="Q222" s="249">
        <v>0</v>
      </c>
      <c r="R222" s="249">
        <f>Q222*H222</f>
        <v>0</v>
      </c>
      <c r="S222" s="249">
        <v>0</v>
      </c>
      <c r="T222" s="250">
        <f>S222*H222</f>
        <v>0</v>
      </c>
      <c r="AR222" s="25" t="s">
        <v>818</v>
      </c>
      <c r="AT222" s="25" t="s">
        <v>841</v>
      </c>
      <c r="AU222" s="25" t="s">
        <v>86</v>
      </c>
      <c r="AY222" s="25" t="s">
        <v>414</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690</v>
      </c>
      <c r="BM222" s="25" t="s">
        <v>6181</v>
      </c>
    </row>
    <row r="223" s="1" customFormat="1" ht="16.5" customHeight="1">
      <c r="B223" s="47"/>
      <c r="C223" s="240" t="s">
        <v>1228</v>
      </c>
      <c r="D223" s="240" t="s">
        <v>418</v>
      </c>
      <c r="E223" s="241" t="s">
        <v>6182</v>
      </c>
      <c r="F223" s="242" t="s">
        <v>6183</v>
      </c>
      <c r="G223" s="243" t="s">
        <v>4084</v>
      </c>
      <c r="H223" s="244">
        <v>3</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690</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690</v>
      </c>
      <c r="BM223" s="25" t="s">
        <v>6184</v>
      </c>
    </row>
    <row r="224" s="13" customFormat="1">
      <c r="B224" s="265"/>
      <c r="C224" s="266"/>
      <c r="D224" s="252" t="s">
        <v>428</v>
      </c>
      <c r="E224" s="267" t="s">
        <v>21</v>
      </c>
      <c r="F224" s="268" t="s">
        <v>6185</v>
      </c>
      <c r="G224" s="266"/>
      <c r="H224" s="269">
        <v>3</v>
      </c>
      <c r="I224" s="270"/>
      <c r="J224" s="266"/>
      <c r="K224" s="266"/>
      <c r="L224" s="271"/>
      <c r="M224" s="272"/>
      <c r="N224" s="273"/>
      <c r="O224" s="273"/>
      <c r="P224" s="273"/>
      <c r="Q224" s="273"/>
      <c r="R224" s="273"/>
      <c r="S224" s="273"/>
      <c r="T224" s="274"/>
      <c r="AT224" s="275" t="s">
        <v>428</v>
      </c>
      <c r="AU224" s="275" t="s">
        <v>86</v>
      </c>
      <c r="AV224" s="13" t="s">
        <v>86</v>
      </c>
      <c r="AW224" s="13" t="s">
        <v>39</v>
      </c>
      <c r="AX224" s="13" t="s">
        <v>83</v>
      </c>
      <c r="AY224" s="275" t="s">
        <v>414</v>
      </c>
    </row>
    <row r="225" s="1" customFormat="1" ht="38.25" customHeight="1">
      <c r="B225" s="47"/>
      <c r="C225" s="298" t="s">
        <v>1233</v>
      </c>
      <c r="D225" s="298" t="s">
        <v>841</v>
      </c>
      <c r="E225" s="299" t="s">
        <v>6186</v>
      </c>
      <c r="F225" s="300" t="s">
        <v>6187</v>
      </c>
      <c r="G225" s="301" t="s">
        <v>4084</v>
      </c>
      <c r="H225" s="302">
        <v>3</v>
      </c>
      <c r="I225" s="303"/>
      <c r="J225" s="304">
        <f>ROUND(I225*H225,2)</f>
        <v>0</v>
      </c>
      <c r="K225" s="300" t="s">
        <v>21</v>
      </c>
      <c r="L225" s="305"/>
      <c r="M225" s="306" t="s">
        <v>21</v>
      </c>
      <c r="N225" s="307" t="s">
        <v>47</v>
      </c>
      <c r="O225" s="48"/>
      <c r="P225" s="249">
        <f>O225*H225</f>
        <v>0</v>
      </c>
      <c r="Q225" s="249">
        <v>0</v>
      </c>
      <c r="R225" s="249">
        <f>Q225*H225</f>
        <v>0</v>
      </c>
      <c r="S225" s="249">
        <v>0</v>
      </c>
      <c r="T225" s="250">
        <f>S225*H225</f>
        <v>0</v>
      </c>
      <c r="AR225" s="25" t="s">
        <v>818</v>
      </c>
      <c r="AT225" s="25" t="s">
        <v>841</v>
      </c>
      <c r="AU225" s="25" t="s">
        <v>86</v>
      </c>
      <c r="AY225" s="25" t="s">
        <v>414</v>
      </c>
      <c r="BE225" s="251">
        <f>IF(N225="základní",J225,0)</f>
        <v>0</v>
      </c>
      <c r="BF225" s="251">
        <f>IF(N225="snížená",J225,0)</f>
        <v>0</v>
      </c>
      <c r="BG225" s="251">
        <f>IF(N225="zákl. přenesená",J225,0)</f>
        <v>0</v>
      </c>
      <c r="BH225" s="251">
        <f>IF(N225="sníž. přenesená",J225,0)</f>
        <v>0</v>
      </c>
      <c r="BI225" s="251">
        <f>IF(N225="nulová",J225,0)</f>
        <v>0</v>
      </c>
      <c r="BJ225" s="25" t="s">
        <v>83</v>
      </c>
      <c r="BK225" s="251">
        <f>ROUND(I225*H225,2)</f>
        <v>0</v>
      </c>
      <c r="BL225" s="25" t="s">
        <v>690</v>
      </c>
      <c r="BM225" s="25" t="s">
        <v>6188</v>
      </c>
    </row>
    <row r="226" s="1" customFormat="1" ht="16.5" customHeight="1">
      <c r="B226" s="47"/>
      <c r="C226" s="240" t="s">
        <v>1237</v>
      </c>
      <c r="D226" s="240" t="s">
        <v>418</v>
      </c>
      <c r="E226" s="241" t="s">
        <v>6189</v>
      </c>
      <c r="F226" s="242" t="s">
        <v>6190</v>
      </c>
      <c r="G226" s="243" t="s">
        <v>4084</v>
      </c>
      <c r="H226" s="244">
        <v>5</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690</v>
      </c>
      <c r="AT226" s="25" t="s">
        <v>418</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690</v>
      </c>
      <c r="BM226" s="25" t="s">
        <v>6191</v>
      </c>
    </row>
    <row r="227" s="13" customFormat="1">
      <c r="B227" s="265"/>
      <c r="C227" s="266"/>
      <c r="D227" s="252" t="s">
        <v>428</v>
      </c>
      <c r="E227" s="267" t="s">
        <v>21</v>
      </c>
      <c r="F227" s="268" t="s">
        <v>6192</v>
      </c>
      <c r="G227" s="266"/>
      <c r="H227" s="269">
        <v>5</v>
      </c>
      <c r="I227" s="270"/>
      <c r="J227" s="266"/>
      <c r="K227" s="266"/>
      <c r="L227" s="271"/>
      <c r="M227" s="272"/>
      <c r="N227" s="273"/>
      <c r="O227" s="273"/>
      <c r="P227" s="273"/>
      <c r="Q227" s="273"/>
      <c r="R227" s="273"/>
      <c r="S227" s="273"/>
      <c r="T227" s="274"/>
      <c r="AT227" s="275" t="s">
        <v>428</v>
      </c>
      <c r="AU227" s="275" t="s">
        <v>86</v>
      </c>
      <c r="AV227" s="13" t="s">
        <v>86</v>
      </c>
      <c r="AW227" s="13" t="s">
        <v>39</v>
      </c>
      <c r="AX227" s="13" t="s">
        <v>83</v>
      </c>
      <c r="AY227" s="275" t="s">
        <v>414</v>
      </c>
    </row>
    <row r="228" s="1" customFormat="1" ht="38.25" customHeight="1">
      <c r="B228" s="47"/>
      <c r="C228" s="298" t="s">
        <v>1241</v>
      </c>
      <c r="D228" s="298" t="s">
        <v>841</v>
      </c>
      <c r="E228" s="299" t="s">
        <v>6193</v>
      </c>
      <c r="F228" s="300" t="s">
        <v>6194</v>
      </c>
      <c r="G228" s="301" t="s">
        <v>4084</v>
      </c>
      <c r="H228" s="302">
        <v>5</v>
      </c>
      <c r="I228" s="303"/>
      <c r="J228" s="304">
        <f>ROUND(I228*H228,2)</f>
        <v>0</v>
      </c>
      <c r="K228" s="300" t="s">
        <v>21</v>
      </c>
      <c r="L228" s="305"/>
      <c r="M228" s="306" t="s">
        <v>21</v>
      </c>
      <c r="N228" s="307" t="s">
        <v>47</v>
      </c>
      <c r="O228" s="48"/>
      <c r="P228" s="249">
        <f>O228*H228</f>
        <v>0</v>
      </c>
      <c r="Q228" s="249">
        <v>0</v>
      </c>
      <c r="R228" s="249">
        <f>Q228*H228</f>
        <v>0</v>
      </c>
      <c r="S228" s="249">
        <v>0</v>
      </c>
      <c r="T228" s="250">
        <f>S228*H228</f>
        <v>0</v>
      </c>
      <c r="AR228" s="25" t="s">
        <v>818</v>
      </c>
      <c r="AT228" s="25" t="s">
        <v>841</v>
      </c>
      <c r="AU228" s="25" t="s">
        <v>86</v>
      </c>
      <c r="AY228" s="25" t="s">
        <v>414</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690</v>
      </c>
      <c r="BM228" s="25" t="s">
        <v>6195</v>
      </c>
    </row>
    <row r="229" s="1" customFormat="1" ht="16.5" customHeight="1">
      <c r="B229" s="47"/>
      <c r="C229" s="240" t="s">
        <v>1248</v>
      </c>
      <c r="D229" s="240" t="s">
        <v>418</v>
      </c>
      <c r="E229" s="241" t="s">
        <v>6196</v>
      </c>
      <c r="F229" s="242" t="s">
        <v>6197</v>
      </c>
      <c r="G229" s="243" t="s">
        <v>4084</v>
      </c>
      <c r="H229" s="244">
        <v>2</v>
      </c>
      <c r="I229" s="245"/>
      <c r="J229" s="246">
        <f>ROUND(I229*H229,2)</f>
        <v>0</v>
      </c>
      <c r="K229" s="242" t="s">
        <v>21</v>
      </c>
      <c r="L229" s="73"/>
      <c r="M229" s="247" t="s">
        <v>21</v>
      </c>
      <c r="N229" s="248" t="s">
        <v>47</v>
      </c>
      <c r="O229" s="48"/>
      <c r="P229" s="249">
        <f>O229*H229</f>
        <v>0</v>
      </c>
      <c r="Q229" s="249">
        <v>0</v>
      </c>
      <c r="R229" s="249">
        <f>Q229*H229</f>
        <v>0</v>
      </c>
      <c r="S229" s="249">
        <v>0</v>
      </c>
      <c r="T229" s="250">
        <f>S229*H229</f>
        <v>0</v>
      </c>
      <c r="AR229" s="25" t="s">
        <v>690</v>
      </c>
      <c r="AT229" s="25" t="s">
        <v>418</v>
      </c>
      <c r="AU229" s="25" t="s">
        <v>86</v>
      </c>
      <c r="AY229" s="25" t="s">
        <v>414</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690</v>
      </c>
      <c r="BM229" s="25" t="s">
        <v>6198</v>
      </c>
    </row>
    <row r="230" s="13" customFormat="1">
      <c r="B230" s="265"/>
      <c r="C230" s="266"/>
      <c r="D230" s="252" t="s">
        <v>428</v>
      </c>
      <c r="E230" s="267" t="s">
        <v>21</v>
      </c>
      <c r="F230" s="268" t="s">
        <v>6199</v>
      </c>
      <c r="G230" s="266"/>
      <c r="H230" s="269">
        <v>2</v>
      </c>
      <c r="I230" s="270"/>
      <c r="J230" s="266"/>
      <c r="K230" s="266"/>
      <c r="L230" s="271"/>
      <c r="M230" s="272"/>
      <c r="N230" s="273"/>
      <c r="O230" s="273"/>
      <c r="P230" s="273"/>
      <c r="Q230" s="273"/>
      <c r="R230" s="273"/>
      <c r="S230" s="273"/>
      <c r="T230" s="274"/>
      <c r="AT230" s="275" t="s">
        <v>428</v>
      </c>
      <c r="AU230" s="275" t="s">
        <v>86</v>
      </c>
      <c r="AV230" s="13" t="s">
        <v>86</v>
      </c>
      <c r="AW230" s="13" t="s">
        <v>39</v>
      </c>
      <c r="AX230" s="13" t="s">
        <v>83</v>
      </c>
      <c r="AY230" s="275" t="s">
        <v>414</v>
      </c>
    </row>
    <row r="231" s="1" customFormat="1" ht="38.25" customHeight="1">
      <c r="B231" s="47"/>
      <c r="C231" s="298" t="s">
        <v>1255</v>
      </c>
      <c r="D231" s="298" t="s">
        <v>841</v>
      </c>
      <c r="E231" s="299" t="s">
        <v>6200</v>
      </c>
      <c r="F231" s="300" t="s">
        <v>6201</v>
      </c>
      <c r="G231" s="301" t="s">
        <v>4084</v>
      </c>
      <c r="H231" s="302">
        <v>2</v>
      </c>
      <c r="I231" s="303"/>
      <c r="J231" s="304">
        <f>ROUND(I231*H231,2)</f>
        <v>0</v>
      </c>
      <c r="K231" s="300" t="s">
        <v>21</v>
      </c>
      <c r="L231" s="305"/>
      <c r="M231" s="306" t="s">
        <v>21</v>
      </c>
      <c r="N231" s="307" t="s">
        <v>47</v>
      </c>
      <c r="O231" s="48"/>
      <c r="P231" s="249">
        <f>O231*H231</f>
        <v>0</v>
      </c>
      <c r="Q231" s="249">
        <v>0</v>
      </c>
      <c r="R231" s="249">
        <f>Q231*H231</f>
        <v>0</v>
      </c>
      <c r="S231" s="249">
        <v>0</v>
      </c>
      <c r="T231" s="250">
        <f>S231*H231</f>
        <v>0</v>
      </c>
      <c r="AR231" s="25" t="s">
        <v>818</v>
      </c>
      <c r="AT231" s="25" t="s">
        <v>841</v>
      </c>
      <c r="AU231" s="25" t="s">
        <v>86</v>
      </c>
      <c r="AY231" s="25" t="s">
        <v>414</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690</v>
      </c>
      <c r="BM231" s="25" t="s">
        <v>6202</v>
      </c>
    </row>
    <row r="232" s="1" customFormat="1" ht="16.5" customHeight="1">
      <c r="B232" s="47"/>
      <c r="C232" s="240" t="s">
        <v>1261</v>
      </c>
      <c r="D232" s="240" t="s">
        <v>418</v>
      </c>
      <c r="E232" s="241" t="s">
        <v>6203</v>
      </c>
      <c r="F232" s="242" t="s">
        <v>6204</v>
      </c>
      <c r="G232" s="243" t="s">
        <v>4084</v>
      </c>
      <c r="H232" s="244">
        <v>1</v>
      </c>
      <c r="I232" s="245"/>
      <c r="J232" s="246">
        <f>ROUND(I232*H232,2)</f>
        <v>0</v>
      </c>
      <c r="K232" s="242" t="s">
        <v>21</v>
      </c>
      <c r="L232" s="73"/>
      <c r="M232" s="247" t="s">
        <v>21</v>
      </c>
      <c r="N232" s="248" t="s">
        <v>47</v>
      </c>
      <c r="O232" s="48"/>
      <c r="P232" s="249">
        <f>O232*H232</f>
        <v>0</v>
      </c>
      <c r="Q232" s="249">
        <v>0</v>
      </c>
      <c r="R232" s="249">
        <f>Q232*H232</f>
        <v>0</v>
      </c>
      <c r="S232" s="249">
        <v>0</v>
      </c>
      <c r="T232" s="250">
        <f>S232*H232</f>
        <v>0</v>
      </c>
      <c r="AR232" s="25" t="s">
        <v>690</v>
      </c>
      <c r="AT232" s="25" t="s">
        <v>418</v>
      </c>
      <c r="AU232" s="25" t="s">
        <v>86</v>
      </c>
      <c r="AY232" s="25" t="s">
        <v>414</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690</v>
      </c>
      <c r="BM232" s="25" t="s">
        <v>6205</v>
      </c>
    </row>
    <row r="233" s="13" customFormat="1">
      <c r="B233" s="265"/>
      <c r="C233" s="266"/>
      <c r="D233" s="252" t="s">
        <v>428</v>
      </c>
      <c r="E233" s="267" t="s">
        <v>21</v>
      </c>
      <c r="F233" s="268" t="s">
        <v>6206</v>
      </c>
      <c r="G233" s="266"/>
      <c r="H233" s="269">
        <v>1</v>
      </c>
      <c r="I233" s="270"/>
      <c r="J233" s="266"/>
      <c r="K233" s="266"/>
      <c r="L233" s="271"/>
      <c r="M233" s="272"/>
      <c r="N233" s="273"/>
      <c r="O233" s="273"/>
      <c r="P233" s="273"/>
      <c r="Q233" s="273"/>
      <c r="R233" s="273"/>
      <c r="S233" s="273"/>
      <c r="T233" s="274"/>
      <c r="AT233" s="275" t="s">
        <v>428</v>
      </c>
      <c r="AU233" s="275" t="s">
        <v>86</v>
      </c>
      <c r="AV233" s="13" t="s">
        <v>86</v>
      </c>
      <c r="AW233" s="13" t="s">
        <v>39</v>
      </c>
      <c r="AX233" s="13" t="s">
        <v>83</v>
      </c>
      <c r="AY233" s="275" t="s">
        <v>414</v>
      </c>
    </row>
    <row r="234" s="1" customFormat="1" ht="25.5" customHeight="1">
      <c r="B234" s="47"/>
      <c r="C234" s="298" t="s">
        <v>1247</v>
      </c>
      <c r="D234" s="298" t="s">
        <v>841</v>
      </c>
      <c r="E234" s="299" t="s">
        <v>6207</v>
      </c>
      <c r="F234" s="300" t="s">
        <v>6208</v>
      </c>
      <c r="G234" s="301" t="s">
        <v>4084</v>
      </c>
      <c r="H234" s="302">
        <v>1</v>
      </c>
      <c r="I234" s="303"/>
      <c r="J234" s="304">
        <f>ROUND(I234*H234,2)</f>
        <v>0</v>
      </c>
      <c r="K234" s="300" t="s">
        <v>21</v>
      </c>
      <c r="L234" s="305"/>
      <c r="M234" s="306" t="s">
        <v>21</v>
      </c>
      <c r="N234" s="307" t="s">
        <v>47</v>
      </c>
      <c r="O234" s="48"/>
      <c r="P234" s="249">
        <f>O234*H234</f>
        <v>0</v>
      </c>
      <c r="Q234" s="249">
        <v>0</v>
      </c>
      <c r="R234" s="249">
        <f>Q234*H234</f>
        <v>0</v>
      </c>
      <c r="S234" s="249">
        <v>0</v>
      </c>
      <c r="T234" s="250">
        <f>S234*H234</f>
        <v>0</v>
      </c>
      <c r="AR234" s="25" t="s">
        <v>818</v>
      </c>
      <c r="AT234" s="25" t="s">
        <v>841</v>
      </c>
      <c r="AU234" s="25" t="s">
        <v>86</v>
      </c>
      <c r="AY234" s="25" t="s">
        <v>414</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690</v>
      </c>
      <c r="BM234" s="25" t="s">
        <v>6209</v>
      </c>
    </row>
    <row r="235" s="1" customFormat="1" ht="16.5" customHeight="1">
      <c r="B235" s="47"/>
      <c r="C235" s="240" t="s">
        <v>1272</v>
      </c>
      <c r="D235" s="240" t="s">
        <v>418</v>
      </c>
      <c r="E235" s="241" t="s">
        <v>6210</v>
      </c>
      <c r="F235" s="242" t="s">
        <v>6211</v>
      </c>
      <c r="G235" s="243" t="s">
        <v>4084</v>
      </c>
      <c r="H235" s="244">
        <v>1</v>
      </c>
      <c r="I235" s="245"/>
      <c r="J235" s="246">
        <f>ROUND(I235*H235,2)</f>
        <v>0</v>
      </c>
      <c r="K235" s="242" t="s">
        <v>21</v>
      </c>
      <c r="L235" s="73"/>
      <c r="M235" s="247" t="s">
        <v>21</v>
      </c>
      <c r="N235" s="248" t="s">
        <v>47</v>
      </c>
      <c r="O235" s="48"/>
      <c r="P235" s="249">
        <f>O235*H235</f>
        <v>0</v>
      </c>
      <c r="Q235" s="249">
        <v>0</v>
      </c>
      <c r="R235" s="249">
        <f>Q235*H235</f>
        <v>0</v>
      </c>
      <c r="S235" s="249">
        <v>0</v>
      </c>
      <c r="T235" s="250">
        <f>S235*H235</f>
        <v>0</v>
      </c>
      <c r="AR235" s="25" t="s">
        <v>690</v>
      </c>
      <c r="AT235" s="25" t="s">
        <v>418</v>
      </c>
      <c r="AU235" s="25" t="s">
        <v>86</v>
      </c>
      <c r="AY235" s="25" t="s">
        <v>414</v>
      </c>
      <c r="BE235" s="251">
        <f>IF(N235="základní",J235,0)</f>
        <v>0</v>
      </c>
      <c r="BF235" s="251">
        <f>IF(N235="snížená",J235,0)</f>
        <v>0</v>
      </c>
      <c r="BG235" s="251">
        <f>IF(N235="zákl. přenesená",J235,0)</f>
        <v>0</v>
      </c>
      <c r="BH235" s="251">
        <f>IF(N235="sníž. přenesená",J235,0)</f>
        <v>0</v>
      </c>
      <c r="BI235" s="251">
        <f>IF(N235="nulová",J235,0)</f>
        <v>0</v>
      </c>
      <c r="BJ235" s="25" t="s">
        <v>83</v>
      </c>
      <c r="BK235" s="251">
        <f>ROUND(I235*H235,2)</f>
        <v>0</v>
      </c>
      <c r="BL235" s="25" t="s">
        <v>690</v>
      </c>
      <c r="BM235" s="25" t="s">
        <v>6212</v>
      </c>
    </row>
    <row r="236" s="13" customFormat="1">
      <c r="B236" s="265"/>
      <c r="C236" s="266"/>
      <c r="D236" s="252" t="s">
        <v>428</v>
      </c>
      <c r="E236" s="267" t="s">
        <v>21</v>
      </c>
      <c r="F236" s="268" t="s">
        <v>6213</v>
      </c>
      <c r="G236" s="266"/>
      <c r="H236" s="269">
        <v>1</v>
      </c>
      <c r="I236" s="270"/>
      <c r="J236" s="266"/>
      <c r="K236" s="266"/>
      <c r="L236" s="271"/>
      <c r="M236" s="272"/>
      <c r="N236" s="273"/>
      <c r="O236" s="273"/>
      <c r="P236" s="273"/>
      <c r="Q236" s="273"/>
      <c r="R236" s="273"/>
      <c r="S236" s="273"/>
      <c r="T236" s="274"/>
      <c r="AT236" s="275" t="s">
        <v>428</v>
      </c>
      <c r="AU236" s="275" t="s">
        <v>86</v>
      </c>
      <c r="AV236" s="13" t="s">
        <v>86</v>
      </c>
      <c r="AW236" s="13" t="s">
        <v>39</v>
      </c>
      <c r="AX236" s="13" t="s">
        <v>83</v>
      </c>
      <c r="AY236" s="275" t="s">
        <v>414</v>
      </c>
    </row>
    <row r="237" s="1" customFormat="1" ht="25.5" customHeight="1">
      <c r="B237" s="47"/>
      <c r="C237" s="298" t="s">
        <v>1277</v>
      </c>
      <c r="D237" s="298" t="s">
        <v>841</v>
      </c>
      <c r="E237" s="299" t="s">
        <v>6214</v>
      </c>
      <c r="F237" s="300" t="s">
        <v>6215</v>
      </c>
      <c r="G237" s="301" t="s">
        <v>4084</v>
      </c>
      <c r="H237" s="302">
        <v>1</v>
      </c>
      <c r="I237" s="303"/>
      <c r="J237" s="304">
        <f>ROUND(I237*H237,2)</f>
        <v>0</v>
      </c>
      <c r="K237" s="300" t="s">
        <v>21</v>
      </c>
      <c r="L237" s="305"/>
      <c r="M237" s="306" t="s">
        <v>21</v>
      </c>
      <c r="N237" s="307" t="s">
        <v>47</v>
      </c>
      <c r="O237" s="48"/>
      <c r="P237" s="249">
        <f>O237*H237</f>
        <v>0</v>
      </c>
      <c r="Q237" s="249">
        <v>0</v>
      </c>
      <c r="R237" s="249">
        <f>Q237*H237</f>
        <v>0</v>
      </c>
      <c r="S237" s="249">
        <v>0</v>
      </c>
      <c r="T237" s="250">
        <f>S237*H237</f>
        <v>0</v>
      </c>
      <c r="AR237" s="25" t="s">
        <v>818</v>
      </c>
      <c r="AT237" s="25" t="s">
        <v>841</v>
      </c>
      <c r="AU237" s="25" t="s">
        <v>86</v>
      </c>
      <c r="AY237" s="25" t="s">
        <v>414</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690</v>
      </c>
      <c r="BM237" s="25" t="s">
        <v>6216</v>
      </c>
    </row>
    <row r="238" s="1" customFormat="1" ht="16.5" customHeight="1">
      <c r="B238" s="47"/>
      <c r="C238" s="240" t="s">
        <v>1358</v>
      </c>
      <c r="D238" s="240" t="s">
        <v>418</v>
      </c>
      <c r="E238" s="241" t="s">
        <v>6217</v>
      </c>
      <c r="F238" s="242" t="s">
        <v>6007</v>
      </c>
      <c r="G238" s="243" t="s">
        <v>4084</v>
      </c>
      <c r="H238" s="244">
        <v>40</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690</v>
      </c>
      <c r="AT238" s="25" t="s">
        <v>418</v>
      </c>
      <c r="AU238" s="25" t="s">
        <v>86</v>
      </c>
      <c r="AY238" s="25" t="s">
        <v>414</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690</v>
      </c>
      <c r="BM238" s="25" t="s">
        <v>6218</v>
      </c>
    </row>
    <row r="239" s="13" customFormat="1">
      <c r="B239" s="265"/>
      <c r="C239" s="266"/>
      <c r="D239" s="252" t="s">
        <v>428</v>
      </c>
      <c r="E239" s="267" t="s">
        <v>21</v>
      </c>
      <c r="F239" s="268" t="s">
        <v>6219</v>
      </c>
      <c r="G239" s="266"/>
      <c r="H239" s="269">
        <v>40</v>
      </c>
      <c r="I239" s="270"/>
      <c r="J239" s="266"/>
      <c r="K239" s="266"/>
      <c r="L239" s="271"/>
      <c r="M239" s="272"/>
      <c r="N239" s="273"/>
      <c r="O239" s="273"/>
      <c r="P239" s="273"/>
      <c r="Q239" s="273"/>
      <c r="R239" s="273"/>
      <c r="S239" s="273"/>
      <c r="T239" s="274"/>
      <c r="AT239" s="275" t="s">
        <v>428</v>
      </c>
      <c r="AU239" s="275" t="s">
        <v>86</v>
      </c>
      <c r="AV239" s="13" t="s">
        <v>86</v>
      </c>
      <c r="AW239" s="13" t="s">
        <v>39</v>
      </c>
      <c r="AX239" s="13" t="s">
        <v>83</v>
      </c>
      <c r="AY239" s="275" t="s">
        <v>414</v>
      </c>
    </row>
    <row r="240" s="1" customFormat="1" ht="38.25" customHeight="1">
      <c r="B240" s="47"/>
      <c r="C240" s="298" t="s">
        <v>1364</v>
      </c>
      <c r="D240" s="298" t="s">
        <v>841</v>
      </c>
      <c r="E240" s="299" t="s">
        <v>6220</v>
      </c>
      <c r="F240" s="300" t="s">
        <v>6221</v>
      </c>
      <c r="G240" s="301" t="s">
        <v>4084</v>
      </c>
      <c r="H240" s="302">
        <v>40</v>
      </c>
      <c r="I240" s="303"/>
      <c r="J240" s="304">
        <f>ROUND(I240*H240,2)</f>
        <v>0</v>
      </c>
      <c r="K240" s="300" t="s">
        <v>21</v>
      </c>
      <c r="L240" s="305"/>
      <c r="M240" s="306" t="s">
        <v>21</v>
      </c>
      <c r="N240" s="307" t="s">
        <v>47</v>
      </c>
      <c r="O240" s="48"/>
      <c r="P240" s="249">
        <f>O240*H240</f>
        <v>0</v>
      </c>
      <c r="Q240" s="249">
        <v>0</v>
      </c>
      <c r="R240" s="249">
        <f>Q240*H240</f>
        <v>0</v>
      </c>
      <c r="S240" s="249">
        <v>0</v>
      </c>
      <c r="T240" s="250">
        <f>S240*H240</f>
        <v>0</v>
      </c>
      <c r="AR240" s="25" t="s">
        <v>818</v>
      </c>
      <c r="AT240" s="25" t="s">
        <v>841</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690</v>
      </c>
      <c r="BM240" s="25" t="s">
        <v>6222</v>
      </c>
    </row>
    <row r="241" s="1" customFormat="1" ht="16.5" customHeight="1">
      <c r="B241" s="47"/>
      <c r="C241" s="240" t="s">
        <v>387</v>
      </c>
      <c r="D241" s="240" t="s">
        <v>418</v>
      </c>
      <c r="E241" s="241" t="s">
        <v>6223</v>
      </c>
      <c r="F241" s="242" t="s">
        <v>6014</v>
      </c>
      <c r="G241" s="243" t="s">
        <v>4084</v>
      </c>
      <c r="H241" s="244">
        <v>1</v>
      </c>
      <c r="I241" s="245"/>
      <c r="J241" s="246">
        <f>ROUND(I241*H241,2)</f>
        <v>0</v>
      </c>
      <c r="K241" s="242" t="s">
        <v>21</v>
      </c>
      <c r="L241" s="73"/>
      <c r="M241" s="247" t="s">
        <v>21</v>
      </c>
      <c r="N241" s="248" t="s">
        <v>47</v>
      </c>
      <c r="O241" s="48"/>
      <c r="P241" s="249">
        <f>O241*H241</f>
        <v>0</v>
      </c>
      <c r="Q241" s="249">
        <v>0</v>
      </c>
      <c r="R241" s="249">
        <f>Q241*H241</f>
        <v>0</v>
      </c>
      <c r="S241" s="249">
        <v>0</v>
      </c>
      <c r="T241" s="250">
        <f>S241*H241</f>
        <v>0</v>
      </c>
      <c r="AR241" s="25" t="s">
        <v>690</v>
      </c>
      <c r="AT241" s="25" t="s">
        <v>418</v>
      </c>
      <c r="AU241" s="25" t="s">
        <v>86</v>
      </c>
      <c r="AY241" s="25" t="s">
        <v>414</v>
      </c>
      <c r="BE241" s="251">
        <f>IF(N241="základní",J241,0)</f>
        <v>0</v>
      </c>
      <c r="BF241" s="251">
        <f>IF(N241="snížená",J241,0)</f>
        <v>0</v>
      </c>
      <c r="BG241" s="251">
        <f>IF(N241="zákl. přenesená",J241,0)</f>
        <v>0</v>
      </c>
      <c r="BH241" s="251">
        <f>IF(N241="sníž. přenesená",J241,0)</f>
        <v>0</v>
      </c>
      <c r="BI241" s="251">
        <f>IF(N241="nulová",J241,0)</f>
        <v>0</v>
      </c>
      <c r="BJ241" s="25" t="s">
        <v>83</v>
      </c>
      <c r="BK241" s="251">
        <f>ROUND(I241*H241,2)</f>
        <v>0</v>
      </c>
      <c r="BL241" s="25" t="s">
        <v>690</v>
      </c>
      <c r="BM241" s="25" t="s">
        <v>6224</v>
      </c>
    </row>
    <row r="242" s="13" customFormat="1">
      <c r="B242" s="265"/>
      <c r="C242" s="266"/>
      <c r="D242" s="252" t="s">
        <v>428</v>
      </c>
      <c r="E242" s="267" t="s">
        <v>21</v>
      </c>
      <c r="F242" s="268" t="s">
        <v>6225</v>
      </c>
      <c r="G242" s="266"/>
      <c r="H242" s="269">
        <v>1</v>
      </c>
      <c r="I242" s="270"/>
      <c r="J242" s="266"/>
      <c r="K242" s="266"/>
      <c r="L242" s="271"/>
      <c r="M242" s="272"/>
      <c r="N242" s="273"/>
      <c r="O242" s="273"/>
      <c r="P242" s="273"/>
      <c r="Q242" s="273"/>
      <c r="R242" s="273"/>
      <c r="S242" s="273"/>
      <c r="T242" s="274"/>
      <c r="AT242" s="275" t="s">
        <v>428</v>
      </c>
      <c r="AU242" s="275" t="s">
        <v>86</v>
      </c>
      <c r="AV242" s="13" t="s">
        <v>86</v>
      </c>
      <c r="AW242" s="13" t="s">
        <v>39</v>
      </c>
      <c r="AX242" s="13" t="s">
        <v>83</v>
      </c>
      <c r="AY242" s="275" t="s">
        <v>414</v>
      </c>
    </row>
    <row r="243" s="1" customFormat="1" ht="25.5" customHeight="1">
      <c r="B243" s="47"/>
      <c r="C243" s="298" t="s">
        <v>1385</v>
      </c>
      <c r="D243" s="298" t="s">
        <v>841</v>
      </c>
      <c r="E243" s="299" t="s">
        <v>6226</v>
      </c>
      <c r="F243" s="300" t="s">
        <v>6227</v>
      </c>
      <c r="G243" s="301" t="s">
        <v>4084</v>
      </c>
      <c r="H243" s="302">
        <v>1</v>
      </c>
      <c r="I243" s="303"/>
      <c r="J243" s="304">
        <f>ROUND(I243*H243,2)</f>
        <v>0</v>
      </c>
      <c r="K243" s="300" t="s">
        <v>21</v>
      </c>
      <c r="L243" s="305"/>
      <c r="M243" s="306" t="s">
        <v>21</v>
      </c>
      <c r="N243" s="307" t="s">
        <v>47</v>
      </c>
      <c r="O243" s="48"/>
      <c r="P243" s="249">
        <f>O243*H243</f>
        <v>0</v>
      </c>
      <c r="Q243" s="249">
        <v>0</v>
      </c>
      <c r="R243" s="249">
        <f>Q243*H243</f>
        <v>0</v>
      </c>
      <c r="S243" s="249">
        <v>0</v>
      </c>
      <c r="T243" s="250">
        <f>S243*H243</f>
        <v>0</v>
      </c>
      <c r="AR243" s="25" t="s">
        <v>818</v>
      </c>
      <c r="AT243" s="25" t="s">
        <v>841</v>
      </c>
      <c r="AU243" s="25" t="s">
        <v>86</v>
      </c>
      <c r="AY243" s="25" t="s">
        <v>414</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690</v>
      </c>
      <c r="BM243" s="25" t="s">
        <v>6228</v>
      </c>
    </row>
    <row r="244" s="1" customFormat="1" ht="16.5" customHeight="1">
      <c r="B244" s="47"/>
      <c r="C244" s="240" t="s">
        <v>1389</v>
      </c>
      <c r="D244" s="240" t="s">
        <v>418</v>
      </c>
      <c r="E244" s="241" t="s">
        <v>6229</v>
      </c>
      <c r="F244" s="242" t="s">
        <v>6230</v>
      </c>
      <c r="G244" s="243" t="s">
        <v>4084</v>
      </c>
      <c r="H244" s="244">
        <v>6</v>
      </c>
      <c r="I244" s="245"/>
      <c r="J244" s="246">
        <f>ROUND(I244*H244,2)</f>
        <v>0</v>
      </c>
      <c r="K244" s="242" t="s">
        <v>21</v>
      </c>
      <c r="L244" s="73"/>
      <c r="M244" s="247" t="s">
        <v>21</v>
      </c>
      <c r="N244" s="248" t="s">
        <v>47</v>
      </c>
      <c r="O244" s="48"/>
      <c r="P244" s="249">
        <f>O244*H244</f>
        <v>0</v>
      </c>
      <c r="Q244" s="249">
        <v>0</v>
      </c>
      <c r="R244" s="249">
        <f>Q244*H244</f>
        <v>0</v>
      </c>
      <c r="S244" s="249">
        <v>0</v>
      </c>
      <c r="T244" s="250">
        <f>S244*H244</f>
        <v>0</v>
      </c>
      <c r="AR244" s="25" t="s">
        <v>690</v>
      </c>
      <c r="AT244" s="25" t="s">
        <v>418</v>
      </c>
      <c r="AU244" s="25" t="s">
        <v>86</v>
      </c>
      <c r="AY244" s="25" t="s">
        <v>414</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690</v>
      </c>
      <c r="BM244" s="25" t="s">
        <v>6231</v>
      </c>
    </row>
    <row r="245" s="13" customFormat="1">
      <c r="B245" s="265"/>
      <c r="C245" s="266"/>
      <c r="D245" s="252" t="s">
        <v>428</v>
      </c>
      <c r="E245" s="267" t="s">
        <v>21</v>
      </c>
      <c r="F245" s="268" t="s">
        <v>6232</v>
      </c>
      <c r="G245" s="266"/>
      <c r="H245" s="269">
        <v>6</v>
      </c>
      <c r="I245" s="270"/>
      <c r="J245" s="266"/>
      <c r="K245" s="266"/>
      <c r="L245" s="271"/>
      <c r="M245" s="272"/>
      <c r="N245" s="273"/>
      <c r="O245" s="273"/>
      <c r="P245" s="273"/>
      <c r="Q245" s="273"/>
      <c r="R245" s="273"/>
      <c r="S245" s="273"/>
      <c r="T245" s="274"/>
      <c r="AT245" s="275" t="s">
        <v>428</v>
      </c>
      <c r="AU245" s="275" t="s">
        <v>86</v>
      </c>
      <c r="AV245" s="13" t="s">
        <v>86</v>
      </c>
      <c r="AW245" s="13" t="s">
        <v>39</v>
      </c>
      <c r="AX245" s="13" t="s">
        <v>83</v>
      </c>
      <c r="AY245" s="275" t="s">
        <v>414</v>
      </c>
    </row>
    <row r="246" s="1" customFormat="1" ht="38.25" customHeight="1">
      <c r="B246" s="47"/>
      <c r="C246" s="298" t="s">
        <v>1393</v>
      </c>
      <c r="D246" s="298" t="s">
        <v>841</v>
      </c>
      <c r="E246" s="299" t="s">
        <v>6233</v>
      </c>
      <c r="F246" s="300" t="s">
        <v>6234</v>
      </c>
      <c r="G246" s="301" t="s">
        <v>4084</v>
      </c>
      <c r="H246" s="302">
        <v>6</v>
      </c>
      <c r="I246" s="303"/>
      <c r="J246" s="304">
        <f>ROUND(I246*H246,2)</f>
        <v>0</v>
      </c>
      <c r="K246" s="300" t="s">
        <v>21</v>
      </c>
      <c r="L246" s="305"/>
      <c r="M246" s="306" t="s">
        <v>21</v>
      </c>
      <c r="N246" s="307" t="s">
        <v>47</v>
      </c>
      <c r="O246" s="48"/>
      <c r="P246" s="249">
        <f>O246*H246</f>
        <v>0</v>
      </c>
      <c r="Q246" s="249">
        <v>0</v>
      </c>
      <c r="R246" s="249">
        <f>Q246*H246</f>
        <v>0</v>
      </c>
      <c r="S246" s="249">
        <v>0</v>
      </c>
      <c r="T246" s="250">
        <f>S246*H246</f>
        <v>0</v>
      </c>
      <c r="AR246" s="25" t="s">
        <v>818</v>
      </c>
      <c r="AT246" s="25" t="s">
        <v>841</v>
      </c>
      <c r="AU246" s="25" t="s">
        <v>86</v>
      </c>
      <c r="AY246" s="25" t="s">
        <v>414</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690</v>
      </c>
      <c r="BM246" s="25" t="s">
        <v>6235</v>
      </c>
    </row>
    <row r="247" s="1" customFormat="1" ht="16.5" customHeight="1">
      <c r="B247" s="47"/>
      <c r="C247" s="240" t="s">
        <v>1397</v>
      </c>
      <c r="D247" s="240" t="s">
        <v>418</v>
      </c>
      <c r="E247" s="241" t="s">
        <v>6236</v>
      </c>
      <c r="F247" s="242" t="s">
        <v>6237</v>
      </c>
      <c r="G247" s="243" t="s">
        <v>4084</v>
      </c>
      <c r="H247" s="244">
        <v>1</v>
      </c>
      <c r="I247" s="245"/>
      <c r="J247" s="246">
        <f>ROUND(I247*H247,2)</f>
        <v>0</v>
      </c>
      <c r="K247" s="242" t="s">
        <v>21</v>
      </c>
      <c r="L247" s="73"/>
      <c r="M247" s="247" t="s">
        <v>21</v>
      </c>
      <c r="N247" s="248" t="s">
        <v>47</v>
      </c>
      <c r="O247" s="48"/>
      <c r="P247" s="249">
        <f>O247*H247</f>
        <v>0</v>
      </c>
      <c r="Q247" s="249">
        <v>0</v>
      </c>
      <c r="R247" s="249">
        <f>Q247*H247</f>
        <v>0</v>
      </c>
      <c r="S247" s="249">
        <v>0</v>
      </c>
      <c r="T247" s="250">
        <f>S247*H247</f>
        <v>0</v>
      </c>
      <c r="AR247" s="25" t="s">
        <v>690</v>
      </c>
      <c r="AT247" s="25" t="s">
        <v>418</v>
      </c>
      <c r="AU247" s="25" t="s">
        <v>86</v>
      </c>
      <c r="AY247" s="25" t="s">
        <v>414</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690</v>
      </c>
      <c r="BM247" s="25" t="s">
        <v>6238</v>
      </c>
    </row>
    <row r="248" s="13" customFormat="1">
      <c r="B248" s="265"/>
      <c r="C248" s="266"/>
      <c r="D248" s="252" t="s">
        <v>428</v>
      </c>
      <c r="E248" s="267" t="s">
        <v>21</v>
      </c>
      <c r="F248" s="268" t="s">
        <v>6239</v>
      </c>
      <c r="G248" s="266"/>
      <c r="H248" s="269">
        <v>1</v>
      </c>
      <c r="I248" s="270"/>
      <c r="J248" s="266"/>
      <c r="K248" s="266"/>
      <c r="L248" s="271"/>
      <c r="M248" s="272"/>
      <c r="N248" s="273"/>
      <c r="O248" s="273"/>
      <c r="P248" s="273"/>
      <c r="Q248" s="273"/>
      <c r="R248" s="273"/>
      <c r="S248" s="273"/>
      <c r="T248" s="274"/>
      <c r="AT248" s="275" t="s">
        <v>428</v>
      </c>
      <c r="AU248" s="275" t="s">
        <v>86</v>
      </c>
      <c r="AV248" s="13" t="s">
        <v>86</v>
      </c>
      <c r="AW248" s="13" t="s">
        <v>39</v>
      </c>
      <c r="AX248" s="13" t="s">
        <v>83</v>
      </c>
      <c r="AY248" s="275" t="s">
        <v>414</v>
      </c>
    </row>
    <row r="249" s="1" customFormat="1" ht="25.5" customHeight="1">
      <c r="B249" s="47"/>
      <c r="C249" s="298" t="s">
        <v>1401</v>
      </c>
      <c r="D249" s="298" t="s">
        <v>841</v>
      </c>
      <c r="E249" s="299" t="s">
        <v>6240</v>
      </c>
      <c r="F249" s="300" t="s">
        <v>6241</v>
      </c>
      <c r="G249" s="301" t="s">
        <v>4084</v>
      </c>
      <c r="H249" s="302">
        <v>1</v>
      </c>
      <c r="I249" s="303"/>
      <c r="J249" s="304">
        <f>ROUND(I249*H249,2)</f>
        <v>0</v>
      </c>
      <c r="K249" s="300" t="s">
        <v>21</v>
      </c>
      <c r="L249" s="305"/>
      <c r="M249" s="306" t="s">
        <v>21</v>
      </c>
      <c r="N249" s="307" t="s">
        <v>47</v>
      </c>
      <c r="O249" s="48"/>
      <c r="P249" s="249">
        <f>O249*H249</f>
        <v>0</v>
      </c>
      <c r="Q249" s="249">
        <v>0</v>
      </c>
      <c r="R249" s="249">
        <f>Q249*H249</f>
        <v>0</v>
      </c>
      <c r="S249" s="249">
        <v>0</v>
      </c>
      <c r="T249" s="250">
        <f>S249*H249</f>
        <v>0</v>
      </c>
      <c r="AR249" s="25" t="s">
        <v>818</v>
      </c>
      <c r="AT249" s="25" t="s">
        <v>841</v>
      </c>
      <c r="AU249" s="25" t="s">
        <v>86</v>
      </c>
      <c r="AY249" s="25" t="s">
        <v>414</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690</v>
      </c>
      <c r="BM249" s="25" t="s">
        <v>6242</v>
      </c>
    </row>
    <row r="250" s="1" customFormat="1" ht="16.5" customHeight="1">
      <c r="B250" s="47"/>
      <c r="C250" s="240" t="s">
        <v>1405</v>
      </c>
      <c r="D250" s="240" t="s">
        <v>418</v>
      </c>
      <c r="E250" s="241" t="s">
        <v>6243</v>
      </c>
      <c r="F250" s="242" t="s">
        <v>6244</v>
      </c>
      <c r="G250" s="243" t="s">
        <v>4084</v>
      </c>
      <c r="H250" s="244">
        <v>2</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690</v>
      </c>
      <c r="AT250" s="25" t="s">
        <v>418</v>
      </c>
      <c r="AU250" s="25" t="s">
        <v>86</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690</v>
      </c>
      <c r="BM250" s="25" t="s">
        <v>6245</v>
      </c>
    </row>
    <row r="251" s="13" customFormat="1">
      <c r="B251" s="265"/>
      <c r="C251" s="266"/>
      <c r="D251" s="252" t="s">
        <v>428</v>
      </c>
      <c r="E251" s="267" t="s">
        <v>21</v>
      </c>
      <c r="F251" s="268" t="s">
        <v>6246</v>
      </c>
      <c r="G251" s="266"/>
      <c r="H251" s="269">
        <v>2</v>
      </c>
      <c r="I251" s="270"/>
      <c r="J251" s="266"/>
      <c r="K251" s="266"/>
      <c r="L251" s="271"/>
      <c r="M251" s="272"/>
      <c r="N251" s="273"/>
      <c r="O251" s="273"/>
      <c r="P251" s="273"/>
      <c r="Q251" s="273"/>
      <c r="R251" s="273"/>
      <c r="S251" s="273"/>
      <c r="T251" s="274"/>
      <c r="AT251" s="275" t="s">
        <v>428</v>
      </c>
      <c r="AU251" s="275" t="s">
        <v>86</v>
      </c>
      <c r="AV251" s="13" t="s">
        <v>86</v>
      </c>
      <c r="AW251" s="13" t="s">
        <v>39</v>
      </c>
      <c r="AX251" s="13" t="s">
        <v>83</v>
      </c>
      <c r="AY251" s="275" t="s">
        <v>414</v>
      </c>
    </row>
    <row r="252" s="1" customFormat="1" ht="38.25" customHeight="1">
      <c r="B252" s="47"/>
      <c r="C252" s="298" t="s">
        <v>1409</v>
      </c>
      <c r="D252" s="298" t="s">
        <v>841</v>
      </c>
      <c r="E252" s="299" t="s">
        <v>6247</v>
      </c>
      <c r="F252" s="300" t="s">
        <v>6248</v>
      </c>
      <c r="G252" s="301" t="s">
        <v>4084</v>
      </c>
      <c r="H252" s="302">
        <v>2</v>
      </c>
      <c r="I252" s="303"/>
      <c r="J252" s="304">
        <f>ROUND(I252*H252,2)</f>
        <v>0</v>
      </c>
      <c r="K252" s="300" t="s">
        <v>21</v>
      </c>
      <c r="L252" s="305"/>
      <c r="M252" s="306" t="s">
        <v>21</v>
      </c>
      <c r="N252" s="307" t="s">
        <v>47</v>
      </c>
      <c r="O252" s="48"/>
      <c r="P252" s="249">
        <f>O252*H252</f>
        <v>0</v>
      </c>
      <c r="Q252" s="249">
        <v>0</v>
      </c>
      <c r="R252" s="249">
        <f>Q252*H252</f>
        <v>0</v>
      </c>
      <c r="S252" s="249">
        <v>0</v>
      </c>
      <c r="T252" s="250">
        <f>S252*H252</f>
        <v>0</v>
      </c>
      <c r="AR252" s="25" t="s">
        <v>818</v>
      </c>
      <c r="AT252" s="25" t="s">
        <v>841</v>
      </c>
      <c r="AU252" s="25" t="s">
        <v>86</v>
      </c>
      <c r="AY252" s="25" t="s">
        <v>414</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690</v>
      </c>
      <c r="BM252" s="25" t="s">
        <v>6249</v>
      </c>
    </row>
    <row r="253" s="1" customFormat="1" ht="16.5" customHeight="1">
      <c r="B253" s="47"/>
      <c r="C253" s="240" t="s">
        <v>1415</v>
      </c>
      <c r="D253" s="240" t="s">
        <v>418</v>
      </c>
      <c r="E253" s="241" t="s">
        <v>6250</v>
      </c>
      <c r="F253" s="242" t="s">
        <v>6251</v>
      </c>
      <c r="G253" s="243" t="s">
        <v>4084</v>
      </c>
      <c r="H253" s="244">
        <v>1</v>
      </c>
      <c r="I253" s="245"/>
      <c r="J253" s="246">
        <f>ROUND(I253*H253,2)</f>
        <v>0</v>
      </c>
      <c r="K253" s="242" t="s">
        <v>21</v>
      </c>
      <c r="L253" s="73"/>
      <c r="M253" s="247" t="s">
        <v>21</v>
      </c>
      <c r="N253" s="248" t="s">
        <v>47</v>
      </c>
      <c r="O253" s="48"/>
      <c r="P253" s="249">
        <f>O253*H253</f>
        <v>0</v>
      </c>
      <c r="Q253" s="249">
        <v>0</v>
      </c>
      <c r="R253" s="249">
        <f>Q253*H253</f>
        <v>0</v>
      </c>
      <c r="S253" s="249">
        <v>0</v>
      </c>
      <c r="T253" s="250">
        <f>S253*H253</f>
        <v>0</v>
      </c>
      <c r="AR253" s="25" t="s">
        <v>690</v>
      </c>
      <c r="AT253" s="25" t="s">
        <v>418</v>
      </c>
      <c r="AU253" s="25" t="s">
        <v>86</v>
      </c>
      <c r="AY253" s="25" t="s">
        <v>414</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690</v>
      </c>
      <c r="BM253" s="25" t="s">
        <v>6252</v>
      </c>
    </row>
    <row r="254" s="13" customFormat="1">
      <c r="B254" s="265"/>
      <c r="C254" s="266"/>
      <c r="D254" s="252" t="s">
        <v>428</v>
      </c>
      <c r="E254" s="267" t="s">
        <v>21</v>
      </c>
      <c r="F254" s="268" t="s">
        <v>6253</v>
      </c>
      <c r="G254" s="266"/>
      <c r="H254" s="269">
        <v>1</v>
      </c>
      <c r="I254" s="270"/>
      <c r="J254" s="266"/>
      <c r="K254" s="266"/>
      <c r="L254" s="271"/>
      <c r="M254" s="272"/>
      <c r="N254" s="273"/>
      <c r="O254" s="273"/>
      <c r="P254" s="273"/>
      <c r="Q254" s="273"/>
      <c r="R254" s="273"/>
      <c r="S254" s="273"/>
      <c r="T254" s="274"/>
      <c r="AT254" s="275" t="s">
        <v>428</v>
      </c>
      <c r="AU254" s="275" t="s">
        <v>86</v>
      </c>
      <c r="AV254" s="13" t="s">
        <v>86</v>
      </c>
      <c r="AW254" s="13" t="s">
        <v>39</v>
      </c>
      <c r="AX254" s="13" t="s">
        <v>83</v>
      </c>
      <c r="AY254" s="275" t="s">
        <v>414</v>
      </c>
    </row>
    <row r="255" s="1" customFormat="1" ht="25.5" customHeight="1">
      <c r="B255" s="47"/>
      <c r="C255" s="298" t="s">
        <v>1419</v>
      </c>
      <c r="D255" s="298" t="s">
        <v>841</v>
      </c>
      <c r="E255" s="299" t="s">
        <v>6254</v>
      </c>
      <c r="F255" s="300" t="s">
        <v>6255</v>
      </c>
      <c r="G255" s="301" t="s">
        <v>4084</v>
      </c>
      <c r="H255" s="302">
        <v>1</v>
      </c>
      <c r="I255" s="303"/>
      <c r="J255" s="304">
        <f>ROUND(I255*H255,2)</f>
        <v>0</v>
      </c>
      <c r="K255" s="300" t="s">
        <v>21</v>
      </c>
      <c r="L255" s="305"/>
      <c r="M255" s="306" t="s">
        <v>21</v>
      </c>
      <c r="N255" s="307" t="s">
        <v>47</v>
      </c>
      <c r="O255" s="48"/>
      <c r="P255" s="249">
        <f>O255*H255</f>
        <v>0</v>
      </c>
      <c r="Q255" s="249">
        <v>0</v>
      </c>
      <c r="R255" s="249">
        <f>Q255*H255</f>
        <v>0</v>
      </c>
      <c r="S255" s="249">
        <v>0</v>
      </c>
      <c r="T255" s="250">
        <f>S255*H255</f>
        <v>0</v>
      </c>
      <c r="AR255" s="25" t="s">
        <v>818</v>
      </c>
      <c r="AT255" s="25" t="s">
        <v>841</v>
      </c>
      <c r="AU255" s="25" t="s">
        <v>86</v>
      </c>
      <c r="AY255" s="25" t="s">
        <v>414</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690</v>
      </c>
      <c r="BM255" s="25" t="s">
        <v>6256</v>
      </c>
    </row>
    <row r="256" s="1" customFormat="1" ht="16.5" customHeight="1">
      <c r="B256" s="47"/>
      <c r="C256" s="240" t="s">
        <v>1425</v>
      </c>
      <c r="D256" s="240" t="s">
        <v>418</v>
      </c>
      <c r="E256" s="241" t="s">
        <v>6257</v>
      </c>
      <c r="F256" s="242" t="s">
        <v>6258</v>
      </c>
      <c r="G256" s="243" t="s">
        <v>4084</v>
      </c>
      <c r="H256" s="244">
        <v>8</v>
      </c>
      <c r="I256" s="245"/>
      <c r="J256" s="246">
        <f>ROUND(I256*H256,2)</f>
        <v>0</v>
      </c>
      <c r="K256" s="242" t="s">
        <v>21</v>
      </c>
      <c r="L256" s="73"/>
      <c r="M256" s="247" t="s">
        <v>21</v>
      </c>
      <c r="N256" s="248" t="s">
        <v>47</v>
      </c>
      <c r="O256" s="48"/>
      <c r="P256" s="249">
        <f>O256*H256</f>
        <v>0</v>
      </c>
      <c r="Q256" s="249">
        <v>0</v>
      </c>
      <c r="R256" s="249">
        <f>Q256*H256</f>
        <v>0</v>
      </c>
      <c r="S256" s="249">
        <v>0</v>
      </c>
      <c r="T256" s="250">
        <f>S256*H256</f>
        <v>0</v>
      </c>
      <c r="AR256" s="25" t="s">
        <v>690</v>
      </c>
      <c r="AT256" s="25" t="s">
        <v>418</v>
      </c>
      <c r="AU256" s="25" t="s">
        <v>86</v>
      </c>
      <c r="AY256" s="25" t="s">
        <v>414</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690</v>
      </c>
      <c r="BM256" s="25" t="s">
        <v>6259</v>
      </c>
    </row>
    <row r="257" s="13" customFormat="1">
      <c r="B257" s="265"/>
      <c r="C257" s="266"/>
      <c r="D257" s="252" t="s">
        <v>428</v>
      </c>
      <c r="E257" s="267" t="s">
        <v>21</v>
      </c>
      <c r="F257" s="268" t="s">
        <v>6260</v>
      </c>
      <c r="G257" s="266"/>
      <c r="H257" s="269">
        <v>8</v>
      </c>
      <c r="I257" s="270"/>
      <c r="J257" s="266"/>
      <c r="K257" s="266"/>
      <c r="L257" s="271"/>
      <c r="M257" s="272"/>
      <c r="N257" s="273"/>
      <c r="O257" s="273"/>
      <c r="P257" s="273"/>
      <c r="Q257" s="273"/>
      <c r="R257" s="273"/>
      <c r="S257" s="273"/>
      <c r="T257" s="274"/>
      <c r="AT257" s="275" t="s">
        <v>428</v>
      </c>
      <c r="AU257" s="275" t="s">
        <v>86</v>
      </c>
      <c r="AV257" s="13" t="s">
        <v>86</v>
      </c>
      <c r="AW257" s="13" t="s">
        <v>39</v>
      </c>
      <c r="AX257" s="13" t="s">
        <v>83</v>
      </c>
      <c r="AY257" s="275" t="s">
        <v>414</v>
      </c>
    </row>
    <row r="258" s="1" customFormat="1" ht="38.25" customHeight="1">
      <c r="B258" s="47"/>
      <c r="C258" s="298" t="s">
        <v>1429</v>
      </c>
      <c r="D258" s="298" t="s">
        <v>841</v>
      </c>
      <c r="E258" s="299" t="s">
        <v>6261</v>
      </c>
      <c r="F258" s="300" t="s">
        <v>6262</v>
      </c>
      <c r="G258" s="301" t="s">
        <v>4084</v>
      </c>
      <c r="H258" s="302">
        <v>8</v>
      </c>
      <c r="I258" s="303"/>
      <c r="J258" s="304">
        <f>ROUND(I258*H258,2)</f>
        <v>0</v>
      </c>
      <c r="K258" s="300" t="s">
        <v>21</v>
      </c>
      <c r="L258" s="305"/>
      <c r="M258" s="306" t="s">
        <v>21</v>
      </c>
      <c r="N258" s="307" t="s">
        <v>47</v>
      </c>
      <c r="O258" s="48"/>
      <c r="P258" s="249">
        <f>O258*H258</f>
        <v>0</v>
      </c>
      <c r="Q258" s="249">
        <v>0</v>
      </c>
      <c r="R258" s="249">
        <f>Q258*H258</f>
        <v>0</v>
      </c>
      <c r="S258" s="249">
        <v>0</v>
      </c>
      <c r="T258" s="250">
        <f>S258*H258</f>
        <v>0</v>
      </c>
      <c r="AR258" s="25" t="s">
        <v>818</v>
      </c>
      <c r="AT258" s="25" t="s">
        <v>841</v>
      </c>
      <c r="AU258" s="25" t="s">
        <v>86</v>
      </c>
      <c r="AY258" s="25" t="s">
        <v>414</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690</v>
      </c>
      <c r="BM258" s="25" t="s">
        <v>6263</v>
      </c>
    </row>
    <row r="259" s="1" customFormat="1" ht="16.5" customHeight="1">
      <c r="B259" s="47"/>
      <c r="C259" s="240" t="s">
        <v>1446</v>
      </c>
      <c r="D259" s="240" t="s">
        <v>418</v>
      </c>
      <c r="E259" s="241" t="s">
        <v>6264</v>
      </c>
      <c r="F259" s="242" t="s">
        <v>5902</v>
      </c>
      <c r="G259" s="243" t="s">
        <v>4084</v>
      </c>
      <c r="H259" s="244">
        <v>13</v>
      </c>
      <c r="I259" s="245"/>
      <c r="J259" s="246">
        <f>ROUND(I259*H259,2)</f>
        <v>0</v>
      </c>
      <c r="K259" s="242" t="s">
        <v>21</v>
      </c>
      <c r="L259" s="73"/>
      <c r="M259" s="247" t="s">
        <v>21</v>
      </c>
      <c r="N259" s="248" t="s">
        <v>47</v>
      </c>
      <c r="O259" s="48"/>
      <c r="P259" s="249">
        <f>O259*H259</f>
        <v>0</v>
      </c>
      <c r="Q259" s="249">
        <v>0</v>
      </c>
      <c r="R259" s="249">
        <f>Q259*H259</f>
        <v>0</v>
      </c>
      <c r="S259" s="249">
        <v>0</v>
      </c>
      <c r="T259" s="250">
        <f>S259*H259</f>
        <v>0</v>
      </c>
      <c r="AR259" s="25" t="s">
        <v>690</v>
      </c>
      <c r="AT259" s="25" t="s">
        <v>418</v>
      </c>
      <c r="AU259" s="25" t="s">
        <v>86</v>
      </c>
      <c r="AY259" s="25" t="s">
        <v>414</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690</v>
      </c>
      <c r="BM259" s="25" t="s">
        <v>6265</v>
      </c>
    </row>
    <row r="260" s="13" customFormat="1">
      <c r="B260" s="265"/>
      <c r="C260" s="266"/>
      <c r="D260" s="252" t="s">
        <v>428</v>
      </c>
      <c r="E260" s="267" t="s">
        <v>21</v>
      </c>
      <c r="F260" s="268" t="s">
        <v>6266</v>
      </c>
      <c r="G260" s="266"/>
      <c r="H260" s="269">
        <v>13</v>
      </c>
      <c r="I260" s="270"/>
      <c r="J260" s="266"/>
      <c r="K260" s="266"/>
      <c r="L260" s="271"/>
      <c r="M260" s="272"/>
      <c r="N260" s="273"/>
      <c r="O260" s="273"/>
      <c r="P260" s="273"/>
      <c r="Q260" s="273"/>
      <c r="R260" s="273"/>
      <c r="S260" s="273"/>
      <c r="T260" s="274"/>
      <c r="AT260" s="275" t="s">
        <v>428</v>
      </c>
      <c r="AU260" s="275" t="s">
        <v>86</v>
      </c>
      <c r="AV260" s="13" t="s">
        <v>86</v>
      </c>
      <c r="AW260" s="13" t="s">
        <v>39</v>
      </c>
      <c r="AX260" s="13" t="s">
        <v>83</v>
      </c>
      <c r="AY260" s="275" t="s">
        <v>414</v>
      </c>
    </row>
    <row r="261" s="1" customFormat="1" ht="38.25" customHeight="1">
      <c r="B261" s="47"/>
      <c r="C261" s="298" t="s">
        <v>1457</v>
      </c>
      <c r="D261" s="298" t="s">
        <v>841</v>
      </c>
      <c r="E261" s="299" t="s">
        <v>6267</v>
      </c>
      <c r="F261" s="300" t="s">
        <v>6268</v>
      </c>
      <c r="G261" s="301" t="s">
        <v>4084</v>
      </c>
      <c r="H261" s="302">
        <v>13</v>
      </c>
      <c r="I261" s="303"/>
      <c r="J261" s="304">
        <f>ROUND(I261*H261,2)</f>
        <v>0</v>
      </c>
      <c r="K261" s="300" t="s">
        <v>21</v>
      </c>
      <c r="L261" s="305"/>
      <c r="M261" s="306" t="s">
        <v>21</v>
      </c>
      <c r="N261" s="307" t="s">
        <v>47</v>
      </c>
      <c r="O261" s="48"/>
      <c r="P261" s="249">
        <f>O261*H261</f>
        <v>0</v>
      </c>
      <c r="Q261" s="249">
        <v>0</v>
      </c>
      <c r="R261" s="249">
        <f>Q261*H261</f>
        <v>0</v>
      </c>
      <c r="S261" s="249">
        <v>0</v>
      </c>
      <c r="T261" s="250">
        <f>S261*H261</f>
        <v>0</v>
      </c>
      <c r="AR261" s="25" t="s">
        <v>818</v>
      </c>
      <c r="AT261" s="25" t="s">
        <v>841</v>
      </c>
      <c r="AU261" s="25" t="s">
        <v>86</v>
      </c>
      <c r="AY261" s="25" t="s">
        <v>414</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690</v>
      </c>
      <c r="BM261" s="25" t="s">
        <v>6269</v>
      </c>
    </row>
    <row r="262" s="1" customFormat="1" ht="16.5" customHeight="1">
      <c r="B262" s="47"/>
      <c r="C262" s="240" t="s">
        <v>1463</v>
      </c>
      <c r="D262" s="240" t="s">
        <v>418</v>
      </c>
      <c r="E262" s="241" t="s">
        <v>6270</v>
      </c>
      <c r="F262" s="242" t="s">
        <v>6271</v>
      </c>
      <c r="G262" s="243" t="s">
        <v>145</v>
      </c>
      <c r="H262" s="244">
        <v>20</v>
      </c>
      <c r="I262" s="245"/>
      <c r="J262" s="246">
        <f>ROUND(I262*H262,2)</f>
        <v>0</v>
      </c>
      <c r="K262" s="242" t="s">
        <v>21</v>
      </c>
      <c r="L262" s="73"/>
      <c r="M262" s="247" t="s">
        <v>21</v>
      </c>
      <c r="N262" s="248" t="s">
        <v>47</v>
      </c>
      <c r="O262" s="48"/>
      <c r="P262" s="249">
        <f>O262*H262</f>
        <v>0</v>
      </c>
      <c r="Q262" s="249">
        <v>0</v>
      </c>
      <c r="R262" s="249">
        <f>Q262*H262</f>
        <v>0</v>
      </c>
      <c r="S262" s="249">
        <v>0</v>
      </c>
      <c r="T262" s="250">
        <f>S262*H262</f>
        <v>0</v>
      </c>
      <c r="AR262" s="25" t="s">
        <v>690</v>
      </c>
      <c r="AT262" s="25" t="s">
        <v>418</v>
      </c>
      <c r="AU262" s="25" t="s">
        <v>86</v>
      </c>
      <c r="AY262" s="25" t="s">
        <v>414</v>
      </c>
      <c r="BE262" s="251">
        <f>IF(N262="základní",J262,0)</f>
        <v>0</v>
      </c>
      <c r="BF262" s="251">
        <f>IF(N262="snížená",J262,0)</f>
        <v>0</v>
      </c>
      <c r="BG262" s="251">
        <f>IF(N262="zákl. přenesená",J262,0)</f>
        <v>0</v>
      </c>
      <c r="BH262" s="251">
        <f>IF(N262="sníž. přenesená",J262,0)</f>
        <v>0</v>
      </c>
      <c r="BI262" s="251">
        <f>IF(N262="nulová",J262,0)</f>
        <v>0</v>
      </c>
      <c r="BJ262" s="25" t="s">
        <v>83</v>
      </c>
      <c r="BK262" s="251">
        <f>ROUND(I262*H262,2)</f>
        <v>0</v>
      </c>
      <c r="BL262" s="25" t="s">
        <v>690</v>
      </c>
      <c r="BM262" s="25" t="s">
        <v>6272</v>
      </c>
    </row>
    <row r="263" s="13" customFormat="1">
      <c r="B263" s="265"/>
      <c r="C263" s="266"/>
      <c r="D263" s="252" t="s">
        <v>428</v>
      </c>
      <c r="E263" s="267" t="s">
        <v>21</v>
      </c>
      <c r="F263" s="268" t="s">
        <v>6273</v>
      </c>
      <c r="G263" s="266"/>
      <c r="H263" s="269">
        <v>20</v>
      </c>
      <c r="I263" s="270"/>
      <c r="J263" s="266"/>
      <c r="K263" s="266"/>
      <c r="L263" s="271"/>
      <c r="M263" s="272"/>
      <c r="N263" s="273"/>
      <c r="O263" s="273"/>
      <c r="P263" s="273"/>
      <c r="Q263" s="273"/>
      <c r="R263" s="273"/>
      <c r="S263" s="273"/>
      <c r="T263" s="274"/>
      <c r="AT263" s="275" t="s">
        <v>428</v>
      </c>
      <c r="AU263" s="275" t="s">
        <v>86</v>
      </c>
      <c r="AV263" s="13" t="s">
        <v>86</v>
      </c>
      <c r="AW263" s="13" t="s">
        <v>39</v>
      </c>
      <c r="AX263" s="13" t="s">
        <v>83</v>
      </c>
      <c r="AY263" s="275" t="s">
        <v>414</v>
      </c>
    </row>
    <row r="264" s="1" customFormat="1" ht="25.5" customHeight="1">
      <c r="B264" s="47"/>
      <c r="C264" s="298" t="s">
        <v>1470</v>
      </c>
      <c r="D264" s="298" t="s">
        <v>841</v>
      </c>
      <c r="E264" s="299" t="s">
        <v>6274</v>
      </c>
      <c r="F264" s="300" t="s">
        <v>6275</v>
      </c>
      <c r="G264" s="301" t="s">
        <v>145</v>
      </c>
      <c r="H264" s="302">
        <v>20</v>
      </c>
      <c r="I264" s="303"/>
      <c r="J264" s="304">
        <f>ROUND(I264*H264,2)</f>
        <v>0</v>
      </c>
      <c r="K264" s="300" t="s">
        <v>21</v>
      </c>
      <c r="L264" s="305"/>
      <c r="M264" s="306" t="s">
        <v>21</v>
      </c>
      <c r="N264" s="307" t="s">
        <v>47</v>
      </c>
      <c r="O264" s="48"/>
      <c r="P264" s="249">
        <f>O264*H264</f>
        <v>0</v>
      </c>
      <c r="Q264" s="249">
        <v>0</v>
      </c>
      <c r="R264" s="249">
        <f>Q264*H264</f>
        <v>0</v>
      </c>
      <c r="S264" s="249">
        <v>0</v>
      </c>
      <c r="T264" s="250">
        <f>S264*H264</f>
        <v>0</v>
      </c>
      <c r="AR264" s="25" t="s">
        <v>818</v>
      </c>
      <c r="AT264" s="25" t="s">
        <v>841</v>
      </c>
      <c r="AU264" s="25" t="s">
        <v>86</v>
      </c>
      <c r="AY264" s="25" t="s">
        <v>414</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690</v>
      </c>
      <c r="BM264" s="25" t="s">
        <v>6276</v>
      </c>
    </row>
    <row r="265" s="1" customFormat="1" ht="16.5" customHeight="1">
      <c r="B265" s="47"/>
      <c r="C265" s="240" t="s">
        <v>1478</v>
      </c>
      <c r="D265" s="240" t="s">
        <v>418</v>
      </c>
      <c r="E265" s="241" t="s">
        <v>6277</v>
      </c>
      <c r="F265" s="242" t="s">
        <v>6035</v>
      </c>
      <c r="G265" s="243" t="s">
        <v>192</v>
      </c>
      <c r="H265" s="244">
        <v>315</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690</v>
      </c>
      <c r="AT265" s="25" t="s">
        <v>418</v>
      </c>
      <c r="AU265" s="25" t="s">
        <v>86</v>
      </c>
      <c r="AY265" s="25" t="s">
        <v>414</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690</v>
      </c>
      <c r="BM265" s="25" t="s">
        <v>6278</v>
      </c>
    </row>
    <row r="266" s="13" customFormat="1">
      <c r="B266" s="265"/>
      <c r="C266" s="266"/>
      <c r="D266" s="252" t="s">
        <v>428</v>
      </c>
      <c r="E266" s="267" t="s">
        <v>21</v>
      </c>
      <c r="F266" s="268" t="s">
        <v>6279</v>
      </c>
      <c r="G266" s="266"/>
      <c r="H266" s="269">
        <v>315</v>
      </c>
      <c r="I266" s="270"/>
      <c r="J266" s="266"/>
      <c r="K266" s="266"/>
      <c r="L266" s="271"/>
      <c r="M266" s="272"/>
      <c r="N266" s="273"/>
      <c r="O266" s="273"/>
      <c r="P266" s="273"/>
      <c r="Q266" s="273"/>
      <c r="R266" s="273"/>
      <c r="S266" s="273"/>
      <c r="T266" s="274"/>
      <c r="AT266" s="275" t="s">
        <v>428</v>
      </c>
      <c r="AU266" s="275" t="s">
        <v>86</v>
      </c>
      <c r="AV266" s="13" t="s">
        <v>86</v>
      </c>
      <c r="AW266" s="13" t="s">
        <v>39</v>
      </c>
      <c r="AX266" s="13" t="s">
        <v>83</v>
      </c>
      <c r="AY266" s="275" t="s">
        <v>414</v>
      </c>
    </row>
    <row r="267" s="1" customFormat="1" ht="63.75" customHeight="1">
      <c r="B267" s="47"/>
      <c r="C267" s="298" t="s">
        <v>1482</v>
      </c>
      <c r="D267" s="298" t="s">
        <v>841</v>
      </c>
      <c r="E267" s="299" t="s">
        <v>6280</v>
      </c>
      <c r="F267" s="300" t="s">
        <v>6281</v>
      </c>
      <c r="G267" s="301" t="s">
        <v>192</v>
      </c>
      <c r="H267" s="302">
        <v>315</v>
      </c>
      <c r="I267" s="303"/>
      <c r="J267" s="304">
        <f>ROUND(I267*H267,2)</f>
        <v>0</v>
      </c>
      <c r="K267" s="300" t="s">
        <v>21</v>
      </c>
      <c r="L267" s="305"/>
      <c r="M267" s="306" t="s">
        <v>21</v>
      </c>
      <c r="N267" s="307" t="s">
        <v>47</v>
      </c>
      <c r="O267" s="48"/>
      <c r="P267" s="249">
        <f>O267*H267</f>
        <v>0</v>
      </c>
      <c r="Q267" s="249">
        <v>0</v>
      </c>
      <c r="R267" s="249">
        <f>Q267*H267</f>
        <v>0</v>
      </c>
      <c r="S267" s="249">
        <v>0</v>
      </c>
      <c r="T267" s="250">
        <f>S267*H267</f>
        <v>0</v>
      </c>
      <c r="AR267" s="25" t="s">
        <v>818</v>
      </c>
      <c r="AT267" s="25" t="s">
        <v>841</v>
      </c>
      <c r="AU267" s="25" t="s">
        <v>86</v>
      </c>
      <c r="AY267" s="25" t="s">
        <v>414</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690</v>
      </c>
      <c r="BM267" s="25" t="s">
        <v>6282</v>
      </c>
    </row>
    <row r="268" s="1" customFormat="1" ht="16.5" customHeight="1">
      <c r="B268" s="47"/>
      <c r="C268" s="240" t="s">
        <v>1490</v>
      </c>
      <c r="D268" s="240" t="s">
        <v>418</v>
      </c>
      <c r="E268" s="241" t="s">
        <v>6283</v>
      </c>
      <c r="F268" s="242" t="s">
        <v>6028</v>
      </c>
      <c r="G268" s="243" t="s">
        <v>4084</v>
      </c>
      <c r="H268" s="244">
        <v>4</v>
      </c>
      <c r="I268" s="245"/>
      <c r="J268" s="246">
        <f>ROUND(I268*H268,2)</f>
        <v>0</v>
      </c>
      <c r="K268" s="242" t="s">
        <v>21</v>
      </c>
      <c r="L268" s="73"/>
      <c r="M268" s="247" t="s">
        <v>21</v>
      </c>
      <c r="N268" s="248" t="s">
        <v>47</v>
      </c>
      <c r="O268" s="48"/>
      <c r="P268" s="249">
        <f>O268*H268</f>
        <v>0</v>
      </c>
      <c r="Q268" s="249">
        <v>0</v>
      </c>
      <c r="R268" s="249">
        <f>Q268*H268</f>
        <v>0</v>
      </c>
      <c r="S268" s="249">
        <v>0</v>
      </c>
      <c r="T268" s="250">
        <f>S268*H268</f>
        <v>0</v>
      </c>
      <c r="AR268" s="25" t="s">
        <v>690</v>
      </c>
      <c r="AT268" s="25" t="s">
        <v>418</v>
      </c>
      <c r="AU268" s="25" t="s">
        <v>86</v>
      </c>
      <c r="AY268" s="25" t="s">
        <v>414</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690</v>
      </c>
      <c r="BM268" s="25" t="s">
        <v>6284</v>
      </c>
    </row>
    <row r="269" s="13" customFormat="1">
      <c r="B269" s="265"/>
      <c r="C269" s="266"/>
      <c r="D269" s="252" t="s">
        <v>428</v>
      </c>
      <c r="E269" s="267" t="s">
        <v>21</v>
      </c>
      <c r="F269" s="268" t="s">
        <v>6285</v>
      </c>
      <c r="G269" s="266"/>
      <c r="H269" s="269">
        <v>4</v>
      </c>
      <c r="I269" s="270"/>
      <c r="J269" s="266"/>
      <c r="K269" s="266"/>
      <c r="L269" s="271"/>
      <c r="M269" s="272"/>
      <c r="N269" s="273"/>
      <c r="O269" s="273"/>
      <c r="P269" s="273"/>
      <c r="Q269" s="273"/>
      <c r="R269" s="273"/>
      <c r="S269" s="273"/>
      <c r="T269" s="274"/>
      <c r="AT269" s="275" t="s">
        <v>428</v>
      </c>
      <c r="AU269" s="275" t="s">
        <v>86</v>
      </c>
      <c r="AV269" s="13" t="s">
        <v>86</v>
      </c>
      <c r="AW269" s="13" t="s">
        <v>39</v>
      </c>
      <c r="AX269" s="13" t="s">
        <v>83</v>
      </c>
      <c r="AY269" s="275" t="s">
        <v>414</v>
      </c>
    </row>
    <row r="270" s="1" customFormat="1" ht="38.25" customHeight="1">
      <c r="B270" s="47"/>
      <c r="C270" s="298" t="s">
        <v>1503</v>
      </c>
      <c r="D270" s="298" t="s">
        <v>841</v>
      </c>
      <c r="E270" s="299" t="s">
        <v>6286</v>
      </c>
      <c r="F270" s="300" t="s">
        <v>6287</v>
      </c>
      <c r="G270" s="301" t="s">
        <v>4084</v>
      </c>
      <c r="H270" s="302">
        <v>4</v>
      </c>
      <c r="I270" s="303"/>
      <c r="J270" s="304">
        <f>ROUND(I270*H270,2)</f>
        <v>0</v>
      </c>
      <c r="K270" s="300" t="s">
        <v>21</v>
      </c>
      <c r="L270" s="305"/>
      <c r="M270" s="306" t="s">
        <v>21</v>
      </c>
      <c r="N270" s="307" t="s">
        <v>47</v>
      </c>
      <c r="O270" s="48"/>
      <c r="P270" s="249">
        <f>O270*H270</f>
        <v>0</v>
      </c>
      <c r="Q270" s="249">
        <v>0</v>
      </c>
      <c r="R270" s="249">
        <f>Q270*H270</f>
        <v>0</v>
      </c>
      <c r="S270" s="249">
        <v>0</v>
      </c>
      <c r="T270" s="250">
        <f>S270*H270</f>
        <v>0</v>
      </c>
      <c r="AR270" s="25" t="s">
        <v>818</v>
      </c>
      <c r="AT270" s="25" t="s">
        <v>841</v>
      </c>
      <c r="AU270" s="25" t="s">
        <v>86</v>
      </c>
      <c r="AY270" s="25" t="s">
        <v>414</v>
      </c>
      <c r="BE270" s="251">
        <f>IF(N270="základní",J270,0)</f>
        <v>0</v>
      </c>
      <c r="BF270" s="251">
        <f>IF(N270="snížená",J270,0)</f>
        <v>0</v>
      </c>
      <c r="BG270" s="251">
        <f>IF(N270="zákl. přenesená",J270,0)</f>
        <v>0</v>
      </c>
      <c r="BH270" s="251">
        <f>IF(N270="sníž. přenesená",J270,0)</f>
        <v>0</v>
      </c>
      <c r="BI270" s="251">
        <f>IF(N270="nulová",J270,0)</f>
        <v>0</v>
      </c>
      <c r="BJ270" s="25" t="s">
        <v>83</v>
      </c>
      <c r="BK270" s="251">
        <f>ROUND(I270*H270,2)</f>
        <v>0</v>
      </c>
      <c r="BL270" s="25" t="s">
        <v>690</v>
      </c>
      <c r="BM270" s="25" t="s">
        <v>6288</v>
      </c>
    </row>
    <row r="271" s="1" customFormat="1" ht="16.5" customHeight="1">
      <c r="B271" s="47"/>
      <c r="C271" s="240" t="s">
        <v>1507</v>
      </c>
      <c r="D271" s="240" t="s">
        <v>418</v>
      </c>
      <c r="E271" s="241" t="s">
        <v>6289</v>
      </c>
      <c r="F271" s="242" t="s">
        <v>6290</v>
      </c>
      <c r="G271" s="243" t="s">
        <v>4084</v>
      </c>
      <c r="H271" s="244">
        <v>4</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690</v>
      </c>
      <c r="AT271" s="25" t="s">
        <v>418</v>
      </c>
      <c r="AU271" s="25" t="s">
        <v>86</v>
      </c>
      <c r="AY271" s="25" t="s">
        <v>414</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690</v>
      </c>
      <c r="BM271" s="25" t="s">
        <v>6291</v>
      </c>
    </row>
    <row r="272" s="13" customFormat="1">
      <c r="B272" s="265"/>
      <c r="C272" s="266"/>
      <c r="D272" s="252" t="s">
        <v>428</v>
      </c>
      <c r="E272" s="267" t="s">
        <v>21</v>
      </c>
      <c r="F272" s="268" t="s">
        <v>6292</v>
      </c>
      <c r="G272" s="266"/>
      <c r="H272" s="269">
        <v>4</v>
      </c>
      <c r="I272" s="270"/>
      <c r="J272" s="266"/>
      <c r="K272" s="266"/>
      <c r="L272" s="271"/>
      <c r="M272" s="272"/>
      <c r="N272" s="273"/>
      <c r="O272" s="273"/>
      <c r="P272" s="273"/>
      <c r="Q272" s="273"/>
      <c r="R272" s="273"/>
      <c r="S272" s="273"/>
      <c r="T272" s="274"/>
      <c r="AT272" s="275" t="s">
        <v>428</v>
      </c>
      <c r="AU272" s="275" t="s">
        <v>86</v>
      </c>
      <c r="AV272" s="13" t="s">
        <v>86</v>
      </c>
      <c r="AW272" s="13" t="s">
        <v>39</v>
      </c>
      <c r="AX272" s="13" t="s">
        <v>83</v>
      </c>
      <c r="AY272" s="275" t="s">
        <v>414</v>
      </c>
    </row>
    <row r="273" s="1" customFormat="1" ht="51" customHeight="1">
      <c r="B273" s="47"/>
      <c r="C273" s="298" t="s">
        <v>1519</v>
      </c>
      <c r="D273" s="298" t="s">
        <v>841</v>
      </c>
      <c r="E273" s="299" t="s">
        <v>6293</v>
      </c>
      <c r="F273" s="300" t="s">
        <v>6294</v>
      </c>
      <c r="G273" s="301" t="s">
        <v>4084</v>
      </c>
      <c r="H273" s="302">
        <v>4</v>
      </c>
      <c r="I273" s="303"/>
      <c r="J273" s="304">
        <f>ROUND(I273*H273,2)</f>
        <v>0</v>
      </c>
      <c r="K273" s="300" t="s">
        <v>21</v>
      </c>
      <c r="L273" s="305"/>
      <c r="M273" s="306" t="s">
        <v>21</v>
      </c>
      <c r="N273" s="307" t="s">
        <v>47</v>
      </c>
      <c r="O273" s="48"/>
      <c r="P273" s="249">
        <f>O273*H273</f>
        <v>0</v>
      </c>
      <c r="Q273" s="249">
        <v>0</v>
      </c>
      <c r="R273" s="249">
        <f>Q273*H273</f>
        <v>0</v>
      </c>
      <c r="S273" s="249">
        <v>0</v>
      </c>
      <c r="T273" s="250">
        <f>S273*H273</f>
        <v>0</v>
      </c>
      <c r="AR273" s="25" t="s">
        <v>818</v>
      </c>
      <c r="AT273" s="25" t="s">
        <v>841</v>
      </c>
      <c r="AU273" s="25" t="s">
        <v>86</v>
      </c>
      <c r="AY273" s="25" t="s">
        <v>414</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690</v>
      </c>
      <c r="BM273" s="25" t="s">
        <v>6295</v>
      </c>
    </row>
    <row r="274" s="1" customFormat="1" ht="16.5" customHeight="1">
      <c r="B274" s="47"/>
      <c r="C274" s="240" t="s">
        <v>1526</v>
      </c>
      <c r="D274" s="240" t="s">
        <v>418</v>
      </c>
      <c r="E274" s="241" t="s">
        <v>6296</v>
      </c>
      <c r="F274" s="242" t="s">
        <v>6297</v>
      </c>
      <c r="G274" s="243" t="s">
        <v>4084</v>
      </c>
      <c r="H274" s="244">
        <v>4</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690</v>
      </c>
      <c r="AT274" s="25" t="s">
        <v>418</v>
      </c>
      <c r="AU274" s="25" t="s">
        <v>86</v>
      </c>
      <c r="AY274" s="25" t="s">
        <v>414</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690</v>
      </c>
      <c r="BM274" s="25" t="s">
        <v>6298</v>
      </c>
    </row>
    <row r="275" s="13" customFormat="1">
      <c r="B275" s="265"/>
      <c r="C275" s="266"/>
      <c r="D275" s="252" t="s">
        <v>428</v>
      </c>
      <c r="E275" s="267" t="s">
        <v>21</v>
      </c>
      <c r="F275" s="268" t="s">
        <v>6299</v>
      </c>
      <c r="G275" s="266"/>
      <c r="H275" s="269">
        <v>4</v>
      </c>
      <c r="I275" s="270"/>
      <c r="J275" s="266"/>
      <c r="K275" s="266"/>
      <c r="L275" s="271"/>
      <c r="M275" s="272"/>
      <c r="N275" s="273"/>
      <c r="O275" s="273"/>
      <c r="P275" s="273"/>
      <c r="Q275" s="273"/>
      <c r="R275" s="273"/>
      <c r="S275" s="273"/>
      <c r="T275" s="274"/>
      <c r="AT275" s="275" t="s">
        <v>428</v>
      </c>
      <c r="AU275" s="275" t="s">
        <v>86</v>
      </c>
      <c r="AV275" s="13" t="s">
        <v>86</v>
      </c>
      <c r="AW275" s="13" t="s">
        <v>39</v>
      </c>
      <c r="AX275" s="13" t="s">
        <v>83</v>
      </c>
      <c r="AY275" s="275" t="s">
        <v>414</v>
      </c>
    </row>
    <row r="276" s="1" customFormat="1" ht="25.5" customHeight="1">
      <c r="B276" s="47"/>
      <c r="C276" s="298" t="s">
        <v>1530</v>
      </c>
      <c r="D276" s="298" t="s">
        <v>841</v>
      </c>
      <c r="E276" s="299" t="s">
        <v>6300</v>
      </c>
      <c r="F276" s="300" t="s">
        <v>6301</v>
      </c>
      <c r="G276" s="301" t="s">
        <v>4084</v>
      </c>
      <c r="H276" s="302">
        <v>4</v>
      </c>
      <c r="I276" s="303"/>
      <c r="J276" s="304">
        <f>ROUND(I276*H276,2)</f>
        <v>0</v>
      </c>
      <c r="K276" s="300" t="s">
        <v>21</v>
      </c>
      <c r="L276" s="305"/>
      <c r="M276" s="306" t="s">
        <v>21</v>
      </c>
      <c r="N276" s="307" t="s">
        <v>47</v>
      </c>
      <c r="O276" s="48"/>
      <c r="P276" s="249">
        <f>O276*H276</f>
        <v>0</v>
      </c>
      <c r="Q276" s="249">
        <v>0</v>
      </c>
      <c r="R276" s="249">
        <f>Q276*H276</f>
        <v>0</v>
      </c>
      <c r="S276" s="249">
        <v>0</v>
      </c>
      <c r="T276" s="250">
        <f>S276*H276</f>
        <v>0</v>
      </c>
      <c r="AR276" s="25" t="s">
        <v>818</v>
      </c>
      <c r="AT276" s="25" t="s">
        <v>841</v>
      </c>
      <c r="AU276" s="25" t="s">
        <v>86</v>
      </c>
      <c r="AY276" s="25" t="s">
        <v>414</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690</v>
      </c>
      <c r="BM276" s="25" t="s">
        <v>6302</v>
      </c>
    </row>
    <row r="277" s="11" customFormat="1" ht="29.88" customHeight="1">
      <c r="B277" s="224"/>
      <c r="C277" s="225"/>
      <c r="D277" s="226" t="s">
        <v>75</v>
      </c>
      <c r="E277" s="238" t="s">
        <v>6303</v>
      </c>
      <c r="F277" s="238" t="s">
        <v>6304</v>
      </c>
      <c r="G277" s="225"/>
      <c r="H277" s="225"/>
      <c r="I277" s="228"/>
      <c r="J277" s="239">
        <f>BK277</f>
        <v>0</v>
      </c>
      <c r="K277" s="225"/>
      <c r="L277" s="230"/>
      <c r="M277" s="231"/>
      <c r="N277" s="232"/>
      <c r="O277" s="232"/>
      <c r="P277" s="233">
        <f>SUM(P278:P301)</f>
        <v>0</v>
      </c>
      <c r="Q277" s="232"/>
      <c r="R277" s="233">
        <f>SUM(R278:R301)</f>
        <v>0</v>
      </c>
      <c r="S277" s="232"/>
      <c r="T277" s="234">
        <f>SUM(T278:T301)</f>
        <v>0</v>
      </c>
      <c r="AR277" s="235" t="s">
        <v>86</v>
      </c>
      <c r="AT277" s="236" t="s">
        <v>75</v>
      </c>
      <c r="AU277" s="236" t="s">
        <v>83</v>
      </c>
      <c r="AY277" s="235" t="s">
        <v>414</v>
      </c>
      <c r="BK277" s="237">
        <f>SUM(BK278:BK301)</f>
        <v>0</v>
      </c>
    </row>
    <row r="278" s="1" customFormat="1" ht="16.5" customHeight="1">
      <c r="B278" s="47"/>
      <c r="C278" s="240" t="s">
        <v>1534</v>
      </c>
      <c r="D278" s="240" t="s">
        <v>418</v>
      </c>
      <c r="E278" s="241" t="s">
        <v>6305</v>
      </c>
      <c r="F278" s="242" t="s">
        <v>6306</v>
      </c>
      <c r="G278" s="243" t="s">
        <v>4084</v>
      </c>
      <c r="H278" s="244">
        <v>1</v>
      </c>
      <c r="I278" s="245"/>
      <c r="J278" s="246">
        <f>ROUND(I278*H278,2)</f>
        <v>0</v>
      </c>
      <c r="K278" s="242" t="s">
        <v>21</v>
      </c>
      <c r="L278" s="73"/>
      <c r="M278" s="247" t="s">
        <v>21</v>
      </c>
      <c r="N278" s="248" t="s">
        <v>47</v>
      </c>
      <c r="O278" s="48"/>
      <c r="P278" s="249">
        <f>O278*H278</f>
        <v>0</v>
      </c>
      <c r="Q278" s="249">
        <v>0</v>
      </c>
      <c r="R278" s="249">
        <f>Q278*H278</f>
        <v>0</v>
      </c>
      <c r="S278" s="249">
        <v>0</v>
      </c>
      <c r="T278" s="250">
        <f>S278*H278</f>
        <v>0</v>
      </c>
      <c r="AR278" s="25" t="s">
        <v>690</v>
      </c>
      <c r="AT278" s="25" t="s">
        <v>418</v>
      </c>
      <c r="AU278" s="25" t="s">
        <v>86</v>
      </c>
      <c r="AY278" s="25" t="s">
        <v>414</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690</v>
      </c>
      <c r="BM278" s="25" t="s">
        <v>6307</v>
      </c>
    </row>
    <row r="279" s="13" customFormat="1">
      <c r="B279" s="265"/>
      <c r="C279" s="266"/>
      <c r="D279" s="252" t="s">
        <v>428</v>
      </c>
      <c r="E279" s="267" t="s">
        <v>21</v>
      </c>
      <c r="F279" s="268" t="s">
        <v>6308</v>
      </c>
      <c r="G279" s="266"/>
      <c r="H279" s="269">
        <v>1</v>
      </c>
      <c r="I279" s="270"/>
      <c r="J279" s="266"/>
      <c r="K279" s="266"/>
      <c r="L279" s="271"/>
      <c r="M279" s="272"/>
      <c r="N279" s="273"/>
      <c r="O279" s="273"/>
      <c r="P279" s="273"/>
      <c r="Q279" s="273"/>
      <c r="R279" s="273"/>
      <c r="S279" s="273"/>
      <c r="T279" s="274"/>
      <c r="AT279" s="275" t="s">
        <v>428</v>
      </c>
      <c r="AU279" s="275" t="s">
        <v>86</v>
      </c>
      <c r="AV279" s="13" t="s">
        <v>86</v>
      </c>
      <c r="AW279" s="13" t="s">
        <v>39</v>
      </c>
      <c r="AX279" s="13" t="s">
        <v>83</v>
      </c>
      <c r="AY279" s="275" t="s">
        <v>414</v>
      </c>
    </row>
    <row r="280" s="1" customFormat="1" ht="38.25" customHeight="1">
      <c r="B280" s="47"/>
      <c r="C280" s="298" t="s">
        <v>1539</v>
      </c>
      <c r="D280" s="298" t="s">
        <v>841</v>
      </c>
      <c r="E280" s="299" t="s">
        <v>6309</v>
      </c>
      <c r="F280" s="300" t="s">
        <v>6310</v>
      </c>
      <c r="G280" s="301" t="s">
        <v>4084</v>
      </c>
      <c r="H280" s="302">
        <v>1</v>
      </c>
      <c r="I280" s="303"/>
      <c r="J280" s="304">
        <f>ROUND(I280*H280,2)</f>
        <v>0</v>
      </c>
      <c r="K280" s="300" t="s">
        <v>21</v>
      </c>
      <c r="L280" s="305"/>
      <c r="M280" s="306" t="s">
        <v>21</v>
      </c>
      <c r="N280" s="307" t="s">
        <v>47</v>
      </c>
      <c r="O280" s="48"/>
      <c r="P280" s="249">
        <f>O280*H280</f>
        <v>0</v>
      </c>
      <c r="Q280" s="249">
        <v>0</v>
      </c>
      <c r="R280" s="249">
        <f>Q280*H280</f>
        <v>0</v>
      </c>
      <c r="S280" s="249">
        <v>0</v>
      </c>
      <c r="T280" s="250">
        <f>S280*H280</f>
        <v>0</v>
      </c>
      <c r="AR280" s="25" t="s">
        <v>818</v>
      </c>
      <c r="AT280" s="25" t="s">
        <v>841</v>
      </c>
      <c r="AU280" s="25" t="s">
        <v>86</v>
      </c>
      <c r="AY280" s="25" t="s">
        <v>414</v>
      </c>
      <c r="BE280" s="251">
        <f>IF(N280="základní",J280,0)</f>
        <v>0</v>
      </c>
      <c r="BF280" s="251">
        <f>IF(N280="snížená",J280,0)</f>
        <v>0</v>
      </c>
      <c r="BG280" s="251">
        <f>IF(N280="zákl. přenesená",J280,0)</f>
        <v>0</v>
      </c>
      <c r="BH280" s="251">
        <f>IF(N280="sníž. přenesená",J280,0)</f>
        <v>0</v>
      </c>
      <c r="BI280" s="251">
        <f>IF(N280="nulová",J280,0)</f>
        <v>0</v>
      </c>
      <c r="BJ280" s="25" t="s">
        <v>83</v>
      </c>
      <c r="BK280" s="251">
        <f>ROUND(I280*H280,2)</f>
        <v>0</v>
      </c>
      <c r="BL280" s="25" t="s">
        <v>690</v>
      </c>
      <c r="BM280" s="25" t="s">
        <v>6311</v>
      </c>
    </row>
    <row r="281" s="1" customFormat="1" ht="16.5" customHeight="1">
      <c r="B281" s="47"/>
      <c r="C281" s="240" t="s">
        <v>1553</v>
      </c>
      <c r="D281" s="240" t="s">
        <v>418</v>
      </c>
      <c r="E281" s="241" t="s">
        <v>6312</v>
      </c>
      <c r="F281" s="242" t="s">
        <v>6313</v>
      </c>
      <c r="G281" s="243" t="s">
        <v>4084</v>
      </c>
      <c r="H281" s="244">
        <v>1</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690</v>
      </c>
      <c r="AT281" s="25" t="s">
        <v>418</v>
      </c>
      <c r="AU281" s="25" t="s">
        <v>86</v>
      </c>
      <c r="AY281" s="25" t="s">
        <v>414</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690</v>
      </c>
      <c r="BM281" s="25" t="s">
        <v>6314</v>
      </c>
    </row>
    <row r="282" s="13" customFormat="1">
      <c r="B282" s="265"/>
      <c r="C282" s="266"/>
      <c r="D282" s="252" t="s">
        <v>428</v>
      </c>
      <c r="E282" s="267" t="s">
        <v>21</v>
      </c>
      <c r="F282" s="268" t="s">
        <v>6315</v>
      </c>
      <c r="G282" s="266"/>
      <c r="H282" s="269">
        <v>1</v>
      </c>
      <c r="I282" s="270"/>
      <c r="J282" s="266"/>
      <c r="K282" s="266"/>
      <c r="L282" s="271"/>
      <c r="M282" s="272"/>
      <c r="N282" s="273"/>
      <c r="O282" s="273"/>
      <c r="P282" s="273"/>
      <c r="Q282" s="273"/>
      <c r="R282" s="273"/>
      <c r="S282" s="273"/>
      <c r="T282" s="274"/>
      <c r="AT282" s="275" t="s">
        <v>428</v>
      </c>
      <c r="AU282" s="275" t="s">
        <v>86</v>
      </c>
      <c r="AV282" s="13" t="s">
        <v>86</v>
      </c>
      <c r="AW282" s="13" t="s">
        <v>39</v>
      </c>
      <c r="AX282" s="13" t="s">
        <v>83</v>
      </c>
      <c r="AY282" s="275" t="s">
        <v>414</v>
      </c>
    </row>
    <row r="283" s="1" customFormat="1" ht="25.5" customHeight="1">
      <c r="B283" s="47"/>
      <c r="C283" s="298" t="s">
        <v>1574</v>
      </c>
      <c r="D283" s="298" t="s">
        <v>841</v>
      </c>
      <c r="E283" s="299" t="s">
        <v>6316</v>
      </c>
      <c r="F283" s="300" t="s">
        <v>6317</v>
      </c>
      <c r="G283" s="301" t="s">
        <v>4084</v>
      </c>
      <c r="H283" s="302">
        <v>1</v>
      </c>
      <c r="I283" s="303"/>
      <c r="J283" s="304">
        <f>ROUND(I283*H283,2)</f>
        <v>0</v>
      </c>
      <c r="K283" s="300" t="s">
        <v>21</v>
      </c>
      <c r="L283" s="305"/>
      <c r="M283" s="306" t="s">
        <v>21</v>
      </c>
      <c r="N283" s="307" t="s">
        <v>47</v>
      </c>
      <c r="O283" s="48"/>
      <c r="P283" s="249">
        <f>O283*H283</f>
        <v>0</v>
      </c>
      <c r="Q283" s="249">
        <v>0</v>
      </c>
      <c r="R283" s="249">
        <f>Q283*H283</f>
        <v>0</v>
      </c>
      <c r="S283" s="249">
        <v>0</v>
      </c>
      <c r="T283" s="250">
        <f>S283*H283</f>
        <v>0</v>
      </c>
      <c r="AR283" s="25" t="s">
        <v>818</v>
      </c>
      <c r="AT283" s="25" t="s">
        <v>841</v>
      </c>
      <c r="AU283" s="25" t="s">
        <v>86</v>
      </c>
      <c r="AY283" s="25" t="s">
        <v>414</v>
      </c>
      <c r="BE283" s="251">
        <f>IF(N283="základní",J283,0)</f>
        <v>0</v>
      </c>
      <c r="BF283" s="251">
        <f>IF(N283="snížená",J283,0)</f>
        <v>0</v>
      </c>
      <c r="BG283" s="251">
        <f>IF(N283="zákl. přenesená",J283,0)</f>
        <v>0</v>
      </c>
      <c r="BH283" s="251">
        <f>IF(N283="sníž. přenesená",J283,0)</f>
        <v>0</v>
      </c>
      <c r="BI283" s="251">
        <f>IF(N283="nulová",J283,0)</f>
        <v>0</v>
      </c>
      <c r="BJ283" s="25" t="s">
        <v>83</v>
      </c>
      <c r="BK283" s="251">
        <f>ROUND(I283*H283,2)</f>
        <v>0</v>
      </c>
      <c r="BL283" s="25" t="s">
        <v>690</v>
      </c>
      <c r="BM283" s="25" t="s">
        <v>6318</v>
      </c>
    </row>
    <row r="284" s="1" customFormat="1" ht="16.5" customHeight="1">
      <c r="B284" s="47"/>
      <c r="C284" s="240" t="s">
        <v>1579</v>
      </c>
      <c r="D284" s="240" t="s">
        <v>418</v>
      </c>
      <c r="E284" s="241" t="s">
        <v>6319</v>
      </c>
      <c r="F284" s="242" t="s">
        <v>6320</v>
      </c>
      <c r="G284" s="243" t="s">
        <v>145</v>
      </c>
      <c r="H284" s="244">
        <v>20</v>
      </c>
      <c r="I284" s="245"/>
      <c r="J284" s="246">
        <f>ROUND(I284*H284,2)</f>
        <v>0</v>
      </c>
      <c r="K284" s="242" t="s">
        <v>21</v>
      </c>
      <c r="L284" s="73"/>
      <c r="M284" s="247" t="s">
        <v>21</v>
      </c>
      <c r="N284" s="248" t="s">
        <v>47</v>
      </c>
      <c r="O284" s="48"/>
      <c r="P284" s="249">
        <f>O284*H284</f>
        <v>0</v>
      </c>
      <c r="Q284" s="249">
        <v>0</v>
      </c>
      <c r="R284" s="249">
        <f>Q284*H284</f>
        <v>0</v>
      </c>
      <c r="S284" s="249">
        <v>0</v>
      </c>
      <c r="T284" s="250">
        <f>S284*H284</f>
        <v>0</v>
      </c>
      <c r="AR284" s="25" t="s">
        <v>690</v>
      </c>
      <c r="AT284" s="25" t="s">
        <v>418</v>
      </c>
      <c r="AU284" s="25" t="s">
        <v>86</v>
      </c>
      <c r="AY284" s="25" t="s">
        <v>414</v>
      </c>
      <c r="BE284" s="251">
        <f>IF(N284="základní",J284,0)</f>
        <v>0</v>
      </c>
      <c r="BF284" s="251">
        <f>IF(N284="snížená",J284,0)</f>
        <v>0</v>
      </c>
      <c r="BG284" s="251">
        <f>IF(N284="zákl. přenesená",J284,0)</f>
        <v>0</v>
      </c>
      <c r="BH284" s="251">
        <f>IF(N284="sníž. přenesená",J284,0)</f>
        <v>0</v>
      </c>
      <c r="BI284" s="251">
        <f>IF(N284="nulová",J284,0)</f>
        <v>0</v>
      </c>
      <c r="BJ284" s="25" t="s">
        <v>83</v>
      </c>
      <c r="BK284" s="251">
        <f>ROUND(I284*H284,2)</f>
        <v>0</v>
      </c>
      <c r="BL284" s="25" t="s">
        <v>690</v>
      </c>
      <c r="BM284" s="25" t="s">
        <v>6321</v>
      </c>
    </row>
    <row r="285" s="13" customFormat="1">
      <c r="B285" s="265"/>
      <c r="C285" s="266"/>
      <c r="D285" s="252" t="s">
        <v>428</v>
      </c>
      <c r="E285" s="267" t="s">
        <v>21</v>
      </c>
      <c r="F285" s="268" t="s">
        <v>6322</v>
      </c>
      <c r="G285" s="266"/>
      <c r="H285" s="269">
        <v>20</v>
      </c>
      <c r="I285" s="270"/>
      <c r="J285" s="266"/>
      <c r="K285" s="266"/>
      <c r="L285" s="271"/>
      <c r="M285" s="272"/>
      <c r="N285" s="273"/>
      <c r="O285" s="273"/>
      <c r="P285" s="273"/>
      <c r="Q285" s="273"/>
      <c r="R285" s="273"/>
      <c r="S285" s="273"/>
      <c r="T285" s="274"/>
      <c r="AT285" s="275" t="s">
        <v>428</v>
      </c>
      <c r="AU285" s="275" t="s">
        <v>86</v>
      </c>
      <c r="AV285" s="13" t="s">
        <v>86</v>
      </c>
      <c r="AW285" s="13" t="s">
        <v>39</v>
      </c>
      <c r="AX285" s="13" t="s">
        <v>83</v>
      </c>
      <c r="AY285" s="275" t="s">
        <v>414</v>
      </c>
    </row>
    <row r="286" s="1" customFormat="1" ht="38.25" customHeight="1">
      <c r="B286" s="47"/>
      <c r="C286" s="298" t="s">
        <v>1587</v>
      </c>
      <c r="D286" s="298" t="s">
        <v>841</v>
      </c>
      <c r="E286" s="299" t="s">
        <v>6323</v>
      </c>
      <c r="F286" s="300" t="s">
        <v>6324</v>
      </c>
      <c r="G286" s="301" t="s">
        <v>145</v>
      </c>
      <c r="H286" s="302">
        <v>20</v>
      </c>
      <c r="I286" s="303"/>
      <c r="J286" s="304">
        <f>ROUND(I286*H286,2)</f>
        <v>0</v>
      </c>
      <c r="K286" s="300" t="s">
        <v>21</v>
      </c>
      <c r="L286" s="305"/>
      <c r="M286" s="306" t="s">
        <v>21</v>
      </c>
      <c r="N286" s="307" t="s">
        <v>47</v>
      </c>
      <c r="O286" s="48"/>
      <c r="P286" s="249">
        <f>O286*H286</f>
        <v>0</v>
      </c>
      <c r="Q286" s="249">
        <v>0</v>
      </c>
      <c r="R286" s="249">
        <f>Q286*H286</f>
        <v>0</v>
      </c>
      <c r="S286" s="249">
        <v>0</v>
      </c>
      <c r="T286" s="250">
        <f>S286*H286</f>
        <v>0</v>
      </c>
      <c r="AR286" s="25" t="s">
        <v>818</v>
      </c>
      <c r="AT286" s="25" t="s">
        <v>841</v>
      </c>
      <c r="AU286" s="25" t="s">
        <v>86</v>
      </c>
      <c r="AY286" s="25" t="s">
        <v>414</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690</v>
      </c>
      <c r="BM286" s="25" t="s">
        <v>6325</v>
      </c>
    </row>
    <row r="287" s="1" customFormat="1" ht="16.5" customHeight="1">
      <c r="B287" s="47"/>
      <c r="C287" s="240" t="s">
        <v>1598</v>
      </c>
      <c r="D287" s="240" t="s">
        <v>418</v>
      </c>
      <c r="E287" s="241" t="s">
        <v>6326</v>
      </c>
      <c r="F287" s="242" t="s">
        <v>6327</v>
      </c>
      <c r="G287" s="243" t="s">
        <v>4084</v>
      </c>
      <c r="H287" s="244">
        <v>1</v>
      </c>
      <c r="I287" s="245"/>
      <c r="J287" s="246">
        <f>ROUND(I287*H287,2)</f>
        <v>0</v>
      </c>
      <c r="K287" s="242" t="s">
        <v>21</v>
      </c>
      <c r="L287" s="73"/>
      <c r="M287" s="247" t="s">
        <v>21</v>
      </c>
      <c r="N287" s="248" t="s">
        <v>47</v>
      </c>
      <c r="O287" s="48"/>
      <c r="P287" s="249">
        <f>O287*H287</f>
        <v>0</v>
      </c>
      <c r="Q287" s="249">
        <v>0</v>
      </c>
      <c r="R287" s="249">
        <f>Q287*H287</f>
        <v>0</v>
      </c>
      <c r="S287" s="249">
        <v>0</v>
      </c>
      <c r="T287" s="250">
        <f>S287*H287</f>
        <v>0</v>
      </c>
      <c r="AR287" s="25" t="s">
        <v>690</v>
      </c>
      <c r="AT287" s="25" t="s">
        <v>418</v>
      </c>
      <c r="AU287" s="25" t="s">
        <v>86</v>
      </c>
      <c r="AY287" s="25" t="s">
        <v>414</v>
      </c>
      <c r="BE287" s="251">
        <f>IF(N287="základní",J287,0)</f>
        <v>0</v>
      </c>
      <c r="BF287" s="251">
        <f>IF(N287="snížená",J287,0)</f>
        <v>0</v>
      </c>
      <c r="BG287" s="251">
        <f>IF(N287="zákl. přenesená",J287,0)</f>
        <v>0</v>
      </c>
      <c r="BH287" s="251">
        <f>IF(N287="sníž. přenesená",J287,0)</f>
        <v>0</v>
      </c>
      <c r="BI287" s="251">
        <f>IF(N287="nulová",J287,0)</f>
        <v>0</v>
      </c>
      <c r="BJ287" s="25" t="s">
        <v>83</v>
      </c>
      <c r="BK287" s="251">
        <f>ROUND(I287*H287,2)</f>
        <v>0</v>
      </c>
      <c r="BL287" s="25" t="s">
        <v>690</v>
      </c>
      <c r="BM287" s="25" t="s">
        <v>6328</v>
      </c>
    </row>
    <row r="288" s="13" customFormat="1">
      <c r="B288" s="265"/>
      <c r="C288" s="266"/>
      <c r="D288" s="252" t="s">
        <v>428</v>
      </c>
      <c r="E288" s="267" t="s">
        <v>21</v>
      </c>
      <c r="F288" s="268" t="s">
        <v>6329</v>
      </c>
      <c r="G288" s="266"/>
      <c r="H288" s="269">
        <v>1</v>
      </c>
      <c r="I288" s="270"/>
      <c r="J288" s="266"/>
      <c r="K288" s="266"/>
      <c r="L288" s="271"/>
      <c r="M288" s="272"/>
      <c r="N288" s="273"/>
      <c r="O288" s="273"/>
      <c r="P288" s="273"/>
      <c r="Q288" s="273"/>
      <c r="R288" s="273"/>
      <c r="S288" s="273"/>
      <c r="T288" s="274"/>
      <c r="AT288" s="275" t="s">
        <v>428</v>
      </c>
      <c r="AU288" s="275" t="s">
        <v>86</v>
      </c>
      <c r="AV288" s="13" t="s">
        <v>86</v>
      </c>
      <c r="AW288" s="13" t="s">
        <v>39</v>
      </c>
      <c r="AX288" s="13" t="s">
        <v>83</v>
      </c>
      <c r="AY288" s="275" t="s">
        <v>414</v>
      </c>
    </row>
    <row r="289" s="1" customFormat="1" ht="25.5" customHeight="1">
      <c r="B289" s="47"/>
      <c r="C289" s="298" t="s">
        <v>1605</v>
      </c>
      <c r="D289" s="298" t="s">
        <v>841</v>
      </c>
      <c r="E289" s="299" t="s">
        <v>6330</v>
      </c>
      <c r="F289" s="300" t="s">
        <v>6331</v>
      </c>
      <c r="G289" s="301" t="s">
        <v>4084</v>
      </c>
      <c r="H289" s="302">
        <v>1</v>
      </c>
      <c r="I289" s="303"/>
      <c r="J289" s="304">
        <f>ROUND(I289*H289,2)</f>
        <v>0</v>
      </c>
      <c r="K289" s="300" t="s">
        <v>21</v>
      </c>
      <c r="L289" s="305"/>
      <c r="M289" s="306" t="s">
        <v>21</v>
      </c>
      <c r="N289" s="307" t="s">
        <v>47</v>
      </c>
      <c r="O289" s="48"/>
      <c r="P289" s="249">
        <f>O289*H289</f>
        <v>0</v>
      </c>
      <c r="Q289" s="249">
        <v>0</v>
      </c>
      <c r="R289" s="249">
        <f>Q289*H289</f>
        <v>0</v>
      </c>
      <c r="S289" s="249">
        <v>0</v>
      </c>
      <c r="T289" s="250">
        <f>S289*H289</f>
        <v>0</v>
      </c>
      <c r="AR289" s="25" t="s">
        <v>818</v>
      </c>
      <c r="AT289" s="25" t="s">
        <v>841</v>
      </c>
      <c r="AU289" s="25" t="s">
        <v>86</v>
      </c>
      <c r="AY289" s="25" t="s">
        <v>414</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690</v>
      </c>
      <c r="BM289" s="25" t="s">
        <v>6332</v>
      </c>
    </row>
    <row r="290" s="1" customFormat="1" ht="16.5" customHeight="1">
      <c r="B290" s="47"/>
      <c r="C290" s="240" t="s">
        <v>1610</v>
      </c>
      <c r="D290" s="240" t="s">
        <v>418</v>
      </c>
      <c r="E290" s="241" t="s">
        <v>6333</v>
      </c>
      <c r="F290" s="242" t="s">
        <v>6306</v>
      </c>
      <c r="G290" s="243" t="s">
        <v>4084</v>
      </c>
      <c r="H290" s="244">
        <v>2</v>
      </c>
      <c r="I290" s="245"/>
      <c r="J290" s="246">
        <f>ROUND(I290*H290,2)</f>
        <v>0</v>
      </c>
      <c r="K290" s="242" t="s">
        <v>21</v>
      </c>
      <c r="L290" s="73"/>
      <c r="M290" s="247" t="s">
        <v>21</v>
      </c>
      <c r="N290" s="248" t="s">
        <v>47</v>
      </c>
      <c r="O290" s="48"/>
      <c r="P290" s="249">
        <f>O290*H290</f>
        <v>0</v>
      </c>
      <c r="Q290" s="249">
        <v>0</v>
      </c>
      <c r="R290" s="249">
        <f>Q290*H290</f>
        <v>0</v>
      </c>
      <c r="S290" s="249">
        <v>0</v>
      </c>
      <c r="T290" s="250">
        <f>S290*H290</f>
        <v>0</v>
      </c>
      <c r="AR290" s="25" t="s">
        <v>690</v>
      </c>
      <c r="AT290" s="25" t="s">
        <v>418</v>
      </c>
      <c r="AU290" s="25" t="s">
        <v>86</v>
      </c>
      <c r="AY290" s="25" t="s">
        <v>414</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690</v>
      </c>
      <c r="BM290" s="25" t="s">
        <v>6334</v>
      </c>
    </row>
    <row r="291" s="13" customFormat="1">
      <c r="B291" s="265"/>
      <c r="C291" s="266"/>
      <c r="D291" s="252" t="s">
        <v>428</v>
      </c>
      <c r="E291" s="267" t="s">
        <v>21</v>
      </c>
      <c r="F291" s="268" t="s">
        <v>6335</v>
      </c>
      <c r="G291" s="266"/>
      <c r="H291" s="269">
        <v>2</v>
      </c>
      <c r="I291" s="270"/>
      <c r="J291" s="266"/>
      <c r="K291" s="266"/>
      <c r="L291" s="271"/>
      <c r="M291" s="272"/>
      <c r="N291" s="273"/>
      <c r="O291" s="273"/>
      <c r="P291" s="273"/>
      <c r="Q291" s="273"/>
      <c r="R291" s="273"/>
      <c r="S291" s="273"/>
      <c r="T291" s="274"/>
      <c r="AT291" s="275" t="s">
        <v>428</v>
      </c>
      <c r="AU291" s="275" t="s">
        <v>86</v>
      </c>
      <c r="AV291" s="13" t="s">
        <v>86</v>
      </c>
      <c r="AW291" s="13" t="s">
        <v>39</v>
      </c>
      <c r="AX291" s="13" t="s">
        <v>83</v>
      </c>
      <c r="AY291" s="275" t="s">
        <v>414</v>
      </c>
    </row>
    <row r="292" s="1" customFormat="1" ht="51" customHeight="1">
      <c r="B292" s="47"/>
      <c r="C292" s="298" t="s">
        <v>1614</v>
      </c>
      <c r="D292" s="298" t="s">
        <v>841</v>
      </c>
      <c r="E292" s="299" t="s">
        <v>6336</v>
      </c>
      <c r="F292" s="300" t="s">
        <v>6337</v>
      </c>
      <c r="G292" s="301" t="s">
        <v>4084</v>
      </c>
      <c r="H292" s="302">
        <v>2</v>
      </c>
      <c r="I292" s="303"/>
      <c r="J292" s="304">
        <f>ROUND(I292*H292,2)</f>
        <v>0</v>
      </c>
      <c r="K292" s="300" t="s">
        <v>21</v>
      </c>
      <c r="L292" s="305"/>
      <c r="M292" s="306" t="s">
        <v>21</v>
      </c>
      <c r="N292" s="307" t="s">
        <v>47</v>
      </c>
      <c r="O292" s="48"/>
      <c r="P292" s="249">
        <f>O292*H292</f>
        <v>0</v>
      </c>
      <c r="Q292" s="249">
        <v>0</v>
      </c>
      <c r="R292" s="249">
        <f>Q292*H292</f>
        <v>0</v>
      </c>
      <c r="S292" s="249">
        <v>0</v>
      </c>
      <c r="T292" s="250">
        <f>S292*H292</f>
        <v>0</v>
      </c>
      <c r="AR292" s="25" t="s">
        <v>818</v>
      </c>
      <c r="AT292" s="25" t="s">
        <v>841</v>
      </c>
      <c r="AU292" s="25" t="s">
        <v>86</v>
      </c>
      <c r="AY292" s="25" t="s">
        <v>414</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690</v>
      </c>
      <c r="BM292" s="25" t="s">
        <v>6338</v>
      </c>
    </row>
    <row r="293" s="1" customFormat="1" ht="16.5" customHeight="1">
      <c r="B293" s="47"/>
      <c r="C293" s="240" t="s">
        <v>1618</v>
      </c>
      <c r="D293" s="240" t="s">
        <v>418</v>
      </c>
      <c r="E293" s="241" t="s">
        <v>6339</v>
      </c>
      <c r="F293" s="242" t="s">
        <v>6313</v>
      </c>
      <c r="G293" s="243" t="s">
        <v>4084</v>
      </c>
      <c r="H293" s="244">
        <v>2</v>
      </c>
      <c r="I293" s="245"/>
      <c r="J293" s="246">
        <f>ROUND(I293*H293,2)</f>
        <v>0</v>
      </c>
      <c r="K293" s="242" t="s">
        <v>21</v>
      </c>
      <c r="L293" s="73"/>
      <c r="M293" s="247" t="s">
        <v>21</v>
      </c>
      <c r="N293" s="248" t="s">
        <v>47</v>
      </c>
      <c r="O293" s="48"/>
      <c r="P293" s="249">
        <f>O293*H293</f>
        <v>0</v>
      </c>
      <c r="Q293" s="249">
        <v>0</v>
      </c>
      <c r="R293" s="249">
        <f>Q293*H293</f>
        <v>0</v>
      </c>
      <c r="S293" s="249">
        <v>0</v>
      </c>
      <c r="T293" s="250">
        <f>S293*H293</f>
        <v>0</v>
      </c>
      <c r="AR293" s="25" t="s">
        <v>690</v>
      </c>
      <c r="AT293" s="25" t="s">
        <v>418</v>
      </c>
      <c r="AU293" s="25" t="s">
        <v>86</v>
      </c>
      <c r="AY293" s="25" t="s">
        <v>414</v>
      </c>
      <c r="BE293" s="251">
        <f>IF(N293="základní",J293,0)</f>
        <v>0</v>
      </c>
      <c r="BF293" s="251">
        <f>IF(N293="snížená",J293,0)</f>
        <v>0</v>
      </c>
      <c r="BG293" s="251">
        <f>IF(N293="zákl. přenesená",J293,0)</f>
        <v>0</v>
      </c>
      <c r="BH293" s="251">
        <f>IF(N293="sníž. přenesená",J293,0)</f>
        <v>0</v>
      </c>
      <c r="BI293" s="251">
        <f>IF(N293="nulová",J293,0)</f>
        <v>0</v>
      </c>
      <c r="BJ293" s="25" t="s">
        <v>83</v>
      </c>
      <c r="BK293" s="251">
        <f>ROUND(I293*H293,2)</f>
        <v>0</v>
      </c>
      <c r="BL293" s="25" t="s">
        <v>690</v>
      </c>
      <c r="BM293" s="25" t="s">
        <v>6340</v>
      </c>
    </row>
    <row r="294" s="13" customFormat="1">
      <c r="B294" s="265"/>
      <c r="C294" s="266"/>
      <c r="D294" s="252" t="s">
        <v>428</v>
      </c>
      <c r="E294" s="267" t="s">
        <v>21</v>
      </c>
      <c r="F294" s="268" t="s">
        <v>6341</v>
      </c>
      <c r="G294" s="266"/>
      <c r="H294" s="269">
        <v>2</v>
      </c>
      <c r="I294" s="270"/>
      <c r="J294" s="266"/>
      <c r="K294" s="266"/>
      <c r="L294" s="271"/>
      <c r="M294" s="272"/>
      <c r="N294" s="273"/>
      <c r="O294" s="273"/>
      <c r="P294" s="273"/>
      <c r="Q294" s="273"/>
      <c r="R294" s="273"/>
      <c r="S294" s="273"/>
      <c r="T294" s="274"/>
      <c r="AT294" s="275" t="s">
        <v>428</v>
      </c>
      <c r="AU294" s="275" t="s">
        <v>86</v>
      </c>
      <c r="AV294" s="13" t="s">
        <v>86</v>
      </c>
      <c r="AW294" s="13" t="s">
        <v>39</v>
      </c>
      <c r="AX294" s="13" t="s">
        <v>83</v>
      </c>
      <c r="AY294" s="275" t="s">
        <v>414</v>
      </c>
    </row>
    <row r="295" s="1" customFormat="1" ht="38.25" customHeight="1">
      <c r="B295" s="47"/>
      <c r="C295" s="298" t="s">
        <v>1622</v>
      </c>
      <c r="D295" s="298" t="s">
        <v>841</v>
      </c>
      <c r="E295" s="299" t="s">
        <v>6342</v>
      </c>
      <c r="F295" s="300" t="s">
        <v>6343</v>
      </c>
      <c r="G295" s="301" t="s">
        <v>4084</v>
      </c>
      <c r="H295" s="302">
        <v>2</v>
      </c>
      <c r="I295" s="303"/>
      <c r="J295" s="304">
        <f>ROUND(I295*H295,2)</f>
        <v>0</v>
      </c>
      <c r="K295" s="300" t="s">
        <v>21</v>
      </c>
      <c r="L295" s="305"/>
      <c r="M295" s="306" t="s">
        <v>21</v>
      </c>
      <c r="N295" s="307" t="s">
        <v>47</v>
      </c>
      <c r="O295" s="48"/>
      <c r="P295" s="249">
        <f>O295*H295</f>
        <v>0</v>
      </c>
      <c r="Q295" s="249">
        <v>0</v>
      </c>
      <c r="R295" s="249">
        <f>Q295*H295</f>
        <v>0</v>
      </c>
      <c r="S295" s="249">
        <v>0</v>
      </c>
      <c r="T295" s="250">
        <f>S295*H295</f>
        <v>0</v>
      </c>
      <c r="AR295" s="25" t="s">
        <v>818</v>
      </c>
      <c r="AT295" s="25" t="s">
        <v>841</v>
      </c>
      <c r="AU295" s="25" t="s">
        <v>86</v>
      </c>
      <c r="AY295" s="25" t="s">
        <v>414</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690</v>
      </c>
      <c r="BM295" s="25" t="s">
        <v>6344</v>
      </c>
    </row>
    <row r="296" s="1" customFormat="1" ht="16.5" customHeight="1">
      <c r="B296" s="47"/>
      <c r="C296" s="240" t="s">
        <v>1634</v>
      </c>
      <c r="D296" s="240" t="s">
        <v>418</v>
      </c>
      <c r="E296" s="241" t="s">
        <v>6345</v>
      </c>
      <c r="F296" s="242" t="s">
        <v>6320</v>
      </c>
      <c r="G296" s="243" t="s">
        <v>145</v>
      </c>
      <c r="H296" s="244">
        <v>18</v>
      </c>
      <c r="I296" s="245"/>
      <c r="J296" s="246">
        <f>ROUND(I296*H296,2)</f>
        <v>0</v>
      </c>
      <c r="K296" s="242" t="s">
        <v>21</v>
      </c>
      <c r="L296" s="73"/>
      <c r="M296" s="247" t="s">
        <v>21</v>
      </c>
      <c r="N296" s="248" t="s">
        <v>47</v>
      </c>
      <c r="O296" s="48"/>
      <c r="P296" s="249">
        <f>O296*H296</f>
        <v>0</v>
      </c>
      <c r="Q296" s="249">
        <v>0</v>
      </c>
      <c r="R296" s="249">
        <f>Q296*H296</f>
        <v>0</v>
      </c>
      <c r="S296" s="249">
        <v>0</v>
      </c>
      <c r="T296" s="250">
        <f>S296*H296</f>
        <v>0</v>
      </c>
      <c r="AR296" s="25" t="s">
        <v>690</v>
      </c>
      <c r="AT296" s="25" t="s">
        <v>418</v>
      </c>
      <c r="AU296" s="25" t="s">
        <v>86</v>
      </c>
      <c r="AY296" s="25" t="s">
        <v>414</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690</v>
      </c>
      <c r="BM296" s="25" t="s">
        <v>6346</v>
      </c>
    </row>
    <row r="297" s="13" customFormat="1">
      <c r="B297" s="265"/>
      <c r="C297" s="266"/>
      <c r="D297" s="252" t="s">
        <v>428</v>
      </c>
      <c r="E297" s="267" t="s">
        <v>21</v>
      </c>
      <c r="F297" s="268" t="s">
        <v>6347</v>
      </c>
      <c r="G297" s="266"/>
      <c r="H297" s="269">
        <v>18</v>
      </c>
      <c r="I297" s="270"/>
      <c r="J297" s="266"/>
      <c r="K297" s="266"/>
      <c r="L297" s="271"/>
      <c r="M297" s="272"/>
      <c r="N297" s="273"/>
      <c r="O297" s="273"/>
      <c r="P297" s="273"/>
      <c r="Q297" s="273"/>
      <c r="R297" s="273"/>
      <c r="S297" s="273"/>
      <c r="T297" s="274"/>
      <c r="AT297" s="275" t="s">
        <v>428</v>
      </c>
      <c r="AU297" s="275" t="s">
        <v>86</v>
      </c>
      <c r="AV297" s="13" t="s">
        <v>86</v>
      </c>
      <c r="AW297" s="13" t="s">
        <v>39</v>
      </c>
      <c r="AX297" s="13" t="s">
        <v>83</v>
      </c>
      <c r="AY297" s="275" t="s">
        <v>414</v>
      </c>
    </row>
    <row r="298" s="1" customFormat="1" ht="38.25" customHeight="1">
      <c r="B298" s="47"/>
      <c r="C298" s="298" t="s">
        <v>1639</v>
      </c>
      <c r="D298" s="298" t="s">
        <v>841</v>
      </c>
      <c r="E298" s="299" t="s">
        <v>6348</v>
      </c>
      <c r="F298" s="300" t="s">
        <v>6349</v>
      </c>
      <c r="G298" s="301" t="s">
        <v>145</v>
      </c>
      <c r="H298" s="302">
        <v>18</v>
      </c>
      <c r="I298" s="303"/>
      <c r="J298" s="304">
        <f>ROUND(I298*H298,2)</f>
        <v>0</v>
      </c>
      <c r="K298" s="300" t="s">
        <v>21</v>
      </c>
      <c r="L298" s="305"/>
      <c r="M298" s="306" t="s">
        <v>21</v>
      </c>
      <c r="N298" s="307" t="s">
        <v>47</v>
      </c>
      <c r="O298" s="48"/>
      <c r="P298" s="249">
        <f>O298*H298</f>
        <v>0</v>
      </c>
      <c r="Q298" s="249">
        <v>0</v>
      </c>
      <c r="R298" s="249">
        <f>Q298*H298</f>
        <v>0</v>
      </c>
      <c r="S298" s="249">
        <v>0</v>
      </c>
      <c r="T298" s="250">
        <f>S298*H298</f>
        <v>0</v>
      </c>
      <c r="AR298" s="25" t="s">
        <v>818</v>
      </c>
      <c r="AT298" s="25" t="s">
        <v>841</v>
      </c>
      <c r="AU298" s="25" t="s">
        <v>86</v>
      </c>
      <c r="AY298" s="25" t="s">
        <v>414</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690</v>
      </c>
      <c r="BM298" s="25" t="s">
        <v>6350</v>
      </c>
    </row>
    <row r="299" s="1" customFormat="1" ht="16.5" customHeight="1">
      <c r="B299" s="47"/>
      <c r="C299" s="240" t="s">
        <v>1646</v>
      </c>
      <c r="D299" s="240" t="s">
        <v>418</v>
      </c>
      <c r="E299" s="241" t="s">
        <v>6351</v>
      </c>
      <c r="F299" s="242" t="s">
        <v>6327</v>
      </c>
      <c r="G299" s="243" t="s">
        <v>4084</v>
      </c>
      <c r="H299" s="244">
        <v>2</v>
      </c>
      <c r="I299" s="245"/>
      <c r="J299" s="246">
        <f>ROUND(I299*H299,2)</f>
        <v>0</v>
      </c>
      <c r="K299" s="242" t="s">
        <v>21</v>
      </c>
      <c r="L299" s="73"/>
      <c r="M299" s="247" t="s">
        <v>21</v>
      </c>
      <c r="N299" s="248" t="s">
        <v>47</v>
      </c>
      <c r="O299" s="48"/>
      <c r="P299" s="249">
        <f>O299*H299</f>
        <v>0</v>
      </c>
      <c r="Q299" s="249">
        <v>0</v>
      </c>
      <c r="R299" s="249">
        <f>Q299*H299</f>
        <v>0</v>
      </c>
      <c r="S299" s="249">
        <v>0</v>
      </c>
      <c r="T299" s="250">
        <f>S299*H299</f>
        <v>0</v>
      </c>
      <c r="AR299" s="25" t="s">
        <v>690</v>
      </c>
      <c r="AT299" s="25" t="s">
        <v>418</v>
      </c>
      <c r="AU299" s="25" t="s">
        <v>86</v>
      </c>
      <c r="AY299" s="25" t="s">
        <v>414</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690</v>
      </c>
      <c r="BM299" s="25" t="s">
        <v>6352</v>
      </c>
    </row>
    <row r="300" s="13" customFormat="1">
      <c r="B300" s="265"/>
      <c r="C300" s="266"/>
      <c r="D300" s="252" t="s">
        <v>428</v>
      </c>
      <c r="E300" s="267" t="s">
        <v>21</v>
      </c>
      <c r="F300" s="268" t="s">
        <v>6353</v>
      </c>
      <c r="G300" s="266"/>
      <c r="H300" s="269">
        <v>2</v>
      </c>
      <c r="I300" s="270"/>
      <c r="J300" s="266"/>
      <c r="K300" s="266"/>
      <c r="L300" s="271"/>
      <c r="M300" s="272"/>
      <c r="N300" s="273"/>
      <c r="O300" s="273"/>
      <c r="P300" s="273"/>
      <c r="Q300" s="273"/>
      <c r="R300" s="273"/>
      <c r="S300" s="273"/>
      <c r="T300" s="274"/>
      <c r="AT300" s="275" t="s">
        <v>428</v>
      </c>
      <c r="AU300" s="275" t="s">
        <v>86</v>
      </c>
      <c r="AV300" s="13" t="s">
        <v>86</v>
      </c>
      <c r="AW300" s="13" t="s">
        <v>39</v>
      </c>
      <c r="AX300" s="13" t="s">
        <v>83</v>
      </c>
      <c r="AY300" s="275" t="s">
        <v>414</v>
      </c>
    </row>
    <row r="301" s="1" customFormat="1" ht="25.5" customHeight="1">
      <c r="B301" s="47"/>
      <c r="C301" s="298" t="s">
        <v>1650</v>
      </c>
      <c r="D301" s="298" t="s">
        <v>841</v>
      </c>
      <c r="E301" s="299" t="s">
        <v>6354</v>
      </c>
      <c r="F301" s="300" t="s">
        <v>6355</v>
      </c>
      <c r="G301" s="301" t="s">
        <v>4084</v>
      </c>
      <c r="H301" s="302">
        <v>2</v>
      </c>
      <c r="I301" s="303"/>
      <c r="J301" s="304">
        <f>ROUND(I301*H301,2)</f>
        <v>0</v>
      </c>
      <c r="K301" s="300" t="s">
        <v>21</v>
      </c>
      <c r="L301" s="305"/>
      <c r="M301" s="306" t="s">
        <v>21</v>
      </c>
      <c r="N301" s="307" t="s">
        <v>47</v>
      </c>
      <c r="O301" s="48"/>
      <c r="P301" s="249">
        <f>O301*H301</f>
        <v>0</v>
      </c>
      <c r="Q301" s="249">
        <v>0</v>
      </c>
      <c r="R301" s="249">
        <f>Q301*H301</f>
        <v>0</v>
      </c>
      <c r="S301" s="249">
        <v>0</v>
      </c>
      <c r="T301" s="250">
        <f>S301*H301</f>
        <v>0</v>
      </c>
      <c r="AR301" s="25" t="s">
        <v>818</v>
      </c>
      <c r="AT301" s="25" t="s">
        <v>841</v>
      </c>
      <c r="AU301" s="25" t="s">
        <v>86</v>
      </c>
      <c r="AY301" s="25" t="s">
        <v>414</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690</v>
      </c>
      <c r="BM301" s="25" t="s">
        <v>6356</v>
      </c>
    </row>
    <row r="302" s="11" customFormat="1" ht="29.88" customHeight="1">
      <c r="B302" s="224"/>
      <c r="C302" s="225"/>
      <c r="D302" s="226" t="s">
        <v>75</v>
      </c>
      <c r="E302" s="238" t="s">
        <v>6357</v>
      </c>
      <c r="F302" s="238" t="s">
        <v>6358</v>
      </c>
      <c r="G302" s="225"/>
      <c r="H302" s="225"/>
      <c r="I302" s="228"/>
      <c r="J302" s="239">
        <f>BK302</f>
        <v>0</v>
      </c>
      <c r="K302" s="225"/>
      <c r="L302" s="230"/>
      <c r="M302" s="231"/>
      <c r="N302" s="232"/>
      <c r="O302" s="232"/>
      <c r="P302" s="233">
        <f>SUM(P303:P350)</f>
        <v>0</v>
      </c>
      <c r="Q302" s="232"/>
      <c r="R302" s="233">
        <f>SUM(R303:R350)</f>
        <v>0</v>
      </c>
      <c r="S302" s="232"/>
      <c r="T302" s="234">
        <f>SUM(T303:T350)</f>
        <v>0</v>
      </c>
      <c r="AR302" s="235" t="s">
        <v>86</v>
      </c>
      <c r="AT302" s="236" t="s">
        <v>75</v>
      </c>
      <c r="AU302" s="236" t="s">
        <v>83</v>
      </c>
      <c r="AY302" s="235" t="s">
        <v>414</v>
      </c>
      <c r="BK302" s="237">
        <f>SUM(BK303:BK350)</f>
        <v>0</v>
      </c>
    </row>
    <row r="303" s="1" customFormat="1" ht="16.5" customHeight="1">
      <c r="B303" s="47"/>
      <c r="C303" s="240" t="s">
        <v>1655</v>
      </c>
      <c r="D303" s="240" t="s">
        <v>418</v>
      </c>
      <c r="E303" s="241" t="s">
        <v>6359</v>
      </c>
      <c r="F303" s="242" t="s">
        <v>6360</v>
      </c>
      <c r="G303" s="243" t="s">
        <v>4084</v>
      </c>
      <c r="H303" s="244">
        <v>1</v>
      </c>
      <c r="I303" s="245"/>
      <c r="J303" s="246">
        <f>ROUND(I303*H303,2)</f>
        <v>0</v>
      </c>
      <c r="K303" s="242" t="s">
        <v>21</v>
      </c>
      <c r="L303" s="73"/>
      <c r="M303" s="247" t="s">
        <v>21</v>
      </c>
      <c r="N303" s="248" t="s">
        <v>47</v>
      </c>
      <c r="O303" s="48"/>
      <c r="P303" s="249">
        <f>O303*H303</f>
        <v>0</v>
      </c>
      <c r="Q303" s="249">
        <v>0</v>
      </c>
      <c r="R303" s="249">
        <f>Q303*H303</f>
        <v>0</v>
      </c>
      <c r="S303" s="249">
        <v>0</v>
      </c>
      <c r="T303" s="250">
        <f>S303*H303</f>
        <v>0</v>
      </c>
      <c r="AR303" s="25" t="s">
        <v>690</v>
      </c>
      <c r="AT303" s="25" t="s">
        <v>418</v>
      </c>
      <c r="AU303" s="25" t="s">
        <v>86</v>
      </c>
      <c r="AY303" s="25" t="s">
        <v>414</v>
      </c>
      <c r="BE303" s="251">
        <f>IF(N303="základní",J303,0)</f>
        <v>0</v>
      </c>
      <c r="BF303" s="251">
        <f>IF(N303="snížená",J303,0)</f>
        <v>0</v>
      </c>
      <c r="BG303" s="251">
        <f>IF(N303="zákl. přenesená",J303,0)</f>
        <v>0</v>
      </c>
      <c r="BH303" s="251">
        <f>IF(N303="sníž. přenesená",J303,0)</f>
        <v>0</v>
      </c>
      <c r="BI303" s="251">
        <f>IF(N303="nulová",J303,0)</f>
        <v>0</v>
      </c>
      <c r="BJ303" s="25" t="s">
        <v>83</v>
      </c>
      <c r="BK303" s="251">
        <f>ROUND(I303*H303,2)</f>
        <v>0</v>
      </c>
      <c r="BL303" s="25" t="s">
        <v>690</v>
      </c>
      <c r="BM303" s="25" t="s">
        <v>6361</v>
      </c>
    </row>
    <row r="304" s="13" customFormat="1">
      <c r="B304" s="265"/>
      <c r="C304" s="266"/>
      <c r="D304" s="252" t="s">
        <v>428</v>
      </c>
      <c r="E304" s="267" t="s">
        <v>21</v>
      </c>
      <c r="F304" s="268" t="s">
        <v>6362</v>
      </c>
      <c r="G304" s="266"/>
      <c r="H304" s="269">
        <v>1</v>
      </c>
      <c r="I304" s="270"/>
      <c r="J304" s="266"/>
      <c r="K304" s="266"/>
      <c r="L304" s="271"/>
      <c r="M304" s="272"/>
      <c r="N304" s="273"/>
      <c r="O304" s="273"/>
      <c r="P304" s="273"/>
      <c r="Q304" s="273"/>
      <c r="R304" s="273"/>
      <c r="S304" s="273"/>
      <c r="T304" s="274"/>
      <c r="AT304" s="275" t="s">
        <v>428</v>
      </c>
      <c r="AU304" s="275" t="s">
        <v>86</v>
      </c>
      <c r="AV304" s="13" t="s">
        <v>86</v>
      </c>
      <c r="AW304" s="13" t="s">
        <v>39</v>
      </c>
      <c r="AX304" s="13" t="s">
        <v>83</v>
      </c>
      <c r="AY304" s="275" t="s">
        <v>414</v>
      </c>
    </row>
    <row r="305" s="1" customFormat="1" ht="38.25" customHeight="1">
      <c r="B305" s="47"/>
      <c r="C305" s="298" t="s">
        <v>1660</v>
      </c>
      <c r="D305" s="298" t="s">
        <v>841</v>
      </c>
      <c r="E305" s="299" t="s">
        <v>6363</v>
      </c>
      <c r="F305" s="300" t="s">
        <v>6364</v>
      </c>
      <c r="G305" s="301" t="s">
        <v>4084</v>
      </c>
      <c r="H305" s="302">
        <v>1</v>
      </c>
      <c r="I305" s="303"/>
      <c r="J305" s="304">
        <f>ROUND(I305*H305,2)</f>
        <v>0</v>
      </c>
      <c r="K305" s="300" t="s">
        <v>21</v>
      </c>
      <c r="L305" s="305"/>
      <c r="M305" s="306" t="s">
        <v>21</v>
      </c>
      <c r="N305" s="307" t="s">
        <v>47</v>
      </c>
      <c r="O305" s="48"/>
      <c r="P305" s="249">
        <f>O305*H305</f>
        <v>0</v>
      </c>
      <c r="Q305" s="249">
        <v>0</v>
      </c>
      <c r="R305" s="249">
        <f>Q305*H305</f>
        <v>0</v>
      </c>
      <c r="S305" s="249">
        <v>0</v>
      </c>
      <c r="T305" s="250">
        <f>S305*H305</f>
        <v>0</v>
      </c>
      <c r="AR305" s="25" t="s">
        <v>818</v>
      </c>
      <c r="AT305" s="25" t="s">
        <v>841</v>
      </c>
      <c r="AU305" s="25" t="s">
        <v>86</v>
      </c>
      <c r="AY305" s="25" t="s">
        <v>414</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690</v>
      </c>
      <c r="BM305" s="25" t="s">
        <v>6365</v>
      </c>
    </row>
    <row r="306" s="1" customFormat="1" ht="16.5" customHeight="1">
      <c r="B306" s="47"/>
      <c r="C306" s="240" t="s">
        <v>1665</v>
      </c>
      <c r="D306" s="240" t="s">
        <v>418</v>
      </c>
      <c r="E306" s="241" t="s">
        <v>6366</v>
      </c>
      <c r="F306" s="242" t="s">
        <v>6360</v>
      </c>
      <c r="G306" s="243" t="s">
        <v>4084</v>
      </c>
      <c r="H306" s="244">
        <v>1</v>
      </c>
      <c r="I306" s="245"/>
      <c r="J306" s="246">
        <f>ROUND(I306*H306,2)</f>
        <v>0</v>
      </c>
      <c r="K306" s="242" t="s">
        <v>21</v>
      </c>
      <c r="L306" s="73"/>
      <c r="M306" s="247" t="s">
        <v>21</v>
      </c>
      <c r="N306" s="248" t="s">
        <v>47</v>
      </c>
      <c r="O306" s="48"/>
      <c r="P306" s="249">
        <f>O306*H306</f>
        <v>0</v>
      </c>
      <c r="Q306" s="249">
        <v>0</v>
      </c>
      <c r="R306" s="249">
        <f>Q306*H306</f>
        <v>0</v>
      </c>
      <c r="S306" s="249">
        <v>0</v>
      </c>
      <c r="T306" s="250">
        <f>S306*H306</f>
        <v>0</v>
      </c>
      <c r="AR306" s="25" t="s">
        <v>690</v>
      </c>
      <c r="AT306" s="25" t="s">
        <v>418</v>
      </c>
      <c r="AU306" s="25" t="s">
        <v>86</v>
      </c>
      <c r="AY306" s="25" t="s">
        <v>414</v>
      </c>
      <c r="BE306" s="251">
        <f>IF(N306="základní",J306,0)</f>
        <v>0</v>
      </c>
      <c r="BF306" s="251">
        <f>IF(N306="snížená",J306,0)</f>
        <v>0</v>
      </c>
      <c r="BG306" s="251">
        <f>IF(N306="zákl. přenesená",J306,0)</f>
        <v>0</v>
      </c>
      <c r="BH306" s="251">
        <f>IF(N306="sníž. přenesená",J306,0)</f>
        <v>0</v>
      </c>
      <c r="BI306" s="251">
        <f>IF(N306="nulová",J306,0)</f>
        <v>0</v>
      </c>
      <c r="BJ306" s="25" t="s">
        <v>83</v>
      </c>
      <c r="BK306" s="251">
        <f>ROUND(I306*H306,2)</f>
        <v>0</v>
      </c>
      <c r="BL306" s="25" t="s">
        <v>690</v>
      </c>
      <c r="BM306" s="25" t="s">
        <v>6367</v>
      </c>
    </row>
    <row r="307" s="13" customFormat="1">
      <c r="B307" s="265"/>
      <c r="C307" s="266"/>
      <c r="D307" s="252" t="s">
        <v>428</v>
      </c>
      <c r="E307" s="267" t="s">
        <v>21</v>
      </c>
      <c r="F307" s="268" t="s">
        <v>6368</v>
      </c>
      <c r="G307" s="266"/>
      <c r="H307" s="269">
        <v>1</v>
      </c>
      <c r="I307" s="270"/>
      <c r="J307" s="266"/>
      <c r="K307" s="266"/>
      <c r="L307" s="271"/>
      <c r="M307" s="272"/>
      <c r="N307" s="273"/>
      <c r="O307" s="273"/>
      <c r="P307" s="273"/>
      <c r="Q307" s="273"/>
      <c r="R307" s="273"/>
      <c r="S307" s="273"/>
      <c r="T307" s="274"/>
      <c r="AT307" s="275" t="s">
        <v>428</v>
      </c>
      <c r="AU307" s="275" t="s">
        <v>86</v>
      </c>
      <c r="AV307" s="13" t="s">
        <v>86</v>
      </c>
      <c r="AW307" s="13" t="s">
        <v>39</v>
      </c>
      <c r="AX307" s="13" t="s">
        <v>83</v>
      </c>
      <c r="AY307" s="275" t="s">
        <v>414</v>
      </c>
    </row>
    <row r="308" s="1" customFormat="1" ht="38.25" customHeight="1">
      <c r="B308" s="47"/>
      <c r="C308" s="298" t="s">
        <v>1670</v>
      </c>
      <c r="D308" s="298" t="s">
        <v>841</v>
      </c>
      <c r="E308" s="299" t="s">
        <v>6369</v>
      </c>
      <c r="F308" s="300" t="s">
        <v>6370</v>
      </c>
      <c r="G308" s="301" t="s">
        <v>4084</v>
      </c>
      <c r="H308" s="302">
        <v>1</v>
      </c>
      <c r="I308" s="303"/>
      <c r="J308" s="304">
        <f>ROUND(I308*H308,2)</f>
        <v>0</v>
      </c>
      <c r="K308" s="300" t="s">
        <v>21</v>
      </c>
      <c r="L308" s="305"/>
      <c r="M308" s="306" t="s">
        <v>21</v>
      </c>
      <c r="N308" s="307" t="s">
        <v>47</v>
      </c>
      <c r="O308" s="48"/>
      <c r="P308" s="249">
        <f>O308*H308</f>
        <v>0</v>
      </c>
      <c r="Q308" s="249">
        <v>0</v>
      </c>
      <c r="R308" s="249">
        <f>Q308*H308</f>
        <v>0</v>
      </c>
      <c r="S308" s="249">
        <v>0</v>
      </c>
      <c r="T308" s="250">
        <f>S308*H308</f>
        <v>0</v>
      </c>
      <c r="AR308" s="25" t="s">
        <v>818</v>
      </c>
      <c r="AT308" s="25" t="s">
        <v>841</v>
      </c>
      <c r="AU308" s="25" t="s">
        <v>86</v>
      </c>
      <c r="AY308" s="25" t="s">
        <v>414</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690</v>
      </c>
      <c r="BM308" s="25" t="s">
        <v>6371</v>
      </c>
    </row>
    <row r="309" s="1" customFormat="1" ht="16.5" customHeight="1">
      <c r="B309" s="47"/>
      <c r="C309" s="240" t="s">
        <v>1675</v>
      </c>
      <c r="D309" s="240" t="s">
        <v>418</v>
      </c>
      <c r="E309" s="241" t="s">
        <v>6372</v>
      </c>
      <c r="F309" s="242" t="s">
        <v>6373</v>
      </c>
      <c r="G309" s="243" t="s">
        <v>4084</v>
      </c>
      <c r="H309" s="244">
        <v>1</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690</v>
      </c>
      <c r="AT309" s="25" t="s">
        <v>418</v>
      </c>
      <c r="AU309" s="25" t="s">
        <v>86</v>
      </c>
      <c r="AY309" s="25" t="s">
        <v>414</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690</v>
      </c>
      <c r="BM309" s="25" t="s">
        <v>6374</v>
      </c>
    </row>
    <row r="310" s="13" customFormat="1">
      <c r="B310" s="265"/>
      <c r="C310" s="266"/>
      <c r="D310" s="252" t="s">
        <v>428</v>
      </c>
      <c r="E310" s="267" t="s">
        <v>21</v>
      </c>
      <c r="F310" s="268" t="s">
        <v>6375</v>
      </c>
      <c r="G310" s="266"/>
      <c r="H310" s="269">
        <v>1</v>
      </c>
      <c r="I310" s="270"/>
      <c r="J310" s="266"/>
      <c r="K310" s="266"/>
      <c r="L310" s="271"/>
      <c r="M310" s="272"/>
      <c r="N310" s="273"/>
      <c r="O310" s="273"/>
      <c r="P310" s="273"/>
      <c r="Q310" s="273"/>
      <c r="R310" s="273"/>
      <c r="S310" s="273"/>
      <c r="T310" s="274"/>
      <c r="AT310" s="275" t="s">
        <v>428</v>
      </c>
      <c r="AU310" s="275" t="s">
        <v>86</v>
      </c>
      <c r="AV310" s="13" t="s">
        <v>86</v>
      </c>
      <c r="AW310" s="13" t="s">
        <v>39</v>
      </c>
      <c r="AX310" s="13" t="s">
        <v>83</v>
      </c>
      <c r="AY310" s="275" t="s">
        <v>414</v>
      </c>
    </row>
    <row r="311" s="1" customFormat="1" ht="25.5" customHeight="1">
      <c r="B311" s="47"/>
      <c r="C311" s="298" t="s">
        <v>1680</v>
      </c>
      <c r="D311" s="298" t="s">
        <v>841</v>
      </c>
      <c r="E311" s="299" t="s">
        <v>6376</v>
      </c>
      <c r="F311" s="300" t="s">
        <v>6377</v>
      </c>
      <c r="G311" s="301" t="s">
        <v>4084</v>
      </c>
      <c r="H311" s="302">
        <v>1</v>
      </c>
      <c r="I311" s="303"/>
      <c r="J311" s="304">
        <f>ROUND(I311*H311,2)</f>
        <v>0</v>
      </c>
      <c r="K311" s="300" t="s">
        <v>21</v>
      </c>
      <c r="L311" s="305"/>
      <c r="M311" s="306" t="s">
        <v>21</v>
      </c>
      <c r="N311" s="307" t="s">
        <v>47</v>
      </c>
      <c r="O311" s="48"/>
      <c r="P311" s="249">
        <f>O311*H311</f>
        <v>0</v>
      </c>
      <c r="Q311" s="249">
        <v>0</v>
      </c>
      <c r="R311" s="249">
        <f>Q311*H311</f>
        <v>0</v>
      </c>
      <c r="S311" s="249">
        <v>0</v>
      </c>
      <c r="T311" s="250">
        <f>S311*H311</f>
        <v>0</v>
      </c>
      <c r="AR311" s="25" t="s">
        <v>818</v>
      </c>
      <c r="AT311" s="25" t="s">
        <v>841</v>
      </c>
      <c r="AU311" s="25" t="s">
        <v>86</v>
      </c>
      <c r="AY311" s="25" t="s">
        <v>414</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690</v>
      </c>
      <c r="BM311" s="25" t="s">
        <v>6378</v>
      </c>
    </row>
    <row r="312" s="1" customFormat="1" ht="16.5" customHeight="1">
      <c r="B312" s="47"/>
      <c r="C312" s="240" t="s">
        <v>1685</v>
      </c>
      <c r="D312" s="240" t="s">
        <v>418</v>
      </c>
      <c r="E312" s="241" t="s">
        <v>6379</v>
      </c>
      <c r="F312" s="242" t="s">
        <v>6380</v>
      </c>
      <c r="G312" s="243" t="s">
        <v>4084</v>
      </c>
      <c r="H312" s="244">
        <v>1</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690</v>
      </c>
      <c r="AT312" s="25" t="s">
        <v>418</v>
      </c>
      <c r="AU312" s="25" t="s">
        <v>86</v>
      </c>
      <c r="AY312" s="25" t="s">
        <v>414</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690</v>
      </c>
      <c r="BM312" s="25" t="s">
        <v>6381</v>
      </c>
    </row>
    <row r="313" s="13" customFormat="1">
      <c r="B313" s="265"/>
      <c r="C313" s="266"/>
      <c r="D313" s="252" t="s">
        <v>428</v>
      </c>
      <c r="E313" s="267" t="s">
        <v>21</v>
      </c>
      <c r="F313" s="268" t="s">
        <v>6382</v>
      </c>
      <c r="G313" s="266"/>
      <c r="H313" s="269">
        <v>1</v>
      </c>
      <c r="I313" s="270"/>
      <c r="J313" s="266"/>
      <c r="K313" s="266"/>
      <c r="L313" s="271"/>
      <c r="M313" s="272"/>
      <c r="N313" s="273"/>
      <c r="O313" s="273"/>
      <c r="P313" s="273"/>
      <c r="Q313" s="273"/>
      <c r="R313" s="273"/>
      <c r="S313" s="273"/>
      <c r="T313" s="274"/>
      <c r="AT313" s="275" t="s">
        <v>428</v>
      </c>
      <c r="AU313" s="275" t="s">
        <v>86</v>
      </c>
      <c r="AV313" s="13" t="s">
        <v>86</v>
      </c>
      <c r="AW313" s="13" t="s">
        <v>39</v>
      </c>
      <c r="AX313" s="13" t="s">
        <v>83</v>
      </c>
      <c r="AY313" s="275" t="s">
        <v>414</v>
      </c>
    </row>
    <row r="314" s="1" customFormat="1" ht="25.5" customHeight="1">
      <c r="B314" s="47"/>
      <c r="C314" s="298" t="s">
        <v>1690</v>
      </c>
      <c r="D314" s="298" t="s">
        <v>841</v>
      </c>
      <c r="E314" s="299" t="s">
        <v>6383</v>
      </c>
      <c r="F314" s="300" t="s">
        <v>6384</v>
      </c>
      <c r="G314" s="301" t="s">
        <v>4084</v>
      </c>
      <c r="H314" s="302">
        <v>1</v>
      </c>
      <c r="I314" s="303"/>
      <c r="J314" s="304">
        <f>ROUND(I314*H314,2)</f>
        <v>0</v>
      </c>
      <c r="K314" s="300" t="s">
        <v>21</v>
      </c>
      <c r="L314" s="305"/>
      <c r="M314" s="306" t="s">
        <v>21</v>
      </c>
      <c r="N314" s="307" t="s">
        <v>47</v>
      </c>
      <c r="O314" s="48"/>
      <c r="P314" s="249">
        <f>O314*H314</f>
        <v>0</v>
      </c>
      <c r="Q314" s="249">
        <v>0</v>
      </c>
      <c r="R314" s="249">
        <f>Q314*H314</f>
        <v>0</v>
      </c>
      <c r="S314" s="249">
        <v>0</v>
      </c>
      <c r="T314" s="250">
        <f>S314*H314</f>
        <v>0</v>
      </c>
      <c r="AR314" s="25" t="s">
        <v>818</v>
      </c>
      <c r="AT314" s="25" t="s">
        <v>841</v>
      </c>
      <c r="AU314" s="25" t="s">
        <v>86</v>
      </c>
      <c r="AY314" s="25" t="s">
        <v>414</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690</v>
      </c>
      <c r="BM314" s="25" t="s">
        <v>6385</v>
      </c>
    </row>
    <row r="315" s="1" customFormat="1" ht="16.5" customHeight="1">
      <c r="B315" s="47"/>
      <c r="C315" s="240" t="s">
        <v>1695</v>
      </c>
      <c r="D315" s="240" t="s">
        <v>418</v>
      </c>
      <c r="E315" s="241" t="s">
        <v>6386</v>
      </c>
      <c r="F315" s="242" t="s">
        <v>6387</v>
      </c>
      <c r="G315" s="243" t="s">
        <v>4084</v>
      </c>
      <c r="H315" s="244">
        <v>2</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690</v>
      </c>
      <c r="AT315" s="25" t="s">
        <v>418</v>
      </c>
      <c r="AU315" s="25" t="s">
        <v>86</v>
      </c>
      <c r="AY315" s="25" t="s">
        <v>414</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690</v>
      </c>
      <c r="BM315" s="25" t="s">
        <v>6388</v>
      </c>
    </row>
    <row r="316" s="13" customFormat="1">
      <c r="B316" s="265"/>
      <c r="C316" s="266"/>
      <c r="D316" s="252" t="s">
        <v>428</v>
      </c>
      <c r="E316" s="267" t="s">
        <v>21</v>
      </c>
      <c r="F316" s="268" t="s">
        <v>6389</v>
      </c>
      <c r="G316" s="266"/>
      <c r="H316" s="269">
        <v>2</v>
      </c>
      <c r="I316" s="270"/>
      <c r="J316" s="266"/>
      <c r="K316" s="266"/>
      <c r="L316" s="271"/>
      <c r="M316" s="272"/>
      <c r="N316" s="273"/>
      <c r="O316" s="273"/>
      <c r="P316" s="273"/>
      <c r="Q316" s="273"/>
      <c r="R316" s="273"/>
      <c r="S316" s="273"/>
      <c r="T316" s="274"/>
      <c r="AT316" s="275" t="s">
        <v>428</v>
      </c>
      <c r="AU316" s="275" t="s">
        <v>86</v>
      </c>
      <c r="AV316" s="13" t="s">
        <v>86</v>
      </c>
      <c r="AW316" s="13" t="s">
        <v>39</v>
      </c>
      <c r="AX316" s="13" t="s">
        <v>83</v>
      </c>
      <c r="AY316" s="275" t="s">
        <v>414</v>
      </c>
    </row>
    <row r="317" s="1" customFormat="1" ht="38.25" customHeight="1">
      <c r="B317" s="47"/>
      <c r="C317" s="298" t="s">
        <v>1699</v>
      </c>
      <c r="D317" s="298" t="s">
        <v>841</v>
      </c>
      <c r="E317" s="299" t="s">
        <v>6390</v>
      </c>
      <c r="F317" s="300" t="s">
        <v>6391</v>
      </c>
      <c r="G317" s="301" t="s">
        <v>4084</v>
      </c>
      <c r="H317" s="302">
        <v>2</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818</v>
      </c>
      <c r="AT317" s="25" t="s">
        <v>841</v>
      </c>
      <c r="AU317" s="25" t="s">
        <v>86</v>
      </c>
      <c r="AY317" s="25" t="s">
        <v>414</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690</v>
      </c>
      <c r="BM317" s="25" t="s">
        <v>6392</v>
      </c>
    </row>
    <row r="318" s="1" customFormat="1" ht="16.5" customHeight="1">
      <c r="B318" s="47"/>
      <c r="C318" s="240" t="s">
        <v>1703</v>
      </c>
      <c r="D318" s="240" t="s">
        <v>418</v>
      </c>
      <c r="E318" s="241" t="s">
        <v>6393</v>
      </c>
      <c r="F318" s="242" t="s">
        <v>6394</v>
      </c>
      <c r="G318" s="243" t="s">
        <v>4084</v>
      </c>
      <c r="H318" s="244">
        <v>1</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690</v>
      </c>
      <c r="AT318" s="25" t="s">
        <v>418</v>
      </c>
      <c r="AU318" s="25" t="s">
        <v>86</v>
      </c>
      <c r="AY318" s="25" t="s">
        <v>414</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690</v>
      </c>
      <c r="BM318" s="25" t="s">
        <v>6395</v>
      </c>
    </row>
    <row r="319" s="13" customFormat="1">
      <c r="B319" s="265"/>
      <c r="C319" s="266"/>
      <c r="D319" s="252" t="s">
        <v>428</v>
      </c>
      <c r="E319" s="267" t="s">
        <v>21</v>
      </c>
      <c r="F319" s="268" t="s">
        <v>6396</v>
      </c>
      <c r="G319" s="266"/>
      <c r="H319" s="269">
        <v>1</v>
      </c>
      <c r="I319" s="270"/>
      <c r="J319" s="266"/>
      <c r="K319" s="266"/>
      <c r="L319" s="271"/>
      <c r="M319" s="272"/>
      <c r="N319" s="273"/>
      <c r="O319" s="273"/>
      <c r="P319" s="273"/>
      <c r="Q319" s="273"/>
      <c r="R319" s="273"/>
      <c r="S319" s="273"/>
      <c r="T319" s="274"/>
      <c r="AT319" s="275" t="s">
        <v>428</v>
      </c>
      <c r="AU319" s="275" t="s">
        <v>86</v>
      </c>
      <c r="AV319" s="13" t="s">
        <v>86</v>
      </c>
      <c r="AW319" s="13" t="s">
        <v>39</v>
      </c>
      <c r="AX319" s="13" t="s">
        <v>83</v>
      </c>
      <c r="AY319" s="275" t="s">
        <v>414</v>
      </c>
    </row>
    <row r="320" s="1" customFormat="1" ht="25.5" customHeight="1">
      <c r="B320" s="47"/>
      <c r="C320" s="298" t="s">
        <v>1707</v>
      </c>
      <c r="D320" s="298" t="s">
        <v>841</v>
      </c>
      <c r="E320" s="299" t="s">
        <v>6397</v>
      </c>
      <c r="F320" s="300" t="s">
        <v>6398</v>
      </c>
      <c r="G320" s="301" t="s">
        <v>4084</v>
      </c>
      <c r="H320" s="302">
        <v>1</v>
      </c>
      <c r="I320" s="303"/>
      <c r="J320" s="304">
        <f>ROUND(I320*H320,2)</f>
        <v>0</v>
      </c>
      <c r="K320" s="300" t="s">
        <v>21</v>
      </c>
      <c r="L320" s="305"/>
      <c r="M320" s="306" t="s">
        <v>21</v>
      </c>
      <c r="N320" s="307" t="s">
        <v>47</v>
      </c>
      <c r="O320" s="48"/>
      <c r="P320" s="249">
        <f>O320*H320</f>
        <v>0</v>
      </c>
      <c r="Q320" s="249">
        <v>0</v>
      </c>
      <c r="R320" s="249">
        <f>Q320*H320</f>
        <v>0</v>
      </c>
      <c r="S320" s="249">
        <v>0</v>
      </c>
      <c r="T320" s="250">
        <f>S320*H320</f>
        <v>0</v>
      </c>
      <c r="AR320" s="25" t="s">
        <v>818</v>
      </c>
      <c r="AT320" s="25" t="s">
        <v>841</v>
      </c>
      <c r="AU320" s="25" t="s">
        <v>86</v>
      </c>
      <c r="AY320" s="25" t="s">
        <v>414</v>
      </c>
      <c r="BE320" s="251">
        <f>IF(N320="základní",J320,0)</f>
        <v>0</v>
      </c>
      <c r="BF320" s="251">
        <f>IF(N320="snížená",J320,0)</f>
        <v>0</v>
      </c>
      <c r="BG320" s="251">
        <f>IF(N320="zákl. přenesená",J320,0)</f>
        <v>0</v>
      </c>
      <c r="BH320" s="251">
        <f>IF(N320="sníž. přenesená",J320,0)</f>
        <v>0</v>
      </c>
      <c r="BI320" s="251">
        <f>IF(N320="nulová",J320,0)</f>
        <v>0</v>
      </c>
      <c r="BJ320" s="25" t="s">
        <v>83</v>
      </c>
      <c r="BK320" s="251">
        <f>ROUND(I320*H320,2)</f>
        <v>0</v>
      </c>
      <c r="BL320" s="25" t="s">
        <v>690</v>
      </c>
      <c r="BM320" s="25" t="s">
        <v>6399</v>
      </c>
    </row>
    <row r="321" s="1" customFormat="1" ht="16.5" customHeight="1">
      <c r="B321" s="47"/>
      <c r="C321" s="240" t="s">
        <v>1712</v>
      </c>
      <c r="D321" s="240" t="s">
        <v>418</v>
      </c>
      <c r="E321" s="241" t="s">
        <v>6400</v>
      </c>
      <c r="F321" s="242" t="s">
        <v>6401</v>
      </c>
      <c r="G321" s="243" t="s">
        <v>4084</v>
      </c>
      <c r="H321" s="244">
        <v>1</v>
      </c>
      <c r="I321" s="245"/>
      <c r="J321" s="246">
        <f>ROUND(I321*H321,2)</f>
        <v>0</v>
      </c>
      <c r="K321" s="242" t="s">
        <v>21</v>
      </c>
      <c r="L321" s="73"/>
      <c r="M321" s="247" t="s">
        <v>21</v>
      </c>
      <c r="N321" s="248" t="s">
        <v>47</v>
      </c>
      <c r="O321" s="48"/>
      <c r="P321" s="249">
        <f>O321*H321</f>
        <v>0</v>
      </c>
      <c r="Q321" s="249">
        <v>0</v>
      </c>
      <c r="R321" s="249">
        <f>Q321*H321</f>
        <v>0</v>
      </c>
      <c r="S321" s="249">
        <v>0</v>
      </c>
      <c r="T321" s="250">
        <f>S321*H321</f>
        <v>0</v>
      </c>
      <c r="AR321" s="25" t="s">
        <v>690</v>
      </c>
      <c r="AT321" s="25" t="s">
        <v>418</v>
      </c>
      <c r="AU321" s="25" t="s">
        <v>86</v>
      </c>
      <c r="AY321" s="25" t="s">
        <v>414</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690</v>
      </c>
      <c r="BM321" s="25" t="s">
        <v>6402</v>
      </c>
    </row>
    <row r="322" s="13" customFormat="1">
      <c r="B322" s="265"/>
      <c r="C322" s="266"/>
      <c r="D322" s="252" t="s">
        <v>428</v>
      </c>
      <c r="E322" s="267" t="s">
        <v>21</v>
      </c>
      <c r="F322" s="268" t="s">
        <v>6403</v>
      </c>
      <c r="G322" s="266"/>
      <c r="H322" s="269">
        <v>1</v>
      </c>
      <c r="I322" s="270"/>
      <c r="J322" s="266"/>
      <c r="K322" s="266"/>
      <c r="L322" s="271"/>
      <c r="M322" s="272"/>
      <c r="N322" s="273"/>
      <c r="O322" s="273"/>
      <c r="P322" s="273"/>
      <c r="Q322" s="273"/>
      <c r="R322" s="273"/>
      <c r="S322" s="273"/>
      <c r="T322" s="274"/>
      <c r="AT322" s="275" t="s">
        <v>428</v>
      </c>
      <c r="AU322" s="275" t="s">
        <v>86</v>
      </c>
      <c r="AV322" s="13" t="s">
        <v>86</v>
      </c>
      <c r="AW322" s="13" t="s">
        <v>39</v>
      </c>
      <c r="AX322" s="13" t="s">
        <v>83</v>
      </c>
      <c r="AY322" s="275" t="s">
        <v>414</v>
      </c>
    </row>
    <row r="323" s="1" customFormat="1" ht="25.5" customHeight="1">
      <c r="B323" s="47"/>
      <c r="C323" s="298" t="s">
        <v>1719</v>
      </c>
      <c r="D323" s="298" t="s">
        <v>841</v>
      </c>
      <c r="E323" s="299" t="s">
        <v>6404</v>
      </c>
      <c r="F323" s="300" t="s">
        <v>6405</v>
      </c>
      <c r="G323" s="301" t="s">
        <v>4084</v>
      </c>
      <c r="H323" s="302">
        <v>1</v>
      </c>
      <c r="I323" s="303"/>
      <c r="J323" s="304">
        <f>ROUND(I323*H323,2)</f>
        <v>0</v>
      </c>
      <c r="K323" s="300" t="s">
        <v>21</v>
      </c>
      <c r="L323" s="305"/>
      <c r="M323" s="306" t="s">
        <v>21</v>
      </c>
      <c r="N323" s="307" t="s">
        <v>47</v>
      </c>
      <c r="O323" s="48"/>
      <c r="P323" s="249">
        <f>O323*H323</f>
        <v>0</v>
      </c>
      <c r="Q323" s="249">
        <v>0</v>
      </c>
      <c r="R323" s="249">
        <f>Q323*H323</f>
        <v>0</v>
      </c>
      <c r="S323" s="249">
        <v>0</v>
      </c>
      <c r="T323" s="250">
        <f>S323*H323</f>
        <v>0</v>
      </c>
      <c r="AR323" s="25" t="s">
        <v>818</v>
      </c>
      <c r="AT323" s="25" t="s">
        <v>841</v>
      </c>
      <c r="AU323" s="25" t="s">
        <v>86</v>
      </c>
      <c r="AY323" s="25" t="s">
        <v>414</v>
      </c>
      <c r="BE323" s="251">
        <f>IF(N323="základní",J323,0)</f>
        <v>0</v>
      </c>
      <c r="BF323" s="251">
        <f>IF(N323="snížená",J323,0)</f>
        <v>0</v>
      </c>
      <c r="BG323" s="251">
        <f>IF(N323="zákl. přenesená",J323,0)</f>
        <v>0</v>
      </c>
      <c r="BH323" s="251">
        <f>IF(N323="sníž. přenesená",J323,0)</f>
        <v>0</v>
      </c>
      <c r="BI323" s="251">
        <f>IF(N323="nulová",J323,0)</f>
        <v>0</v>
      </c>
      <c r="BJ323" s="25" t="s">
        <v>83</v>
      </c>
      <c r="BK323" s="251">
        <f>ROUND(I323*H323,2)</f>
        <v>0</v>
      </c>
      <c r="BL323" s="25" t="s">
        <v>690</v>
      </c>
      <c r="BM323" s="25" t="s">
        <v>6406</v>
      </c>
    </row>
    <row r="324" s="1" customFormat="1" ht="16.5" customHeight="1">
      <c r="B324" s="47"/>
      <c r="C324" s="240" t="s">
        <v>1724</v>
      </c>
      <c r="D324" s="240" t="s">
        <v>418</v>
      </c>
      <c r="E324" s="241" t="s">
        <v>6407</v>
      </c>
      <c r="F324" s="242" t="s">
        <v>6408</v>
      </c>
      <c r="G324" s="243" t="s">
        <v>4084</v>
      </c>
      <c r="H324" s="244">
        <v>1</v>
      </c>
      <c r="I324" s="245"/>
      <c r="J324" s="246">
        <f>ROUND(I324*H324,2)</f>
        <v>0</v>
      </c>
      <c r="K324" s="242" t="s">
        <v>21</v>
      </c>
      <c r="L324" s="73"/>
      <c r="M324" s="247" t="s">
        <v>21</v>
      </c>
      <c r="N324" s="248" t="s">
        <v>47</v>
      </c>
      <c r="O324" s="48"/>
      <c r="P324" s="249">
        <f>O324*H324</f>
        <v>0</v>
      </c>
      <c r="Q324" s="249">
        <v>0</v>
      </c>
      <c r="R324" s="249">
        <f>Q324*H324</f>
        <v>0</v>
      </c>
      <c r="S324" s="249">
        <v>0</v>
      </c>
      <c r="T324" s="250">
        <f>S324*H324</f>
        <v>0</v>
      </c>
      <c r="AR324" s="25" t="s">
        <v>690</v>
      </c>
      <c r="AT324" s="25" t="s">
        <v>418</v>
      </c>
      <c r="AU324" s="25" t="s">
        <v>86</v>
      </c>
      <c r="AY324" s="25" t="s">
        <v>414</v>
      </c>
      <c r="BE324" s="251">
        <f>IF(N324="základní",J324,0)</f>
        <v>0</v>
      </c>
      <c r="BF324" s="251">
        <f>IF(N324="snížená",J324,0)</f>
        <v>0</v>
      </c>
      <c r="BG324" s="251">
        <f>IF(N324="zákl. přenesená",J324,0)</f>
        <v>0</v>
      </c>
      <c r="BH324" s="251">
        <f>IF(N324="sníž. přenesená",J324,0)</f>
        <v>0</v>
      </c>
      <c r="BI324" s="251">
        <f>IF(N324="nulová",J324,0)</f>
        <v>0</v>
      </c>
      <c r="BJ324" s="25" t="s">
        <v>83</v>
      </c>
      <c r="BK324" s="251">
        <f>ROUND(I324*H324,2)</f>
        <v>0</v>
      </c>
      <c r="BL324" s="25" t="s">
        <v>690</v>
      </c>
      <c r="BM324" s="25" t="s">
        <v>6409</v>
      </c>
    </row>
    <row r="325" s="13" customFormat="1">
      <c r="B325" s="265"/>
      <c r="C325" s="266"/>
      <c r="D325" s="252" t="s">
        <v>428</v>
      </c>
      <c r="E325" s="267" t="s">
        <v>21</v>
      </c>
      <c r="F325" s="268" t="s">
        <v>6410</v>
      </c>
      <c r="G325" s="266"/>
      <c r="H325" s="269">
        <v>1</v>
      </c>
      <c r="I325" s="270"/>
      <c r="J325" s="266"/>
      <c r="K325" s="266"/>
      <c r="L325" s="271"/>
      <c r="M325" s="272"/>
      <c r="N325" s="273"/>
      <c r="O325" s="273"/>
      <c r="P325" s="273"/>
      <c r="Q325" s="273"/>
      <c r="R325" s="273"/>
      <c r="S325" s="273"/>
      <c r="T325" s="274"/>
      <c r="AT325" s="275" t="s">
        <v>428</v>
      </c>
      <c r="AU325" s="275" t="s">
        <v>86</v>
      </c>
      <c r="AV325" s="13" t="s">
        <v>86</v>
      </c>
      <c r="AW325" s="13" t="s">
        <v>39</v>
      </c>
      <c r="AX325" s="13" t="s">
        <v>83</v>
      </c>
      <c r="AY325" s="275" t="s">
        <v>414</v>
      </c>
    </row>
    <row r="326" s="1" customFormat="1" ht="25.5" customHeight="1">
      <c r="B326" s="47"/>
      <c r="C326" s="298" t="s">
        <v>1729</v>
      </c>
      <c r="D326" s="298" t="s">
        <v>841</v>
      </c>
      <c r="E326" s="299" t="s">
        <v>6411</v>
      </c>
      <c r="F326" s="300" t="s">
        <v>6412</v>
      </c>
      <c r="G326" s="301" t="s">
        <v>4084</v>
      </c>
      <c r="H326" s="302">
        <v>1</v>
      </c>
      <c r="I326" s="303"/>
      <c r="J326" s="304">
        <f>ROUND(I326*H326,2)</f>
        <v>0</v>
      </c>
      <c r="K326" s="300" t="s">
        <v>21</v>
      </c>
      <c r="L326" s="305"/>
      <c r="M326" s="306" t="s">
        <v>21</v>
      </c>
      <c r="N326" s="307" t="s">
        <v>47</v>
      </c>
      <c r="O326" s="48"/>
      <c r="P326" s="249">
        <f>O326*H326</f>
        <v>0</v>
      </c>
      <c r="Q326" s="249">
        <v>0</v>
      </c>
      <c r="R326" s="249">
        <f>Q326*H326</f>
        <v>0</v>
      </c>
      <c r="S326" s="249">
        <v>0</v>
      </c>
      <c r="T326" s="250">
        <f>S326*H326</f>
        <v>0</v>
      </c>
      <c r="AR326" s="25" t="s">
        <v>818</v>
      </c>
      <c r="AT326" s="25" t="s">
        <v>841</v>
      </c>
      <c r="AU326" s="25" t="s">
        <v>86</v>
      </c>
      <c r="AY326" s="25" t="s">
        <v>414</v>
      </c>
      <c r="BE326" s="251">
        <f>IF(N326="základní",J326,0)</f>
        <v>0</v>
      </c>
      <c r="BF326" s="251">
        <f>IF(N326="snížená",J326,0)</f>
        <v>0</v>
      </c>
      <c r="BG326" s="251">
        <f>IF(N326="zákl. přenesená",J326,0)</f>
        <v>0</v>
      </c>
      <c r="BH326" s="251">
        <f>IF(N326="sníž. přenesená",J326,0)</f>
        <v>0</v>
      </c>
      <c r="BI326" s="251">
        <f>IF(N326="nulová",J326,0)</f>
        <v>0</v>
      </c>
      <c r="BJ326" s="25" t="s">
        <v>83</v>
      </c>
      <c r="BK326" s="251">
        <f>ROUND(I326*H326,2)</f>
        <v>0</v>
      </c>
      <c r="BL326" s="25" t="s">
        <v>690</v>
      </c>
      <c r="BM326" s="25" t="s">
        <v>6413</v>
      </c>
    </row>
    <row r="327" s="1" customFormat="1" ht="16.5" customHeight="1">
      <c r="B327" s="47"/>
      <c r="C327" s="240" t="s">
        <v>1734</v>
      </c>
      <c r="D327" s="240" t="s">
        <v>418</v>
      </c>
      <c r="E327" s="241" t="s">
        <v>6414</v>
      </c>
      <c r="F327" s="242" t="s">
        <v>6415</v>
      </c>
      <c r="G327" s="243" t="s">
        <v>4084</v>
      </c>
      <c r="H327" s="244">
        <v>1</v>
      </c>
      <c r="I327" s="245"/>
      <c r="J327" s="246">
        <f>ROUND(I327*H327,2)</f>
        <v>0</v>
      </c>
      <c r="K327" s="242" t="s">
        <v>21</v>
      </c>
      <c r="L327" s="73"/>
      <c r="M327" s="247" t="s">
        <v>21</v>
      </c>
      <c r="N327" s="248" t="s">
        <v>47</v>
      </c>
      <c r="O327" s="48"/>
      <c r="P327" s="249">
        <f>O327*H327</f>
        <v>0</v>
      </c>
      <c r="Q327" s="249">
        <v>0</v>
      </c>
      <c r="R327" s="249">
        <f>Q327*H327</f>
        <v>0</v>
      </c>
      <c r="S327" s="249">
        <v>0</v>
      </c>
      <c r="T327" s="250">
        <f>S327*H327</f>
        <v>0</v>
      </c>
      <c r="AR327" s="25" t="s">
        <v>690</v>
      </c>
      <c r="AT327" s="25" t="s">
        <v>418</v>
      </c>
      <c r="AU327" s="25" t="s">
        <v>86</v>
      </c>
      <c r="AY327" s="25" t="s">
        <v>414</v>
      </c>
      <c r="BE327" s="251">
        <f>IF(N327="základní",J327,0)</f>
        <v>0</v>
      </c>
      <c r="BF327" s="251">
        <f>IF(N327="snížená",J327,0)</f>
        <v>0</v>
      </c>
      <c r="BG327" s="251">
        <f>IF(N327="zákl. přenesená",J327,0)</f>
        <v>0</v>
      </c>
      <c r="BH327" s="251">
        <f>IF(N327="sníž. přenesená",J327,0)</f>
        <v>0</v>
      </c>
      <c r="BI327" s="251">
        <f>IF(N327="nulová",J327,0)</f>
        <v>0</v>
      </c>
      <c r="BJ327" s="25" t="s">
        <v>83</v>
      </c>
      <c r="BK327" s="251">
        <f>ROUND(I327*H327,2)</f>
        <v>0</v>
      </c>
      <c r="BL327" s="25" t="s">
        <v>690</v>
      </c>
      <c r="BM327" s="25" t="s">
        <v>6416</v>
      </c>
    </row>
    <row r="328" s="13" customFormat="1">
      <c r="B328" s="265"/>
      <c r="C328" s="266"/>
      <c r="D328" s="252" t="s">
        <v>428</v>
      </c>
      <c r="E328" s="267" t="s">
        <v>21</v>
      </c>
      <c r="F328" s="268" t="s">
        <v>6417</v>
      </c>
      <c r="G328" s="266"/>
      <c r="H328" s="269">
        <v>1</v>
      </c>
      <c r="I328" s="270"/>
      <c r="J328" s="266"/>
      <c r="K328" s="266"/>
      <c r="L328" s="271"/>
      <c r="M328" s="272"/>
      <c r="N328" s="273"/>
      <c r="O328" s="273"/>
      <c r="P328" s="273"/>
      <c r="Q328" s="273"/>
      <c r="R328" s="273"/>
      <c r="S328" s="273"/>
      <c r="T328" s="274"/>
      <c r="AT328" s="275" t="s">
        <v>428</v>
      </c>
      <c r="AU328" s="275" t="s">
        <v>86</v>
      </c>
      <c r="AV328" s="13" t="s">
        <v>86</v>
      </c>
      <c r="AW328" s="13" t="s">
        <v>39</v>
      </c>
      <c r="AX328" s="13" t="s">
        <v>83</v>
      </c>
      <c r="AY328" s="275" t="s">
        <v>414</v>
      </c>
    </row>
    <row r="329" s="1" customFormat="1" ht="38.25" customHeight="1">
      <c r="B329" s="47"/>
      <c r="C329" s="298" t="s">
        <v>1739</v>
      </c>
      <c r="D329" s="298" t="s">
        <v>841</v>
      </c>
      <c r="E329" s="299" t="s">
        <v>6418</v>
      </c>
      <c r="F329" s="300" t="s">
        <v>6419</v>
      </c>
      <c r="G329" s="301" t="s">
        <v>4084</v>
      </c>
      <c r="H329" s="302">
        <v>1</v>
      </c>
      <c r="I329" s="303"/>
      <c r="J329" s="304">
        <f>ROUND(I329*H329,2)</f>
        <v>0</v>
      </c>
      <c r="K329" s="300" t="s">
        <v>21</v>
      </c>
      <c r="L329" s="305"/>
      <c r="M329" s="306" t="s">
        <v>21</v>
      </c>
      <c r="N329" s="307" t="s">
        <v>47</v>
      </c>
      <c r="O329" s="48"/>
      <c r="P329" s="249">
        <f>O329*H329</f>
        <v>0</v>
      </c>
      <c r="Q329" s="249">
        <v>0</v>
      </c>
      <c r="R329" s="249">
        <f>Q329*H329</f>
        <v>0</v>
      </c>
      <c r="S329" s="249">
        <v>0</v>
      </c>
      <c r="T329" s="250">
        <f>S329*H329</f>
        <v>0</v>
      </c>
      <c r="AR329" s="25" t="s">
        <v>818</v>
      </c>
      <c r="AT329" s="25" t="s">
        <v>841</v>
      </c>
      <c r="AU329" s="25" t="s">
        <v>86</v>
      </c>
      <c r="AY329" s="25" t="s">
        <v>414</v>
      </c>
      <c r="BE329" s="251">
        <f>IF(N329="základní",J329,0)</f>
        <v>0</v>
      </c>
      <c r="BF329" s="251">
        <f>IF(N329="snížená",J329,0)</f>
        <v>0</v>
      </c>
      <c r="BG329" s="251">
        <f>IF(N329="zákl. přenesená",J329,0)</f>
        <v>0</v>
      </c>
      <c r="BH329" s="251">
        <f>IF(N329="sníž. přenesená",J329,0)</f>
        <v>0</v>
      </c>
      <c r="BI329" s="251">
        <f>IF(N329="nulová",J329,0)</f>
        <v>0</v>
      </c>
      <c r="BJ329" s="25" t="s">
        <v>83</v>
      </c>
      <c r="BK329" s="251">
        <f>ROUND(I329*H329,2)</f>
        <v>0</v>
      </c>
      <c r="BL329" s="25" t="s">
        <v>690</v>
      </c>
      <c r="BM329" s="25" t="s">
        <v>6420</v>
      </c>
    </row>
    <row r="330" s="1" customFormat="1" ht="16.5" customHeight="1">
      <c r="B330" s="47"/>
      <c r="C330" s="240" t="s">
        <v>1744</v>
      </c>
      <c r="D330" s="240" t="s">
        <v>418</v>
      </c>
      <c r="E330" s="241" t="s">
        <v>6421</v>
      </c>
      <c r="F330" s="242" t="s">
        <v>6422</v>
      </c>
      <c r="G330" s="243" t="s">
        <v>4084</v>
      </c>
      <c r="H330" s="244">
        <v>1</v>
      </c>
      <c r="I330" s="245"/>
      <c r="J330" s="246">
        <f>ROUND(I330*H330,2)</f>
        <v>0</v>
      </c>
      <c r="K330" s="242" t="s">
        <v>21</v>
      </c>
      <c r="L330" s="73"/>
      <c r="M330" s="247" t="s">
        <v>21</v>
      </c>
      <c r="N330" s="248" t="s">
        <v>47</v>
      </c>
      <c r="O330" s="48"/>
      <c r="P330" s="249">
        <f>O330*H330</f>
        <v>0</v>
      </c>
      <c r="Q330" s="249">
        <v>0</v>
      </c>
      <c r="R330" s="249">
        <f>Q330*H330</f>
        <v>0</v>
      </c>
      <c r="S330" s="249">
        <v>0</v>
      </c>
      <c r="T330" s="250">
        <f>S330*H330</f>
        <v>0</v>
      </c>
      <c r="AR330" s="25" t="s">
        <v>690</v>
      </c>
      <c r="AT330" s="25" t="s">
        <v>418</v>
      </c>
      <c r="AU330" s="25" t="s">
        <v>86</v>
      </c>
      <c r="AY330" s="25" t="s">
        <v>414</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690</v>
      </c>
      <c r="BM330" s="25" t="s">
        <v>6423</v>
      </c>
    </row>
    <row r="331" s="13" customFormat="1">
      <c r="B331" s="265"/>
      <c r="C331" s="266"/>
      <c r="D331" s="252" t="s">
        <v>428</v>
      </c>
      <c r="E331" s="267" t="s">
        <v>21</v>
      </c>
      <c r="F331" s="268" t="s">
        <v>6424</v>
      </c>
      <c r="G331" s="266"/>
      <c r="H331" s="269">
        <v>1</v>
      </c>
      <c r="I331" s="270"/>
      <c r="J331" s="266"/>
      <c r="K331" s="266"/>
      <c r="L331" s="271"/>
      <c r="M331" s="272"/>
      <c r="N331" s="273"/>
      <c r="O331" s="273"/>
      <c r="P331" s="273"/>
      <c r="Q331" s="273"/>
      <c r="R331" s="273"/>
      <c r="S331" s="273"/>
      <c r="T331" s="274"/>
      <c r="AT331" s="275" t="s">
        <v>428</v>
      </c>
      <c r="AU331" s="275" t="s">
        <v>86</v>
      </c>
      <c r="AV331" s="13" t="s">
        <v>86</v>
      </c>
      <c r="AW331" s="13" t="s">
        <v>39</v>
      </c>
      <c r="AX331" s="13" t="s">
        <v>83</v>
      </c>
      <c r="AY331" s="275" t="s">
        <v>414</v>
      </c>
    </row>
    <row r="332" s="1" customFormat="1" ht="38.25" customHeight="1">
      <c r="B332" s="47"/>
      <c r="C332" s="298" t="s">
        <v>1748</v>
      </c>
      <c r="D332" s="298" t="s">
        <v>841</v>
      </c>
      <c r="E332" s="299" t="s">
        <v>6425</v>
      </c>
      <c r="F332" s="300" t="s">
        <v>6426</v>
      </c>
      <c r="G332" s="301" t="s">
        <v>4084</v>
      </c>
      <c r="H332" s="302">
        <v>1</v>
      </c>
      <c r="I332" s="303"/>
      <c r="J332" s="304">
        <f>ROUND(I332*H332,2)</f>
        <v>0</v>
      </c>
      <c r="K332" s="300" t="s">
        <v>21</v>
      </c>
      <c r="L332" s="305"/>
      <c r="M332" s="306" t="s">
        <v>21</v>
      </c>
      <c r="N332" s="307" t="s">
        <v>47</v>
      </c>
      <c r="O332" s="48"/>
      <c r="P332" s="249">
        <f>O332*H332</f>
        <v>0</v>
      </c>
      <c r="Q332" s="249">
        <v>0</v>
      </c>
      <c r="R332" s="249">
        <f>Q332*H332</f>
        <v>0</v>
      </c>
      <c r="S332" s="249">
        <v>0</v>
      </c>
      <c r="T332" s="250">
        <f>S332*H332</f>
        <v>0</v>
      </c>
      <c r="AR332" s="25" t="s">
        <v>818</v>
      </c>
      <c r="AT332" s="25" t="s">
        <v>841</v>
      </c>
      <c r="AU332" s="25" t="s">
        <v>86</v>
      </c>
      <c r="AY332" s="25" t="s">
        <v>414</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690</v>
      </c>
      <c r="BM332" s="25" t="s">
        <v>6427</v>
      </c>
    </row>
    <row r="333" s="1" customFormat="1" ht="16.5" customHeight="1">
      <c r="B333" s="47"/>
      <c r="C333" s="240" t="s">
        <v>1752</v>
      </c>
      <c r="D333" s="240" t="s">
        <v>418</v>
      </c>
      <c r="E333" s="241" t="s">
        <v>6428</v>
      </c>
      <c r="F333" s="242" t="s">
        <v>6429</v>
      </c>
      <c r="G333" s="243" t="s">
        <v>4084</v>
      </c>
      <c r="H333" s="244">
        <v>1</v>
      </c>
      <c r="I333" s="245"/>
      <c r="J333" s="246">
        <f>ROUND(I333*H333,2)</f>
        <v>0</v>
      </c>
      <c r="K333" s="242" t="s">
        <v>21</v>
      </c>
      <c r="L333" s="73"/>
      <c r="M333" s="247" t="s">
        <v>21</v>
      </c>
      <c r="N333" s="248" t="s">
        <v>47</v>
      </c>
      <c r="O333" s="48"/>
      <c r="P333" s="249">
        <f>O333*H333</f>
        <v>0</v>
      </c>
      <c r="Q333" s="249">
        <v>0</v>
      </c>
      <c r="R333" s="249">
        <f>Q333*H333</f>
        <v>0</v>
      </c>
      <c r="S333" s="249">
        <v>0</v>
      </c>
      <c r="T333" s="250">
        <f>S333*H333</f>
        <v>0</v>
      </c>
      <c r="AR333" s="25" t="s">
        <v>690</v>
      </c>
      <c r="AT333" s="25" t="s">
        <v>418</v>
      </c>
      <c r="AU333" s="25" t="s">
        <v>86</v>
      </c>
      <c r="AY333" s="25" t="s">
        <v>414</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690</v>
      </c>
      <c r="BM333" s="25" t="s">
        <v>6430</v>
      </c>
    </row>
    <row r="334" s="13" customFormat="1">
      <c r="B334" s="265"/>
      <c r="C334" s="266"/>
      <c r="D334" s="252" t="s">
        <v>428</v>
      </c>
      <c r="E334" s="267" t="s">
        <v>21</v>
      </c>
      <c r="F334" s="268" t="s">
        <v>6431</v>
      </c>
      <c r="G334" s="266"/>
      <c r="H334" s="269">
        <v>1</v>
      </c>
      <c r="I334" s="270"/>
      <c r="J334" s="266"/>
      <c r="K334" s="266"/>
      <c r="L334" s="271"/>
      <c r="M334" s="272"/>
      <c r="N334" s="273"/>
      <c r="O334" s="273"/>
      <c r="P334" s="273"/>
      <c r="Q334" s="273"/>
      <c r="R334" s="273"/>
      <c r="S334" s="273"/>
      <c r="T334" s="274"/>
      <c r="AT334" s="275" t="s">
        <v>428</v>
      </c>
      <c r="AU334" s="275" t="s">
        <v>86</v>
      </c>
      <c r="AV334" s="13" t="s">
        <v>86</v>
      </c>
      <c r="AW334" s="13" t="s">
        <v>39</v>
      </c>
      <c r="AX334" s="13" t="s">
        <v>83</v>
      </c>
      <c r="AY334" s="275" t="s">
        <v>414</v>
      </c>
    </row>
    <row r="335" s="1" customFormat="1" ht="38.25" customHeight="1">
      <c r="B335" s="47"/>
      <c r="C335" s="298" t="s">
        <v>1756</v>
      </c>
      <c r="D335" s="298" t="s">
        <v>841</v>
      </c>
      <c r="E335" s="299" t="s">
        <v>6432</v>
      </c>
      <c r="F335" s="300" t="s">
        <v>6433</v>
      </c>
      <c r="G335" s="301" t="s">
        <v>4084</v>
      </c>
      <c r="H335" s="302">
        <v>1</v>
      </c>
      <c r="I335" s="303"/>
      <c r="J335" s="304">
        <f>ROUND(I335*H335,2)</f>
        <v>0</v>
      </c>
      <c r="K335" s="300" t="s">
        <v>21</v>
      </c>
      <c r="L335" s="305"/>
      <c r="M335" s="306" t="s">
        <v>21</v>
      </c>
      <c r="N335" s="307" t="s">
        <v>47</v>
      </c>
      <c r="O335" s="48"/>
      <c r="P335" s="249">
        <f>O335*H335</f>
        <v>0</v>
      </c>
      <c r="Q335" s="249">
        <v>0</v>
      </c>
      <c r="R335" s="249">
        <f>Q335*H335</f>
        <v>0</v>
      </c>
      <c r="S335" s="249">
        <v>0</v>
      </c>
      <c r="T335" s="250">
        <f>S335*H335</f>
        <v>0</v>
      </c>
      <c r="AR335" s="25" t="s">
        <v>818</v>
      </c>
      <c r="AT335" s="25" t="s">
        <v>841</v>
      </c>
      <c r="AU335" s="25" t="s">
        <v>86</v>
      </c>
      <c r="AY335" s="25" t="s">
        <v>414</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690</v>
      </c>
      <c r="BM335" s="25" t="s">
        <v>6434</v>
      </c>
    </row>
    <row r="336" s="1" customFormat="1" ht="16.5" customHeight="1">
      <c r="B336" s="47"/>
      <c r="C336" s="240" t="s">
        <v>1760</v>
      </c>
      <c r="D336" s="240" t="s">
        <v>418</v>
      </c>
      <c r="E336" s="241" t="s">
        <v>6435</v>
      </c>
      <c r="F336" s="242" t="s">
        <v>6436</v>
      </c>
      <c r="G336" s="243" t="s">
        <v>4084</v>
      </c>
      <c r="H336" s="244">
        <v>1</v>
      </c>
      <c r="I336" s="245"/>
      <c r="J336" s="246">
        <f>ROUND(I336*H336,2)</f>
        <v>0</v>
      </c>
      <c r="K336" s="242" t="s">
        <v>21</v>
      </c>
      <c r="L336" s="73"/>
      <c r="M336" s="247" t="s">
        <v>21</v>
      </c>
      <c r="N336" s="248" t="s">
        <v>47</v>
      </c>
      <c r="O336" s="48"/>
      <c r="P336" s="249">
        <f>O336*H336</f>
        <v>0</v>
      </c>
      <c r="Q336" s="249">
        <v>0</v>
      </c>
      <c r="R336" s="249">
        <f>Q336*H336</f>
        <v>0</v>
      </c>
      <c r="S336" s="249">
        <v>0</v>
      </c>
      <c r="T336" s="250">
        <f>S336*H336</f>
        <v>0</v>
      </c>
      <c r="AR336" s="25" t="s">
        <v>690</v>
      </c>
      <c r="AT336" s="25" t="s">
        <v>418</v>
      </c>
      <c r="AU336" s="25" t="s">
        <v>86</v>
      </c>
      <c r="AY336" s="25" t="s">
        <v>414</v>
      </c>
      <c r="BE336" s="251">
        <f>IF(N336="základní",J336,0)</f>
        <v>0</v>
      </c>
      <c r="BF336" s="251">
        <f>IF(N336="snížená",J336,0)</f>
        <v>0</v>
      </c>
      <c r="BG336" s="251">
        <f>IF(N336="zákl. přenesená",J336,0)</f>
        <v>0</v>
      </c>
      <c r="BH336" s="251">
        <f>IF(N336="sníž. přenesená",J336,0)</f>
        <v>0</v>
      </c>
      <c r="BI336" s="251">
        <f>IF(N336="nulová",J336,0)</f>
        <v>0</v>
      </c>
      <c r="BJ336" s="25" t="s">
        <v>83</v>
      </c>
      <c r="BK336" s="251">
        <f>ROUND(I336*H336,2)</f>
        <v>0</v>
      </c>
      <c r="BL336" s="25" t="s">
        <v>690</v>
      </c>
      <c r="BM336" s="25" t="s">
        <v>6437</v>
      </c>
    </row>
    <row r="337" s="13" customFormat="1">
      <c r="B337" s="265"/>
      <c r="C337" s="266"/>
      <c r="D337" s="252" t="s">
        <v>428</v>
      </c>
      <c r="E337" s="267" t="s">
        <v>21</v>
      </c>
      <c r="F337" s="268" t="s">
        <v>6438</v>
      </c>
      <c r="G337" s="266"/>
      <c r="H337" s="269">
        <v>1</v>
      </c>
      <c r="I337" s="270"/>
      <c r="J337" s="266"/>
      <c r="K337" s="266"/>
      <c r="L337" s="271"/>
      <c r="M337" s="272"/>
      <c r="N337" s="273"/>
      <c r="O337" s="273"/>
      <c r="P337" s="273"/>
      <c r="Q337" s="273"/>
      <c r="R337" s="273"/>
      <c r="S337" s="273"/>
      <c r="T337" s="274"/>
      <c r="AT337" s="275" t="s">
        <v>428</v>
      </c>
      <c r="AU337" s="275" t="s">
        <v>86</v>
      </c>
      <c r="AV337" s="13" t="s">
        <v>86</v>
      </c>
      <c r="AW337" s="13" t="s">
        <v>39</v>
      </c>
      <c r="AX337" s="13" t="s">
        <v>83</v>
      </c>
      <c r="AY337" s="275" t="s">
        <v>414</v>
      </c>
    </row>
    <row r="338" s="1" customFormat="1" ht="25.5" customHeight="1">
      <c r="B338" s="47"/>
      <c r="C338" s="298" t="s">
        <v>1767</v>
      </c>
      <c r="D338" s="298" t="s">
        <v>841</v>
      </c>
      <c r="E338" s="299" t="s">
        <v>6439</v>
      </c>
      <c r="F338" s="300" t="s">
        <v>6440</v>
      </c>
      <c r="G338" s="301" t="s">
        <v>4084</v>
      </c>
      <c r="H338" s="302">
        <v>1</v>
      </c>
      <c r="I338" s="303"/>
      <c r="J338" s="304">
        <f>ROUND(I338*H338,2)</f>
        <v>0</v>
      </c>
      <c r="K338" s="300" t="s">
        <v>21</v>
      </c>
      <c r="L338" s="305"/>
      <c r="M338" s="306" t="s">
        <v>21</v>
      </c>
      <c r="N338" s="307" t="s">
        <v>47</v>
      </c>
      <c r="O338" s="48"/>
      <c r="P338" s="249">
        <f>O338*H338</f>
        <v>0</v>
      </c>
      <c r="Q338" s="249">
        <v>0</v>
      </c>
      <c r="R338" s="249">
        <f>Q338*H338</f>
        <v>0</v>
      </c>
      <c r="S338" s="249">
        <v>0</v>
      </c>
      <c r="T338" s="250">
        <f>S338*H338</f>
        <v>0</v>
      </c>
      <c r="AR338" s="25" t="s">
        <v>818</v>
      </c>
      <c r="AT338" s="25" t="s">
        <v>841</v>
      </c>
      <c r="AU338" s="25" t="s">
        <v>86</v>
      </c>
      <c r="AY338" s="25" t="s">
        <v>414</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690</v>
      </c>
      <c r="BM338" s="25" t="s">
        <v>6441</v>
      </c>
    </row>
    <row r="339" s="1" customFormat="1" ht="16.5" customHeight="1">
      <c r="B339" s="47"/>
      <c r="C339" s="240" t="s">
        <v>1772</v>
      </c>
      <c r="D339" s="240" t="s">
        <v>418</v>
      </c>
      <c r="E339" s="241" t="s">
        <v>6442</v>
      </c>
      <c r="F339" s="242" t="s">
        <v>6443</v>
      </c>
      <c r="G339" s="243" t="s">
        <v>4084</v>
      </c>
      <c r="H339" s="244">
        <v>1</v>
      </c>
      <c r="I339" s="245"/>
      <c r="J339" s="246">
        <f>ROUND(I339*H339,2)</f>
        <v>0</v>
      </c>
      <c r="K339" s="242" t="s">
        <v>21</v>
      </c>
      <c r="L339" s="73"/>
      <c r="M339" s="247" t="s">
        <v>21</v>
      </c>
      <c r="N339" s="248" t="s">
        <v>47</v>
      </c>
      <c r="O339" s="48"/>
      <c r="P339" s="249">
        <f>O339*H339</f>
        <v>0</v>
      </c>
      <c r="Q339" s="249">
        <v>0</v>
      </c>
      <c r="R339" s="249">
        <f>Q339*H339</f>
        <v>0</v>
      </c>
      <c r="S339" s="249">
        <v>0</v>
      </c>
      <c r="T339" s="250">
        <f>S339*H339</f>
        <v>0</v>
      </c>
      <c r="AR339" s="25" t="s">
        <v>690</v>
      </c>
      <c r="AT339" s="25" t="s">
        <v>418</v>
      </c>
      <c r="AU339" s="25" t="s">
        <v>86</v>
      </c>
      <c r="AY339" s="25" t="s">
        <v>414</v>
      </c>
      <c r="BE339" s="251">
        <f>IF(N339="základní",J339,0)</f>
        <v>0</v>
      </c>
      <c r="BF339" s="251">
        <f>IF(N339="snížená",J339,0)</f>
        <v>0</v>
      </c>
      <c r="BG339" s="251">
        <f>IF(N339="zákl. přenesená",J339,0)</f>
        <v>0</v>
      </c>
      <c r="BH339" s="251">
        <f>IF(N339="sníž. přenesená",J339,0)</f>
        <v>0</v>
      </c>
      <c r="BI339" s="251">
        <f>IF(N339="nulová",J339,0)</f>
        <v>0</v>
      </c>
      <c r="BJ339" s="25" t="s">
        <v>83</v>
      </c>
      <c r="BK339" s="251">
        <f>ROUND(I339*H339,2)</f>
        <v>0</v>
      </c>
      <c r="BL339" s="25" t="s">
        <v>690</v>
      </c>
      <c r="BM339" s="25" t="s">
        <v>6444</v>
      </c>
    </row>
    <row r="340" s="13" customFormat="1">
      <c r="B340" s="265"/>
      <c r="C340" s="266"/>
      <c r="D340" s="252" t="s">
        <v>428</v>
      </c>
      <c r="E340" s="267" t="s">
        <v>21</v>
      </c>
      <c r="F340" s="268" t="s">
        <v>6445</v>
      </c>
      <c r="G340" s="266"/>
      <c r="H340" s="269">
        <v>1</v>
      </c>
      <c r="I340" s="270"/>
      <c r="J340" s="266"/>
      <c r="K340" s="266"/>
      <c r="L340" s="271"/>
      <c r="M340" s="272"/>
      <c r="N340" s="273"/>
      <c r="O340" s="273"/>
      <c r="P340" s="273"/>
      <c r="Q340" s="273"/>
      <c r="R340" s="273"/>
      <c r="S340" s="273"/>
      <c r="T340" s="274"/>
      <c r="AT340" s="275" t="s">
        <v>428</v>
      </c>
      <c r="AU340" s="275" t="s">
        <v>86</v>
      </c>
      <c r="AV340" s="13" t="s">
        <v>86</v>
      </c>
      <c r="AW340" s="13" t="s">
        <v>39</v>
      </c>
      <c r="AX340" s="13" t="s">
        <v>83</v>
      </c>
      <c r="AY340" s="275" t="s">
        <v>414</v>
      </c>
    </row>
    <row r="341" s="1" customFormat="1" ht="25.5" customHeight="1">
      <c r="B341" s="47"/>
      <c r="C341" s="298" t="s">
        <v>1780</v>
      </c>
      <c r="D341" s="298" t="s">
        <v>841</v>
      </c>
      <c r="E341" s="299" t="s">
        <v>6446</v>
      </c>
      <c r="F341" s="300" t="s">
        <v>6447</v>
      </c>
      <c r="G341" s="301" t="s">
        <v>4084</v>
      </c>
      <c r="H341" s="302">
        <v>1</v>
      </c>
      <c r="I341" s="303"/>
      <c r="J341" s="304">
        <f>ROUND(I341*H341,2)</f>
        <v>0</v>
      </c>
      <c r="K341" s="300" t="s">
        <v>21</v>
      </c>
      <c r="L341" s="305"/>
      <c r="M341" s="306" t="s">
        <v>21</v>
      </c>
      <c r="N341" s="307" t="s">
        <v>47</v>
      </c>
      <c r="O341" s="48"/>
      <c r="P341" s="249">
        <f>O341*H341</f>
        <v>0</v>
      </c>
      <c r="Q341" s="249">
        <v>0</v>
      </c>
      <c r="R341" s="249">
        <f>Q341*H341</f>
        <v>0</v>
      </c>
      <c r="S341" s="249">
        <v>0</v>
      </c>
      <c r="T341" s="250">
        <f>S341*H341</f>
        <v>0</v>
      </c>
      <c r="AR341" s="25" t="s">
        <v>818</v>
      </c>
      <c r="AT341" s="25" t="s">
        <v>841</v>
      </c>
      <c r="AU341" s="25" t="s">
        <v>86</v>
      </c>
      <c r="AY341" s="25" t="s">
        <v>414</v>
      </c>
      <c r="BE341" s="251">
        <f>IF(N341="základní",J341,0)</f>
        <v>0</v>
      </c>
      <c r="BF341" s="251">
        <f>IF(N341="snížená",J341,0)</f>
        <v>0</v>
      </c>
      <c r="BG341" s="251">
        <f>IF(N341="zákl. přenesená",J341,0)</f>
        <v>0</v>
      </c>
      <c r="BH341" s="251">
        <f>IF(N341="sníž. přenesená",J341,0)</f>
        <v>0</v>
      </c>
      <c r="BI341" s="251">
        <f>IF(N341="nulová",J341,0)</f>
        <v>0</v>
      </c>
      <c r="BJ341" s="25" t="s">
        <v>83</v>
      </c>
      <c r="BK341" s="251">
        <f>ROUND(I341*H341,2)</f>
        <v>0</v>
      </c>
      <c r="BL341" s="25" t="s">
        <v>690</v>
      </c>
      <c r="BM341" s="25" t="s">
        <v>6448</v>
      </c>
    </row>
    <row r="342" s="1" customFormat="1" ht="16.5" customHeight="1">
      <c r="B342" s="47"/>
      <c r="C342" s="240" t="s">
        <v>1787</v>
      </c>
      <c r="D342" s="240" t="s">
        <v>418</v>
      </c>
      <c r="E342" s="241" t="s">
        <v>6449</v>
      </c>
      <c r="F342" s="242" t="s">
        <v>6450</v>
      </c>
      <c r="G342" s="243" t="s">
        <v>4084</v>
      </c>
      <c r="H342" s="244">
        <v>1</v>
      </c>
      <c r="I342" s="245"/>
      <c r="J342" s="246">
        <f>ROUND(I342*H342,2)</f>
        <v>0</v>
      </c>
      <c r="K342" s="242" t="s">
        <v>21</v>
      </c>
      <c r="L342" s="73"/>
      <c r="M342" s="247" t="s">
        <v>21</v>
      </c>
      <c r="N342" s="248" t="s">
        <v>47</v>
      </c>
      <c r="O342" s="48"/>
      <c r="P342" s="249">
        <f>O342*H342</f>
        <v>0</v>
      </c>
      <c r="Q342" s="249">
        <v>0</v>
      </c>
      <c r="R342" s="249">
        <f>Q342*H342</f>
        <v>0</v>
      </c>
      <c r="S342" s="249">
        <v>0</v>
      </c>
      <c r="T342" s="250">
        <f>S342*H342</f>
        <v>0</v>
      </c>
      <c r="AR342" s="25" t="s">
        <v>690</v>
      </c>
      <c r="AT342" s="25" t="s">
        <v>418</v>
      </c>
      <c r="AU342" s="25" t="s">
        <v>86</v>
      </c>
      <c r="AY342" s="25" t="s">
        <v>414</v>
      </c>
      <c r="BE342" s="251">
        <f>IF(N342="základní",J342,0)</f>
        <v>0</v>
      </c>
      <c r="BF342" s="251">
        <f>IF(N342="snížená",J342,0)</f>
        <v>0</v>
      </c>
      <c r="BG342" s="251">
        <f>IF(N342="zákl. přenesená",J342,0)</f>
        <v>0</v>
      </c>
      <c r="BH342" s="251">
        <f>IF(N342="sníž. přenesená",J342,0)</f>
        <v>0</v>
      </c>
      <c r="BI342" s="251">
        <f>IF(N342="nulová",J342,0)</f>
        <v>0</v>
      </c>
      <c r="BJ342" s="25" t="s">
        <v>83</v>
      </c>
      <c r="BK342" s="251">
        <f>ROUND(I342*H342,2)</f>
        <v>0</v>
      </c>
      <c r="BL342" s="25" t="s">
        <v>690</v>
      </c>
      <c r="BM342" s="25" t="s">
        <v>6451</v>
      </c>
    </row>
    <row r="343" s="13" customFormat="1">
      <c r="B343" s="265"/>
      <c r="C343" s="266"/>
      <c r="D343" s="252" t="s">
        <v>428</v>
      </c>
      <c r="E343" s="267" t="s">
        <v>21</v>
      </c>
      <c r="F343" s="268" t="s">
        <v>6452</v>
      </c>
      <c r="G343" s="266"/>
      <c r="H343" s="269">
        <v>1</v>
      </c>
      <c r="I343" s="270"/>
      <c r="J343" s="266"/>
      <c r="K343" s="266"/>
      <c r="L343" s="271"/>
      <c r="M343" s="272"/>
      <c r="N343" s="273"/>
      <c r="O343" s="273"/>
      <c r="P343" s="273"/>
      <c r="Q343" s="273"/>
      <c r="R343" s="273"/>
      <c r="S343" s="273"/>
      <c r="T343" s="274"/>
      <c r="AT343" s="275" t="s">
        <v>428</v>
      </c>
      <c r="AU343" s="275" t="s">
        <v>86</v>
      </c>
      <c r="AV343" s="13" t="s">
        <v>86</v>
      </c>
      <c r="AW343" s="13" t="s">
        <v>39</v>
      </c>
      <c r="AX343" s="13" t="s">
        <v>83</v>
      </c>
      <c r="AY343" s="275" t="s">
        <v>414</v>
      </c>
    </row>
    <row r="344" s="1" customFormat="1" ht="25.5" customHeight="1">
      <c r="B344" s="47"/>
      <c r="C344" s="298" t="s">
        <v>1794</v>
      </c>
      <c r="D344" s="298" t="s">
        <v>841</v>
      </c>
      <c r="E344" s="299" t="s">
        <v>6453</v>
      </c>
      <c r="F344" s="300" t="s">
        <v>6454</v>
      </c>
      <c r="G344" s="301" t="s">
        <v>4084</v>
      </c>
      <c r="H344" s="302">
        <v>1</v>
      </c>
      <c r="I344" s="303"/>
      <c r="J344" s="304">
        <f>ROUND(I344*H344,2)</f>
        <v>0</v>
      </c>
      <c r="K344" s="300" t="s">
        <v>21</v>
      </c>
      <c r="L344" s="305"/>
      <c r="M344" s="306" t="s">
        <v>21</v>
      </c>
      <c r="N344" s="307" t="s">
        <v>47</v>
      </c>
      <c r="O344" s="48"/>
      <c r="P344" s="249">
        <f>O344*H344</f>
        <v>0</v>
      </c>
      <c r="Q344" s="249">
        <v>0</v>
      </c>
      <c r="R344" s="249">
        <f>Q344*H344</f>
        <v>0</v>
      </c>
      <c r="S344" s="249">
        <v>0</v>
      </c>
      <c r="T344" s="250">
        <f>S344*H344</f>
        <v>0</v>
      </c>
      <c r="AR344" s="25" t="s">
        <v>818</v>
      </c>
      <c r="AT344" s="25" t="s">
        <v>841</v>
      </c>
      <c r="AU344" s="25" t="s">
        <v>86</v>
      </c>
      <c r="AY344" s="25" t="s">
        <v>414</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690</v>
      </c>
      <c r="BM344" s="25" t="s">
        <v>6455</v>
      </c>
    </row>
    <row r="345" s="1" customFormat="1" ht="16.5" customHeight="1">
      <c r="B345" s="47"/>
      <c r="C345" s="240" t="s">
        <v>1800</v>
      </c>
      <c r="D345" s="240" t="s">
        <v>418</v>
      </c>
      <c r="E345" s="241" t="s">
        <v>6456</v>
      </c>
      <c r="F345" s="242" t="s">
        <v>6149</v>
      </c>
      <c r="G345" s="243" t="s">
        <v>4084</v>
      </c>
      <c r="H345" s="244">
        <v>1</v>
      </c>
      <c r="I345" s="245"/>
      <c r="J345" s="246">
        <f>ROUND(I345*H345,2)</f>
        <v>0</v>
      </c>
      <c r="K345" s="242" t="s">
        <v>21</v>
      </c>
      <c r="L345" s="73"/>
      <c r="M345" s="247" t="s">
        <v>21</v>
      </c>
      <c r="N345" s="248" t="s">
        <v>47</v>
      </c>
      <c r="O345" s="48"/>
      <c r="P345" s="249">
        <f>O345*H345</f>
        <v>0</v>
      </c>
      <c r="Q345" s="249">
        <v>0</v>
      </c>
      <c r="R345" s="249">
        <f>Q345*H345</f>
        <v>0</v>
      </c>
      <c r="S345" s="249">
        <v>0</v>
      </c>
      <c r="T345" s="250">
        <f>S345*H345</f>
        <v>0</v>
      </c>
      <c r="AR345" s="25" t="s">
        <v>690</v>
      </c>
      <c r="AT345" s="25" t="s">
        <v>418</v>
      </c>
      <c r="AU345" s="25" t="s">
        <v>86</v>
      </c>
      <c r="AY345" s="25" t="s">
        <v>414</v>
      </c>
      <c r="BE345" s="251">
        <f>IF(N345="základní",J345,0)</f>
        <v>0</v>
      </c>
      <c r="BF345" s="251">
        <f>IF(N345="snížená",J345,0)</f>
        <v>0</v>
      </c>
      <c r="BG345" s="251">
        <f>IF(N345="zákl. přenesená",J345,0)</f>
        <v>0</v>
      </c>
      <c r="BH345" s="251">
        <f>IF(N345="sníž. přenesená",J345,0)</f>
        <v>0</v>
      </c>
      <c r="BI345" s="251">
        <f>IF(N345="nulová",J345,0)</f>
        <v>0</v>
      </c>
      <c r="BJ345" s="25" t="s">
        <v>83</v>
      </c>
      <c r="BK345" s="251">
        <f>ROUND(I345*H345,2)</f>
        <v>0</v>
      </c>
      <c r="BL345" s="25" t="s">
        <v>690</v>
      </c>
      <c r="BM345" s="25" t="s">
        <v>6457</v>
      </c>
    </row>
    <row r="346" s="13" customFormat="1">
      <c r="B346" s="265"/>
      <c r="C346" s="266"/>
      <c r="D346" s="252" t="s">
        <v>428</v>
      </c>
      <c r="E346" s="267" t="s">
        <v>21</v>
      </c>
      <c r="F346" s="268" t="s">
        <v>6458</v>
      </c>
      <c r="G346" s="266"/>
      <c r="H346" s="269">
        <v>1</v>
      </c>
      <c r="I346" s="270"/>
      <c r="J346" s="266"/>
      <c r="K346" s="266"/>
      <c r="L346" s="271"/>
      <c r="M346" s="272"/>
      <c r="N346" s="273"/>
      <c r="O346" s="273"/>
      <c r="P346" s="273"/>
      <c r="Q346" s="273"/>
      <c r="R346" s="273"/>
      <c r="S346" s="273"/>
      <c r="T346" s="274"/>
      <c r="AT346" s="275" t="s">
        <v>428</v>
      </c>
      <c r="AU346" s="275" t="s">
        <v>86</v>
      </c>
      <c r="AV346" s="13" t="s">
        <v>86</v>
      </c>
      <c r="AW346" s="13" t="s">
        <v>39</v>
      </c>
      <c r="AX346" s="13" t="s">
        <v>83</v>
      </c>
      <c r="AY346" s="275" t="s">
        <v>414</v>
      </c>
    </row>
    <row r="347" s="1" customFormat="1" ht="25.5" customHeight="1">
      <c r="B347" s="47"/>
      <c r="C347" s="298" t="s">
        <v>1806</v>
      </c>
      <c r="D347" s="298" t="s">
        <v>841</v>
      </c>
      <c r="E347" s="299" t="s">
        <v>6459</v>
      </c>
      <c r="F347" s="300" t="s">
        <v>6460</v>
      </c>
      <c r="G347" s="301" t="s">
        <v>4084</v>
      </c>
      <c r="H347" s="302">
        <v>1</v>
      </c>
      <c r="I347" s="303"/>
      <c r="J347" s="304">
        <f>ROUND(I347*H347,2)</f>
        <v>0</v>
      </c>
      <c r="K347" s="300" t="s">
        <v>21</v>
      </c>
      <c r="L347" s="305"/>
      <c r="M347" s="306" t="s">
        <v>21</v>
      </c>
      <c r="N347" s="307" t="s">
        <v>47</v>
      </c>
      <c r="O347" s="48"/>
      <c r="P347" s="249">
        <f>O347*H347</f>
        <v>0</v>
      </c>
      <c r="Q347" s="249">
        <v>0</v>
      </c>
      <c r="R347" s="249">
        <f>Q347*H347</f>
        <v>0</v>
      </c>
      <c r="S347" s="249">
        <v>0</v>
      </c>
      <c r="T347" s="250">
        <f>S347*H347</f>
        <v>0</v>
      </c>
      <c r="AR347" s="25" t="s">
        <v>818</v>
      </c>
      <c r="AT347" s="25" t="s">
        <v>841</v>
      </c>
      <c r="AU347" s="25" t="s">
        <v>86</v>
      </c>
      <c r="AY347" s="25" t="s">
        <v>414</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690</v>
      </c>
      <c r="BM347" s="25" t="s">
        <v>6461</v>
      </c>
    </row>
    <row r="348" s="1" customFormat="1" ht="16.5" customHeight="1">
      <c r="B348" s="47"/>
      <c r="C348" s="240" t="s">
        <v>1813</v>
      </c>
      <c r="D348" s="240" t="s">
        <v>418</v>
      </c>
      <c r="E348" s="241" t="s">
        <v>6462</v>
      </c>
      <c r="F348" s="242" t="s">
        <v>6035</v>
      </c>
      <c r="G348" s="243" t="s">
        <v>192</v>
      </c>
      <c r="H348" s="244">
        <v>164</v>
      </c>
      <c r="I348" s="245"/>
      <c r="J348" s="246">
        <f>ROUND(I348*H348,2)</f>
        <v>0</v>
      </c>
      <c r="K348" s="242" t="s">
        <v>21</v>
      </c>
      <c r="L348" s="73"/>
      <c r="M348" s="247" t="s">
        <v>21</v>
      </c>
      <c r="N348" s="248" t="s">
        <v>47</v>
      </c>
      <c r="O348" s="48"/>
      <c r="P348" s="249">
        <f>O348*H348</f>
        <v>0</v>
      </c>
      <c r="Q348" s="249">
        <v>0</v>
      </c>
      <c r="R348" s="249">
        <f>Q348*H348</f>
        <v>0</v>
      </c>
      <c r="S348" s="249">
        <v>0</v>
      </c>
      <c r="T348" s="250">
        <f>S348*H348</f>
        <v>0</v>
      </c>
      <c r="AR348" s="25" t="s">
        <v>690</v>
      </c>
      <c r="AT348" s="25" t="s">
        <v>418</v>
      </c>
      <c r="AU348" s="25" t="s">
        <v>86</v>
      </c>
      <c r="AY348" s="25" t="s">
        <v>414</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690</v>
      </c>
      <c r="BM348" s="25" t="s">
        <v>6463</v>
      </c>
    </row>
    <row r="349" s="13" customFormat="1">
      <c r="B349" s="265"/>
      <c r="C349" s="266"/>
      <c r="D349" s="252" t="s">
        <v>428</v>
      </c>
      <c r="E349" s="267" t="s">
        <v>21</v>
      </c>
      <c r="F349" s="268" t="s">
        <v>6464</v>
      </c>
      <c r="G349" s="266"/>
      <c r="H349" s="269">
        <v>164</v>
      </c>
      <c r="I349" s="270"/>
      <c r="J349" s="266"/>
      <c r="K349" s="266"/>
      <c r="L349" s="271"/>
      <c r="M349" s="272"/>
      <c r="N349" s="273"/>
      <c r="O349" s="273"/>
      <c r="P349" s="273"/>
      <c r="Q349" s="273"/>
      <c r="R349" s="273"/>
      <c r="S349" s="273"/>
      <c r="T349" s="274"/>
      <c r="AT349" s="275" t="s">
        <v>428</v>
      </c>
      <c r="AU349" s="275" t="s">
        <v>86</v>
      </c>
      <c r="AV349" s="13" t="s">
        <v>86</v>
      </c>
      <c r="AW349" s="13" t="s">
        <v>39</v>
      </c>
      <c r="AX349" s="13" t="s">
        <v>83</v>
      </c>
      <c r="AY349" s="275" t="s">
        <v>414</v>
      </c>
    </row>
    <row r="350" s="1" customFormat="1" ht="63.75" customHeight="1">
      <c r="B350" s="47"/>
      <c r="C350" s="298" t="s">
        <v>1820</v>
      </c>
      <c r="D350" s="298" t="s">
        <v>841</v>
      </c>
      <c r="E350" s="299" t="s">
        <v>6465</v>
      </c>
      <c r="F350" s="300" t="s">
        <v>6466</v>
      </c>
      <c r="G350" s="301" t="s">
        <v>192</v>
      </c>
      <c r="H350" s="302">
        <v>164</v>
      </c>
      <c r="I350" s="303"/>
      <c r="J350" s="304">
        <f>ROUND(I350*H350,2)</f>
        <v>0</v>
      </c>
      <c r="K350" s="300" t="s">
        <v>21</v>
      </c>
      <c r="L350" s="305"/>
      <c r="M350" s="306" t="s">
        <v>21</v>
      </c>
      <c r="N350" s="307" t="s">
        <v>47</v>
      </c>
      <c r="O350" s="48"/>
      <c r="P350" s="249">
        <f>O350*H350</f>
        <v>0</v>
      </c>
      <c r="Q350" s="249">
        <v>0</v>
      </c>
      <c r="R350" s="249">
        <f>Q350*H350</f>
        <v>0</v>
      </c>
      <c r="S350" s="249">
        <v>0</v>
      </c>
      <c r="T350" s="250">
        <f>S350*H350</f>
        <v>0</v>
      </c>
      <c r="AR350" s="25" t="s">
        <v>818</v>
      </c>
      <c r="AT350" s="25" t="s">
        <v>841</v>
      </c>
      <c r="AU350" s="25" t="s">
        <v>86</v>
      </c>
      <c r="AY350" s="25" t="s">
        <v>414</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690</v>
      </c>
      <c r="BM350" s="25" t="s">
        <v>6467</v>
      </c>
    </row>
    <row r="351" s="11" customFormat="1" ht="29.88" customHeight="1">
      <c r="B351" s="224"/>
      <c r="C351" s="225"/>
      <c r="D351" s="226" t="s">
        <v>75</v>
      </c>
      <c r="E351" s="238" t="s">
        <v>6468</v>
      </c>
      <c r="F351" s="238" t="s">
        <v>6469</v>
      </c>
      <c r="G351" s="225"/>
      <c r="H351" s="225"/>
      <c r="I351" s="228"/>
      <c r="J351" s="239">
        <f>BK351</f>
        <v>0</v>
      </c>
      <c r="K351" s="225"/>
      <c r="L351" s="230"/>
      <c r="M351" s="231"/>
      <c r="N351" s="232"/>
      <c r="O351" s="232"/>
      <c r="P351" s="233">
        <f>SUM(P352:P372)</f>
        <v>0</v>
      </c>
      <c r="Q351" s="232"/>
      <c r="R351" s="233">
        <f>SUM(R352:R372)</f>
        <v>0</v>
      </c>
      <c r="S351" s="232"/>
      <c r="T351" s="234">
        <f>SUM(T352:T372)</f>
        <v>0</v>
      </c>
      <c r="AR351" s="235" t="s">
        <v>86</v>
      </c>
      <c r="AT351" s="236" t="s">
        <v>75</v>
      </c>
      <c r="AU351" s="236" t="s">
        <v>83</v>
      </c>
      <c r="AY351" s="235" t="s">
        <v>414</v>
      </c>
      <c r="BK351" s="237">
        <f>SUM(BK352:BK372)</f>
        <v>0</v>
      </c>
    </row>
    <row r="352" s="1" customFormat="1" ht="16.5" customHeight="1">
      <c r="B352" s="47"/>
      <c r="C352" s="240" t="s">
        <v>1825</v>
      </c>
      <c r="D352" s="240" t="s">
        <v>418</v>
      </c>
      <c r="E352" s="241" t="s">
        <v>6470</v>
      </c>
      <c r="F352" s="242" t="s">
        <v>6471</v>
      </c>
      <c r="G352" s="243" t="s">
        <v>4084</v>
      </c>
      <c r="H352" s="244">
        <v>1</v>
      </c>
      <c r="I352" s="245"/>
      <c r="J352" s="246">
        <f>ROUND(I352*H352,2)</f>
        <v>0</v>
      </c>
      <c r="K352" s="242" t="s">
        <v>21</v>
      </c>
      <c r="L352" s="73"/>
      <c r="M352" s="247" t="s">
        <v>21</v>
      </c>
      <c r="N352" s="248" t="s">
        <v>47</v>
      </c>
      <c r="O352" s="48"/>
      <c r="P352" s="249">
        <f>O352*H352</f>
        <v>0</v>
      </c>
      <c r="Q352" s="249">
        <v>0</v>
      </c>
      <c r="R352" s="249">
        <f>Q352*H352</f>
        <v>0</v>
      </c>
      <c r="S352" s="249">
        <v>0</v>
      </c>
      <c r="T352" s="250">
        <f>S352*H352</f>
        <v>0</v>
      </c>
      <c r="AR352" s="25" t="s">
        <v>690</v>
      </c>
      <c r="AT352" s="25" t="s">
        <v>418</v>
      </c>
      <c r="AU352" s="25" t="s">
        <v>86</v>
      </c>
      <c r="AY352" s="25" t="s">
        <v>414</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690</v>
      </c>
      <c r="BM352" s="25" t="s">
        <v>6472</v>
      </c>
    </row>
    <row r="353" s="13" customFormat="1">
      <c r="B353" s="265"/>
      <c r="C353" s="266"/>
      <c r="D353" s="252" t="s">
        <v>428</v>
      </c>
      <c r="E353" s="267" t="s">
        <v>21</v>
      </c>
      <c r="F353" s="268" t="s">
        <v>6473</v>
      </c>
      <c r="G353" s="266"/>
      <c r="H353" s="269">
        <v>1</v>
      </c>
      <c r="I353" s="270"/>
      <c r="J353" s="266"/>
      <c r="K353" s="266"/>
      <c r="L353" s="271"/>
      <c r="M353" s="272"/>
      <c r="N353" s="273"/>
      <c r="O353" s="273"/>
      <c r="P353" s="273"/>
      <c r="Q353" s="273"/>
      <c r="R353" s="273"/>
      <c r="S353" s="273"/>
      <c r="T353" s="274"/>
      <c r="AT353" s="275" t="s">
        <v>428</v>
      </c>
      <c r="AU353" s="275" t="s">
        <v>86</v>
      </c>
      <c r="AV353" s="13" t="s">
        <v>86</v>
      </c>
      <c r="AW353" s="13" t="s">
        <v>39</v>
      </c>
      <c r="AX353" s="13" t="s">
        <v>83</v>
      </c>
      <c r="AY353" s="275" t="s">
        <v>414</v>
      </c>
    </row>
    <row r="354" s="1" customFormat="1" ht="38.25" customHeight="1">
      <c r="B354" s="47"/>
      <c r="C354" s="298" t="s">
        <v>1829</v>
      </c>
      <c r="D354" s="298" t="s">
        <v>841</v>
      </c>
      <c r="E354" s="299" t="s">
        <v>6474</v>
      </c>
      <c r="F354" s="300" t="s">
        <v>6475</v>
      </c>
      <c r="G354" s="301" t="s">
        <v>4084</v>
      </c>
      <c r="H354" s="302">
        <v>1</v>
      </c>
      <c r="I354" s="303"/>
      <c r="J354" s="304">
        <f>ROUND(I354*H354,2)</f>
        <v>0</v>
      </c>
      <c r="K354" s="300" t="s">
        <v>21</v>
      </c>
      <c r="L354" s="305"/>
      <c r="M354" s="306" t="s">
        <v>21</v>
      </c>
      <c r="N354" s="307" t="s">
        <v>47</v>
      </c>
      <c r="O354" s="48"/>
      <c r="P354" s="249">
        <f>O354*H354</f>
        <v>0</v>
      </c>
      <c r="Q354" s="249">
        <v>0</v>
      </c>
      <c r="R354" s="249">
        <f>Q354*H354</f>
        <v>0</v>
      </c>
      <c r="S354" s="249">
        <v>0</v>
      </c>
      <c r="T354" s="250">
        <f>S354*H354</f>
        <v>0</v>
      </c>
      <c r="AR354" s="25" t="s">
        <v>818</v>
      </c>
      <c r="AT354" s="25" t="s">
        <v>841</v>
      </c>
      <c r="AU354" s="25" t="s">
        <v>86</v>
      </c>
      <c r="AY354" s="25" t="s">
        <v>414</v>
      </c>
      <c r="BE354" s="251">
        <f>IF(N354="základní",J354,0)</f>
        <v>0</v>
      </c>
      <c r="BF354" s="251">
        <f>IF(N354="snížená",J354,0)</f>
        <v>0</v>
      </c>
      <c r="BG354" s="251">
        <f>IF(N354="zákl. přenesená",J354,0)</f>
        <v>0</v>
      </c>
      <c r="BH354" s="251">
        <f>IF(N354="sníž. přenesená",J354,0)</f>
        <v>0</v>
      </c>
      <c r="BI354" s="251">
        <f>IF(N354="nulová",J354,0)</f>
        <v>0</v>
      </c>
      <c r="BJ354" s="25" t="s">
        <v>83</v>
      </c>
      <c r="BK354" s="251">
        <f>ROUND(I354*H354,2)</f>
        <v>0</v>
      </c>
      <c r="BL354" s="25" t="s">
        <v>690</v>
      </c>
      <c r="BM354" s="25" t="s">
        <v>6476</v>
      </c>
    </row>
    <row r="355" s="1" customFormat="1" ht="16.5" customHeight="1">
      <c r="B355" s="47"/>
      <c r="C355" s="240" t="s">
        <v>506</v>
      </c>
      <c r="D355" s="240" t="s">
        <v>418</v>
      </c>
      <c r="E355" s="241" t="s">
        <v>6477</v>
      </c>
      <c r="F355" s="242" t="s">
        <v>6380</v>
      </c>
      <c r="G355" s="243" t="s">
        <v>4084</v>
      </c>
      <c r="H355" s="244">
        <v>1</v>
      </c>
      <c r="I355" s="245"/>
      <c r="J355" s="246">
        <f>ROUND(I355*H355,2)</f>
        <v>0</v>
      </c>
      <c r="K355" s="242" t="s">
        <v>21</v>
      </c>
      <c r="L355" s="73"/>
      <c r="M355" s="247" t="s">
        <v>21</v>
      </c>
      <c r="N355" s="248" t="s">
        <v>47</v>
      </c>
      <c r="O355" s="48"/>
      <c r="P355" s="249">
        <f>O355*H355</f>
        <v>0</v>
      </c>
      <c r="Q355" s="249">
        <v>0</v>
      </c>
      <c r="R355" s="249">
        <f>Q355*H355</f>
        <v>0</v>
      </c>
      <c r="S355" s="249">
        <v>0</v>
      </c>
      <c r="T355" s="250">
        <f>S355*H355</f>
        <v>0</v>
      </c>
      <c r="AR355" s="25" t="s">
        <v>690</v>
      </c>
      <c r="AT355" s="25" t="s">
        <v>418</v>
      </c>
      <c r="AU355" s="25" t="s">
        <v>86</v>
      </c>
      <c r="AY355" s="25" t="s">
        <v>414</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690</v>
      </c>
      <c r="BM355" s="25" t="s">
        <v>6478</v>
      </c>
    </row>
    <row r="356" s="13" customFormat="1">
      <c r="B356" s="265"/>
      <c r="C356" s="266"/>
      <c r="D356" s="252" t="s">
        <v>428</v>
      </c>
      <c r="E356" s="267" t="s">
        <v>21</v>
      </c>
      <c r="F356" s="268" t="s">
        <v>6479</v>
      </c>
      <c r="G356" s="266"/>
      <c r="H356" s="269">
        <v>1</v>
      </c>
      <c r="I356" s="270"/>
      <c r="J356" s="266"/>
      <c r="K356" s="266"/>
      <c r="L356" s="271"/>
      <c r="M356" s="272"/>
      <c r="N356" s="273"/>
      <c r="O356" s="273"/>
      <c r="P356" s="273"/>
      <c r="Q356" s="273"/>
      <c r="R356" s="273"/>
      <c r="S356" s="273"/>
      <c r="T356" s="274"/>
      <c r="AT356" s="275" t="s">
        <v>428</v>
      </c>
      <c r="AU356" s="275" t="s">
        <v>86</v>
      </c>
      <c r="AV356" s="13" t="s">
        <v>86</v>
      </c>
      <c r="AW356" s="13" t="s">
        <v>39</v>
      </c>
      <c r="AX356" s="13" t="s">
        <v>83</v>
      </c>
      <c r="AY356" s="275" t="s">
        <v>414</v>
      </c>
    </row>
    <row r="357" s="1" customFormat="1" ht="25.5" customHeight="1">
      <c r="B357" s="47"/>
      <c r="C357" s="298" t="s">
        <v>1841</v>
      </c>
      <c r="D357" s="298" t="s">
        <v>841</v>
      </c>
      <c r="E357" s="299" t="s">
        <v>6480</v>
      </c>
      <c r="F357" s="300" t="s">
        <v>6481</v>
      </c>
      <c r="G357" s="301" t="s">
        <v>4084</v>
      </c>
      <c r="H357" s="302">
        <v>1</v>
      </c>
      <c r="I357" s="303"/>
      <c r="J357" s="304">
        <f>ROUND(I357*H357,2)</f>
        <v>0</v>
      </c>
      <c r="K357" s="300" t="s">
        <v>21</v>
      </c>
      <c r="L357" s="305"/>
      <c r="M357" s="306" t="s">
        <v>21</v>
      </c>
      <c r="N357" s="307" t="s">
        <v>47</v>
      </c>
      <c r="O357" s="48"/>
      <c r="P357" s="249">
        <f>O357*H357</f>
        <v>0</v>
      </c>
      <c r="Q357" s="249">
        <v>0</v>
      </c>
      <c r="R357" s="249">
        <f>Q357*H357</f>
        <v>0</v>
      </c>
      <c r="S357" s="249">
        <v>0</v>
      </c>
      <c r="T357" s="250">
        <f>S357*H357</f>
        <v>0</v>
      </c>
      <c r="AR357" s="25" t="s">
        <v>818</v>
      </c>
      <c r="AT357" s="25" t="s">
        <v>841</v>
      </c>
      <c r="AU357" s="25" t="s">
        <v>86</v>
      </c>
      <c r="AY357" s="25" t="s">
        <v>414</v>
      </c>
      <c r="BE357" s="251">
        <f>IF(N357="základní",J357,0)</f>
        <v>0</v>
      </c>
      <c r="BF357" s="251">
        <f>IF(N357="snížená",J357,0)</f>
        <v>0</v>
      </c>
      <c r="BG357" s="251">
        <f>IF(N357="zákl. přenesená",J357,0)</f>
        <v>0</v>
      </c>
      <c r="BH357" s="251">
        <f>IF(N357="sníž. přenesená",J357,0)</f>
        <v>0</v>
      </c>
      <c r="BI357" s="251">
        <f>IF(N357="nulová",J357,0)</f>
        <v>0</v>
      </c>
      <c r="BJ357" s="25" t="s">
        <v>83</v>
      </c>
      <c r="BK357" s="251">
        <f>ROUND(I357*H357,2)</f>
        <v>0</v>
      </c>
      <c r="BL357" s="25" t="s">
        <v>690</v>
      </c>
      <c r="BM357" s="25" t="s">
        <v>6482</v>
      </c>
    </row>
    <row r="358" s="1" customFormat="1" ht="16.5" customHeight="1">
      <c r="B358" s="47"/>
      <c r="C358" s="240" t="s">
        <v>1846</v>
      </c>
      <c r="D358" s="240" t="s">
        <v>418</v>
      </c>
      <c r="E358" s="241" t="s">
        <v>6483</v>
      </c>
      <c r="F358" s="242" t="s">
        <v>6387</v>
      </c>
      <c r="G358" s="243" t="s">
        <v>4084</v>
      </c>
      <c r="H358" s="244">
        <v>1</v>
      </c>
      <c r="I358" s="245"/>
      <c r="J358" s="246">
        <f>ROUND(I358*H358,2)</f>
        <v>0</v>
      </c>
      <c r="K358" s="242" t="s">
        <v>21</v>
      </c>
      <c r="L358" s="73"/>
      <c r="M358" s="247" t="s">
        <v>21</v>
      </c>
      <c r="N358" s="248" t="s">
        <v>47</v>
      </c>
      <c r="O358" s="48"/>
      <c r="P358" s="249">
        <f>O358*H358</f>
        <v>0</v>
      </c>
      <c r="Q358" s="249">
        <v>0</v>
      </c>
      <c r="R358" s="249">
        <f>Q358*H358</f>
        <v>0</v>
      </c>
      <c r="S358" s="249">
        <v>0</v>
      </c>
      <c r="T358" s="250">
        <f>S358*H358</f>
        <v>0</v>
      </c>
      <c r="AR358" s="25" t="s">
        <v>690</v>
      </c>
      <c r="AT358" s="25" t="s">
        <v>418</v>
      </c>
      <c r="AU358" s="25" t="s">
        <v>86</v>
      </c>
      <c r="AY358" s="25" t="s">
        <v>414</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690</v>
      </c>
      <c r="BM358" s="25" t="s">
        <v>6484</v>
      </c>
    </row>
    <row r="359" s="13" customFormat="1">
      <c r="B359" s="265"/>
      <c r="C359" s="266"/>
      <c r="D359" s="252" t="s">
        <v>428</v>
      </c>
      <c r="E359" s="267" t="s">
        <v>21</v>
      </c>
      <c r="F359" s="268" t="s">
        <v>6485</v>
      </c>
      <c r="G359" s="266"/>
      <c r="H359" s="269">
        <v>1</v>
      </c>
      <c r="I359" s="270"/>
      <c r="J359" s="266"/>
      <c r="K359" s="266"/>
      <c r="L359" s="271"/>
      <c r="M359" s="272"/>
      <c r="N359" s="273"/>
      <c r="O359" s="273"/>
      <c r="P359" s="273"/>
      <c r="Q359" s="273"/>
      <c r="R359" s="273"/>
      <c r="S359" s="273"/>
      <c r="T359" s="274"/>
      <c r="AT359" s="275" t="s">
        <v>428</v>
      </c>
      <c r="AU359" s="275" t="s">
        <v>86</v>
      </c>
      <c r="AV359" s="13" t="s">
        <v>86</v>
      </c>
      <c r="AW359" s="13" t="s">
        <v>39</v>
      </c>
      <c r="AX359" s="13" t="s">
        <v>83</v>
      </c>
      <c r="AY359" s="275" t="s">
        <v>414</v>
      </c>
    </row>
    <row r="360" s="1" customFormat="1" ht="25.5" customHeight="1">
      <c r="B360" s="47"/>
      <c r="C360" s="298" t="s">
        <v>1852</v>
      </c>
      <c r="D360" s="298" t="s">
        <v>841</v>
      </c>
      <c r="E360" s="299" t="s">
        <v>6486</v>
      </c>
      <c r="F360" s="300" t="s">
        <v>6487</v>
      </c>
      <c r="G360" s="301" t="s">
        <v>4084</v>
      </c>
      <c r="H360" s="302">
        <v>1</v>
      </c>
      <c r="I360" s="303"/>
      <c r="J360" s="304">
        <f>ROUND(I360*H360,2)</f>
        <v>0</v>
      </c>
      <c r="K360" s="300" t="s">
        <v>21</v>
      </c>
      <c r="L360" s="305"/>
      <c r="M360" s="306" t="s">
        <v>21</v>
      </c>
      <c r="N360" s="307" t="s">
        <v>47</v>
      </c>
      <c r="O360" s="48"/>
      <c r="P360" s="249">
        <f>O360*H360</f>
        <v>0</v>
      </c>
      <c r="Q360" s="249">
        <v>0</v>
      </c>
      <c r="R360" s="249">
        <f>Q360*H360</f>
        <v>0</v>
      </c>
      <c r="S360" s="249">
        <v>0</v>
      </c>
      <c r="T360" s="250">
        <f>S360*H360</f>
        <v>0</v>
      </c>
      <c r="AR360" s="25" t="s">
        <v>818</v>
      </c>
      <c r="AT360" s="25" t="s">
        <v>841</v>
      </c>
      <c r="AU360" s="25" t="s">
        <v>86</v>
      </c>
      <c r="AY360" s="25" t="s">
        <v>414</v>
      </c>
      <c r="BE360" s="251">
        <f>IF(N360="základní",J360,0)</f>
        <v>0</v>
      </c>
      <c r="BF360" s="251">
        <f>IF(N360="snížená",J360,0)</f>
        <v>0</v>
      </c>
      <c r="BG360" s="251">
        <f>IF(N360="zákl. přenesená",J360,0)</f>
        <v>0</v>
      </c>
      <c r="BH360" s="251">
        <f>IF(N360="sníž. přenesená",J360,0)</f>
        <v>0</v>
      </c>
      <c r="BI360" s="251">
        <f>IF(N360="nulová",J360,0)</f>
        <v>0</v>
      </c>
      <c r="BJ360" s="25" t="s">
        <v>83</v>
      </c>
      <c r="BK360" s="251">
        <f>ROUND(I360*H360,2)</f>
        <v>0</v>
      </c>
      <c r="BL360" s="25" t="s">
        <v>690</v>
      </c>
      <c r="BM360" s="25" t="s">
        <v>6488</v>
      </c>
    </row>
    <row r="361" s="1" customFormat="1" ht="16.5" customHeight="1">
      <c r="B361" s="47"/>
      <c r="C361" s="240" t="s">
        <v>1857</v>
      </c>
      <c r="D361" s="240" t="s">
        <v>418</v>
      </c>
      <c r="E361" s="241" t="s">
        <v>6489</v>
      </c>
      <c r="F361" s="242" t="s">
        <v>6490</v>
      </c>
      <c r="G361" s="243" t="s">
        <v>4084</v>
      </c>
      <c r="H361" s="244">
        <v>1</v>
      </c>
      <c r="I361" s="245"/>
      <c r="J361" s="246">
        <f>ROUND(I361*H361,2)</f>
        <v>0</v>
      </c>
      <c r="K361" s="242" t="s">
        <v>21</v>
      </c>
      <c r="L361" s="73"/>
      <c r="M361" s="247" t="s">
        <v>21</v>
      </c>
      <c r="N361" s="248" t="s">
        <v>47</v>
      </c>
      <c r="O361" s="48"/>
      <c r="P361" s="249">
        <f>O361*H361</f>
        <v>0</v>
      </c>
      <c r="Q361" s="249">
        <v>0</v>
      </c>
      <c r="R361" s="249">
        <f>Q361*H361</f>
        <v>0</v>
      </c>
      <c r="S361" s="249">
        <v>0</v>
      </c>
      <c r="T361" s="250">
        <f>S361*H361</f>
        <v>0</v>
      </c>
      <c r="AR361" s="25" t="s">
        <v>690</v>
      </c>
      <c r="AT361" s="25" t="s">
        <v>418</v>
      </c>
      <c r="AU361" s="25" t="s">
        <v>86</v>
      </c>
      <c r="AY361" s="25" t="s">
        <v>414</v>
      </c>
      <c r="BE361" s="251">
        <f>IF(N361="základní",J361,0)</f>
        <v>0</v>
      </c>
      <c r="BF361" s="251">
        <f>IF(N361="snížená",J361,0)</f>
        <v>0</v>
      </c>
      <c r="BG361" s="251">
        <f>IF(N361="zákl. přenesená",J361,0)</f>
        <v>0</v>
      </c>
      <c r="BH361" s="251">
        <f>IF(N361="sníž. přenesená",J361,0)</f>
        <v>0</v>
      </c>
      <c r="BI361" s="251">
        <f>IF(N361="nulová",J361,0)</f>
        <v>0</v>
      </c>
      <c r="BJ361" s="25" t="s">
        <v>83</v>
      </c>
      <c r="BK361" s="251">
        <f>ROUND(I361*H361,2)</f>
        <v>0</v>
      </c>
      <c r="BL361" s="25" t="s">
        <v>690</v>
      </c>
      <c r="BM361" s="25" t="s">
        <v>6491</v>
      </c>
    </row>
    <row r="362" s="13" customFormat="1">
      <c r="B362" s="265"/>
      <c r="C362" s="266"/>
      <c r="D362" s="252" t="s">
        <v>428</v>
      </c>
      <c r="E362" s="267" t="s">
        <v>21</v>
      </c>
      <c r="F362" s="268" t="s">
        <v>6492</v>
      </c>
      <c r="G362" s="266"/>
      <c r="H362" s="269">
        <v>1</v>
      </c>
      <c r="I362" s="270"/>
      <c r="J362" s="266"/>
      <c r="K362" s="266"/>
      <c r="L362" s="271"/>
      <c r="M362" s="272"/>
      <c r="N362" s="273"/>
      <c r="O362" s="273"/>
      <c r="P362" s="273"/>
      <c r="Q362" s="273"/>
      <c r="R362" s="273"/>
      <c r="S362" s="273"/>
      <c r="T362" s="274"/>
      <c r="AT362" s="275" t="s">
        <v>428</v>
      </c>
      <c r="AU362" s="275" t="s">
        <v>86</v>
      </c>
      <c r="AV362" s="13" t="s">
        <v>86</v>
      </c>
      <c r="AW362" s="13" t="s">
        <v>39</v>
      </c>
      <c r="AX362" s="13" t="s">
        <v>83</v>
      </c>
      <c r="AY362" s="275" t="s">
        <v>414</v>
      </c>
    </row>
    <row r="363" s="1" customFormat="1" ht="38.25" customHeight="1">
      <c r="B363" s="47"/>
      <c r="C363" s="298" t="s">
        <v>1864</v>
      </c>
      <c r="D363" s="298" t="s">
        <v>841</v>
      </c>
      <c r="E363" s="299" t="s">
        <v>6493</v>
      </c>
      <c r="F363" s="300" t="s">
        <v>6494</v>
      </c>
      <c r="G363" s="301" t="s">
        <v>4084</v>
      </c>
      <c r="H363" s="302">
        <v>1</v>
      </c>
      <c r="I363" s="303"/>
      <c r="J363" s="304">
        <f>ROUND(I363*H363,2)</f>
        <v>0</v>
      </c>
      <c r="K363" s="300" t="s">
        <v>21</v>
      </c>
      <c r="L363" s="305"/>
      <c r="M363" s="306" t="s">
        <v>21</v>
      </c>
      <c r="N363" s="307" t="s">
        <v>47</v>
      </c>
      <c r="O363" s="48"/>
      <c r="P363" s="249">
        <f>O363*H363</f>
        <v>0</v>
      </c>
      <c r="Q363" s="249">
        <v>0</v>
      </c>
      <c r="R363" s="249">
        <f>Q363*H363</f>
        <v>0</v>
      </c>
      <c r="S363" s="249">
        <v>0</v>
      </c>
      <c r="T363" s="250">
        <f>S363*H363</f>
        <v>0</v>
      </c>
      <c r="AR363" s="25" t="s">
        <v>818</v>
      </c>
      <c r="AT363" s="25" t="s">
        <v>841</v>
      </c>
      <c r="AU363" s="25" t="s">
        <v>86</v>
      </c>
      <c r="AY363" s="25" t="s">
        <v>414</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690</v>
      </c>
      <c r="BM363" s="25" t="s">
        <v>6495</v>
      </c>
    </row>
    <row r="364" s="1" customFormat="1" ht="16.5" customHeight="1">
      <c r="B364" s="47"/>
      <c r="C364" s="240" t="s">
        <v>1869</v>
      </c>
      <c r="D364" s="240" t="s">
        <v>418</v>
      </c>
      <c r="E364" s="241" t="s">
        <v>6496</v>
      </c>
      <c r="F364" s="242" t="s">
        <v>6497</v>
      </c>
      <c r="G364" s="243" t="s">
        <v>4084</v>
      </c>
      <c r="H364" s="244">
        <v>1</v>
      </c>
      <c r="I364" s="245"/>
      <c r="J364" s="246">
        <f>ROUND(I364*H364,2)</f>
        <v>0</v>
      </c>
      <c r="K364" s="242" t="s">
        <v>21</v>
      </c>
      <c r="L364" s="73"/>
      <c r="M364" s="247" t="s">
        <v>21</v>
      </c>
      <c r="N364" s="248" t="s">
        <v>47</v>
      </c>
      <c r="O364" s="48"/>
      <c r="P364" s="249">
        <f>O364*H364</f>
        <v>0</v>
      </c>
      <c r="Q364" s="249">
        <v>0</v>
      </c>
      <c r="R364" s="249">
        <f>Q364*H364</f>
        <v>0</v>
      </c>
      <c r="S364" s="249">
        <v>0</v>
      </c>
      <c r="T364" s="250">
        <f>S364*H364</f>
        <v>0</v>
      </c>
      <c r="AR364" s="25" t="s">
        <v>690</v>
      </c>
      <c r="AT364" s="25" t="s">
        <v>418</v>
      </c>
      <c r="AU364" s="25" t="s">
        <v>86</v>
      </c>
      <c r="AY364" s="25" t="s">
        <v>414</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690</v>
      </c>
      <c r="BM364" s="25" t="s">
        <v>6498</v>
      </c>
    </row>
    <row r="365" s="13" customFormat="1">
      <c r="B365" s="265"/>
      <c r="C365" s="266"/>
      <c r="D365" s="252" t="s">
        <v>428</v>
      </c>
      <c r="E365" s="267" t="s">
        <v>21</v>
      </c>
      <c r="F365" s="268" t="s">
        <v>6499</v>
      </c>
      <c r="G365" s="266"/>
      <c r="H365" s="269">
        <v>1</v>
      </c>
      <c r="I365" s="270"/>
      <c r="J365" s="266"/>
      <c r="K365" s="266"/>
      <c r="L365" s="271"/>
      <c r="M365" s="272"/>
      <c r="N365" s="273"/>
      <c r="O365" s="273"/>
      <c r="P365" s="273"/>
      <c r="Q365" s="273"/>
      <c r="R365" s="273"/>
      <c r="S365" s="273"/>
      <c r="T365" s="274"/>
      <c r="AT365" s="275" t="s">
        <v>428</v>
      </c>
      <c r="AU365" s="275" t="s">
        <v>86</v>
      </c>
      <c r="AV365" s="13" t="s">
        <v>86</v>
      </c>
      <c r="AW365" s="13" t="s">
        <v>39</v>
      </c>
      <c r="AX365" s="13" t="s">
        <v>83</v>
      </c>
      <c r="AY365" s="275" t="s">
        <v>414</v>
      </c>
    </row>
    <row r="366" s="1" customFormat="1" ht="51" customHeight="1">
      <c r="B366" s="47"/>
      <c r="C366" s="298" t="s">
        <v>1887</v>
      </c>
      <c r="D366" s="298" t="s">
        <v>841</v>
      </c>
      <c r="E366" s="299" t="s">
        <v>6500</v>
      </c>
      <c r="F366" s="300" t="s">
        <v>6501</v>
      </c>
      <c r="G366" s="301" t="s">
        <v>4084</v>
      </c>
      <c r="H366" s="302">
        <v>1</v>
      </c>
      <c r="I366" s="303"/>
      <c r="J366" s="304">
        <f>ROUND(I366*H366,2)</f>
        <v>0</v>
      </c>
      <c r="K366" s="300" t="s">
        <v>21</v>
      </c>
      <c r="L366" s="305"/>
      <c r="M366" s="306" t="s">
        <v>21</v>
      </c>
      <c r="N366" s="307" t="s">
        <v>47</v>
      </c>
      <c r="O366" s="48"/>
      <c r="P366" s="249">
        <f>O366*H366</f>
        <v>0</v>
      </c>
      <c r="Q366" s="249">
        <v>0</v>
      </c>
      <c r="R366" s="249">
        <f>Q366*H366</f>
        <v>0</v>
      </c>
      <c r="S366" s="249">
        <v>0</v>
      </c>
      <c r="T366" s="250">
        <f>S366*H366</f>
        <v>0</v>
      </c>
      <c r="AR366" s="25" t="s">
        <v>818</v>
      </c>
      <c r="AT366" s="25" t="s">
        <v>841</v>
      </c>
      <c r="AU366" s="25" t="s">
        <v>86</v>
      </c>
      <c r="AY366" s="25" t="s">
        <v>414</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690</v>
      </c>
      <c r="BM366" s="25" t="s">
        <v>6502</v>
      </c>
    </row>
    <row r="367" s="1" customFormat="1" ht="16.5" customHeight="1">
      <c r="B367" s="47"/>
      <c r="C367" s="240" t="s">
        <v>1892</v>
      </c>
      <c r="D367" s="240" t="s">
        <v>418</v>
      </c>
      <c r="E367" s="241" t="s">
        <v>6503</v>
      </c>
      <c r="F367" s="242" t="s">
        <v>6504</v>
      </c>
      <c r="G367" s="243" t="s">
        <v>4084</v>
      </c>
      <c r="H367" s="244">
        <v>1</v>
      </c>
      <c r="I367" s="245"/>
      <c r="J367" s="246">
        <f>ROUND(I367*H367,2)</f>
        <v>0</v>
      </c>
      <c r="K367" s="242" t="s">
        <v>21</v>
      </c>
      <c r="L367" s="73"/>
      <c r="M367" s="247" t="s">
        <v>21</v>
      </c>
      <c r="N367" s="248" t="s">
        <v>47</v>
      </c>
      <c r="O367" s="48"/>
      <c r="P367" s="249">
        <f>O367*H367</f>
        <v>0</v>
      </c>
      <c r="Q367" s="249">
        <v>0</v>
      </c>
      <c r="R367" s="249">
        <f>Q367*H367</f>
        <v>0</v>
      </c>
      <c r="S367" s="249">
        <v>0</v>
      </c>
      <c r="T367" s="250">
        <f>S367*H367</f>
        <v>0</v>
      </c>
      <c r="AR367" s="25" t="s">
        <v>690</v>
      </c>
      <c r="AT367" s="25" t="s">
        <v>418</v>
      </c>
      <c r="AU367" s="25" t="s">
        <v>86</v>
      </c>
      <c r="AY367" s="25" t="s">
        <v>414</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690</v>
      </c>
      <c r="BM367" s="25" t="s">
        <v>6505</v>
      </c>
    </row>
    <row r="368" s="13" customFormat="1">
      <c r="B368" s="265"/>
      <c r="C368" s="266"/>
      <c r="D368" s="252" t="s">
        <v>428</v>
      </c>
      <c r="E368" s="267" t="s">
        <v>21</v>
      </c>
      <c r="F368" s="268" t="s">
        <v>6506</v>
      </c>
      <c r="G368" s="266"/>
      <c r="H368" s="269">
        <v>1</v>
      </c>
      <c r="I368" s="270"/>
      <c r="J368" s="266"/>
      <c r="K368" s="266"/>
      <c r="L368" s="271"/>
      <c r="M368" s="272"/>
      <c r="N368" s="273"/>
      <c r="O368" s="273"/>
      <c r="P368" s="273"/>
      <c r="Q368" s="273"/>
      <c r="R368" s="273"/>
      <c r="S368" s="273"/>
      <c r="T368" s="274"/>
      <c r="AT368" s="275" t="s">
        <v>428</v>
      </c>
      <c r="AU368" s="275" t="s">
        <v>86</v>
      </c>
      <c r="AV368" s="13" t="s">
        <v>86</v>
      </c>
      <c r="AW368" s="13" t="s">
        <v>39</v>
      </c>
      <c r="AX368" s="13" t="s">
        <v>83</v>
      </c>
      <c r="AY368" s="275" t="s">
        <v>414</v>
      </c>
    </row>
    <row r="369" s="1" customFormat="1" ht="25.5" customHeight="1">
      <c r="B369" s="47"/>
      <c r="C369" s="298" t="s">
        <v>1896</v>
      </c>
      <c r="D369" s="298" t="s">
        <v>841</v>
      </c>
      <c r="E369" s="299" t="s">
        <v>6507</v>
      </c>
      <c r="F369" s="300" t="s">
        <v>6508</v>
      </c>
      <c r="G369" s="301" t="s">
        <v>4084</v>
      </c>
      <c r="H369" s="302">
        <v>1</v>
      </c>
      <c r="I369" s="303"/>
      <c r="J369" s="304">
        <f>ROUND(I369*H369,2)</f>
        <v>0</v>
      </c>
      <c r="K369" s="300" t="s">
        <v>21</v>
      </c>
      <c r="L369" s="305"/>
      <c r="M369" s="306" t="s">
        <v>21</v>
      </c>
      <c r="N369" s="307" t="s">
        <v>47</v>
      </c>
      <c r="O369" s="48"/>
      <c r="P369" s="249">
        <f>O369*H369</f>
        <v>0</v>
      </c>
      <c r="Q369" s="249">
        <v>0</v>
      </c>
      <c r="R369" s="249">
        <f>Q369*H369</f>
        <v>0</v>
      </c>
      <c r="S369" s="249">
        <v>0</v>
      </c>
      <c r="T369" s="250">
        <f>S369*H369</f>
        <v>0</v>
      </c>
      <c r="AR369" s="25" t="s">
        <v>818</v>
      </c>
      <c r="AT369" s="25" t="s">
        <v>841</v>
      </c>
      <c r="AU369" s="25" t="s">
        <v>86</v>
      </c>
      <c r="AY369" s="25" t="s">
        <v>414</v>
      </c>
      <c r="BE369" s="251">
        <f>IF(N369="základní",J369,0)</f>
        <v>0</v>
      </c>
      <c r="BF369" s="251">
        <f>IF(N369="snížená",J369,0)</f>
        <v>0</v>
      </c>
      <c r="BG369" s="251">
        <f>IF(N369="zákl. přenesená",J369,0)</f>
        <v>0</v>
      </c>
      <c r="BH369" s="251">
        <f>IF(N369="sníž. přenesená",J369,0)</f>
        <v>0</v>
      </c>
      <c r="BI369" s="251">
        <f>IF(N369="nulová",J369,0)</f>
        <v>0</v>
      </c>
      <c r="BJ369" s="25" t="s">
        <v>83</v>
      </c>
      <c r="BK369" s="251">
        <f>ROUND(I369*H369,2)</f>
        <v>0</v>
      </c>
      <c r="BL369" s="25" t="s">
        <v>690</v>
      </c>
      <c r="BM369" s="25" t="s">
        <v>6509</v>
      </c>
    </row>
    <row r="370" s="1" customFormat="1" ht="16.5" customHeight="1">
      <c r="B370" s="47"/>
      <c r="C370" s="240" t="s">
        <v>1900</v>
      </c>
      <c r="D370" s="240" t="s">
        <v>418</v>
      </c>
      <c r="E370" s="241" t="s">
        <v>6510</v>
      </c>
      <c r="F370" s="242" t="s">
        <v>6035</v>
      </c>
      <c r="G370" s="243" t="s">
        <v>192</v>
      </c>
      <c r="H370" s="244">
        <v>8</v>
      </c>
      <c r="I370" s="245"/>
      <c r="J370" s="246">
        <f>ROUND(I370*H370,2)</f>
        <v>0</v>
      </c>
      <c r="K370" s="242" t="s">
        <v>21</v>
      </c>
      <c r="L370" s="73"/>
      <c r="M370" s="247" t="s">
        <v>21</v>
      </c>
      <c r="N370" s="248" t="s">
        <v>47</v>
      </c>
      <c r="O370" s="48"/>
      <c r="P370" s="249">
        <f>O370*H370</f>
        <v>0</v>
      </c>
      <c r="Q370" s="249">
        <v>0</v>
      </c>
      <c r="R370" s="249">
        <f>Q370*H370</f>
        <v>0</v>
      </c>
      <c r="S370" s="249">
        <v>0</v>
      </c>
      <c r="T370" s="250">
        <f>S370*H370</f>
        <v>0</v>
      </c>
      <c r="AR370" s="25" t="s">
        <v>690</v>
      </c>
      <c r="AT370" s="25" t="s">
        <v>418</v>
      </c>
      <c r="AU370" s="25" t="s">
        <v>86</v>
      </c>
      <c r="AY370" s="25" t="s">
        <v>414</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690</v>
      </c>
      <c r="BM370" s="25" t="s">
        <v>6511</v>
      </c>
    </row>
    <row r="371" s="13" customFormat="1">
      <c r="B371" s="265"/>
      <c r="C371" s="266"/>
      <c r="D371" s="252" t="s">
        <v>428</v>
      </c>
      <c r="E371" s="267" t="s">
        <v>21</v>
      </c>
      <c r="F371" s="268" t="s">
        <v>6512</v>
      </c>
      <c r="G371" s="266"/>
      <c r="H371" s="269">
        <v>8</v>
      </c>
      <c r="I371" s="270"/>
      <c r="J371" s="266"/>
      <c r="K371" s="266"/>
      <c r="L371" s="271"/>
      <c r="M371" s="272"/>
      <c r="N371" s="273"/>
      <c r="O371" s="273"/>
      <c r="P371" s="273"/>
      <c r="Q371" s="273"/>
      <c r="R371" s="273"/>
      <c r="S371" s="273"/>
      <c r="T371" s="274"/>
      <c r="AT371" s="275" t="s">
        <v>428</v>
      </c>
      <c r="AU371" s="275" t="s">
        <v>86</v>
      </c>
      <c r="AV371" s="13" t="s">
        <v>86</v>
      </c>
      <c r="AW371" s="13" t="s">
        <v>39</v>
      </c>
      <c r="AX371" s="13" t="s">
        <v>83</v>
      </c>
      <c r="AY371" s="275" t="s">
        <v>414</v>
      </c>
    </row>
    <row r="372" s="1" customFormat="1" ht="63.75" customHeight="1">
      <c r="B372" s="47"/>
      <c r="C372" s="298" t="s">
        <v>1904</v>
      </c>
      <c r="D372" s="298" t="s">
        <v>841</v>
      </c>
      <c r="E372" s="299" t="s">
        <v>6513</v>
      </c>
      <c r="F372" s="300" t="s">
        <v>6514</v>
      </c>
      <c r="G372" s="301" t="s">
        <v>192</v>
      </c>
      <c r="H372" s="302">
        <v>8</v>
      </c>
      <c r="I372" s="303"/>
      <c r="J372" s="304">
        <f>ROUND(I372*H372,2)</f>
        <v>0</v>
      </c>
      <c r="K372" s="300" t="s">
        <v>21</v>
      </c>
      <c r="L372" s="305"/>
      <c r="M372" s="306" t="s">
        <v>21</v>
      </c>
      <c r="N372" s="307" t="s">
        <v>47</v>
      </c>
      <c r="O372" s="48"/>
      <c r="P372" s="249">
        <f>O372*H372</f>
        <v>0</v>
      </c>
      <c r="Q372" s="249">
        <v>0</v>
      </c>
      <c r="R372" s="249">
        <f>Q372*H372</f>
        <v>0</v>
      </c>
      <c r="S372" s="249">
        <v>0</v>
      </c>
      <c r="T372" s="250">
        <f>S372*H372</f>
        <v>0</v>
      </c>
      <c r="AR372" s="25" t="s">
        <v>818</v>
      </c>
      <c r="AT372" s="25" t="s">
        <v>841</v>
      </c>
      <c r="AU372" s="25" t="s">
        <v>86</v>
      </c>
      <c r="AY372" s="25" t="s">
        <v>414</v>
      </c>
      <c r="BE372" s="251">
        <f>IF(N372="základní",J372,0)</f>
        <v>0</v>
      </c>
      <c r="BF372" s="251">
        <f>IF(N372="snížená",J372,0)</f>
        <v>0</v>
      </c>
      <c r="BG372" s="251">
        <f>IF(N372="zákl. přenesená",J372,0)</f>
        <v>0</v>
      </c>
      <c r="BH372" s="251">
        <f>IF(N372="sníž. přenesená",J372,0)</f>
        <v>0</v>
      </c>
      <c r="BI372" s="251">
        <f>IF(N372="nulová",J372,0)</f>
        <v>0</v>
      </c>
      <c r="BJ372" s="25" t="s">
        <v>83</v>
      </c>
      <c r="BK372" s="251">
        <f>ROUND(I372*H372,2)</f>
        <v>0</v>
      </c>
      <c r="BL372" s="25" t="s">
        <v>690</v>
      </c>
      <c r="BM372" s="25" t="s">
        <v>6515</v>
      </c>
    </row>
    <row r="373" s="11" customFormat="1" ht="29.88" customHeight="1">
      <c r="B373" s="224"/>
      <c r="C373" s="225"/>
      <c r="D373" s="226" t="s">
        <v>75</v>
      </c>
      <c r="E373" s="238" t="s">
        <v>6516</v>
      </c>
      <c r="F373" s="238" t="s">
        <v>6517</v>
      </c>
      <c r="G373" s="225"/>
      <c r="H373" s="225"/>
      <c r="I373" s="228"/>
      <c r="J373" s="239">
        <f>BK373</f>
        <v>0</v>
      </c>
      <c r="K373" s="225"/>
      <c r="L373" s="230"/>
      <c r="M373" s="231"/>
      <c r="N373" s="232"/>
      <c r="O373" s="232"/>
      <c r="P373" s="233">
        <f>SUM(P374:P385)</f>
        <v>0</v>
      </c>
      <c r="Q373" s="232"/>
      <c r="R373" s="233">
        <f>SUM(R374:R385)</f>
        <v>0</v>
      </c>
      <c r="S373" s="232"/>
      <c r="T373" s="234">
        <f>SUM(T374:T385)</f>
        <v>0</v>
      </c>
      <c r="AR373" s="235" t="s">
        <v>86</v>
      </c>
      <c r="AT373" s="236" t="s">
        <v>75</v>
      </c>
      <c r="AU373" s="236" t="s">
        <v>83</v>
      </c>
      <c r="AY373" s="235" t="s">
        <v>414</v>
      </c>
      <c r="BK373" s="237">
        <f>SUM(BK374:BK385)</f>
        <v>0</v>
      </c>
    </row>
    <row r="374" s="1" customFormat="1" ht="16.5" customHeight="1">
      <c r="B374" s="47"/>
      <c r="C374" s="240" t="s">
        <v>1908</v>
      </c>
      <c r="D374" s="240" t="s">
        <v>418</v>
      </c>
      <c r="E374" s="241" t="s">
        <v>6518</v>
      </c>
      <c r="F374" s="242" t="s">
        <v>6306</v>
      </c>
      <c r="G374" s="243" t="s">
        <v>4084</v>
      </c>
      <c r="H374" s="244">
        <v>4</v>
      </c>
      <c r="I374" s="245"/>
      <c r="J374" s="246">
        <f>ROUND(I374*H374,2)</f>
        <v>0</v>
      </c>
      <c r="K374" s="242" t="s">
        <v>21</v>
      </c>
      <c r="L374" s="73"/>
      <c r="M374" s="247" t="s">
        <v>21</v>
      </c>
      <c r="N374" s="248" t="s">
        <v>47</v>
      </c>
      <c r="O374" s="48"/>
      <c r="P374" s="249">
        <f>O374*H374</f>
        <v>0</v>
      </c>
      <c r="Q374" s="249">
        <v>0</v>
      </c>
      <c r="R374" s="249">
        <f>Q374*H374</f>
        <v>0</v>
      </c>
      <c r="S374" s="249">
        <v>0</v>
      </c>
      <c r="T374" s="250">
        <f>S374*H374</f>
        <v>0</v>
      </c>
      <c r="AR374" s="25" t="s">
        <v>690</v>
      </c>
      <c r="AT374" s="25" t="s">
        <v>418</v>
      </c>
      <c r="AU374" s="25" t="s">
        <v>86</v>
      </c>
      <c r="AY374" s="25" t="s">
        <v>414</v>
      </c>
      <c r="BE374" s="251">
        <f>IF(N374="základní",J374,0)</f>
        <v>0</v>
      </c>
      <c r="BF374" s="251">
        <f>IF(N374="snížená",J374,0)</f>
        <v>0</v>
      </c>
      <c r="BG374" s="251">
        <f>IF(N374="zákl. přenesená",J374,0)</f>
        <v>0</v>
      </c>
      <c r="BH374" s="251">
        <f>IF(N374="sníž. přenesená",J374,0)</f>
        <v>0</v>
      </c>
      <c r="BI374" s="251">
        <f>IF(N374="nulová",J374,0)</f>
        <v>0</v>
      </c>
      <c r="BJ374" s="25" t="s">
        <v>83</v>
      </c>
      <c r="BK374" s="251">
        <f>ROUND(I374*H374,2)</f>
        <v>0</v>
      </c>
      <c r="BL374" s="25" t="s">
        <v>690</v>
      </c>
      <c r="BM374" s="25" t="s">
        <v>6519</v>
      </c>
    </row>
    <row r="375" s="13" customFormat="1">
      <c r="B375" s="265"/>
      <c r="C375" s="266"/>
      <c r="D375" s="252" t="s">
        <v>428</v>
      </c>
      <c r="E375" s="267" t="s">
        <v>21</v>
      </c>
      <c r="F375" s="268" t="s">
        <v>6520</v>
      </c>
      <c r="G375" s="266"/>
      <c r="H375" s="269">
        <v>4</v>
      </c>
      <c r="I375" s="270"/>
      <c r="J375" s="266"/>
      <c r="K375" s="266"/>
      <c r="L375" s="271"/>
      <c r="M375" s="272"/>
      <c r="N375" s="273"/>
      <c r="O375" s="273"/>
      <c r="P375" s="273"/>
      <c r="Q375" s="273"/>
      <c r="R375" s="273"/>
      <c r="S375" s="273"/>
      <c r="T375" s="274"/>
      <c r="AT375" s="275" t="s">
        <v>428</v>
      </c>
      <c r="AU375" s="275" t="s">
        <v>86</v>
      </c>
      <c r="AV375" s="13" t="s">
        <v>86</v>
      </c>
      <c r="AW375" s="13" t="s">
        <v>39</v>
      </c>
      <c r="AX375" s="13" t="s">
        <v>83</v>
      </c>
      <c r="AY375" s="275" t="s">
        <v>414</v>
      </c>
    </row>
    <row r="376" s="1" customFormat="1" ht="25.5" customHeight="1">
      <c r="B376" s="47"/>
      <c r="C376" s="298" t="s">
        <v>1914</v>
      </c>
      <c r="D376" s="298" t="s">
        <v>841</v>
      </c>
      <c r="E376" s="299" t="s">
        <v>6521</v>
      </c>
      <c r="F376" s="300" t="s">
        <v>6522</v>
      </c>
      <c r="G376" s="301" t="s">
        <v>4084</v>
      </c>
      <c r="H376" s="302">
        <v>4</v>
      </c>
      <c r="I376" s="303"/>
      <c r="J376" s="304">
        <f>ROUND(I376*H376,2)</f>
        <v>0</v>
      </c>
      <c r="K376" s="300" t="s">
        <v>21</v>
      </c>
      <c r="L376" s="305"/>
      <c r="M376" s="306" t="s">
        <v>21</v>
      </c>
      <c r="N376" s="307" t="s">
        <v>47</v>
      </c>
      <c r="O376" s="48"/>
      <c r="P376" s="249">
        <f>O376*H376</f>
        <v>0</v>
      </c>
      <c r="Q376" s="249">
        <v>0</v>
      </c>
      <c r="R376" s="249">
        <f>Q376*H376</f>
        <v>0</v>
      </c>
      <c r="S376" s="249">
        <v>0</v>
      </c>
      <c r="T376" s="250">
        <f>S376*H376</f>
        <v>0</v>
      </c>
      <c r="AR376" s="25" t="s">
        <v>818</v>
      </c>
      <c r="AT376" s="25" t="s">
        <v>841</v>
      </c>
      <c r="AU376" s="25" t="s">
        <v>86</v>
      </c>
      <c r="AY376" s="25" t="s">
        <v>414</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690</v>
      </c>
      <c r="BM376" s="25" t="s">
        <v>6523</v>
      </c>
    </row>
    <row r="377" s="1" customFormat="1" ht="16.5" customHeight="1">
      <c r="B377" s="47"/>
      <c r="C377" s="240" t="s">
        <v>1920</v>
      </c>
      <c r="D377" s="240" t="s">
        <v>418</v>
      </c>
      <c r="E377" s="241" t="s">
        <v>6524</v>
      </c>
      <c r="F377" s="242" t="s">
        <v>6313</v>
      </c>
      <c r="G377" s="243" t="s">
        <v>4084</v>
      </c>
      <c r="H377" s="244">
        <v>4</v>
      </c>
      <c r="I377" s="245"/>
      <c r="J377" s="246">
        <f>ROUND(I377*H377,2)</f>
        <v>0</v>
      </c>
      <c r="K377" s="242" t="s">
        <v>21</v>
      </c>
      <c r="L377" s="73"/>
      <c r="M377" s="247" t="s">
        <v>21</v>
      </c>
      <c r="N377" s="248" t="s">
        <v>47</v>
      </c>
      <c r="O377" s="48"/>
      <c r="P377" s="249">
        <f>O377*H377</f>
        <v>0</v>
      </c>
      <c r="Q377" s="249">
        <v>0</v>
      </c>
      <c r="R377" s="249">
        <f>Q377*H377</f>
        <v>0</v>
      </c>
      <c r="S377" s="249">
        <v>0</v>
      </c>
      <c r="T377" s="250">
        <f>S377*H377</f>
        <v>0</v>
      </c>
      <c r="AR377" s="25" t="s">
        <v>690</v>
      </c>
      <c r="AT377" s="25" t="s">
        <v>418</v>
      </c>
      <c r="AU377" s="25" t="s">
        <v>86</v>
      </c>
      <c r="AY377" s="25" t="s">
        <v>414</v>
      </c>
      <c r="BE377" s="251">
        <f>IF(N377="základní",J377,0)</f>
        <v>0</v>
      </c>
      <c r="BF377" s="251">
        <f>IF(N377="snížená",J377,0)</f>
        <v>0</v>
      </c>
      <c r="BG377" s="251">
        <f>IF(N377="zákl. přenesená",J377,0)</f>
        <v>0</v>
      </c>
      <c r="BH377" s="251">
        <f>IF(N377="sníž. přenesená",J377,0)</f>
        <v>0</v>
      </c>
      <c r="BI377" s="251">
        <f>IF(N377="nulová",J377,0)</f>
        <v>0</v>
      </c>
      <c r="BJ377" s="25" t="s">
        <v>83</v>
      </c>
      <c r="BK377" s="251">
        <f>ROUND(I377*H377,2)</f>
        <v>0</v>
      </c>
      <c r="BL377" s="25" t="s">
        <v>690</v>
      </c>
      <c r="BM377" s="25" t="s">
        <v>6525</v>
      </c>
    </row>
    <row r="378" s="13" customFormat="1">
      <c r="B378" s="265"/>
      <c r="C378" s="266"/>
      <c r="D378" s="252" t="s">
        <v>428</v>
      </c>
      <c r="E378" s="267" t="s">
        <v>21</v>
      </c>
      <c r="F378" s="268" t="s">
        <v>6526</v>
      </c>
      <c r="G378" s="266"/>
      <c r="H378" s="269">
        <v>4</v>
      </c>
      <c r="I378" s="270"/>
      <c r="J378" s="266"/>
      <c r="K378" s="266"/>
      <c r="L378" s="271"/>
      <c r="M378" s="272"/>
      <c r="N378" s="273"/>
      <c r="O378" s="273"/>
      <c r="P378" s="273"/>
      <c r="Q378" s="273"/>
      <c r="R378" s="273"/>
      <c r="S378" s="273"/>
      <c r="T378" s="274"/>
      <c r="AT378" s="275" t="s">
        <v>428</v>
      </c>
      <c r="AU378" s="275" t="s">
        <v>86</v>
      </c>
      <c r="AV378" s="13" t="s">
        <v>86</v>
      </c>
      <c r="AW378" s="13" t="s">
        <v>39</v>
      </c>
      <c r="AX378" s="13" t="s">
        <v>83</v>
      </c>
      <c r="AY378" s="275" t="s">
        <v>414</v>
      </c>
    </row>
    <row r="379" s="1" customFormat="1" ht="25.5" customHeight="1">
      <c r="B379" s="47"/>
      <c r="C379" s="298" t="s">
        <v>1925</v>
      </c>
      <c r="D379" s="298" t="s">
        <v>841</v>
      </c>
      <c r="E379" s="299" t="s">
        <v>6527</v>
      </c>
      <c r="F379" s="300" t="s">
        <v>6528</v>
      </c>
      <c r="G379" s="301" t="s">
        <v>4084</v>
      </c>
      <c r="H379" s="302">
        <v>4</v>
      </c>
      <c r="I379" s="303"/>
      <c r="J379" s="304">
        <f>ROUND(I379*H379,2)</f>
        <v>0</v>
      </c>
      <c r="K379" s="300" t="s">
        <v>21</v>
      </c>
      <c r="L379" s="305"/>
      <c r="M379" s="306" t="s">
        <v>21</v>
      </c>
      <c r="N379" s="307" t="s">
        <v>47</v>
      </c>
      <c r="O379" s="48"/>
      <c r="P379" s="249">
        <f>O379*H379</f>
        <v>0</v>
      </c>
      <c r="Q379" s="249">
        <v>0</v>
      </c>
      <c r="R379" s="249">
        <f>Q379*H379</f>
        <v>0</v>
      </c>
      <c r="S379" s="249">
        <v>0</v>
      </c>
      <c r="T379" s="250">
        <f>S379*H379</f>
        <v>0</v>
      </c>
      <c r="AR379" s="25" t="s">
        <v>818</v>
      </c>
      <c r="AT379" s="25" t="s">
        <v>841</v>
      </c>
      <c r="AU379" s="25" t="s">
        <v>86</v>
      </c>
      <c r="AY379" s="25" t="s">
        <v>414</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690</v>
      </c>
      <c r="BM379" s="25" t="s">
        <v>6529</v>
      </c>
    </row>
    <row r="380" s="1" customFormat="1" ht="16.5" customHeight="1">
      <c r="B380" s="47"/>
      <c r="C380" s="240" t="s">
        <v>1930</v>
      </c>
      <c r="D380" s="240" t="s">
        <v>418</v>
      </c>
      <c r="E380" s="241" t="s">
        <v>6530</v>
      </c>
      <c r="F380" s="242" t="s">
        <v>6320</v>
      </c>
      <c r="G380" s="243" t="s">
        <v>145</v>
      </c>
      <c r="H380" s="244">
        <v>64</v>
      </c>
      <c r="I380" s="245"/>
      <c r="J380" s="246">
        <f>ROUND(I380*H380,2)</f>
        <v>0</v>
      </c>
      <c r="K380" s="242" t="s">
        <v>21</v>
      </c>
      <c r="L380" s="73"/>
      <c r="M380" s="247" t="s">
        <v>21</v>
      </c>
      <c r="N380" s="248" t="s">
        <v>47</v>
      </c>
      <c r="O380" s="48"/>
      <c r="P380" s="249">
        <f>O380*H380</f>
        <v>0</v>
      </c>
      <c r="Q380" s="249">
        <v>0</v>
      </c>
      <c r="R380" s="249">
        <f>Q380*H380</f>
        <v>0</v>
      </c>
      <c r="S380" s="249">
        <v>0</v>
      </c>
      <c r="T380" s="250">
        <f>S380*H380</f>
        <v>0</v>
      </c>
      <c r="AR380" s="25" t="s">
        <v>690</v>
      </c>
      <c r="AT380" s="25" t="s">
        <v>418</v>
      </c>
      <c r="AU380" s="25" t="s">
        <v>86</v>
      </c>
      <c r="AY380" s="25" t="s">
        <v>414</v>
      </c>
      <c r="BE380" s="251">
        <f>IF(N380="základní",J380,0)</f>
        <v>0</v>
      </c>
      <c r="BF380" s="251">
        <f>IF(N380="snížená",J380,0)</f>
        <v>0</v>
      </c>
      <c r="BG380" s="251">
        <f>IF(N380="zákl. přenesená",J380,0)</f>
        <v>0</v>
      </c>
      <c r="BH380" s="251">
        <f>IF(N380="sníž. přenesená",J380,0)</f>
        <v>0</v>
      </c>
      <c r="BI380" s="251">
        <f>IF(N380="nulová",J380,0)</f>
        <v>0</v>
      </c>
      <c r="BJ380" s="25" t="s">
        <v>83</v>
      </c>
      <c r="BK380" s="251">
        <f>ROUND(I380*H380,2)</f>
        <v>0</v>
      </c>
      <c r="BL380" s="25" t="s">
        <v>690</v>
      </c>
      <c r="BM380" s="25" t="s">
        <v>6531</v>
      </c>
    </row>
    <row r="381" s="13" customFormat="1">
      <c r="B381" s="265"/>
      <c r="C381" s="266"/>
      <c r="D381" s="252" t="s">
        <v>428</v>
      </c>
      <c r="E381" s="267" t="s">
        <v>21</v>
      </c>
      <c r="F381" s="268" t="s">
        <v>6532</v>
      </c>
      <c r="G381" s="266"/>
      <c r="H381" s="269">
        <v>64</v>
      </c>
      <c r="I381" s="270"/>
      <c r="J381" s="266"/>
      <c r="K381" s="266"/>
      <c r="L381" s="271"/>
      <c r="M381" s="272"/>
      <c r="N381" s="273"/>
      <c r="O381" s="273"/>
      <c r="P381" s="273"/>
      <c r="Q381" s="273"/>
      <c r="R381" s="273"/>
      <c r="S381" s="273"/>
      <c r="T381" s="274"/>
      <c r="AT381" s="275" t="s">
        <v>428</v>
      </c>
      <c r="AU381" s="275" t="s">
        <v>86</v>
      </c>
      <c r="AV381" s="13" t="s">
        <v>86</v>
      </c>
      <c r="AW381" s="13" t="s">
        <v>39</v>
      </c>
      <c r="AX381" s="13" t="s">
        <v>83</v>
      </c>
      <c r="AY381" s="275" t="s">
        <v>414</v>
      </c>
    </row>
    <row r="382" s="1" customFormat="1" ht="38.25" customHeight="1">
      <c r="B382" s="47"/>
      <c r="C382" s="298" t="s">
        <v>1935</v>
      </c>
      <c r="D382" s="298" t="s">
        <v>841</v>
      </c>
      <c r="E382" s="299" t="s">
        <v>6533</v>
      </c>
      <c r="F382" s="300" t="s">
        <v>6534</v>
      </c>
      <c r="G382" s="301" t="s">
        <v>145</v>
      </c>
      <c r="H382" s="302">
        <v>64</v>
      </c>
      <c r="I382" s="303"/>
      <c r="J382" s="304">
        <f>ROUND(I382*H382,2)</f>
        <v>0</v>
      </c>
      <c r="K382" s="300" t="s">
        <v>21</v>
      </c>
      <c r="L382" s="305"/>
      <c r="M382" s="306" t="s">
        <v>21</v>
      </c>
      <c r="N382" s="307" t="s">
        <v>47</v>
      </c>
      <c r="O382" s="48"/>
      <c r="P382" s="249">
        <f>O382*H382</f>
        <v>0</v>
      </c>
      <c r="Q382" s="249">
        <v>0</v>
      </c>
      <c r="R382" s="249">
        <f>Q382*H382</f>
        <v>0</v>
      </c>
      <c r="S382" s="249">
        <v>0</v>
      </c>
      <c r="T382" s="250">
        <f>S382*H382</f>
        <v>0</v>
      </c>
      <c r="AR382" s="25" t="s">
        <v>818</v>
      </c>
      <c r="AT382" s="25" t="s">
        <v>841</v>
      </c>
      <c r="AU382" s="25" t="s">
        <v>86</v>
      </c>
      <c r="AY382" s="25" t="s">
        <v>414</v>
      </c>
      <c r="BE382" s="251">
        <f>IF(N382="základní",J382,0)</f>
        <v>0</v>
      </c>
      <c r="BF382" s="251">
        <f>IF(N382="snížená",J382,0)</f>
        <v>0</v>
      </c>
      <c r="BG382" s="251">
        <f>IF(N382="zákl. přenesená",J382,0)</f>
        <v>0</v>
      </c>
      <c r="BH382" s="251">
        <f>IF(N382="sníž. přenesená",J382,0)</f>
        <v>0</v>
      </c>
      <c r="BI382" s="251">
        <f>IF(N382="nulová",J382,0)</f>
        <v>0</v>
      </c>
      <c r="BJ382" s="25" t="s">
        <v>83</v>
      </c>
      <c r="BK382" s="251">
        <f>ROUND(I382*H382,2)</f>
        <v>0</v>
      </c>
      <c r="BL382" s="25" t="s">
        <v>690</v>
      </c>
      <c r="BM382" s="25" t="s">
        <v>6535</v>
      </c>
    </row>
    <row r="383" s="1" customFormat="1" ht="16.5" customHeight="1">
      <c r="B383" s="47"/>
      <c r="C383" s="240" t="s">
        <v>1939</v>
      </c>
      <c r="D383" s="240" t="s">
        <v>418</v>
      </c>
      <c r="E383" s="241" t="s">
        <v>6536</v>
      </c>
      <c r="F383" s="242" t="s">
        <v>6327</v>
      </c>
      <c r="G383" s="243" t="s">
        <v>4084</v>
      </c>
      <c r="H383" s="244">
        <v>4</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690</v>
      </c>
      <c r="AT383" s="25" t="s">
        <v>418</v>
      </c>
      <c r="AU383" s="25" t="s">
        <v>86</v>
      </c>
      <c r="AY383" s="25" t="s">
        <v>414</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690</v>
      </c>
      <c r="BM383" s="25" t="s">
        <v>6537</v>
      </c>
    </row>
    <row r="384" s="13" customFormat="1">
      <c r="B384" s="265"/>
      <c r="C384" s="266"/>
      <c r="D384" s="252" t="s">
        <v>428</v>
      </c>
      <c r="E384" s="267" t="s">
        <v>21</v>
      </c>
      <c r="F384" s="268" t="s">
        <v>6538</v>
      </c>
      <c r="G384" s="266"/>
      <c r="H384" s="269">
        <v>4</v>
      </c>
      <c r="I384" s="270"/>
      <c r="J384" s="266"/>
      <c r="K384" s="266"/>
      <c r="L384" s="271"/>
      <c r="M384" s="272"/>
      <c r="N384" s="273"/>
      <c r="O384" s="273"/>
      <c r="P384" s="273"/>
      <c r="Q384" s="273"/>
      <c r="R384" s="273"/>
      <c r="S384" s="273"/>
      <c r="T384" s="274"/>
      <c r="AT384" s="275" t="s">
        <v>428</v>
      </c>
      <c r="AU384" s="275" t="s">
        <v>86</v>
      </c>
      <c r="AV384" s="13" t="s">
        <v>86</v>
      </c>
      <c r="AW384" s="13" t="s">
        <v>39</v>
      </c>
      <c r="AX384" s="13" t="s">
        <v>83</v>
      </c>
      <c r="AY384" s="275" t="s">
        <v>414</v>
      </c>
    </row>
    <row r="385" s="1" customFormat="1" ht="38.25" customHeight="1">
      <c r="B385" s="47"/>
      <c r="C385" s="298" t="s">
        <v>1948</v>
      </c>
      <c r="D385" s="298" t="s">
        <v>841</v>
      </c>
      <c r="E385" s="299" t="s">
        <v>6539</v>
      </c>
      <c r="F385" s="300" t="s">
        <v>6540</v>
      </c>
      <c r="G385" s="301" t="s">
        <v>4084</v>
      </c>
      <c r="H385" s="302">
        <v>4</v>
      </c>
      <c r="I385" s="303"/>
      <c r="J385" s="304">
        <f>ROUND(I385*H385,2)</f>
        <v>0</v>
      </c>
      <c r="K385" s="300" t="s">
        <v>21</v>
      </c>
      <c r="L385" s="305"/>
      <c r="M385" s="306" t="s">
        <v>21</v>
      </c>
      <c r="N385" s="307" t="s">
        <v>47</v>
      </c>
      <c r="O385" s="48"/>
      <c r="P385" s="249">
        <f>O385*H385</f>
        <v>0</v>
      </c>
      <c r="Q385" s="249">
        <v>0</v>
      </c>
      <c r="R385" s="249">
        <f>Q385*H385</f>
        <v>0</v>
      </c>
      <c r="S385" s="249">
        <v>0</v>
      </c>
      <c r="T385" s="250">
        <f>S385*H385</f>
        <v>0</v>
      </c>
      <c r="AR385" s="25" t="s">
        <v>818</v>
      </c>
      <c r="AT385" s="25" t="s">
        <v>841</v>
      </c>
      <c r="AU385" s="25" t="s">
        <v>86</v>
      </c>
      <c r="AY385" s="25" t="s">
        <v>414</v>
      </c>
      <c r="BE385" s="251">
        <f>IF(N385="základní",J385,0)</f>
        <v>0</v>
      </c>
      <c r="BF385" s="251">
        <f>IF(N385="snížená",J385,0)</f>
        <v>0</v>
      </c>
      <c r="BG385" s="251">
        <f>IF(N385="zákl. přenesená",J385,0)</f>
        <v>0</v>
      </c>
      <c r="BH385" s="251">
        <f>IF(N385="sníž. přenesená",J385,0)</f>
        <v>0</v>
      </c>
      <c r="BI385" s="251">
        <f>IF(N385="nulová",J385,0)</f>
        <v>0</v>
      </c>
      <c r="BJ385" s="25" t="s">
        <v>83</v>
      </c>
      <c r="BK385" s="251">
        <f>ROUND(I385*H385,2)</f>
        <v>0</v>
      </c>
      <c r="BL385" s="25" t="s">
        <v>690</v>
      </c>
      <c r="BM385" s="25" t="s">
        <v>6541</v>
      </c>
    </row>
    <row r="386" s="11" customFormat="1" ht="29.88" customHeight="1">
      <c r="B386" s="224"/>
      <c r="C386" s="225"/>
      <c r="D386" s="226" t="s">
        <v>75</v>
      </c>
      <c r="E386" s="238" t="s">
        <v>6542</v>
      </c>
      <c r="F386" s="238" t="s">
        <v>6543</v>
      </c>
      <c r="G386" s="225"/>
      <c r="H386" s="225"/>
      <c r="I386" s="228"/>
      <c r="J386" s="239">
        <f>BK386</f>
        <v>0</v>
      </c>
      <c r="K386" s="225"/>
      <c r="L386" s="230"/>
      <c r="M386" s="231"/>
      <c r="N386" s="232"/>
      <c r="O386" s="232"/>
      <c r="P386" s="233">
        <f>SUM(P387:P401)</f>
        <v>0</v>
      </c>
      <c r="Q386" s="232"/>
      <c r="R386" s="233">
        <f>SUM(R387:R401)</f>
        <v>0</v>
      </c>
      <c r="S386" s="232"/>
      <c r="T386" s="234">
        <f>SUM(T387:T401)</f>
        <v>0</v>
      </c>
      <c r="AR386" s="235" t="s">
        <v>86</v>
      </c>
      <c r="AT386" s="236" t="s">
        <v>75</v>
      </c>
      <c r="AU386" s="236" t="s">
        <v>83</v>
      </c>
      <c r="AY386" s="235" t="s">
        <v>414</v>
      </c>
      <c r="BK386" s="237">
        <f>SUM(BK387:BK401)</f>
        <v>0</v>
      </c>
    </row>
    <row r="387" s="1" customFormat="1" ht="16.5" customHeight="1">
      <c r="B387" s="47"/>
      <c r="C387" s="240" t="s">
        <v>1953</v>
      </c>
      <c r="D387" s="240" t="s">
        <v>418</v>
      </c>
      <c r="E387" s="241" t="s">
        <v>6544</v>
      </c>
      <c r="F387" s="242" t="s">
        <v>6306</v>
      </c>
      <c r="G387" s="243" t="s">
        <v>4084</v>
      </c>
      <c r="H387" s="244">
        <v>2</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690</v>
      </c>
      <c r="AT387" s="25" t="s">
        <v>418</v>
      </c>
      <c r="AU387" s="25" t="s">
        <v>86</v>
      </c>
      <c r="AY387" s="25" t="s">
        <v>414</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690</v>
      </c>
      <c r="BM387" s="25" t="s">
        <v>6545</v>
      </c>
    </row>
    <row r="388" s="13" customFormat="1">
      <c r="B388" s="265"/>
      <c r="C388" s="266"/>
      <c r="D388" s="252" t="s">
        <v>428</v>
      </c>
      <c r="E388" s="267" t="s">
        <v>21</v>
      </c>
      <c r="F388" s="268" t="s">
        <v>6546</v>
      </c>
      <c r="G388" s="266"/>
      <c r="H388" s="269">
        <v>2</v>
      </c>
      <c r="I388" s="270"/>
      <c r="J388" s="266"/>
      <c r="K388" s="266"/>
      <c r="L388" s="271"/>
      <c r="M388" s="272"/>
      <c r="N388" s="273"/>
      <c r="O388" s="273"/>
      <c r="P388" s="273"/>
      <c r="Q388" s="273"/>
      <c r="R388" s="273"/>
      <c r="S388" s="273"/>
      <c r="T388" s="274"/>
      <c r="AT388" s="275" t="s">
        <v>428</v>
      </c>
      <c r="AU388" s="275" t="s">
        <v>86</v>
      </c>
      <c r="AV388" s="13" t="s">
        <v>86</v>
      </c>
      <c r="AW388" s="13" t="s">
        <v>39</v>
      </c>
      <c r="AX388" s="13" t="s">
        <v>83</v>
      </c>
      <c r="AY388" s="275" t="s">
        <v>414</v>
      </c>
    </row>
    <row r="389" s="1" customFormat="1" ht="51" customHeight="1">
      <c r="B389" s="47"/>
      <c r="C389" s="298" t="s">
        <v>1959</v>
      </c>
      <c r="D389" s="298" t="s">
        <v>841</v>
      </c>
      <c r="E389" s="299" t="s">
        <v>6547</v>
      </c>
      <c r="F389" s="300" t="s">
        <v>6548</v>
      </c>
      <c r="G389" s="301" t="s">
        <v>4084</v>
      </c>
      <c r="H389" s="302">
        <v>2</v>
      </c>
      <c r="I389" s="303"/>
      <c r="J389" s="304">
        <f>ROUND(I389*H389,2)</f>
        <v>0</v>
      </c>
      <c r="K389" s="300" t="s">
        <v>21</v>
      </c>
      <c r="L389" s="305"/>
      <c r="M389" s="306" t="s">
        <v>21</v>
      </c>
      <c r="N389" s="307" t="s">
        <v>47</v>
      </c>
      <c r="O389" s="48"/>
      <c r="P389" s="249">
        <f>O389*H389</f>
        <v>0</v>
      </c>
      <c r="Q389" s="249">
        <v>0</v>
      </c>
      <c r="R389" s="249">
        <f>Q389*H389</f>
        <v>0</v>
      </c>
      <c r="S389" s="249">
        <v>0</v>
      </c>
      <c r="T389" s="250">
        <f>S389*H389</f>
        <v>0</v>
      </c>
      <c r="AR389" s="25" t="s">
        <v>818</v>
      </c>
      <c r="AT389" s="25" t="s">
        <v>841</v>
      </c>
      <c r="AU389" s="25" t="s">
        <v>86</v>
      </c>
      <c r="AY389" s="25" t="s">
        <v>414</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690</v>
      </c>
      <c r="BM389" s="25" t="s">
        <v>6549</v>
      </c>
    </row>
    <row r="390" s="1" customFormat="1" ht="16.5" customHeight="1">
      <c r="B390" s="47"/>
      <c r="C390" s="240" t="s">
        <v>1965</v>
      </c>
      <c r="D390" s="240" t="s">
        <v>418</v>
      </c>
      <c r="E390" s="241" t="s">
        <v>6550</v>
      </c>
      <c r="F390" s="242" t="s">
        <v>6313</v>
      </c>
      <c r="G390" s="243" t="s">
        <v>4084</v>
      </c>
      <c r="H390" s="244">
        <v>2</v>
      </c>
      <c r="I390" s="245"/>
      <c r="J390" s="246">
        <f>ROUND(I390*H390,2)</f>
        <v>0</v>
      </c>
      <c r="K390" s="242" t="s">
        <v>21</v>
      </c>
      <c r="L390" s="73"/>
      <c r="M390" s="247" t="s">
        <v>21</v>
      </c>
      <c r="N390" s="248" t="s">
        <v>47</v>
      </c>
      <c r="O390" s="48"/>
      <c r="P390" s="249">
        <f>O390*H390</f>
        <v>0</v>
      </c>
      <c r="Q390" s="249">
        <v>0</v>
      </c>
      <c r="R390" s="249">
        <f>Q390*H390</f>
        <v>0</v>
      </c>
      <c r="S390" s="249">
        <v>0</v>
      </c>
      <c r="T390" s="250">
        <f>S390*H390</f>
        <v>0</v>
      </c>
      <c r="AR390" s="25" t="s">
        <v>690</v>
      </c>
      <c r="AT390" s="25" t="s">
        <v>418</v>
      </c>
      <c r="AU390" s="25" t="s">
        <v>86</v>
      </c>
      <c r="AY390" s="25" t="s">
        <v>414</v>
      </c>
      <c r="BE390" s="251">
        <f>IF(N390="základní",J390,0)</f>
        <v>0</v>
      </c>
      <c r="BF390" s="251">
        <f>IF(N390="snížená",J390,0)</f>
        <v>0</v>
      </c>
      <c r="BG390" s="251">
        <f>IF(N390="zákl. přenesená",J390,0)</f>
        <v>0</v>
      </c>
      <c r="BH390" s="251">
        <f>IF(N390="sníž. přenesená",J390,0)</f>
        <v>0</v>
      </c>
      <c r="BI390" s="251">
        <f>IF(N390="nulová",J390,0)</f>
        <v>0</v>
      </c>
      <c r="BJ390" s="25" t="s">
        <v>83</v>
      </c>
      <c r="BK390" s="251">
        <f>ROUND(I390*H390,2)</f>
        <v>0</v>
      </c>
      <c r="BL390" s="25" t="s">
        <v>690</v>
      </c>
      <c r="BM390" s="25" t="s">
        <v>6551</v>
      </c>
    </row>
    <row r="391" s="13" customFormat="1">
      <c r="B391" s="265"/>
      <c r="C391" s="266"/>
      <c r="D391" s="252" t="s">
        <v>428</v>
      </c>
      <c r="E391" s="267" t="s">
        <v>21</v>
      </c>
      <c r="F391" s="268" t="s">
        <v>6552</v>
      </c>
      <c r="G391" s="266"/>
      <c r="H391" s="269">
        <v>2</v>
      </c>
      <c r="I391" s="270"/>
      <c r="J391" s="266"/>
      <c r="K391" s="266"/>
      <c r="L391" s="271"/>
      <c r="M391" s="272"/>
      <c r="N391" s="273"/>
      <c r="O391" s="273"/>
      <c r="P391" s="273"/>
      <c r="Q391" s="273"/>
      <c r="R391" s="273"/>
      <c r="S391" s="273"/>
      <c r="T391" s="274"/>
      <c r="AT391" s="275" t="s">
        <v>428</v>
      </c>
      <c r="AU391" s="275" t="s">
        <v>86</v>
      </c>
      <c r="AV391" s="13" t="s">
        <v>86</v>
      </c>
      <c r="AW391" s="13" t="s">
        <v>39</v>
      </c>
      <c r="AX391" s="13" t="s">
        <v>83</v>
      </c>
      <c r="AY391" s="275" t="s">
        <v>414</v>
      </c>
    </row>
    <row r="392" s="1" customFormat="1" ht="38.25" customHeight="1">
      <c r="B392" s="47"/>
      <c r="C392" s="298" t="s">
        <v>1972</v>
      </c>
      <c r="D392" s="298" t="s">
        <v>841</v>
      </c>
      <c r="E392" s="299" t="s">
        <v>6553</v>
      </c>
      <c r="F392" s="300" t="s">
        <v>6554</v>
      </c>
      <c r="G392" s="301" t="s">
        <v>4084</v>
      </c>
      <c r="H392" s="302">
        <v>2</v>
      </c>
      <c r="I392" s="303"/>
      <c r="J392" s="304">
        <f>ROUND(I392*H392,2)</f>
        <v>0</v>
      </c>
      <c r="K392" s="300" t="s">
        <v>21</v>
      </c>
      <c r="L392" s="305"/>
      <c r="M392" s="306" t="s">
        <v>21</v>
      </c>
      <c r="N392" s="307" t="s">
        <v>47</v>
      </c>
      <c r="O392" s="48"/>
      <c r="P392" s="249">
        <f>O392*H392</f>
        <v>0</v>
      </c>
      <c r="Q392" s="249">
        <v>0</v>
      </c>
      <c r="R392" s="249">
        <f>Q392*H392</f>
        <v>0</v>
      </c>
      <c r="S392" s="249">
        <v>0</v>
      </c>
      <c r="T392" s="250">
        <f>S392*H392</f>
        <v>0</v>
      </c>
      <c r="AR392" s="25" t="s">
        <v>818</v>
      </c>
      <c r="AT392" s="25" t="s">
        <v>841</v>
      </c>
      <c r="AU392" s="25" t="s">
        <v>86</v>
      </c>
      <c r="AY392" s="25" t="s">
        <v>414</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690</v>
      </c>
      <c r="BM392" s="25" t="s">
        <v>6555</v>
      </c>
    </row>
    <row r="393" s="1" customFormat="1" ht="16.5" customHeight="1">
      <c r="B393" s="47"/>
      <c r="C393" s="240" t="s">
        <v>1977</v>
      </c>
      <c r="D393" s="240" t="s">
        <v>418</v>
      </c>
      <c r="E393" s="241" t="s">
        <v>6556</v>
      </c>
      <c r="F393" s="242" t="s">
        <v>6313</v>
      </c>
      <c r="G393" s="243" t="s">
        <v>4084</v>
      </c>
      <c r="H393" s="244">
        <v>2</v>
      </c>
      <c r="I393" s="245"/>
      <c r="J393" s="246">
        <f>ROUND(I393*H393,2)</f>
        <v>0</v>
      </c>
      <c r="K393" s="242" t="s">
        <v>21</v>
      </c>
      <c r="L393" s="73"/>
      <c r="M393" s="247" t="s">
        <v>21</v>
      </c>
      <c r="N393" s="248" t="s">
        <v>47</v>
      </c>
      <c r="O393" s="48"/>
      <c r="P393" s="249">
        <f>O393*H393</f>
        <v>0</v>
      </c>
      <c r="Q393" s="249">
        <v>0</v>
      </c>
      <c r="R393" s="249">
        <f>Q393*H393</f>
        <v>0</v>
      </c>
      <c r="S393" s="249">
        <v>0</v>
      </c>
      <c r="T393" s="250">
        <f>S393*H393</f>
        <v>0</v>
      </c>
      <c r="AR393" s="25" t="s">
        <v>690</v>
      </c>
      <c r="AT393" s="25" t="s">
        <v>418</v>
      </c>
      <c r="AU393" s="25" t="s">
        <v>86</v>
      </c>
      <c r="AY393" s="25" t="s">
        <v>414</v>
      </c>
      <c r="BE393" s="251">
        <f>IF(N393="základní",J393,0)</f>
        <v>0</v>
      </c>
      <c r="BF393" s="251">
        <f>IF(N393="snížená",J393,0)</f>
        <v>0</v>
      </c>
      <c r="BG393" s="251">
        <f>IF(N393="zákl. přenesená",J393,0)</f>
        <v>0</v>
      </c>
      <c r="BH393" s="251">
        <f>IF(N393="sníž. přenesená",J393,0)</f>
        <v>0</v>
      </c>
      <c r="BI393" s="251">
        <f>IF(N393="nulová",J393,0)</f>
        <v>0</v>
      </c>
      <c r="BJ393" s="25" t="s">
        <v>83</v>
      </c>
      <c r="BK393" s="251">
        <f>ROUND(I393*H393,2)</f>
        <v>0</v>
      </c>
      <c r="BL393" s="25" t="s">
        <v>690</v>
      </c>
      <c r="BM393" s="25" t="s">
        <v>6557</v>
      </c>
    </row>
    <row r="394" s="13" customFormat="1">
      <c r="B394" s="265"/>
      <c r="C394" s="266"/>
      <c r="D394" s="252" t="s">
        <v>428</v>
      </c>
      <c r="E394" s="267" t="s">
        <v>21</v>
      </c>
      <c r="F394" s="268" t="s">
        <v>6558</v>
      </c>
      <c r="G394" s="266"/>
      <c r="H394" s="269">
        <v>2</v>
      </c>
      <c r="I394" s="270"/>
      <c r="J394" s="266"/>
      <c r="K394" s="266"/>
      <c r="L394" s="271"/>
      <c r="M394" s="272"/>
      <c r="N394" s="273"/>
      <c r="O394" s="273"/>
      <c r="P394" s="273"/>
      <c r="Q394" s="273"/>
      <c r="R394" s="273"/>
      <c r="S394" s="273"/>
      <c r="T394" s="274"/>
      <c r="AT394" s="275" t="s">
        <v>428</v>
      </c>
      <c r="AU394" s="275" t="s">
        <v>86</v>
      </c>
      <c r="AV394" s="13" t="s">
        <v>86</v>
      </c>
      <c r="AW394" s="13" t="s">
        <v>39</v>
      </c>
      <c r="AX394" s="13" t="s">
        <v>83</v>
      </c>
      <c r="AY394" s="275" t="s">
        <v>414</v>
      </c>
    </row>
    <row r="395" s="1" customFormat="1" ht="38.25" customHeight="1">
      <c r="B395" s="47"/>
      <c r="C395" s="298" t="s">
        <v>1982</v>
      </c>
      <c r="D395" s="298" t="s">
        <v>841</v>
      </c>
      <c r="E395" s="299" t="s">
        <v>6559</v>
      </c>
      <c r="F395" s="300" t="s">
        <v>6560</v>
      </c>
      <c r="G395" s="301" t="s">
        <v>4084</v>
      </c>
      <c r="H395" s="302">
        <v>2</v>
      </c>
      <c r="I395" s="303"/>
      <c r="J395" s="304">
        <f>ROUND(I395*H395,2)</f>
        <v>0</v>
      </c>
      <c r="K395" s="300" t="s">
        <v>21</v>
      </c>
      <c r="L395" s="305"/>
      <c r="M395" s="306" t="s">
        <v>21</v>
      </c>
      <c r="N395" s="307" t="s">
        <v>47</v>
      </c>
      <c r="O395" s="48"/>
      <c r="P395" s="249">
        <f>O395*H395</f>
        <v>0</v>
      </c>
      <c r="Q395" s="249">
        <v>0</v>
      </c>
      <c r="R395" s="249">
        <f>Q395*H395</f>
        <v>0</v>
      </c>
      <c r="S395" s="249">
        <v>0</v>
      </c>
      <c r="T395" s="250">
        <f>S395*H395</f>
        <v>0</v>
      </c>
      <c r="AR395" s="25" t="s">
        <v>818</v>
      </c>
      <c r="AT395" s="25" t="s">
        <v>841</v>
      </c>
      <c r="AU395" s="25" t="s">
        <v>86</v>
      </c>
      <c r="AY395" s="25" t="s">
        <v>414</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690</v>
      </c>
      <c r="BM395" s="25" t="s">
        <v>6561</v>
      </c>
    </row>
    <row r="396" s="1" customFormat="1" ht="16.5" customHeight="1">
      <c r="B396" s="47"/>
      <c r="C396" s="240" t="s">
        <v>1990</v>
      </c>
      <c r="D396" s="240" t="s">
        <v>418</v>
      </c>
      <c r="E396" s="241" t="s">
        <v>6562</v>
      </c>
      <c r="F396" s="242" t="s">
        <v>6320</v>
      </c>
      <c r="G396" s="243" t="s">
        <v>145</v>
      </c>
      <c r="H396" s="244">
        <v>58</v>
      </c>
      <c r="I396" s="245"/>
      <c r="J396" s="246">
        <f>ROUND(I396*H396,2)</f>
        <v>0</v>
      </c>
      <c r="K396" s="242" t="s">
        <v>21</v>
      </c>
      <c r="L396" s="73"/>
      <c r="M396" s="247" t="s">
        <v>21</v>
      </c>
      <c r="N396" s="248" t="s">
        <v>47</v>
      </c>
      <c r="O396" s="48"/>
      <c r="P396" s="249">
        <f>O396*H396</f>
        <v>0</v>
      </c>
      <c r="Q396" s="249">
        <v>0</v>
      </c>
      <c r="R396" s="249">
        <f>Q396*H396</f>
        <v>0</v>
      </c>
      <c r="S396" s="249">
        <v>0</v>
      </c>
      <c r="T396" s="250">
        <f>S396*H396</f>
        <v>0</v>
      </c>
      <c r="AR396" s="25" t="s">
        <v>690</v>
      </c>
      <c r="AT396" s="25" t="s">
        <v>418</v>
      </c>
      <c r="AU396" s="25" t="s">
        <v>86</v>
      </c>
      <c r="AY396" s="25" t="s">
        <v>414</v>
      </c>
      <c r="BE396" s="251">
        <f>IF(N396="základní",J396,0)</f>
        <v>0</v>
      </c>
      <c r="BF396" s="251">
        <f>IF(N396="snížená",J396,0)</f>
        <v>0</v>
      </c>
      <c r="BG396" s="251">
        <f>IF(N396="zákl. přenesená",J396,0)</f>
        <v>0</v>
      </c>
      <c r="BH396" s="251">
        <f>IF(N396="sníž. přenesená",J396,0)</f>
        <v>0</v>
      </c>
      <c r="BI396" s="251">
        <f>IF(N396="nulová",J396,0)</f>
        <v>0</v>
      </c>
      <c r="BJ396" s="25" t="s">
        <v>83</v>
      </c>
      <c r="BK396" s="251">
        <f>ROUND(I396*H396,2)</f>
        <v>0</v>
      </c>
      <c r="BL396" s="25" t="s">
        <v>690</v>
      </c>
      <c r="BM396" s="25" t="s">
        <v>6563</v>
      </c>
    </row>
    <row r="397" s="13" customFormat="1">
      <c r="B397" s="265"/>
      <c r="C397" s="266"/>
      <c r="D397" s="252" t="s">
        <v>428</v>
      </c>
      <c r="E397" s="267" t="s">
        <v>21</v>
      </c>
      <c r="F397" s="268" t="s">
        <v>6564</v>
      </c>
      <c r="G397" s="266"/>
      <c r="H397" s="269">
        <v>58</v>
      </c>
      <c r="I397" s="270"/>
      <c r="J397" s="266"/>
      <c r="K397" s="266"/>
      <c r="L397" s="271"/>
      <c r="M397" s="272"/>
      <c r="N397" s="273"/>
      <c r="O397" s="273"/>
      <c r="P397" s="273"/>
      <c r="Q397" s="273"/>
      <c r="R397" s="273"/>
      <c r="S397" s="273"/>
      <c r="T397" s="274"/>
      <c r="AT397" s="275" t="s">
        <v>428</v>
      </c>
      <c r="AU397" s="275" t="s">
        <v>86</v>
      </c>
      <c r="AV397" s="13" t="s">
        <v>86</v>
      </c>
      <c r="AW397" s="13" t="s">
        <v>39</v>
      </c>
      <c r="AX397" s="13" t="s">
        <v>83</v>
      </c>
      <c r="AY397" s="275" t="s">
        <v>414</v>
      </c>
    </row>
    <row r="398" s="1" customFormat="1" ht="38.25" customHeight="1">
      <c r="B398" s="47"/>
      <c r="C398" s="298" t="s">
        <v>1995</v>
      </c>
      <c r="D398" s="298" t="s">
        <v>841</v>
      </c>
      <c r="E398" s="299" t="s">
        <v>6565</v>
      </c>
      <c r="F398" s="300" t="s">
        <v>6566</v>
      </c>
      <c r="G398" s="301" t="s">
        <v>145</v>
      </c>
      <c r="H398" s="302">
        <v>58</v>
      </c>
      <c r="I398" s="303"/>
      <c r="J398" s="304">
        <f>ROUND(I398*H398,2)</f>
        <v>0</v>
      </c>
      <c r="K398" s="300" t="s">
        <v>21</v>
      </c>
      <c r="L398" s="305"/>
      <c r="M398" s="306" t="s">
        <v>21</v>
      </c>
      <c r="N398" s="307" t="s">
        <v>47</v>
      </c>
      <c r="O398" s="48"/>
      <c r="P398" s="249">
        <f>O398*H398</f>
        <v>0</v>
      </c>
      <c r="Q398" s="249">
        <v>0</v>
      </c>
      <c r="R398" s="249">
        <f>Q398*H398</f>
        <v>0</v>
      </c>
      <c r="S398" s="249">
        <v>0</v>
      </c>
      <c r="T398" s="250">
        <f>S398*H398</f>
        <v>0</v>
      </c>
      <c r="AR398" s="25" t="s">
        <v>818</v>
      </c>
      <c r="AT398" s="25" t="s">
        <v>841</v>
      </c>
      <c r="AU398" s="25" t="s">
        <v>86</v>
      </c>
      <c r="AY398" s="25" t="s">
        <v>414</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690</v>
      </c>
      <c r="BM398" s="25" t="s">
        <v>6567</v>
      </c>
    </row>
    <row r="399" s="1" customFormat="1" ht="16.5" customHeight="1">
      <c r="B399" s="47"/>
      <c r="C399" s="240" t="s">
        <v>1999</v>
      </c>
      <c r="D399" s="240" t="s">
        <v>418</v>
      </c>
      <c r="E399" s="241" t="s">
        <v>6568</v>
      </c>
      <c r="F399" s="242" t="s">
        <v>6327</v>
      </c>
      <c r="G399" s="243" t="s">
        <v>4084</v>
      </c>
      <c r="H399" s="244">
        <v>2</v>
      </c>
      <c r="I399" s="245"/>
      <c r="J399" s="246">
        <f>ROUND(I399*H399,2)</f>
        <v>0</v>
      </c>
      <c r="K399" s="242" t="s">
        <v>21</v>
      </c>
      <c r="L399" s="73"/>
      <c r="M399" s="247" t="s">
        <v>21</v>
      </c>
      <c r="N399" s="248" t="s">
        <v>47</v>
      </c>
      <c r="O399" s="48"/>
      <c r="P399" s="249">
        <f>O399*H399</f>
        <v>0</v>
      </c>
      <c r="Q399" s="249">
        <v>0</v>
      </c>
      <c r="R399" s="249">
        <f>Q399*H399</f>
        <v>0</v>
      </c>
      <c r="S399" s="249">
        <v>0</v>
      </c>
      <c r="T399" s="250">
        <f>S399*H399</f>
        <v>0</v>
      </c>
      <c r="AR399" s="25" t="s">
        <v>690</v>
      </c>
      <c r="AT399" s="25" t="s">
        <v>418</v>
      </c>
      <c r="AU399" s="25" t="s">
        <v>86</v>
      </c>
      <c r="AY399" s="25" t="s">
        <v>414</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690</v>
      </c>
      <c r="BM399" s="25" t="s">
        <v>6569</v>
      </c>
    </row>
    <row r="400" s="13" customFormat="1">
      <c r="B400" s="265"/>
      <c r="C400" s="266"/>
      <c r="D400" s="252" t="s">
        <v>428</v>
      </c>
      <c r="E400" s="267" t="s">
        <v>21</v>
      </c>
      <c r="F400" s="268" t="s">
        <v>6570</v>
      </c>
      <c r="G400" s="266"/>
      <c r="H400" s="269">
        <v>2</v>
      </c>
      <c r="I400" s="270"/>
      <c r="J400" s="266"/>
      <c r="K400" s="266"/>
      <c r="L400" s="271"/>
      <c r="M400" s="272"/>
      <c r="N400" s="273"/>
      <c r="O400" s="273"/>
      <c r="P400" s="273"/>
      <c r="Q400" s="273"/>
      <c r="R400" s="273"/>
      <c r="S400" s="273"/>
      <c r="T400" s="274"/>
      <c r="AT400" s="275" t="s">
        <v>428</v>
      </c>
      <c r="AU400" s="275" t="s">
        <v>86</v>
      </c>
      <c r="AV400" s="13" t="s">
        <v>86</v>
      </c>
      <c r="AW400" s="13" t="s">
        <v>39</v>
      </c>
      <c r="AX400" s="13" t="s">
        <v>83</v>
      </c>
      <c r="AY400" s="275" t="s">
        <v>414</v>
      </c>
    </row>
    <row r="401" s="1" customFormat="1" ht="38.25" customHeight="1">
      <c r="B401" s="47"/>
      <c r="C401" s="298" t="s">
        <v>2004</v>
      </c>
      <c r="D401" s="298" t="s">
        <v>841</v>
      </c>
      <c r="E401" s="299" t="s">
        <v>6571</v>
      </c>
      <c r="F401" s="300" t="s">
        <v>6572</v>
      </c>
      <c r="G401" s="301" t="s">
        <v>4084</v>
      </c>
      <c r="H401" s="302">
        <v>2</v>
      </c>
      <c r="I401" s="303"/>
      <c r="J401" s="304">
        <f>ROUND(I401*H401,2)</f>
        <v>0</v>
      </c>
      <c r="K401" s="300" t="s">
        <v>21</v>
      </c>
      <c r="L401" s="305"/>
      <c r="M401" s="306" t="s">
        <v>21</v>
      </c>
      <c r="N401" s="307" t="s">
        <v>47</v>
      </c>
      <c r="O401" s="48"/>
      <c r="P401" s="249">
        <f>O401*H401</f>
        <v>0</v>
      </c>
      <c r="Q401" s="249">
        <v>0</v>
      </c>
      <c r="R401" s="249">
        <f>Q401*H401</f>
        <v>0</v>
      </c>
      <c r="S401" s="249">
        <v>0</v>
      </c>
      <c r="T401" s="250">
        <f>S401*H401</f>
        <v>0</v>
      </c>
      <c r="AR401" s="25" t="s">
        <v>818</v>
      </c>
      <c r="AT401" s="25" t="s">
        <v>841</v>
      </c>
      <c r="AU401" s="25" t="s">
        <v>86</v>
      </c>
      <c r="AY401" s="25" t="s">
        <v>414</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690</v>
      </c>
      <c r="BM401" s="25" t="s">
        <v>6573</v>
      </c>
    </row>
    <row r="402" s="11" customFormat="1" ht="29.88" customHeight="1">
      <c r="B402" s="224"/>
      <c r="C402" s="225"/>
      <c r="D402" s="226" t="s">
        <v>75</v>
      </c>
      <c r="E402" s="238" t="s">
        <v>6574</v>
      </c>
      <c r="F402" s="238" t="s">
        <v>6575</v>
      </c>
      <c r="G402" s="225"/>
      <c r="H402" s="225"/>
      <c r="I402" s="228"/>
      <c r="J402" s="239">
        <f>BK402</f>
        <v>0</v>
      </c>
      <c r="K402" s="225"/>
      <c r="L402" s="230"/>
      <c r="M402" s="231"/>
      <c r="N402" s="232"/>
      <c r="O402" s="232"/>
      <c r="P402" s="233">
        <f>SUM(P403:P453)</f>
        <v>0</v>
      </c>
      <c r="Q402" s="232"/>
      <c r="R402" s="233">
        <f>SUM(R403:R453)</f>
        <v>0</v>
      </c>
      <c r="S402" s="232"/>
      <c r="T402" s="234">
        <f>SUM(T403:T453)</f>
        <v>0</v>
      </c>
      <c r="AR402" s="235" t="s">
        <v>86</v>
      </c>
      <c r="AT402" s="236" t="s">
        <v>75</v>
      </c>
      <c r="AU402" s="236" t="s">
        <v>83</v>
      </c>
      <c r="AY402" s="235" t="s">
        <v>414</v>
      </c>
      <c r="BK402" s="237">
        <f>SUM(BK403:BK453)</f>
        <v>0</v>
      </c>
    </row>
    <row r="403" s="1" customFormat="1" ht="16.5" customHeight="1">
      <c r="B403" s="47"/>
      <c r="C403" s="240" t="s">
        <v>2008</v>
      </c>
      <c r="D403" s="240" t="s">
        <v>418</v>
      </c>
      <c r="E403" s="241" t="s">
        <v>6576</v>
      </c>
      <c r="F403" s="242" t="s">
        <v>6306</v>
      </c>
      <c r="G403" s="243" t="s">
        <v>4084</v>
      </c>
      <c r="H403" s="244">
        <v>1</v>
      </c>
      <c r="I403" s="245"/>
      <c r="J403" s="246">
        <f>ROUND(I403*H403,2)</f>
        <v>0</v>
      </c>
      <c r="K403" s="242" t="s">
        <v>21</v>
      </c>
      <c r="L403" s="73"/>
      <c r="M403" s="247" t="s">
        <v>21</v>
      </c>
      <c r="N403" s="248" t="s">
        <v>47</v>
      </c>
      <c r="O403" s="48"/>
      <c r="P403" s="249">
        <f>O403*H403</f>
        <v>0</v>
      </c>
      <c r="Q403" s="249">
        <v>0</v>
      </c>
      <c r="R403" s="249">
        <f>Q403*H403</f>
        <v>0</v>
      </c>
      <c r="S403" s="249">
        <v>0</v>
      </c>
      <c r="T403" s="250">
        <f>S403*H403</f>
        <v>0</v>
      </c>
      <c r="AR403" s="25" t="s">
        <v>690</v>
      </c>
      <c r="AT403" s="25" t="s">
        <v>418</v>
      </c>
      <c r="AU403" s="25" t="s">
        <v>86</v>
      </c>
      <c r="AY403" s="25" t="s">
        <v>414</v>
      </c>
      <c r="BE403" s="251">
        <f>IF(N403="základní",J403,0)</f>
        <v>0</v>
      </c>
      <c r="BF403" s="251">
        <f>IF(N403="snížená",J403,0)</f>
        <v>0</v>
      </c>
      <c r="BG403" s="251">
        <f>IF(N403="zákl. přenesená",J403,0)</f>
        <v>0</v>
      </c>
      <c r="BH403" s="251">
        <f>IF(N403="sníž. přenesená",J403,0)</f>
        <v>0</v>
      </c>
      <c r="BI403" s="251">
        <f>IF(N403="nulová",J403,0)</f>
        <v>0</v>
      </c>
      <c r="BJ403" s="25" t="s">
        <v>83</v>
      </c>
      <c r="BK403" s="251">
        <f>ROUND(I403*H403,2)</f>
        <v>0</v>
      </c>
      <c r="BL403" s="25" t="s">
        <v>690</v>
      </c>
      <c r="BM403" s="25" t="s">
        <v>6577</v>
      </c>
    </row>
    <row r="404" s="13" customFormat="1">
      <c r="B404" s="265"/>
      <c r="C404" s="266"/>
      <c r="D404" s="252" t="s">
        <v>428</v>
      </c>
      <c r="E404" s="267" t="s">
        <v>21</v>
      </c>
      <c r="F404" s="268" t="s">
        <v>6578</v>
      </c>
      <c r="G404" s="266"/>
      <c r="H404" s="269">
        <v>1</v>
      </c>
      <c r="I404" s="270"/>
      <c r="J404" s="266"/>
      <c r="K404" s="266"/>
      <c r="L404" s="271"/>
      <c r="M404" s="272"/>
      <c r="N404" s="273"/>
      <c r="O404" s="273"/>
      <c r="P404" s="273"/>
      <c r="Q404" s="273"/>
      <c r="R404" s="273"/>
      <c r="S404" s="273"/>
      <c r="T404" s="274"/>
      <c r="AT404" s="275" t="s">
        <v>428</v>
      </c>
      <c r="AU404" s="275" t="s">
        <v>86</v>
      </c>
      <c r="AV404" s="13" t="s">
        <v>86</v>
      </c>
      <c r="AW404" s="13" t="s">
        <v>39</v>
      </c>
      <c r="AX404" s="13" t="s">
        <v>83</v>
      </c>
      <c r="AY404" s="275" t="s">
        <v>414</v>
      </c>
    </row>
    <row r="405" s="1" customFormat="1" ht="38.25" customHeight="1">
      <c r="B405" s="47"/>
      <c r="C405" s="298" t="s">
        <v>2013</v>
      </c>
      <c r="D405" s="298" t="s">
        <v>841</v>
      </c>
      <c r="E405" s="299" t="s">
        <v>6579</v>
      </c>
      <c r="F405" s="300" t="s">
        <v>6580</v>
      </c>
      <c r="G405" s="301" t="s">
        <v>4084</v>
      </c>
      <c r="H405" s="302">
        <v>1</v>
      </c>
      <c r="I405" s="303"/>
      <c r="J405" s="304">
        <f>ROUND(I405*H405,2)</f>
        <v>0</v>
      </c>
      <c r="K405" s="300" t="s">
        <v>21</v>
      </c>
      <c r="L405" s="305"/>
      <c r="M405" s="306" t="s">
        <v>21</v>
      </c>
      <c r="N405" s="307" t="s">
        <v>47</v>
      </c>
      <c r="O405" s="48"/>
      <c r="P405" s="249">
        <f>O405*H405</f>
        <v>0</v>
      </c>
      <c r="Q405" s="249">
        <v>0</v>
      </c>
      <c r="R405" s="249">
        <f>Q405*H405</f>
        <v>0</v>
      </c>
      <c r="S405" s="249">
        <v>0</v>
      </c>
      <c r="T405" s="250">
        <f>S405*H405</f>
        <v>0</v>
      </c>
      <c r="AR405" s="25" t="s">
        <v>818</v>
      </c>
      <c r="AT405" s="25" t="s">
        <v>841</v>
      </c>
      <c r="AU405" s="25" t="s">
        <v>86</v>
      </c>
      <c r="AY405" s="25" t="s">
        <v>414</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690</v>
      </c>
      <c r="BM405" s="25" t="s">
        <v>6581</v>
      </c>
    </row>
    <row r="406" s="1" customFormat="1" ht="16.5" customHeight="1">
      <c r="B406" s="47"/>
      <c r="C406" s="240" t="s">
        <v>2018</v>
      </c>
      <c r="D406" s="240" t="s">
        <v>418</v>
      </c>
      <c r="E406" s="241" t="s">
        <v>6582</v>
      </c>
      <c r="F406" s="242" t="s">
        <v>6313</v>
      </c>
      <c r="G406" s="243" t="s">
        <v>4084</v>
      </c>
      <c r="H406" s="244">
        <v>2</v>
      </c>
      <c r="I406" s="245"/>
      <c r="J406" s="246">
        <f>ROUND(I406*H406,2)</f>
        <v>0</v>
      </c>
      <c r="K406" s="242" t="s">
        <v>21</v>
      </c>
      <c r="L406" s="73"/>
      <c r="M406" s="247" t="s">
        <v>21</v>
      </c>
      <c r="N406" s="248" t="s">
        <v>47</v>
      </c>
      <c r="O406" s="48"/>
      <c r="P406" s="249">
        <f>O406*H406</f>
        <v>0</v>
      </c>
      <c r="Q406" s="249">
        <v>0</v>
      </c>
      <c r="R406" s="249">
        <f>Q406*H406</f>
        <v>0</v>
      </c>
      <c r="S406" s="249">
        <v>0</v>
      </c>
      <c r="T406" s="250">
        <f>S406*H406</f>
        <v>0</v>
      </c>
      <c r="AR406" s="25" t="s">
        <v>690</v>
      </c>
      <c r="AT406" s="25" t="s">
        <v>418</v>
      </c>
      <c r="AU406" s="25" t="s">
        <v>86</v>
      </c>
      <c r="AY406" s="25" t="s">
        <v>414</v>
      </c>
      <c r="BE406" s="251">
        <f>IF(N406="základní",J406,0)</f>
        <v>0</v>
      </c>
      <c r="BF406" s="251">
        <f>IF(N406="snížená",J406,0)</f>
        <v>0</v>
      </c>
      <c r="BG406" s="251">
        <f>IF(N406="zákl. přenesená",J406,0)</f>
        <v>0</v>
      </c>
      <c r="BH406" s="251">
        <f>IF(N406="sníž. přenesená",J406,0)</f>
        <v>0</v>
      </c>
      <c r="BI406" s="251">
        <f>IF(N406="nulová",J406,0)</f>
        <v>0</v>
      </c>
      <c r="BJ406" s="25" t="s">
        <v>83</v>
      </c>
      <c r="BK406" s="251">
        <f>ROUND(I406*H406,2)</f>
        <v>0</v>
      </c>
      <c r="BL406" s="25" t="s">
        <v>690</v>
      </c>
      <c r="BM406" s="25" t="s">
        <v>6583</v>
      </c>
    </row>
    <row r="407" s="13" customFormat="1">
      <c r="B407" s="265"/>
      <c r="C407" s="266"/>
      <c r="D407" s="252" t="s">
        <v>428</v>
      </c>
      <c r="E407" s="267" t="s">
        <v>21</v>
      </c>
      <c r="F407" s="268" t="s">
        <v>6584</v>
      </c>
      <c r="G407" s="266"/>
      <c r="H407" s="269">
        <v>2</v>
      </c>
      <c r="I407" s="270"/>
      <c r="J407" s="266"/>
      <c r="K407" s="266"/>
      <c r="L407" s="271"/>
      <c r="M407" s="272"/>
      <c r="N407" s="273"/>
      <c r="O407" s="273"/>
      <c r="P407" s="273"/>
      <c r="Q407" s="273"/>
      <c r="R407" s="273"/>
      <c r="S407" s="273"/>
      <c r="T407" s="274"/>
      <c r="AT407" s="275" t="s">
        <v>428</v>
      </c>
      <c r="AU407" s="275" t="s">
        <v>86</v>
      </c>
      <c r="AV407" s="13" t="s">
        <v>86</v>
      </c>
      <c r="AW407" s="13" t="s">
        <v>39</v>
      </c>
      <c r="AX407" s="13" t="s">
        <v>83</v>
      </c>
      <c r="AY407" s="275" t="s">
        <v>414</v>
      </c>
    </row>
    <row r="408" s="1" customFormat="1" ht="38.25" customHeight="1">
      <c r="B408" s="47"/>
      <c r="C408" s="298" t="s">
        <v>2024</v>
      </c>
      <c r="D408" s="298" t="s">
        <v>841</v>
      </c>
      <c r="E408" s="299" t="s">
        <v>6585</v>
      </c>
      <c r="F408" s="300" t="s">
        <v>6586</v>
      </c>
      <c r="G408" s="301" t="s">
        <v>4084</v>
      </c>
      <c r="H408" s="302">
        <v>2</v>
      </c>
      <c r="I408" s="303"/>
      <c r="J408" s="304">
        <f>ROUND(I408*H408,2)</f>
        <v>0</v>
      </c>
      <c r="K408" s="300" t="s">
        <v>21</v>
      </c>
      <c r="L408" s="305"/>
      <c r="M408" s="306" t="s">
        <v>21</v>
      </c>
      <c r="N408" s="307" t="s">
        <v>47</v>
      </c>
      <c r="O408" s="48"/>
      <c r="P408" s="249">
        <f>O408*H408</f>
        <v>0</v>
      </c>
      <c r="Q408" s="249">
        <v>0</v>
      </c>
      <c r="R408" s="249">
        <f>Q408*H408</f>
        <v>0</v>
      </c>
      <c r="S408" s="249">
        <v>0</v>
      </c>
      <c r="T408" s="250">
        <f>S408*H408</f>
        <v>0</v>
      </c>
      <c r="AR408" s="25" t="s">
        <v>818</v>
      </c>
      <c r="AT408" s="25" t="s">
        <v>841</v>
      </c>
      <c r="AU408" s="25" t="s">
        <v>86</v>
      </c>
      <c r="AY408" s="25" t="s">
        <v>414</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690</v>
      </c>
      <c r="BM408" s="25" t="s">
        <v>6587</v>
      </c>
    </row>
    <row r="409" s="1" customFormat="1" ht="16.5" customHeight="1">
      <c r="B409" s="47"/>
      <c r="C409" s="240" t="s">
        <v>2030</v>
      </c>
      <c r="D409" s="240" t="s">
        <v>418</v>
      </c>
      <c r="E409" s="241" t="s">
        <v>6588</v>
      </c>
      <c r="F409" s="242" t="s">
        <v>6320</v>
      </c>
      <c r="G409" s="243" t="s">
        <v>145</v>
      </c>
      <c r="H409" s="244">
        <v>34</v>
      </c>
      <c r="I409" s="245"/>
      <c r="J409" s="246">
        <f>ROUND(I409*H409,2)</f>
        <v>0</v>
      </c>
      <c r="K409" s="242" t="s">
        <v>21</v>
      </c>
      <c r="L409" s="73"/>
      <c r="M409" s="247" t="s">
        <v>21</v>
      </c>
      <c r="N409" s="248" t="s">
        <v>47</v>
      </c>
      <c r="O409" s="48"/>
      <c r="P409" s="249">
        <f>O409*H409</f>
        <v>0</v>
      </c>
      <c r="Q409" s="249">
        <v>0</v>
      </c>
      <c r="R409" s="249">
        <f>Q409*H409</f>
        <v>0</v>
      </c>
      <c r="S409" s="249">
        <v>0</v>
      </c>
      <c r="T409" s="250">
        <f>S409*H409</f>
        <v>0</v>
      </c>
      <c r="AR409" s="25" t="s">
        <v>690</v>
      </c>
      <c r="AT409" s="25" t="s">
        <v>418</v>
      </c>
      <c r="AU409" s="25" t="s">
        <v>86</v>
      </c>
      <c r="AY409" s="25" t="s">
        <v>414</v>
      </c>
      <c r="BE409" s="251">
        <f>IF(N409="základní",J409,0)</f>
        <v>0</v>
      </c>
      <c r="BF409" s="251">
        <f>IF(N409="snížená",J409,0)</f>
        <v>0</v>
      </c>
      <c r="BG409" s="251">
        <f>IF(N409="zákl. přenesená",J409,0)</f>
        <v>0</v>
      </c>
      <c r="BH409" s="251">
        <f>IF(N409="sníž. přenesená",J409,0)</f>
        <v>0</v>
      </c>
      <c r="BI409" s="251">
        <f>IF(N409="nulová",J409,0)</f>
        <v>0</v>
      </c>
      <c r="BJ409" s="25" t="s">
        <v>83</v>
      </c>
      <c r="BK409" s="251">
        <f>ROUND(I409*H409,2)</f>
        <v>0</v>
      </c>
      <c r="BL409" s="25" t="s">
        <v>690</v>
      </c>
      <c r="BM409" s="25" t="s">
        <v>6589</v>
      </c>
    </row>
    <row r="410" s="13" customFormat="1">
      <c r="B410" s="265"/>
      <c r="C410" s="266"/>
      <c r="D410" s="252" t="s">
        <v>428</v>
      </c>
      <c r="E410" s="267" t="s">
        <v>21</v>
      </c>
      <c r="F410" s="268" t="s">
        <v>6590</v>
      </c>
      <c r="G410" s="266"/>
      <c r="H410" s="269">
        <v>34</v>
      </c>
      <c r="I410" s="270"/>
      <c r="J410" s="266"/>
      <c r="K410" s="266"/>
      <c r="L410" s="271"/>
      <c r="M410" s="272"/>
      <c r="N410" s="273"/>
      <c r="O410" s="273"/>
      <c r="P410" s="273"/>
      <c r="Q410" s="273"/>
      <c r="R410" s="273"/>
      <c r="S410" s="273"/>
      <c r="T410" s="274"/>
      <c r="AT410" s="275" t="s">
        <v>428</v>
      </c>
      <c r="AU410" s="275" t="s">
        <v>86</v>
      </c>
      <c r="AV410" s="13" t="s">
        <v>86</v>
      </c>
      <c r="AW410" s="13" t="s">
        <v>39</v>
      </c>
      <c r="AX410" s="13" t="s">
        <v>83</v>
      </c>
      <c r="AY410" s="275" t="s">
        <v>414</v>
      </c>
    </row>
    <row r="411" s="1" customFormat="1" ht="51" customHeight="1">
      <c r="B411" s="47"/>
      <c r="C411" s="298" t="s">
        <v>2034</v>
      </c>
      <c r="D411" s="298" t="s">
        <v>841</v>
      </c>
      <c r="E411" s="299" t="s">
        <v>6591</v>
      </c>
      <c r="F411" s="300" t="s">
        <v>6592</v>
      </c>
      <c r="G411" s="301" t="s">
        <v>145</v>
      </c>
      <c r="H411" s="302">
        <v>34</v>
      </c>
      <c r="I411" s="303"/>
      <c r="J411" s="304">
        <f>ROUND(I411*H411,2)</f>
        <v>0</v>
      </c>
      <c r="K411" s="300" t="s">
        <v>21</v>
      </c>
      <c r="L411" s="305"/>
      <c r="M411" s="306" t="s">
        <v>21</v>
      </c>
      <c r="N411" s="307" t="s">
        <v>47</v>
      </c>
      <c r="O411" s="48"/>
      <c r="P411" s="249">
        <f>O411*H411</f>
        <v>0</v>
      </c>
      <c r="Q411" s="249">
        <v>0</v>
      </c>
      <c r="R411" s="249">
        <f>Q411*H411</f>
        <v>0</v>
      </c>
      <c r="S411" s="249">
        <v>0</v>
      </c>
      <c r="T411" s="250">
        <f>S411*H411</f>
        <v>0</v>
      </c>
      <c r="AR411" s="25" t="s">
        <v>818</v>
      </c>
      <c r="AT411" s="25" t="s">
        <v>841</v>
      </c>
      <c r="AU411" s="25" t="s">
        <v>86</v>
      </c>
      <c r="AY411" s="25" t="s">
        <v>414</v>
      </c>
      <c r="BE411" s="251">
        <f>IF(N411="základní",J411,0)</f>
        <v>0</v>
      </c>
      <c r="BF411" s="251">
        <f>IF(N411="snížená",J411,0)</f>
        <v>0</v>
      </c>
      <c r="BG411" s="251">
        <f>IF(N411="zákl. přenesená",J411,0)</f>
        <v>0</v>
      </c>
      <c r="BH411" s="251">
        <f>IF(N411="sníž. přenesená",J411,0)</f>
        <v>0</v>
      </c>
      <c r="BI411" s="251">
        <f>IF(N411="nulová",J411,0)</f>
        <v>0</v>
      </c>
      <c r="BJ411" s="25" t="s">
        <v>83</v>
      </c>
      <c r="BK411" s="251">
        <f>ROUND(I411*H411,2)</f>
        <v>0</v>
      </c>
      <c r="BL411" s="25" t="s">
        <v>690</v>
      </c>
      <c r="BM411" s="25" t="s">
        <v>6593</v>
      </c>
    </row>
    <row r="412" s="1" customFormat="1" ht="16.5" customHeight="1">
      <c r="B412" s="47"/>
      <c r="C412" s="240" t="s">
        <v>2038</v>
      </c>
      <c r="D412" s="240" t="s">
        <v>418</v>
      </c>
      <c r="E412" s="241" t="s">
        <v>6594</v>
      </c>
      <c r="F412" s="242" t="s">
        <v>6327</v>
      </c>
      <c r="G412" s="243" t="s">
        <v>4084</v>
      </c>
      <c r="H412" s="244">
        <v>1</v>
      </c>
      <c r="I412" s="245"/>
      <c r="J412" s="246">
        <f>ROUND(I412*H412,2)</f>
        <v>0</v>
      </c>
      <c r="K412" s="242" t="s">
        <v>21</v>
      </c>
      <c r="L412" s="73"/>
      <c r="M412" s="247" t="s">
        <v>21</v>
      </c>
      <c r="N412" s="248" t="s">
        <v>47</v>
      </c>
      <c r="O412" s="48"/>
      <c r="P412" s="249">
        <f>O412*H412</f>
        <v>0</v>
      </c>
      <c r="Q412" s="249">
        <v>0</v>
      </c>
      <c r="R412" s="249">
        <f>Q412*H412</f>
        <v>0</v>
      </c>
      <c r="S412" s="249">
        <v>0</v>
      </c>
      <c r="T412" s="250">
        <f>S412*H412</f>
        <v>0</v>
      </c>
      <c r="AR412" s="25" t="s">
        <v>690</v>
      </c>
      <c r="AT412" s="25" t="s">
        <v>418</v>
      </c>
      <c r="AU412" s="25" t="s">
        <v>86</v>
      </c>
      <c r="AY412" s="25" t="s">
        <v>414</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690</v>
      </c>
      <c r="BM412" s="25" t="s">
        <v>6595</v>
      </c>
    </row>
    <row r="413" s="13" customFormat="1">
      <c r="B413" s="265"/>
      <c r="C413" s="266"/>
      <c r="D413" s="252" t="s">
        <v>428</v>
      </c>
      <c r="E413" s="267" t="s">
        <v>21</v>
      </c>
      <c r="F413" s="268" t="s">
        <v>6596</v>
      </c>
      <c r="G413" s="266"/>
      <c r="H413" s="269">
        <v>1</v>
      </c>
      <c r="I413" s="270"/>
      <c r="J413" s="266"/>
      <c r="K413" s="266"/>
      <c r="L413" s="271"/>
      <c r="M413" s="272"/>
      <c r="N413" s="273"/>
      <c r="O413" s="273"/>
      <c r="P413" s="273"/>
      <c r="Q413" s="273"/>
      <c r="R413" s="273"/>
      <c r="S413" s="273"/>
      <c r="T413" s="274"/>
      <c r="AT413" s="275" t="s">
        <v>428</v>
      </c>
      <c r="AU413" s="275" t="s">
        <v>86</v>
      </c>
      <c r="AV413" s="13" t="s">
        <v>86</v>
      </c>
      <c r="AW413" s="13" t="s">
        <v>39</v>
      </c>
      <c r="AX413" s="13" t="s">
        <v>83</v>
      </c>
      <c r="AY413" s="275" t="s">
        <v>414</v>
      </c>
    </row>
    <row r="414" s="1" customFormat="1" ht="25.5" customHeight="1">
      <c r="B414" s="47"/>
      <c r="C414" s="298" t="s">
        <v>2044</v>
      </c>
      <c r="D414" s="298" t="s">
        <v>841</v>
      </c>
      <c r="E414" s="299" t="s">
        <v>6597</v>
      </c>
      <c r="F414" s="300" t="s">
        <v>6598</v>
      </c>
      <c r="G414" s="301" t="s">
        <v>4084</v>
      </c>
      <c r="H414" s="302">
        <v>1</v>
      </c>
      <c r="I414" s="303"/>
      <c r="J414" s="304">
        <f>ROUND(I414*H414,2)</f>
        <v>0</v>
      </c>
      <c r="K414" s="300" t="s">
        <v>21</v>
      </c>
      <c r="L414" s="305"/>
      <c r="M414" s="306" t="s">
        <v>21</v>
      </c>
      <c r="N414" s="307" t="s">
        <v>47</v>
      </c>
      <c r="O414" s="48"/>
      <c r="P414" s="249">
        <f>O414*H414</f>
        <v>0</v>
      </c>
      <c r="Q414" s="249">
        <v>0</v>
      </c>
      <c r="R414" s="249">
        <f>Q414*H414</f>
        <v>0</v>
      </c>
      <c r="S414" s="249">
        <v>0</v>
      </c>
      <c r="T414" s="250">
        <f>S414*H414</f>
        <v>0</v>
      </c>
      <c r="AR414" s="25" t="s">
        <v>818</v>
      </c>
      <c r="AT414" s="25" t="s">
        <v>841</v>
      </c>
      <c r="AU414" s="25" t="s">
        <v>86</v>
      </c>
      <c r="AY414" s="25" t="s">
        <v>414</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690</v>
      </c>
      <c r="BM414" s="25" t="s">
        <v>6599</v>
      </c>
    </row>
    <row r="415" s="1" customFormat="1" ht="16.5" customHeight="1">
      <c r="B415" s="47"/>
      <c r="C415" s="240" t="s">
        <v>2070</v>
      </c>
      <c r="D415" s="240" t="s">
        <v>418</v>
      </c>
      <c r="E415" s="241" t="s">
        <v>6600</v>
      </c>
      <c r="F415" s="242" t="s">
        <v>6306</v>
      </c>
      <c r="G415" s="243" t="s">
        <v>4084</v>
      </c>
      <c r="H415" s="244">
        <v>14</v>
      </c>
      <c r="I415" s="245"/>
      <c r="J415" s="246">
        <f>ROUND(I415*H415,2)</f>
        <v>0</v>
      </c>
      <c r="K415" s="242" t="s">
        <v>21</v>
      </c>
      <c r="L415" s="73"/>
      <c r="M415" s="247" t="s">
        <v>21</v>
      </c>
      <c r="N415" s="248" t="s">
        <v>47</v>
      </c>
      <c r="O415" s="48"/>
      <c r="P415" s="249">
        <f>O415*H415</f>
        <v>0</v>
      </c>
      <c r="Q415" s="249">
        <v>0</v>
      </c>
      <c r="R415" s="249">
        <f>Q415*H415</f>
        <v>0</v>
      </c>
      <c r="S415" s="249">
        <v>0</v>
      </c>
      <c r="T415" s="250">
        <f>S415*H415</f>
        <v>0</v>
      </c>
      <c r="AR415" s="25" t="s">
        <v>690</v>
      </c>
      <c r="AT415" s="25" t="s">
        <v>418</v>
      </c>
      <c r="AU415" s="25" t="s">
        <v>86</v>
      </c>
      <c r="AY415" s="25" t="s">
        <v>414</v>
      </c>
      <c r="BE415" s="251">
        <f>IF(N415="základní",J415,0)</f>
        <v>0</v>
      </c>
      <c r="BF415" s="251">
        <f>IF(N415="snížená",J415,0)</f>
        <v>0</v>
      </c>
      <c r="BG415" s="251">
        <f>IF(N415="zákl. přenesená",J415,0)</f>
        <v>0</v>
      </c>
      <c r="BH415" s="251">
        <f>IF(N415="sníž. přenesená",J415,0)</f>
        <v>0</v>
      </c>
      <c r="BI415" s="251">
        <f>IF(N415="nulová",J415,0)</f>
        <v>0</v>
      </c>
      <c r="BJ415" s="25" t="s">
        <v>83</v>
      </c>
      <c r="BK415" s="251">
        <f>ROUND(I415*H415,2)</f>
        <v>0</v>
      </c>
      <c r="BL415" s="25" t="s">
        <v>690</v>
      </c>
      <c r="BM415" s="25" t="s">
        <v>6601</v>
      </c>
    </row>
    <row r="416" s="13" customFormat="1">
      <c r="B416" s="265"/>
      <c r="C416" s="266"/>
      <c r="D416" s="252" t="s">
        <v>428</v>
      </c>
      <c r="E416" s="267" t="s">
        <v>21</v>
      </c>
      <c r="F416" s="268" t="s">
        <v>6602</v>
      </c>
      <c r="G416" s="266"/>
      <c r="H416" s="269">
        <v>14</v>
      </c>
      <c r="I416" s="270"/>
      <c r="J416" s="266"/>
      <c r="K416" s="266"/>
      <c r="L416" s="271"/>
      <c r="M416" s="272"/>
      <c r="N416" s="273"/>
      <c r="O416" s="273"/>
      <c r="P416" s="273"/>
      <c r="Q416" s="273"/>
      <c r="R416" s="273"/>
      <c r="S416" s="273"/>
      <c r="T416" s="274"/>
      <c r="AT416" s="275" t="s">
        <v>428</v>
      </c>
      <c r="AU416" s="275" t="s">
        <v>86</v>
      </c>
      <c r="AV416" s="13" t="s">
        <v>86</v>
      </c>
      <c r="AW416" s="13" t="s">
        <v>39</v>
      </c>
      <c r="AX416" s="13" t="s">
        <v>83</v>
      </c>
      <c r="AY416" s="275" t="s">
        <v>414</v>
      </c>
    </row>
    <row r="417" s="1" customFormat="1" ht="51" customHeight="1">
      <c r="B417" s="47"/>
      <c r="C417" s="298" t="s">
        <v>2085</v>
      </c>
      <c r="D417" s="298" t="s">
        <v>841</v>
      </c>
      <c r="E417" s="299" t="s">
        <v>6603</v>
      </c>
      <c r="F417" s="300" t="s">
        <v>6604</v>
      </c>
      <c r="G417" s="301" t="s">
        <v>4084</v>
      </c>
      <c r="H417" s="302">
        <v>14</v>
      </c>
      <c r="I417" s="303"/>
      <c r="J417" s="304">
        <f>ROUND(I417*H417,2)</f>
        <v>0</v>
      </c>
      <c r="K417" s="300" t="s">
        <v>21</v>
      </c>
      <c r="L417" s="305"/>
      <c r="M417" s="306" t="s">
        <v>21</v>
      </c>
      <c r="N417" s="307" t="s">
        <v>47</v>
      </c>
      <c r="O417" s="48"/>
      <c r="P417" s="249">
        <f>O417*H417</f>
        <v>0</v>
      </c>
      <c r="Q417" s="249">
        <v>0</v>
      </c>
      <c r="R417" s="249">
        <f>Q417*H417</f>
        <v>0</v>
      </c>
      <c r="S417" s="249">
        <v>0</v>
      </c>
      <c r="T417" s="250">
        <f>S417*H417</f>
        <v>0</v>
      </c>
      <c r="AR417" s="25" t="s">
        <v>818</v>
      </c>
      <c r="AT417" s="25" t="s">
        <v>841</v>
      </c>
      <c r="AU417" s="25" t="s">
        <v>86</v>
      </c>
      <c r="AY417" s="25" t="s">
        <v>414</v>
      </c>
      <c r="BE417" s="251">
        <f>IF(N417="základní",J417,0)</f>
        <v>0</v>
      </c>
      <c r="BF417" s="251">
        <f>IF(N417="snížená",J417,0)</f>
        <v>0</v>
      </c>
      <c r="BG417" s="251">
        <f>IF(N417="zákl. přenesená",J417,0)</f>
        <v>0</v>
      </c>
      <c r="BH417" s="251">
        <f>IF(N417="sníž. přenesená",J417,0)</f>
        <v>0</v>
      </c>
      <c r="BI417" s="251">
        <f>IF(N417="nulová",J417,0)</f>
        <v>0</v>
      </c>
      <c r="BJ417" s="25" t="s">
        <v>83</v>
      </c>
      <c r="BK417" s="251">
        <f>ROUND(I417*H417,2)</f>
        <v>0</v>
      </c>
      <c r="BL417" s="25" t="s">
        <v>690</v>
      </c>
      <c r="BM417" s="25" t="s">
        <v>6605</v>
      </c>
    </row>
    <row r="418" s="1" customFormat="1" ht="16.5" customHeight="1">
      <c r="B418" s="47"/>
      <c r="C418" s="240" t="s">
        <v>2105</v>
      </c>
      <c r="D418" s="240" t="s">
        <v>418</v>
      </c>
      <c r="E418" s="241" t="s">
        <v>6606</v>
      </c>
      <c r="F418" s="242" t="s">
        <v>6313</v>
      </c>
      <c r="G418" s="243" t="s">
        <v>4084</v>
      </c>
      <c r="H418" s="244">
        <v>26</v>
      </c>
      <c r="I418" s="245"/>
      <c r="J418" s="246">
        <f>ROUND(I418*H418,2)</f>
        <v>0</v>
      </c>
      <c r="K418" s="242" t="s">
        <v>21</v>
      </c>
      <c r="L418" s="73"/>
      <c r="M418" s="247" t="s">
        <v>21</v>
      </c>
      <c r="N418" s="248" t="s">
        <v>47</v>
      </c>
      <c r="O418" s="48"/>
      <c r="P418" s="249">
        <f>O418*H418</f>
        <v>0</v>
      </c>
      <c r="Q418" s="249">
        <v>0</v>
      </c>
      <c r="R418" s="249">
        <f>Q418*H418</f>
        <v>0</v>
      </c>
      <c r="S418" s="249">
        <v>0</v>
      </c>
      <c r="T418" s="250">
        <f>S418*H418</f>
        <v>0</v>
      </c>
      <c r="AR418" s="25" t="s">
        <v>690</v>
      </c>
      <c r="AT418" s="25" t="s">
        <v>418</v>
      </c>
      <c r="AU418" s="25" t="s">
        <v>86</v>
      </c>
      <c r="AY418" s="25" t="s">
        <v>414</v>
      </c>
      <c r="BE418" s="251">
        <f>IF(N418="základní",J418,0)</f>
        <v>0</v>
      </c>
      <c r="BF418" s="251">
        <f>IF(N418="snížená",J418,0)</f>
        <v>0</v>
      </c>
      <c r="BG418" s="251">
        <f>IF(N418="zákl. přenesená",J418,0)</f>
        <v>0</v>
      </c>
      <c r="BH418" s="251">
        <f>IF(N418="sníž. přenesená",J418,0)</f>
        <v>0</v>
      </c>
      <c r="BI418" s="251">
        <f>IF(N418="nulová",J418,0)</f>
        <v>0</v>
      </c>
      <c r="BJ418" s="25" t="s">
        <v>83</v>
      </c>
      <c r="BK418" s="251">
        <f>ROUND(I418*H418,2)</f>
        <v>0</v>
      </c>
      <c r="BL418" s="25" t="s">
        <v>690</v>
      </c>
      <c r="BM418" s="25" t="s">
        <v>6607</v>
      </c>
    </row>
    <row r="419" s="13" customFormat="1">
      <c r="B419" s="265"/>
      <c r="C419" s="266"/>
      <c r="D419" s="252" t="s">
        <v>428</v>
      </c>
      <c r="E419" s="267" t="s">
        <v>21</v>
      </c>
      <c r="F419" s="268" t="s">
        <v>6608</v>
      </c>
      <c r="G419" s="266"/>
      <c r="H419" s="269">
        <v>26</v>
      </c>
      <c r="I419" s="270"/>
      <c r="J419" s="266"/>
      <c r="K419" s="266"/>
      <c r="L419" s="271"/>
      <c r="M419" s="272"/>
      <c r="N419" s="273"/>
      <c r="O419" s="273"/>
      <c r="P419" s="273"/>
      <c r="Q419" s="273"/>
      <c r="R419" s="273"/>
      <c r="S419" s="273"/>
      <c r="T419" s="274"/>
      <c r="AT419" s="275" t="s">
        <v>428</v>
      </c>
      <c r="AU419" s="275" t="s">
        <v>86</v>
      </c>
      <c r="AV419" s="13" t="s">
        <v>86</v>
      </c>
      <c r="AW419" s="13" t="s">
        <v>39</v>
      </c>
      <c r="AX419" s="13" t="s">
        <v>83</v>
      </c>
      <c r="AY419" s="275" t="s">
        <v>414</v>
      </c>
    </row>
    <row r="420" s="1" customFormat="1" ht="38.25" customHeight="1">
      <c r="B420" s="47"/>
      <c r="C420" s="298" t="s">
        <v>2117</v>
      </c>
      <c r="D420" s="298" t="s">
        <v>841</v>
      </c>
      <c r="E420" s="299" t="s">
        <v>6609</v>
      </c>
      <c r="F420" s="300" t="s">
        <v>6610</v>
      </c>
      <c r="G420" s="301" t="s">
        <v>4084</v>
      </c>
      <c r="H420" s="302">
        <v>26</v>
      </c>
      <c r="I420" s="303"/>
      <c r="J420" s="304">
        <f>ROUND(I420*H420,2)</f>
        <v>0</v>
      </c>
      <c r="K420" s="300" t="s">
        <v>21</v>
      </c>
      <c r="L420" s="305"/>
      <c r="M420" s="306" t="s">
        <v>21</v>
      </c>
      <c r="N420" s="307" t="s">
        <v>47</v>
      </c>
      <c r="O420" s="48"/>
      <c r="P420" s="249">
        <f>O420*H420</f>
        <v>0</v>
      </c>
      <c r="Q420" s="249">
        <v>0</v>
      </c>
      <c r="R420" s="249">
        <f>Q420*H420</f>
        <v>0</v>
      </c>
      <c r="S420" s="249">
        <v>0</v>
      </c>
      <c r="T420" s="250">
        <f>S420*H420</f>
        <v>0</v>
      </c>
      <c r="AR420" s="25" t="s">
        <v>818</v>
      </c>
      <c r="AT420" s="25" t="s">
        <v>841</v>
      </c>
      <c r="AU420" s="25" t="s">
        <v>86</v>
      </c>
      <c r="AY420" s="25" t="s">
        <v>414</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690</v>
      </c>
      <c r="BM420" s="25" t="s">
        <v>6611</v>
      </c>
    </row>
    <row r="421" s="1" customFormat="1" ht="16.5" customHeight="1">
      <c r="B421" s="47"/>
      <c r="C421" s="240" t="s">
        <v>2123</v>
      </c>
      <c r="D421" s="240" t="s">
        <v>418</v>
      </c>
      <c r="E421" s="241" t="s">
        <v>6612</v>
      </c>
      <c r="F421" s="242" t="s">
        <v>6313</v>
      </c>
      <c r="G421" s="243" t="s">
        <v>4084</v>
      </c>
      <c r="H421" s="244">
        <v>2</v>
      </c>
      <c r="I421" s="245"/>
      <c r="J421" s="246">
        <f>ROUND(I421*H421,2)</f>
        <v>0</v>
      </c>
      <c r="K421" s="242" t="s">
        <v>21</v>
      </c>
      <c r="L421" s="73"/>
      <c r="M421" s="247" t="s">
        <v>21</v>
      </c>
      <c r="N421" s="248" t="s">
        <v>47</v>
      </c>
      <c r="O421" s="48"/>
      <c r="P421" s="249">
        <f>O421*H421</f>
        <v>0</v>
      </c>
      <c r="Q421" s="249">
        <v>0</v>
      </c>
      <c r="R421" s="249">
        <f>Q421*H421</f>
        <v>0</v>
      </c>
      <c r="S421" s="249">
        <v>0</v>
      </c>
      <c r="T421" s="250">
        <f>S421*H421</f>
        <v>0</v>
      </c>
      <c r="AR421" s="25" t="s">
        <v>690</v>
      </c>
      <c r="AT421" s="25" t="s">
        <v>418</v>
      </c>
      <c r="AU421" s="25" t="s">
        <v>86</v>
      </c>
      <c r="AY421" s="25" t="s">
        <v>414</v>
      </c>
      <c r="BE421" s="251">
        <f>IF(N421="základní",J421,0)</f>
        <v>0</v>
      </c>
      <c r="BF421" s="251">
        <f>IF(N421="snížená",J421,0)</f>
        <v>0</v>
      </c>
      <c r="BG421" s="251">
        <f>IF(N421="zákl. přenesená",J421,0)</f>
        <v>0</v>
      </c>
      <c r="BH421" s="251">
        <f>IF(N421="sníž. přenesená",J421,0)</f>
        <v>0</v>
      </c>
      <c r="BI421" s="251">
        <f>IF(N421="nulová",J421,0)</f>
        <v>0</v>
      </c>
      <c r="BJ421" s="25" t="s">
        <v>83</v>
      </c>
      <c r="BK421" s="251">
        <f>ROUND(I421*H421,2)</f>
        <v>0</v>
      </c>
      <c r="BL421" s="25" t="s">
        <v>690</v>
      </c>
      <c r="BM421" s="25" t="s">
        <v>6613</v>
      </c>
    </row>
    <row r="422" s="13" customFormat="1">
      <c r="B422" s="265"/>
      <c r="C422" s="266"/>
      <c r="D422" s="252" t="s">
        <v>428</v>
      </c>
      <c r="E422" s="267" t="s">
        <v>21</v>
      </c>
      <c r="F422" s="268" t="s">
        <v>6614</v>
      </c>
      <c r="G422" s="266"/>
      <c r="H422" s="269">
        <v>2</v>
      </c>
      <c r="I422" s="270"/>
      <c r="J422" s="266"/>
      <c r="K422" s="266"/>
      <c r="L422" s="271"/>
      <c r="M422" s="272"/>
      <c r="N422" s="273"/>
      <c r="O422" s="273"/>
      <c r="P422" s="273"/>
      <c r="Q422" s="273"/>
      <c r="R422" s="273"/>
      <c r="S422" s="273"/>
      <c r="T422" s="274"/>
      <c r="AT422" s="275" t="s">
        <v>428</v>
      </c>
      <c r="AU422" s="275" t="s">
        <v>86</v>
      </c>
      <c r="AV422" s="13" t="s">
        <v>86</v>
      </c>
      <c r="AW422" s="13" t="s">
        <v>39</v>
      </c>
      <c r="AX422" s="13" t="s">
        <v>83</v>
      </c>
      <c r="AY422" s="275" t="s">
        <v>414</v>
      </c>
    </row>
    <row r="423" s="1" customFormat="1" ht="38.25" customHeight="1">
      <c r="B423" s="47"/>
      <c r="C423" s="298" t="s">
        <v>2131</v>
      </c>
      <c r="D423" s="298" t="s">
        <v>841</v>
      </c>
      <c r="E423" s="299" t="s">
        <v>6615</v>
      </c>
      <c r="F423" s="300" t="s">
        <v>6616</v>
      </c>
      <c r="G423" s="301" t="s">
        <v>4084</v>
      </c>
      <c r="H423" s="302">
        <v>2</v>
      </c>
      <c r="I423" s="303"/>
      <c r="J423" s="304">
        <f>ROUND(I423*H423,2)</f>
        <v>0</v>
      </c>
      <c r="K423" s="300" t="s">
        <v>21</v>
      </c>
      <c r="L423" s="305"/>
      <c r="M423" s="306" t="s">
        <v>21</v>
      </c>
      <c r="N423" s="307" t="s">
        <v>47</v>
      </c>
      <c r="O423" s="48"/>
      <c r="P423" s="249">
        <f>O423*H423</f>
        <v>0</v>
      </c>
      <c r="Q423" s="249">
        <v>0</v>
      </c>
      <c r="R423" s="249">
        <f>Q423*H423</f>
        <v>0</v>
      </c>
      <c r="S423" s="249">
        <v>0</v>
      </c>
      <c r="T423" s="250">
        <f>S423*H423</f>
        <v>0</v>
      </c>
      <c r="AR423" s="25" t="s">
        <v>818</v>
      </c>
      <c r="AT423" s="25" t="s">
        <v>841</v>
      </c>
      <c r="AU423" s="25" t="s">
        <v>86</v>
      </c>
      <c r="AY423" s="25" t="s">
        <v>414</v>
      </c>
      <c r="BE423" s="251">
        <f>IF(N423="základní",J423,0)</f>
        <v>0</v>
      </c>
      <c r="BF423" s="251">
        <f>IF(N423="snížená",J423,0)</f>
        <v>0</v>
      </c>
      <c r="BG423" s="251">
        <f>IF(N423="zákl. přenesená",J423,0)</f>
        <v>0</v>
      </c>
      <c r="BH423" s="251">
        <f>IF(N423="sníž. přenesená",J423,0)</f>
        <v>0</v>
      </c>
      <c r="BI423" s="251">
        <f>IF(N423="nulová",J423,0)</f>
        <v>0</v>
      </c>
      <c r="BJ423" s="25" t="s">
        <v>83</v>
      </c>
      <c r="BK423" s="251">
        <f>ROUND(I423*H423,2)</f>
        <v>0</v>
      </c>
      <c r="BL423" s="25" t="s">
        <v>690</v>
      </c>
      <c r="BM423" s="25" t="s">
        <v>6617</v>
      </c>
    </row>
    <row r="424" s="1" customFormat="1" ht="16.5" customHeight="1">
      <c r="B424" s="47"/>
      <c r="C424" s="240" t="s">
        <v>2137</v>
      </c>
      <c r="D424" s="240" t="s">
        <v>418</v>
      </c>
      <c r="E424" s="241" t="s">
        <v>6618</v>
      </c>
      <c r="F424" s="242" t="s">
        <v>6320</v>
      </c>
      <c r="G424" s="243" t="s">
        <v>145</v>
      </c>
      <c r="H424" s="244">
        <v>420</v>
      </c>
      <c r="I424" s="245"/>
      <c r="J424" s="246">
        <f>ROUND(I424*H424,2)</f>
        <v>0</v>
      </c>
      <c r="K424" s="242" t="s">
        <v>21</v>
      </c>
      <c r="L424" s="73"/>
      <c r="M424" s="247" t="s">
        <v>21</v>
      </c>
      <c r="N424" s="248" t="s">
        <v>47</v>
      </c>
      <c r="O424" s="48"/>
      <c r="P424" s="249">
        <f>O424*H424</f>
        <v>0</v>
      </c>
      <c r="Q424" s="249">
        <v>0</v>
      </c>
      <c r="R424" s="249">
        <f>Q424*H424</f>
        <v>0</v>
      </c>
      <c r="S424" s="249">
        <v>0</v>
      </c>
      <c r="T424" s="250">
        <f>S424*H424</f>
        <v>0</v>
      </c>
      <c r="AR424" s="25" t="s">
        <v>690</v>
      </c>
      <c r="AT424" s="25" t="s">
        <v>418</v>
      </c>
      <c r="AU424" s="25" t="s">
        <v>86</v>
      </c>
      <c r="AY424" s="25" t="s">
        <v>414</v>
      </c>
      <c r="BE424" s="251">
        <f>IF(N424="základní",J424,0)</f>
        <v>0</v>
      </c>
      <c r="BF424" s="251">
        <f>IF(N424="snížená",J424,0)</f>
        <v>0</v>
      </c>
      <c r="BG424" s="251">
        <f>IF(N424="zákl. přenesená",J424,0)</f>
        <v>0</v>
      </c>
      <c r="BH424" s="251">
        <f>IF(N424="sníž. přenesená",J424,0)</f>
        <v>0</v>
      </c>
      <c r="BI424" s="251">
        <f>IF(N424="nulová",J424,0)</f>
        <v>0</v>
      </c>
      <c r="BJ424" s="25" t="s">
        <v>83</v>
      </c>
      <c r="BK424" s="251">
        <f>ROUND(I424*H424,2)</f>
        <v>0</v>
      </c>
      <c r="BL424" s="25" t="s">
        <v>690</v>
      </c>
      <c r="BM424" s="25" t="s">
        <v>6619</v>
      </c>
    </row>
    <row r="425" s="13" customFormat="1">
      <c r="B425" s="265"/>
      <c r="C425" s="266"/>
      <c r="D425" s="252" t="s">
        <v>428</v>
      </c>
      <c r="E425" s="267" t="s">
        <v>21</v>
      </c>
      <c r="F425" s="268" t="s">
        <v>6620</v>
      </c>
      <c r="G425" s="266"/>
      <c r="H425" s="269">
        <v>420</v>
      </c>
      <c r="I425" s="270"/>
      <c r="J425" s="266"/>
      <c r="K425" s="266"/>
      <c r="L425" s="271"/>
      <c r="M425" s="272"/>
      <c r="N425" s="273"/>
      <c r="O425" s="273"/>
      <c r="P425" s="273"/>
      <c r="Q425" s="273"/>
      <c r="R425" s="273"/>
      <c r="S425" s="273"/>
      <c r="T425" s="274"/>
      <c r="AT425" s="275" t="s">
        <v>428</v>
      </c>
      <c r="AU425" s="275" t="s">
        <v>86</v>
      </c>
      <c r="AV425" s="13" t="s">
        <v>86</v>
      </c>
      <c r="AW425" s="13" t="s">
        <v>39</v>
      </c>
      <c r="AX425" s="13" t="s">
        <v>83</v>
      </c>
      <c r="AY425" s="275" t="s">
        <v>414</v>
      </c>
    </row>
    <row r="426" s="1" customFormat="1" ht="38.25" customHeight="1">
      <c r="B426" s="47"/>
      <c r="C426" s="298" t="s">
        <v>2151</v>
      </c>
      <c r="D426" s="298" t="s">
        <v>841</v>
      </c>
      <c r="E426" s="299" t="s">
        <v>6621</v>
      </c>
      <c r="F426" s="300" t="s">
        <v>6622</v>
      </c>
      <c r="G426" s="301" t="s">
        <v>145</v>
      </c>
      <c r="H426" s="302">
        <v>420</v>
      </c>
      <c r="I426" s="303"/>
      <c r="J426" s="304">
        <f>ROUND(I426*H426,2)</f>
        <v>0</v>
      </c>
      <c r="K426" s="300" t="s">
        <v>21</v>
      </c>
      <c r="L426" s="305"/>
      <c r="M426" s="306" t="s">
        <v>21</v>
      </c>
      <c r="N426" s="307" t="s">
        <v>47</v>
      </c>
      <c r="O426" s="48"/>
      <c r="P426" s="249">
        <f>O426*H426</f>
        <v>0</v>
      </c>
      <c r="Q426" s="249">
        <v>0</v>
      </c>
      <c r="R426" s="249">
        <f>Q426*H426</f>
        <v>0</v>
      </c>
      <c r="S426" s="249">
        <v>0</v>
      </c>
      <c r="T426" s="250">
        <f>S426*H426</f>
        <v>0</v>
      </c>
      <c r="AR426" s="25" t="s">
        <v>818</v>
      </c>
      <c r="AT426" s="25" t="s">
        <v>841</v>
      </c>
      <c r="AU426" s="25" t="s">
        <v>86</v>
      </c>
      <c r="AY426" s="25" t="s">
        <v>414</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690</v>
      </c>
      <c r="BM426" s="25" t="s">
        <v>6623</v>
      </c>
    </row>
    <row r="427" s="1" customFormat="1" ht="16.5" customHeight="1">
      <c r="B427" s="47"/>
      <c r="C427" s="240" t="s">
        <v>2157</v>
      </c>
      <c r="D427" s="240" t="s">
        <v>418</v>
      </c>
      <c r="E427" s="241" t="s">
        <v>6624</v>
      </c>
      <c r="F427" s="242" t="s">
        <v>6327</v>
      </c>
      <c r="G427" s="243" t="s">
        <v>4084</v>
      </c>
      <c r="H427" s="244">
        <v>14</v>
      </c>
      <c r="I427" s="245"/>
      <c r="J427" s="246">
        <f>ROUND(I427*H427,2)</f>
        <v>0</v>
      </c>
      <c r="K427" s="242" t="s">
        <v>21</v>
      </c>
      <c r="L427" s="73"/>
      <c r="M427" s="247" t="s">
        <v>21</v>
      </c>
      <c r="N427" s="248" t="s">
        <v>47</v>
      </c>
      <c r="O427" s="48"/>
      <c r="P427" s="249">
        <f>O427*H427</f>
        <v>0</v>
      </c>
      <c r="Q427" s="249">
        <v>0</v>
      </c>
      <c r="R427" s="249">
        <f>Q427*H427</f>
        <v>0</v>
      </c>
      <c r="S427" s="249">
        <v>0</v>
      </c>
      <c r="T427" s="250">
        <f>S427*H427</f>
        <v>0</v>
      </c>
      <c r="AR427" s="25" t="s">
        <v>690</v>
      </c>
      <c r="AT427" s="25" t="s">
        <v>418</v>
      </c>
      <c r="AU427" s="25" t="s">
        <v>86</v>
      </c>
      <c r="AY427" s="25" t="s">
        <v>414</v>
      </c>
      <c r="BE427" s="251">
        <f>IF(N427="základní",J427,0)</f>
        <v>0</v>
      </c>
      <c r="BF427" s="251">
        <f>IF(N427="snížená",J427,0)</f>
        <v>0</v>
      </c>
      <c r="BG427" s="251">
        <f>IF(N427="zákl. přenesená",J427,0)</f>
        <v>0</v>
      </c>
      <c r="BH427" s="251">
        <f>IF(N427="sníž. přenesená",J427,0)</f>
        <v>0</v>
      </c>
      <c r="BI427" s="251">
        <f>IF(N427="nulová",J427,0)</f>
        <v>0</v>
      </c>
      <c r="BJ427" s="25" t="s">
        <v>83</v>
      </c>
      <c r="BK427" s="251">
        <f>ROUND(I427*H427,2)</f>
        <v>0</v>
      </c>
      <c r="BL427" s="25" t="s">
        <v>690</v>
      </c>
      <c r="BM427" s="25" t="s">
        <v>6625</v>
      </c>
    </row>
    <row r="428" s="13" customFormat="1">
      <c r="B428" s="265"/>
      <c r="C428" s="266"/>
      <c r="D428" s="252" t="s">
        <v>428</v>
      </c>
      <c r="E428" s="267" t="s">
        <v>21</v>
      </c>
      <c r="F428" s="268" t="s">
        <v>6626</v>
      </c>
      <c r="G428" s="266"/>
      <c r="H428" s="269">
        <v>14</v>
      </c>
      <c r="I428" s="270"/>
      <c r="J428" s="266"/>
      <c r="K428" s="266"/>
      <c r="L428" s="271"/>
      <c r="M428" s="272"/>
      <c r="N428" s="273"/>
      <c r="O428" s="273"/>
      <c r="P428" s="273"/>
      <c r="Q428" s="273"/>
      <c r="R428" s="273"/>
      <c r="S428" s="273"/>
      <c r="T428" s="274"/>
      <c r="AT428" s="275" t="s">
        <v>428</v>
      </c>
      <c r="AU428" s="275" t="s">
        <v>86</v>
      </c>
      <c r="AV428" s="13" t="s">
        <v>86</v>
      </c>
      <c r="AW428" s="13" t="s">
        <v>39</v>
      </c>
      <c r="AX428" s="13" t="s">
        <v>83</v>
      </c>
      <c r="AY428" s="275" t="s">
        <v>414</v>
      </c>
    </row>
    <row r="429" s="1" customFormat="1" ht="38.25" customHeight="1">
      <c r="B429" s="47"/>
      <c r="C429" s="298" t="s">
        <v>2164</v>
      </c>
      <c r="D429" s="298" t="s">
        <v>841</v>
      </c>
      <c r="E429" s="299" t="s">
        <v>6627</v>
      </c>
      <c r="F429" s="300" t="s">
        <v>6628</v>
      </c>
      <c r="G429" s="301" t="s">
        <v>4084</v>
      </c>
      <c r="H429" s="302">
        <v>14</v>
      </c>
      <c r="I429" s="303"/>
      <c r="J429" s="304">
        <f>ROUND(I429*H429,2)</f>
        <v>0</v>
      </c>
      <c r="K429" s="300" t="s">
        <v>21</v>
      </c>
      <c r="L429" s="305"/>
      <c r="M429" s="306" t="s">
        <v>21</v>
      </c>
      <c r="N429" s="307" t="s">
        <v>47</v>
      </c>
      <c r="O429" s="48"/>
      <c r="P429" s="249">
        <f>O429*H429</f>
        <v>0</v>
      </c>
      <c r="Q429" s="249">
        <v>0</v>
      </c>
      <c r="R429" s="249">
        <f>Q429*H429</f>
        <v>0</v>
      </c>
      <c r="S429" s="249">
        <v>0</v>
      </c>
      <c r="T429" s="250">
        <f>S429*H429</f>
        <v>0</v>
      </c>
      <c r="AR429" s="25" t="s">
        <v>818</v>
      </c>
      <c r="AT429" s="25" t="s">
        <v>841</v>
      </c>
      <c r="AU429" s="25" t="s">
        <v>86</v>
      </c>
      <c r="AY429" s="25" t="s">
        <v>414</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690</v>
      </c>
      <c r="BM429" s="25" t="s">
        <v>6629</v>
      </c>
    </row>
    <row r="430" s="1" customFormat="1" ht="16.5" customHeight="1">
      <c r="B430" s="47"/>
      <c r="C430" s="240" t="s">
        <v>2169</v>
      </c>
      <c r="D430" s="240" t="s">
        <v>418</v>
      </c>
      <c r="E430" s="241" t="s">
        <v>6630</v>
      </c>
      <c r="F430" s="242" t="s">
        <v>6306</v>
      </c>
      <c r="G430" s="243" t="s">
        <v>4084</v>
      </c>
      <c r="H430" s="244">
        <v>6</v>
      </c>
      <c r="I430" s="245"/>
      <c r="J430" s="246">
        <f>ROUND(I430*H430,2)</f>
        <v>0</v>
      </c>
      <c r="K430" s="242" t="s">
        <v>21</v>
      </c>
      <c r="L430" s="73"/>
      <c r="M430" s="247" t="s">
        <v>21</v>
      </c>
      <c r="N430" s="248" t="s">
        <v>47</v>
      </c>
      <c r="O430" s="48"/>
      <c r="P430" s="249">
        <f>O430*H430</f>
        <v>0</v>
      </c>
      <c r="Q430" s="249">
        <v>0</v>
      </c>
      <c r="R430" s="249">
        <f>Q430*H430</f>
        <v>0</v>
      </c>
      <c r="S430" s="249">
        <v>0</v>
      </c>
      <c r="T430" s="250">
        <f>S430*H430</f>
        <v>0</v>
      </c>
      <c r="AR430" s="25" t="s">
        <v>690</v>
      </c>
      <c r="AT430" s="25" t="s">
        <v>418</v>
      </c>
      <c r="AU430" s="25" t="s">
        <v>86</v>
      </c>
      <c r="AY430" s="25" t="s">
        <v>414</v>
      </c>
      <c r="BE430" s="251">
        <f>IF(N430="základní",J430,0)</f>
        <v>0</v>
      </c>
      <c r="BF430" s="251">
        <f>IF(N430="snížená",J430,0)</f>
        <v>0</v>
      </c>
      <c r="BG430" s="251">
        <f>IF(N430="zákl. přenesená",J430,0)</f>
        <v>0</v>
      </c>
      <c r="BH430" s="251">
        <f>IF(N430="sníž. přenesená",J430,0)</f>
        <v>0</v>
      </c>
      <c r="BI430" s="251">
        <f>IF(N430="nulová",J430,0)</f>
        <v>0</v>
      </c>
      <c r="BJ430" s="25" t="s">
        <v>83</v>
      </c>
      <c r="BK430" s="251">
        <f>ROUND(I430*H430,2)</f>
        <v>0</v>
      </c>
      <c r="BL430" s="25" t="s">
        <v>690</v>
      </c>
      <c r="BM430" s="25" t="s">
        <v>6631</v>
      </c>
    </row>
    <row r="431" s="13" customFormat="1">
      <c r="B431" s="265"/>
      <c r="C431" s="266"/>
      <c r="D431" s="252" t="s">
        <v>428</v>
      </c>
      <c r="E431" s="267" t="s">
        <v>21</v>
      </c>
      <c r="F431" s="268" t="s">
        <v>6632</v>
      </c>
      <c r="G431" s="266"/>
      <c r="H431" s="269">
        <v>6</v>
      </c>
      <c r="I431" s="270"/>
      <c r="J431" s="266"/>
      <c r="K431" s="266"/>
      <c r="L431" s="271"/>
      <c r="M431" s="272"/>
      <c r="N431" s="273"/>
      <c r="O431" s="273"/>
      <c r="P431" s="273"/>
      <c r="Q431" s="273"/>
      <c r="R431" s="273"/>
      <c r="S431" s="273"/>
      <c r="T431" s="274"/>
      <c r="AT431" s="275" t="s">
        <v>428</v>
      </c>
      <c r="AU431" s="275" t="s">
        <v>86</v>
      </c>
      <c r="AV431" s="13" t="s">
        <v>86</v>
      </c>
      <c r="AW431" s="13" t="s">
        <v>39</v>
      </c>
      <c r="AX431" s="13" t="s">
        <v>83</v>
      </c>
      <c r="AY431" s="275" t="s">
        <v>414</v>
      </c>
    </row>
    <row r="432" s="1" customFormat="1" ht="38.25" customHeight="1">
      <c r="B432" s="47"/>
      <c r="C432" s="298" t="s">
        <v>2175</v>
      </c>
      <c r="D432" s="298" t="s">
        <v>841</v>
      </c>
      <c r="E432" s="299" t="s">
        <v>6633</v>
      </c>
      <c r="F432" s="300" t="s">
        <v>6634</v>
      </c>
      <c r="G432" s="301" t="s">
        <v>4084</v>
      </c>
      <c r="H432" s="302">
        <v>6</v>
      </c>
      <c r="I432" s="303"/>
      <c r="J432" s="304">
        <f>ROUND(I432*H432,2)</f>
        <v>0</v>
      </c>
      <c r="K432" s="300" t="s">
        <v>21</v>
      </c>
      <c r="L432" s="305"/>
      <c r="M432" s="306" t="s">
        <v>21</v>
      </c>
      <c r="N432" s="307" t="s">
        <v>47</v>
      </c>
      <c r="O432" s="48"/>
      <c r="P432" s="249">
        <f>O432*H432</f>
        <v>0</v>
      </c>
      <c r="Q432" s="249">
        <v>0</v>
      </c>
      <c r="R432" s="249">
        <f>Q432*H432</f>
        <v>0</v>
      </c>
      <c r="S432" s="249">
        <v>0</v>
      </c>
      <c r="T432" s="250">
        <f>S432*H432</f>
        <v>0</v>
      </c>
      <c r="AR432" s="25" t="s">
        <v>818</v>
      </c>
      <c r="AT432" s="25" t="s">
        <v>841</v>
      </c>
      <c r="AU432" s="25" t="s">
        <v>86</v>
      </c>
      <c r="AY432" s="25" t="s">
        <v>414</v>
      </c>
      <c r="BE432" s="251">
        <f>IF(N432="základní",J432,0)</f>
        <v>0</v>
      </c>
      <c r="BF432" s="251">
        <f>IF(N432="snížená",J432,0)</f>
        <v>0</v>
      </c>
      <c r="BG432" s="251">
        <f>IF(N432="zákl. přenesená",J432,0)</f>
        <v>0</v>
      </c>
      <c r="BH432" s="251">
        <f>IF(N432="sníž. přenesená",J432,0)</f>
        <v>0</v>
      </c>
      <c r="BI432" s="251">
        <f>IF(N432="nulová",J432,0)</f>
        <v>0</v>
      </c>
      <c r="BJ432" s="25" t="s">
        <v>83</v>
      </c>
      <c r="BK432" s="251">
        <f>ROUND(I432*H432,2)</f>
        <v>0</v>
      </c>
      <c r="BL432" s="25" t="s">
        <v>690</v>
      </c>
      <c r="BM432" s="25" t="s">
        <v>6635</v>
      </c>
    </row>
    <row r="433" s="1" customFormat="1" ht="16.5" customHeight="1">
      <c r="B433" s="47"/>
      <c r="C433" s="240" t="s">
        <v>2180</v>
      </c>
      <c r="D433" s="240" t="s">
        <v>418</v>
      </c>
      <c r="E433" s="241" t="s">
        <v>6636</v>
      </c>
      <c r="F433" s="242" t="s">
        <v>6313</v>
      </c>
      <c r="G433" s="243" t="s">
        <v>4084</v>
      </c>
      <c r="H433" s="244">
        <v>6</v>
      </c>
      <c r="I433" s="245"/>
      <c r="J433" s="246">
        <f>ROUND(I433*H433,2)</f>
        <v>0</v>
      </c>
      <c r="K433" s="242" t="s">
        <v>21</v>
      </c>
      <c r="L433" s="73"/>
      <c r="M433" s="247" t="s">
        <v>21</v>
      </c>
      <c r="N433" s="248" t="s">
        <v>47</v>
      </c>
      <c r="O433" s="48"/>
      <c r="P433" s="249">
        <f>O433*H433</f>
        <v>0</v>
      </c>
      <c r="Q433" s="249">
        <v>0</v>
      </c>
      <c r="R433" s="249">
        <f>Q433*H433</f>
        <v>0</v>
      </c>
      <c r="S433" s="249">
        <v>0</v>
      </c>
      <c r="T433" s="250">
        <f>S433*H433</f>
        <v>0</v>
      </c>
      <c r="AR433" s="25" t="s">
        <v>690</v>
      </c>
      <c r="AT433" s="25" t="s">
        <v>418</v>
      </c>
      <c r="AU433" s="25" t="s">
        <v>86</v>
      </c>
      <c r="AY433" s="25" t="s">
        <v>414</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690</v>
      </c>
      <c r="BM433" s="25" t="s">
        <v>6637</v>
      </c>
    </row>
    <row r="434" s="13" customFormat="1">
      <c r="B434" s="265"/>
      <c r="C434" s="266"/>
      <c r="D434" s="252" t="s">
        <v>428</v>
      </c>
      <c r="E434" s="267" t="s">
        <v>21</v>
      </c>
      <c r="F434" s="268" t="s">
        <v>6638</v>
      </c>
      <c r="G434" s="266"/>
      <c r="H434" s="269">
        <v>6</v>
      </c>
      <c r="I434" s="270"/>
      <c r="J434" s="266"/>
      <c r="K434" s="266"/>
      <c r="L434" s="271"/>
      <c r="M434" s="272"/>
      <c r="N434" s="273"/>
      <c r="O434" s="273"/>
      <c r="P434" s="273"/>
      <c r="Q434" s="273"/>
      <c r="R434" s="273"/>
      <c r="S434" s="273"/>
      <c r="T434" s="274"/>
      <c r="AT434" s="275" t="s">
        <v>428</v>
      </c>
      <c r="AU434" s="275" t="s">
        <v>86</v>
      </c>
      <c r="AV434" s="13" t="s">
        <v>86</v>
      </c>
      <c r="AW434" s="13" t="s">
        <v>39</v>
      </c>
      <c r="AX434" s="13" t="s">
        <v>83</v>
      </c>
      <c r="AY434" s="275" t="s">
        <v>414</v>
      </c>
    </row>
    <row r="435" s="1" customFormat="1" ht="38.25" customHeight="1">
      <c r="B435" s="47"/>
      <c r="C435" s="298" t="s">
        <v>157</v>
      </c>
      <c r="D435" s="298" t="s">
        <v>841</v>
      </c>
      <c r="E435" s="299" t="s">
        <v>6639</v>
      </c>
      <c r="F435" s="300" t="s">
        <v>6640</v>
      </c>
      <c r="G435" s="301" t="s">
        <v>4084</v>
      </c>
      <c r="H435" s="302">
        <v>6</v>
      </c>
      <c r="I435" s="303"/>
      <c r="J435" s="304">
        <f>ROUND(I435*H435,2)</f>
        <v>0</v>
      </c>
      <c r="K435" s="300" t="s">
        <v>21</v>
      </c>
      <c r="L435" s="305"/>
      <c r="M435" s="306" t="s">
        <v>21</v>
      </c>
      <c r="N435" s="307" t="s">
        <v>47</v>
      </c>
      <c r="O435" s="48"/>
      <c r="P435" s="249">
        <f>O435*H435</f>
        <v>0</v>
      </c>
      <c r="Q435" s="249">
        <v>0</v>
      </c>
      <c r="R435" s="249">
        <f>Q435*H435</f>
        <v>0</v>
      </c>
      <c r="S435" s="249">
        <v>0</v>
      </c>
      <c r="T435" s="250">
        <f>S435*H435</f>
        <v>0</v>
      </c>
      <c r="AR435" s="25" t="s">
        <v>818</v>
      </c>
      <c r="AT435" s="25" t="s">
        <v>841</v>
      </c>
      <c r="AU435" s="25" t="s">
        <v>86</v>
      </c>
      <c r="AY435" s="25" t="s">
        <v>414</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690</v>
      </c>
      <c r="BM435" s="25" t="s">
        <v>6641</v>
      </c>
    </row>
    <row r="436" s="1" customFormat="1" ht="16.5" customHeight="1">
      <c r="B436" s="47"/>
      <c r="C436" s="240" t="s">
        <v>2188</v>
      </c>
      <c r="D436" s="240" t="s">
        <v>418</v>
      </c>
      <c r="E436" s="241" t="s">
        <v>6642</v>
      </c>
      <c r="F436" s="242" t="s">
        <v>6320</v>
      </c>
      <c r="G436" s="243" t="s">
        <v>145</v>
      </c>
      <c r="H436" s="244">
        <v>72</v>
      </c>
      <c r="I436" s="245"/>
      <c r="J436" s="246">
        <f>ROUND(I436*H436,2)</f>
        <v>0</v>
      </c>
      <c r="K436" s="242" t="s">
        <v>21</v>
      </c>
      <c r="L436" s="73"/>
      <c r="M436" s="247" t="s">
        <v>21</v>
      </c>
      <c r="N436" s="248" t="s">
        <v>47</v>
      </c>
      <c r="O436" s="48"/>
      <c r="P436" s="249">
        <f>O436*H436</f>
        <v>0</v>
      </c>
      <c r="Q436" s="249">
        <v>0</v>
      </c>
      <c r="R436" s="249">
        <f>Q436*H436</f>
        <v>0</v>
      </c>
      <c r="S436" s="249">
        <v>0</v>
      </c>
      <c r="T436" s="250">
        <f>S436*H436</f>
        <v>0</v>
      </c>
      <c r="AR436" s="25" t="s">
        <v>690</v>
      </c>
      <c r="AT436" s="25" t="s">
        <v>418</v>
      </c>
      <c r="AU436" s="25" t="s">
        <v>86</v>
      </c>
      <c r="AY436" s="25" t="s">
        <v>414</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690</v>
      </c>
      <c r="BM436" s="25" t="s">
        <v>6643</v>
      </c>
    </row>
    <row r="437" s="13" customFormat="1">
      <c r="B437" s="265"/>
      <c r="C437" s="266"/>
      <c r="D437" s="252" t="s">
        <v>428</v>
      </c>
      <c r="E437" s="267" t="s">
        <v>21</v>
      </c>
      <c r="F437" s="268" t="s">
        <v>6644</v>
      </c>
      <c r="G437" s="266"/>
      <c r="H437" s="269">
        <v>72</v>
      </c>
      <c r="I437" s="270"/>
      <c r="J437" s="266"/>
      <c r="K437" s="266"/>
      <c r="L437" s="271"/>
      <c r="M437" s="272"/>
      <c r="N437" s="273"/>
      <c r="O437" s="273"/>
      <c r="P437" s="273"/>
      <c r="Q437" s="273"/>
      <c r="R437" s="273"/>
      <c r="S437" s="273"/>
      <c r="T437" s="274"/>
      <c r="AT437" s="275" t="s">
        <v>428</v>
      </c>
      <c r="AU437" s="275" t="s">
        <v>86</v>
      </c>
      <c r="AV437" s="13" t="s">
        <v>86</v>
      </c>
      <c r="AW437" s="13" t="s">
        <v>39</v>
      </c>
      <c r="AX437" s="13" t="s">
        <v>83</v>
      </c>
      <c r="AY437" s="275" t="s">
        <v>414</v>
      </c>
    </row>
    <row r="438" s="1" customFormat="1" ht="51" customHeight="1">
      <c r="B438" s="47"/>
      <c r="C438" s="298" t="s">
        <v>2193</v>
      </c>
      <c r="D438" s="298" t="s">
        <v>841</v>
      </c>
      <c r="E438" s="299" t="s">
        <v>6645</v>
      </c>
      <c r="F438" s="300" t="s">
        <v>6646</v>
      </c>
      <c r="G438" s="301" t="s">
        <v>145</v>
      </c>
      <c r="H438" s="302">
        <v>72</v>
      </c>
      <c r="I438" s="303"/>
      <c r="J438" s="304">
        <f>ROUND(I438*H438,2)</f>
        <v>0</v>
      </c>
      <c r="K438" s="300" t="s">
        <v>21</v>
      </c>
      <c r="L438" s="305"/>
      <c r="M438" s="306" t="s">
        <v>21</v>
      </c>
      <c r="N438" s="307" t="s">
        <v>47</v>
      </c>
      <c r="O438" s="48"/>
      <c r="P438" s="249">
        <f>O438*H438</f>
        <v>0</v>
      </c>
      <c r="Q438" s="249">
        <v>0</v>
      </c>
      <c r="R438" s="249">
        <f>Q438*H438</f>
        <v>0</v>
      </c>
      <c r="S438" s="249">
        <v>0</v>
      </c>
      <c r="T438" s="250">
        <f>S438*H438</f>
        <v>0</v>
      </c>
      <c r="AR438" s="25" t="s">
        <v>818</v>
      </c>
      <c r="AT438" s="25" t="s">
        <v>841</v>
      </c>
      <c r="AU438" s="25" t="s">
        <v>86</v>
      </c>
      <c r="AY438" s="25" t="s">
        <v>414</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690</v>
      </c>
      <c r="BM438" s="25" t="s">
        <v>6647</v>
      </c>
    </row>
    <row r="439" s="1" customFormat="1" ht="16.5" customHeight="1">
      <c r="B439" s="47"/>
      <c r="C439" s="240" t="s">
        <v>2197</v>
      </c>
      <c r="D439" s="240" t="s">
        <v>418</v>
      </c>
      <c r="E439" s="241" t="s">
        <v>6648</v>
      </c>
      <c r="F439" s="242" t="s">
        <v>6327</v>
      </c>
      <c r="G439" s="243" t="s">
        <v>4084</v>
      </c>
      <c r="H439" s="244">
        <v>6</v>
      </c>
      <c r="I439" s="245"/>
      <c r="J439" s="246">
        <f>ROUND(I439*H439,2)</f>
        <v>0</v>
      </c>
      <c r="K439" s="242" t="s">
        <v>21</v>
      </c>
      <c r="L439" s="73"/>
      <c r="M439" s="247" t="s">
        <v>21</v>
      </c>
      <c r="N439" s="248" t="s">
        <v>47</v>
      </c>
      <c r="O439" s="48"/>
      <c r="P439" s="249">
        <f>O439*H439</f>
        <v>0</v>
      </c>
      <c r="Q439" s="249">
        <v>0</v>
      </c>
      <c r="R439" s="249">
        <f>Q439*H439</f>
        <v>0</v>
      </c>
      <c r="S439" s="249">
        <v>0</v>
      </c>
      <c r="T439" s="250">
        <f>S439*H439</f>
        <v>0</v>
      </c>
      <c r="AR439" s="25" t="s">
        <v>690</v>
      </c>
      <c r="AT439" s="25" t="s">
        <v>418</v>
      </c>
      <c r="AU439" s="25" t="s">
        <v>86</v>
      </c>
      <c r="AY439" s="25" t="s">
        <v>414</v>
      </c>
      <c r="BE439" s="251">
        <f>IF(N439="základní",J439,0)</f>
        <v>0</v>
      </c>
      <c r="BF439" s="251">
        <f>IF(N439="snížená",J439,0)</f>
        <v>0</v>
      </c>
      <c r="BG439" s="251">
        <f>IF(N439="zákl. přenesená",J439,0)</f>
        <v>0</v>
      </c>
      <c r="BH439" s="251">
        <f>IF(N439="sníž. přenesená",J439,0)</f>
        <v>0</v>
      </c>
      <c r="BI439" s="251">
        <f>IF(N439="nulová",J439,0)</f>
        <v>0</v>
      </c>
      <c r="BJ439" s="25" t="s">
        <v>83</v>
      </c>
      <c r="BK439" s="251">
        <f>ROUND(I439*H439,2)</f>
        <v>0</v>
      </c>
      <c r="BL439" s="25" t="s">
        <v>690</v>
      </c>
      <c r="BM439" s="25" t="s">
        <v>6649</v>
      </c>
    </row>
    <row r="440" s="13" customFormat="1">
      <c r="B440" s="265"/>
      <c r="C440" s="266"/>
      <c r="D440" s="252" t="s">
        <v>428</v>
      </c>
      <c r="E440" s="267" t="s">
        <v>21</v>
      </c>
      <c r="F440" s="268" t="s">
        <v>6650</v>
      </c>
      <c r="G440" s="266"/>
      <c r="H440" s="269">
        <v>6</v>
      </c>
      <c r="I440" s="270"/>
      <c r="J440" s="266"/>
      <c r="K440" s="266"/>
      <c r="L440" s="271"/>
      <c r="M440" s="272"/>
      <c r="N440" s="273"/>
      <c r="O440" s="273"/>
      <c r="P440" s="273"/>
      <c r="Q440" s="273"/>
      <c r="R440" s="273"/>
      <c r="S440" s="273"/>
      <c r="T440" s="274"/>
      <c r="AT440" s="275" t="s">
        <v>428</v>
      </c>
      <c r="AU440" s="275" t="s">
        <v>86</v>
      </c>
      <c r="AV440" s="13" t="s">
        <v>86</v>
      </c>
      <c r="AW440" s="13" t="s">
        <v>39</v>
      </c>
      <c r="AX440" s="13" t="s">
        <v>83</v>
      </c>
      <c r="AY440" s="275" t="s">
        <v>414</v>
      </c>
    </row>
    <row r="441" s="1" customFormat="1" ht="38.25" customHeight="1">
      <c r="B441" s="47"/>
      <c r="C441" s="298" t="s">
        <v>2201</v>
      </c>
      <c r="D441" s="298" t="s">
        <v>841</v>
      </c>
      <c r="E441" s="299" t="s">
        <v>6651</v>
      </c>
      <c r="F441" s="300" t="s">
        <v>6652</v>
      </c>
      <c r="G441" s="301" t="s">
        <v>4084</v>
      </c>
      <c r="H441" s="302">
        <v>6</v>
      </c>
      <c r="I441" s="303"/>
      <c r="J441" s="304">
        <f>ROUND(I441*H441,2)</f>
        <v>0</v>
      </c>
      <c r="K441" s="300" t="s">
        <v>21</v>
      </c>
      <c r="L441" s="305"/>
      <c r="M441" s="306" t="s">
        <v>21</v>
      </c>
      <c r="N441" s="307" t="s">
        <v>47</v>
      </c>
      <c r="O441" s="48"/>
      <c r="P441" s="249">
        <f>O441*H441</f>
        <v>0</v>
      </c>
      <c r="Q441" s="249">
        <v>0</v>
      </c>
      <c r="R441" s="249">
        <f>Q441*H441</f>
        <v>0</v>
      </c>
      <c r="S441" s="249">
        <v>0</v>
      </c>
      <c r="T441" s="250">
        <f>S441*H441</f>
        <v>0</v>
      </c>
      <c r="AR441" s="25" t="s">
        <v>818</v>
      </c>
      <c r="AT441" s="25" t="s">
        <v>841</v>
      </c>
      <c r="AU441" s="25" t="s">
        <v>86</v>
      </c>
      <c r="AY441" s="25" t="s">
        <v>414</v>
      </c>
      <c r="BE441" s="251">
        <f>IF(N441="základní",J441,0)</f>
        <v>0</v>
      </c>
      <c r="BF441" s="251">
        <f>IF(N441="snížená",J441,0)</f>
        <v>0</v>
      </c>
      <c r="BG441" s="251">
        <f>IF(N441="zákl. přenesená",J441,0)</f>
        <v>0</v>
      </c>
      <c r="BH441" s="251">
        <f>IF(N441="sníž. přenesená",J441,0)</f>
        <v>0</v>
      </c>
      <c r="BI441" s="251">
        <f>IF(N441="nulová",J441,0)</f>
        <v>0</v>
      </c>
      <c r="BJ441" s="25" t="s">
        <v>83</v>
      </c>
      <c r="BK441" s="251">
        <f>ROUND(I441*H441,2)</f>
        <v>0</v>
      </c>
      <c r="BL441" s="25" t="s">
        <v>690</v>
      </c>
      <c r="BM441" s="25" t="s">
        <v>6653</v>
      </c>
    </row>
    <row r="442" s="1" customFormat="1" ht="16.5" customHeight="1">
      <c r="B442" s="47"/>
      <c r="C442" s="240" t="s">
        <v>2205</v>
      </c>
      <c r="D442" s="240" t="s">
        <v>418</v>
      </c>
      <c r="E442" s="241" t="s">
        <v>6654</v>
      </c>
      <c r="F442" s="242" t="s">
        <v>6306</v>
      </c>
      <c r="G442" s="243" t="s">
        <v>4084</v>
      </c>
      <c r="H442" s="244">
        <v>1</v>
      </c>
      <c r="I442" s="245"/>
      <c r="J442" s="246">
        <f>ROUND(I442*H442,2)</f>
        <v>0</v>
      </c>
      <c r="K442" s="242" t="s">
        <v>21</v>
      </c>
      <c r="L442" s="73"/>
      <c r="M442" s="247" t="s">
        <v>21</v>
      </c>
      <c r="N442" s="248" t="s">
        <v>47</v>
      </c>
      <c r="O442" s="48"/>
      <c r="P442" s="249">
        <f>O442*H442</f>
        <v>0</v>
      </c>
      <c r="Q442" s="249">
        <v>0</v>
      </c>
      <c r="R442" s="249">
        <f>Q442*H442</f>
        <v>0</v>
      </c>
      <c r="S442" s="249">
        <v>0</v>
      </c>
      <c r="T442" s="250">
        <f>S442*H442</f>
        <v>0</v>
      </c>
      <c r="AR442" s="25" t="s">
        <v>690</v>
      </c>
      <c r="AT442" s="25" t="s">
        <v>418</v>
      </c>
      <c r="AU442" s="25" t="s">
        <v>86</v>
      </c>
      <c r="AY442" s="25" t="s">
        <v>414</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690</v>
      </c>
      <c r="BM442" s="25" t="s">
        <v>6655</v>
      </c>
    </row>
    <row r="443" s="13" customFormat="1">
      <c r="B443" s="265"/>
      <c r="C443" s="266"/>
      <c r="D443" s="252" t="s">
        <v>428</v>
      </c>
      <c r="E443" s="267" t="s">
        <v>21</v>
      </c>
      <c r="F443" s="268" t="s">
        <v>6656</v>
      </c>
      <c r="G443" s="266"/>
      <c r="H443" s="269">
        <v>1</v>
      </c>
      <c r="I443" s="270"/>
      <c r="J443" s="266"/>
      <c r="K443" s="266"/>
      <c r="L443" s="271"/>
      <c r="M443" s="272"/>
      <c r="N443" s="273"/>
      <c r="O443" s="273"/>
      <c r="P443" s="273"/>
      <c r="Q443" s="273"/>
      <c r="R443" s="273"/>
      <c r="S443" s="273"/>
      <c r="T443" s="274"/>
      <c r="AT443" s="275" t="s">
        <v>428</v>
      </c>
      <c r="AU443" s="275" t="s">
        <v>86</v>
      </c>
      <c r="AV443" s="13" t="s">
        <v>86</v>
      </c>
      <c r="AW443" s="13" t="s">
        <v>39</v>
      </c>
      <c r="AX443" s="13" t="s">
        <v>83</v>
      </c>
      <c r="AY443" s="275" t="s">
        <v>414</v>
      </c>
    </row>
    <row r="444" s="1" customFormat="1" ht="38.25" customHeight="1">
      <c r="B444" s="47"/>
      <c r="C444" s="298" t="s">
        <v>2209</v>
      </c>
      <c r="D444" s="298" t="s">
        <v>841</v>
      </c>
      <c r="E444" s="299" t="s">
        <v>6657</v>
      </c>
      <c r="F444" s="300" t="s">
        <v>6658</v>
      </c>
      <c r="G444" s="301" t="s">
        <v>4084</v>
      </c>
      <c r="H444" s="302">
        <v>1</v>
      </c>
      <c r="I444" s="303"/>
      <c r="J444" s="304">
        <f>ROUND(I444*H444,2)</f>
        <v>0</v>
      </c>
      <c r="K444" s="300" t="s">
        <v>21</v>
      </c>
      <c r="L444" s="305"/>
      <c r="M444" s="306" t="s">
        <v>21</v>
      </c>
      <c r="N444" s="307" t="s">
        <v>47</v>
      </c>
      <c r="O444" s="48"/>
      <c r="P444" s="249">
        <f>O444*H444</f>
        <v>0</v>
      </c>
      <c r="Q444" s="249">
        <v>0</v>
      </c>
      <c r="R444" s="249">
        <f>Q444*H444</f>
        <v>0</v>
      </c>
      <c r="S444" s="249">
        <v>0</v>
      </c>
      <c r="T444" s="250">
        <f>S444*H444</f>
        <v>0</v>
      </c>
      <c r="AR444" s="25" t="s">
        <v>818</v>
      </c>
      <c r="AT444" s="25" t="s">
        <v>841</v>
      </c>
      <c r="AU444" s="25" t="s">
        <v>86</v>
      </c>
      <c r="AY444" s="25" t="s">
        <v>414</v>
      </c>
      <c r="BE444" s="251">
        <f>IF(N444="základní",J444,0)</f>
        <v>0</v>
      </c>
      <c r="BF444" s="251">
        <f>IF(N444="snížená",J444,0)</f>
        <v>0</v>
      </c>
      <c r="BG444" s="251">
        <f>IF(N444="zákl. přenesená",J444,0)</f>
        <v>0</v>
      </c>
      <c r="BH444" s="251">
        <f>IF(N444="sníž. přenesená",J444,0)</f>
        <v>0</v>
      </c>
      <c r="BI444" s="251">
        <f>IF(N444="nulová",J444,0)</f>
        <v>0</v>
      </c>
      <c r="BJ444" s="25" t="s">
        <v>83</v>
      </c>
      <c r="BK444" s="251">
        <f>ROUND(I444*H444,2)</f>
        <v>0</v>
      </c>
      <c r="BL444" s="25" t="s">
        <v>690</v>
      </c>
      <c r="BM444" s="25" t="s">
        <v>6659</v>
      </c>
    </row>
    <row r="445" s="1" customFormat="1" ht="16.5" customHeight="1">
      <c r="B445" s="47"/>
      <c r="C445" s="240" t="s">
        <v>2213</v>
      </c>
      <c r="D445" s="240" t="s">
        <v>418</v>
      </c>
      <c r="E445" s="241" t="s">
        <v>6660</v>
      </c>
      <c r="F445" s="242" t="s">
        <v>6313</v>
      </c>
      <c r="G445" s="243" t="s">
        <v>4084</v>
      </c>
      <c r="H445" s="244">
        <v>1</v>
      </c>
      <c r="I445" s="245"/>
      <c r="J445" s="246">
        <f>ROUND(I445*H445,2)</f>
        <v>0</v>
      </c>
      <c r="K445" s="242" t="s">
        <v>21</v>
      </c>
      <c r="L445" s="73"/>
      <c r="M445" s="247" t="s">
        <v>21</v>
      </c>
      <c r="N445" s="248" t="s">
        <v>47</v>
      </c>
      <c r="O445" s="48"/>
      <c r="P445" s="249">
        <f>O445*H445</f>
        <v>0</v>
      </c>
      <c r="Q445" s="249">
        <v>0</v>
      </c>
      <c r="R445" s="249">
        <f>Q445*H445</f>
        <v>0</v>
      </c>
      <c r="S445" s="249">
        <v>0</v>
      </c>
      <c r="T445" s="250">
        <f>S445*H445</f>
        <v>0</v>
      </c>
      <c r="AR445" s="25" t="s">
        <v>690</v>
      </c>
      <c r="AT445" s="25" t="s">
        <v>418</v>
      </c>
      <c r="AU445" s="25" t="s">
        <v>86</v>
      </c>
      <c r="AY445" s="25" t="s">
        <v>414</v>
      </c>
      <c r="BE445" s="251">
        <f>IF(N445="základní",J445,0)</f>
        <v>0</v>
      </c>
      <c r="BF445" s="251">
        <f>IF(N445="snížená",J445,0)</f>
        <v>0</v>
      </c>
      <c r="BG445" s="251">
        <f>IF(N445="zákl. přenesená",J445,0)</f>
        <v>0</v>
      </c>
      <c r="BH445" s="251">
        <f>IF(N445="sníž. přenesená",J445,0)</f>
        <v>0</v>
      </c>
      <c r="BI445" s="251">
        <f>IF(N445="nulová",J445,0)</f>
        <v>0</v>
      </c>
      <c r="BJ445" s="25" t="s">
        <v>83</v>
      </c>
      <c r="BK445" s="251">
        <f>ROUND(I445*H445,2)</f>
        <v>0</v>
      </c>
      <c r="BL445" s="25" t="s">
        <v>690</v>
      </c>
      <c r="BM445" s="25" t="s">
        <v>6661</v>
      </c>
    </row>
    <row r="446" s="13" customFormat="1">
      <c r="B446" s="265"/>
      <c r="C446" s="266"/>
      <c r="D446" s="252" t="s">
        <v>428</v>
      </c>
      <c r="E446" s="267" t="s">
        <v>21</v>
      </c>
      <c r="F446" s="268" t="s">
        <v>6662</v>
      </c>
      <c r="G446" s="266"/>
      <c r="H446" s="269">
        <v>1</v>
      </c>
      <c r="I446" s="270"/>
      <c r="J446" s="266"/>
      <c r="K446" s="266"/>
      <c r="L446" s="271"/>
      <c r="M446" s="272"/>
      <c r="N446" s="273"/>
      <c r="O446" s="273"/>
      <c r="P446" s="273"/>
      <c r="Q446" s="273"/>
      <c r="R446" s="273"/>
      <c r="S446" s="273"/>
      <c r="T446" s="274"/>
      <c r="AT446" s="275" t="s">
        <v>428</v>
      </c>
      <c r="AU446" s="275" t="s">
        <v>86</v>
      </c>
      <c r="AV446" s="13" t="s">
        <v>86</v>
      </c>
      <c r="AW446" s="13" t="s">
        <v>39</v>
      </c>
      <c r="AX446" s="13" t="s">
        <v>83</v>
      </c>
      <c r="AY446" s="275" t="s">
        <v>414</v>
      </c>
    </row>
    <row r="447" s="1" customFormat="1" ht="25.5" customHeight="1">
      <c r="B447" s="47"/>
      <c r="C447" s="298" t="s">
        <v>2217</v>
      </c>
      <c r="D447" s="298" t="s">
        <v>841</v>
      </c>
      <c r="E447" s="299" t="s">
        <v>6663</v>
      </c>
      <c r="F447" s="300" t="s">
        <v>6664</v>
      </c>
      <c r="G447" s="301" t="s">
        <v>4084</v>
      </c>
      <c r="H447" s="302">
        <v>1</v>
      </c>
      <c r="I447" s="303"/>
      <c r="J447" s="304">
        <f>ROUND(I447*H447,2)</f>
        <v>0</v>
      </c>
      <c r="K447" s="300" t="s">
        <v>21</v>
      </c>
      <c r="L447" s="305"/>
      <c r="M447" s="306" t="s">
        <v>21</v>
      </c>
      <c r="N447" s="307" t="s">
        <v>47</v>
      </c>
      <c r="O447" s="48"/>
      <c r="P447" s="249">
        <f>O447*H447</f>
        <v>0</v>
      </c>
      <c r="Q447" s="249">
        <v>0</v>
      </c>
      <c r="R447" s="249">
        <f>Q447*H447</f>
        <v>0</v>
      </c>
      <c r="S447" s="249">
        <v>0</v>
      </c>
      <c r="T447" s="250">
        <f>S447*H447</f>
        <v>0</v>
      </c>
      <c r="AR447" s="25" t="s">
        <v>818</v>
      </c>
      <c r="AT447" s="25" t="s">
        <v>841</v>
      </c>
      <c r="AU447" s="25" t="s">
        <v>86</v>
      </c>
      <c r="AY447" s="25" t="s">
        <v>414</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690</v>
      </c>
      <c r="BM447" s="25" t="s">
        <v>6665</v>
      </c>
    </row>
    <row r="448" s="1" customFormat="1" ht="16.5" customHeight="1">
      <c r="B448" s="47"/>
      <c r="C448" s="240" t="s">
        <v>2221</v>
      </c>
      <c r="D448" s="240" t="s">
        <v>418</v>
      </c>
      <c r="E448" s="241" t="s">
        <v>6666</v>
      </c>
      <c r="F448" s="242" t="s">
        <v>6320</v>
      </c>
      <c r="G448" s="243" t="s">
        <v>145</v>
      </c>
      <c r="H448" s="244">
        <v>18</v>
      </c>
      <c r="I448" s="245"/>
      <c r="J448" s="246">
        <f>ROUND(I448*H448,2)</f>
        <v>0</v>
      </c>
      <c r="K448" s="242" t="s">
        <v>21</v>
      </c>
      <c r="L448" s="73"/>
      <c r="M448" s="247" t="s">
        <v>21</v>
      </c>
      <c r="N448" s="248" t="s">
        <v>47</v>
      </c>
      <c r="O448" s="48"/>
      <c r="P448" s="249">
        <f>O448*H448</f>
        <v>0</v>
      </c>
      <c r="Q448" s="249">
        <v>0</v>
      </c>
      <c r="R448" s="249">
        <f>Q448*H448</f>
        <v>0</v>
      </c>
      <c r="S448" s="249">
        <v>0</v>
      </c>
      <c r="T448" s="250">
        <f>S448*H448</f>
        <v>0</v>
      </c>
      <c r="AR448" s="25" t="s">
        <v>690</v>
      </c>
      <c r="AT448" s="25" t="s">
        <v>418</v>
      </c>
      <c r="AU448" s="25" t="s">
        <v>86</v>
      </c>
      <c r="AY448" s="25" t="s">
        <v>414</v>
      </c>
      <c r="BE448" s="251">
        <f>IF(N448="základní",J448,0)</f>
        <v>0</v>
      </c>
      <c r="BF448" s="251">
        <f>IF(N448="snížená",J448,0)</f>
        <v>0</v>
      </c>
      <c r="BG448" s="251">
        <f>IF(N448="zákl. přenesená",J448,0)</f>
        <v>0</v>
      </c>
      <c r="BH448" s="251">
        <f>IF(N448="sníž. přenesená",J448,0)</f>
        <v>0</v>
      </c>
      <c r="BI448" s="251">
        <f>IF(N448="nulová",J448,0)</f>
        <v>0</v>
      </c>
      <c r="BJ448" s="25" t="s">
        <v>83</v>
      </c>
      <c r="BK448" s="251">
        <f>ROUND(I448*H448,2)</f>
        <v>0</v>
      </c>
      <c r="BL448" s="25" t="s">
        <v>690</v>
      </c>
      <c r="BM448" s="25" t="s">
        <v>6667</v>
      </c>
    </row>
    <row r="449" s="13" customFormat="1">
      <c r="B449" s="265"/>
      <c r="C449" s="266"/>
      <c r="D449" s="252" t="s">
        <v>428</v>
      </c>
      <c r="E449" s="267" t="s">
        <v>21</v>
      </c>
      <c r="F449" s="268" t="s">
        <v>6668</v>
      </c>
      <c r="G449" s="266"/>
      <c r="H449" s="269">
        <v>18</v>
      </c>
      <c r="I449" s="270"/>
      <c r="J449" s="266"/>
      <c r="K449" s="266"/>
      <c r="L449" s="271"/>
      <c r="M449" s="272"/>
      <c r="N449" s="273"/>
      <c r="O449" s="273"/>
      <c r="P449" s="273"/>
      <c r="Q449" s="273"/>
      <c r="R449" s="273"/>
      <c r="S449" s="273"/>
      <c r="T449" s="274"/>
      <c r="AT449" s="275" t="s">
        <v>428</v>
      </c>
      <c r="AU449" s="275" t="s">
        <v>86</v>
      </c>
      <c r="AV449" s="13" t="s">
        <v>86</v>
      </c>
      <c r="AW449" s="13" t="s">
        <v>39</v>
      </c>
      <c r="AX449" s="13" t="s">
        <v>83</v>
      </c>
      <c r="AY449" s="275" t="s">
        <v>414</v>
      </c>
    </row>
    <row r="450" s="1" customFormat="1" ht="38.25" customHeight="1">
      <c r="B450" s="47"/>
      <c r="C450" s="298" t="s">
        <v>2225</v>
      </c>
      <c r="D450" s="298" t="s">
        <v>841</v>
      </c>
      <c r="E450" s="299" t="s">
        <v>6669</v>
      </c>
      <c r="F450" s="300" t="s">
        <v>6670</v>
      </c>
      <c r="G450" s="301" t="s">
        <v>4084</v>
      </c>
      <c r="H450" s="302">
        <v>18</v>
      </c>
      <c r="I450" s="303"/>
      <c r="J450" s="304">
        <f>ROUND(I450*H450,2)</f>
        <v>0</v>
      </c>
      <c r="K450" s="300" t="s">
        <v>21</v>
      </c>
      <c r="L450" s="305"/>
      <c r="M450" s="306" t="s">
        <v>21</v>
      </c>
      <c r="N450" s="307" t="s">
        <v>47</v>
      </c>
      <c r="O450" s="48"/>
      <c r="P450" s="249">
        <f>O450*H450</f>
        <v>0</v>
      </c>
      <c r="Q450" s="249">
        <v>0</v>
      </c>
      <c r="R450" s="249">
        <f>Q450*H450</f>
        <v>0</v>
      </c>
      <c r="S450" s="249">
        <v>0</v>
      </c>
      <c r="T450" s="250">
        <f>S450*H450</f>
        <v>0</v>
      </c>
      <c r="AR450" s="25" t="s">
        <v>818</v>
      </c>
      <c r="AT450" s="25" t="s">
        <v>841</v>
      </c>
      <c r="AU450" s="25" t="s">
        <v>86</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690</v>
      </c>
      <c r="BM450" s="25" t="s">
        <v>6671</v>
      </c>
    </row>
    <row r="451" s="1" customFormat="1" ht="16.5" customHeight="1">
      <c r="B451" s="47"/>
      <c r="C451" s="240" t="s">
        <v>2229</v>
      </c>
      <c r="D451" s="240" t="s">
        <v>418</v>
      </c>
      <c r="E451" s="241" t="s">
        <v>6672</v>
      </c>
      <c r="F451" s="242" t="s">
        <v>6327</v>
      </c>
      <c r="G451" s="243" t="s">
        <v>4084</v>
      </c>
      <c r="H451" s="244">
        <v>1</v>
      </c>
      <c r="I451" s="245"/>
      <c r="J451" s="246">
        <f>ROUND(I451*H451,2)</f>
        <v>0</v>
      </c>
      <c r="K451" s="242" t="s">
        <v>21</v>
      </c>
      <c r="L451" s="73"/>
      <c r="M451" s="247" t="s">
        <v>21</v>
      </c>
      <c r="N451" s="248" t="s">
        <v>47</v>
      </c>
      <c r="O451" s="48"/>
      <c r="P451" s="249">
        <f>O451*H451</f>
        <v>0</v>
      </c>
      <c r="Q451" s="249">
        <v>0</v>
      </c>
      <c r="R451" s="249">
        <f>Q451*H451</f>
        <v>0</v>
      </c>
      <c r="S451" s="249">
        <v>0</v>
      </c>
      <c r="T451" s="250">
        <f>S451*H451</f>
        <v>0</v>
      </c>
      <c r="AR451" s="25" t="s">
        <v>690</v>
      </c>
      <c r="AT451" s="25" t="s">
        <v>418</v>
      </c>
      <c r="AU451" s="25" t="s">
        <v>86</v>
      </c>
      <c r="AY451" s="25" t="s">
        <v>414</v>
      </c>
      <c r="BE451" s="251">
        <f>IF(N451="základní",J451,0)</f>
        <v>0</v>
      </c>
      <c r="BF451" s="251">
        <f>IF(N451="snížená",J451,0)</f>
        <v>0</v>
      </c>
      <c r="BG451" s="251">
        <f>IF(N451="zákl. přenesená",J451,0)</f>
        <v>0</v>
      </c>
      <c r="BH451" s="251">
        <f>IF(N451="sníž. přenesená",J451,0)</f>
        <v>0</v>
      </c>
      <c r="BI451" s="251">
        <f>IF(N451="nulová",J451,0)</f>
        <v>0</v>
      </c>
      <c r="BJ451" s="25" t="s">
        <v>83</v>
      </c>
      <c r="BK451" s="251">
        <f>ROUND(I451*H451,2)</f>
        <v>0</v>
      </c>
      <c r="BL451" s="25" t="s">
        <v>690</v>
      </c>
      <c r="BM451" s="25" t="s">
        <v>6673</v>
      </c>
    </row>
    <row r="452" s="13" customFormat="1">
      <c r="B452" s="265"/>
      <c r="C452" s="266"/>
      <c r="D452" s="252" t="s">
        <v>428</v>
      </c>
      <c r="E452" s="267" t="s">
        <v>21</v>
      </c>
      <c r="F452" s="268" t="s">
        <v>6674</v>
      </c>
      <c r="G452" s="266"/>
      <c r="H452" s="269">
        <v>1</v>
      </c>
      <c r="I452" s="270"/>
      <c r="J452" s="266"/>
      <c r="K452" s="266"/>
      <c r="L452" s="271"/>
      <c r="M452" s="272"/>
      <c r="N452" s="273"/>
      <c r="O452" s="273"/>
      <c r="P452" s="273"/>
      <c r="Q452" s="273"/>
      <c r="R452" s="273"/>
      <c r="S452" s="273"/>
      <c r="T452" s="274"/>
      <c r="AT452" s="275" t="s">
        <v>428</v>
      </c>
      <c r="AU452" s="275" t="s">
        <v>86</v>
      </c>
      <c r="AV452" s="13" t="s">
        <v>86</v>
      </c>
      <c r="AW452" s="13" t="s">
        <v>39</v>
      </c>
      <c r="AX452" s="13" t="s">
        <v>83</v>
      </c>
      <c r="AY452" s="275" t="s">
        <v>414</v>
      </c>
    </row>
    <row r="453" s="1" customFormat="1" ht="25.5" customHeight="1">
      <c r="B453" s="47"/>
      <c r="C453" s="298" t="s">
        <v>2233</v>
      </c>
      <c r="D453" s="298" t="s">
        <v>841</v>
      </c>
      <c r="E453" s="299" t="s">
        <v>6675</v>
      </c>
      <c r="F453" s="300" t="s">
        <v>6676</v>
      </c>
      <c r="G453" s="301" t="s">
        <v>4084</v>
      </c>
      <c r="H453" s="302">
        <v>1</v>
      </c>
      <c r="I453" s="303"/>
      <c r="J453" s="304">
        <f>ROUND(I453*H453,2)</f>
        <v>0</v>
      </c>
      <c r="K453" s="300" t="s">
        <v>21</v>
      </c>
      <c r="L453" s="305"/>
      <c r="M453" s="306" t="s">
        <v>21</v>
      </c>
      <c r="N453" s="307" t="s">
        <v>47</v>
      </c>
      <c r="O453" s="48"/>
      <c r="P453" s="249">
        <f>O453*H453</f>
        <v>0</v>
      </c>
      <c r="Q453" s="249">
        <v>0</v>
      </c>
      <c r="R453" s="249">
        <f>Q453*H453</f>
        <v>0</v>
      </c>
      <c r="S453" s="249">
        <v>0</v>
      </c>
      <c r="T453" s="250">
        <f>S453*H453</f>
        <v>0</v>
      </c>
      <c r="AR453" s="25" t="s">
        <v>818</v>
      </c>
      <c r="AT453" s="25" t="s">
        <v>841</v>
      </c>
      <c r="AU453" s="25" t="s">
        <v>86</v>
      </c>
      <c r="AY453" s="25" t="s">
        <v>414</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690</v>
      </c>
      <c r="BM453" s="25" t="s">
        <v>6677</v>
      </c>
    </row>
    <row r="454" s="11" customFormat="1" ht="29.88" customHeight="1">
      <c r="B454" s="224"/>
      <c r="C454" s="225"/>
      <c r="D454" s="226" t="s">
        <v>75</v>
      </c>
      <c r="E454" s="238" t="s">
        <v>6678</v>
      </c>
      <c r="F454" s="238" t="s">
        <v>6679</v>
      </c>
      <c r="G454" s="225"/>
      <c r="H454" s="225"/>
      <c r="I454" s="228"/>
      <c r="J454" s="239">
        <f>BK454</f>
        <v>0</v>
      </c>
      <c r="K454" s="225"/>
      <c r="L454" s="230"/>
      <c r="M454" s="231"/>
      <c r="N454" s="232"/>
      <c r="O454" s="232"/>
      <c r="P454" s="233">
        <f>SUM(P455:P490)</f>
        <v>0</v>
      </c>
      <c r="Q454" s="232"/>
      <c r="R454" s="233">
        <f>SUM(R455:R490)</f>
        <v>0</v>
      </c>
      <c r="S454" s="232"/>
      <c r="T454" s="234">
        <f>SUM(T455:T490)</f>
        <v>0</v>
      </c>
      <c r="AR454" s="235" t="s">
        <v>86</v>
      </c>
      <c r="AT454" s="236" t="s">
        <v>75</v>
      </c>
      <c r="AU454" s="236" t="s">
        <v>83</v>
      </c>
      <c r="AY454" s="235" t="s">
        <v>414</v>
      </c>
      <c r="BK454" s="237">
        <f>SUM(BK455:BK490)</f>
        <v>0</v>
      </c>
    </row>
    <row r="455" s="1" customFormat="1" ht="16.5" customHeight="1">
      <c r="B455" s="47"/>
      <c r="C455" s="240" t="s">
        <v>2237</v>
      </c>
      <c r="D455" s="240" t="s">
        <v>418</v>
      </c>
      <c r="E455" s="241" t="s">
        <v>6680</v>
      </c>
      <c r="F455" s="242" t="s">
        <v>6306</v>
      </c>
      <c r="G455" s="243" t="s">
        <v>4084</v>
      </c>
      <c r="H455" s="244">
        <v>2</v>
      </c>
      <c r="I455" s="245"/>
      <c r="J455" s="246">
        <f>ROUND(I455*H455,2)</f>
        <v>0</v>
      </c>
      <c r="K455" s="242" t="s">
        <v>21</v>
      </c>
      <c r="L455" s="73"/>
      <c r="M455" s="247" t="s">
        <v>21</v>
      </c>
      <c r="N455" s="248" t="s">
        <v>47</v>
      </c>
      <c r="O455" s="48"/>
      <c r="P455" s="249">
        <f>O455*H455</f>
        <v>0</v>
      </c>
      <c r="Q455" s="249">
        <v>0</v>
      </c>
      <c r="R455" s="249">
        <f>Q455*H455</f>
        <v>0</v>
      </c>
      <c r="S455" s="249">
        <v>0</v>
      </c>
      <c r="T455" s="250">
        <f>S455*H455</f>
        <v>0</v>
      </c>
      <c r="AR455" s="25" t="s">
        <v>690</v>
      </c>
      <c r="AT455" s="25" t="s">
        <v>418</v>
      </c>
      <c r="AU455" s="25" t="s">
        <v>86</v>
      </c>
      <c r="AY455" s="25" t="s">
        <v>414</v>
      </c>
      <c r="BE455" s="251">
        <f>IF(N455="základní",J455,0)</f>
        <v>0</v>
      </c>
      <c r="BF455" s="251">
        <f>IF(N455="snížená",J455,0)</f>
        <v>0</v>
      </c>
      <c r="BG455" s="251">
        <f>IF(N455="zákl. přenesená",J455,0)</f>
        <v>0</v>
      </c>
      <c r="BH455" s="251">
        <f>IF(N455="sníž. přenesená",J455,0)</f>
        <v>0</v>
      </c>
      <c r="BI455" s="251">
        <f>IF(N455="nulová",J455,0)</f>
        <v>0</v>
      </c>
      <c r="BJ455" s="25" t="s">
        <v>83</v>
      </c>
      <c r="BK455" s="251">
        <f>ROUND(I455*H455,2)</f>
        <v>0</v>
      </c>
      <c r="BL455" s="25" t="s">
        <v>690</v>
      </c>
      <c r="BM455" s="25" t="s">
        <v>6681</v>
      </c>
    </row>
    <row r="456" s="13" customFormat="1">
      <c r="B456" s="265"/>
      <c r="C456" s="266"/>
      <c r="D456" s="252" t="s">
        <v>428</v>
      </c>
      <c r="E456" s="267" t="s">
        <v>21</v>
      </c>
      <c r="F456" s="268" t="s">
        <v>6682</v>
      </c>
      <c r="G456" s="266"/>
      <c r="H456" s="269">
        <v>2</v>
      </c>
      <c r="I456" s="270"/>
      <c r="J456" s="266"/>
      <c r="K456" s="266"/>
      <c r="L456" s="271"/>
      <c r="M456" s="272"/>
      <c r="N456" s="273"/>
      <c r="O456" s="273"/>
      <c r="P456" s="273"/>
      <c r="Q456" s="273"/>
      <c r="R456" s="273"/>
      <c r="S456" s="273"/>
      <c r="T456" s="274"/>
      <c r="AT456" s="275" t="s">
        <v>428</v>
      </c>
      <c r="AU456" s="275" t="s">
        <v>86</v>
      </c>
      <c r="AV456" s="13" t="s">
        <v>86</v>
      </c>
      <c r="AW456" s="13" t="s">
        <v>39</v>
      </c>
      <c r="AX456" s="13" t="s">
        <v>83</v>
      </c>
      <c r="AY456" s="275" t="s">
        <v>414</v>
      </c>
    </row>
    <row r="457" s="1" customFormat="1" ht="51" customHeight="1">
      <c r="B457" s="47"/>
      <c r="C457" s="298" t="s">
        <v>2241</v>
      </c>
      <c r="D457" s="298" t="s">
        <v>841</v>
      </c>
      <c r="E457" s="299" t="s">
        <v>6683</v>
      </c>
      <c r="F457" s="300" t="s">
        <v>6684</v>
      </c>
      <c r="G457" s="301" t="s">
        <v>4084</v>
      </c>
      <c r="H457" s="302">
        <v>2</v>
      </c>
      <c r="I457" s="303"/>
      <c r="J457" s="304">
        <f>ROUND(I457*H457,2)</f>
        <v>0</v>
      </c>
      <c r="K457" s="300" t="s">
        <v>21</v>
      </c>
      <c r="L457" s="305"/>
      <c r="M457" s="306" t="s">
        <v>21</v>
      </c>
      <c r="N457" s="307" t="s">
        <v>47</v>
      </c>
      <c r="O457" s="48"/>
      <c r="P457" s="249">
        <f>O457*H457</f>
        <v>0</v>
      </c>
      <c r="Q457" s="249">
        <v>0</v>
      </c>
      <c r="R457" s="249">
        <f>Q457*H457</f>
        <v>0</v>
      </c>
      <c r="S457" s="249">
        <v>0</v>
      </c>
      <c r="T457" s="250">
        <f>S457*H457</f>
        <v>0</v>
      </c>
      <c r="AR457" s="25" t="s">
        <v>818</v>
      </c>
      <c r="AT457" s="25" t="s">
        <v>841</v>
      </c>
      <c r="AU457" s="25" t="s">
        <v>86</v>
      </c>
      <c r="AY457" s="25" t="s">
        <v>414</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690</v>
      </c>
      <c r="BM457" s="25" t="s">
        <v>6685</v>
      </c>
    </row>
    <row r="458" s="1" customFormat="1" ht="16.5" customHeight="1">
      <c r="B458" s="47"/>
      <c r="C458" s="240" t="s">
        <v>2245</v>
      </c>
      <c r="D458" s="240" t="s">
        <v>418</v>
      </c>
      <c r="E458" s="241" t="s">
        <v>6686</v>
      </c>
      <c r="F458" s="242" t="s">
        <v>6313</v>
      </c>
      <c r="G458" s="243" t="s">
        <v>4084</v>
      </c>
      <c r="H458" s="244">
        <v>4</v>
      </c>
      <c r="I458" s="245"/>
      <c r="J458" s="246">
        <f>ROUND(I458*H458,2)</f>
        <v>0</v>
      </c>
      <c r="K458" s="242" t="s">
        <v>21</v>
      </c>
      <c r="L458" s="73"/>
      <c r="M458" s="247" t="s">
        <v>21</v>
      </c>
      <c r="N458" s="248" t="s">
        <v>47</v>
      </c>
      <c r="O458" s="48"/>
      <c r="P458" s="249">
        <f>O458*H458</f>
        <v>0</v>
      </c>
      <c r="Q458" s="249">
        <v>0</v>
      </c>
      <c r="R458" s="249">
        <f>Q458*H458</f>
        <v>0</v>
      </c>
      <c r="S458" s="249">
        <v>0</v>
      </c>
      <c r="T458" s="250">
        <f>S458*H458</f>
        <v>0</v>
      </c>
      <c r="AR458" s="25" t="s">
        <v>690</v>
      </c>
      <c r="AT458" s="25" t="s">
        <v>418</v>
      </c>
      <c r="AU458" s="25" t="s">
        <v>86</v>
      </c>
      <c r="AY458" s="25" t="s">
        <v>414</v>
      </c>
      <c r="BE458" s="251">
        <f>IF(N458="základní",J458,0)</f>
        <v>0</v>
      </c>
      <c r="BF458" s="251">
        <f>IF(N458="snížená",J458,0)</f>
        <v>0</v>
      </c>
      <c r="BG458" s="251">
        <f>IF(N458="zákl. přenesená",J458,0)</f>
        <v>0</v>
      </c>
      <c r="BH458" s="251">
        <f>IF(N458="sníž. přenesená",J458,0)</f>
        <v>0</v>
      </c>
      <c r="BI458" s="251">
        <f>IF(N458="nulová",J458,0)</f>
        <v>0</v>
      </c>
      <c r="BJ458" s="25" t="s">
        <v>83</v>
      </c>
      <c r="BK458" s="251">
        <f>ROUND(I458*H458,2)</f>
        <v>0</v>
      </c>
      <c r="BL458" s="25" t="s">
        <v>690</v>
      </c>
      <c r="BM458" s="25" t="s">
        <v>6687</v>
      </c>
    </row>
    <row r="459" s="13" customFormat="1">
      <c r="B459" s="265"/>
      <c r="C459" s="266"/>
      <c r="D459" s="252" t="s">
        <v>428</v>
      </c>
      <c r="E459" s="267" t="s">
        <v>21</v>
      </c>
      <c r="F459" s="268" t="s">
        <v>6688</v>
      </c>
      <c r="G459" s="266"/>
      <c r="H459" s="269">
        <v>4</v>
      </c>
      <c r="I459" s="270"/>
      <c r="J459" s="266"/>
      <c r="K459" s="266"/>
      <c r="L459" s="271"/>
      <c r="M459" s="272"/>
      <c r="N459" s="273"/>
      <c r="O459" s="273"/>
      <c r="P459" s="273"/>
      <c r="Q459" s="273"/>
      <c r="R459" s="273"/>
      <c r="S459" s="273"/>
      <c r="T459" s="274"/>
      <c r="AT459" s="275" t="s">
        <v>428</v>
      </c>
      <c r="AU459" s="275" t="s">
        <v>86</v>
      </c>
      <c r="AV459" s="13" t="s">
        <v>86</v>
      </c>
      <c r="AW459" s="13" t="s">
        <v>39</v>
      </c>
      <c r="AX459" s="13" t="s">
        <v>83</v>
      </c>
      <c r="AY459" s="275" t="s">
        <v>414</v>
      </c>
    </row>
    <row r="460" s="1" customFormat="1" ht="38.25" customHeight="1">
      <c r="B460" s="47"/>
      <c r="C460" s="298" t="s">
        <v>2249</v>
      </c>
      <c r="D460" s="298" t="s">
        <v>841</v>
      </c>
      <c r="E460" s="299" t="s">
        <v>6689</v>
      </c>
      <c r="F460" s="300" t="s">
        <v>6690</v>
      </c>
      <c r="G460" s="301" t="s">
        <v>4084</v>
      </c>
      <c r="H460" s="302">
        <v>4</v>
      </c>
      <c r="I460" s="303"/>
      <c r="J460" s="304">
        <f>ROUND(I460*H460,2)</f>
        <v>0</v>
      </c>
      <c r="K460" s="300" t="s">
        <v>21</v>
      </c>
      <c r="L460" s="305"/>
      <c r="M460" s="306" t="s">
        <v>21</v>
      </c>
      <c r="N460" s="307" t="s">
        <v>47</v>
      </c>
      <c r="O460" s="48"/>
      <c r="P460" s="249">
        <f>O460*H460</f>
        <v>0</v>
      </c>
      <c r="Q460" s="249">
        <v>0</v>
      </c>
      <c r="R460" s="249">
        <f>Q460*H460</f>
        <v>0</v>
      </c>
      <c r="S460" s="249">
        <v>0</v>
      </c>
      <c r="T460" s="250">
        <f>S460*H460</f>
        <v>0</v>
      </c>
      <c r="AR460" s="25" t="s">
        <v>818</v>
      </c>
      <c r="AT460" s="25" t="s">
        <v>841</v>
      </c>
      <c r="AU460" s="25" t="s">
        <v>86</v>
      </c>
      <c r="AY460" s="25" t="s">
        <v>414</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690</v>
      </c>
      <c r="BM460" s="25" t="s">
        <v>6691</v>
      </c>
    </row>
    <row r="461" s="1" customFormat="1" ht="16.5" customHeight="1">
      <c r="B461" s="47"/>
      <c r="C461" s="240" t="s">
        <v>2253</v>
      </c>
      <c r="D461" s="240" t="s">
        <v>418</v>
      </c>
      <c r="E461" s="241" t="s">
        <v>6692</v>
      </c>
      <c r="F461" s="242" t="s">
        <v>6320</v>
      </c>
      <c r="G461" s="243" t="s">
        <v>145</v>
      </c>
      <c r="H461" s="244">
        <v>70</v>
      </c>
      <c r="I461" s="245"/>
      <c r="J461" s="246">
        <f>ROUND(I461*H461,2)</f>
        <v>0</v>
      </c>
      <c r="K461" s="242" t="s">
        <v>21</v>
      </c>
      <c r="L461" s="73"/>
      <c r="M461" s="247" t="s">
        <v>21</v>
      </c>
      <c r="N461" s="248" t="s">
        <v>47</v>
      </c>
      <c r="O461" s="48"/>
      <c r="P461" s="249">
        <f>O461*H461</f>
        <v>0</v>
      </c>
      <c r="Q461" s="249">
        <v>0</v>
      </c>
      <c r="R461" s="249">
        <f>Q461*H461</f>
        <v>0</v>
      </c>
      <c r="S461" s="249">
        <v>0</v>
      </c>
      <c r="T461" s="250">
        <f>S461*H461</f>
        <v>0</v>
      </c>
      <c r="AR461" s="25" t="s">
        <v>690</v>
      </c>
      <c r="AT461" s="25" t="s">
        <v>418</v>
      </c>
      <c r="AU461" s="25" t="s">
        <v>86</v>
      </c>
      <c r="AY461" s="25" t="s">
        <v>414</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690</v>
      </c>
      <c r="BM461" s="25" t="s">
        <v>6693</v>
      </c>
    </row>
    <row r="462" s="13" customFormat="1">
      <c r="B462" s="265"/>
      <c r="C462" s="266"/>
      <c r="D462" s="252" t="s">
        <v>428</v>
      </c>
      <c r="E462" s="267" t="s">
        <v>21</v>
      </c>
      <c r="F462" s="268" t="s">
        <v>6694</v>
      </c>
      <c r="G462" s="266"/>
      <c r="H462" s="269">
        <v>70</v>
      </c>
      <c r="I462" s="270"/>
      <c r="J462" s="266"/>
      <c r="K462" s="266"/>
      <c r="L462" s="271"/>
      <c r="M462" s="272"/>
      <c r="N462" s="273"/>
      <c r="O462" s="273"/>
      <c r="P462" s="273"/>
      <c r="Q462" s="273"/>
      <c r="R462" s="273"/>
      <c r="S462" s="273"/>
      <c r="T462" s="274"/>
      <c r="AT462" s="275" t="s">
        <v>428</v>
      </c>
      <c r="AU462" s="275" t="s">
        <v>86</v>
      </c>
      <c r="AV462" s="13" t="s">
        <v>86</v>
      </c>
      <c r="AW462" s="13" t="s">
        <v>39</v>
      </c>
      <c r="AX462" s="13" t="s">
        <v>83</v>
      </c>
      <c r="AY462" s="275" t="s">
        <v>414</v>
      </c>
    </row>
    <row r="463" s="1" customFormat="1" ht="38.25" customHeight="1">
      <c r="B463" s="47"/>
      <c r="C463" s="298" t="s">
        <v>2257</v>
      </c>
      <c r="D463" s="298" t="s">
        <v>841</v>
      </c>
      <c r="E463" s="299" t="s">
        <v>6695</v>
      </c>
      <c r="F463" s="300" t="s">
        <v>6696</v>
      </c>
      <c r="G463" s="301" t="s">
        <v>145</v>
      </c>
      <c r="H463" s="302">
        <v>70</v>
      </c>
      <c r="I463" s="303"/>
      <c r="J463" s="304">
        <f>ROUND(I463*H463,2)</f>
        <v>0</v>
      </c>
      <c r="K463" s="300" t="s">
        <v>21</v>
      </c>
      <c r="L463" s="305"/>
      <c r="M463" s="306" t="s">
        <v>21</v>
      </c>
      <c r="N463" s="307" t="s">
        <v>47</v>
      </c>
      <c r="O463" s="48"/>
      <c r="P463" s="249">
        <f>O463*H463</f>
        <v>0</v>
      </c>
      <c r="Q463" s="249">
        <v>0</v>
      </c>
      <c r="R463" s="249">
        <f>Q463*H463</f>
        <v>0</v>
      </c>
      <c r="S463" s="249">
        <v>0</v>
      </c>
      <c r="T463" s="250">
        <f>S463*H463</f>
        <v>0</v>
      </c>
      <c r="AR463" s="25" t="s">
        <v>818</v>
      </c>
      <c r="AT463" s="25" t="s">
        <v>841</v>
      </c>
      <c r="AU463" s="25" t="s">
        <v>86</v>
      </c>
      <c r="AY463" s="25" t="s">
        <v>414</v>
      </c>
      <c r="BE463" s="251">
        <f>IF(N463="základní",J463,0)</f>
        <v>0</v>
      </c>
      <c r="BF463" s="251">
        <f>IF(N463="snížená",J463,0)</f>
        <v>0</v>
      </c>
      <c r="BG463" s="251">
        <f>IF(N463="zákl. přenesená",J463,0)</f>
        <v>0</v>
      </c>
      <c r="BH463" s="251">
        <f>IF(N463="sníž. přenesená",J463,0)</f>
        <v>0</v>
      </c>
      <c r="BI463" s="251">
        <f>IF(N463="nulová",J463,0)</f>
        <v>0</v>
      </c>
      <c r="BJ463" s="25" t="s">
        <v>83</v>
      </c>
      <c r="BK463" s="251">
        <f>ROUND(I463*H463,2)</f>
        <v>0</v>
      </c>
      <c r="BL463" s="25" t="s">
        <v>690</v>
      </c>
      <c r="BM463" s="25" t="s">
        <v>6697</v>
      </c>
    </row>
    <row r="464" s="1" customFormat="1" ht="16.5" customHeight="1">
      <c r="B464" s="47"/>
      <c r="C464" s="240" t="s">
        <v>2261</v>
      </c>
      <c r="D464" s="240" t="s">
        <v>418</v>
      </c>
      <c r="E464" s="241" t="s">
        <v>6698</v>
      </c>
      <c r="F464" s="242" t="s">
        <v>6327</v>
      </c>
      <c r="G464" s="243" t="s">
        <v>4084</v>
      </c>
      <c r="H464" s="244">
        <v>2</v>
      </c>
      <c r="I464" s="245"/>
      <c r="J464" s="246">
        <f>ROUND(I464*H464,2)</f>
        <v>0</v>
      </c>
      <c r="K464" s="242" t="s">
        <v>21</v>
      </c>
      <c r="L464" s="73"/>
      <c r="M464" s="247" t="s">
        <v>21</v>
      </c>
      <c r="N464" s="248" t="s">
        <v>47</v>
      </c>
      <c r="O464" s="48"/>
      <c r="P464" s="249">
        <f>O464*H464</f>
        <v>0</v>
      </c>
      <c r="Q464" s="249">
        <v>0</v>
      </c>
      <c r="R464" s="249">
        <f>Q464*H464</f>
        <v>0</v>
      </c>
      <c r="S464" s="249">
        <v>0</v>
      </c>
      <c r="T464" s="250">
        <f>S464*H464</f>
        <v>0</v>
      </c>
      <c r="AR464" s="25" t="s">
        <v>690</v>
      </c>
      <c r="AT464" s="25" t="s">
        <v>418</v>
      </c>
      <c r="AU464" s="25" t="s">
        <v>86</v>
      </c>
      <c r="AY464" s="25" t="s">
        <v>414</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690</v>
      </c>
      <c r="BM464" s="25" t="s">
        <v>6699</v>
      </c>
    </row>
    <row r="465" s="13" customFormat="1">
      <c r="B465" s="265"/>
      <c r="C465" s="266"/>
      <c r="D465" s="252" t="s">
        <v>428</v>
      </c>
      <c r="E465" s="267" t="s">
        <v>21</v>
      </c>
      <c r="F465" s="268" t="s">
        <v>6700</v>
      </c>
      <c r="G465" s="266"/>
      <c r="H465" s="269">
        <v>2</v>
      </c>
      <c r="I465" s="270"/>
      <c r="J465" s="266"/>
      <c r="K465" s="266"/>
      <c r="L465" s="271"/>
      <c r="M465" s="272"/>
      <c r="N465" s="273"/>
      <c r="O465" s="273"/>
      <c r="P465" s="273"/>
      <c r="Q465" s="273"/>
      <c r="R465" s="273"/>
      <c r="S465" s="273"/>
      <c r="T465" s="274"/>
      <c r="AT465" s="275" t="s">
        <v>428</v>
      </c>
      <c r="AU465" s="275" t="s">
        <v>86</v>
      </c>
      <c r="AV465" s="13" t="s">
        <v>86</v>
      </c>
      <c r="AW465" s="13" t="s">
        <v>39</v>
      </c>
      <c r="AX465" s="13" t="s">
        <v>83</v>
      </c>
      <c r="AY465" s="275" t="s">
        <v>414</v>
      </c>
    </row>
    <row r="466" s="1" customFormat="1" ht="38.25" customHeight="1">
      <c r="B466" s="47"/>
      <c r="C466" s="298" t="s">
        <v>495</v>
      </c>
      <c r="D466" s="298" t="s">
        <v>841</v>
      </c>
      <c r="E466" s="299" t="s">
        <v>6701</v>
      </c>
      <c r="F466" s="300" t="s">
        <v>6702</v>
      </c>
      <c r="G466" s="301" t="s">
        <v>4084</v>
      </c>
      <c r="H466" s="302">
        <v>2</v>
      </c>
      <c r="I466" s="303"/>
      <c r="J466" s="304">
        <f>ROUND(I466*H466,2)</f>
        <v>0</v>
      </c>
      <c r="K466" s="300" t="s">
        <v>21</v>
      </c>
      <c r="L466" s="305"/>
      <c r="M466" s="306" t="s">
        <v>21</v>
      </c>
      <c r="N466" s="307" t="s">
        <v>47</v>
      </c>
      <c r="O466" s="48"/>
      <c r="P466" s="249">
        <f>O466*H466</f>
        <v>0</v>
      </c>
      <c r="Q466" s="249">
        <v>0</v>
      </c>
      <c r="R466" s="249">
        <f>Q466*H466</f>
        <v>0</v>
      </c>
      <c r="S466" s="249">
        <v>0</v>
      </c>
      <c r="T466" s="250">
        <f>S466*H466</f>
        <v>0</v>
      </c>
      <c r="AR466" s="25" t="s">
        <v>818</v>
      </c>
      <c r="AT466" s="25" t="s">
        <v>841</v>
      </c>
      <c r="AU466" s="25" t="s">
        <v>86</v>
      </c>
      <c r="AY466" s="25" t="s">
        <v>414</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690</v>
      </c>
      <c r="BM466" s="25" t="s">
        <v>6703</v>
      </c>
    </row>
    <row r="467" s="1" customFormat="1" ht="16.5" customHeight="1">
      <c r="B467" s="47"/>
      <c r="C467" s="240" t="s">
        <v>2327</v>
      </c>
      <c r="D467" s="240" t="s">
        <v>418</v>
      </c>
      <c r="E467" s="241" t="s">
        <v>6704</v>
      </c>
      <c r="F467" s="242" t="s">
        <v>6306</v>
      </c>
      <c r="G467" s="243" t="s">
        <v>4084</v>
      </c>
      <c r="H467" s="244">
        <v>2</v>
      </c>
      <c r="I467" s="245"/>
      <c r="J467" s="246">
        <f>ROUND(I467*H467,2)</f>
        <v>0</v>
      </c>
      <c r="K467" s="242" t="s">
        <v>21</v>
      </c>
      <c r="L467" s="73"/>
      <c r="M467" s="247" t="s">
        <v>21</v>
      </c>
      <c r="N467" s="248" t="s">
        <v>47</v>
      </c>
      <c r="O467" s="48"/>
      <c r="P467" s="249">
        <f>O467*H467</f>
        <v>0</v>
      </c>
      <c r="Q467" s="249">
        <v>0</v>
      </c>
      <c r="R467" s="249">
        <f>Q467*H467</f>
        <v>0</v>
      </c>
      <c r="S467" s="249">
        <v>0</v>
      </c>
      <c r="T467" s="250">
        <f>S467*H467</f>
        <v>0</v>
      </c>
      <c r="AR467" s="25" t="s">
        <v>690</v>
      </c>
      <c r="AT467" s="25" t="s">
        <v>418</v>
      </c>
      <c r="AU467" s="25" t="s">
        <v>86</v>
      </c>
      <c r="AY467" s="25" t="s">
        <v>414</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690</v>
      </c>
      <c r="BM467" s="25" t="s">
        <v>6705</v>
      </c>
    </row>
    <row r="468" s="13" customFormat="1">
      <c r="B468" s="265"/>
      <c r="C468" s="266"/>
      <c r="D468" s="252" t="s">
        <v>428</v>
      </c>
      <c r="E468" s="267" t="s">
        <v>21</v>
      </c>
      <c r="F468" s="268" t="s">
        <v>6706</v>
      </c>
      <c r="G468" s="266"/>
      <c r="H468" s="269">
        <v>2</v>
      </c>
      <c r="I468" s="270"/>
      <c r="J468" s="266"/>
      <c r="K468" s="266"/>
      <c r="L468" s="271"/>
      <c r="M468" s="272"/>
      <c r="N468" s="273"/>
      <c r="O468" s="273"/>
      <c r="P468" s="273"/>
      <c r="Q468" s="273"/>
      <c r="R468" s="273"/>
      <c r="S468" s="273"/>
      <c r="T468" s="274"/>
      <c r="AT468" s="275" t="s">
        <v>428</v>
      </c>
      <c r="AU468" s="275" t="s">
        <v>86</v>
      </c>
      <c r="AV468" s="13" t="s">
        <v>86</v>
      </c>
      <c r="AW468" s="13" t="s">
        <v>39</v>
      </c>
      <c r="AX468" s="13" t="s">
        <v>83</v>
      </c>
      <c r="AY468" s="275" t="s">
        <v>414</v>
      </c>
    </row>
    <row r="469" s="1" customFormat="1" ht="51" customHeight="1">
      <c r="B469" s="47"/>
      <c r="C469" s="298" t="s">
        <v>2335</v>
      </c>
      <c r="D469" s="298" t="s">
        <v>841</v>
      </c>
      <c r="E469" s="299" t="s">
        <v>6707</v>
      </c>
      <c r="F469" s="300" t="s">
        <v>6708</v>
      </c>
      <c r="G469" s="301" t="s">
        <v>4084</v>
      </c>
      <c r="H469" s="302">
        <v>2</v>
      </c>
      <c r="I469" s="303"/>
      <c r="J469" s="304">
        <f>ROUND(I469*H469,2)</f>
        <v>0</v>
      </c>
      <c r="K469" s="300" t="s">
        <v>21</v>
      </c>
      <c r="L469" s="305"/>
      <c r="M469" s="306" t="s">
        <v>21</v>
      </c>
      <c r="N469" s="307" t="s">
        <v>47</v>
      </c>
      <c r="O469" s="48"/>
      <c r="P469" s="249">
        <f>O469*H469</f>
        <v>0</v>
      </c>
      <c r="Q469" s="249">
        <v>0</v>
      </c>
      <c r="R469" s="249">
        <f>Q469*H469</f>
        <v>0</v>
      </c>
      <c r="S469" s="249">
        <v>0</v>
      </c>
      <c r="T469" s="250">
        <f>S469*H469</f>
        <v>0</v>
      </c>
      <c r="AR469" s="25" t="s">
        <v>818</v>
      </c>
      <c r="AT469" s="25" t="s">
        <v>841</v>
      </c>
      <c r="AU469" s="25" t="s">
        <v>86</v>
      </c>
      <c r="AY469" s="25" t="s">
        <v>414</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690</v>
      </c>
      <c r="BM469" s="25" t="s">
        <v>6709</v>
      </c>
    </row>
    <row r="470" s="1" customFormat="1" ht="16.5" customHeight="1">
      <c r="B470" s="47"/>
      <c r="C470" s="240" t="s">
        <v>2342</v>
      </c>
      <c r="D470" s="240" t="s">
        <v>418</v>
      </c>
      <c r="E470" s="241" t="s">
        <v>6710</v>
      </c>
      <c r="F470" s="242" t="s">
        <v>6313</v>
      </c>
      <c r="G470" s="243" t="s">
        <v>4084</v>
      </c>
      <c r="H470" s="244">
        <v>2</v>
      </c>
      <c r="I470" s="245"/>
      <c r="J470" s="246">
        <f>ROUND(I470*H470,2)</f>
        <v>0</v>
      </c>
      <c r="K470" s="242" t="s">
        <v>21</v>
      </c>
      <c r="L470" s="73"/>
      <c r="M470" s="247" t="s">
        <v>21</v>
      </c>
      <c r="N470" s="248" t="s">
        <v>47</v>
      </c>
      <c r="O470" s="48"/>
      <c r="P470" s="249">
        <f>O470*H470</f>
        <v>0</v>
      </c>
      <c r="Q470" s="249">
        <v>0</v>
      </c>
      <c r="R470" s="249">
        <f>Q470*H470</f>
        <v>0</v>
      </c>
      <c r="S470" s="249">
        <v>0</v>
      </c>
      <c r="T470" s="250">
        <f>S470*H470</f>
        <v>0</v>
      </c>
      <c r="AR470" s="25" t="s">
        <v>690</v>
      </c>
      <c r="AT470" s="25" t="s">
        <v>418</v>
      </c>
      <c r="AU470" s="25" t="s">
        <v>86</v>
      </c>
      <c r="AY470" s="25" t="s">
        <v>414</v>
      </c>
      <c r="BE470" s="251">
        <f>IF(N470="základní",J470,0)</f>
        <v>0</v>
      </c>
      <c r="BF470" s="251">
        <f>IF(N470="snížená",J470,0)</f>
        <v>0</v>
      </c>
      <c r="BG470" s="251">
        <f>IF(N470="zákl. přenesená",J470,0)</f>
        <v>0</v>
      </c>
      <c r="BH470" s="251">
        <f>IF(N470="sníž. přenesená",J470,0)</f>
        <v>0</v>
      </c>
      <c r="BI470" s="251">
        <f>IF(N470="nulová",J470,0)</f>
        <v>0</v>
      </c>
      <c r="BJ470" s="25" t="s">
        <v>83</v>
      </c>
      <c r="BK470" s="251">
        <f>ROUND(I470*H470,2)</f>
        <v>0</v>
      </c>
      <c r="BL470" s="25" t="s">
        <v>690</v>
      </c>
      <c r="BM470" s="25" t="s">
        <v>6711</v>
      </c>
    </row>
    <row r="471" s="13" customFormat="1">
      <c r="B471" s="265"/>
      <c r="C471" s="266"/>
      <c r="D471" s="252" t="s">
        <v>428</v>
      </c>
      <c r="E471" s="267" t="s">
        <v>21</v>
      </c>
      <c r="F471" s="268" t="s">
        <v>6712</v>
      </c>
      <c r="G471" s="266"/>
      <c r="H471" s="269">
        <v>2</v>
      </c>
      <c r="I471" s="270"/>
      <c r="J471" s="266"/>
      <c r="K471" s="266"/>
      <c r="L471" s="271"/>
      <c r="M471" s="272"/>
      <c r="N471" s="273"/>
      <c r="O471" s="273"/>
      <c r="P471" s="273"/>
      <c r="Q471" s="273"/>
      <c r="R471" s="273"/>
      <c r="S471" s="273"/>
      <c r="T471" s="274"/>
      <c r="AT471" s="275" t="s">
        <v>428</v>
      </c>
      <c r="AU471" s="275" t="s">
        <v>86</v>
      </c>
      <c r="AV471" s="13" t="s">
        <v>86</v>
      </c>
      <c r="AW471" s="13" t="s">
        <v>39</v>
      </c>
      <c r="AX471" s="13" t="s">
        <v>83</v>
      </c>
      <c r="AY471" s="275" t="s">
        <v>414</v>
      </c>
    </row>
    <row r="472" s="1" customFormat="1" ht="38.25" customHeight="1">
      <c r="B472" s="47"/>
      <c r="C472" s="298" t="s">
        <v>2347</v>
      </c>
      <c r="D472" s="298" t="s">
        <v>841</v>
      </c>
      <c r="E472" s="299" t="s">
        <v>6713</v>
      </c>
      <c r="F472" s="300" t="s">
        <v>6714</v>
      </c>
      <c r="G472" s="301" t="s">
        <v>4084</v>
      </c>
      <c r="H472" s="302">
        <v>2</v>
      </c>
      <c r="I472" s="303"/>
      <c r="J472" s="304">
        <f>ROUND(I472*H472,2)</f>
        <v>0</v>
      </c>
      <c r="K472" s="300" t="s">
        <v>21</v>
      </c>
      <c r="L472" s="305"/>
      <c r="M472" s="306" t="s">
        <v>21</v>
      </c>
      <c r="N472" s="307" t="s">
        <v>47</v>
      </c>
      <c r="O472" s="48"/>
      <c r="P472" s="249">
        <f>O472*H472</f>
        <v>0</v>
      </c>
      <c r="Q472" s="249">
        <v>0</v>
      </c>
      <c r="R472" s="249">
        <f>Q472*H472</f>
        <v>0</v>
      </c>
      <c r="S472" s="249">
        <v>0</v>
      </c>
      <c r="T472" s="250">
        <f>S472*H472</f>
        <v>0</v>
      </c>
      <c r="AR472" s="25" t="s">
        <v>818</v>
      </c>
      <c r="AT472" s="25" t="s">
        <v>841</v>
      </c>
      <c r="AU472" s="25" t="s">
        <v>86</v>
      </c>
      <c r="AY472" s="25" t="s">
        <v>414</v>
      </c>
      <c r="BE472" s="251">
        <f>IF(N472="základní",J472,0)</f>
        <v>0</v>
      </c>
      <c r="BF472" s="251">
        <f>IF(N472="snížená",J472,0)</f>
        <v>0</v>
      </c>
      <c r="BG472" s="251">
        <f>IF(N472="zákl. přenesená",J472,0)</f>
        <v>0</v>
      </c>
      <c r="BH472" s="251">
        <f>IF(N472="sníž. přenesená",J472,0)</f>
        <v>0</v>
      </c>
      <c r="BI472" s="251">
        <f>IF(N472="nulová",J472,0)</f>
        <v>0</v>
      </c>
      <c r="BJ472" s="25" t="s">
        <v>83</v>
      </c>
      <c r="BK472" s="251">
        <f>ROUND(I472*H472,2)</f>
        <v>0</v>
      </c>
      <c r="BL472" s="25" t="s">
        <v>690</v>
      </c>
      <c r="BM472" s="25" t="s">
        <v>6715</v>
      </c>
    </row>
    <row r="473" s="1" customFormat="1" ht="16.5" customHeight="1">
      <c r="B473" s="47"/>
      <c r="C473" s="240" t="s">
        <v>2352</v>
      </c>
      <c r="D473" s="240" t="s">
        <v>418</v>
      </c>
      <c r="E473" s="241" t="s">
        <v>6716</v>
      </c>
      <c r="F473" s="242" t="s">
        <v>6320</v>
      </c>
      <c r="G473" s="243" t="s">
        <v>145</v>
      </c>
      <c r="H473" s="244">
        <v>24</v>
      </c>
      <c r="I473" s="245"/>
      <c r="J473" s="246">
        <f>ROUND(I473*H473,2)</f>
        <v>0</v>
      </c>
      <c r="K473" s="242" t="s">
        <v>21</v>
      </c>
      <c r="L473" s="73"/>
      <c r="M473" s="247" t="s">
        <v>21</v>
      </c>
      <c r="N473" s="248" t="s">
        <v>47</v>
      </c>
      <c r="O473" s="48"/>
      <c r="P473" s="249">
        <f>O473*H473</f>
        <v>0</v>
      </c>
      <c r="Q473" s="249">
        <v>0</v>
      </c>
      <c r="R473" s="249">
        <f>Q473*H473</f>
        <v>0</v>
      </c>
      <c r="S473" s="249">
        <v>0</v>
      </c>
      <c r="T473" s="250">
        <f>S473*H473</f>
        <v>0</v>
      </c>
      <c r="AR473" s="25" t="s">
        <v>690</v>
      </c>
      <c r="AT473" s="25" t="s">
        <v>418</v>
      </c>
      <c r="AU473" s="25" t="s">
        <v>86</v>
      </c>
      <c r="AY473" s="25" t="s">
        <v>414</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690</v>
      </c>
      <c r="BM473" s="25" t="s">
        <v>6717</v>
      </c>
    </row>
    <row r="474" s="13" customFormat="1">
      <c r="B474" s="265"/>
      <c r="C474" s="266"/>
      <c r="D474" s="252" t="s">
        <v>428</v>
      </c>
      <c r="E474" s="267" t="s">
        <v>21</v>
      </c>
      <c r="F474" s="268" t="s">
        <v>6718</v>
      </c>
      <c r="G474" s="266"/>
      <c r="H474" s="269">
        <v>24</v>
      </c>
      <c r="I474" s="270"/>
      <c r="J474" s="266"/>
      <c r="K474" s="266"/>
      <c r="L474" s="271"/>
      <c r="M474" s="272"/>
      <c r="N474" s="273"/>
      <c r="O474" s="273"/>
      <c r="P474" s="273"/>
      <c r="Q474" s="273"/>
      <c r="R474" s="273"/>
      <c r="S474" s="273"/>
      <c r="T474" s="274"/>
      <c r="AT474" s="275" t="s">
        <v>428</v>
      </c>
      <c r="AU474" s="275" t="s">
        <v>86</v>
      </c>
      <c r="AV474" s="13" t="s">
        <v>86</v>
      </c>
      <c r="AW474" s="13" t="s">
        <v>39</v>
      </c>
      <c r="AX474" s="13" t="s">
        <v>83</v>
      </c>
      <c r="AY474" s="275" t="s">
        <v>414</v>
      </c>
    </row>
    <row r="475" s="1" customFormat="1" ht="38.25" customHeight="1">
      <c r="B475" s="47"/>
      <c r="C475" s="298" t="s">
        <v>2358</v>
      </c>
      <c r="D475" s="298" t="s">
        <v>841</v>
      </c>
      <c r="E475" s="299" t="s">
        <v>6719</v>
      </c>
      <c r="F475" s="300" t="s">
        <v>6720</v>
      </c>
      <c r="G475" s="301" t="s">
        <v>4084</v>
      </c>
      <c r="H475" s="302">
        <v>24</v>
      </c>
      <c r="I475" s="303"/>
      <c r="J475" s="304">
        <f>ROUND(I475*H475,2)</f>
        <v>0</v>
      </c>
      <c r="K475" s="300" t="s">
        <v>21</v>
      </c>
      <c r="L475" s="305"/>
      <c r="M475" s="306" t="s">
        <v>21</v>
      </c>
      <c r="N475" s="307" t="s">
        <v>47</v>
      </c>
      <c r="O475" s="48"/>
      <c r="P475" s="249">
        <f>O475*H475</f>
        <v>0</v>
      </c>
      <c r="Q475" s="249">
        <v>0</v>
      </c>
      <c r="R475" s="249">
        <f>Q475*H475</f>
        <v>0</v>
      </c>
      <c r="S475" s="249">
        <v>0</v>
      </c>
      <c r="T475" s="250">
        <f>S475*H475</f>
        <v>0</v>
      </c>
      <c r="AR475" s="25" t="s">
        <v>818</v>
      </c>
      <c r="AT475" s="25" t="s">
        <v>841</v>
      </c>
      <c r="AU475" s="25" t="s">
        <v>86</v>
      </c>
      <c r="AY475" s="25" t="s">
        <v>414</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690</v>
      </c>
      <c r="BM475" s="25" t="s">
        <v>6721</v>
      </c>
    </row>
    <row r="476" s="1" customFormat="1" ht="16.5" customHeight="1">
      <c r="B476" s="47"/>
      <c r="C476" s="240" t="s">
        <v>2363</v>
      </c>
      <c r="D476" s="240" t="s">
        <v>418</v>
      </c>
      <c r="E476" s="241" t="s">
        <v>6722</v>
      </c>
      <c r="F476" s="242" t="s">
        <v>6327</v>
      </c>
      <c r="G476" s="243" t="s">
        <v>4084</v>
      </c>
      <c r="H476" s="244">
        <v>2</v>
      </c>
      <c r="I476" s="245"/>
      <c r="J476" s="246">
        <f>ROUND(I476*H476,2)</f>
        <v>0</v>
      </c>
      <c r="K476" s="242" t="s">
        <v>21</v>
      </c>
      <c r="L476" s="73"/>
      <c r="M476" s="247" t="s">
        <v>21</v>
      </c>
      <c r="N476" s="248" t="s">
        <v>47</v>
      </c>
      <c r="O476" s="48"/>
      <c r="P476" s="249">
        <f>O476*H476</f>
        <v>0</v>
      </c>
      <c r="Q476" s="249">
        <v>0</v>
      </c>
      <c r="R476" s="249">
        <f>Q476*H476</f>
        <v>0</v>
      </c>
      <c r="S476" s="249">
        <v>0</v>
      </c>
      <c r="T476" s="250">
        <f>S476*H476</f>
        <v>0</v>
      </c>
      <c r="AR476" s="25" t="s">
        <v>690</v>
      </c>
      <c r="AT476" s="25" t="s">
        <v>418</v>
      </c>
      <c r="AU476" s="25" t="s">
        <v>86</v>
      </c>
      <c r="AY476" s="25" t="s">
        <v>414</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690</v>
      </c>
      <c r="BM476" s="25" t="s">
        <v>6723</v>
      </c>
    </row>
    <row r="477" s="13" customFormat="1">
      <c r="B477" s="265"/>
      <c r="C477" s="266"/>
      <c r="D477" s="252" t="s">
        <v>428</v>
      </c>
      <c r="E477" s="267" t="s">
        <v>21</v>
      </c>
      <c r="F477" s="268" t="s">
        <v>6724</v>
      </c>
      <c r="G477" s="266"/>
      <c r="H477" s="269">
        <v>2</v>
      </c>
      <c r="I477" s="270"/>
      <c r="J477" s="266"/>
      <c r="K477" s="266"/>
      <c r="L477" s="271"/>
      <c r="M477" s="272"/>
      <c r="N477" s="273"/>
      <c r="O477" s="273"/>
      <c r="P477" s="273"/>
      <c r="Q477" s="273"/>
      <c r="R477" s="273"/>
      <c r="S477" s="273"/>
      <c r="T477" s="274"/>
      <c r="AT477" s="275" t="s">
        <v>428</v>
      </c>
      <c r="AU477" s="275" t="s">
        <v>86</v>
      </c>
      <c r="AV477" s="13" t="s">
        <v>86</v>
      </c>
      <c r="AW477" s="13" t="s">
        <v>39</v>
      </c>
      <c r="AX477" s="13" t="s">
        <v>83</v>
      </c>
      <c r="AY477" s="275" t="s">
        <v>414</v>
      </c>
    </row>
    <row r="478" s="1" customFormat="1" ht="38.25" customHeight="1">
      <c r="B478" s="47"/>
      <c r="C478" s="298" t="s">
        <v>2367</v>
      </c>
      <c r="D478" s="298" t="s">
        <v>841</v>
      </c>
      <c r="E478" s="299" t="s">
        <v>6725</v>
      </c>
      <c r="F478" s="300" t="s">
        <v>6726</v>
      </c>
      <c r="G478" s="301" t="s">
        <v>4084</v>
      </c>
      <c r="H478" s="302">
        <v>2</v>
      </c>
      <c r="I478" s="303"/>
      <c r="J478" s="304">
        <f>ROUND(I478*H478,2)</f>
        <v>0</v>
      </c>
      <c r="K478" s="300" t="s">
        <v>21</v>
      </c>
      <c r="L478" s="305"/>
      <c r="M478" s="306" t="s">
        <v>21</v>
      </c>
      <c r="N478" s="307" t="s">
        <v>47</v>
      </c>
      <c r="O478" s="48"/>
      <c r="P478" s="249">
        <f>O478*H478</f>
        <v>0</v>
      </c>
      <c r="Q478" s="249">
        <v>0</v>
      </c>
      <c r="R478" s="249">
        <f>Q478*H478</f>
        <v>0</v>
      </c>
      <c r="S478" s="249">
        <v>0</v>
      </c>
      <c r="T478" s="250">
        <f>S478*H478</f>
        <v>0</v>
      </c>
      <c r="AR478" s="25" t="s">
        <v>818</v>
      </c>
      <c r="AT478" s="25" t="s">
        <v>841</v>
      </c>
      <c r="AU478" s="25" t="s">
        <v>86</v>
      </c>
      <c r="AY478" s="25" t="s">
        <v>414</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690</v>
      </c>
      <c r="BM478" s="25" t="s">
        <v>6727</v>
      </c>
    </row>
    <row r="479" s="1" customFormat="1" ht="16.5" customHeight="1">
      <c r="B479" s="47"/>
      <c r="C479" s="240" t="s">
        <v>2373</v>
      </c>
      <c r="D479" s="240" t="s">
        <v>418</v>
      </c>
      <c r="E479" s="241" t="s">
        <v>6728</v>
      </c>
      <c r="F479" s="242" t="s">
        <v>6306</v>
      </c>
      <c r="G479" s="243" t="s">
        <v>4084</v>
      </c>
      <c r="H479" s="244">
        <v>3</v>
      </c>
      <c r="I479" s="245"/>
      <c r="J479" s="246">
        <f>ROUND(I479*H479,2)</f>
        <v>0</v>
      </c>
      <c r="K479" s="242" t="s">
        <v>21</v>
      </c>
      <c r="L479" s="73"/>
      <c r="M479" s="247" t="s">
        <v>21</v>
      </c>
      <c r="N479" s="248" t="s">
        <v>47</v>
      </c>
      <c r="O479" s="48"/>
      <c r="P479" s="249">
        <f>O479*H479</f>
        <v>0</v>
      </c>
      <c r="Q479" s="249">
        <v>0</v>
      </c>
      <c r="R479" s="249">
        <f>Q479*H479</f>
        <v>0</v>
      </c>
      <c r="S479" s="249">
        <v>0</v>
      </c>
      <c r="T479" s="250">
        <f>S479*H479</f>
        <v>0</v>
      </c>
      <c r="AR479" s="25" t="s">
        <v>690</v>
      </c>
      <c r="AT479" s="25" t="s">
        <v>418</v>
      </c>
      <c r="AU479" s="25" t="s">
        <v>86</v>
      </c>
      <c r="AY479" s="25" t="s">
        <v>414</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690</v>
      </c>
      <c r="BM479" s="25" t="s">
        <v>6729</v>
      </c>
    </row>
    <row r="480" s="13" customFormat="1">
      <c r="B480" s="265"/>
      <c r="C480" s="266"/>
      <c r="D480" s="252" t="s">
        <v>428</v>
      </c>
      <c r="E480" s="267" t="s">
        <v>21</v>
      </c>
      <c r="F480" s="268" t="s">
        <v>6730</v>
      </c>
      <c r="G480" s="266"/>
      <c r="H480" s="269">
        <v>3</v>
      </c>
      <c r="I480" s="270"/>
      <c r="J480" s="266"/>
      <c r="K480" s="266"/>
      <c r="L480" s="271"/>
      <c r="M480" s="272"/>
      <c r="N480" s="273"/>
      <c r="O480" s="273"/>
      <c r="P480" s="273"/>
      <c r="Q480" s="273"/>
      <c r="R480" s="273"/>
      <c r="S480" s="273"/>
      <c r="T480" s="274"/>
      <c r="AT480" s="275" t="s">
        <v>428</v>
      </c>
      <c r="AU480" s="275" t="s">
        <v>86</v>
      </c>
      <c r="AV480" s="13" t="s">
        <v>86</v>
      </c>
      <c r="AW480" s="13" t="s">
        <v>39</v>
      </c>
      <c r="AX480" s="13" t="s">
        <v>83</v>
      </c>
      <c r="AY480" s="275" t="s">
        <v>414</v>
      </c>
    </row>
    <row r="481" s="1" customFormat="1" ht="38.25" customHeight="1">
      <c r="B481" s="47"/>
      <c r="C481" s="298" t="s">
        <v>2379</v>
      </c>
      <c r="D481" s="298" t="s">
        <v>841</v>
      </c>
      <c r="E481" s="299" t="s">
        <v>6731</v>
      </c>
      <c r="F481" s="300" t="s">
        <v>6732</v>
      </c>
      <c r="G481" s="301" t="s">
        <v>4084</v>
      </c>
      <c r="H481" s="302">
        <v>3</v>
      </c>
      <c r="I481" s="303"/>
      <c r="J481" s="304">
        <f>ROUND(I481*H481,2)</f>
        <v>0</v>
      </c>
      <c r="K481" s="300" t="s">
        <v>21</v>
      </c>
      <c r="L481" s="305"/>
      <c r="M481" s="306" t="s">
        <v>21</v>
      </c>
      <c r="N481" s="307" t="s">
        <v>47</v>
      </c>
      <c r="O481" s="48"/>
      <c r="P481" s="249">
        <f>O481*H481</f>
        <v>0</v>
      </c>
      <c r="Q481" s="249">
        <v>0</v>
      </c>
      <c r="R481" s="249">
        <f>Q481*H481</f>
        <v>0</v>
      </c>
      <c r="S481" s="249">
        <v>0</v>
      </c>
      <c r="T481" s="250">
        <f>S481*H481</f>
        <v>0</v>
      </c>
      <c r="AR481" s="25" t="s">
        <v>818</v>
      </c>
      <c r="AT481" s="25" t="s">
        <v>841</v>
      </c>
      <c r="AU481" s="25" t="s">
        <v>86</v>
      </c>
      <c r="AY481" s="25" t="s">
        <v>414</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690</v>
      </c>
      <c r="BM481" s="25" t="s">
        <v>6733</v>
      </c>
    </row>
    <row r="482" s="1" customFormat="1" ht="16.5" customHeight="1">
      <c r="B482" s="47"/>
      <c r="C482" s="240" t="s">
        <v>2384</v>
      </c>
      <c r="D482" s="240" t="s">
        <v>418</v>
      </c>
      <c r="E482" s="241" t="s">
        <v>6734</v>
      </c>
      <c r="F482" s="242" t="s">
        <v>6313</v>
      </c>
      <c r="G482" s="243" t="s">
        <v>4084</v>
      </c>
      <c r="H482" s="244">
        <v>3</v>
      </c>
      <c r="I482" s="245"/>
      <c r="J482" s="246">
        <f>ROUND(I482*H482,2)</f>
        <v>0</v>
      </c>
      <c r="K482" s="242" t="s">
        <v>21</v>
      </c>
      <c r="L482" s="73"/>
      <c r="M482" s="247" t="s">
        <v>21</v>
      </c>
      <c r="N482" s="248" t="s">
        <v>47</v>
      </c>
      <c r="O482" s="48"/>
      <c r="P482" s="249">
        <f>O482*H482</f>
        <v>0</v>
      </c>
      <c r="Q482" s="249">
        <v>0</v>
      </c>
      <c r="R482" s="249">
        <f>Q482*H482</f>
        <v>0</v>
      </c>
      <c r="S482" s="249">
        <v>0</v>
      </c>
      <c r="T482" s="250">
        <f>S482*H482</f>
        <v>0</v>
      </c>
      <c r="AR482" s="25" t="s">
        <v>690</v>
      </c>
      <c r="AT482" s="25" t="s">
        <v>418</v>
      </c>
      <c r="AU482" s="25" t="s">
        <v>86</v>
      </c>
      <c r="AY482" s="25" t="s">
        <v>414</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690</v>
      </c>
      <c r="BM482" s="25" t="s">
        <v>6735</v>
      </c>
    </row>
    <row r="483" s="13" customFormat="1">
      <c r="B483" s="265"/>
      <c r="C483" s="266"/>
      <c r="D483" s="252" t="s">
        <v>428</v>
      </c>
      <c r="E483" s="267" t="s">
        <v>21</v>
      </c>
      <c r="F483" s="268" t="s">
        <v>6736</v>
      </c>
      <c r="G483" s="266"/>
      <c r="H483" s="269">
        <v>3</v>
      </c>
      <c r="I483" s="270"/>
      <c r="J483" s="266"/>
      <c r="K483" s="266"/>
      <c r="L483" s="271"/>
      <c r="M483" s="272"/>
      <c r="N483" s="273"/>
      <c r="O483" s="273"/>
      <c r="P483" s="273"/>
      <c r="Q483" s="273"/>
      <c r="R483" s="273"/>
      <c r="S483" s="273"/>
      <c r="T483" s="274"/>
      <c r="AT483" s="275" t="s">
        <v>428</v>
      </c>
      <c r="AU483" s="275" t="s">
        <v>86</v>
      </c>
      <c r="AV483" s="13" t="s">
        <v>86</v>
      </c>
      <c r="AW483" s="13" t="s">
        <v>39</v>
      </c>
      <c r="AX483" s="13" t="s">
        <v>83</v>
      </c>
      <c r="AY483" s="275" t="s">
        <v>414</v>
      </c>
    </row>
    <row r="484" s="1" customFormat="1" ht="38.25" customHeight="1">
      <c r="B484" s="47"/>
      <c r="C484" s="298" t="s">
        <v>2390</v>
      </c>
      <c r="D484" s="298" t="s">
        <v>841</v>
      </c>
      <c r="E484" s="299" t="s">
        <v>6737</v>
      </c>
      <c r="F484" s="300" t="s">
        <v>6738</v>
      </c>
      <c r="G484" s="301" t="s">
        <v>4084</v>
      </c>
      <c r="H484" s="302">
        <v>3</v>
      </c>
      <c r="I484" s="303"/>
      <c r="J484" s="304">
        <f>ROUND(I484*H484,2)</f>
        <v>0</v>
      </c>
      <c r="K484" s="300" t="s">
        <v>21</v>
      </c>
      <c r="L484" s="305"/>
      <c r="M484" s="306" t="s">
        <v>21</v>
      </c>
      <c r="N484" s="307" t="s">
        <v>47</v>
      </c>
      <c r="O484" s="48"/>
      <c r="P484" s="249">
        <f>O484*H484</f>
        <v>0</v>
      </c>
      <c r="Q484" s="249">
        <v>0</v>
      </c>
      <c r="R484" s="249">
        <f>Q484*H484</f>
        <v>0</v>
      </c>
      <c r="S484" s="249">
        <v>0</v>
      </c>
      <c r="T484" s="250">
        <f>S484*H484</f>
        <v>0</v>
      </c>
      <c r="AR484" s="25" t="s">
        <v>818</v>
      </c>
      <c r="AT484" s="25" t="s">
        <v>841</v>
      </c>
      <c r="AU484" s="25" t="s">
        <v>86</v>
      </c>
      <c r="AY484" s="25" t="s">
        <v>414</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690</v>
      </c>
      <c r="BM484" s="25" t="s">
        <v>6739</v>
      </c>
    </row>
    <row r="485" s="1" customFormat="1" ht="16.5" customHeight="1">
      <c r="B485" s="47"/>
      <c r="C485" s="240" t="s">
        <v>2398</v>
      </c>
      <c r="D485" s="240" t="s">
        <v>418</v>
      </c>
      <c r="E485" s="241" t="s">
        <v>6740</v>
      </c>
      <c r="F485" s="242" t="s">
        <v>6320</v>
      </c>
      <c r="G485" s="243" t="s">
        <v>145</v>
      </c>
      <c r="H485" s="244">
        <v>36</v>
      </c>
      <c r="I485" s="245"/>
      <c r="J485" s="246">
        <f>ROUND(I485*H485,2)</f>
        <v>0</v>
      </c>
      <c r="K485" s="242" t="s">
        <v>21</v>
      </c>
      <c r="L485" s="73"/>
      <c r="M485" s="247" t="s">
        <v>21</v>
      </c>
      <c r="N485" s="248" t="s">
        <v>47</v>
      </c>
      <c r="O485" s="48"/>
      <c r="P485" s="249">
        <f>O485*H485</f>
        <v>0</v>
      </c>
      <c r="Q485" s="249">
        <v>0</v>
      </c>
      <c r="R485" s="249">
        <f>Q485*H485</f>
        <v>0</v>
      </c>
      <c r="S485" s="249">
        <v>0</v>
      </c>
      <c r="T485" s="250">
        <f>S485*H485</f>
        <v>0</v>
      </c>
      <c r="AR485" s="25" t="s">
        <v>690</v>
      </c>
      <c r="AT485" s="25" t="s">
        <v>418</v>
      </c>
      <c r="AU485" s="25" t="s">
        <v>86</v>
      </c>
      <c r="AY485" s="25" t="s">
        <v>414</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690</v>
      </c>
      <c r="BM485" s="25" t="s">
        <v>6741</v>
      </c>
    </row>
    <row r="486" s="13" customFormat="1">
      <c r="B486" s="265"/>
      <c r="C486" s="266"/>
      <c r="D486" s="252" t="s">
        <v>428</v>
      </c>
      <c r="E486" s="267" t="s">
        <v>21</v>
      </c>
      <c r="F486" s="268" t="s">
        <v>6742</v>
      </c>
      <c r="G486" s="266"/>
      <c r="H486" s="269">
        <v>36</v>
      </c>
      <c r="I486" s="270"/>
      <c r="J486" s="266"/>
      <c r="K486" s="266"/>
      <c r="L486" s="271"/>
      <c r="M486" s="272"/>
      <c r="N486" s="273"/>
      <c r="O486" s="273"/>
      <c r="P486" s="273"/>
      <c r="Q486" s="273"/>
      <c r="R486" s="273"/>
      <c r="S486" s="273"/>
      <c r="T486" s="274"/>
      <c r="AT486" s="275" t="s">
        <v>428</v>
      </c>
      <c r="AU486" s="275" t="s">
        <v>86</v>
      </c>
      <c r="AV486" s="13" t="s">
        <v>86</v>
      </c>
      <c r="AW486" s="13" t="s">
        <v>39</v>
      </c>
      <c r="AX486" s="13" t="s">
        <v>83</v>
      </c>
      <c r="AY486" s="275" t="s">
        <v>414</v>
      </c>
    </row>
    <row r="487" s="1" customFormat="1" ht="38.25" customHeight="1">
      <c r="B487" s="47"/>
      <c r="C487" s="298" t="s">
        <v>2403</v>
      </c>
      <c r="D487" s="298" t="s">
        <v>841</v>
      </c>
      <c r="E487" s="299" t="s">
        <v>6743</v>
      </c>
      <c r="F487" s="300" t="s">
        <v>6744</v>
      </c>
      <c r="G487" s="301" t="s">
        <v>145</v>
      </c>
      <c r="H487" s="302">
        <v>36</v>
      </c>
      <c r="I487" s="303"/>
      <c r="J487" s="304">
        <f>ROUND(I487*H487,2)</f>
        <v>0</v>
      </c>
      <c r="K487" s="300" t="s">
        <v>21</v>
      </c>
      <c r="L487" s="305"/>
      <c r="M487" s="306" t="s">
        <v>21</v>
      </c>
      <c r="N487" s="307" t="s">
        <v>47</v>
      </c>
      <c r="O487" s="48"/>
      <c r="P487" s="249">
        <f>O487*H487</f>
        <v>0</v>
      </c>
      <c r="Q487" s="249">
        <v>0</v>
      </c>
      <c r="R487" s="249">
        <f>Q487*H487</f>
        <v>0</v>
      </c>
      <c r="S487" s="249">
        <v>0</v>
      </c>
      <c r="T487" s="250">
        <f>S487*H487</f>
        <v>0</v>
      </c>
      <c r="AR487" s="25" t="s">
        <v>818</v>
      </c>
      <c r="AT487" s="25" t="s">
        <v>841</v>
      </c>
      <c r="AU487" s="25" t="s">
        <v>86</v>
      </c>
      <c r="AY487" s="25" t="s">
        <v>414</v>
      </c>
      <c r="BE487" s="251">
        <f>IF(N487="základní",J487,0)</f>
        <v>0</v>
      </c>
      <c r="BF487" s="251">
        <f>IF(N487="snížená",J487,0)</f>
        <v>0</v>
      </c>
      <c r="BG487" s="251">
        <f>IF(N487="zákl. přenesená",J487,0)</f>
        <v>0</v>
      </c>
      <c r="BH487" s="251">
        <f>IF(N487="sníž. přenesená",J487,0)</f>
        <v>0</v>
      </c>
      <c r="BI487" s="251">
        <f>IF(N487="nulová",J487,0)</f>
        <v>0</v>
      </c>
      <c r="BJ487" s="25" t="s">
        <v>83</v>
      </c>
      <c r="BK487" s="251">
        <f>ROUND(I487*H487,2)</f>
        <v>0</v>
      </c>
      <c r="BL487" s="25" t="s">
        <v>690</v>
      </c>
      <c r="BM487" s="25" t="s">
        <v>6745</v>
      </c>
    </row>
    <row r="488" s="1" customFormat="1" ht="16.5" customHeight="1">
      <c r="B488" s="47"/>
      <c r="C488" s="240" t="s">
        <v>516</v>
      </c>
      <c r="D488" s="240" t="s">
        <v>418</v>
      </c>
      <c r="E488" s="241" t="s">
        <v>6746</v>
      </c>
      <c r="F488" s="242" t="s">
        <v>6327</v>
      </c>
      <c r="G488" s="243" t="s">
        <v>4084</v>
      </c>
      <c r="H488" s="244">
        <v>3</v>
      </c>
      <c r="I488" s="245"/>
      <c r="J488" s="246">
        <f>ROUND(I488*H488,2)</f>
        <v>0</v>
      </c>
      <c r="K488" s="242" t="s">
        <v>21</v>
      </c>
      <c r="L488" s="73"/>
      <c r="M488" s="247" t="s">
        <v>21</v>
      </c>
      <c r="N488" s="248" t="s">
        <v>47</v>
      </c>
      <c r="O488" s="48"/>
      <c r="P488" s="249">
        <f>O488*H488</f>
        <v>0</v>
      </c>
      <c r="Q488" s="249">
        <v>0</v>
      </c>
      <c r="R488" s="249">
        <f>Q488*H488</f>
        <v>0</v>
      </c>
      <c r="S488" s="249">
        <v>0</v>
      </c>
      <c r="T488" s="250">
        <f>S488*H488</f>
        <v>0</v>
      </c>
      <c r="AR488" s="25" t="s">
        <v>690</v>
      </c>
      <c r="AT488" s="25" t="s">
        <v>418</v>
      </c>
      <c r="AU488" s="25" t="s">
        <v>86</v>
      </c>
      <c r="AY488" s="25" t="s">
        <v>414</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690</v>
      </c>
      <c r="BM488" s="25" t="s">
        <v>6747</v>
      </c>
    </row>
    <row r="489" s="13" customFormat="1">
      <c r="B489" s="265"/>
      <c r="C489" s="266"/>
      <c r="D489" s="252" t="s">
        <v>428</v>
      </c>
      <c r="E489" s="267" t="s">
        <v>21</v>
      </c>
      <c r="F489" s="268" t="s">
        <v>6748</v>
      </c>
      <c r="G489" s="266"/>
      <c r="H489" s="269">
        <v>3</v>
      </c>
      <c r="I489" s="270"/>
      <c r="J489" s="266"/>
      <c r="K489" s="266"/>
      <c r="L489" s="271"/>
      <c r="M489" s="272"/>
      <c r="N489" s="273"/>
      <c r="O489" s="273"/>
      <c r="P489" s="273"/>
      <c r="Q489" s="273"/>
      <c r="R489" s="273"/>
      <c r="S489" s="273"/>
      <c r="T489" s="274"/>
      <c r="AT489" s="275" t="s">
        <v>428</v>
      </c>
      <c r="AU489" s="275" t="s">
        <v>86</v>
      </c>
      <c r="AV489" s="13" t="s">
        <v>86</v>
      </c>
      <c r="AW489" s="13" t="s">
        <v>39</v>
      </c>
      <c r="AX489" s="13" t="s">
        <v>83</v>
      </c>
      <c r="AY489" s="275" t="s">
        <v>414</v>
      </c>
    </row>
    <row r="490" s="1" customFormat="1" ht="38.25" customHeight="1">
      <c r="B490" s="47"/>
      <c r="C490" s="298" t="s">
        <v>2414</v>
      </c>
      <c r="D490" s="298" t="s">
        <v>841</v>
      </c>
      <c r="E490" s="299" t="s">
        <v>6749</v>
      </c>
      <c r="F490" s="300" t="s">
        <v>6750</v>
      </c>
      <c r="G490" s="301" t="s">
        <v>4084</v>
      </c>
      <c r="H490" s="302">
        <v>3</v>
      </c>
      <c r="I490" s="303"/>
      <c r="J490" s="304">
        <f>ROUND(I490*H490,2)</f>
        <v>0</v>
      </c>
      <c r="K490" s="300" t="s">
        <v>21</v>
      </c>
      <c r="L490" s="305"/>
      <c r="M490" s="306" t="s">
        <v>21</v>
      </c>
      <c r="N490" s="307" t="s">
        <v>47</v>
      </c>
      <c r="O490" s="48"/>
      <c r="P490" s="249">
        <f>O490*H490</f>
        <v>0</v>
      </c>
      <c r="Q490" s="249">
        <v>0</v>
      </c>
      <c r="R490" s="249">
        <f>Q490*H490</f>
        <v>0</v>
      </c>
      <c r="S490" s="249">
        <v>0</v>
      </c>
      <c r="T490" s="250">
        <f>S490*H490</f>
        <v>0</v>
      </c>
      <c r="AR490" s="25" t="s">
        <v>818</v>
      </c>
      <c r="AT490" s="25" t="s">
        <v>841</v>
      </c>
      <c r="AU490" s="25" t="s">
        <v>86</v>
      </c>
      <c r="AY490" s="25" t="s">
        <v>414</v>
      </c>
      <c r="BE490" s="251">
        <f>IF(N490="základní",J490,0)</f>
        <v>0</v>
      </c>
      <c r="BF490" s="251">
        <f>IF(N490="snížená",J490,0)</f>
        <v>0</v>
      </c>
      <c r="BG490" s="251">
        <f>IF(N490="zákl. přenesená",J490,0)</f>
        <v>0</v>
      </c>
      <c r="BH490" s="251">
        <f>IF(N490="sníž. přenesená",J490,0)</f>
        <v>0</v>
      </c>
      <c r="BI490" s="251">
        <f>IF(N490="nulová",J490,0)</f>
        <v>0</v>
      </c>
      <c r="BJ490" s="25" t="s">
        <v>83</v>
      </c>
      <c r="BK490" s="251">
        <f>ROUND(I490*H490,2)</f>
        <v>0</v>
      </c>
      <c r="BL490" s="25" t="s">
        <v>690</v>
      </c>
      <c r="BM490" s="25" t="s">
        <v>6751</v>
      </c>
    </row>
    <row r="491" s="11" customFormat="1" ht="29.88" customHeight="1">
      <c r="B491" s="224"/>
      <c r="C491" s="225"/>
      <c r="D491" s="226" t="s">
        <v>75</v>
      </c>
      <c r="E491" s="238" t="s">
        <v>6752</v>
      </c>
      <c r="F491" s="238" t="s">
        <v>6753</v>
      </c>
      <c r="G491" s="225"/>
      <c r="H491" s="225"/>
      <c r="I491" s="228"/>
      <c r="J491" s="239">
        <f>BK491</f>
        <v>0</v>
      </c>
      <c r="K491" s="225"/>
      <c r="L491" s="230"/>
      <c r="M491" s="231"/>
      <c r="N491" s="232"/>
      <c r="O491" s="232"/>
      <c r="P491" s="233">
        <f>SUM(P492:P493)</f>
        <v>0</v>
      </c>
      <c r="Q491" s="232"/>
      <c r="R491" s="233">
        <f>SUM(R492:R493)</f>
        <v>0</v>
      </c>
      <c r="S491" s="232"/>
      <c r="T491" s="234">
        <f>SUM(T492:T493)</f>
        <v>0</v>
      </c>
      <c r="AR491" s="235" t="s">
        <v>86</v>
      </c>
      <c r="AT491" s="236" t="s">
        <v>75</v>
      </c>
      <c r="AU491" s="236" t="s">
        <v>83</v>
      </c>
      <c r="AY491" s="235" t="s">
        <v>414</v>
      </c>
      <c r="BK491" s="237">
        <f>SUM(BK492:BK493)</f>
        <v>0</v>
      </c>
    </row>
    <row r="492" s="1" customFormat="1" ht="16.5" customHeight="1">
      <c r="B492" s="47"/>
      <c r="C492" s="240" t="s">
        <v>2425</v>
      </c>
      <c r="D492" s="240" t="s">
        <v>418</v>
      </c>
      <c r="E492" s="241" t="s">
        <v>6754</v>
      </c>
      <c r="F492" s="242" t="s">
        <v>6753</v>
      </c>
      <c r="G492" s="243" t="s">
        <v>4042</v>
      </c>
      <c r="H492" s="244">
        <v>248</v>
      </c>
      <c r="I492" s="245"/>
      <c r="J492" s="246">
        <f>ROUND(I492*H492,2)</f>
        <v>0</v>
      </c>
      <c r="K492" s="242" t="s">
        <v>21</v>
      </c>
      <c r="L492" s="73"/>
      <c r="M492" s="247" t="s">
        <v>21</v>
      </c>
      <c r="N492" s="248" t="s">
        <v>47</v>
      </c>
      <c r="O492" s="48"/>
      <c r="P492" s="249">
        <f>O492*H492</f>
        <v>0</v>
      </c>
      <c r="Q492" s="249">
        <v>0</v>
      </c>
      <c r="R492" s="249">
        <f>Q492*H492</f>
        <v>0</v>
      </c>
      <c r="S492" s="249">
        <v>0</v>
      </c>
      <c r="T492" s="250">
        <f>S492*H492</f>
        <v>0</v>
      </c>
      <c r="AR492" s="25" t="s">
        <v>690</v>
      </c>
      <c r="AT492" s="25" t="s">
        <v>418</v>
      </c>
      <c r="AU492" s="25" t="s">
        <v>86</v>
      </c>
      <c r="AY492" s="25" t="s">
        <v>414</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690</v>
      </c>
      <c r="BM492" s="25" t="s">
        <v>6755</v>
      </c>
    </row>
    <row r="493" s="1" customFormat="1" ht="16.5" customHeight="1">
      <c r="B493" s="47"/>
      <c r="C493" s="240" t="s">
        <v>2430</v>
      </c>
      <c r="D493" s="240" t="s">
        <v>418</v>
      </c>
      <c r="E493" s="241" t="s">
        <v>6756</v>
      </c>
      <c r="F493" s="242" t="s">
        <v>6757</v>
      </c>
      <c r="G493" s="243" t="s">
        <v>4084</v>
      </c>
      <c r="H493" s="244">
        <v>1</v>
      </c>
      <c r="I493" s="245"/>
      <c r="J493" s="246">
        <f>ROUND(I493*H493,2)</f>
        <v>0</v>
      </c>
      <c r="K493" s="242" t="s">
        <v>21</v>
      </c>
      <c r="L493" s="73"/>
      <c r="M493" s="247" t="s">
        <v>21</v>
      </c>
      <c r="N493" s="248" t="s">
        <v>47</v>
      </c>
      <c r="O493" s="48"/>
      <c r="P493" s="249">
        <f>O493*H493</f>
        <v>0</v>
      </c>
      <c r="Q493" s="249">
        <v>0</v>
      </c>
      <c r="R493" s="249">
        <f>Q493*H493</f>
        <v>0</v>
      </c>
      <c r="S493" s="249">
        <v>0</v>
      </c>
      <c r="T493" s="250">
        <f>S493*H493</f>
        <v>0</v>
      </c>
      <c r="AR493" s="25" t="s">
        <v>690</v>
      </c>
      <c r="AT493" s="25" t="s">
        <v>418</v>
      </c>
      <c r="AU493" s="25" t="s">
        <v>86</v>
      </c>
      <c r="AY493" s="25" t="s">
        <v>414</v>
      </c>
      <c r="BE493" s="251">
        <f>IF(N493="základní",J493,0)</f>
        <v>0</v>
      </c>
      <c r="BF493" s="251">
        <f>IF(N493="snížená",J493,0)</f>
        <v>0</v>
      </c>
      <c r="BG493" s="251">
        <f>IF(N493="zákl. přenesená",J493,0)</f>
        <v>0</v>
      </c>
      <c r="BH493" s="251">
        <f>IF(N493="sníž. přenesená",J493,0)</f>
        <v>0</v>
      </c>
      <c r="BI493" s="251">
        <f>IF(N493="nulová",J493,0)</f>
        <v>0</v>
      </c>
      <c r="BJ493" s="25" t="s">
        <v>83</v>
      </c>
      <c r="BK493" s="251">
        <f>ROUND(I493*H493,2)</f>
        <v>0</v>
      </c>
      <c r="BL493" s="25" t="s">
        <v>690</v>
      </c>
      <c r="BM493" s="25" t="s">
        <v>6758</v>
      </c>
    </row>
    <row r="494" s="11" customFormat="1" ht="29.88" customHeight="1">
      <c r="B494" s="224"/>
      <c r="C494" s="225"/>
      <c r="D494" s="226" t="s">
        <v>75</v>
      </c>
      <c r="E494" s="238" t="s">
        <v>1918</v>
      </c>
      <c r="F494" s="238" t="s">
        <v>6759</v>
      </c>
      <c r="G494" s="225"/>
      <c r="H494" s="225"/>
      <c r="I494" s="228"/>
      <c r="J494" s="239">
        <f>BK494</f>
        <v>0</v>
      </c>
      <c r="K494" s="225"/>
      <c r="L494" s="230"/>
      <c r="M494" s="231"/>
      <c r="N494" s="232"/>
      <c r="O494" s="232"/>
      <c r="P494" s="233">
        <f>SUM(P495:P502)</f>
        <v>0</v>
      </c>
      <c r="Q494" s="232"/>
      <c r="R494" s="233">
        <f>SUM(R495:R502)</f>
        <v>0</v>
      </c>
      <c r="S494" s="232"/>
      <c r="T494" s="234">
        <f>SUM(T495:T502)</f>
        <v>0</v>
      </c>
      <c r="AR494" s="235" t="s">
        <v>86</v>
      </c>
      <c r="AT494" s="236" t="s">
        <v>75</v>
      </c>
      <c r="AU494" s="236" t="s">
        <v>83</v>
      </c>
      <c r="AY494" s="235" t="s">
        <v>414</v>
      </c>
      <c r="BK494" s="237">
        <f>SUM(BK495:BK502)</f>
        <v>0</v>
      </c>
    </row>
    <row r="495" s="1" customFormat="1" ht="16.5" customHeight="1">
      <c r="B495" s="47"/>
      <c r="C495" s="240" t="s">
        <v>2434</v>
      </c>
      <c r="D495" s="240" t="s">
        <v>418</v>
      </c>
      <c r="E495" s="241" t="s">
        <v>6760</v>
      </c>
      <c r="F495" s="242" t="s">
        <v>6761</v>
      </c>
      <c r="G495" s="243" t="s">
        <v>192</v>
      </c>
      <c r="H495" s="244">
        <v>87</v>
      </c>
      <c r="I495" s="245"/>
      <c r="J495" s="246">
        <f>ROUND(I495*H495,2)</f>
        <v>0</v>
      </c>
      <c r="K495" s="242" t="s">
        <v>21</v>
      </c>
      <c r="L495" s="73"/>
      <c r="M495" s="247" t="s">
        <v>21</v>
      </c>
      <c r="N495" s="248" t="s">
        <v>47</v>
      </c>
      <c r="O495" s="48"/>
      <c r="P495" s="249">
        <f>O495*H495</f>
        <v>0</v>
      </c>
      <c r="Q495" s="249">
        <v>0</v>
      </c>
      <c r="R495" s="249">
        <f>Q495*H495</f>
        <v>0</v>
      </c>
      <c r="S495" s="249">
        <v>0</v>
      </c>
      <c r="T495" s="250">
        <f>S495*H495</f>
        <v>0</v>
      </c>
      <c r="AR495" s="25" t="s">
        <v>690</v>
      </c>
      <c r="AT495" s="25" t="s">
        <v>418</v>
      </c>
      <c r="AU495" s="25" t="s">
        <v>86</v>
      </c>
      <c r="AY495" s="25" t="s">
        <v>414</v>
      </c>
      <c r="BE495" s="251">
        <f>IF(N495="základní",J495,0)</f>
        <v>0</v>
      </c>
      <c r="BF495" s="251">
        <f>IF(N495="snížená",J495,0)</f>
        <v>0</v>
      </c>
      <c r="BG495" s="251">
        <f>IF(N495="zákl. přenesená",J495,0)</f>
        <v>0</v>
      </c>
      <c r="BH495" s="251">
        <f>IF(N495="sníž. přenesená",J495,0)</f>
        <v>0</v>
      </c>
      <c r="BI495" s="251">
        <f>IF(N495="nulová",J495,0)</f>
        <v>0</v>
      </c>
      <c r="BJ495" s="25" t="s">
        <v>83</v>
      </c>
      <c r="BK495" s="251">
        <f>ROUND(I495*H495,2)</f>
        <v>0</v>
      </c>
      <c r="BL495" s="25" t="s">
        <v>690</v>
      </c>
      <c r="BM495" s="25" t="s">
        <v>6762</v>
      </c>
    </row>
    <row r="496" s="13" customFormat="1">
      <c r="B496" s="265"/>
      <c r="C496" s="266"/>
      <c r="D496" s="252" t="s">
        <v>428</v>
      </c>
      <c r="E496" s="267" t="s">
        <v>21</v>
      </c>
      <c r="F496" s="268" t="s">
        <v>6763</v>
      </c>
      <c r="G496" s="266"/>
      <c r="H496" s="269">
        <v>87</v>
      </c>
      <c r="I496" s="270"/>
      <c r="J496" s="266"/>
      <c r="K496" s="266"/>
      <c r="L496" s="271"/>
      <c r="M496" s="272"/>
      <c r="N496" s="273"/>
      <c r="O496" s="273"/>
      <c r="P496" s="273"/>
      <c r="Q496" s="273"/>
      <c r="R496" s="273"/>
      <c r="S496" s="273"/>
      <c r="T496" s="274"/>
      <c r="AT496" s="275" t="s">
        <v>428</v>
      </c>
      <c r="AU496" s="275" t="s">
        <v>86</v>
      </c>
      <c r="AV496" s="13" t="s">
        <v>86</v>
      </c>
      <c r="AW496" s="13" t="s">
        <v>39</v>
      </c>
      <c r="AX496" s="13" t="s">
        <v>83</v>
      </c>
      <c r="AY496" s="275" t="s">
        <v>414</v>
      </c>
    </row>
    <row r="497" s="1" customFormat="1" ht="16.5" customHeight="1">
      <c r="B497" s="47"/>
      <c r="C497" s="240" t="s">
        <v>2446</v>
      </c>
      <c r="D497" s="240" t="s">
        <v>418</v>
      </c>
      <c r="E497" s="241" t="s">
        <v>6764</v>
      </c>
      <c r="F497" s="242" t="s">
        <v>6765</v>
      </c>
      <c r="G497" s="243" t="s">
        <v>192</v>
      </c>
      <c r="H497" s="244">
        <v>210</v>
      </c>
      <c r="I497" s="245"/>
      <c r="J497" s="246">
        <f>ROUND(I497*H497,2)</f>
        <v>0</v>
      </c>
      <c r="K497" s="242" t="s">
        <v>21</v>
      </c>
      <c r="L497" s="73"/>
      <c r="M497" s="247" t="s">
        <v>21</v>
      </c>
      <c r="N497" s="248" t="s">
        <v>47</v>
      </c>
      <c r="O497" s="48"/>
      <c r="P497" s="249">
        <f>O497*H497</f>
        <v>0</v>
      </c>
      <c r="Q497" s="249">
        <v>0</v>
      </c>
      <c r="R497" s="249">
        <f>Q497*H497</f>
        <v>0</v>
      </c>
      <c r="S497" s="249">
        <v>0</v>
      </c>
      <c r="T497" s="250">
        <f>S497*H497</f>
        <v>0</v>
      </c>
      <c r="AR497" s="25" t="s">
        <v>690</v>
      </c>
      <c r="AT497" s="25" t="s">
        <v>418</v>
      </c>
      <c r="AU497" s="25" t="s">
        <v>86</v>
      </c>
      <c r="AY497" s="25" t="s">
        <v>414</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690</v>
      </c>
      <c r="BM497" s="25" t="s">
        <v>6766</v>
      </c>
    </row>
    <row r="498" s="13" customFormat="1">
      <c r="B498" s="265"/>
      <c r="C498" s="266"/>
      <c r="D498" s="252" t="s">
        <v>428</v>
      </c>
      <c r="E498" s="267" t="s">
        <v>21</v>
      </c>
      <c r="F498" s="268" t="s">
        <v>6767</v>
      </c>
      <c r="G498" s="266"/>
      <c r="H498" s="269">
        <v>210</v>
      </c>
      <c r="I498" s="270"/>
      <c r="J498" s="266"/>
      <c r="K498" s="266"/>
      <c r="L498" s="271"/>
      <c r="M498" s="272"/>
      <c r="N498" s="273"/>
      <c r="O498" s="273"/>
      <c r="P498" s="273"/>
      <c r="Q498" s="273"/>
      <c r="R498" s="273"/>
      <c r="S498" s="273"/>
      <c r="T498" s="274"/>
      <c r="AT498" s="275" t="s">
        <v>428</v>
      </c>
      <c r="AU498" s="275" t="s">
        <v>86</v>
      </c>
      <c r="AV498" s="13" t="s">
        <v>86</v>
      </c>
      <c r="AW498" s="13" t="s">
        <v>39</v>
      </c>
      <c r="AX498" s="13" t="s">
        <v>83</v>
      </c>
      <c r="AY498" s="275" t="s">
        <v>414</v>
      </c>
    </row>
    <row r="499" s="1" customFormat="1" ht="16.5" customHeight="1">
      <c r="B499" s="47"/>
      <c r="C499" s="240" t="s">
        <v>2457</v>
      </c>
      <c r="D499" s="240" t="s">
        <v>418</v>
      </c>
      <c r="E499" s="241" t="s">
        <v>6768</v>
      </c>
      <c r="F499" s="242" t="s">
        <v>6769</v>
      </c>
      <c r="G499" s="243" t="s">
        <v>192</v>
      </c>
      <c r="H499" s="244">
        <v>136</v>
      </c>
      <c r="I499" s="245"/>
      <c r="J499" s="246">
        <f>ROUND(I499*H499,2)</f>
        <v>0</v>
      </c>
      <c r="K499" s="242" t="s">
        <v>21</v>
      </c>
      <c r="L499" s="73"/>
      <c r="M499" s="247" t="s">
        <v>21</v>
      </c>
      <c r="N499" s="248" t="s">
        <v>47</v>
      </c>
      <c r="O499" s="48"/>
      <c r="P499" s="249">
        <f>O499*H499</f>
        <v>0</v>
      </c>
      <c r="Q499" s="249">
        <v>0</v>
      </c>
      <c r="R499" s="249">
        <f>Q499*H499</f>
        <v>0</v>
      </c>
      <c r="S499" s="249">
        <v>0</v>
      </c>
      <c r="T499" s="250">
        <f>S499*H499</f>
        <v>0</v>
      </c>
      <c r="AR499" s="25" t="s">
        <v>690</v>
      </c>
      <c r="AT499" s="25" t="s">
        <v>418</v>
      </c>
      <c r="AU499" s="25" t="s">
        <v>86</v>
      </c>
      <c r="AY499" s="25" t="s">
        <v>414</v>
      </c>
      <c r="BE499" s="251">
        <f>IF(N499="základní",J499,0)</f>
        <v>0</v>
      </c>
      <c r="BF499" s="251">
        <f>IF(N499="snížená",J499,0)</f>
        <v>0</v>
      </c>
      <c r="BG499" s="251">
        <f>IF(N499="zákl. přenesená",J499,0)</f>
        <v>0</v>
      </c>
      <c r="BH499" s="251">
        <f>IF(N499="sníž. přenesená",J499,0)</f>
        <v>0</v>
      </c>
      <c r="BI499" s="251">
        <f>IF(N499="nulová",J499,0)</f>
        <v>0</v>
      </c>
      <c r="BJ499" s="25" t="s">
        <v>83</v>
      </c>
      <c r="BK499" s="251">
        <f>ROUND(I499*H499,2)</f>
        <v>0</v>
      </c>
      <c r="BL499" s="25" t="s">
        <v>690</v>
      </c>
      <c r="BM499" s="25" t="s">
        <v>6770</v>
      </c>
    </row>
    <row r="500" s="13" customFormat="1">
      <c r="B500" s="265"/>
      <c r="C500" s="266"/>
      <c r="D500" s="252" t="s">
        <v>428</v>
      </c>
      <c r="E500" s="267" t="s">
        <v>21</v>
      </c>
      <c r="F500" s="268" t="s">
        <v>6771</v>
      </c>
      <c r="G500" s="266"/>
      <c r="H500" s="269">
        <v>136</v>
      </c>
      <c r="I500" s="270"/>
      <c r="J500" s="266"/>
      <c r="K500" s="266"/>
      <c r="L500" s="271"/>
      <c r="M500" s="272"/>
      <c r="N500" s="273"/>
      <c r="O500" s="273"/>
      <c r="P500" s="273"/>
      <c r="Q500" s="273"/>
      <c r="R500" s="273"/>
      <c r="S500" s="273"/>
      <c r="T500" s="274"/>
      <c r="AT500" s="275" t="s">
        <v>428</v>
      </c>
      <c r="AU500" s="275" t="s">
        <v>86</v>
      </c>
      <c r="AV500" s="13" t="s">
        <v>86</v>
      </c>
      <c r="AW500" s="13" t="s">
        <v>39</v>
      </c>
      <c r="AX500" s="13" t="s">
        <v>83</v>
      </c>
      <c r="AY500" s="275" t="s">
        <v>414</v>
      </c>
    </row>
    <row r="501" s="1" customFormat="1" ht="16.5" customHeight="1">
      <c r="B501" s="47"/>
      <c r="C501" s="240" t="s">
        <v>2462</v>
      </c>
      <c r="D501" s="240" t="s">
        <v>418</v>
      </c>
      <c r="E501" s="241" t="s">
        <v>6772</v>
      </c>
      <c r="F501" s="242" t="s">
        <v>6773</v>
      </c>
      <c r="G501" s="243" t="s">
        <v>145</v>
      </c>
      <c r="H501" s="244">
        <v>260</v>
      </c>
      <c r="I501" s="245"/>
      <c r="J501" s="246">
        <f>ROUND(I501*H501,2)</f>
        <v>0</v>
      </c>
      <c r="K501" s="242" t="s">
        <v>21</v>
      </c>
      <c r="L501" s="73"/>
      <c r="M501" s="247" t="s">
        <v>21</v>
      </c>
      <c r="N501" s="248" t="s">
        <v>47</v>
      </c>
      <c r="O501" s="48"/>
      <c r="P501" s="249">
        <f>O501*H501</f>
        <v>0</v>
      </c>
      <c r="Q501" s="249">
        <v>0</v>
      </c>
      <c r="R501" s="249">
        <f>Q501*H501</f>
        <v>0</v>
      </c>
      <c r="S501" s="249">
        <v>0</v>
      </c>
      <c r="T501" s="250">
        <f>S501*H501</f>
        <v>0</v>
      </c>
      <c r="AR501" s="25" t="s">
        <v>690</v>
      </c>
      <c r="AT501" s="25" t="s">
        <v>418</v>
      </c>
      <c r="AU501" s="25" t="s">
        <v>86</v>
      </c>
      <c r="AY501" s="25" t="s">
        <v>414</v>
      </c>
      <c r="BE501" s="251">
        <f>IF(N501="základní",J501,0)</f>
        <v>0</v>
      </c>
      <c r="BF501" s="251">
        <f>IF(N501="snížená",J501,0)</f>
        <v>0</v>
      </c>
      <c r="BG501" s="251">
        <f>IF(N501="zákl. přenesená",J501,0)</f>
        <v>0</v>
      </c>
      <c r="BH501" s="251">
        <f>IF(N501="sníž. přenesená",J501,0)</f>
        <v>0</v>
      </c>
      <c r="BI501" s="251">
        <f>IF(N501="nulová",J501,0)</f>
        <v>0</v>
      </c>
      <c r="BJ501" s="25" t="s">
        <v>83</v>
      </c>
      <c r="BK501" s="251">
        <f>ROUND(I501*H501,2)</f>
        <v>0</v>
      </c>
      <c r="BL501" s="25" t="s">
        <v>690</v>
      </c>
      <c r="BM501" s="25" t="s">
        <v>6774</v>
      </c>
    </row>
    <row r="502" s="13" customFormat="1">
      <c r="B502" s="265"/>
      <c r="C502" s="266"/>
      <c r="D502" s="252" t="s">
        <v>428</v>
      </c>
      <c r="E502" s="267" t="s">
        <v>21</v>
      </c>
      <c r="F502" s="268" t="s">
        <v>6775</v>
      </c>
      <c r="G502" s="266"/>
      <c r="H502" s="269">
        <v>260</v>
      </c>
      <c r="I502" s="270"/>
      <c r="J502" s="266"/>
      <c r="K502" s="266"/>
      <c r="L502" s="271"/>
      <c r="M502" s="272"/>
      <c r="N502" s="273"/>
      <c r="O502" s="273"/>
      <c r="P502" s="273"/>
      <c r="Q502" s="273"/>
      <c r="R502" s="273"/>
      <c r="S502" s="273"/>
      <c r="T502" s="274"/>
      <c r="AT502" s="275" t="s">
        <v>428</v>
      </c>
      <c r="AU502" s="275" t="s">
        <v>86</v>
      </c>
      <c r="AV502" s="13" t="s">
        <v>86</v>
      </c>
      <c r="AW502" s="13" t="s">
        <v>39</v>
      </c>
      <c r="AX502" s="13" t="s">
        <v>83</v>
      </c>
      <c r="AY502" s="275" t="s">
        <v>414</v>
      </c>
    </row>
    <row r="503" s="11" customFormat="1" ht="29.88" customHeight="1">
      <c r="B503" s="224"/>
      <c r="C503" s="225"/>
      <c r="D503" s="226" t="s">
        <v>75</v>
      </c>
      <c r="E503" s="238" t="s">
        <v>1385</v>
      </c>
      <c r="F503" s="238" t="s">
        <v>6776</v>
      </c>
      <c r="G503" s="225"/>
      <c r="H503" s="225"/>
      <c r="I503" s="228"/>
      <c r="J503" s="239">
        <f>BK503</f>
        <v>0</v>
      </c>
      <c r="K503" s="225"/>
      <c r="L503" s="230"/>
      <c r="M503" s="231"/>
      <c r="N503" s="232"/>
      <c r="O503" s="232"/>
      <c r="P503" s="233">
        <f>SUM(P504:P505)</f>
        <v>0</v>
      </c>
      <c r="Q503" s="232"/>
      <c r="R503" s="233">
        <f>SUM(R504:R505)</f>
        <v>0</v>
      </c>
      <c r="S503" s="232"/>
      <c r="T503" s="234">
        <f>SUM(T504:T505)</f>
        <v>0</v>
      </c>
      <c r="AR503" s="235" t="s">
        <v>86</v>
      </c>
      <c r="AT503" s="236" t="s">
        <v>75</v>
      </c>
      <c r="AU503" s="236" t="s">
        <v>83</v>
      </c>
      <c r="AY503" s="235" t="s">
        <v>414</v>
      </c>
      <c r="BK503" s="237">
        <f>SUM(BK504:BK505)</f>
        <v>0</v>
      </c>
    </row>
    <row r="504" s="1" customFormat="1" ht="25.5" customHeight="1">
      <c r="B504" s="47"/>
      <c r="C504" s="240" t="s">
        <v>2469</v>
      </c>
      <c r="D504" s="240" t="s">
        <v>418</v>
      </c>
      <c r="E504" s="241" t="s">
        <v>6777</v>
      </c>
      <c r="F504" s="242" t="s">
        <v>6778</v>
      </c>
      <c r="G504" s="243" t="s">
        <v>678</v>
      </c>
      <c r="H504" s="244">
        <v>270</v>
      </c>
      <c r="I504" s="245"/>
      <c r="J504" s="246">
        <f>ROUND(I504*H504,2)</f>
        <v>0</v>
      </c>
      <c r="K504" s="242" t="s">
        <v>21</v>
      </c>
      <c r="L504" s="73"/>
      <c r="M504" s="247" t="s">
        <v>21</v>
      </c>
      <c r="N504" s="248" t="s">
        <v>47</v>
      </c>
      <c r="O504" s="48"/>
      <c r="P504" s="249">
        <f>O504*H504</f>
        <v>0</v>
      </c>
      <c r="Q504" s="249">
        <v>0</v>
      </c>
      <c r="R504" s="249">
        <f>Q504*H504</f>
        <v>0</v>
      </c>
      <c r="S504" s="249">
        <v>0</v>
      </c>
      <c r="T504" s="250">
        <f>S504*H504</f>
        <v>0</v>
      </c>
      <c r="AR504" s="25" t="s">
        <v>690</v>
      </c>
      <c r="AT504" s="25" t="s">
        <v>418</v>
      </c>
      <c r="AU504" s="25" t="s">
        <v>86</v>
      </c>
      <c r="AY504" s="25" t="s">
        <v>414</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690</v>
      </c>
      <c r="BM504" s="25" t="s">
        <v>6779</v>
      </c>
    </row>
    <row r="505" s="1" customFormat="1" ht="25.5" customHeight="1">
      <c r="B505" s="47"/>
      <c r="C505" s="240" t="s">
        <v>2476</v>
      </c>
      <c r="D505" s="240" t="s">
        <v>418</v>
      </c>
      <c r="E505" s="241" t="s">
        <v>6780</v>
      </c>
      <c r="F505" s="242" t="s">
        <v>6781</v>
      </c>
      <c r="G505" s="243" t="s">
        <v>678</v>
      </c>
      <c r="H505" s="244">
        <v>28</v>
      </c>
      <c r="I505" s="245"/>
      <c r="J505" s="246">
        <f>ROUND(I505*H505,2)</f>
        <v>0</v>
      </c>
      <c r="K505" s="242" t="s">
        <v>21</v>
      </c>
      <c r="L505" s="73"/>
      <c r="M505" s="247" t="s">
        <v>21</v>
      </c>
      <c r="N505" s="248" t="s">
        <v>47</v>
      </c>
      <c r="O505" s="48"/>
      <c r="P505" s="249">
        <f>O505*H505</f>
        <v>0</v>
      </c>
      <c r="Q505" s="249">
        <v>0</v>
      </c>
      <c r="R505" s="249">
        <f>Q505*H505</f>
        <v>0</v>
      </c>
      <c r="S505" s="249">
        <v>0</v>
      </c>
      <c r="T505" s="250">
        <f>S505*H505</f>
        <v>0</v>
      </c>
      <c r="AR505" s="25" t="s">
        <v>690</v>
      </c>
      <c r="AT505" s="25" t="s">
        <v>418</v>
      </c>
      <c r="AU505" s="25" t="s">
        <v>86</v>
      </c>
      <c r="AY505" s="25" t="s">
        <v>414</v>
      </c>
      <c r="BE505" s="251">
        <f>IF(N505="základní",J505,0)</f>
        <v>0</v>
      </c>
      <c r="BF505" s="251">
        <f>IF(N505="snížená",J505,0)</f>
        <v>0</v>
      </c>
      <c r="BG505" s="251">
        <f>IF(N505="zákl. přenesená",J505,0)</f>
        <v>0</v>
      </c>
      <c r="BH505" s="251">
        <f>IF(N505="sníž. přenesená",J505,0)</f>
        <v>0</v>
      </c>
      <c r="BI505" s="251">
        <f>IF(N505="nulová",J505,0)</f>
        <v>0</v>
      </c>
      <c r="BJ505" s="25" t="s">
        <v>83</v>
      </c>
      <c r="BK505" s="251">
        <f>ROUND(I505*H505,2)</f>
        <v>0</v>
      </c>
      <c r="BL505" s="25" t="s">
        <v>690</v>
      </c>
      <c r="BM505" s="25" t="s">
        <v>6782</v>
      </c>
    </row>
    <row r="506" s="11" customFormat="1" ht="29.88" customHeight="1">
      <c r="B506" s="224"/>
      <c r="C506" s="225"/>
      <c r="D506" s="226" t="s">
        <v>75</v>
      </c>
      <c r="E506" s="238" t="s">
        <v>6783</v>
      </c>
      <c r="F506" s="238" t="s">
        <v>99</v>
      </c>
      <c r="G506" s="225"/>
      <c r="H506" s="225"/>
      <c r="I506" s="228"/>
      <c r="J506" s="239">
        <f>BK506</f>
        <v>0</v>
      </c>
      <c r="K506" s="225"/>
      <c r="L506" s="230"/>
      <c r="M506" s="231"/>
      <c r="N506" s="232"/>
      <c r="O506" s="232"/>
      <c r="P506" s="233">
        <f>SUM(P507:P510)</f>
        <v>0</v>
      </c>
      <c r="Q506" s="232"/>
      <c r="R506" s="233">
        <f>SUM(R507:R510)</f>
        <v>0</v>
      </c>
      <c r="S506" s="232"/>
      <c r="T506" s="234">
        <f>SUM(T507:T510)</f>
        <v>0</v>
      </c>
      <c r="AR506" s="235" t="s">
        <v>86</v>
      </c>
      <c r="AT506" s="236" t="s">
        <v>75</v>
      </c>
      <c r="AU506" s="236" t="s">
        <v>83</v>
      </c>
      <c r="AY506" s="235" t="s">
        <v>414</v>
      </c>
      <c r="BK506" s="237">
        <f>SUM(BK507:BK510)</f>
        <v>0</v>
      </c>
    </row>
    <row r="507" s="1" customFormat="1" ht="16.5" customHeight="1">
      <c r="B507" s="47"/>
      <c r="C507" s="240" t="s">
        <v>2481</v>
      </c>
      <c r="D507" s="240" t="s">
        <v>418</v>
      </c>
      <c r="E507" s="241" t="s">
        <v>6784</v>
      </c>
      <c r="F507" s="242" t="s">
        <v>6785</v>
      </c>
      <c r="G507" s="243" t="s">
        <v>1911</v>
      </c>
      <c r="H507" s="308"/>
      <c r="I507" s="245"/>
      <c r="J507" s="246">
        <f>ROUND(I507*H507,2)</f>
        <v>0</v>
      </c>
      <c r="K507" s="242" t="s">
        <v>21</v>
      </c>
      <c r="L507" s="73"/>
      <c r="M507" s="247" t="s">
        <v>21</v>
      </c>
      <c r="N507" s="248" t="s">
        <v>47</v>
      </c>
      <c r="O507" s="48"/>
      <c r="P507" s="249">
        <f>O507*H507</f>
        <v>0</v>
      </c>
      <c r="Q507" s="249">
        <v>0</v>
      </c>
      <c r="R507" s="249">
        <f>Q507*H507</f>
        <v>0</v>
      </c>
      <c r="S507" s="249">
        <v>0</v>
      </c>
      <c r="T507" s="250">
        <f>S507*H507</f>
        <v>0</v>
      </c>
      <c r="AR507" s="25" t="s">
        <v>690</v>
      </c>
      <c r="AT507" s="25" t="s">
        <v>418</v>
      </c>
      <c r="AU507" s="25" t="s">
        <v>86</v>
      </c>
      <c r="AY507" s="25" t="s">
        <v>414</v>
      </c>
      <c r="BE507" s="251">
        <f>IF(N507="základní",J507,0)</f>
        <v>0</v>
      </c>
      <c r="BF507" s="251">
        <f>IF(N507="snížená",J507,0)</f>
        <v>0</v>
      </c>
      <c r="BG507" s="251">
        <f>IF(N507="zákl. přenesená",J507,0)</f>
        <v>0</v>
      </c>
      <c r="BH507" s="251">
        <f>IF(N507="sníž. přenesená",J507,0)</f>
        <v>0</v>
      </c>
      <c r="BI507" s="251">
        <f>IF(N507="nulová",J507,0)</f>
        <v>0</v>
      </c>
      <c r="BJ507" s="25" t="s">
        <v>83</v>
      </c>
      <c r="BK507" s="251">
        <f>ROUND(I507*H507,2)</f>
        <v>0</v>
      </c>
      <c r="BL507" s="25" t="s">
        <v>690</v>
      </c>
      <c r="BM507" s="25" t="s">
        <v>6786</v>
      </c>
    </row>
    <row r="508" s="1" customFormat="1" ht="38.25" customHeight="1">
      <c r="B508" s="47"/>
      <c r="C508" s="240" t="s">
        <v>2486</v>
      </c>
      <c r="D508" s="240" t="s">
        <v>418</v>
      </c>
      <c r="E508" s="241" t="s">
        <v>6787</v>
      </c>
      <c r="F508" s="242" t="s">
        <v>6788</v>
      </c>
      <c r="G508" s="243" t="s">
        <v>704</v>
      </c>
      <c r="H508" s="244">
        <v>3.5800000000000001</v>
      </c>
      <c r="I508" s="245"/>
      <c r="J508" s="246">
        <f>ROUND(I508*H508,2)</f>
        <v>0</v>
      </c>
      <c r="K508" s="242" t="s">
        <v>421</v>
      </c>
      <c r="L508" s="73"/>
      <c r="M508" s="247" t="s">
        <v>21</v>
      </c>
      <c r="N508" s="248" t="s">
        <v>47</v>
      </c>
      <c r="O508" s="48"/>
      <c r="P508" s="249">
        <f>O508*H508</f>
        <v>0</v>
      </c>
      <c r="Q508" s="249">
        <v>0</v>
      </c>
      <c r="R508" s="249">
        <f>Q508*H508</f>
        <v>0</v>
      </c>
      <c r="S508" s="249">
        <v>0</v>
      </c>
      <c r="T508" s="250">
        <f>S508*H508</f>
        <v>0</v>
      </c>
      <c r="AR508" s="25" t="s">
        <v>690</v>
      </c>
      <c r="AT508" s="25" t="s">
        <v>418</v>
      </c>
      <c r="AU508" s="25" t="s">
        <v>86</v>
      </c>
      <c r="AY508" s="25" t="s">
        <v>414</v>
      </c>
      <c r="BE508" s="251">
        <f>IF(N508="základní",J508,0)</f>
        <v>0</v>
      </c>
      <c r="BF508" s="251">
        <f>IF(N508="snížená",J508,0)</f>
        <v>0</v>
      </c>
      <c r="BG508" s="251">
        <f>IF(N508="zákl. přenesená",J508,0)</f>
        <v>0</v>
      </c>
      <c r="BH508" s="251">
        <f>IF(N508="sníž. přenesená",J508,0)</f>
        <v>0</v>
      </c>
      <c r="BI508" s="251">
        <f>IF(N508="nulová",J508,0)</f>
        <v>0</v>
      </c>
      <c r="BJ508" s="25" t="s">
        <v>83</v>
      </c>
      <c r="BK508" s="251">
        <f>ROUND(I508*H508,2)</f>
        <v>0</v>
      </c>
      <c r="BL508" s="25" t="s">
        <v>690</v>
      </c>
      <c r="BM508" s="25" t="s">
        <v>6789</v>
      </c>
    </row>
    <row r="509" s="1" customFormat="1">
      <c r="B509" s="47"/>
      <c r="C509" s="75"/>
      <c r="D509" s="252" t="s">
        <v>425</v>
      </c>
      <c r="E509" s="75"/>
      <c r="F509" s="253" t="s">
        <v>1845</v>
      </c>
      <c r="G509" s="75"/>
      <c r="H509" s="75"/>
      <c r="I509" s="208"/>
      <c r="J509" s="75"/>
      <c r="K509" s="75"/>
      <c r="L509" s="73"/>
      <c r="M509" s="254"/>
      <c r="N509" s="48"/>
      <c r="O509" s="48"/>
      <c r="P509" s="48"/>
      <c r="Q509" s="48"/>
      <c r="R509" s="48"/>
      <c r="S509" s="48"/>
      <c r="T509" s="96"/>
      <c r="AT509" s="25" t="s">
        <v>425</v>
      </c>
      <c r="AU509" s="25" t="s">
        <v>86</v>
      </c>
    </row>
    <row r="510" s="1" customFormat="1" ht="16.5" customHeight="1">
      <c r="B510" s="47"/>
      <c r="C510" s="240" t="s">
        <v>2496</v>
      </c>
      <c r="D510" s="240" t="s">
        <v>418</v>
      </c>
      <c r="E510" s="241" t="s">
        <v>6790</v>
      </c>
      <c r="F510" s="242" t="s">
        <v>6791</v>
      </c>
      <c r="G510" s="243" t="s">
        <v>4042</v>
      </c>
      <c r="H510" s="244">
        <v>120</v>
      </c>
      <c r="I510" s="245"/>
      <c r="J510" s="246">
        <f>ROUND(I510*H510,2)</f>
        <v>0</v>
      </c>
      <c r="K510" s="242" t="s">
        <v>21</v>
      </c>
      <c r="L510" s="73"/>
      <c r="M510" s="247" t="s">
        <v>21</v>
      </c>
      <c r="N510" s="315" t="s">
        <v>47</v>
      </c>
      <c r="O510" s="316"/>
      <c r="P510" s="317">
        <f>O510*H510</f>
        <v>0</v>
      </c>
      <c r="Q510" s="317">
        <v>0</v>
      </c>
      <c r="R510" s="317">
        <f>Q510*H510</f>
        <v>0</v>
      </c>
      <c r="S510" s="317">
        <v>0</v>
      </c>
      <c r="T510" s="318">
        <f>S510*H510</f>
        <v>0</v>
      </c>
      <c r="AR510" s="25" t="s">
        <v>690</v>
      </c>
      <c r="AT510" s="25" t="s">
        <v>418</v>
      </c>
      <c r="AU510" s="25" t="s">
        <v>86</v>
      </c>
      <c r="AY510" s="25" t="s">
        <v>414</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690</v>
      </c>
      <c r="BM510" s="25" t="s">
        <v>6792</v>
      </c>
    </row>
    <row r="511" s="1" customFormat="1" ht="6.96" customHeight="1">
      <c r="B511" s="68"/>
      <c r="C511" s="69"/>
      <c r="D511" s="69"/>
      <c r="E511" s="69"/>
      <c r="F511" s="69"/>
      <c r="G511" s="69"/>
      <c r="H511" s="69"/>
      <c r="I511" s="181"/>
      <c r="J511" s="69"/>
      <c r="K511" s="69"/>
      <c r="L511" s="73"/>
    </row>
  </sheetData>
  <sheetProtection sheet="1" autoFilter="0" formatColumns="0" formatRows="0" objects="1" scenarios="1" spinCount="100000" saltValue="aGyICReadIrTakO2yDYEZ9FoH/qAVHEqY6iYF7nUsZ5EfeDXvKal4WA1VAcE8eaCvbX4orCauhmWNLDRuZD4mQ==" hashValue="3rU7xa36qw2Dxd7es/dO6CWcrJGekvwqWKRs5EYw3J2wL01xJBgplScZelscRlx7Ucz62A9f+P+ipwXmm2EiQg==" algorithmName="SHA-512" password="CC35"/>
  <autoFilter ref="C95:K510"/>
  <mergeCells count="13">
    <mergeCell ref="E7:H7"/>
    <mergeCell ref="E9:H9"/>
    <mergeCell ref="E11:H11"/>
    <mergeCell ref="E26:H26"/>
    <mergeCell ref="E47:H47"/>
    <mergeCell ref="E49:H49"/>
    <mergeCell ref="E51:H51"/>
    <mergeCell ref="J55:J56"/>
    <mergeCell ref="E84:H84"/>
    <mergeCell ref="E86:H86"/>
    <mergeCell ref="E88:H88"/>
    <mergeCell ref="G1:H1"/>
    <mergeCell ref="L2:V2"/>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103</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162</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6793</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ROUND(J122,2)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ROUND(SUM(BE122:BE2047), 2)</f>
        <v>0</v>
      </c>
      <c r="G32" s="48"/>
      <c r="H32" s="48"/>
      <c r="I32" s="173">
        <v>0.20999999999999999</v>
      </c>
      <c r="J32" s="172">
        <f>ROUND(ROUND((SUM(BE122:BE2047)), 2)*I32, 2)</f>
        <v>0</v>
      </c>
      <c r="K32" s="52"/>
    </row>
    <row r="33" s="1" customFormat="1" ht="14.4" customHeight="1">
      <c r="B33" s="47"/>
      <c r="C33" s="48"/>
      <c r="D33" s="48"/>
      <c r="E33" s="56" t="s">
        <v>48</v>
      </c>
      <c r="F33" s="172">
        <f>ROUND(SUM(BF122:BF2047), 2)</f>
        <v>0</v>
      </c>
      <c r="G33" s="48"/>
      <c r="H33" s="48"/>
      <c r="I33" s="173">
        <v>0.14999999999999999</v>
      </c>
      <c r="J33" s="172">
        <f>ROUND(ROUND((SUM(BF122:BF2047)), 2)*I33, 2)</f>
        <v>0</v>
      </c>
      <c r="K33" s="52"/>
    </row>
    <row r="34" hidden="1" s="1" customFormat="1" ht="14.4" customHeight="1">
      <c r="B34" s="47"/>
      <c r="C34" s="48"/>
      <c r="D34" s="48"/>
      <c r="E34" s="56" t="s">
        <v>49</v>
      </c>
      <c r="F34" s="172">
        <f>ROUND(SUM(BG122:BG2047), 2)</f>
        <v>0</v>
      </c>
      <c r="G34" s="48"/>
      <c r="H34" s="48"/>
      <c r="I34" s="173">
        <v>0.20999999999999999</v>
      </c>
      <c r="J34" s="172">
        <v>0</v>
      </c>
      <c r="K34" s="52"/>
    </row>
    <row r="35" hidden="1" s="1" customFormat="1" ht="14.4" customHeight="1">
      <c r="B35" s="47"/>
      <c r="C35" s="48"/>
      <c r="D35" s="48"/>
      <c r="E35" s="56" t="s">
        <v>50</v>
      </c>
      <c r="F35" s="172">
        <f>ROUND(SUM(BH122:BH2047), 2)</f>
        <v>0</v>
      </c>
      <c r="G35" s="48"/>
      <c r="H35" s="48"/>
      <c r="I35" s="173">
        <v>0.14999999999999999</v>
      </c>
      <c r="J35" s="172">
        <v>0</v>
      </c>
      <c r="K35" s="52"/>
    </row>
    <row r="36" hidden="1" s="1" customFormat="1" ht="14.4" customHeight="1">
      <c r="B36" s="47"/>
      <c r="C36" s="48"/>
      <c r="D36" s="48"/>
      <c r="E36" s="56" t="s">
        <v>51</v>
      </c>
      <c r="F36" s="172">
        <f>ROUND(SUM(BI122:BI2047),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162</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D.1.1.4.4 - Silnoproudá elektrotechnika</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J122</f>
        <v>0</v>
      </c>
      <c r="K60" s="52"/>
      <c r="AU60" s="25" t="s">
        <v>277</v>
      </c>
    </row>
    <row r="61" s="8" customFormat="1" ht="24.96" customHeight="1">
      <c r="B61" s="192"/>
      <c r="C61" s="193"/>
      <c r="D61" s="194" t="s">
        <v>308</v>
      </c>
      <c r="E61" s="195"/>
      <c r="F61" s="195"/>
      <c r="G61" s="195"/>
      <c r="H61" s="195"/>
      <c r="I61" s="196"/>
      <c r="J61" s="197">
        <f>J123</f>
        <v>0</v>
      </c>
      <c r="K61" s="198"/>
    </row>
    <row r="62" s="9" customFormat="1" ht="19.92" customHeight="1">
      <c r="B62" s="200"/>
      <c r="C62" s="201"/>
      <c r="D62" s="202" t="s">
        <v>6794</v>
      </c>
      <c r="E62" s="203"/>
      <c r="F62" s="203"/>
      <c r="G62" s="203"/>
      <c r="H62" s="203"/>
      <c r="I62" s="204"/>
      <c r="J62" s="205">
        <f>J124</f>
        <v>0</v>
      </c>
      <c r="K62" s="206"/>
    </row>
    <row r="63" s="9" customFormat="1" ht="19.92" customHeight="1">
      <c r="B63" s="200"/>
      <c r="C63" s="201"/>
      <c r="D63" s="202" t="s">
        <v>6795</v>
      </c>
      <c r="E63" s="203"/>
      <c r="F63" s="203"/>
      <c r="G63" s="203"/>
      <c r="H63" s="203"/>
      <c r="I63" s="204"/>
      <c r="J63" s="205">
        <f>J678</f>
        <v>0</v>
      </c>
      <c r="K63" s="206"/>
    </row>
    <row r="64" s="9" customFormat="1" ht="19.92" customHeight="1">
      <c r="B64" s="200"/>
      <c r="C64" s="201"/>
      <c r="D64" s="202" t="s">
        <v>6796</v>
      </c>
      <c r="E64" s="203"/>
      <c r="F64" s="203"/>
      <c r="G64" s="203"/>
      <c r="H64" s="203"/>
      <c r="I64" s="204"/>
      <c r="J64" s="205">
        <f>J1363</f>
        <v>0</v>
      </c>
      <c r="K64" s="206"/>
    </row>
    <row r="65" s="9" customFormat="1" ht="14.88" customHeight="1">
      <c r="B65" s="200"/>
      <c r="C65" s="201"/>
      <c r="D65" s="202" t="s">
        <v>6797</v>
      </c>
      <c r="E65" s="203"/>
      <c r="F65" s="203"/>
      <c r="G65" s="203"/>
      <c r="H65" s="203"/>
      <c r="I65" s="204"/>
      <c r="J65" s="205">
        <f>J1364</f>
        <v>0</v>
      </c>
      <c r="K65" s="206"/>
    </row>
    <row r="66" s="9" customFormat="1" ht="14.88" customHeight="1">
      <c r="B66" s="200"/>
      <c r="C66" s="201"/>
      <c r="D66" s="202" t="s">
        <v>6798</v>
      </c>
      <c r="E66" s="203"/>
      <c r="F66" s="203"/>
      <c r="G66" s="203"/>
      <c r="H66" s="203"/>
      <c r="I66" s="204"/>
      <c r="J66" s="205">
        <f>J1414</f>
        <v>0</v>
      </c>
      <c r="K66" s="206"/>
    </row>
    <row r="67" s="9" customFormat="1" ht="14.88" customHeight="1">
      <c r="B67" s="200"/>
      <c r="C67" s="201"/>
      <c r="D67" s="202" t="s">
        <v>6799</v>
      </c>
      <c r="E67" s="203"/>
      <c r="F67" s="203"/>
      <c r="G67" s="203"/>
      <c r="H67" s="203"/>
      <c r="I67" s="204"/>
      <c r="J67" s="205">
        <f>J1444</f>
        <v>0</v>
      </c>
      <c r="K67" s="206"/>
    </row>
    <row r="68" s="9" customFormat="1" ht="14.88" customHeight="1">
      <c r="B68" s="200"/>
      <c r="C68" s="201"/>
      <c r="D68" s="202" t="s">
        <v>6800</v>
      </c>
      <c r="E68" s="203"/>
      <c r="F68" s="203"/>
      <c r="G68" s="203"/>
      <c r="H68" s="203"/>
      <c r="I68" s="204"/>
      <c r="J68" s="205">
        <f>J1453</f>
        <v>0</v>
      </c>
      <c r="K68" s="206"/>
    </row>
    <row r="69" s="9" customFormat="1" ht="14.88" customHeight="1">
      <c r="B69" s="200"/>
      <c r="C69" s="201"/>
      <c r="D69" s="202" t="s">
        <v>6801</v>
      </c>
      <c r="E69" s="203"/>
      <c r="F69" s="203"/>
      <c r="G69" s="203"/>
      <c r="H69" s="203"/>
      <c r="I69" s="204"/>
      <c r="J69" s="205">
        <f>J1472</f>
        <v>0</v>
      </c>
      <c r="K69" s="206"/>
    </row>
    <row r="70" s="9" customFormat="1" ht="14.88" customHeight="1">
      <c r="B70" s="200"/>
      <c r="C70" s="201"/>
      <c r="D70" s="202" t="s">
        <v>6802</v>
      </c>
      <c r="E70" s="203"/>
      <c r="F70" s="203"/>
      <c r="G70" s="203"/>
      <c r="H70" s="203"/>
      <c r="I70" s="204"/>
      <c r="J70" s="205">
        <f>J1494</f>
        <v>0</v>
      </c>
      <c r="K70" s="206"/>
    </row>
    <row r="71" s="9" customFormat="1" ht="14.88" customHeight="1">
      <c r="B71" s="200"/>
      <c r="C71" s="201"/>
      <c r="D71" s="202" t="s">
        <v>6803</v>
      </c>
      <c r="E71" s="203"/>
      <c r="F71" s="203"/>
      <c r="G71" s="203"/>
      <c r="H71" s="203"/>
      <c r="I71" s="204"/>
      <c r="J71" s="205">
        <f>J1510</f>
        <v>0</v>
      </c>
      <c r="K71" s="206"/>
    </row>
    <row r="72" s="9" customFormat="1" ht="14.88" customHeight="1">
      <c r="B72" s="200"/>
      <c r="C72" s="201"/>
      <c r="D72" s="202" t="s">
        <v>6804</v>
      </c>
      <c r="E72" s="203"/>
      <c r="F72" s="203"/>
      <c r="G72" s="203"/>
      <c r="H72" s="203"/>
      <c r="I72" s="204"/>
      <c r="J72" s="205">
        <f>J1525</f>
        <v>0</v>
      </c>
      <c r="K72" s="206"/>
    </row>
    <row r="73" s="9" customFormat="1" ht="14.88" customHeight="1">
      <c r="B73" s="200"/>
      <c r="C73" s="201"/>
      <c r="D73" s="202" t="s">
        <v>6805</v>
      </c>
      <c r="E73" s="203"/>
      <c r="F73" s="203"/>
      <c r="G73" s="203"/>
      <c r="H73" s="203"/>
      <c r="I73" s="204"/>
      <c r="J73" s="205">
        <f>J1533</f>
        <v>0</v>
      </c>
      <c r="K73" s="206"/>
    </row>
    <row r="74" s="9" customFormat="1" ht="14.88" customHeight="1">
      <c r="B74" s="200"/>
      <c r="C74" s="201"/>
      <c r="D74" s="202" t="s">
        <v>6806</v>
      </c>
      <c r="E74" s="203"/>
      <c r="F74" s="203"/>
      <c r="G74" s="203"/>
      <c r="H74" s="203"/>
      <c r="I74" s="204"/>
      <c r="J74" s="205">
        <f>J1547</f>
        <v>0</v>
      </c>
      <c r="K74" s="206"/>
    </row>
    <row r="75" s="9" customFormat="1" ht="14.88" customHeight="1">
      <c r="B75" s="200"/>
      <c r="C75" s="201"/>
      <c r="D75" s="202" t="s">
        <v>6807</v>
      </c>
      <c r="E75" s="203"/>
      <c r="F75" s="203"/>
      <c r="G75" s="203"/>
      <c r="H75" s="203"/>
      <c r="I75" s="204"/>
      <c r="J75" s="205">
        <f>J1563</f>
        <v>0</v>
      </c>
      <c r="K75" s="206"/>
    </row>
    <row r="76" s="9" customFormat="1" ht="14.88" customHeight="1">
      <c r="B76" s="200"/>
      <c r="C76" s="201"/>
      <c r="D76" s="202" t="s">
        <v>6808</v>
      </c>
      <c r="E76" s="203"/>
      <c r="F76" s="203"/>
      <c r="G76" s="203"/>
      <c r="H76" s="203"/>
      <c r="I76" s="204"/>
      <c r="J76" s="205">
        <f>J1589</f>
        <v>0</v>
      </c>
      <c r="K76" s="206"/>
    </row>
    <row r="77" s="9" customFormat="1" ht="14.88" customHeight="1">
      <c r="B77" s="200"/>
      <c r="C77" s="201"/>
      <c r="D77" s="202" t="s">
        <v>6809</v>
      </c>
      <c r="E77" s="203"/>
      <c r="F77" s="203"/>
      <c r="G77" s="203"/>
      <c r="H77" s="203"/>
      <c r="I77" s="204"/>
      <c r="J77" s="205">
        <f>J1605</f>
        <v>0</v>
      </c>
      <c r="K77" s="206"/>
    </row>
    <row r="78" s="9" customFormat="1" ht="14.88" customHeight="1">
      <c r="B78" s="200"/>
      <c r="C78" s="201"/>
      <c r="D78" s="202" t="s">
        <v>6810</v>
      </c>
      <c r="E78" s="203"/>
      <c r="F78" s="203"/>
      <c r="G78" s="203"/>
      <c r="H78" s="203"/>
      <c r="I78" s="204"/>
      <c r="J78" s="205">
        <f>J1621</f>
        <v>0</v>
      </c>
      <c r="K78" s="206"/>
    </row>
    <row r="79" s="9" customFormat="1" ht="14.88" customHeight="1">
      <c r="B79" s="200"/>
      <c r="C79" s="201"/>
      <c r="D79" s="202" t="s">
        <v>6811</v>
      </c>
      <c r="E79" s="203"/>
      <c r="F79" s="203"/>
      <c r="G79" s="203"/>
      <c r="H79" s="203"/>
      <c r="I79" s="204"/>
      <c r="J79" s="205">
        <f>J1635</f>
        <v>0</v>
      </c>
      <c r="K79" s="206"/>
    </row>
    <row r="80" s="9" customFormat="1" ht="14.88" customHeight="1">
      <c r="B80" s="200"/>
      <c r="C80" s="201"/>
      <c r="D80" s="202" t="s">
        <v>6812</v>
      </c>
      <c r="E80" s="203"/>
      <c r="F80" s="203"/>
      <c r="G80" s="203"/>
      <c r="H80" s="203"/>
      <c r="I80" s="204"/>
      <c r="J80" s="205">
        <f>J1663</f>
        <v>0</v>
      </c>
      <c r="K80" s="206"/>
    </row>
    <row r="81" s="9" customFormat="1" ht="14.88" customHeight="1">
      <c r="B81" s="200"/>
      <c r="C81" s="201"/>
      <c r="D81" s="202" t="s">
        <v>6813</v>
      </c>
      <c r="E81" s="203"/>
      <c r="F81" s="203"/>
      <c r="G81" s="203"/>
      <c r="H81" s="203"/>
      <c r="I81" s="204"/>
      <c r="J81" s="205">
        <f>J1691</f>
        <v>0</v>
      </c>
      <c r="K81" s="206"/>
    </row>
    <row r="82" s="9" customFormat="1" ht="14.88" customHeight="1">
      <c r="B82" s="200"/>
      <c r="C82" s="201"/>
      <c r="D82" s="202" t="s">
        <v>6814</v>
      </c>
      <c r="E82" s="203"/>
      <c r="F82" s="203"/>
      <c r="G82" s="203"/>
      <c r="H82" s="203"/>
      <c r="I82" s="204"/>
      <c r="J82" s="205">
        <f>J1704</f>
        <v>0</v>
      </c>
      <c r="K82" s="206"/>
    </row>
    <row r="83" s="9" customFormat="1" ht="14.88" customHeight="1">
      <c r="B83" s="200"/>
      <c r="C83" s="201"/>
      <c r="D83" s="202" t="s">
        <v>6815</v>
      </c>
      <c r="E83" s="203"/>
      <c r="F83" s="203"/>
      <c r="G83" s="203"/>
      <c r="H83" s="203"/>
      <c r="I83" s="204"/>
      <c r="J83" s="205">
        <f>J1717</f>
        <v>0</v>
      </c>
      <c r="K83" s="206"/>
    </row>
    <row r="84" s="9" customFormat="1" ht="14.88" customHeight="1">
      <c r="B84" s="200"/>
      <c r="C84" s="201"/>
      <c r="D84" s="202" t="s">
        <v>6816</v>
      </c>
      <c r="E84" s="203"/>
      <c r="F84" s="203"/>
      <c r="G84" s="203"/>
      <c r="H84" s="203"/>
      <c r="I84" s="204"/>
      <c r="J84" s="205">
        <f>J1744</f>
        <v>0</v>
      </c>
      <c r="K84" s="206"/>
    </row>
    <row r="85" s="9" customFormat="1" ht="14.88" customHeight="1">
      <c r="B85" s="200"/>
      <c r="C85" s="201"/>
      <c r="D85" s="202" t="s">
        <v>6817</v>
      </c>
      <c r="E85" s="203"/>
      <c r="F85" s="203"/>
      <c r="G85" s="203"/>
      <c r="H85" s="203"/>
      <c r="I85" s="204"/>
      <c r="J85" s="205">
        <f>J1756</f>
        <v>0</v>
      </c>
      <c r="K85" s="206"/>
    </row>
    <row r="86" s="9" customFormat="1" ht="14.88" customHeight="1">
      <c r="B86" s="200"/>
      <c r="C86" s="201"/>
      <c r="D86" s="202" t="s">
        <v>6818</v>
      </c>
      <c r="E86" s="203"/>
      <c r="F86" s="203"/>
      <c r="G86" s="203"/>
      <c r="H86" s="203"/>
      <c r="I86" s="204"/>
      <c r="J86" s="205">
        <f>J1770</f>
        <v>0</v>
      </c>
      <c r="K86" s="206"/>
    </row>
    <row r="87" s="9" customFormat="1" ht="14.88" customHeight="1">
      <c r="B87" s="200"/>
      <c r="C87" s="201"/>
      <c r="D87" s="202" t="s">
        <v>6819</v>
      </c>
      <c r="E87" s="203"/>
      <c r="F87" s="203"/>
      <c r="G87" s="203"/>
      <c r="H87" s="203"/>
      <c r="I87" s="204"/>
      <c r="J87" s="205">
        <f>J1783</f>
        <v>0</v>
      </c>
      <c r="K87" s="206"/>
    </row>
    <row r="88" s="9" customFormat="1" ht="14.88" customHeight="1">
      <c r="B88" s="200"/>
      <c r="C88" s="201"/>
      <c r="D88" s="202" t="s">
        <v>6820</v>
      </c>
      <c r="E88" s="203"/>
      <c r="F88" s="203"/>
      <c r="G88" s="203"/>
      <c r="H88" s="203"/>
      <c r="I88" s="204"/>
      <c r="J88" s="205">
        <f>J1796</f>
        <v>0</v>
      </c>
      <c r="K88" s="206"/>
    </row>
    <row r="89" s="9" customFormat="1" ht="14.88" customHeight="1">
      <c r="B89" s="200"/>
      <c r="C89" s="201"/>
      <c r="D89" s="202" t="s">
        <v>6821</v>
      </c>
      <c r="E89" s="203"/>
      <c r="F89" s="203"/>
      <c r="G89" s="203"/>
      <c r="H89" s="203"/>
      <c r="I89" s="204"/>
      <c r="J89" s="205">
        <f>J1808</f>
        <v>0</v>
      </c>
      <c r="K89" s="206"/>
    </row>
    <row r="90" s="9" customFormat="1" ht="14.88" customHeight="1">
      <c r="B90" s="200"/>
      <c r="C90" s="201"/>
      <c r="D90" s="202" t="s">
        <v>6822</v>
      </c>
      <c r="E90" s="203"/>
      <c r="F90" s="203"/>
      <c r="G90" s="203"/>
      <c r="H90" s="203"/>
      <c r="I90" s="204"/>
      <c r="J90" s="205">
        <f>J1830</f>
        <v>0</v>
      </c>
      <c r="K90" s="206"/>
    </row>
    <row r="91" s="9" customFormat="1" ht="14.88" customHeight="1">
      <c r="B91" s="200"/>
      <c r="C91" s="201"/>
      <c r="D91" s="202" t="s">
        <v>6823</v>
      </c>
      <c r="E91" s="203"/>
      <c r="F91" s="203"/>
      <c r="G91" s="203"/>
      <c r="H91" s="203"/>
      <c r="I91" s="204"/>
      <c r="J91" s="205">
        <f>J1844</f>
        <v>0</v>
      </c>
      <c r="K91" s="206"/>
    </row>
    <row r="92" s="9" customFormat="1" ht="14.88" customHeight="1">
      <c r="B92" s="200"/>
      <c r="C92" s="201"/>
      <c r="D92" s="202" t="s">
        <v>6824</v>
      </c>
      <c r="E92" s="203"/>
      <c r="F92" s="203"/>
      <c r="G92" s="203"/>
      <c r="H92" s="203"/>
      <c r="I92" s="204"/>
      <c r="J92" s="205">
        <f>J1856</f>
        <v>0</v>
      </c>
      <c r="K92" s="206"/>
    </row>
    <row r="93" s="9" customFormat="1" ht="14.88" customHeight="1">
      <c r="B93" s="200"/>
      <c r="C93" s="201"/>
      <c r="D93" s="202" t="s">
        <v>6825</v>
      </c>
      <c r="E93" s="203"/>
      <c r="F93" s="203"/>
      <c r="G93" s="203"/>
      <c r="H93" s="203"/>
      <c r="I93" s="204"/>
      <c r="J93" s="205">
        <f>J1864</f>
        <v>0</v>
      </c>
      <c r="K93" s="206"/>
    </row>
    <row r="94" s="9" customFormat="1" ht="14.88" customHeight="1">
      <c r="B94" s="200"/>
      <c r="C94" s="201"/>
      <c r="D94" s="202" t="s">
        <v>6826</v>
      </c>
      <c r="E94" s="203"/>
      <c r="F94" s="203"/>
      <c r="G94" s="203"/>
      <c r="H94" s="203"/>
      <c r="I94" s="204"/>
      <c r="J94" s="205">
        <f>J1872</f>
        <v>0</v>
      </c>
      <c r="K94" s="206"/>
    </row>
    <row r="95" s="9" customFormat="1" ht="14.88" customHeight="1">
      <c r="B95" s="200"/>
      <c r="C95" s="201"/>
      <c r="D95" s="202" t="s">
        <v>6827</v>
      </c>
      <c r="E95" s="203"/>
      <c r="F95" s="203"/>
      <c r="G95" s="203"/>
      <c r="H95" s="203"/>
      <c r="I95" s="204"/>
      <c r="J95" s="205">
        <f>J1874</f>
        <v>0</v>
      </c>
      <c r="K95" s="206"/>
    </row>
    <row r="96" s="9" customFormat="1" ht="14.88" customHeight="1">
      <c r="B96" s="200"/>
      <c r="C96" s="201"/>
      <c r="D96" s="202" t="s">
        <v>6828</v>
      </c>
      <c r="E96" s="203"/>
      <c r="F96" s="203"/>
      <c r="G96" s="203"/>
      <c r="H96" s="203"/>
      <c r="I96" s="204"/>
      <c r="J96" s="205">
        <f>J1876</f>
        <v>0</v>
      </c>
      <c r="K96" s="206"/>
    </row>
    <row r="97" s="9" customFormat="1" ht="14.88" customHeight="1">
      <c r="B97" s="200"/>
      <c r="C97" s="201"/>
      <c r="D97" s="202" t="s">
        <v>6829</v>
      </c>
      <c r="E97" s="203"/>
      <c r="F97" s="203"/>
      <c r="G97" s="203"/>
      <c r="H97" s="203"/>
      <c r="I97" s="204"/>
      <c r="J97" s="205">
        <f>J1878</f>
        <v>0</v>
      </c>
      <c r="K97" s="206"/>
    </row>
    <row r="98" s="9" customFormat="1" ht="14.88" customHeight="1">
      <c r="B98" s="200"/>
      <c r="C98" s="201"/>
      <c r="D98" s="202" t="s">
        <v>6830</v>
      </c>
      <c r="E98" s="203"/>
      <c r="F98" s="203"/>
      <c r="G98" s="203"/>
      <c r="H98" s="203"/>
      <c r="I98" s="204"/>
      <c r="J98" s="205">
        <f>J1880</f>
        <v>0</v>
      </c>
      <c r="K98" s="206"/>
    </row>
    <row r="99" s="9" customFormat="1" ht="19.92" customHeight="1">
      <c r="B99" s="200"/>
      <c r="C99" s="201"/>
      <c r="D99" s="202" t="s">
        <v>6831</v>
      </c>
      <c r="E99" s="203"/>
      <c r="F99" s="203"/>
      <c r="G99" s="203"/>
      <c r="H99" s="203"/>
      <c r="I99" s="204"/>
      <c r="J99" s="205">
        <f>J1882</f>
        <v>0</v>
      </c>
      <c r="K99" s="206"/>
    </row>
    <row r="100" s="9" customFormat="1" ht="19.92" customHeight="1">
      <c r="B100" s="200"/>
      <c r="C100" s="201"/>
      <c r="D100" s="202" t="s">
        <v>6832</v>
      </c>
      <c r="E100" s="203"/>
      <c r="F100" s="203"/>
      <c r="G100" s="203"/>
      <c r="H100" s="203"/>
      <c r="I100" s="204"/>
      <c r="J100" s="205">
        <f>J1953</f>
        <v>0</v>
      </c>
      <c r="K100" s="206"/>
    </row>
    <row r="101" s="1" customFormat="1" ht="21.84" customHeight="1">
      <c r="B101" s="47"/>
      <c r="C101" s="48"/>
      <c r="D101" s="48"/>
      <c r="E101" s="48"/>
      <c r="F101" s="48"/>
      <c r="G101" s="48"/>
      <c r="H101" s="48"/>
      <c r="I101" s="158"/>
      <c r="J101" s="48"/>
      <c r="K101" s="52"/>
    </row>
    <row r="102" s="1" customFormat="1" ht="6.96" customHeight="1">
      <c r="B102" s="68"/>
      <c r="C102" s="69"/>
      <c r="D102" s="69"/>
      <c r="E102" s="69"/>
      <c r="F102" s="69"/>
      <c r="G102" s="69"/>
      <c r="H102" s="69"/>
      <c r="I102" s="181"/>
      <c r="J102" s="69"/>
      <c r="K102" s="70"/>
    </row>
    <row r="106" s="1" customFormat="1" ht="6.96" customHeight="1">
      <c r="B106" s="71"/>
      <c r="C106" s="72"/>
      <c r="D106" s="72"/>
      <c r="E106" s="72"/>
      <c r="F106" s="72"/>
      <c r="G106" s="72"/>
      <c r="H106" s="72"/>
      <c r="I106" s="184"/>
      <c r="J106" s="72"/>
      <c r="K106" s="72"/>
      <c r="L106" s="73"/>
    </row>
    <row r="107" s="1" customFormat="1" ht="36.96" customHeight="1">
      <c r="B107" s="47"/>
      <c r="C107" s="74" t="s">
        <v>373</v>
      </c>
      <c r="D107" s="75"/>
      <c r="E107" s="75"/>
      <c r="F107" s="75"/>
      <c r="G107" s="75"/>
      <c r="H107" s="75"/>
      <c r="I107" s="208"/>
      <c r="J107" s="75"/>
      <c r="K107" s="75"/>
      <c r="L107" s="73"/>
    </row>
    <row r="108" s="1" customFormat="1" ht="6.96" customHeight="1">
      <c r="B108" s="47"/>
      <c r="C108" s="75"/>
      <c r="D108" s="75"/>
      <c r="E108" s="75"/>
      <c r="F108" s="75"/>
      <c r="G108" s="75"/>
      <c r="H108" s="75"/>
      <c r="I108" s="208"/>
      <c r="J108" s="75"/>
      <c r="K108" s="75"/>
      <c r="L108" s="73"/>
    </row>
    <row r="109" s="1" customFormat="1" ht="14.4" customHeight="1">
      <c r="B109" s="47"/>
      <c r="C109" s="77" t="s">
        <v>18</v>
      </c>
      <c r="D109" s="75"/>
      <c r="E109" s="75"/>
      <c r="F109" s="75"/>
      <c r="G109" s="75"/>
      <c r="H109" s="75"/>
      <c r="I109" s="208"/>
      <c r="J109" s="75"/>
      <c r="K109" s="75"/>
      <c r="L109" s="73"/>
    </row>
    <row r="110" s="1" customFormat="1" ht="16.5" customHeight="1">
      <c r="B110" s="47"/>
      <c r="C110" s="75"/>
      <c r="D110" s="75"/>
      <c r="E110" s="209" t="str">
        <f>E7</f>
        <v>Rekonstrukce internátu FVZ Hradec Králové - PD</v>
      </c>
      <c r="F110" s="77"/>
      <c r="G110" s="77"/>
      <c r="H110" s="77"/>
      <c r="I110" s="208"/>
      <c r="J110" s="75"/>
      <c r="K110" s="75"/>
      <c r="L110" s="73"/>
    </row>
    <row r="111">
      <c r="B111" s="29"/>
      <c r="C111" s="77" t="s">
        <v>158</v>
      </c>
      <c r="D111" s="210"/>
      <c r="E111" s="210"/>
      <c r="F111" s="210"/>
      <c r="G111" s="210"/>
      <c r="H111" s="210"/>
      <c r="I111" s="149"/>
      <c r="J111" s="210"/>
      <c r="K111" s="210"/>
      <c r="L111" s="211"/>
    </row>
    <row r="112" s="1" customFormat="1" ht="16.5" customHeight="1">
      <c r="B112" s="47"/>
      <c r="C112" s="75"/>
      <c r="D112" s="75"/>
      <c r="E112" s="209" t="s">
        <v>162</v>
      </c>
      <c r="F112" s="75"/>
      <c r="G112" s="75"/>
      <c r="H112" s="75"/>
      <c r="I112" s="208"/>
      <c r="J112" s="75"/>
      <c r="K112" s="75"/>
      <c r="L112" s="73"/>
    </row>
    <row r="113" s="1" customFormat="1" ht="14.4" customHeight="1">
      <c r="B113" s="47"/>
      <c r="C113" s="77" t="s">
        <v>165</v>
      </c>
      <c r="D113" s="75"/>
      <c r="E113" s="75"/>
      <c r="F113" s="75"/>
      <c r="G113" s="75"/>
      <c r="H113" s="75"/>
      <c r="I113" s="208"/>
      <c r="J113" s="75"/>
      <c r="K113" s="75"/>
      <c r="L113" s="73"/>
    </row>
    <row r="114" s="1" customFormat="1" ht="17.25" customHeight="1">
      <c r="B114" s="47"/>
      <c r="C114" s="75"/>
      <c r="D114" s="75"/>
      <c r="E114" s="83" t="str">
        <f>E11</f>
        <v>D.1.1.4.4 - Silnoproudá elektrotechnika</v>
      </c>
      <c r="F114" s="75"/>
      <c r="G114" s="75"/>
      <c r="H114" s="75"/>
      <c r="I114" s="208"/>
      <c r="J114" s="75"/>
      <c r="K114" s="75"/>
      <c r="L114" s="73"/>
    </row>
    <row r="115" s="1" customFormat="1" ht="6.96" customHeight="1">
      <c r="B115" s="47"/>
      <c r="C115" s="75"/>
      <c r="D115" s="75"/>
      <c r="E115" s="75"/>
      <c r="F115" s="75"/>
      <c r="G115" s="75"/>
      <c r="H115" s="75"/>
      <c r="I115" s="208"/>
      <c r="J115" s="75"/>
      <c r="K115" s="75"/>
      <c r="L115" s="73"/>
    </row>
    <row r="116" s="1" customFormat="1" ht="18" customHeight="1">
      <c r="B116" s="47"/>
      <c r="C116" s="77" t="s">
        <v>23</v>
      </c>
      <c r="D116" s="75"/>
      <c r="E116" s="75"/>
      <c r="F116" s="212" t="str">
        <f>F14</f>
        <v>Hradec Králové parc. č. 1582, 1378</v>
      </c>
      <c r="G116" s="75"/>
      <c r="H116" s="75"/>
      <c r="I116" s="213" t="s">
        <v>25</v>
      </c>
      <c r="J116" s="86" t="str">
        <f>IF(J14="","",J14)</f>
        <v>2. 3. 2017</v>
      </c>
      <c r="K116" s="75"/>
      <c r="L116" s="73"/>
    </row>
    <row r="117" s="1" customFormat="1" ht="6.96" customHeight="1">
      <c r="B117" s="47"/>
      <c r="C117" s="75"/>
      <c r="D117" s="75"/>
      <c r="E117" s="75"/>
      <c r="F117" s="75"/>
      <c r="G117" s="75"/>
      <c r="H117" s="75"/>
      <c r="I117" s="208"/>
      <c r="J117" s="75"/>
      <c r="K117" s="75"/>
      <c r="L117" s="73"/>
    </row>
    <row r="118" s="1" customFormat="1">
      <c r="B118" s="47"/>
      <c r="C118" s="77" t="s">
        <v>27</v>
      </c>
      <c r="D118" s="75"/>
      <c r="E118" s="75"/>
      <c r="F118" s="212" t="str">
        <f>E17</f>
        <v>Armádní servisní, p.o. Podhrabská 1589/1 Praha 6</v>
      </c>
      <c r="G118" s="75"/>
      <c r="H118" s="75"/>
      <c r="I118" s="213" t="s">
        <v>35</v>
      </c>
      <c r="J118" s="212" t="str">
        <f>E23</f>
        <v>BKN,spol.s r.o.Vladislavova 29/I,566 01Vysoké Mýto</v>
      </c>
      <c r="K118" s="75"/>
      <c r="L118" s="73"/>
    </row>
    <row r="119" s="1" customFormat="1" ht="14.4" customHeight="1">
      <c r="B119" s="47"/>
      <c r="C119" s="77" t="s">
        <v>33</v>
      </c>
      <c r="D119" s="75"/>
      <c r="E119" s="75"/>
      <c r="F119" s="212" t="str">
        <f>IF(E20="","",E20)</f>
        <v/>
      </c>
      <c r="G119" s="75"/>
      <c r="H119" s="75"/>
      <c r="I119" s="208"/>
      <c r="J119" s="75"/>
      <c r="K119" s="75"/>
      <c r="L119" s="73"/>
    </row>
    <row r="120" s="1" customFormat="1" ht="10.32" customHeight="1">
      <c r="B120" s="47"/>
      <c r="C120" s="75"/>
      <c r="D120" s="75"/>
      <c r="E120" s="75"/>
      <c r="F120" s="75"/>
      <c r="G120" s="75"/>
      <c r="H120" s="75"/>
      <c r="I120" s="208"/>
      <c r="J120" s="75"/>
      <c r="K120" s="75"/>
      <c r="L120" s="73"/>
    </row>
    <row r="121" s="10" customFormat="1" ht="29.28" customHeight="1">
      <c r="B121" s="214"/>
      <c r="C121" s="215" t="s">
        <v>395</v>
      </c>
      <c r="D121" s="216" t="s">
        <v>61</v>
      </c>
      <c r="E121" s="216" t="s">
        <v>57</v>
      </c>
      <c r="F121" s="216" t="s">
        <v>396</v>
      </c>
      <c r="G121" s="216" t="s">
        <v>397</v>
      </c>
      <c r="H121" s="216" t="s">
        <v>398</v>
      </c>
      <c r="I121" s="217" t="s">
        <v>399</v>
      </c>
      <c r="J121" s="216" t="s">
        <v>271</v>
      </c>
      <c r="K121" s="218" t="s">
        <v>400</v>
      </c>
      <c r="L121" s="219"/>
      <c r="M121" s="103" t="s">
        <v>401</v>
      </c>
      <c r="N121" s="104" t="s">
        <v>46</v>
      </c>
      <c r="O121" s="104" t="s">
        <v>402</v>
      </c>
      <c r="P121" s="104" t="s">
        <v>403</v>
      </c>
      <c r="Q121" s="104" t="s">
        <v>404</v>
      </c>
      <c r="R121" s="104" t="s">
        <v>405</v>
      </c>
      <c r="S121" s="104" t="s">
        <v>406</v>
      </c>
      <c r="T121" s="105" t="s">
        <v>407</v>
      </c>
    </row>
    <row r="122" s="1" customFormat="1" ht="29.28" customHeight="1">
      <c r="B122" s="47"/>
      <c r="C122" s="109" t="s">
        <v>276</v>
      </c>
      <c r="D122" s="75"/>
      <c r="E122" s="75"/>
      <c r="F122" s="75"/>
      <c r="G122" s="75"/>
      <c r="H122" s="75"/>
      <c r="I122" s="208"/>
      <c r="J122" s="220">
        <f>BK122</f>
        <v>0</v>
      </c>
      <c r="K122" s="75"/>
      <c r="L122" s="73"/>
      <c r="M122" s="106"/>
      <c r="N122" s="107"/>
      <c r="O122" s="107"/>
      <c r="P122" s="221">
        <f>P123</f>
        <v>0</v>
      </c>
      <c r="Q122" s="107"/>
      <c r="R122" s="221">
        <f>R123</f>
        <v>0</v>
      </c>
      <c r="S122" s="107"/>
      <c r="T122" s="222">
        <f>T123</f>
        <v>0</v>
      </c>
      <c r="AT122" s="25" t="s">
        <v>75</v>
      </c>
      <c r="AU122" s="25" t="s">
        <v>277</v>
      </c>
      <c r="BK122" s="223">
        <f>BK123</f>
        <v>0</v>
      </c>
    </row>
    <row r="123" s="11" customFormat="1" ht="37.44" customHeight="1">
      <c r="B123" s="224"/>
      <c r="C123" s="225"/>
      <c r="D123" s="226" t="s">
        <v>75</v>
      </c>
      <c r="E123" s="227" t="s">
        <v>1776</v>
      </c>
      <c r="F123" s="227" t="s">
        <v>1777</v>
      </c>
      <c r="G123" s="225"/>
      <c r="H123" s="225"/>
      <c r="I123" s="228"/>
      <c r="J123" s="229">
        <f>BK123</f>
        <v>0</v>
      </c>
      <c r="K123" s="225"/>
      <c r="L123" s="230"/>
      <c r="M123" s="231"/>
      <c r="N123" s="232"/>
      <c r="O123" s="232"/>
      <c r="P123" s="233">
        <f>P124+P678+P1363+P1882+P1953</f>
        <v>0</v>
      </c>
      <c r="Q123" s="232"/>
      <c r="R123" s="233">
        <f>R124+R678+R1363+R1882+R1953</f>
        <v>0</v>
      </c>
      <c r="S123" s="232"/>
      <c r="T123" s="234">
        <f>T124+T678+T1363+T1882+T1953</f>
        <v>0</v>
      </c>
      <c r="AR123" s="235" t="s">
        <v>86</v>
      </c>
      <c r="AT123" s="236" t="s">
        <v>75</v>
      </c>
      <c r="AU123" s="236" t="s">
        <v>76</v>
      </c>
      <c r="AY123" s="235" t="s">
        <v>414</v>
      </c>
      <c r="BK123" s="237">
        <f>BK124+BK678+BK1363+BK1882+BK1953</f>
        <v>0</v>
      </c>
    </row>
    <row r="124" s="11" customFormat="1" ht="19.92" customHeight="1">
      <c r="B124" s="224"/>
      <c r="C124" s="225"/>
      <c r="D124" s="226" t="s">
        <v>75</v>
      </c>
      <c r="E124" s="238" t="s">
        <v>6833</v>
      </c>
      <c r="F124" s="238" t="s">
        <v>6834</v>
      </c>
      <c r="G124" s="225"/>
      <c r="H124" s="225"/>
      <c r="I124" s="228"/>
      <c r="J124" s="239">
        <f>BK124</f>
        <v>0</v>
      </c>
      <c r="K124" s="225"/>
      <c r="L124" s="230"/>
      <c r="M124" s="231"/>
      <c r="N124" s="232"/>
      <c r="O124" s="232"/>
      <c r="P124" s="233">
        <f>SUM(P125:P677)</f>
        <v>0</v>
      </c>
      <c r="Q124" s="232"/>
      <c r="R124" s="233">
        <f>SUM(R125:R677)</f>
        <v>0</v>
      </c>
      <c r="S124" s="232"/>
      <c r="T124" s="234">
        <f>SUM(T125:T677)</f>
        <v>0</v>
      </c>
      <c r="AR124" s="235" t="s">
        <v>86</v>
      </c>
      <c r="AT124" s="236" t="s">
        <v>75</v>
      </c>
      <c r="AU124" s="236" t="s">
        <v>83</v>
      </c>
      <c r="AY124" s="235" t="s">
        <v>414</v>
      </c>
      <c r="BK124" s="237">
        <f>SUM(BK125:BK677)</f>
        <v>0</v>
      </c>
    </row>
    <row r="125" s="1" customFormat="1" ht="16.5" customHeight="1">
      <c r="B125" s="47"/>
      <c r="C125" s="298" t="s">
        <v>83</v>
      </c>
      <c r="D125" s="298" t="s">
        <v>841</v>
      </c>
      <c r="E125" s="299" t="s">
        <v>6835</v>
      </c>
      <c r="F125" s="300" t="s">
        <v>6836</v>
      </c>
      <c r="G125" s="301" t="s">
        <v>145</v>
      </c>
      <c r="H125" s="302">
        <v>7062</v>
      </c>
      <c r="I125" s="303"/>
      <c r="J125" s="304">
        <f>ROUND(I125*H125,2)</f>
        <v>0</v>
      </c>
      <c r="K125" s="300" t="s">
        <v>21</v>
      </c>
      <c r="L125" s="305"/>
      <c r="M125" s="306" t="s">
        <v>21</v>
      </c>
      <c r="N125" s="307" t="s">
        <v>47</v>
      </c>
      <c r="O125" s="48"/>
      <c r="P125" s="249">
        <f>O125*H125</f>
        <v>0</v>
      </c>
      <c r="Q125" s="249">
        <v>0</v>
      </c>
      <c r="R125" s="249">
        <f>Q125*H125</f>
        <v>0</v>
      </c>
      <c r="S125" s="249">
        <v>0</v>
      </c>
      <c r="T125" s="250">
        <f>S125*H125</f>
        <v>0</v>
      </c>
      <c r="AR125" s="25" t="s">
        <v>818</v>
      </c>
      <c r="AT125" s="25" t="s">
        <v>841</v>
      </c>
      <c r="AU125" s="25" t="s">
        <v>86</v>
      </c>
      <c r="AY125" s="25" t="s">
        <v>414</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690</v>
      </c>
      <c r="BM125" s="25" t="s">
        <v>6837</v>
      </c>
    </row>
    <row r="126" s="12" customFormat="1">
      <c r="B126" s="255"/>
      <c r="C126" s="256"/>
      <c r="D126" s="252" t="s">
        <v>428</v>
      </c>
      <c r="E126" s="257" t="s">
        <v>21</v>
      </c>
      <c r="F126" s="258" t="s">
        <v>6838</v>
      </c>
      <c r="G126" s="256"/>
      <c r="H126" s="257" t="s">
        <v>21</v>
      </c>
      <c r="I126" s="259"/>
      <c r="J126" s="256"/>
      <c r="K126" s="256"/>
      <c r="L126" s="260"/>
      <c r="M126" s="261"/>
      <c r="N126" s="262"/>
      <c r="O126" s="262"/>
      <c r="P126" s="262"/>
      <c r="Q126" s="262"/>
      <c r="R126" s="262"/>
      <c r="S126" s="262"/>
      <c r="T126" s="263"/>
      <c r="AT126" s="264" t="s">
        <v>428</v>
      </c>
      <c r="AU126" s="264" t="s">
        <v>86</v>
      </c>
      <c r="AV126" s="12" t="s">
        <v>83</v>
      </c>
      <c r="AW126" s="12" t="s">
        <v>39</v>
      </c>
      <c r="AX126" s="12" t="s">
        <v>76</v>
      </c>
      <c r="AY126" s="264" t="s">
        <v>414</v>
      </c>
    </row>
    <row r="127" s="13" customFormat="1">
      <c r="B127" s="265"/>
      <c r="C127" s="266"/>
      <c r="D127" s="252" t="s">
        <v>428</v>
      </c>
      <c r="E127" s="267" t="s">
        <v>21</v>
      </c>
      <c r="F127" s="268" t="s">
        <v>6839</v>
      </c>
      <c r="G127" s="266"/>
      <c r="H127" s="269">
        <v>7062</v>
      </c>
      <c r="I127" s="270"/>
      <c r="J127" s="266"/>
      <c r="K127" s="266"/>
      <c r="L127" s="271"/>
      <c r="M127" s="272"/>
      <c r="N127" s="273"/>
      <c r="O127" s="273"/>
      <c r="P127" s="273"/>
      <c r="Q127" s="273"/>
      <c r="R127" s="273"/>
      <c r="S127" s="273"/>
      <c r="T127" s="274"/>
      <c r="AT127" s="275" t="s">
        <v>428</v>
      </c>
      <c r="AU127" s="275" t="s">
        <v>86</v>
      </c>
      <c r="AV127" s="13" t="s">
        <v>86</v>
      </c>
      <c r="AW127" s="13" t="s">
        <v>39</v>
      </c>
      <c r="AX127" s="13" t="s">
        <v>83</v>
      </c>
      <c r="AY127" s="275" t="s">
        <v>414</v>
      </c>
    </row>
    <row r="128" s="1" customFormat="1" ht="16.5" customHeight="1">
      <c r="B128" s="47"/>
      <c r="C128" s="298" t="s">
        <v>86</v>
      </c>
      <c r="D128" s="298" t="s">
        <v>841</v>
      </c>
      <c r="E128" s="299" t="s">
        <v>6840</v>
      </c>
      <c r="F128" s="300" t="s">
        <v>6841</v>
      </c>
      <c r="G128" s="301" t="s">
        <v>145</v>
      </c>
      <c r="H128" s="302">
        <v>9167</v>
      </c>
      <c r="I128" s="303"/>
      <c r="J128" s="304">
        <f>ROUND(I128*H128,2)</f>
        <v>0</v>
      </c>
      <c r="K128" s="300" t="s">
        <v>21</v>
      </c>
      <c r="L128" s="305"/>
      <c r="M128" s="306" t="s">
        <v>21</v>
      </c>
      <c r="N128" s="307" t="s">
        <v>47</v>
      </c>
      <c r="O128" s="48"/>
      <c r="P128" s="249">
        <f>O128*H128</f>
        <v>0</v>
      </c>
      <c r="Q128" s="249">
        <v>0</v>
      </c>
      <c r="R128" s="249">
        <f>Q128*H128</f>
        <v>0</v>
      </c>
      <c r="S128" s="249">
        <v>0</v>
      </c>
      <c r="T128" s="250">
        <f>S128*H128</f>
        <v>0</v>
      </c>
      <c r="AR128" s="25" t="s">
        <v>818</v>
      </c>
      <c r="AT128" s="25" t="s">
        <v>841</v>
      </c>
      <c r="AU128" s="25" t="s">
        <v>86</v>
      </c>
      <c r="AY128" s="25" t="s">
        <v>414</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690</v>
      </c>
      <c r="BM128" s="25" t="s">
        <v>6842</v>
      </c>
    </row>
    <row r="129" s="12" customFormat="1">
      <c r="B129" s="255"/>
      <c r="C129" s="256"/>
      <c r="D129" s="252" t="s">
        <v>428</v>
      </c>
      <c r="E129" s="257" t="s">
        <v>21</v>
      </c>
      <c r="F129" s="258" t="s">
        <v>6838</v>
      </c>
      <c r="G129" s="256"/>
      <c r="H129" s="257" t="s">
        <v>21</v>
      </c>
      <c r="I129" s="259"/>
      <c r="J129" s="256"/>
      <c r="K129" s="256"/>
      <c r="L129" s="260"/>
      <c r="M129" s="261"/>
      <c r="N129" s="262"/>
      <c r="O129" s="262"/>
      <c r="P129" s="262"/>
      <c r="Q129" s="262"/>
      <c r="R129" s="262"/>
      <c r="S129" s="262"/>
      <c r="T129" s="263"/>
      <c r="AT129" s="264" t="s">
        <v>428</v>
      </c>
      <c r="AU129" s="264" t="s">
        <v>86</v>
      </c>
      <c r="AV129" s="12" t="s">
        <v>83</v>
      </c>
      <c r="AW129" s="12" t="s">
        <v>39</v>
      </c>
      <c r="AX129" s="12" t="s">
        <v>76</v>
      </c>
      <c r="AY129" s="264" t="s">
        <v>414</v>
      </c>
    </row>
    <row r="130" s="13" customFormat="1">
      <c r="B130" s="265"/>
      <c r="C130" s="266"/>
      <c r="D130" s="252" t="s">
        <v>428</v>
      </c>
      <c r="E130" s="267" t="s">
        <v>21</v>
      </c>
      <c r="F130" s="268" t="s">
        <v>6843</v>
      </c>
      <c r="G130" s="266"/>
      <c r="H130" s="269">
        <v>9167</v>
      </c>
      <c r="I130" s="270"/>
      <c r="J130" s="266"/>
      <c r="K130" s="266"/>
      <c r="L130" s="271"/>
      <c r="M130" s="272"/>
      <c r="N130" s="273"/>
      <c r="O130" s="273"/>
      <c r="P130" s="273"/>
      <c r="Q130" s="273"/>
      <c r="R130" s="273"/>
      <c r="S130" s="273"/>
      <c r="T130" s="274"/>
      <c r="AT130" s="275" t="s">
        <v>428</v>
      </c>
      <c r="AU130" s="275" t="s">
        <v>86</v>
      </c>
      <c r="AV130" s="13" t="s">
        <v>86</v>
      </c>
      <c r="AW130" s="13" t="s">
        <v>39</v>
      </c>
      <c r="AX130" s="13" t="s">
        <v>76</v>
      </c>
      <c r="AY130" s="275" t="s">
        <v>414</v>
      </c>
    </row>
    <row r="131" s="15" customFormat="1">
      <c r="B131" s="287"/>
      <c r="C131" s="288"/>
      <c r="D131" s="252" t="s">
        <v>428</v>
      </c>
      <c r="E131" s="289" t="s">
        <v>21</v>
      </c>
      <c r="F131" s="290" t="s">
        <v>235</v>
      </c>
      <c r="G131" s="288"/>
      <c r="H131" s="291">
        <v>9167</v>
      </c>
      <c r="I131" s="292"/>
      <c r="J131" s="288"/>
      <c r="K131" s="288"/>
      <c r="L131" s="293"/>
      <c r="M131" s="294"/>
      <c r="N131" s="295"/>
      <c r="O131" s="295"/>
      <c r="P131" s="295"/>
      <c r="Q131" s="295"/>
      <c r="R131" s="295"/>
      <c r="S131" s="295"/>
      <c r="T131" s="296"/>
      <c r="AT131" s="297" t="s">
        <v>428</v>
      </c>
      <c r="AU131" s="297" t="s">
        <v>86</v>
      </c>
      <c r="AV131" s="15" t="s">
        <v>422</v>
      </c>
      <c r="AW131" s="15" t="s">
        <v>39</v>
      </c>
      <c r="AX131" s="15" t="s">
        <v>83</v>
      </c>
      <c r="AY131" s="297" t="s">
        <v>414</v>
      </c>
    </row>
    <row r="132" s="1" customFormat="1" ht="16.5" customHeight="1">
      <c r="B132" s="47"/>
      <c r="C132" s="298" t="s">
        <v>394</v>
      </c>
      <c r="D132" s="298" t="s">
        <v>841</v>
      </c>
      <c r="E132" s="299" t="s">
        <v>6844</v>
      </c>
      <c r="F132" s="300" t="s">
        <v>6845</v>
      </c>
      <c r="G132" s="301" t="s">
        <v>145</v>
      </c>
      <c r="H132" s="302">
        <v>15789</v>
      </c>
      <c r="I132" s="303"/>
      <c r="J132" s="304">
        <f>ROUND(I132*H132,2)</f>
        <v>0</v>
      </c>
      <c r="K132" s="300" t="s">
        <v>21</v>
      </c>
      <c r="L132" s="305"/>
      <c r="M132" s="306" t="s">
        <v>21</v>
      </c>
      <c r="N132" s="307" t="s">
        <v>47</v>
      </c>
      <c r="O132" s="48"/>
      <c r="P132" s="249">
        <f>O132*H132</f>
        <v>0</v>
      </c>
      <c r="Q132" s="249">
        <v>0</v>
      </c>
      <c r="R132" s="249">
        <f>Q132*H132</f>
        <v>0</v>
      </c>
      <c r="S132" s="249">
        <v>0</v>
      </c>
      <c r="T132" s="250">
        <f>S132*H132</f>
        <v>0</v>
      </c>
      <c r="AR132" s="25" t="s">
        <v>818</v>
      </c>
      <c r="AT132" s="25" t="s">
        <v>841</v>
      </c>
      <c r="AU132" s="25" t="s">
        <v>86</v>
      </c>
      <c r="AY132" s="25" t="s">
        <v>414</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690</v>
      </c>
      <c r="BM132" s="25" t="s">
        <v>6846</v>
      </c>
    </row>
    <row r="133" s="12" customFormat="1">
      <c r="B133" s="255"/>
      <c r="C133" s="256"/>
      <c r="D133" s="252" t="s">
        <v>428</v>
      </c>
      <c r="E133" s="257" t="s">
        <v>21</v>
      </c>
      <c r="F133" s="258" t="s">
        <v>6838</v>
      </c>
      <c r="G133" s="256"/>
      <c r="H133" s="257" t="s">
        <v>21</v>
      </c>
      <c r="I133" s="259"/>
      <c r="J133" s="256"/>
      <c r="K133" s="256"/>
      <c r="L133" s="260"/>
      <c r="M133" s="261"/>
      <c r="N133" s="262"/>
      <c r="O133" s="262"/>
      <c r="P133" s="262"/>
      <c r="Q133" s="262"/>
      <c r="R133" s="262"/>
      <c r="S133" s="262"/>
      <c r="T133" s="263"/>
      <c r="AT133" s="264" t="s">
        <v>428</v>
      </c>
      <c r="AU133" s="264" t="s">
        <v>86</v>
      </c>
      <c r="AV133" s="12" t="s">
        <v>83</v>
      </c>
      <c r="AW133" s="12" t="s">
        <v>39</v>
      </c>
      <c r="AX133" s="12" t="s">
        <v>76</v>
      </c>
      <c r="AY133" s="264" t="s">
        <v>414</v>
      </c>
    </row>
    <row r="134" s="13" customFormat="1">
      <c r="B134" s="265"/>
      <c r="C134" s="266"/>
      <c r="D134" s="252" t="s">
        <v>428</v>
      </c>
      <c r="E134" s="267" t="s">
        <v>21</v>
      </c>
      <c r="F134" s="268" t="s">
        <v>6847</v>
      </c>
      <c r="G134" s="266"/>
      <c r="H134" s="269">
        <v>15789</v>
      </c>
      <c r="I134" s="270"/>
      <c r="J134" s="266"/>
      <c r="K134" s="266"/>
      <c r="L134" s="271"/>
      <c r="M134" s="272"/>
      <c r="N134" s="273"/>
      <c r="O134" s="273"/>
      <c r="P134" s="273"/>
      <c r="Q134" s="273"/>
      <c r="R134" s="273"/>
      <c r="S134" s="273"/>
      <c r="T134" s="274"/>
      <c r="AT134" s="275" t="s">
        <v>428</v>
      </c>
      <c r="AU134" s="275" t="s">
        <v>86</v>
      </c>
      <c r="AV134" s="13" t="s">
        <v>86</v>
      </c>
      <c r="AW134" s="13" t="s">
        <v>39</v>
      </c>
      <c r="AX134" s="13" t="s">
        <v>83</v>
      </c>
      <c r="AY134" s="275" t="s">
        <v>414</v>
      </c>
    </row>
    <row r="135" s="1" customFormat="1" ht="16.5" customHeight="1">
      <c r="B135" s="47"/>
      <c r="C135" s="298" t="s">
        <v>422</v>
      </c>
      <c r="D135" s="298" t="s">
        <v>841</v>
      </c>
      <c r="E135" s="299" t="s">
        <v>6848</v>
      </c>
      <c r="F135" s="300" t="s">
        <v>6849</v>
      </c>
      <c r="G135" s="301" t="s">
        <v>145</v>
      </c>
      <c r="H135" s="302">
        <v>278</v>
      </c>
      <c r="I135" s="303"/>
      <c r="J135" s="304">
        <f>ROUND(I135*H135,2)</f>
        <v>0</v>
      </c>
      <c r="K135" s="300" t="s">
        <v>21</v>
      </c>
      <c r="L135" s="305"/>
      <c r="M135" s="306" t="s">
        <v>21</v>
      </c>
      <c r="N135" s="307" t="s">
        <v>47</v>
      </c>
      <c r="O135" s="48"/>
      <c r="P135" s="249">
        <f>O135*H135</f>
        <v>0</v>
      </c>
      <c r="Q135" s="249">
        <v>0</v>
      </c>
      <c r="R135" s="249">
        <f>Q135*H135</f>
        <v>0</v>
      </c>
      <c r="S135" s="249">
        <v>0</v>
      </c>
      <c r="T135" s="250">
        <f>S135*H135</f>
        <v>0</v>
      </c>
      <c r="AR135" s="25" t="s">
        <v>818</v>
      </c>
      <c r="AT135" s="25" t="s">
        <v>841</v>
      </c>
      <c r="AU135" s="25" t="s">
        <v>86</v>
      </c>
      <c r="AY135" s="25" t="s">
        <v>414</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690</v>
      </c>
      <c r="BM135" s="25" t="s">
        <v>6850</v>
      </c>
    </row>
    <row r="136" s="12" customFormat="1">
      <c r="B136" s="255"/>
      <c r="C136" s="256"/>
      <c r="D136" s="252" t="s">
        <v>428</v>
      </c>
      <c r="E136" s="257" t="s">
        <v>21</v>
      </c>
      <c r="F136" s="258" t="s">
        <v>6838</v>
      </c>
      <c r="G136" s="256"/>
      <c r="H136" s="257" t="s">
        <v>21</v>
      </c>
      <c r="I136" s="259"/>
      <c r="J136" s="256"/>
      <c r="K136" s="256"/>
      <c r="L136" s="260"/>
      <c r="M136" s="261"/>
      <c r="N136" s="262"/>
      <c r="O136" s="262"/>
      <c r="P136" s="262"/>
      <c r="Q136" s="262"/>
      <c r="R136" s="262"/>
      <c r="S136" s="262"/>
      <c r="T136" s="263"/>
      <c r="AT136" s="264" t="s">
        <v>428</v>
      </c>
      <c r="AU136" s="264" t="s">
        <v>86</v>
      </c>
      <c r="AV136" s="12" t="s">
        <v>83</v>
      </c>
      <c r="AW136" s="12" t="s">
        <v>39</v>
      </c>
      <c r="AX136" s="12" t="s">
        <v>76</v>
      </c>
      <c r="AY136" s="264" t="s">
        <v>414</v>
      </c>
    </row>
    <row r="137" s="13" customFormat="1">
      <c r="B137" s="265"/>
      <c r="C137" s="266"/>
      <c r="D137" s="252" t="s">
        <v>428</v>
      </c>
      <c r="E137" s="267" t="s">
        <v>21</v>
      </c>
      <c r="F137" s="268" t="s">
        <v>2555</v>
      </c>
      <c r="G137" s="266"/>
      <c r="H137" s="269">
        <v>278</v>
      </c>
      <c r="I137" s="270"/>
      <c r="J137" s="266"/>
      <c r="K137" s="266"/>
      <c r="L137" s="271"/>
      <c r="M137" s="272"/>
      <c r="N137" s="273"/>
      <c r="O137" s="273"/>
      <c r="P137" s="273"/>
      <c r="Q137" s="273"/>
      <c r="R137" s="273"/>
      <c r="S137" s="273"/>
      <c r="T137" s="274"/>
      <c r="AT137" s="275" t="s">
        <v>428</v>
      </c>
      <c r="AU137" s="275" t="s">
        <v>86</v>
      </c>
      <c r="AV137" s="13" t="s">
        <v>86</v>
      </c>
      <c r="AW137" s="13" t="s">
        <v>39</v>
      </c>
      <c r="AX137" s="13" t="s">
        <v>76</v>
      </c>
      <c r="AY137" s="275" t="s">
        <v>414</v>
      </c>
    </row>
    <row r="138" s="15" customFormat="1">
      <c r="B138" s="287"/>
      <c r="C138" s="288"/>
      <c r="D138" s="252" t="s">
        <v>428</v>
      </c>
      <c r="E138" s="289" t="s">
        <v>21</v>
      </c>
      <c r="F138" s="290" t="s">
        <v>235</v>
      </c>
      <c r="G138" s="288"/>
      <c r="H138" s="291">
        <v>278</v>
      </c>
      <c r="I138" s="292"/>
      <c r="J138" s="288"/>
      <c r="K138" s="288"/>
      <c r="L138" s="293"/>
      <c r="M138" s="294"/>
      <c r="N138" s="295"/>
      <c r="O138" s="295"/>
      <c r="P138" s="295"/>
      <c r="Q138" s="295"/>
      <c r="R138" s="295"/>
      <c r="S138" s="295"/>
      <c r="T138" s="296"/>
      <c r="AT138" s="297" t="s">
        <v>428</v>
      </c>
      <c r="AU138" s="297" t="s">
        <v>86</v>
      </c>
      <c r="AV138" s="15" t="s">
        <v>422</v>
      </c>
      <c r="AW138" s="15" t="s">
        <v>39</v>
      </c>
      <c r="AX138" s="15" t="s">
        <v>83</v>
      </c>
      <c r="AY138" s="297" t="s">
        <v>414</v>
      </c>
    </row>
    <row r="139" s="1" customFormat="1" ht="16.5" customHeight="1">
      <c r="B139" s="47"/>
      <c r="C139" s="298" t="s">
        <v>498</v>
      </c>
      <c r="D139" s="298" t="s">
        <v>841</v>
      </c>
      <c r="E139" s="299" t="s">
        <v>6851</v>
      </c>
      <c r="F139" s="300" t="s">
        <v>6852</v>
      </c>
      <c r="G139" s="301" t="s">
        <v>145</v>
      </c>
      <c r="H139" s="302">
        <v>238</v>
      </c>
      <c r="I139" s="303"/>
      <c r="J139" s="304">
        <f>ROUND(I139*H139,2)</f>
        <v>0</v>
      </c>
      <c r="K139" s="300" t="s">
        <v>21</v>
      </c>
      <c r="L139" s="305"/>
      <c r="M139" s="306" t="s">
        <v>21</v>
      </c>
      <c r="N139" s="307" t="s">
        <v>47</v>
      </c>
      <c r="O139" s="48"/>
      <c r="P139" s="249">
        <f>O139*H139</f>
        <v>0</v>
      </c>
      <c r="Q139" s="249">
        <v>0</v>
      </c>
      <c r="R139" s="249">
        <f>Q139*H139</f>
        <v>0</v>
      </c>
      <c r="S139" s="249">
        <v>0</v>
      </c>
      <c r="T139" s="250">
        <f>S139*H139</f>
        <v>0</v>
      </c>
      <c r="AR139" s="25" t="s">
        <v>818</v>
      </c>
      <c r="AT139" s="25" t="s">
        <v>841</v>
      </c>
      <c r="AU139" s="25" t="s">
        <v>86</v>
      </c>
      <c r="AY139" s="25" t="s">
        <v>414</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690</v>
      </c>
      <c r="BM139" s="25" t="s">
        <v>6853</v>
      </c>
    </row>
    <row r="140" s="12" customFormat="1">
      <c r="B140" s="255"/>
      <c r="C140" s="256"/>
      <c r="D140" s="252" t="s">
        <v>428</v>
      </c>
      <c r="E140" s="257" t="s">
        <v>21</v>
      </c>
      <c r="F140" s="258" t="s">
        <v>6838</v>
      </c>
      <c r="G140" s="256"/>
      <c r="H140" s="257" t="s">
        <v>21</v>
      </c>
      <c r="I140" s="259"/>
      <c r="J140" s="256"/>
      <c r="K140" s="256"/>
      <c r="L140" s="260"/>
      <c r="M140" s="261"/>
      <c r="N140" s="262"/>
      <c r="O140" s="262"/>
      <c r="P140" s="262"/>
      <c r="Q140" s="262"/>
      <c r="R140" s="262"/>
      <c r="S140" s="262"/>
      <c r="T140" s="263"/>
      <c r="AT140" s="264" t="s">
        <v>428</v>
      </c>
      <c r="AU140" s="264" t="s">
        <v>86</v>
      </c>
      <c r="AV140" s="12" t="s">
        <v>83</v>
      </c>
      <c r="AW140" s="12" t="s">
        <v>39</v>
      </c>
      <c r="AX140" s="12" t="s">
        <v>76</v>
      </c>
      <c r="AY140" s="264" t="s">
        <v>414</v>
      </c>
    </row>
    <row r="141" s="13" customFormat="1">
      <c r="B141" s="265"/>
      <c r="C141" s="266"/>
      <c r="D141" s="252" t="s">
        <v>428</v>
      </c>
      <c r="E141" s="267" t="s">
        <v>21</v>
      </c>
      <c r="F141" s="268" t="s">
        <v>6854</v>
      </c>
      <c r="G141" s="266"/>
      <c r="H141" s="269">
        <v>238</v>
      </c>
      <c r="I141" s="270"/>
      <c r="J141" s="266"/>
      <c r="K141" s="266"/>
      <c r="L141" s="271"/>
      <c r="M141" s="272"/>
      <c r="N141" s="273"/>
      <c r="O141" s="273"/>
      <c r="P141" s="273"/>
      <c r="Q141" s="273"/>
      <c r="R141" s="273"/>
      <c r="S141" s="273"/>
      <c r="T141" s="274"/>
      <c r="AT141" s="275" t="s">
        <v>428</v>
      </c>
      <c r="AU141" s="275" t="s">
        <v>86</v>
      </c>
      <c r="AV141" s="13" t="s">
        <v>86</v>
      </c>
      <c r="AW141" s="13" t="s">
        <v>39</v>
      </c>
      <c r="AX141" s="13" t="s">
        <v>83</v>
      </c>
      <c r="AY141" s="275" t="s">
        <v>414</v>
      </c>
    </row>
    <row r="142" s="1" customFormat="1" ht="16.5" customHeight="1">
      <c r="B142" s="47"/>
      <c r="C142" s="298" t="s">
        <v>509</v>
      </c>
      <c r="D142" s="298" t="s">
        <v>841</v>
      </c>
      <c r="E142" s="299" t="s">
        <v>6855</v>
      </c>
      <c r="F142" s="300" t="s">
        <v>6856</v>
      </c>
      <c r="G142" s="301" t="s">
        <v>145</v>
      </c>
      <c r="H142" s="302">
        <v>6394</v>
      </c>
      <c r="I142" s="303"/>
      <c r="J142" s="304">
        <f>ROUND(I142*H142,2)</f>
        <v>0</v>
      </c>
      <c r="K142" s="300" t="s">
        <v>21</v>
      </c>
      <c r="L142" s="305"/>
      <c r="M142" s="306" t="s">
        <v>21</v>
      </c>
      <c r="N142" s="307" t="s">
        <v>47</v>
      </c>
      <c r="O142" s="48"/>
      <c r="P142" s="249">
        <f>O142*H142</f>
        <v>0</v>
      </c>
      <c r="Q142" s="249">
        <v>0</v>
      </c>
      <c r="R142" s="249">
        <f>Q142*H142</f>
        <v>0</v>
      </c>
      <c r="S142" s="249">
        <v>0</v>
      </c>
      <c r="T142" s="250">
        <f>S142*H142</f>
        <v>0</v>
      </c>
      <c r="AR142" s="25" t="s">
        <v>818</v>
      </c>
      <c r="AT142" s="25" t="s">
        <v>841</v>
      </c>
      <c r="AU142" s="25" t="s">
        <v>86</v>
      </c>
      <c r="AY142" s="25" t="s">
        <v>414</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690</v>
      </c>
      <c r="BM142" s="25" t="s">
        <v>6857</v>
      </c>
    </row>
    <row r="143" s="12" customFormat="1">
      <c r="B143" s="255"/>
      <c r="C143" s="256"/>
      <c r="D143" s="252" t="s">
        <v>428</v>
      </c>
      <c r="E143" s="257" t="s">
        <v>21</v>
      </c>
      <c r="F143" s="258" t="s">
        <v>6838</v>
      </c>
      <c r="G143" s="256"/>
      <c r="H143" s="257" t="s">
        <v>21</v>
      </c>
      <c r="I143" s="259"/>
      <c r="J143" s="256"/>
      <c r="K143" s="256"/>
      <c r="L143" s="260"/>
      <c r="M143" s="261"/>
      <c r="N143" s="262"/>
      <c r="O143" s="262"/>
      <c r="P143" s="262"/>
      <c r="Q143" s="262"/>
      <c r="R143" s="262"/>
      <c r="S143" s="262"/>
      <c r="T143" s="263"/>
      <c r="AT143" s="264" t="s">
        <v>428</v>
      </c>
      <c r="AU143" s="264" t="s">
        <v>86</v>
      </c>
      <c r="AV143" s="12" t="s">
        <v>83</v>
      </c>
      <c r="AW143" s="12" t="s">
        <v>39</v>
      </c>
      <c r="AX143" s="12" t="s">
        <v>76</v>
      </c>
      <c r="AY143" s="264" t="s">
        <v>414</v>
      </c>
    </row>
    <row r="144" s="13" customFormat="1">
      <c r="B144" s="265"/>
      <c r="C144" s="266"/>
      <c r="D144" s="252" t="s">
        <v>428</v>
      </c>
      <c r="E144" s="267" t="s">
        <v>21</v>
      </c>
      <c r="F144" s="268" t="s">
        <v>6858</v>
      </c>
      <c r="G144" s="266"/>
      <c r="H144" s="269">
        <v>6394</v>
      </c>
      <c r="I144" s="270"/>
      <c r="J144" s="266"/>
      <c r="K144" s="266"/>
      <c r="L144" s="271"/>
      <c r="M144" s="272"/>
      <c r="N144" s="273"/>
      <c r="O144" s="273"/>
      <c r="P144" s="273"/>
      <c r="Q144" s="273"/>
      <c r="R144" s="273"/>
      <c r="S144" s="273"/>
      <c r="T144" s="274"/>
      <c r="AT144" s="275" t="s">
        <v>428</v>
      </c>
      <c r="AU144" s="275" t="s">
        <v>86</v>
      </c>
      <c r="AV144" s="13" t="s">
        <v>86</v>
      </c>
      <c r="AW144" s="13" t="s">
        <v>39</v>
      </c>
      <c r="AX144" s="13" t="s">
        <v>76</v>
      </c>
      <c r="AY144" s="275" t="s">
        <v>414</v>
      </c>
    </row>
    <row r="145" s="15" customFormat="1">
      <c r="B145" s="287"/>
      <c r="C145" s="288"/>
      <c r="D145" s="252" t="s">
        <v>428</v>
      </c>
      <c r="E145" s="289" t="s">
        <v>21</v>
      </c>
      <c r="F145" s="290" t="s">
        <v>235</v>
      </c>
      <c r="G145" s="288"/>
      <c r="H145" s="291">
        <v>6394</v>
      </c>
      <c r="I145" s="292"/>
      <c r="J145" s="288"/>
      <c r="K145" s="288"/>
      <c r="L145" s="293"/>
      <c r="M145" s="294"/>
      <c r="N145" s="295"/>
      <c r="O145" s="295"/>
      <c r="P145" s="295"/>
      <c r="Q145" s="295"/>
      <c r="R145" s="295"/>
      <c r="S145" s="295"/>
      <c r="T145" s="296"/>
      <c r="AT145" s="297" t="s">
        <v>428</v>
      </c>
      <c r="AU145" s="297" t="s">
        <v>86</v>
      </c>
      <c r="AV145" s="15" t="s">
        <v>422</v>
      </c>
      <c r="AW145" s="15" t="s">
        <v>39</v>
      </c>
      <c r="AX145" s="15" t="s">
        <v>83</v>
      </c>
      <c r="AY145" s="297" t="s">
        <v>414</v>
      </c>
    </row>
    <row r="146" s="1" customFormat="1" ht="16.5" customHeight="1">
      <c r="B146" s="47"/>
      <c r="C146" s="298" t="s">
        <v>530</v>
      </c>
      <c r="D146" s="298" t="s">
        <v>841</v>
      </c>
      <c r="E146" s="299" t="s">
        <v>6859</v>
      </c>
      <c r="F146" s="300" t="s">
        <v>6860</v>
      </c>
      <c r="G146" s="301" t="s">
        <v>145</v>
      </c>
      <c r="H146" s="302">
        <v>120</v>
      </c>
      <c r="I146" s="303"/>
      <c r="J146" s="304">
        <f>ROUND(I146*H146,2)</f>
        <v>0</v>
      </c>
      <c r="K146" s="300" t="s">
        <v>21</v>
      </c>
      <c r="L146" s="305"/>
      <c r="M146" s="306" t="s">
        <v>21</v>
      </c>
      <c r="N146" s="307" t="s">
        <v>47</v>
      </c>
      <c r="O146" s="48"/>
      <c r="P146" s="249">
        <f>O146*H146</f>
        <v>0</v>
      </c>
      <c r="Q146" s="249">
        <v>0</v>
      </c>
      <c r="R146" s="249">
        <f>Q146*H146</f>
        <v>0</v>
      </c>
      <c r="S146" s="249">
        <v>0</v>
      </c>
      <c r="T146" s="250">
        <f>S146*H146</f>
        <v>0</v>
      </c>
      <c r="AR146" s="25" t="s">
        <v>818</v>
      </c>
      <c r="AT146" s="25" t="s">
        <v>841</v>
      </c>
      <c r="AU146" s="25" t="s">
        <v>86</v>
      </c>
      <c r="AY146" s="25" t="s">
        <v>414</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690</v>
      </c>
      <c r="BM146" s="25" t="s">
        <v>6861</v>
      </c>
    </row>
    <row r="147" s="12" customFormat="1">
      <c r="B147" s="255"/>
      <c r="C147" s="256"/>
      <c r="D147" s="252" t="s">
        <v>428</v>
      </c>
      <c r="E147" s="257" t="s">
        <v>21</v>
      </c>
      <c r="F147" s="258" t="s">
        <v>6838</v>
      </c>
      <c r="G147" s="256"/>
      <c r="H147" s="257" t="s">
        <v>21</v>
      </c>
      <c r="I147" s="259"/>
      <c r="J147" s="256"/>
      <c r="K147" s="256"/>
      <c r="L147" s="260"/>
      <c r="M147" s="261"/>
      <c r="N147" s="262"/>
      <c r="O147" s="262"/>
      <c r="P147" s="262"/>
      <c r="Q147" s="262"/>
      <c r="R147" s="262"/>
      <c r="S147" s="262"/>
      <c r="T147" s="263"/>
      <c r="AT147" s="264" t="s">
        <v>428</v>
      </c>
      <c r="AU147" s="264" t="s">
        <v>86</v>
      </c>
      <c r="AV147" s="12" t="s">
        <v>83</v>
      </c>
      <c r="AW147" s="12" t="s">
        <v>39</v>
      </c>
      <c r="AX147" s="12" t="s">
        <v>76</v>
      </c>
      <c r="AY147" s="264" t="s">
        <v>414</v>
      </c>
    </row>
    <row r="148" s="13" customFormat="1">
      <c r="B148" s="265"/>
      <c r="C148" s="266"/>
      <c r="D148" s="252" t="s">
        <v>428</v>
      </c>
      <c r="E148" s="267" t="s">
        <v>21</v>
      </c>
      <c r="F148" s="268" t="s">
        <v>6862</v>
      </c>
      <c r="G148" s="266"/>
      <c r="H148" s="269">
        <v>120</v>
      </c>
      <c r="I148" s="270"/>
      <c r="J148" s="266"/>
      <c r="K148" s="266"/>
      <c r="L148" s="271"/>
      <c r="M148" s="272"/>
      <c r="N148" s="273"/>
      <c r="O148" s="273"/>
      <c r="P148" s="273"/>
      <c r="Q148" s="273"/>
      <c r="R148" s="273"/>
      <c r="S148" s="273"/>
      <c r="T148" s="274"/>
      <c r="AT148" s="275" t="s">
        <v>428</v>
      </c>
      <c r="AU148" s="275" t="s">
        <v>86</v>
      </c>
      <c r="AV148" s="13" t="s">
        <v>86</v>
      </c>
      <c r="AW148" s="13" t="s">
        <v>39</v>
      </c>
      <c r="AX148" s="13" t="s">
        <v>83</v>
      </c>
      <c r="AY148" s="275" t="s">
        <v>414</v>
      </c>
    </row>
    <row r="149" s="1" customFormat="1" ht="16.5" customHeight="1">
      <c r="B149" s="47"/>
      <c r="C149" s="298" t="s">
        <v>542</v>
      </c>
      <c r="D149" s="298" t="s">
        <v>841</v>
      </c>
      <c r="E149" s="299" t="s">
        <v>6863</v>
      </c>
      <c r="F149" s="300" t="s">
        <v>6864</v>
      </c>
      <c r="G149" s="301" t="s">
        <v>145</v>
      </c>
      <c r="H149" s="302">
        <v>62</v>
      </c>
      <c r="I149" s="303"/>
      <c r="J149" s="304">
        <f>ROUND(I149*H149,2)</f>
        <v>0</v>
      </c>
      <c r="K149" s="300" t="s">
        <v>21</v>
      </c>
      <c r="L149" s="305"/>
      <c r="M149" s="306" t="s">
        <v>21</v>
      </c>
      <c r="N149" s="307" t="s">
        <v>47</v>
      </c>
      <c r="O149" s="48"/>
      <c r="P149" s="249">
        <f>O149*H149</f>
        <v>0</v>
      </c>
      <c r="Q149" s="249">
        <v>0</v>
      </c>
      <c r="R149" s="249">
        <f>Q149*H149</f>
        <v>0</v>
      </c>
      <c r="S149" s="249">
        <v>0</v>
      </c>
      <c r="T149" s="250">
        <f>S149*H149</f>
        <v>0</v>
      </c>
      <c r="AR149" s="25" t="s">
        <v>818</v>
      </c>
      <c r="AT149" s="25" t="s">
        <v>841</v>
      </c>
      <c r="AU149" s="25" t="s">
        <v>86</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690</v>
      </c>
      <c r="BM149" s="25" t="s">
        <v>6865</v>
      </c>
    </row>
    <row r="150" s="12" customFormat="1">
      <c r="B150" s="255"/>
      <c r="C150" s="256"/>
      <c r="D150" s="252" t="s">
        <v>428</v>
      </c>
      <c r="E150" s="257" t="s">
        <v>21</v>
      </c>
      <c r="F150" s="258" t="s">
        <v>6838</v>
      </c>
      <c r="G150" s="256"/>
      <c r="H150" s="257" t="s">
        <v>21</v>
      </c>
      <c r="I150" s="259"/>
      <c r="J150" s="256"/>
      <c r="K150" s="256"/>
      <c r="L150" s="260"/>
      <c r="M150" s="261"/>
      <c r="N150" s="262"/>
      <c r="O150" s="262"/>
      <c r="P150" s="262"/>
      <c r="Q150" s="262"/>
      <c r="R150" s="262"/>
      <c r="S150" s="262"/>
      <c r="T150" s="263"/>
      <c r="AT150" s="264" t="s">
        <v>428</v>
      </c>
      <c r="AU150" s="264" t="s">
        <v>86</v>
      </c>
      <c r="AV150" s="12" t="s">
        <v>83</v>
      </c>
      <c r="AW150" s="12" t="s">
        <v>39</v>
      </c>
      <c r="AX150" s="12" t="s">
        <v>76</v>
      </c>
      <c r="AY150" s="264" t="s">
        <v>414</v>
      </c>
    </row>
    <row r="151" s="13" customFormat="1">
      <c r="B151" s="265"/>
      <c r="C151" s="266"/>
      <c r="D151" s="252" t="s">
        <v>428</v>
      </c>
      <c r="E151" s="267" t="s">
        <v>21</v>
      </c>
      <c r="F151" s="268" t="s">
        <v>1097</v>
      </c>
      <c r="G151" s="266"/>
      <c r="H151" s="269">
        <v>62</v>
      </c>
      <c r="I151" s="270"/>
      <c r="J151" s="266"/>
      <c r="K151" s="266"/>
      <c r="L151" s="271"/>
      <c r="M151" s="272"/>
      <c r="N151" s="273"/>
      <c r="O151" s="273"/>
      <c r="P151" s="273"/>
      <c r="Q151" s="273"/>
      <c r="R151" s="273"/>
      <c r="S151" s="273"/>
      <c r="T151" s="274"/>
      <c r="AT151" s="275" t="s">
        <v>428</v>
      </c>
      <c r="AU151" s="275" t="s">
        <v>86</v>
      </c>
      <c r="AV151" s="13" t="s">
        <v>86</v>
      </c>
      <c r="AW151" s="13" t="s">
        <v>39</v>
      </c>
      <c r="AX151" s="13" t="s">
        <v>76</v>
      </c>
      <c r="AY151" s="275" t="s">
        <v>414</v>
      </c>
    </row>
    <row r="152" s="15" customFormat="1">
      <c r="B152" s="287"/>
      <c r="C152" s="288"/>
      <c r="D152" s="252" t="s">
        <v>428</v>
      </c>
      <c r="E152" s="289" t="s">
        <v>21</v>
      </c>
      <c r="F152" s="290" t="s">
        <v>235</v>
      </c>
      <c r="G152" s="288"/>
      <c r="H152" s="291">
        <v>62</v>
      </c>
      <c r="I152" s="292"/>
      <c r="J152" s="288"/>
      <c r="K152" s="288"/>
      <c r="L152" s="293"/>
      <c r="M152" s="294"/>
      <c r="N152" s="295"/>
      <c r="O152" s="295"/>
      <c r="P152" s="295"/>
      <c r="Q152" s="295"/>
      <c r="R152" s="295"/>
      <c r="S152" s="295"/>
      <c r="T152" s="296"/>
      <c r="AT152" s="297" t="s">
        <v>428</v>
      </c>
      <c r="AU152" s="297" t="s">
        <v>86</v>
      </c>
      <c r="AV152" s="15" t="s">
        <v>422</v>
      </c>
      <c r="AW152" s="15" t="s">
        <v>39</v>
      </c>
      <c r="AX152" s="15" t="s">
        <v>83</v>
      </c>
      <c r="AY152" s="297" t="s">
        <v>414</v>
      </c>
    </row>
    <row r="153" s="1" customFormat="1" ht="16.5" customHeight="1">
      <c r="B153" s="47"/>
      <c r="C153" s="298" t="s">
        <v>606</v>
      </c>
      <c r="D153" s="298" t="s">
        <v>841</v>
      </c>
      <c r="E153" s="299" t="s">
        <v>6866</v>
      </c>
      <c r="F153" s="300" t="s">
        <v>6867</v>
      </c>
      <c r="G153" s="301" t="s">
        <v>145</v>
      </c>
      <c r="H153" s="302">
        <v>586</v>
      </c>
      <c r="I153" s="303"/>
      <c r="J153" s="304">
        <f>ROUND(I153*H153,2)</f>
        <v>0</v>
      </c>
      <c r="K153" s="300" t="s">
        <v>21</v>
      </c>
      <c r="L153" s="305"/>
      <c r="M153" s="306" t="s">
        <v>21</v>
      </c>
      <c r="N153" s="307" t="s">
        <v>47</v>
      </c>
      <c r="O153" s="48"/>
      <c r="P153" s="249">
        <f>O153*H153</f>
        <v>0</v>
      </c>
      <c r="Q153" s="249">
        <v>0</v>
      </c>
      <c r="R153" s="249">
        <f>Q153*H153</f>
        <v>0</v>
      </c>
      <c r="S153" s="249">
        <v>0</v>
      </c>
      <c r="T153" s="250">
        <f>S153*H153</f>
        <v>0</v>
      </c>
      <c r="AR153" s="25" t="s">
        <v>818</v>
      </c>
      <c r="AT153" s="25" t="s">
        <v>841</v>
      </c>
      <c r="AU153" s="25" t="s">
        <v>86</v>
      </c>
      <c r="AY153" s="25" t="s">
        <v>414</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690</v>
      </c>
      <c r="BM153" s="25" t="s">
        <v>6868</v>
      </c>
    </row>
    <row r="154" s="12" customFormat="1">
      <c r="B154" s="255"/>
      <c r="C154" s="256"/>
      <c r="D154" s="252" t="s">
        <v>428</v>
      </c>
      <c r="E154" s="257" t="s">
        <v>21</v>
      </c>
      <c r="F154" s="258" t="s">
        <v>6838</v>
      </c>
      <c r="G154" s="256"/>
      <c r="H154" s="257" t="s">
        <v>21</v>
      </c>
      <c r="I154" s="259"/>
      <c r="J154" s="256"/>
      <c r="K154" s="256"/>
      <c r="L154" s="260"/>
      <c r="M154" s="261"/>
      <c r="N154" s="262"/>
      <c r="O154" s="262"/>
      <c r="P154" s="262"/>
      <c r="Q154" s="262"/>
      <c r="R154" s="262"/>
      <c r="S154" s="262"/>
      <c r="T154" s="263"/>
      <c r="AT154" s="264" t="s">
        <v>428</v>
      </c>
      <c r="AU154" s="264" t="s">
        <v>86</v>
      </c>
      <c r="AV154" s="12" t="s">
        <v>83</v>
      </c>
      <c r="AW154" s="12" t="s">
        <v>39</v>
      </c>
      <c r="AX154" s="12" t="s">
        <v>76</v>
      </c>
      <c r="AY154" s="264" t="s">
        <v>414</v>
      </c>
    </row>
    <row r="155" s="13" customFormat="1">
      <c r="B155" s="265"/>
      <c r="C155" s="266"/>
      <c r="D155" s="252" t="s">
        <v>428</v>
      </c>
      <c r="E155" s="267" t="s">
        <v>21</v>
      </c>
      <c r="F155" s="268" t="s">
        <v>6869</v>
      </c>
      <c r="G155" s="266"/>
      <c r="H155" s="269">
        <v>586</v>
      </c>
      <c r="I155" s="270"/>
      <c r="J155" s="266"/>
      <c r="K155" s="266"/>
      <c r="L155" s="271"/>
      <c r="M155" s="272"/>
      <c r="N155" s="273"/>
      <c r="O155" s="273"/>
      <c r="P155" s="273"/>
      <c r="Q155" s="273"/>
      <c r="R155" s="273"/>
      <c r="S155" s="273"/>
      <c r="T155" s="274"/>
      <c r="AT155" s="275" t="s">
        <v>428</v>
      </c>
      <c r="AU155" s="275" t="s">
        <v>86</v>
      </c>
      <c r="AV155" s="13" t="s">
        <v>86</v>
      </c>
      <c r="AW155" s="13" t="s">
        <v>39</v>
      </c>
      <c r="AX155" s="13" t="s">
        <v>83</v>
      </c>
      <c r="AY155" s="275" t="s">
        <v>414</v>
      </c>
    </row>
    <row r="156" s="1" customFormat="1" ht="16.5" customHeight="1">
      <c r="B156" s="47"/>
      <c r="C156" s="298" t="s">
        <v>628</v>
      </c>
      <c r="D156" s="298" t="s">
        <v>841</v>
      </c>
      <c r="E156" s="299" t="s">
        <v>6870</v>
      </c>
      <c r="F156" s="300" t="s">
        <v>6871</v>
      </c>
      <c r="G156" s="301" t="s">
        <v>145</v>
      </c>
      <c r="H156" s="302">
        <v>3622</v>
      </c>
      <c r="I156" s="303"/>
      <c r="J156" s="304">
        <f>ROUND(I156*H156,2)</f>
        <v>0</v>
      </c>
      <c r="K156" s="300" t="s">
        <v>21</v>
      </c>
      <c r="L156" s="305"/>
      <c r="M156" s="306" t="s">
        <v>21</v>
      </c>
      <c r="N156" s="307" t="s">
        <v>47</v>
      </c>
      <c r="O156" s="48"/>
      <c r="P156" s="249">
        <f>O156*H156</f>
        <v>0</v>
      </c>
      <c r="Q156" s="249">
        <v>0</v>
      </c>
      <c r="R156" s="249">
        <f>Q156*H156</f>
        <v>0</v>
      </c>
      <c r="S156" s="249">
        <v>0</v>
      </c>
      <c r="T156" s="250">
        <f>S156*H156</f>
        <v>0</v>
      </c>
      <c r="AR156" s="25" t="s">
        <v>818</v>
      </c>
      <c r="AT156" s="25" t="s">
        <v>841</v>
      </c>
      <c r="AU156" s="25" t="s">
        <v>86</v>
      </c>
      <c r="AY156" s="25" t="s">
        <v>414</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690</v>
      </c>
      <c r="BM156" s="25" t="s">
        <v>6872</v>
      </c>
    </row>
    <row r="157" s="12" customFormat="1">
      <c r="B157" s="255"/>
      <c r="C157" s="256"/>
      <c r="D157" s="252" t="s">
        <v>428</v>
      </c>
      <c r="E157" s="257" t="s">
        <v>21</v>
      </c>
      <c r="F157" s="258" t="s">
        <v>6838</v>
      </c>
      <c r="G157" s="256"/>
      <c r="H157" s="257" t="s">
        <v>21</v>
      </c>
      <c r="I157" s="259"/>
      <c r="J157" s="256"/>
      <c r="K157" s="256"/>
      <c r="L157" s="260"/>
      <c r="M157" s="261"/>
      <c r="N157" s="262"/>
      <c r="O157" s="262"/>
      <c r="P157" s="262"/>
      <c r="Q157" s="262"/>
      <c r="R157" s="262"/>
      <c r="S157" s="262"/>
      <c r="T157" s="263"/>
      <c r="AT157" s="264" t="s">
        <v>428</v>
      </c>
      <c r="AU157" s="264" t="s">
        <v>86</v>
      </c>
      <c r="AV157" s="12" t="s">
        <v>83</v>
      </c>
      <c r="AW157" s="12" t="s">
        <v>39</v>
      </c>
      <c r="AX157" s="12" t="s">
        <v>76</v>
      </c>
      <c r="AY157" s="264" t="s">
        <v>414</v>
      </c>
    </row>
    <row r="158" s="13" customFormat="1">
      <c r="B158" s="265"/>
      <c r="C158" s="266"/>
      <c r="D158" s="252" t="s">
        <v>428</v>
      </c>
      <c r="E158" s="267" t="s">
        <v>21</v>
      </c>
      <c r="F158" s="268" t="s">
        <v>6873</v>
      </c>
      <c r="G158" s="266"/>
      <c r="H158" s="269">
        <v>3622</v>
      </c>
      <c r="I158" s="270"/>
      <c r="J158" s="266"/>
      <c r="K158" s="266"/>
      <c r="L158" s="271"/>
      <c r="M158" s="272"/>
      <c r="N158" s="273"/>
      <c r="O158" s="273"/>
      <c r="P158" s="273"/>
      <c r="Q158" s="273"/>
      <c r="R158" s="273"/>
      <c r="S158" s="273"/>
      <c r="T158" s="274"/>
      <c r="AT158" s="275" t="s">
        <v>428</v>
      </c>
      <c r="AU158" s="275" t="s">
        <v>86</v>
      </c>
      <c r="AV158" s="13" t="s">
        <v>86</v>
      </c>
      <c r="AW158" s="13" t="s">
        <v>39</v>
      </c>
      <c r="AX158" s="13" t="s">
        <v>76</v>
      </c>
      <c r="AY158" s="275" t="s">
        <v>414</v>
      </c>
    </row>
    <row r="159" s="15" customFormat="1">
      <c r="B159" s="287"/>
      <c r="C159" s="288"/>
      <c r="D159" s="252" t="s">
        <v>428</v>
      </c>
      <c r="E159" s="289" t="s">
        <v>21</v>
      </c>
      <c r="F159" s="290" t="s">
        <v>235</v>
      </c>
      <c r="G159" s="288"/>
      <c r="H159" s="291">
        <v>3622</v>
      </c>
      <c r="I159" s="292"/>
      <c r="J159" s="288"/>
      <c r="K159" s="288"/>
      <c r="L159" s="293"/>
      <c r="M159" s="294"/>
      <c r="N159" s="295"/>
      <c r="O159" s="295"/>
      <c r="P159" s="295"/>
      <c r="Q159" s="295"/>
      <c r="R159" s="295"/>
      <c r="S159" s="295"/>
      <c r="T159" s="296"/>
      <c r="AT159" s="297" t="s">
        <v>428</v>
      </c>
      <c r="AU159" s="297" t="s">
        <v>86</v>
      </c>
      <c r="AV159" s="15" t="s">
        <v>422</v>
      </c>
      <c r="AW159" s="15" t="s">
        <v>39</v>
      </c>
      <c r="AX159" s="15" t="s">
        <v>83</v>
      </c>
      <c r="AY159" s="297" t="s">
        <v>414</v>
      </c>
    </row>
    <row r="160" s="1" customFormat="1" ht="16.5" customHeight="1">
      <c r="B160" s="47"/>
      <c r="C160" s="298" t="s">
        <v>639</v>
      </c>
      <c r="D160" s="298" t="s">
        <v>841</v>
      </c>
      <c r="E160" s="299" t="s">
        <v>6874</v>
      </c>
      <c r="F160" s="300" t="s">
        <v>6875</v>
      </c>
      <c r="G160" s="301" t="s">
        <v>145</v>
      </c>
      <c r="H160" s="302">
        <v>48</v>
      </c>
      <c r="I160" s="303"/>
      <c r="J160" s="304">
        <f>ROUND(I160*H160,2)</f>
        <v>0</v>
      </c>
      <c r="K160" s="300" t="s">
        <v>21</v>
      </c>
      <c r="L160" s="305"/>
      <c r="M160" s="306" t="s">
        <v>21</v>
      </c>
      <c r="N160" s="307" t="s">
        <v>47</v>
      </c>
      <c r="O160" s="48"/>
      <c r="P160" s="249">
        <f>O160*H160</f>
        <v>0</v>
      </c>
      <c r="Q160" s="249">
        <v>0</v>
      </c>
      <c r="R160" s="249">
        <f>Q160*H160</f>
        <v>0</v>
      </c>
      <c r="S160" s="249">
        <v>0</v>
      </c>
      <c r="T160" s="250">
        <f>S160*H160</f>
        <v>0</v>
      </c>
      <c r="AR160" s="25" t="s">
        <v>818</v>
      </c>
      <c r="AT160" s="25" t="s">
        <v>841</v>
      </c>
      <c r="AU160" s="25" t="s">
        <v>86</v>
      </c>
      <c r="AY160" s="25" t="s">
        <v>414</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690</v>
      </c>
      <c r="BM160" s="25" t="s">
        <v>6876</v>
      </c>
    </row>
    <row r="161" s="12" customFormat="1">
      <c r="B161" s="255"/>
      <c r="C161" s="256"/>
      <c r="D161" s="252" t="s">
        <v>428</v>
      </c>
      <c r="E161" s="257" t="s">
        <v>21</v>
      </c>
      <c r="F161" s="258" t="s">
        <v>6838</v>
      </c>
      <c r="G161" s="256"/>
      <c r="H161" s="257" t="s">
        <v>21</v>
      </c>
      <c r="I161" s="259"/>
      <c r="J161" s="256"/>
      <c r="K161" s="256"/>
      <c r="L161" s="260"/>
      <c r="M161" s="261"/>
      <c r="N161" s="262"/>
      <c r="O161" s="262"/>
      <c r="P161" s="262"/>
      <c r="Q161" s="262"/>
      <c r="R161" s="262"/>
      <c r="S161" s="262"/>
      <c r="T161" s="263"/>
      <c r="AT161" s="264" t="s">
        <v>428</v>
      </c>
      <c r="AU161" s="264" t="s">
        <v>86</v>
      </c>
      <c r="AV161" s="12" t="s">
        <v>83</v>
      </c>
      <c r="AW161" s="12" t="s">
        <v>39</v>
      </c>
      <c r="AX161" s="12" t="s">
        <v>76</v>
      </c>
      <c r="AY161" s="264" t="s">
        <v>414</v>
      </c>
    </row>
    <row r="162" s="13" customFormat="1">
      <c r="B162" s="265"/>
      <c r="C162" s="266"/>
      <c r="D162" s="252" t="s">
        <v>428</v>
      </c>
      <c r="E162" s="267" t="s">
        <v>21</v>
      </c>
      <c r="F162" s="268" t="s">
        <v>6877</v>
      </c>
      <c r="G162" s="266"/>
      <c r="H162" s="269">
        <v>48</v>
      </c>
      <c r="I162" s="270"/>
      <c r="J162" s="266"/>
      <c r="K162" s="266"/>
      <c r="L162" s="271"/>
      <c r="M162" s="272"/>
      <c r="N162" s="273"/>
      <c r="O162" s="273"/>
      <c r="P162" s="273"/>
      <c r="Q162" s="273"/>
      <c r="R162" s="273"/>
      <c r="S162" s="273"/>
      <c r="T162" s="274"/>
      <c r="AT162" s="275" t="s">
        <v>428</v>
      </c>
      <c r="AU162" s="275" t="s">
        <v>86</v>
      </c>
      <c r="AV162" s="13" t="s">
        <v>86</v>
      </c>
      <c r="AW162" s="13" t="s">
        <v>39</v>
      </c>
      <c r="AX162" s="13" t="s">
        <v>83</v>
      </c>
      <c r="AY162" s="275" t="s">
        <v>414</v>
      </c>
    </row>
    <row r="163" s="1" customFormat="1" ht="16.5" customHeight="1">
      <c r="B163" s="47"/>
      <c r="C163" s="298" t="s">
        <v>659</v>
      </c>
      <c r="D163" s="298" t="s">
        <v>841</v>
      </c>
      <c r="E163" s="299" t="s">
        <v>6878</v>
      </c>
      <c r="F163" s="300" t="s">
        <v>6879</v>
      </c>
      <c r="G163" s="301" t="s">
        <v>145</v>
      </c>
      <c r="H163" s="302">
        <v>42</v>
      </c>
      <c r="I163" s="303"/>
      <c r="J163" s="304">
        <f>ROUND(I163*H163,2)</f>
        <v>0</v>
      </c>
      <c r="K163" s="300" t="s">
        <v>21</v>
      </c>
      <c r="L163" s="305"/>
      <c r="M163" s="306" t="s">
        <v>21</v>
      </c>
      <c r="N163" s="307" t="s">
        <v>47</v>
      </c>
      <c r="O163" s="48"/>
      <c r="P163" s="249">
        <f>O163*H163</f>
        <v>0</v>
      </c>
      <c r="Q163" s="249">
        <v>0</v>
      </c>
      <c r="R163" s="249">
        <f>Q163*H163</f>
        <v>0</v>
      </c>
      <c r="S163" s="249">
        <v>0</v>
      </c>
      <c r="T163" s="250">
        <f>S163*H163</f>
        <v>0</v>
      </c>
      <c r="AR163" s="25" t="s">
        <v>818</v>
      </c>
      <c r="AT163" s="25" t="s">
        <v>841</v>
      </c>
      <c r="AU163" s="25" t="s">
        <v>86</v>
      </c>
      <c r="AY163" s="25" t="s">
        <v>414</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690</v>
      </c>
      <c r="BM163" s="25" t="s">
        <v>6880</v>
      </c>
    </row>
    <row r="164" s="12" customFormat="1">
      <c r="B164" s="255"/>
      <c r="C164" s="256"/>
      <c r="D164" s="252" t="s">
        <v>428</v>
      </c>
      <c r="E164" s="257" t="s">
        <v>21</v>
      </c>
      <c r="F164" s="258" t="s">
        <v>6838</v>
      </c>
      <c r="G164" s="256"/>
      <c r="H164" s="257" t="s">
        <v>21</v>
      </c>
      <c r="I164" s="259"/>
      <c r="J164" s="256"/>
      <c r="K164" s="256"/>
      <c r="L164" s="260"/>
      <c r="M164" s="261"/>
      <c r="N164" s="262"/>
      <c r="O164" s="262"/>
      <c r="P164" s="262"/>
      <c r="Q164" s="262"/>
      <c r="R164" s="262"/>
      <c r="S164" s="262"/>
      <c r="T164" s="263"/>
      <c r="AT164" s="264" t="s">
        <v>428</v>
      </c>
      <c r="AU164" s="264" t="s">
        <v>86</v>
      </c>
      <c r="AV164" s="12" t="s">
        <v>83</v>
      </c>
      <c r="AW164" s="12" t="s">
        <v>39</v>
      </c>
      <c r="AX164" s="12" t="s">
        <v>76</v>
      </c>
      <c r="AY164" s="264" t="s">
        <v>414</v>
      </c>
    </row>
    <row r="165" s="13" customFormat="1">
      <c r="B165" s="265"/>
      <c r="C165" s="266"/>
      <c r="D165" s="252" t="s">
        <v>428</v>
      </c>
      <c r="E165" s="267" t="s">
        <v>21</v>
      </c>
      <c r="F165" s="268" t="s">
        <v>912</v>
      </c>
      <c r="G165" s="266"/>
      <c r="H165" s="269">
        <v>42</v>
      </c>
      <c r="I165" s="270"/>
      <c r="J165" s="266"/>
      <c r="K165" s="266"/>
      <c r="L165" s="271"/>
      <c r="M165" s="272"/>
      <c r="N165" s="273"/>
      <c r="O165" s="273"/>
      <c r="P165" s="273"/>
      <c r="Q165" s="273"/>
      <c r="R165" s="273"/>
      <c r="S165" s="273"/>
      <c r="T165" s="274"/>
      <c r="AT165" s="275" t="s">
        <v>428</v>
      </c>
      <c r="AU165" s="275" t="s">
        <v>86</v>
      </c>
      <c r="AV165" s="13" t="s">
        <v>86</v>
      </c>
      <c r="AW165" s="13" t="s">
        <v>39</v>
      </c>
      <c r="AX165" s="13" t="s">
        <v>76</v>
      </c>
      <c r="AY165" s="275" t="s">
        <v>414</v>
      </c>
    </row>
    <row r="166" s="15" customFormat="1">
      <c r="B166" s="287"/>
      <c r="C166" s="288"/>
      <c r="D166" s="252" t="s">
        <v>428</v>
      </c>
      <c r="E166" s="289" t="s">
        <v>21</v>
      </c>
      <c r="F166" s="290" t="s">
        <v>235</v>
      </c>
      <c r="G166" s="288"/>
      <c r="H166" s="291">
        <v>42</v>
      </c>
      <c r="I166" s="292"/>
      <c r="J166" s="288"/>
      <c r="K166" s="288"/>
      <c r="L166" s="293"/>
      <c r="M166" s="294"/>
      <c r="N166" s="295"/>
      <c r="O166" s="295"/>
      <c r="P166" s="295"/>
      <c r="Q166" s="295"/>
      <c r="R166" s="295"/>
      <c r="S166" s="295"/>
      <c r="T166" s="296"/>
      <c r="AT166" s="297" t="s">
        <v>428</v>
      </c>
      <c r="AU166" s="297" t="s">
        <v>86</v>
      </c>
      <c r="AV166" s="15" t="s">
        <v>422</v>
      </c>
      <c r="AW166" s="15" t="s">
        <v>39</v>
      </c>
      <c r="AX166" s="15" t="s">
        <v>83</v>
      </c>
      <c r="AY166" s="297" t="s">
        <v>414</v>
      </c>
    </row>
    <row r="167" s="1" customFormat="1" ht="16.5" customHeight="1">
      <c r="B167" s="47"/>
      <c r="C167" s="298" t="s">
        <v>669</v>
      </c>
      <c r="D167" s="298" t="s">
        <v>841</v>
      </c>
      <c r="E167" s="299" t="s">
        <v>6881</v>
      </c>
      <c r="F167" s="300" t="s">
        <v>6882</v>
      </c>
      <c r="G167" s="301" t="s">
        <v>145</v>
      </c>
      <c r="H167" s="302">
        <v>65</v>
      </c>
      <c r="I167" s="303"/>
      <c r="J167" s="304">
        <f>ROUND(I167*H167,2)</f>
        <v>0</v>
      </c>
      <c r="K167" s="300" t="s">
        <v>21</v>
      </c>
      <c r="L167" s="305"/>
      <c r="M167" s="306" t="s">
        <v>21</v>
      </c>
      <c r="N167" s="307" t="s">
        <v>47</v>
      </c>
      <c r="O167" s="48"/>
      <c r="P167" s="249">
        <f>O167*H167</f>
        <v>0</v>
      </c>
      <c r="Q167" s="249">
        <v>0</v>
      </c>
      <c r="R167" s="249">
        <f>Q167*H167</f>
        <v>0</v>
      </c>
      <c r="S167" s="249">
        <v>0</v>
      </c>
      <c r="T167" s="250">
        <f>S167*H167</f>
        <v>0</v>
      </c>
      <c r="AR167" s="25" t="s">
        <v>818</v>
      </c>
      <c r="AT167" s="25" t="s">
        <v>841</v>
      </c>
      <c r="AU167" s="25" t="s">
        <v>86</v>
      </c>
      <c r="AY167" s="25" t="s">
        <v>414</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690</v>
      </c>
      <c r="BM167" s="25" t="s">
        <v>6883</v>
      </c>
    </row>
    <row r="168" s="12" customFormat="1">
      <c r="B168" s="255"/>
      <c r="C168" s="256"/>
      <c r="D168" s="252" t="s">
        <v>428</v>
      </c>
      <c r="E168" s="257" t="s">
        <v>21</v>
      </c>
      <c r="F168" s="258" t="s">
        <v>6838</v>
      </c>
      <c r="G168" s="256"/>
      <c r="H168" s="257" t="s">
        <v>21</v>
      </c>
      <c r="I168" s="259"/>
      <c r="J168" s="256"/>
      <c r="K168" s="256"/>
      <c r="L168" s="260"/>
      <c r="M168" s="261"/>
      <c r="N168" s="262"/>
      <c r="O168" s="262"/>
      <c r="P168" s="262"/>
      <c r="Q168" s="262"/>
      <c r="R168" s="262"/>
      <c r="S168" s="262"/>
      <c r="T168" s="263"/>
      <c r="AT168" s="264" t="s">
        <v>428</v>
      </c>
      <c r="AU168" s="264" t="s">
        <v>86</v>
      </c>
      <c r="AV168" s="12" t="s">
        <v>83</v>
      </c>
      <c r="AW168" s="12" t="s">
        <v>39</v>
      </c>
      <c r="AX168" s="12" t="s">
        <v>76</v>
      </c>
      <c r="AY168" s="264" t="s">
        <v>414</v>
      </c>
    </row>
    <row r="169" s="13" customFormat="1">
      <c r="B169" s="265"/>
      <c r="C169" s="266"/>
      <c r="D169" s="252" t="s">
        <v>428</v>
      </c>
      <c r="E169" s="267" t="s">
        <v>21</v>
      </c>
      <c r="F169" s="268" t="s">
        <v>6884</v>
      </c>
      <c r="G169" s="266"/>
      <c r="H169" s="269">
        <v>65</v>
      </c>
      <c r="I169" s="270"/>
      <c r="J169" s="266"/>
      <c r="K169" s="266"/>
      <c r="L169" s="271"/>
      <c r="M169" s="272"/>
      <c r="N169" s="273"/>
      <c r="O169" s="273"/>
      <c r="P169" s="273"/>
      <c r="Q169" s="273"/>
      <c r="R169" s="273"/>
      <c r="S169" s="273"/>
      <c r="T169" s="274"/>
      <c r="AT169" s="275" t="s">
        <v>428</v>
      </c>
      <c r="AU169" s="275" t="s">
        <v>86</v>
      </c>
      <c r="AV169" s="13" t="s">
        <v>86</v>
      </c>
      <c r="AW169" s="13" t="s">
        <v>39</v>
      </c>
      <c r="AX169" s="13" t="s">
        <v>83</v>
      </c>
      <c r="AY169" s="275" t="s">
        <v>414</v>
      </c>
    </row>
    <row r="170" s="1" customFormat="1" ht="16.5" customHeight="1">
      <c r="B170" s="47"/>
      <c r="C170" s="298" t="s">
        <v>675</v>
      </c>
      <c r="D170" s="298" t="s">
        <v>841</v>
      </c>
      <c r="E170" s="299" t="s">
        <v>6885</v>
      </c>
      <c r="F170" s="300" t="s">
        <v>6886</v>
      </c>
      <c r="G170" s="301" t="s">
        <v>145</v>
      </c>
      <c r="H170" s="302">
        <v>158</v>
      </c>
      <c r="I170" s="303"/>
      <c r="J170" s="304">
        <f>ROUND(I170*H170,2)</f>
        <v>0</v>
      </c>
      <c r="K170" s="300" t="s">
        <v>21</v>
      </c>
      <c r="L170" s="305"/>
      <c r="M170" s="306" t="s">
        <v>21</v>
      </c>
      <c r="N170" s="307" t="s">
        <v>47</v>
      </c>
      <c r="O170" s="48"/>
      <c r="P170" s="249">
        <f>O170*H170</f>
        <v>0</v>
      </c>
      <c r="Q170" s="249">
        <v>0</v>
      </c>
      <c r="R170" s="249">
        <f>Q170*H170</f>
        <v>0</v>
      </c>
      <c r="S170" s="249">
        <v>0</v>
      </c>
      <c r="T170" s="250">
        <f>S170*H170</f>
        <v>0</v>
      </c>
      <c r="AR170" s="25" t="s">
        <v>818</v>
      </c>
      <c r="AT170" s="25" t="s">
        <v>841</v>
      </c>
      <c r="AU170" s="25" t="s">
        <v>86</v>
      </c>
      <c r="AY170" s="25" t="s">
        <v>414</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690</v>
      </c>
      <c r="BM170" s="25" t="s">
        <v>6887</v>
      </c>
    </row>
    <row r="171" s="12" customFormat="1">
      <c r="B171" s="255"/>
      <c r="C171" s="256"/>
      <c r="D171" s="252" t="s">
        <v>428</v>
      </c>
      <c r="E171" s="257" t="s">
        <v>21</v>
      </c>
      <c r="F171" s="258" t="s">
        <v>6838</v>
      </c>
      <c r="G171" s="256"/>
      <c r="H171" s="257" t="s">
        <v>21</v>
      </c>
      <c r="I171" s="259"/>
      <c r="J171" s="256"/>
      <c r="K171" s="256"/>
      <c r="L171" s="260"/>
      <c r="M171" s="261"/>
      <c r="N171" s="262"/>
      <c r="O171" s="262"/>
      <c r="P171" s="262"/>
      <c r="Q171" s="262"/>
      <c r="R171" s="262"/>
      <c r="S171" s="262"/>
      <c r="T171" s="263"/>
      <c r="AT171" s="264" t="s">
        <v>428</v>
      </c>
      <c r="AU171" s="264" t="s">
        <v>86</v>
      </c>
      <c r="AV171" s="12" t="s">
        <v>83</v>
      </c>
      <c r="AW171" s="12" t="s">
        <v>39</v>
      </c>
      <c r="AX171" s="12" t="s">
        <v>76</v>
      </c>
      <c r="AY171" s="264" t="s">
        <v>414</v>
      </c>
    </row>
    <row r="172" s="13" customFormat="1">
      <c r="B172" s="265"/>
      <c r="C172" s="266"/>
      <c r="D172" s="252" t="s">
        <v>428</v>
      </c>
      <c r="E172" s="267" t="s">
        <v>21</v>
      </c>
      <c r="F172" s="268" t="s">
        <v>1767</v>
      </c>
      <c r="G172" s="266"/>
      <c r="H172" s="269">
        <v>158</v>
      </c>
      <c r="I172" s="270"/>
      <c r="J172" s="266"/>
      <c r="K172" s="266"/>
      <c r="L172" s="271"/>
      <c r="M172" s="272"/>
      <c r="N172" s="273"/>
      <c r="O172" s="273"/>
      <c r="P172" s="273"/>
      <c r="Q172" s="273"/>
      <c r="R172" s="273"/>
      <c r="S172" s="273"/>
      <c r="T172" s="274"/>
      <c r="AT172" s="275" t="s">
        <v>428</v>
      </c>
      <c r="AU172" s="275" t="s">
        <v>86</v>
      </c>
      <c r="AV172" s="13" t="s">
        <v>86</v>
      </c>
      <c r="AW172" s="13" t="s">
        <v>39</v>
      </c>
      <c r="AX172" s="13" t="s">
        <v>76</v>
      </c>
      <c r="AY172" s="275" t="s">
        <v>414</v>
      </c>
    </row>
    <row r="173" s="15" customFormat="1">
      <c r="B173" s="287"/>
      <c r="C173" s="288"/>
      <c r="D173" s="252" t="s">
        <v>428</v>
      </c>
      <c r="E173" s="289" t="s">
        <v>21</v>
      </c>
      <c r="F173" s="290" t="s">
        <v>235</v>
      </c>
      <c r="G173" s="288"/>
      <c r="H173" s="291">
        <v>158</v>
      </c>
      <c r="I173" s="292"/>
      <c r="J173" s="288"/>
      <c r="K173" s="288"/>
      <c r="L173" s="293"/>
      <c r="M173" s="294"/>
      <c r="N173" s="295"/>
      <c r="O173" s="295"/>
      <c r="P173" s="295"/>
      <c r="Q173" s="295"/>
      <c r="R173" s="295"/>
      <c r="S173" s="295"/>
      <c r="T173" s="296"/>
      <c r="AT173" s="297" t="s">
        <v>428</v>
      </c>
      <c r="AU173" s="297" t="s">
        <v>86</v>
      </c>
      <c r="AV173" s="15" t="s">
        <v>422</v>
      </c>
      <c r="AW173" s="15" t="s">
        <v>39</v>
      </c>
      <c r="AX173" s="15" t="s">
        <v>83</v>
      </c>
      <c r="AY173" s="297" t="s">
        <v>414</v>
      </c>
    </row>
    <row r="174" s="1" customFormat="1" ht="16.5" customHeight="1">
      <c r="B174" s="47"/>
      <c r="C174" s="298" t="s">
        <v>10</v>
      </c>
      <c r="D174" s="298" t="s">
        <v>841</v>
      </c>
      <c r="E174" s="299" t="s">
        <v>6888</v>
      </c>
      <c r="F174" s="300" t="s">
        <v>6889</v>
      </c>
      <c r="G174" s="301" t="s">
        <v>145</v>
      </c>
      <c r="H174" s="302">
        <v>88</v>
      </c>
      <c r="I174" s="303"/>
      <c r="J174" s="304">
        <f>ROUND(I174*H174,2)</f>
        <v>0</v>
      </c>
      <c r="K174" s="300" t="s">
        <v>21</v>
      </c>
      <c r="L174" s="305"/>
      <c r="M174" s="306" t="s">
        <v>21</v>
      </c>
      <c r="N174" s="307" t="s">
        <v>47</v>
      </c>
      <c r="O174" s="48"/>
      <c r="P174" s="249">
        <f>O174*H174</f>
        <v>0</v>
      </c>
      <c r="Q174" s="249">
        <v>0</v>
      </c>
      <c r="R174" s="249">
        <f>Q174*H174</f>
        <v>0</v>
      </c>
      <c r="S174" s="249">
        <v>0</v>
      </c>
      <c r="T174" s="250">
        <f>S174*H174</f>
        <v>0</v>
      </c>
      <c r="AR174" s="25" t="s">
        <v>818</v>
      </c>
      <c r="AT174" s="25" t="s">
        <v>841</v>
      </c>
      <c r="AU174" s="25" t="s">
        <v>86</v>
      </c>
      <c r="AY174" s="25" t="s">
        <v>414</v>
      </c>
      <c r="BE174" s="251">
        <f>IF(N174="základní",J174,0)</f>
        <v>0</v>
      </c>
      <c r="BF174" s="251">
        <f>IF(N174="snížená",J174,0)</f>
        <v>0</v>
      </c>
      <c r="BG174" s="251">
        <f>IF(N174="zákl. přenesená",J174,0)</f>
        <v>0</v>
      </c>
      <c r="BH174" s="251">
        <f>IF(N174="sníž. přenesená",J174,0)</f>
        <v>0</v>
      </c>
      <c r="BI174" s="251">
        <f>IF(N174="nulová",J174,0)</f>
        <v>0</v>
      </c>
      <c r="BJ174" s="25" t="s">
        <v>83</v>
      </c>
      <c r="BK174" s="251">
        <f>ROUND(I174*H174,2)</f>
        <v>0</v>
      </c>
      <c r="BL174" s="25" t="s">
        <v>690</v>
      </c>
      <c r="BM174" s="25" t="s">
        <v>6890</v>
      </c>
    </row>
    <row r="175" s="12" customFormat="1">
      <c r="B175" s="255"/>
      <c r="C175" s="256"/>
      <c r="D175" s="252" t="s">
        <v>428</v>
      </c>
      <c r="E175" s="257" t="s">
        <v>21</v>
      </c>
      <c r="F175" s="258" t="s">
        <v>6838</v>
      </c>
      <c r="G175" s="256"/>
      <c r="H175" s="257" t="s">
        <v>21</v>
      </c>
      <c r="I175" s="259"/>
      <c r="J175" s="256"/>
      <c r="K175" s="256"/>
      <c r="L175" s="260"/>
      <c r="M175" s="261"/>
      <c r="N175" s="262"/>
      <c r="O175" s="262"/>
      <c r="P175" s="262"/>
      <c r="Q175" s="262"/>
      <c r="R175" s="262"/>
      <c r="S175" s="262"/>
      <c r="T175" s="263"/>
      <c r="AT175" s="264" t="s">
        <v>428</v>
      </c>
      <c r="AU175" s="264" t="s">
        <v>86</v>
      </c>
      <c r="AV175" s="12" t="s">
        <v>83</v>
      </c>
      <c r="AW175" s="12" t="s">
        <v>39</v>
      </c>
      <c r="AX175" s="12" t="s">
        <v>76</v>
      </c>
      <c r="AY175" s="264" t="s">
        <v>414</v>
      </c>
    </row>
    <row r="176" s="13" customFormat="1">
      <c r="B176" s="265"/>
      <c r="C176" s="266"/>
      <c r="D176" s="252" t="s">
        <v>428</v>
      </c>
      <c r="E176" s="267" t="s">
        <v>21</v>
      </c>
      <c r="F176" s="268" t="s">
        <v>6891</v>
      </c>
      <c r="G176" s="266"/>
      <c r="H176" s="269">
        <v>88</v>
      </c>
      <c r="I176" s="270"/>
      <c r="J176" s="266"/>
      <c r="K176" s="266"/>
      <c r="L176" s="271"/>
      <c r="M176" s="272"/>
      <c r="N176" s="273"/>
      <c r="O176" s="273"/>
      <c r="P176" s="273"/>
      <c r="Q176" s="273"/>
      <c r="R176" s="273"/>
      <c r="S176" s="273"/>
      <c r="T176" s="274"/>
      <c r="AT176" s="275" t="s">
        <v>428</v>
      </c>
      <c r="AU176" s="275" t="s">
        <v>86</v>
      </c>
      <c r="AV176" s="13" t="s">
        <v>86</v>
      </c>
      <c r="AW176" s="13" t="s">
        <v>39</v>
      </c>
      <c r="AX176" s="13" t="s">
        <v>83</v>
      </c>
      <c r="AY176" s="275" t="s">
        <v>414</v>
      </c>
    </row>
    <row r="177" s="1" customFormat="1" ht="16.5" customHeight="1">
      <c r="B177" s="47"/>
      <c r="C177" s="298" t="s">
        <v>690</v>
      </c>
      <c r="D177" s="298" t="s">
        <v>841</v>
      </c>
      <c r="E177" s="299" t="s">
        <v>6892</v>
      </c>
      <c r="F177" s="300" t="s">
        <v>6893</v>
      </c>
      <c r="G177" s="301" t="s">
        <v>145</v>
      </c>
      <c r="H177" s="302">
        <v>124</v>
      </c>
      <c r="I177" s="303"/>
      <c r="J177" s="304">
        <f>ROUND(I177*H177,2)</f>
        <v>0</v>
      </c>
      <c r="K177" s="300" t="s">
        <v>21</v>
      </c>
      <c r="L177" s="305"/>
      <c r="M177" s="306" t="s">
        <v>21</v>
      </c>
      <c r="N177" s="307" t="s">
        <v>47</v>
      </c>
      <c r="O177" s="48"/>
      <c r="P177" s="249">
        <f>O177*H177</f>
        <v>0</v>
      </c>
      <c r="Q177" s="249">
        <v>0</v>
      </c>
      <c r="R177" s="249">
        <f>Q177*H177</f>
        <v>0</v>
      </c>
      <c r="S177" s="249">
        <v>0</v>
      </c>
      <c r="T177" s="250">
        <f>S177*H177</f>
        <v>0</v>
      </c>
      <c r="AR177" s="25" t="s">
        <v>818</v>
      </c>
      <c r="AT177" s="25" t="s">
        <v>841</v>
      </c>
      <c r="AU177" s="25" t="s">
        <v>86</v>
      </c>
      <c r="AY177" s="25" t="s">
        <v>414</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690</v>
      </c>
      <c r="BM177" s="25" t="s">
        <v>6894</v>
      </c>
    </row>
    <row r="178" s="12" customFormat="1">
      <c r="B178" s="255"/>
      <c r="C178" s="256"/>
      <c r="D178" s="252" t="s">
        <v>428</v>
      </c>
      <c r="E178" s="257" t="s">
        <v>21</v>
      </c>
      <c r="F178" s="258" t="s">
        <v>6838</v>
      </c>
      <c r="G178" s="256"/>
      <c r="H178" s="257" t="s">
        <v>21</v>
      </c>
      <c r="I178" s="259"/>
      <c r="J178" s="256"/>
      <c r="K178" s="256"/>
      <c r="L178" s="260"/>
      <c r="M178" s="261"/>
      <c r="N178" s="262"/>
      <c r="O178" s="262"/>
      <c r="P178" s="262"/>
      <c r="Q178" s="262"/>
      <c r="R178" s="262"/>
      <c r="S178" s="262"/>
      <c r="T178" s="263"/>
      <c r="AT178" s="264" t="s">
        <v>428</v>
      </c>
      <c r="AU178" s="264" t="s">
        <v>86</v>
      </c>
      <c r="AV178" s="12" t="s">
        <v>83</v>
      </c>
      <c r="AW178" s="12" t="s">
        <v>39</v>
      </c>
      <c r="AX178" s="12" t="s">
        <v>76</v>
      </c>
      <c r="AY178" s="264" t="s">
        <v>414</v>
      </c>
    </row>
    <row r="179" s="13" customFormat="1">
      <c r="B179" s="265"/>
      <c r="C179" s="266"/>
      <c r="D179" s="252" t="s">
        <v>428</v>
      </c>
      <c r="E179" s="267" t="s">
        <v>21</v>
      </c>
      <c r="F179" s="268" t="s">
        <v>1587</v>
      </c>
      <c r="G179" s="266"/>
      <c r="H179" s="269">
        <v>124</v>
      </c>
      <c r="I179" s="270"/>
      <c r="J179" s="266"/>
      <c r="K179" s="266"/>
      <c r="L179" s="271"/>
      <c r="M179" s="272"/>
      <c r="N179" s="273"/>
      <c r="O179" s="273"/>
      <c r="P179" s="273"/>
      <c r="Q179" s="273"/>
      <c r="R179" s="273"/>
      <c r="S179" s="273"/>
      <c r="T179" s="274"/>
      <c r="AT179" s="275" t="s">
        <v>428</v>
      </c>
      <c r="AU179" s="275" t="s">
        <v>86</v>
      </c>
      <c r="AV179" s="13" t="s">
        <v>86</v>
      </c>
      <c r="AW179" s="13" t="s">
        <v>39</v>
      </c>
      <c r="AX179" s="13" t="s">
        <v>76</v>
      </c>
      <c r="AY179" s="275" t="s">
        <v>414</v>
      </c>
    </row>
    <row r="180" s="15" customFormat="1">
      <c r="B180" s="287"/>
      <c r="C180" s="288"/>
      <c r="D180" s="252" t="s">
        <v>428</v>
      </c>
      <c r="E180" s="289" t="s">
        <v>21</v>
      </c>
      <c r="F180" s="290" t="s">
        <v>235</v>
      </c>
      <c r="G180" s="288"/>
      <c r="H180" s="291">
        <v>124</v>
      </c>
      <c r="I180" s="292"/>
      <c r="J180" s="288"/>
      <c r="K180" s="288"/>
      <c r="L180" s="293"/>
      <c r="M180" s="294"/>
      <c r="N180" s="295"/>
      <c r="O180" s="295"/>
      <c r="P180" s="295"/>
      <c r="Q180" s="295"/>
      <c r="R180" s="295"/>
      <c r="S180" s="295"/>
      <c r="T180" s="296"/>
      <c r="AT180" s="297" t="s">
        <v>428</v>
      </c>
      <c r="AU180" s="297" t="s">
        <v>86</v>
      </c>
      <c r="AV180" s="15" t="s">
        <v>422</v>
      </c>
      <c r="AW180" s="15" t="s">
        <v>39</v>
      </c>
      <c r="AX180" s="15" t="s">
        <v>83</v>
      </c>
      <c r="AY180" s="297" t="s">
        <v>414</v>
      </c>
    </row>
    <row r="181" s="1" customFormat="1" ht="16.5" customHeight="1">
      <c r="B181" s="47"/>
      <c r="C181" s="298" t="s">
        <v>697</v>
      </c>
      <c r="D181" s="298" t="s">
        <v>841</v>
      </c>
      <c r="E181" s="299" t="s">
        <v>6895</v>
      </c>
      <c r="F181" s="300" t="s">
        <v>6896</v>
      </c>
      <c r="G181" s="301" t="s">
        <v>145</v>
      </c>
      <c r="H181" s="302">
        <v>630</v>
      </c>
      <c r="I181" s="303"/>
      <c r="J181" s="304">
        <f>ROUND(I181*H181,2)</f>
        <v>0</v>
      </c>
      <c r="K181" s="300" t="s">
        <v>21</v>
      </c>
      <c r="L181" s="305"/>
      <c r="M181" s="306" t="s">
        <v>21</v>
      </c>
      <c r="N181" s="307" t="s">
        <v>47</v>
      </c>
      <c r="O181" s="48"/>
      <c r="P181" s="249">
        <f>O181*H181</f>
        <v>0</v>
      </c>
      <c r="Q181" s="249">
        <v>0</v>
      </c>
      <c r="R181" s="249">
        <f>Q181*H181</f>
        <v>0</v>
      </c>
      <c r="S181" s="249">
        <v>0</v>
      </c>
      <c r="T181" s="250">
        <f>S181*H181</f>
        <v>0</v>
      </c>
      <c r="AR181" s="25" t="s">
        <v>818</v>
      </c>
      <c r="AT181" s="25" t="s">
        <v>841</v>
      </c>
      <c r="AU181" s="25" t="s">
        <v>86</v>
      </c>
      <c r="AY181" s="25" t="s">
        <v>414</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690</v>
      </c>
      <c r="BM181" s="25" t="s">
        <v>6897</v>
      </c>
    </row>
    <row r="182" s="12" customFormat="1">
      <c r="B182" s="255"/>
      <c r="C182" s="256"/>
      <c r="D182" s="252" t="s">
        <v>428</v>
      </c>
      <c r="E182" s="257" t="s">
        <v>21</v>
      </c>
      <c r="F182" s="258" t="s">
        <v>6838</v>
      </c>
      <c r="G182" s="256"/>
      <c r="H182" s="257" t="s">
        <v>21</v>
      </c>
      <c r="I182" s="259"/>
      <c r="J182" s="256"/>
      <c r="K182" s="256"/>
      <c r="L182" s="260"/>
      <c r="M182" s="261"/>
      <c r="N182" s="262"/>
      <c r="O182" s="262"/>
      <c r="P182" s="262"/>
      <c r="Q182" s="262"/>
      <c r="R182" s="262"/>
      <c r="S182" s="262"/>
      <c r="T182" s="263"/>
      <c r="AT182" s="264" t="s">
        <v>428</v>
      </c>
      <c r="AU182" s="264" t="s">
        <v>86</v>
      </c>
      <c r="AV182" s="12" t="s">
        <v>83</v>
      </c>
      <c r="AW182" s="12" t="s">
        <v>39</v>
      </c>
      <c r="AX182" s="12" t="s">
        <v>76</v>
      </c>
      <c r="AY182" s="264" t="s">
        <v>414</v>
      </c>
    </row>
    <row r="183" s="13" customFormat="1">
      <c r="B183" s="265"/>
      <c r="C183" s="266"/>
      <c r="D183" s="252" t="s">
        <v>428</v>
      </c>
      <c r="E183" s="267" t="s">
        <v>21</v>
      </c>
      <c r="F183" s="268" t="s">
        <v>6898</v>
      </c>
      <c r="G183" s="266"/>
      <c r="H183" s="269">
        <v>630</v>
      </c>
      <c r="I183" s="270"/>
      <c r="J183" s="266"/>
      <c r="K183" s="266"/>
      <c r="L183" s="271"/>
      <c r="M183" s="272"/>
      <c r="N183" s="273"/>
      <c r="O183" s="273"/>
      <c r="P183" s="273"/>
      <c r="Q183" s="273"/>
      <c r="R183" s="273"/>
      <c r="S183" s="273"/>
      <c r="T183" s="274"/>
      <c r="AT183" s="275" t="s">
        <v>428</v>
      </c>
      <c r="AU183" s="275" t="s">
        <v>86</v>
      </c>
      <c r="AV183" s="13" t="s">
        <v>86</v>
      </c>
      <c r="AW183" s="13" t="s">
        <v>39</v>
      </c>
      <c r="AX183" s="13" t="s">
        <v>83</v>
      </c>
      <c r="AY183" s="275" t="s">
        <v>414</v>
      </c>
    </row>
    <row r="184" s="1" customFormat="1" ht="16.5" customHeight="1">
      <c r="B184" s="47"/>
      <c r="C184" s="298" t="s">
        <v>701</v>
      </c>
      <c r="D184" s="298" t="s">
        <v>841</v>
      </c>
      <c r="E184" s="299" t="s">
        <v>6899</v>
      </c>
      <c r="F184" s="300" t="s">
        <v>6900</v>
      </c>
      <c r="G184" s="301" t="s">
        <v>145</v>
      </c>
      <c r="H184" s="302">
        <v>313</v>
      </c>
      <c r="I184" s="303"/>
      <c r="J184" s="304">
        <f>ROUND(I184*H184,2)</f>
        <v>0</v>
      </c>
      <c r="K184" s="300" t="s">
        <v>21</v>
      </c>
      <c r="L184" s="305"/>
      <c r="M184" s="306" t="s">
        <v>21</v>
      </c>
      <c r="N184" s="307" t="s">
        <v>47</v>
      </c>
      <c r="O184" s="48"/>
      <c r="P184" s="249">
        <f>O184*H184</f>
        <v>0</v>
      </c>
      <c r="Q184" s="249">
        <v>0</v>
      </c>
      <c r="R184" s="249">
        <f>Q184*H184</f>
        <v>0</v>
      </c>
      <c r="S184" s="249">
        <v>0</v>
      </c>
      <c r="T184" s="250">
        <f>S184*H184</f>
        <v>0</v>
      </c>
      <c r="AR184" s="25" t="s">
        <v>818</v>
      </c>
      <c r="AT184" s="25" t="s">
        <v>841</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690</v>
      </c>
      <c r="BM184" s="25" t="s">
        <v>6901</v>
      </c>
    </row>
    <row r="185" s="12" customFormat="1">
      <c r="B185" s="255"/>
      <c r="C185" s="256"/>
      <c r="D185" s="252" t="s">
        <v>428</v>
      </c>
      <c r="E185" s="257" t="s">
        <v>21</v>
      </c>
      <c r="F185" s="258" t="s">
        <v>6838</v>
      </c>
      <c r="G185" s="256"/>
      <c r="H185" s="257" t="s">
        <v>21</v>
      </c>
      <c r="I185" s="259"/>
      <c r="J185" s="256"/>
      <c r="K185" s="256"/>
      <c r="L185" s="260"/>
      <c r="M185" s="261"/>
      <c r="N185" s="262"/>
      <c r="O185" s="262"/>
      <c r="P185" s="262"/>
      <c r="Q185" s="262"/>
      <c r="R185" s="262"/>
      <c r="S185" s="262"/>
      <c r="T185" s="263"/>
      <c r="AT185" s="264" t="s">
        <v>428</v>
      </c>
      <c r="AU185" s="264" t="s">
        <v>86</v>
      </c>
      <c r="AV185" s="12" t="s">
        <v>83</v>
      </c>
      <c r="AW185" s="12" t="s">
        <v>39</v>
      </c>
      <c r="AX185" s="12" t="s">
        <v>76</v>
      </c>
      <c r="AY185" s="264" t="s">
        <v>414</v>
      </c>
    </row>
    <row r="186" s="13" customFormat="1">
      <c r="B186" s="265"/>
      <c r="C186" s="266"/>
      <c r="D186" s="252" t="s">
        <v>428</v>
      </c>
      <c r="E186" s="267" t="s">
        <v>21</v>
      </c>
      <c r="F186" s="268" t="s">
        <v>2731</v>
      </c>
      <c r="G186" s="266"/>
      <c r="H186" s="269">
        <v>313</v>
      </c>
      <c r="I186" s="270"/>
      <c r="J186" s="266"/>
      <c r="K186" s="266"/>
      <c r="L186" s="271"/>
      <c r="M186" s="272"/>
      <c r="N186" s="273"/>
      <c r="O186" s="273"/>
      <c r="P186" s="273"/>
      <c r="Q186" s="273"/>
      <c r="R186" s="273"/>
      <c r="S186" s="273"/>
      <c r="T186" s="274"/>
      <c r="AT186" s="275" t="s">
        <v>428</v>
      </c>
      <c r="AU186" s="275" t="s">
        <v>86</v>
      </c>
      <c r="AV186" s="13" t="s">
        <v>86</v>
      </c>
      <c r="AW186" s="13" t="s">
        <v>39</v>
      </c>
      <c r="AX186" s="13" t="s">
        <v>76</v>
      </c>
      <c r="AY186" s="275" t="s">
        <v>414</v>
      </c>
    </row>
    <row r="187" s="15" customFormat="1">
      <c r="B187" s="287"/>
      <c r="C187" s="288"/>
      <c r="D187" s="252" t="s">
        <v>428</v>
      </c>
      <c r="E187" s="289" t="s">
        <v>21</v>
      </c>
      <c r="F187" s="290" t="s">
        <v>235</v>
      </c>
      <c r="G187" s="288"/>
      <c r="H187" s="291">
        <v>313</v>
      </c>
      <c r="I187" s="292"/>
      <c r="J187" s="288"/>
      <c r="K187" s="288"/>
      <c r="L187" s="293"/>
      <c r="M187" s="294"/>
      <c r="N187" s="295"/>
      <c r="O187" s="295"/>
      <c r="P187" s="295"/>
      <c r="Q187" s="295"/>
      <c r="R187" s="295"/>
      <c r="S187" s="295"/>
      <c r="T187" s="296"/>
      <c r="AT187" s="297" t="s">
        <v>428</v>
      </c>
      <c r="AU187" s="297" t="s">
        <v>86</v>
      </c>
      <c r="AV187" s="15" t="s">
        <v>422</v>
      </c>
      <c r="AW187" s="15" t="s">
        <v>39</v>
      </c>
      <c r="AX187" s="15" t="s">
        <v>83</v>
      </c>
      <c r="AY187" s="297" t="s">
        <v>414</v>
      </c>
    </row>
    <row r="188" s="1" customFormat="1" ht="16.5" customHeight="1">
      <c r="B188" s="47"/>
      <c r="C188" s="298" t="s">
        <v>708</v>
      </c>
      <c r="D188" s="298" t="s">
        <v>841</v>
      </c>
      <c r="E188" s="299" t="s">
        <v>6902</v>
      </c>
      <c r="F188" s="300" t="s">
        <v>6903</v>
      </c>
      <c r="G188" s="301" t="s">
        <v>145</v>
      </c>
      <c r="H188" s="302">
        <v>702</v>
      </c>
      <c r="I188" s="303"/>
      <c r="J188" s="304">
        <f>ROUND(I188*H188,2)</f>
        <v>0</v>
      </c>
      <c r="K188" s="300" t="s">
        <v>21</v>
      </c>
      <c r="L188" s="305"/>
      <c r="M188" s="306" t="s">
        <v>21</v>
      </c>
      <c r="N188" s="307" t="s">
        <v>47</v>
      </c>
      <c r="O188" s="48"/>
      <c r="P188" s="249">
        <f>O188*H188</f>
        <v>0</v>
      </c>
      <c r="Q188" s="249">
        <v>0</v>
      </c>
      <c r="R188" s="249">
        <f>Q188*H188</f>
        <v>0</v>
      </c>
      <c r="S188" s="249">
        <v>0</v>
      </c>
      <c r="T188" s="250">
        <f>S188*H188</f>
        <v>0</v>
      </c>
      <c r="AR188" s="25" t="s">
        <v>818</v>
      </c>
      <c r="AT188" s="25" t="s">
        <v>841</v>
      </c>
      <c r="AU188" s="25" t="s">
        <v>86</v>
      </c>
      <c r="AY188" s="25" t="s">
        <v>414</v>
      </c>
      <c r="BE188" s="251">
        <f>IF(N188="základní",J188,0)</f>
        <v>0</v>
      </c>
      <c r="BF188" s="251">
        <f>IF(N188="snížená",J188,0)</f>
        <v>0</v>
      </c>
      <c r="BG188" s="251">
        <f>IF(N188="zákl. přenesená",J188,0)</f>
        <v>0</v>
      </c>
      <c r="BH188" s="251">
        <f>IF(N188="sníž. přenesená",J188,0)</f>
        <v>0</v>
      </c>
      <c r="BI188" s="251">
        <f>IF(N188="nulová",J188,0)</f>
        <v>0</v>
      </c>
      <c r="BJ188" s="25" t="s">
        <v>83</v>
      </c>
      <c r="BK188" s="251">
        <f>ROUND(I188*H188,2)</f>
        <v>0</v>
      </c>
      <c r="BL188" s="25" t="s">
        <v>690</v>
      </c>
      <c r="BM188" s="25" t="s">
        <v>6904</v>
      </c>
    </row>
    <row r="189" s="12" customFormat="1">
      <c r="B189" s="255"/>
      <c r="C189" s="256"/>
      <c r="D189" s="252" t="s">
        <v>428</v>
      </c>
      <c r="E189" s="257" t="s">
        <v>21</v>
      </c>
      <c r="F189" s="258" t="s">
        <v>6838</v>
      </c>
      <c r="G189" s="256"/>
      <c r="H189" s="257" t="s">
        <v>21</v>
      </c>
      <c r="I189" s="259"/>
      <c r="J189" s="256"/>
      <c r="K189" s="256"/>
      <c r="L189" s="260"/>
      <c r="M189" s="261"/>
      <c r="N189" s="262"/>
      <c r="O189" s="262"/>
      <c r="P189" s="262"/>
      <c r="Q189" s="262"/>
      <c r="R189" s="262"/>
      <c r="S189" s="262"/>
      <c r="T189" s="263"/>
      <c r="AT189" s="264" t="s">
        <v>428</v>
      </c>
      <c r="AU189" s="264" t="s">
        <v>86</v>
      </c>
      <c r="AV189" s="12" t="s">
        <v>83</v>
      </c>
      <c r="AW189" s="12" t="s">
        <v>39</v>
      </c>
      <c r="AX189" s="12" t="s">
        <v>76</v>
      </c>
      <c r="AY189" s="264" t="s">
        <v>414</v>
      </c>
    </row>
    <row r="190" s="13" customFormat="1">
      <c r="B190" s="265"/>
      <c r="C190" s="266"/>
      <c r="D190" s="252" t="s">
        <v>428</v>
      </c>
      <c r="E190" s="267" t="s">
        <v>21</v>
      </c>
      <c r="F190" s="268" t="s">
        <v>6905</v>
      </c>
      <c r="G190" s="266"/>
      <c r="H190" s="269">
        <v>702</v>
      </c>
      <c r="I190" s="270"/>
      <c r="J190" s="266"/>
      <c r="K190" s="266"/>
      <c r="L190" s="271"/>
      <c r="M190" s="272"/>
      <c r="N190" s="273"/>
      <c r="O190" s="273"/>
      <c r="P190" s="273"/>
      <c r="Q190" s="273"/>
      <c r="R190" s="273"/>
      <c r="S190" s="273"/>
      <c r="T190" s="274"/>
      <c r="AT190" s="275" t="s">
        <v>428</v>
      </c>
      <c r="AU190" s="275" t="s">
        <v>86</v>
      </c>
      <c r="AV190" s="13" t="s">
        <v>86</v>
      </c>
      <c r="AW190" s="13" t="s">
        <v>39</v>
      </c>
      <c r="AX190" s="13" t="s">
        <v>83</v>
      </c>
      <c r="AY190" s="275" t="s">
        <v>414</v>
      </c>
    </row>
    <row r="191" s="1" customFormat="1" ht="16.5" customHeight="1">
      <c r="B191" s="47"/>
      <c r="C191" s="298" t="s">
        <v>715</v>
      </c>
      <c r="D191" s="298" t="s">
        <v>841</v>
      </c>
      <c r="E191" s="299" t="s">
        <v>6906</v>
      </c>
      <c r="F191" s="300" t="s">
        <v>6907</v>
      </c>
      <c r="G191" s="301" t="s">
        <v>145</v>
      </c>
      <c r="H191" s="302">
        <v>82</v>
      </c>
      <c r="I191" s="303"/>
      <c r="J191" s="304">
        <f>ROUND(I191*H191,2)</f>
        <v>0</v>
      </c>
      <c r="K191" s="300" t="s">
        <v>21</v>
      </c>
      <c r="L191" s="305"/>
      <c r="M191" s="306" t="s">
        <v>21</v>
      </c>
      <c r="N191" s="307" t="s">
        <v>47</v>
      </c>
      <c r="O191" s="48"/>
      <c r="P191" s="249">
        <f>O191*H191</f>
        <v>0</v>
      </c>
      <c r="Q191" s="249">
        <v>0</v>
      </c>
      <c r="R191" s="249">
        <f>Q191*H191</f>
        <v>0</v>
      </c>
      <c r="S191" s="249">
        <v>0</v>
      </c>
      <c r="T191" s="250">
        <f>S191*H191</f>
        <v>0</v>
      </c>
      <c r="AR191" s="25" t="s">
        <v>818</v>
      </c>
      <c r="AT191" s="25" t="s">
        <v>841</v>
      </c>
      <c r="AU191" s="25" t="s">
        <v>86</v>
      </c>
      <c r="AY191" s="25" t="s">
        <v>414</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690</v>
      </c>
      <c r="BM191" s="25" t="s">
        <v>6908</v>
      </c>
    </row>
    <row r="192" s="12" customFormat="1">
      <c r="B192" s="255"/>
      <c r="C192" s="256"/>
      <c r="D192" s="252" t="s">
        <v>428</v>
      </c>
      <c r="E192" s="257" t="s">
        <v>21</v>
      </c>
      <c r="F192" s="258" t="s">
        <v>6838</v>
      </c>
      <c r="G192" s="256"/>
      <c r="H192" s="257" t="s">
        <v>21</v>
      </c>
      <c r="I192" s="259"/>
      <c r="J192" s="256"/>
      <c r="K192" s="256"/>
      <c r="L192" s="260"/>
      <c r="M192" s="261"/>
      <c r="N192" s="262"/>
      <c r="O192" s="262"/>
      <c r="P192" s="262"/>
      <c r="Q192" s="262"/>
      <c r="R192" s="262"/>
      <c r="S192" s="262"/>
      <c r="T192" s="263"/>
      <c r="AT192" s="264" t="s">
        <v>428</v>
      </c>
      <c r="AU192" s="264" t="s">
        <v>86</v>
      </c>
      <c r="AV192" s="12" t="s">
        <v>83</v>
      </c>
      <c r="AW192" s="12" t="s">
        <v>39</v>
      </c>
      <c r="AX192" s="12" t="s">
        <v>76</v>
      </c>
      <c r="AY192" s="264" t="s">
        <v>414</v>
      </c>
    </row>
    <row r="193" s="13" customFormat="1">
      <c r="B193" s="265"/>
      <c r="C193" s="266"/>
      <c r="D193" s="252" t="s">
        <v>428</v>
      </c>
      <c r="E193" s="267" t="s">
        <v>21</v>
      </c>
      <c r="F193" s="268" t="s">
        <v>1224</v>
      </c>
      <c r="G193" s="266"/>
      <c r="H193" s="269">
        <v>82</v>
      </c>
      <c r="I193" s="270"/>
      <c r="J193" s="266"/>
      <c r="K193" s="266"/>
      <c r="L193" s="271"/>
      <c r="M193" s="272"/>
      <c r="N193" s="273"/>
      <c r="O193" s="273"/>
      <c r="P193" s="273"/>
      <c r="Q193" s="273"/>
      <c r="R193" s="273"/>
      <c r="S193" s="273"/>
      <c r="T193" s="274"/>
      <c r="AT193" s="275" t="s">
        <v>428</v>
      </c>
      <c r="AU193" s="275" t="s">
        <v>86</v>
      </c>
      <c r="AV193" s="13" t="s">
        <v>86</v>
      </c>
      <c r="AW193" s="13" t="s">
        <v>39</v>
      </c>
      <c r="AX193" s="13" t="s">
        <v>76</v>
      </c>
      <c r="AY193" s="275" t="s">
        <v>414</v>
      </c>
    </row>
    <row r="194" s="15" customFormat="1">
      <c r="B194" s="287"/>
      <c r="C194" s="288"/>
      <c r="D194" s="252" t="s">
        <v>428</v>
      </c>
      <c r="E194" s="289" t="s">
        <v>21</v>
      </c>
      <c r="F194" s="290" t="s">
        <v>235</v>
      </c>
      <c r="G194" s="288"/>
      <c r="H194" s="291">
        <v>82</v>
      </c>
      <c r="I194" s="292"/>
      <c r="J194" s="288"/>
      <c r="K194" s="288"/>
      <c r="L194" s="293"/>
      <c r="M194" s="294"/>
      <c r="N194" s="295"/>
      <c r="O194" s="295"/>
      <c r="P194" s="295"/>
      <c r="Q194" s="295"/>
      <c r="R194" s="295"/>
      <c r="S194" s="295"/>
      <c r="T194" s="296"/>
      <c r="AT194" s="297" t="s">
        <v>428</v>
      </c>
      <c r="AU194" s="297" t="s">
        <v>86</v>
      </c>
      <c r="AV194" s="15" t="s">
        <v>422</v>
      </c>
      <c r="AW194" s="15" t="s">
        <v>39</v>
      </c>
      <c r="AX194" s="15" t="s">
        <v>83</v>
      </c>
      <c r="AY194" s="297" t="s">
        <v>414</v>
      </c>
    </row>
    <row r="195" s="1" customFormat="1" ht="16.5" customHeight="1">
      <c r="B195" s="47"/>
      <c r="C195" s="298" t="s">
        <v>9</v>
      </c>
      <c r="D195" s="298" t="s">
        <v>841</v>
      </c>
      <c r="E195" s="299" t="s">
        <v>6909</v>
      </c>
      <c r="F195" s="300" t="s">
        <v>6910</v>
      </c>
      <c r="G195" s="301" t="s">
        <v>145</v>
      </c>
      <c r="H195" s="302">
        <v>2322</v>
      </c>
      <c r="I195" s="303"/>
      <c r="J195" s="304">
        <f>ROUND(I195*H195,2)</f>
        <v>0</v>
      </c>
      <c r="K195" s="300" t="s">
        <v>21</v>
      </c>
      <c r="L195" s="305"/>
      <c r="M195" s="306" t="s">
        <v>21</v>
      </c>
      <c r="N195" s="307" t="s">
        <v>47</v>
      </c>
      <c r="O195" s="48"/>
      <c r="P195" s="249">
        <f>O195*H195</f>
        <v>0</v>
      </c>
      <c r="Q195" s="249">
        <v>0</v>
      </c>
      <c r="R195" s="249">
        <f>Q195*H195</f>
        <v>0</v>
      </c>
      <c r="S195" s="249">
        <v>0</v>
      </c>
      <c r="T195" s="250">
        <f>S195*H195</f>
        <v>0</v>
      </c>
      <c r="AR195" s="25" t="s">
        <v>818</v>
      </c>
      <c r="AT195" s="25" t="s">
        <v>841</v>
      </c>
      <c r="AU195" s="25" t="s">
        <v>86</v>
      </c>
      <c r="AY195" s="25" t="s">
        <v>414</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690</v>
      </c>
      <c r="BM195" s="25" t="s">
        <v>6911</v>
      </c>
    </row>
    <row r="196" s="12" customFormat="1">
      <c r="B196" s="255"/>
      <c r="C196" s="256"/>
      <c r="D196" s="252" t="s">
        <v>428</v>
      </c>
      <c r="E196" s="257" t="s">
        <v>21</v>
      </c>
      <c r="F196" s="258" t="s">
        <v>6838</v>
      </c>
      <c r="G196" s="256"/>
      <c r="H196" s="257" t="s">
        <v>21</v>
      </c>
      <c r="I196" s="259"/>
      <c r="J196" s="256"/>
      <c r="K196" s="256"/>
      <c r="L196" s="260"/>
      <c r="M196" s="261"/>
      <c r="N196" s="262"/>
      <c r="O196" s="262"/>
      <c r="P196" s="262"/>
      <c r="Q196" s="262"/>
      <c r="R196" s="262"/>
      <c r="S196" s="262"/>
      <c r="T196" s="263"/>
      <c r="AT196" s="264" t="s">
        <v>428</v>
      </c>
      <c r="AU196" s="264" t="s">
        <v>86</v>
      </c>
      <c r="AV196" s="12" t="s">
        <v>83</v>
      </c>
      <c r="AW196" s="12" t="s">
        <v>39</v>
      </c>
      <c r="AX196" s="12" t="s">
        <v>76</v>
      </c>
      <c r="AY196" s="264" t="s">
        <v>414</v>
      </c>
    </row>
    <row r="197" s="13" customFormat="1">
      <c r="B197" s="265"/>
      <c r="C197" s="266"/>
      <c r="D197" s="252" t="s">
        <v>428</v>
      </c>
      <c r="E197" s="267" t="s">
        <v>21</v>
      </c>
      <c r="F197" s="268" t="s">
        <v>6912</v>
      </c>
      <c r="G197" s="266"/>
      <c r="H197" s="269">
        <v>2322</v>
      </c>
      <c r="I197" s="270"/>
      <c r="J197" s="266"/>
      <c r="K197" s="266"/>
      <c r="L197" s="271"/>
      <c r="M197" s="272"/>
      <c r="N197" s="273"/>
      <c r="O197" s="273"/>
      <c r="P197" s="273"/>
      <c r="Q197" s="273"/>
      <c r="R197" s="273"/>
      <c r="S197" s="273"/>
      <c r="T197" s="274"/>
      <c r="AT197" s="275" t="s">
        <v>428</v>
      </c>
      <c r="AU197" s="275" t="s">
        <v>86</v>
      </c>
      <c r="AV197" s="13" t="s">
        <v>86</v>
      </c>
      <c r="AW197" s="13" t="s">
        <v>39</v>
      </c>
      <c r="AX197" s="13" t="s">
        <v>83</v>
      </c>
      <c r="AY197" s="275" t="s">
        <v>414</v>
      </c>
    </row>
    <row r="198" s="1" customFormat="1" ht="16.5" customHeight="1">
      <c r="B198" s="47"/>
      <c r="C198" s="298" t="s">
        <v>726</v>
      </c>
      <c r="D198" s="298" t="s">
        <v>841</v>
      </c>
      <c r="E198" s="299" t="s">
        <v>6913</v>
      </c>
      <c r="F198" s="300" t="s">
        <v>6914</v>
      </c>
      <c r="G198" s="301" t="s">
        <v>145</v>
      </c>
      <c r="H198" s="302">
        <v>4292</v>
      </c>
      <c r="I198" s="303"/>
      <c r="J198" s="304">
        <f>ROUND(I198*H198,2)</f>
        <v>0</v>
      </c>
      <c r="K198" s="300" t="s">
        <v>21</v>
      </c>
      <c r="L198" s="305"/>
      <c r="M198" s="306" t="s">
        <v>21</v>
      </c>
      <c r="N198" s="307" t="s">
        <v>47</v>
      </c>
      <c r="O198" s="48"/>
      <c r="P198" s="249">
        <f>O198*H198</f>
        <v>0</v>
      </c>
      <c r="Q198" s="249">
        <v>0</v>
      </c>
      <c r="R198" s="249">
        <f>Q198*H198</f>
        <v>0</v>
      </c>
      <c r="S198" s="249">
        <v>0</v>
      </c>
      <c r="T198" s="250">
        <f>S198*H198</f>
        <v>0</v>
      </c>
      <c r="AR198" s="25" t="s">
        <v>818</v>
      </c>
      <c r="AT198" s="25" t="s">
        <v>841</v>
      </c>
      <c r="AU198" s="25" t="s">
        <v>86</v>
      </c>
      <c r="AY198" s="25" t="s">
        <v>414</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690</v>
      </c>
      <c r="BM198" s="25" t="s">
        <v>6915</v>
      </c>
    </row>
    <row r="199" s="12" customFormat="1">
      <c r="B199" s="255"/>
      <c r="C199" s="256"/>
      <c r="D199" s="252" t="s">
        <v>428</v>
      </c>
      <c r="E199" s="257" t="s">
        <v>21</v>
      </c>
      <c r="F199" s="258" t="s">
        <v>6838</v>
      </c>
      <c r="G199" s="256"/>
      <c r="H199" s="257" t="s">
        <v>21</v>
      </c>
      <c r="I199" s="259"/>
      <c r="J199" s="256"/>
      <c r="K199" s="256"/>
      <c r="L199" s="260"/>
      <c r="M199" s="261"/>
      <c r="N199" s="262"/>
      <c r="O199" s="262"/>
      <c r="P199" s="262"/>
      <c r="Q199" s="262"/>
      <c r="R199" s="262"/>
      <c r="S199" s="262"/>
      <c r="T199" s="263"/>
      <c r="AT199" s="264" t="s">
        <v>428</v>
      </c>
      <c r="AU199" s="264" t="s">
        <v>86</v>
      </c>
      <c r="AV199" s="12" t="s">
        <v>83</v>
      </c>
      <c r="AW199" s="12" t="s">
        <v>39</v>
      </c>
      <c r="AX199" s="12" t="s">
        <v>76</v>
      </c>
      <c r="AY199" s="264" t="s">
        <v>414</v>
      </c>
    </row>
    <row r="200" s="13" customFormat="1">
      <c r="B200" s="265"/>
      <c r="C200" s="266"/>
      <c r="D200" s="252" t="s">
        <v>428</v>
      </c>
      <c r="E200" s="267" t="s">
        <v>21</v>
      </c>
      <c r="F200" s="268" t="s">
        <v>6916</v>
      </c>
      <c r="G200" s="266"/>
      <c r="H200" s="269">
        <v>4292</v>
      </c>
      <c r="I200" s="270"/>
      <c r="J200" s="266"/>
      <c r="K200" s="266"/>
      <c r="L200" s="271"/>
      <c r="M200" s="272"/>
      <c r="N200" s="273"/>
      <c r="O200" s="273"/>
      <c r="P200" s="273"/>
      <c r="Q200" s="273"/>
      <c r="R200" s="273"/>
      <c r="S200" s="273"/>
      <c r="T200" s="274"/>
      <c r="AT200" s="275" t="s">
        <v>428</v>
      </c>
      <c r="AU200" s="275" t="s">
        <v>86</v>
      </c>
      <c r="AV200" s="13" t="s">
        <v>86</v>
      </c>
      <c r="AW200" s="13" t="s">
        <v>39</v>
      </c>
      <c r="AX200" s="13" t="s">
        <v>76</v>
      </c>
      <c r="AY200" s="275" t="s">
        <v>414</v>
      </c>
    </row>
    <row r="201" s="15" customFormat="1">
      <c r="B201" s="287"/>
      <c r="C201" s="288"/>
      <c r="D201" s="252" t="s">
        <v>428</v>
      </c>
      <c r="E201" s="289" t="s">
        <v>21</v>
      </c>
      <c r="F201" s="290" t="s">
        <v>235</v>
      </c>
      <c r="G201" s="288"/>
      <c r="H201" s="291">
        <v>4292</v>
      </c>
      <c r="I201" s="292"/>
      <c r="J201" s="288"/>
      <c r="K201" s="288"/>
      <c r="L201" s="293"/>
      <c r="M201" s="294"/>
      <c r="N201" s="295"/>
      <c r="O201" s="295"/>
      <c r="P201" s="295"/>
      <c r="Q201" s="295"/>
      <c r="R201" s="295"/>
      <c r="S201" s="295"/>
      <c r="T201" s="296"/>
      <c r="AT201" s="297" t="s">
        <v>428</v>
      </c>
      <c r="AU201" s="297" t="s">
        <v>86</v>
      </c>
      <c r="AV201" s="15" t="s">
        <v>422</v>
      </c>
      <c r="AW201" s="15" t="s">
        <v>39</v>
      </c>
      <c r="AX201" s="15" t="s">
        <v>83</v>
      </c>
      <c r="AY201" s="297" t="s">
        <v>414</v>
      </c>
    </row>
    <row r="202" s="1" customFormat="1" ht="16.5" customHeight="1">
      <c r="B202" s="47"/>
      <c r="C202" s="298" t="s">
        <v>740</v>
      </c>
      <c r="D202" s="298" t="s">
        <v>841</v>
      </c>
      <c r="E202" s="299" t="s">
        <v>6917</v>
      </c>
      <c r="F202" s="300" t="s">
        <v>6918</v>
      </c>
      <c r="G202" s="301" t="s">
        <v>145</v>
      </c>
      <c r="H202" s="302">
        <v>285</v>
      </c>
      <c r="I202" s="303"/>
      <c r="J202" s="304">
        <f>ROUND(I202*H202,2)</f>
        <v>0</v>
      </c>
      <c r="K202" s="300" t="s">
        <v>21</v>
      </c>
      <c r="L202" s="305"/>
      <c r="M202" s="306" t="s">
        <v>21</v>
      </c>
      <c r="N202" s="307" t="s">
        <v>47</v>
      </c>
      <c r="O202" s="48"/>
      <c r="P202" s="249">
        <f>O202*H202</f>
        <v>0</v>
      </c>
      <c r="Q202" s="249">
        <v>0</v>
      </c>
      <c r="R202" s="249">
        <f>Q202*H202</f>
        <v>0</v>
      </c>
      <c r="S202" s="249">
        <v>0</v>
      </c>
      <c r="T202" s="250">
        <f>S202*H202</f>
        <v>0</v>
      </c>
      <c r="AR202" s="25" t="s">
        <v>818</v>
      </c>
      <c r="AT202" s="25" t="s">
        <v>841</v>
      </c>
      <c r="AU202" s="25" t="s">
        <v>86</v>
      </c>
      <c r="AY202" s="25" t="s">
        <v>414</v>
      </c>
      <c r="BE202" s="251">
        <f>IF(N202="základní",J202,0)</f>
        <v>0</v>
      </c>
      <c r="BF202" s="251">
        <f>IF(N202="snížená",J202,0)</f>
        <v>0</v>
      </c>
      <c r="BG202" s="251">
        <f>IF(N202="zákl. přenesená",J202,0)</f>
        <v>0</v>
      </c>
      <c r="BH202" s="251">
        <f>IF(N202="sníž. přenesená",J202,0)</f>
        <v>0</v>
      </c>
      <c r="BI202" s="251">
        <f>IF(N202="nulová",J202,0)</f>
        <v>0</v>
      </c>
      <c r="BJ202" s="25" t="s">
        <v>83</v>
      </c>
      <c r="BK202" s="251">
        <f>ROUND(I202*H202,2)</f>
        <v>0</v>
      </c>
      <c r="BL202" s="25" t="s">
        <v>690</v>
      </c>
      <c r="BM202" s="25" t="s">
        <v>6919</v>
      </c>
    </row>
    <row r="203" s="12" customFormat="1">
      <c r="B203" s="255"/>
      <c r="C203" s="256"/>
      <c r="D203" s="252" t="s">
        <v>428</v>
      </c>
      <c r="E203" s="257" t="s">
        <v>21</v>
      </c>
      <c r="F203" s="258" t="s">
        <v>6838</v>
      </c>
      <c r="G203" s="256"/>
      <c r="H203" s="257" t="s">
        <v>21</v>
      </c>
      <c r="I203" s="259"/>
      <c r="J203" s="256"/>
      <c r="K203" s="256"/>
      <c r="L203" s="260"/>
      <c r="M203" s="261"/>
      <c r="N203" s="262"/>
      <c r="O203" s="262"/>
      <c r="P203" s="262"/>
      <c r="Q203" s="262"/>
      <c r="R203" s="262"/>
      <c r="S203" s="262"/>
      <c r="T203" s="263"/>
      <c r="AT203" s="264" t="s">
        <v>428</v>
      </c>
      <c r="AU203" s="264" t="s">
        <v>86</v>
      </c>
      <c r="AV203" s="12" t="s">
        <v>83</v>
      </c>
      <c r="AW203" s="12" t="s">
        <v>39</v>
      </c>
      <c r="AX203" s="12" t="s">
        <v>76</v>
      </c>
      <c r="AY203" s="264" t="s">
        <v>414</v>
      </c>
    </row>
    <row r="204" s="13" customFormat="1">
      <c r="B204" s="265"/>
      <c r="C204" s="266"/>
      <c r="D204" s="252" t="s">
        <v>428</v>
      </c>
      <c r="E204" s="267" t="s">
        <v>21</v>
      </c>
      <c r="F204" s="268" t="s">
        <v>6920</v>
      </c>
      <c r="G204" s="266"/>
      <c r="H204" s="269">
        <v>285</v>
      </c>
      <c r="I204" s="270"/>
      <c r="J204" s="266"/>
      <c r="K204" s="266"/>
      <c r="L204" s="271"/>
      <c r="M204" s="272"/>
      <c r="N204" s="273"/>
      <c r="O204" s="273"/>
      <c r="P204" s="273"/>
      <c r="Q204" s="273"/>
      <c r="R204" s="273"/>
      <c r="S204" s="273"/>
      <c r="T204" s="274"/>
      <c r="AT204" s="275" t="s">
        <v>428</v>
      </c>
      <c r="AU204" s="275" t="s">
        <v>86</v>
      </c>
      <c r="AV204" s="13" t="s">
        <v>86</v>
      </c>
      <c r="AW204" s="13" t="s">
        <v>39</v>
      </c>
      <c r="AX204" s="13" t="s">
        <v>76</v>
      </c>
      <c r="AY204" s="275" t="s">
        <v>414</v>
      </c>
    </row>
    <row r="205" s="1" customFormat="1" ht="16.5" customHeight="1">
      <c r="B205" s="47"/>
      <c r="C205" s="298" t="s">
        <v>744</v>
      </c>
      <c r="D205" s="298" t="s">
        <v>841</v>
      </c>
      <c r="E205" s="299" t="s">
        <v>6921</v>
      </c>
      <c r="F205" s="300" t="s">
        <v>6922</v>
      </c>
      <c r="G205" s="301" t="s">
        <v>145</v>
      </c>
      <c r="H205" s="302">
        <v>82</v>
      </c>
      <c r="I205" s="303"/>
      <c r="J205" s="304">
        <f>ROUND(I205*H205,2)</f>
        <v>0</v>
      </c>
      <c r="K205" s="300" t="s">
        <v>21</v>
      </c>
      <c r="L205" s="305"/>
      <c r="M205" s="306" t="s">
        <v>21</v>
      </c>
      <c r="N205" s="307" t="s">
        <v>47</v>
      </c>
      <c r="O205" s="48"/>
      <c r="P205" s="249">
        <f>O205*H205</f>
        <v>0</v>
      </c>
      <c r="Q205" s="249">
        <v>0</v>
      </c>
      <c r="R205" s="249">
        <f>Q205*H205</f>
        <v>0</v>
      </c>
      <c r="S205" s="249">
        <v>0</v>
      </c>
      <c r="T205" s="250">
        <f>S205*H205</f>
        <v>0</v>
      </c>
      <c r="AR205" s="25" t="s">
        <v>818</v>
      </c>
      <c r="AT205" s="25" t="s">
        <v>841</v>
      </c>
      <c r="AU205" s="25" t="s">
        <v>86</v>
      </c>
      <c r="AY205" s="25" t="s">
        <v>414</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690</v>
      </c>
      <c r="BM205" s="25" t="s">
        <v>6923</v>
      </c>
    </row>
    <row r="206" s="12" customFormat="1">
      <c r="B206" s="255"/>
      <c r="C206" s="256"/>
      <c r="D206" s="252" t="s">
        <v>428</v>
      </c>
      <c r="E206" s="257" t="s">
        <v>21</v>
      </c>
      <c r="F206" s="258" t="s">
        <v>6838</v>
      </c>
      <c r="G206" s="256"/>
      <c r="H206" s="257" t="s">
        <v>21</v>
      </c>
      <c r="I206" s="259"/>
      <c r="J206" s="256"/>
      <c r="K206" s="256"/>
      <c r="L206" s="260"/>
      <c r="M206" s="261"/>
      <c r="N206" s="262"/>
      <c r="O206" s="262"/>
      <c r="P206" s="262"/>
      <c r="Q206" s="262"/>
      <c r="R206" s="262"/>
      <c r="S206" s="262"/>
      <c r="T206" s="263"/>
      <c r="AT206" s="264" t="s">
        <v>428</v>
      </c>
      <c r="AU206" s="264" t="s">
        <v>86</v>
      </c>
      <c r="AV206" s="12" t="s">
        <v>83</v>
      </c>
      <c r="AW206" s="12" t="s">
        <v>39</v>
      </c>
      <c r="AX206" s="12" t="s">
        <v>76</v>
      </c>
      <c r="AY206" s="264" t="s">
        <v>414</v>
      </c>
    </row>
    <row r="207" s="13" customFormat="1">
      <c r="B207" s="265"/>
      <c r="C207" s="266"/>
      <c r="D207" s="252" t="s">
        <v>428</v>
      </c>
      <c r="E207" s="267" t="s">
        <v>21</v>
      </c>
      <c r="F207" s="268" t="s">
        <v>1224</v>
      </c>
      <c r="G207" s="266"/>
      <c r="H207" s="269">
        <v>82</v>
      </c>
      <c r="I207" s="270"/>
      <c r="J207" s="266"/>
      <c r="K207" s="266"/>
      <c r="L207" s="271"/>
      <c r="M207" s="272"/>
      <c r="N207" s="273"/>
      <c r="O207" s="273"/>
      <c r="P207" s="273"/>
      <c r="Q207" s="273"/>
      <c r="R207" s="273"/>
      <c r="S207" s="273"/>
      <c r="T207" s="274"/>
      <c r="AT207" s="275" t="s">
        <v>428</v>
      </c>
      <c r="AU207" s="275" t="s">
        <v>86</v>
      </c>
      <c r="AV207" s="13" t="s">
        <v>86</v>
      </c>
      <c r="AW207" s="13" t="s">
        <v>39</v>
      </c>
      <c r="AX207" s="13" t="s">
        <v>76</v>
      </c>
      <c r="AY207" s="275" t="s">
        <v>414</v>
      </c>
    </row>
    <row r="208" s="15" customFormat="1">
      <c r="B208" s="287"/>
      <c r="C208" s="288"/>
      <c r="D208" s="252" t="s">
        <v>428</v>
      </c>
      <c r="E208" s="289" t="s">
        <v>21</v>
      </c>
      <c r="F208" s="290" t="s">
        <v>235</v>
      </c>
      <c r="G208" s="288"/>
      <c r="H208" s="291">
        <v>82</v>
      </c>
      <c r="I208" s="292"/>
      <c r="J208" s="288"/>
      <c r="K208" s="288"/>
      <c r="L208" s="293"/>
      <c r="M208" s="294"/>
      <c r="N208" s="295"/>
      <c r="O208" s="295"/>
      <c r="P208" s="295"/>
      <c r="Q208" s="295"/>
      <c r="R208" s="295"/>
      <c r="S208" s="295"/>
      <c r="T208" s="296"/>
      <c r="AT208" s="297" t="s">
        <v>428</v>
      </c>
      <c r="AU208" s="297" t="s">
        <v>86</v>
      </c>
      <c r="AV208" s="15" t="s">
        <v>422</v>
      </c>
      <c r="AW208" s="15" t="s">
        <v>39</v>
      </c>
      <c r="AX208" s="15" t="s">
        <v>83</v>
      </c>
      <c r="AY208" s="297" t="s">
        <v>414</v>
      </c>
    </row>
    <row r="209" s="1" customFormat="1" ht="16.5" customHeight="1">
      <c r="B209" s="47"/>
      <c r="C209" s="298" t="s">
        <v>751</v>
      </c>
      <c r="D209" s="298" t="s">
        <v>841</v>
      </c>
      <c r="E209" s="299" t="s">
        <v>6924</v>
      </c>
      <c r="F209" s="300" t="s">
        <v>6925</v>
      </c>
      <c r="G209" s="301" t="s">
        <v>145</v>
      </c>
      <c r="H209" s="302">
        <v>309</v>
      </c>
      <c r="I209" s="303"/>
      <c r="J209" s="304">
        <f>ROUND(I209*H209,2)</f>
        <v>0</v>
      </c>
      <c r="K209" s="300" t="s">
        <v>21</v>
      </c>
      <c r="L209" s="305"/>
      <c r="M209" s="306" t="s">
        <v>21</v>
      </c>
      <c r="N209" s="307" t="s">
        <v>47</v>
      </c>
      <c r="O209" s="48"/>
      <c r="P209" s="249">
        <f>O209*H209</f>
        <v>0</v>
      </c>
      <c r="Q209" s="249">
        <v>0</v>
      </c>
      <c r="R209" s="249">
        <f>Q209*H209</f>
        <v>0</v>
      </c>
      <c r="S209" s="249">
        <v>0</v>
      </c>
      <c r="T209" s="250">
        <f>S209*H209</f>
        <v>0</v>
      </c>
      <c r="AR209" s="25" t="s">
        <v>818</v>
      </c>
      <c r="AT209" s="25" t="s">
        <v>841</v>
      </c>
      <c r="AU209" s="25" t="s">
        <v>86</v>
      </c>
      <c r="AY209" s="25" t="s">
        <v>414</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690</v>
      </c>
      <c r="BM209" s="25" t="s">
        <v>6926</v>
      </c>
    </row>
    <row r="210" s="12" customFormat="1">
      <c r="B210" s="255"/>
      <c r="C210" s="256"/>
      <c r="D210" s="252" t="s">
        <v>428</v>
      </c>
      <c r="E210" s="257" t="s">
        <v>21</v>
      </c>
      <c r="F210" s="258" t="s">
        <v>6838</v>
      </c>
      <c r="G210" s="256"/>
      <c r="H210" s="257" t="s">
        <v>21</v>
      </c>
      <c r="I210" s="259"/>
      <c r="J210" s="256"/>
      <c r="K210" s="256"/>
      <c r="L210" s="260"/>
      <c r="M210" s="261"/>
      <c r="N210" s="262"/>
      <c r="O210" s="262"/>
      <c r="P210" s="262"/>
      <c r="Q210" s="262"/>
      <c r="R210" s="262"/>
      <c r="S210" s="262"/>
      <c r="T210" s="263"/>
      <c r="AT210" s="264" t="s">
        <v>428</v>
      </c>
      <c r="AU210" s="264" t="s">
        <v>86</v>
      </c>
      <c r="AV210" s="12" t="s">
        <v>83</v>
      </c>
      <c r="AW210" s="12" t="s">
        <v>39</v>
      </c>
      <c r="AX210" s="12" t="s">
        <v>76</v>
      </c>
      <c r="AY210" s="264" t="s">
        <v>414</v>
      </c>
    </row>
    <row r="211" s="13" customFormat="1">
      <c r="B211" s="265"/>
      <c r="C211" s="266"/>
      <c r="D211" s="252" t="s">
        <v>428</v>
      </c>
      <c r="E211" s="267" t="s">
        <v>21</v>
      </c>
      <c r="F211" s="268" t="s">
        <v>6927</v>
      </c>
      <c r="G211" s="266"/>
      <c r="H211" s="269">
        <v>309</v>
      </c>
      <c r="I211" s="270"/>
      <c r="J211" s="266"/>
      <c r="K211" s="266"/>
      <c r="L211" s="271"/>
      <c r="M211" s="272"/>
      <c r="N211" s="273"/>
      <c r="O211" s="273"/>
      <c r="P211" s="273"/>
      <c r="Q211" s="273"/>
      <c r="R211" s="273"/>
      <c r="S211" s="273"/>
      <c r="T211" s="274"/>
      <c r="AT211" s="275" t="s">
        <v>428</v>
      </c>
      <c r="AU211" s="275" t="s">
        <v>86</v>
      </c>
      <c r="AV211" s="13" t="s">
        <v>86</v>
      </c>
      <c r="AW211" s="13" t="s">
        <v>39</v>
      </c>
      <c r="AX211" s="13" t="s">
        <v>83</v>
      </c>
      <c r="AY211" s="275" t="s">
        <v>414</v>
      </c>
    </row>
    <row r="212" s="1" customFormat="1" ht="16.5" customHeight="1">
      <c r="B212" s="47"/>
      <c r="C212" s="298" t="s">
        <v>787</v>
      </c>
      <c r="D212" s="298" t="s">
        <v>841</v>
      </c>
      <c r="E212" s="299" t="s">
        <v>6928</v>
      </c>
      <c r="F212" s="300" t="s">
        <v>6929</v>
      </c>
      <c r="G212" s="301" t="s">
        <v>145</v>
      </c>
      <c r="H212" s="302">
        <v>191</v>
      </c>
      <c r="I212" s="303"/>
      <c r="J212" s="304">
        <f>ROUND(I212*H212,2)</f>
        <v>0</v>
      </c>
      <c r="K212" s="300" t="s">
        <v>21</v>
      </c>
      <c r="L212" s="305"/>
      <c r="M212" s="306" t="s">
        <v>21</v>
      </c>
      <c r="N212" s="307" t="s">
        <v>47</v>
      </c>
      <c r="O212" s="48"/>
      <c r="P212" s="249">
        <f>O212*H212</f>
        <v>0</v>
      </c>
      <c r="Q212" s="249">
        <v>0</v>
      </c>
      <c r="R212" s="249">
        <f>Q212*H212</f>
        <v>0</v>
      </c>
      <c r="S212" s="249">
        <v>0</v>
      </c>
      <c r="T212" s="250">
        <f>S212*H212</f>
        <v>0</v>
      </c>
      <c r="AR212" s="25" t="s">
        <v>818</v>
      </c>
      <c r="AT212" s="25" t="s">
        <v>841</v>
      </c>
      <c r="AU212" s="25" t="s">
        <v>86</v>
      </c>
      <c r="AY212" s="25" t="s">
        <v>414</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690</v>
      </c>
      <c r="BM212" s="25" t="s">
        <v>6930</v>
      </c>
    </row>
    <row r="213" s="12" customFormat="1">
      <c r="B213" s="255"/>
      <c r="C213" s="256"/>
      <c r="D213" s="252" t="s">
        <v>428</v>
      </c>
      <c r="E213" s="257" t="s">
        <v>21</v>
      </c>
      <c r="F213" s="258" t="s">
        <v>6838</v>
      </c>
      <c r="G213" s="256"/>
      <c r="H213" s="257" t="s">
        <v>21</v>
      </c>
      <c r="I213" s="259"/>
      <c r="J213" s="256"/>
      <c r="K213" s="256"/>
      <c r="L213" s="260"/>
      <c r="M213" s="261"/>
      <c r="N213" s="262"/>
      <c r="O213" s="262"/>
      <c r="P213" s="262"/>
      <c r="Q213" s="262"/>
      <c r="R213" s="262"/>
      <c r="S213" s="262"/>
      <c r="T213" s="263"/>
      <c r="AT213" s="264" t="s">
        <v>428</v>
      </c>
      <c r="AU213" s="264" t="s">
        <v>86</v>
      </c>
      <c r="AV213" s="12" t="s">
        <v>83</v>
      </c>
      <c r="AW213" s="12" t="s">
        <v>39</v>
      </c>
      <c r="AX213" s="12" t="s">
        <v>76</v>
      </c>
      <c r="AY213" s="264" t="s">
        <v>414</v>
      </c>
    </row>
    <row r="214" s="13" customFormat="1">
      <c r="B214" s="265"/>
      <c r="C214" s="266"/>
      <c r="D214" s="252" t="s">
        <v>428</v>
      </c>
      <c r="E214" s="267" t="s">
        <v>21</v>
      </c>
      <c r="F214" s="268" t="s">
        <v>1965</v>
      </c>
      <c r="G214" s="266"/>
      <c r="H214" s="269">
        <v>191</v>
      </c>
      <c r="I214" s="270"/>
      <c r="J214" s="266"/>
      <c r="K214" s="266"/>
      <c r="L214" s="271"/>
      <c r="M214" s="272"/>
      <c r="N214" s="273"/>
      <c r="O214" s="273"/>
      <c r="P214" s="273"/>
      <c r="Q214" s="273"/>
      <c r="R214" s="273"/>
      <c r="S214" s="273"/>
      <c r="T214" s="274"/>
      <c r="AT214" s="275" t="s">
        <v>428</v>
      </c>
      <c r="AU214" s="275" t="s">
        <v>86</v>
      </c>
      <c r="AV214" s="13" t="s">
        <v>86</v>
      </c>
      <c r="AW214" s="13" t="s">
        <v>39</v>
      </c>
      <c r="AX214" s="13" t="s">
        <v>76</v>
      </c>
      <c r="AY214" s="275" t="s">
        <v>414</v>
      </c>
    </row>
    <row r="215" s="15" customFormat="1">
      <c r="B215" s="287"/>
      <c r="C215" s="288"/>
      <c r="D215" s="252" t="s">
        <v>428</v>
      </c>
      <c r="E215" s="289" t="s">
        <v>21</v>
      </c>
      <c r="F215" s="290" t="s">
        <v>235</v>
      </c>
      <c r="G215" s="288"/>
      <c r="H215" s="291">
        <v>191</v>
      </c>
      <c r="I215" s="292"/>
      <c r="J215" s="288"/>
      <c r="K215" s="288"/>
      <c r="L215" s="293"/>
      <c r="M215" s="294"/>
      <c r="N215" s="295"/>
      <c r="O215" s="295"/>
      <c r="P215" s="295"/>
      <c r="Q215" s="295"/>
      <c r="R215" s="295"/>
      <c r="S215" s="295"/>
      <c r="T215" s="296"/>
      <c r="AT215" s="297" t="s">
        <v>428</v>
      </c>
      <c r="AU215" s="297" t="s">
        <v>86</v>
      </c>
      <c r="AV215" s="15" t="s">
        <v>422</v>
      </c>
      <c r="AW215" s="15" t="s">
        <v>39</v>
      </c>
      <c r="AX215" s="15" t="s">
        <v>83</v>
      </c>
      <c r="AY215" s="297" t="s">
        <v>414</v>
      </c>
    </row>
    <row r="216" s="1" customFormat="1" ht="16.5" customHeight="1">
      <c r="B216" s="47"/>
      <c r="C216" s="298" t="s">
        <v>795</v>
      </c>
      <c r="D216" s="298" t="s">
        <v>841</v>
      </c>
      <c r="E216" s="299" t="s">
        <v>6931</v>
      </c>
      <c r="F216" s="300" t="s">
        <v>6932</v>
      </c>
      <c r="G216" s="301" t="s">
        <v>145</v>
      </c>
      <c r="H216" s="302">
        <v>52</v>
      </c>
      <c r="I216" s="303"/>
      <c r="J216" s="304">
        <f>ROUND(I216*H216,2)</f>
        <v>0</v>
      </c>
      <c r="K216" s="300" t="s">
        <v>21</v>
      </c>
      <c r="L216" s="305"/>
      <c r="M216" s="306" t="s">
        <v>21</v>
      </c>
      <c r="N216" s="307" t="s">
        <v>47</v>
      </c>
      <c r="O216" s="48"/>
      <c r="P216" s="249">
        <f>O216*H216</f>
        <v>0</v>
      </c>
      <c r="Q216" s="249">
        <v>0</v>
      </c>
      <c r="R216" s="249">
        <f>Q216*H216</f>
        <v>0</v>
      </c>
      <c r="S216" s="249">
        <v>0</v>
      </c>
      <c r="T216" s="250">
        <f>S216*H216</f>
        <v>0</v>
      </c>
      <c r="AR216" s="25" t="s">
        <v>818</v>
      </c>
      <c r="AT216" s="25" t="s">
        <v>841</v>
      </c>
      <c r="AU216" s="25" t="s">
        <v>86</v>
      </c>
      <c r="AY216" s="25" t="s">
        <v>414</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690</v>
      </c>
      <c r="BM216" s="25" t="s">
        <v>6933</v>
      </c>
    </row>
    <row r="217" s="12" customFormat="1">
      <c r="B217" s="255"/>
      <c r="C217" s="256"/>
      <c r="D217" s="252" t="s">
        <v>428</v>
      </c>
      <c r="E217" s="257" t="s">
        <v>21</v>
      </c>
      <c r="F217" s="258" t="s">
        <v>6838</v>
      </c>
      <c r="G217" s="256"/>
      <c r="H217" s="257" t="s">
        <v>21</v>
      </c>
      <c r="I217" s="259"/>
      <c r="J217" s="256"/>
      <c r="K217" s="256"/>
      <c r="L217" s="260"/>
      <c r="M217" s="261"/>
      <c r="N217" s="262"/>
      <c r="O217" s="262"/>
      <c r="P217" s="262"/>
      <c r="Q217" s="262"/>
      <c r="R217" s="262"/>
      <c r="S217" s="262"/>
      <c r="T217" s="263"/>
      <c r="AT217" s="264" t="s">
        <v>428</v>
      </c>
      <c r="AU217" s="264" t="s">
        <v>86</v>
      </c>
      <c r="AV217" s="12" t="s">
        <v>83</v>
      </c>
      <c r="AW217" s="12" t="s">
        <v>39</v>
      </c>
      <c r="AX217" s="12" t="s">
        <v>76</v>
      </c>
      <c r="AY217" s="264" t="s">
        <v>414</v>
      </c>
    </row>
    <row r="218" s="13" customFormat="1">
      <c r="B218" s="265"/>
      <c r="C218" s="266"/>
      <c r="D218" s="252" t="s">
        <v>428</v>
      </c>
      <c r="E218" s="267" t="s">
        <v>21</v>
      </c>
      <c r="F218" s="268" t="s">
        <v>6934</v>
      </c>
      <c r="G218" s="266"/>
      <c r="H218" s="269">
        <v>52</v>
      </c>
      <c r="I218" s="270"/>
      <c r="J218" s="266"/>
      <c r="K218" s="266"/>
      <c r="L218" s="271"/>
      <c r="M218" s="272"/>
      <c r="N218" s="273"/>
      <c r="O218" s="273"/>
      <c r="P218" s="273"/>
      <c r="Q218" s="273"/>
      <c r="R218" s="273"/>
      <c r="S218" s="273"/>
      <c r="T218" s="274"/>
      <c r="AT218" s="275" t="s">
        <v>428</v>
      </c>
      <c r="AU218" s="275" t="s">
        <v>86</v>
      </c>
      <c r="AV218" s="13" t="s">
        <v>86</v>
      </c>
      <c r="AW218" s="13" t="s">
        <v>39</v>
      </c>
      <c r="AX218" s="13" t="s">
        <v>83</v>
      </c>
      <c r="AY218" s="275" t="s">
        <v>414</v>
      </c>
    </row>
    <row r="219" s="1" customFormat="1" ht="16.5" customHeight="1">
      <c r="B219" s="47"/>
      <c r="C219" s="298" t="s">
        <v>799</v>
      </c>
      <c r="D219" s="298" t="s">
        <v>841</v>
      </c>
      <c r="E219" s="299" t="s">
        <v>6935</v>
      </c>
      <c r="F219" s="300" t="s">
        <v>6936</v>
      </c>
      <c r="G219" s="301" t="s">
        <v>145</v>
      </c>
      <c r="H219" s="302">
        <v>108</v>
      </c>
      <c r="I219" s="303"/>
      <c r="J219" s="304">
        <f>ROUND(I219*H219,2)</f>
        <v>0</v>
      </c>
      <c r="K219" s="300" t="s">
        <v>21</v>
      </c>
      <c r="L219" s="305"/>
      <c r="M219" s="306" t="s">
        <v>21</v>
      </c>
      <c r="N219" s="307" t="s">
        <v>47</v>
      </c>
      <c r="O219" s="48"/>
      <c r="P219" s="249">
        <f>O219*H219</f>
        <v>0</v>
      </c>
      <c r="Q219" s="249">
        <v>0</v>
      </c>
      <c r="R219" s="249">
        <f>Q219*H219</f>
        <v>0</v>
      </c>
      <c r="S219" s="249">
        <v>0</v>
      </c>
      <c r="T219" s="250">
        <f>S219*H219</f>
        <v>0</v>
      </c>
      <c r="AR219" s="25" t="s">
        <v>818</v>
      </c>
      <c r="AT219" s="25" t="s">
        <v>841</v>
      </c>
      <c r="AU219" s="25" t="s">
        <v>86</v>
      </c>
      <c r="AY219" s="25" t="s">
        <v>414</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690</v>
      </c>
      <c r="BM219" s="25" t="s">
        <v>6937</v>
      </c>
    </row>
    <row r="220" s="12" customFormat="1">
      <c r="B220" s="255"/>
      <c r="C220" s="256"/>
      <c r="D220" s="252" t="s">
        <v>428</v>
      </c>
      <c r="E220" s="257" t="s">
        <v>21</v>
      </c>
      <c r="F220" s="258" t="s">
        <v>6838</v>
      </c>
      <c r="G220" s="256"/>
      <c r="H220" s="257" t="s">
        <v>21</v>
      </c>
      <c r="I220" s="259"/>
      <c r="J220" s="256"/>
      <c r="K220" s="256"/>
      <c r="L220" s="260"/>
      <c r="M220" s="261"/>
      <c r="N220" s="262"/>
      <c r="O220" s="262"/>
      <c r="P220" s="262"/>
      <c r="Q220" s="262"/>
      <c r="R220" s="262"/>
      <c r="S220" s="262"/>
      <c r="T220" s="263"/>
      <c r="AT220" s="264" t="s">
        <v>428</v>
      </c>
      <c r="AU220" s="264" t="s">
        <v>86</v>
      </c>
      <c r="AV220" s="12" t="s">
        <v>83</v>
      </c>
      <c r="AW220" s="12" t="s">
        <v>39</v>
      </c>
      <c r="AX220" s="12" t="s">
        <v>76</v>
      </c>
      <c r="AY220" s="264" t="s">
        <v>414</v>
      </c>
    </row>
    <row r="221" s="13" customFormat="1">
      <c r="B221" s="265"/>
      <c r="C221" s="266"/>
      <c r="D221" s="252" t="s">
        <v>428</v>
      </c>
      <c r="E221" s="267" t="s">
        <v>21</v>
      </c>
      <c r="F221" s="268" t="s">
        <v>1457</v>
      </c>
      <c r="G221" s="266"/>
      <c r="H221" s="269">
        <v>108</v>
      </c>
      <c r="I221" s="270"/>
      <c r="J221" s="266"/>
      <c r="K221" s="266"/>
      <c r="L221" s="271"/>
      <c r="M221" s="272"/>
      <c r="N221" s="273"/>
      <c r="O221" s="273"/>
      <c r="P221" s="273"/>
      <c r="Q221" s="273"/>
      <c r="R221" s="273"/>
      <c r="S221" s="273"/>
      <c r="T221" s="274"/>
      <c r="AT221" s="275" t="s">
        <v>428</v>
      </c>
      <c r="AU221" s="275" t="s">
        <v>86</v>
      </c>
      <c r="AV221" s="13" t="s">
        <v>86</v>
      </c>
      <c r="AW221" s="13" t="s">
        <v>39</v>
      </c>
      <c r="AX221" s="13" t="s">
        <v>76</v>
      </c>
      <c r="AY221" s="275" t="s">
        <v>414</v>
      </c>
    </row>
    <row r="222" s="15" customFormat="1">
      <c r="B222" s="287"/>
      <c r="C222" s="288"/>
      <c r="D222" s="252" t="s">
        <v>428</v>
      </c>
      <c r="E222" s="289" t="s">
        <v>21</v>
      </c>
      <c r="F222" s="290" t="s">
        <v>235</v>
      </c>
      <c r="G222" s="288"/>
      <c r="H222" s="291">
        <v>108</v>
      </c>
      <c r="I222" s="292"/>
      <c r="J222" s="288"/>
      <c r="K222" s="288"/>
      <c r="L222" s="293"/>
      <c r="M222" s="294"/>
      <c r="N222" s="295"/>
      <c r="O222" s="295"/>
      <c r="P222" s="295"/>
      <c r="Q222" s="295"/>
      <c r="R222" s="295"/>
      <c r="S222" s="295"/>
      <c r="T222" s="296"/>
      <c r="AT222" s="297" t="s">
        <v>428</v>
      </c>
      <c r="AU222" s="297" t="s">
        <v>86</v>
      </c>
      <c r="AV222" s="15" t="s">
        <v>422</v>
      </c>
      <c r="AW222" s="15" t="s">
        <v>39</v>
      </c>
      <c r="AX222" s="15" t="s">
        <v>83</v>
      </c>
      <c r="AY222" s="297" t="s">
        <v>414</v>
      </c>
    </row>
    <row r="223" s="1" customFormat="1" ht="16.5" customHeight="1">
      <c r="B223" s="47"/>
      <c r="C223" s="298" t="s">
        <v>803</v>
      </c>
      <c r="D223" s="298" t="s">
        <v>841</v>
      </c>
      <c r="E223" s="299" t="s">
        <v>6938</v>
      </c>
      <c r="F223" s="300" t="s">
        <v>6939</v>
      </c>
      <c r="G223" s="301" t="s">
        <v>145</v>
      </c>
      <c r="H223" s="302">
        <v>30</v>
      </c>
      <c r="I223" s="303"/>
      <c r="J223" s="304">
        <f>ROUND(I223*H223,2)</f>
        <v>0</v>
      </c>
      <c r="K223" s="300" t="s">
        <v>21</v>
      </c>
      <c r="L223" s="305"/>
      <c r="M223" s="306" t="s">
        <v>21</v>
      </c>
      <c r="N223" s="307" t="s">
        <v>47</v>
      </c>
      <c r="O223" s="48"/>
      <c r="P223" s="249">
        <f>O223*H223</f>
        <v>0</v>
      </c>
      <c r="Q223" s="249">
        <v>0</v>
      </c>
      <c r="R223" s="249">
        <f>Q223*H223</f>
        <v>0</v>
      </c>
      <c r="S223" s="249">
        <v>0</v>
      </c>
      <c r="T223" s="250">
        <f>S223*H223</f>
        <v>0</v>
      </c>
      <c r="AR223" s="25" t="s">
        <v>818</v>
      </c>
      <c r="AT223" s="25" t="s">
        <v>841</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690</v>
      </c>
      <c r="BM223" s="25" t="s">
        <v>6940</v>
      </c>
    </row>
    <row r="224" s="12" customFormat="1">
      <c r="B224" s="255"/>
      <c r="C224" s="256"/>
      <c r="D224" s="252" t="s">
        <v>428</v>
      </c>
      <c r="E224" s="257" t="s">
        <v>21</v>
      </c>
      <c r="F224" s="258" t="s">
        <v>6838</v>
      </c>
      <c r="G224" s="256"/>
      <c r="H224" s="257" t="s">
        <v>21</v>
      </c>
      <c r="I224" s="259"/>
      <c r="J224" s="256"/>
      <c r="K224" s="256"/>
      <c r="L224" s="260"/>
      <c r="M224" s="261"/>
      <c r="N224" s="262"/>
      <c r="O224" s="262"/>
      <c r="P224" s="262"/>
      <c r="Q224" s="262"/>
      <c r="R224" s="262"/>
      <c r="S224" s="262"/>
      <c r="T224" s="263"/>
      <c r="AT224" s="264" t="s">
        <v>428</v>
      </c>
      <c r="AU224" s="264" t="s">
        <v>86</v>
      </c>
      <c r="AV224" s="12" t="s">
        <v>83</v>
      </c>
      <c r="AW224" s="12" t="s">
        <v>39</v>
      </c>
      <c r="AX224" s="12" t="s">
        <v>76</v>
      </c>
      <c r="AY224" s="264" t="s">
        <v>414</v>
      </c>
    </row>
    <row r="225" s="13" customFormat="1">
      <c r="B225" s="265"/>
      <c r="C225" s="266"/>
      <c r="D225" s="252" t="s">
        <v>428</v>
      </c>
      <c r="E225" s="267" t="s">
        <v>21</v>
      </c>
      <c r="F225" s="268" t="s">
        <v>5368</v>
      </c>
      <c r="G225" s="266"/>
      <c r="H225" s="269">
        <v>30</v>
      </c>
      <c r="I225" s="270"/>
      <c r="J225" s="266"/>
      <c r="K225" s="266"/>
      <c r="L225" s="271"/>
      <c r="M225" s="272"/>
      <c r="N225" s="273"/>
      <c r="O225" s="273"/>
      <c r="P225" s="273"/>
      <c r="Q225" s="273"/>
      <c r="R225" s="273"/>
      <c r="S225" s="273"/>
      <c r="T225" s="274"/>
      <c r="AT225" s="275" t="s">
        <v>428</v>
      </c>
      <c r="AU225" s="275" t="s">
        <v>86</v>
      </c>
      <c r="AV225" s="13" t="s">
        <v>86</v>
      </c>
      <c r="AW225" s="13" t="s">
        <v>39</v>
      </c>
      <c r="AX225" s="13" t="s">
        <v>83</v>
      </c>
      <c r="AY225" s="275" t="s">
        <v>414</v>
      </c>
    </row>
    <row r="226" s="1" customFormat="1" ht="16.5" customHeight="1">
      <c r="B226" s="47"/>
      <c r="C226" s="298" t="s">
        <v>808</v>
      </c>
      <c r="D226" s="298" t="s">
        <v>841</v>
      </c>
      <c r="E226" s="299" t="s">
        <v>6941</v>
      </c>
      <c r="F226" s="300" t="s">
        <v>6942</v>
      </c>
      <c r="G226" s="301" t="s">
        <v>145</v>
      </c>
      <c r="H226" s="302">
        <v>835</v>
      </c>
      <c r="I226" s="303"/>
      <c r="J226" s="304">
        <f>ROUND(I226*H226,2)</f>
        <v>0</v>
      </c>
      <c r="K226" s="300" t="s">
        <v>21</v>
      </c>
      <c r="L226" s="305"/>
      <c r="M226" s="306" t="s">
        <v>21</v>
      </c>
      <c r="N226" s="307" t="s">
        <v>47</v>
      </c>
      <c r="O226" s="48"/>
      <c r="P226" s="249">
        <f>O226*H226</f>
        <v>0</v>
      </c>
      <c r="Q226" s="249">
        <v>0</v>
      </c>
      <c r="R226" s="249">
        <f>Q226*H226</f>
        <v>0</v>
      </c>
      <c r="S226" s="249">
        <v>0</v>
      </c>
      <c r="T226" s="250">
        <f>S226*H226</f>
        <v>0</v>
      </c>
      <c r="AR226" s="25" t="s">
        <v>818</v>
      </c>
      <c r="AT226" s="25" t="s">
        <v>841</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690</v>
      </c>
      <c r="BM226" s="25" t="s">
        <v>6943</v>
      </c>
    </row>
    <row r="227" s="12" customFormat="1">
      <c r="B227" s="255"/>
      <c r="C227" s="256"/>
      <c r="D227" s="252" t="s">
        <v>428</v>
      </c>
      <c r="E227" s="257" t="s">
        <v>21</v>
      </c>
      <c r="F227" s="258" t="s">
        <v>6838</v>
      </c>
      <c r="G227" s="256"/>
      <c r="H227" s="257" t="s">
        <v>21</v>
      </c>
      <c r="I227" s="259"/>
      <c r="J227" s="256"/>
      <c r="K227" s="256"/>
      <c r="L227" s="260"/>
      <c r="M227" s="261"/>
      <c r="N227" s="262"/>
      <c r="O227" s="262"/>
      <c r="P227" s="262"/>
      <c r="Q227" s="262"/>
      <c r="R227" s="262"/>
      <c r="S227" s="262"/>
      <c r="T227" s="263"/>
      <c r="AT227" s="264" t="s">
        <v>428</v>
      </c>
      <c r="AU227" s="264" t="s">
        <v>86</v>
      </c>
      <c r="AV227" s="12" t="s">
        <v>83</v>
      </c>
      <c r="AW227" s="12" t="s">
        <v>39</v>
      </c>
      <c r="AX227" s="12" t="s">
        <v>76</v>
      </c>
      <c r="AY227" s="264" t="s">
        <v>414</v>
      </c>
    </row>
    <row r="228" s="13" customFormat="1">
      <c r="B228" s="265"/>
      <c r="C228" s="266"/>
      <c r="D228" s="252" t="s">
        <v>428</v>
      </c>
      <c r="E228" s="267" t="s">
        <v>21</v>
      </c>
      <c r="F228" s="268" t="s">
        <v>6944</v>
      </c>
      <c r="G228" s="266"/>
      <c r="H228" s="269">
        <v>835</v>
      </c>
      <c r="I228" s="270"/>
      <c r="J228" s="266"/>
      <c r="K228" s="266"/>
      <c r="L228" s="271"/>
      <c r="M228" s="272"/>
      <c r="N228" s="273"/>
      <c r="O228" s="273"/>
      <c r="P228" s="273"/>
      <c r="Q228" s="273"/>
      <c r="R228" s="273"/>
      <c r="S228" s="273"/>
      <c r="T228" s="274"/>
      <c r="AT228" s="275" t="s">
        <v>428</v>
      </c>
      <c r="AU228" s="275" t="s">
        <v>86</v>
      </c>
      <c r="AV228" s="13" t="s">
        <v>86</v>
      </c>
      <c r="AW228" s="13" t="s">
        <v>39</v>
      </c>
      <c r="AX228" s="13" t="s">
        <v>76</v>
      </c>
      <c r="AY228" s="275" t="s">
        <v>414</v>
      </c>
    </row>
    <row r="229" s="15" customFormat="1">
      <c r="B229" s="287"/>
      <c r="C229" s="288"/>
      <c r="D229" s="252" t="s">
        <v>428</v>
      </c>
      <c r="E229" s="289" t="s">
        <v>21</v>
      </c>
      <c r="F229" s="290" t="s">
        <v>235</v>
      </c>
      <c r="G229" s="288"/>
      <c r="H229" s="291">
        <v>835</v>
      </c>
      <c r="I229" s="292"/>
      <c r="J229" s="288"/>
      <c r="K229" s="288"/>
      <c r="L229" s="293"/>
      <c r="M229" s="294"/>
      <c r="N229" s="295"/>
      <c r="O229" s="295"/>
      <c r="P229" s="295"/>
      <c r="Q229" s="295"/>
      <c r="R229" s="295"/>
      <c r="S229" s="295"/>
      <c r="T229" s="296"/>
      <c r="AT229" s="297" t="s">
        <v>428</v>
      </c>
      <c r="AU229" s="297" t="s">
        <v>86</v>
      </c>
      <c r="AV229" s="15" t="s">
        <v>422</v>
      </c>
      <c r="AW229" s="15" t="s">
        <v>39</v>
      </c>
      <c r="AX229" s="15" t="s">
        <v>83</v>
      </c>
      <c r="AY229" s="297" t="s">
        <v>414</v>
      </c>
    </row>
    <row r="230" s="1" customFormat="1" ht="16.5" customHeight="1">
      <c r="B230" s="47"/>
      <c r="C230" s="298" t="s">
        <v>814</v>
      </c>
      <c r="D230" s="298" t="s">
        <v>841</v>
      </c>
      <c r="E230" s="299" t="s">
        <v>6945</v>
      </c>
      <c r="F230" s="300" t="s">
        <v>6946</v>
      </c>
      <c r="G230" s="301" t="s">
        <v>145</v>
      </c>
      <c r="H230" s="302">
        <v>460</v>
      </c>
      <c r="I230" s="303"/>
      <c r="J230" s="304">
        <f>ROUND(I230*H230,2)</f>
        <v>0</v>
      </c>
      <c r="K230" s="300" t="s">
        <v>21</v>
      </c>
      <c r="L230" s="305"/>
      <c r="M230" s="306" t="s">
        <v>21</v>
      </c>
      <c r="N230" s="307" t="s">
        <v>47</v>
      </c>
      <c r="O230" s="48"/>
      <c r="P230" s="249">
        <f>O230*H230</f>
        <v>0</v>
      </c>
      <c r="Q230" s="249">
        <v>0</v>
      </c>
      <c r="R230" s="249">
        <f>Q230*H230</f>
        <v>0</v>
      </c>
      <c r="S230" s="249">
        <v>0</v>
      </c>
      <c r="T230" s="250">
        <f>S230*H230</f>
        <v>0</v>
      </c>
      <c r="AR230" s="25" t="s">
        <v>818</v>
      </c>
      <c r="AT230" s="25" t="s">
        <v>841</v>
      </c>
      <c r="AU230" s="25" t="s">
        <v>86</v>
      </c>
      <c r="AY230" s="25" t="s">
        <v>414</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690</v>
      </c>
      <c r="BM230" s="25" t="s">
        <v>6947</v>
      </c>
    </row>
    <row r="231" s="12" customFormat="1">
      <c r="B231" s="255"/>
      <c r="C231" s="256"/>
      <c r="D231" s="252" t="s">
        <v>428</v>
      </c>
      <c r="E231" s="257" t="s">
        <v>21</v>
      </c>
      <c r="F231" s="258" t="s">
        <v>6838</v>
      </c>
      <c r="G231" s="256"/>
      <c r="H231" s="257" t="s">
        <v>21</v>
      </c>
      <c r="I231" s="259"/>
      <c r="J231" s="256"/>
      <c r="K231" s="256"/>
      <c r="L231" s="260"/>
      <c r="M231" s="261"/>
      <c r="N231" s="262"/>
      <c r="O231" s="262"/>
      <c r="P231" s="262"/>
      <c r="Q231" s="262"/>
      <c r="R231" s="262"/>
      <c r="S231" s="262"/>
      <c r="T231" s="263"/>
      <c r="AT231" s="264" t="s">
        <v>428</v>
      </c>
      <c r="AU231" s="264" t="s">
        <v>86</v>
      </c>
      <c r="AV231" s="12" t="s">
        <v>83</v>
      </c>
      <c r="AW231" s="12" t="s">
        <v>39</v>
      </c>
      <c r="AX231" s="12" t="s">
        <v>76</v>
      </c>
      <c r="AY231" s="264" t="s">
        <v>414</v>
      </c>
    </row>
    <row r="232" s="13" customFormat="1">
      <c r="B232" s="265"/>
      <c r="C232" s="266"/>
      <c r="D232" s="252" t="s">
        <v>428</v>
      </c>
      <c r="E232" s="267" t="s">
        <v>21</v>
      </c>
      <c r="F232" s="268" t="s">
        <v>6948</v>
      </c>
      <c r="G232" s="266"/>
      <c r="H232" s="269">
        <v>460</v>
      </c>
      <c r="I232" s="270"/>
      <c r="J232" s="266"/>
      <c r="K232" s="266"/>
      <c r="L232" s="271"/>
      <c r="M232" s="272"/>
      <c r="N232" s="273"/>
      <c r="O232" s="273"/>
      <c r="P232" s="273"/>
      <c r="Q232" s="273"/>
      <c r="R232" s="273"/>
      <c r="S232" s="273"/>
      <c r="T232" s="274"/>
      <c r="AT232" s="275" t="s">
        <v>428</v>
      </c>
      <c r="AU232" s="275" t="s">
        <v>86</v>
      </c>
      <c r="AV232" s="13" t="s">
        <v>86</v>
      </c>
      <c r="AW232" s="13" t="s">
        <v>39</v>
      </c>
      <c r="AX232" s="13" t="s">
        <v>83</v>
      </c>
      <c r="AY232" s="275" t="s">
        <v>414</v>
      </c>
    </row>
    <row r="233" s="1" customFormat="1" ht="16.5" customHeight="1">
      <c r="B233" s="47"/>
      <c r="C233" s="298" t="s">
        <v>818</v>
      </c>
      <c r="D233" s="298" t="s">
        <v>841</v>
      </c>
      <c r="E233" s="299" t="s">
        <v>6949</v>
      </c>
      <c r="F233" s="300" t="s">
        <v>6950</v>
      </c>
      <c r="G233" s="301" t="s">
        <v>145</v>
      </c>
      <c r="H233" s="302">
        <v>27</v>
      </c>
      <c r="I233" s="303"/>
      <c r="J233" s="304">
        <f>ROUND(I233*H233,2)</f>
        <v>0</v>
      </c>
      <c r="K233" s="300" t="s">
        <v>21</v>
      </c>
      <c r="L233" s="305"/>
      <c r="M233" s="306" t="s">
        <v>21</v>
      </c>
      <c r="N233" s="307" t="s">
        <v>47</v>
      </c>
      <c r="O233" s="48"/>
      <c r="P233" s="249">
        <f>O233*H233</f>
        <v>0</v>
      </c>
      <c r="Q233" s="249">
        <v>0</v>
      </c>
      <c r="R233" s="249">
        <f>Q233*H233</f>
        <v>0</v>
      </c>
      <c r="S233" s="249">
        <v>0</v>
      </c>
      <c r="T233" s="250">
        <f>S233*H233</f>
        <v>0</v>
      </c>
      <c r="AR233" s="25" t="s">
        <v>818</v>
      </c>
      <c r="AT233" s="25" t="s">
        <v>841</v>
      </c>
      <c r="AU233" s="25" t="s">
        <v>86</v>
      </c>
      <c r="AY233" s="25" t="s">
        <v>414</v>
      </c>
      <c r="BE233" s="251">
        <f>IF(N233="základní",J233,0)</f>
        <v>0</v>
      </c>
      <c r="BF233" s="251">
        <f>IF(N233="snížená",J233,0)</f>
        <v>0</v>
      </c>
      <c r="BG233" s="251">
        <f>IF(N233="zákl. přenesená",J233,0)</f>
        <v>0</v>
      </c>
      <c r="BH233" s="251">
        <f>IF(N233="sníž. přenesená",J233,0)</f>
        <v>0</v>
      </c>
      <c r="BI233" s="251">
        <f>IF(N233="nulová",J233,0)</f>
        <v>0</v>
      </c>
      <c r="BJ233" s="25" t="s">
        <v>83</v>
      </c>
      <c r="BK233" s="251">
        <f>ROUND(I233*H233,2)</f>
        <v>0</v>
      </c>
      <c r="BL233" s="25" t="s">
        <v>690</v>
      </c>
      <c r="BM233" s="25" t="s">
        <v>6951</v>
      </c>
    </row>
    <row r="234" s="12" customFormat="1">
      <c r="B234" s="255"/>
      <c r="C234" s="256"/>
      <c r="D234" s="252" t="s">
        <v>428</v>
      </c>
      <c r="E234" s="257" t="s">
        <v>21</v>
      </c>
      <c r="F234" s="258" t="s">
        <v>6838</v>
      </c>
      <c r="G234" s="256"/>
      <c r="H234" s="257" t="s">
        <v>21</v>
      </c>
      <c r="I234" s="259"/>
      <c r="J234" s="256"/>
      <c r="K234" s="256"/>
      <c r="L234" s="260"/>
      <c r="M234" s="261"/>
      <c r="N234" s="262"/>
      <c r="O234" s="262"/>
      <c r="P234" s="262"/>
      <c r="Q234" s="262"/>
      <c r="R234" s="262"/>
      <c r="S234" s="262"/>
      <c r="T234" s="263"/>
      <c r="AT234" s="264" t="s">
        <v>428</v>
      </c>
      <c r="AU234" s="264" t="s">
        <v>86</v>
      </c>
      <c r="AV234" s="12" t="s">
        <v>83</v>
      </c>
      <c r="AW234" s="12" t="s">
        <v>39</v>
      </c>
      <c r="AX234" s="12" t="s">
        <v>76</v>
      </c>
      <c r="AY234" s="264" t="s">
        <v>414</v>
      </c>
    </row>
    <row r="235" s="13" customFormat="1">
      <c r="B235" s="265"/>
      <c r="C235" s="266"/>
      <c r="D235" s="252" t="s">
        <v>428</v>
      </c>
      <c r="E235" s="267" t="s">
        <v>21</v>
      </c>
      <c r="F235" s="268" t="s">
        <v>795</v>
      </c>
      <c r="G235" s="266"/>
      <c r="H235" s="269">
        <v>27</v>
      </c>
      <c r="I235" s="270"/>
      <c r="J235" s="266"/>
      <c r="K235" s="266"/>
      <c r="L235" s="271"/>
      <c r="M235" s="272"/>
      <c r="N235" s="273"/>
      <c r="O235" s="273"/>
      <c r="P235" s="273"/>
      <c r="Q235" s="273"/>
      <c r="R235" s="273"/>
      <c r="S235" s="273"/>
      <c r="T235" s="274"/>
      <c r="AT235" s="275" t="s">
        <v>428</v>
      </c>
      <c r="AU235" s="275" t="s">
        <v>86</v>
      </c>
      <c r="AV235" s="13" t="s">
        <v>86</v>
      </c>
      <c r="AW235" s="13" t="s">
        <v>39</v>
      </c>
      <c r="AX235" s="13" t="s">
        <v>76</v>
      </c>
      <c r="AY235" s="275" t="s">
        <v>414</v>
      </c>
    </row>
    <row r="236" s="15" customFormat="1">
      <c r="B236" s="287"/>
      <c r="C236" s="288"/>
      <c r="D236" s="252" t="s">
        <v>428</v>
      </c>
      <c r="E236" s="289" t="s">
        <v>21</v>
      </c>
      <c r="F236" s="290" t="s">
        <v>235</v>
      </c>
      <c r="G236" s="288"/>
      <c r="H236" s="291">
        <v>27</v>
      </c>
      <c r="I236" s="292"/>
      <c r="J236" s="288"/>
      <c r="K236" s="288"/>
      <c r="L236" s="293"/>
      <c r="M236" s="294"/>
      <c r="N236" s="295"/>
      <c r="O236" s="295"/>
      <c r="P236" s="295"/>
      <c r="Q236" s="295"/>
      <c r="R236" s="295"/>
      <c r="S236" s="295"/>
      <c r="T236" s="296"/>
      <c r="AT236" s="297" t="s">
        <v>428</v>
      </c>
      <c r="AU236" s="297" t="s">
        <v>86</v>
      </c>
      <c r="AV236" s="15" t="s">
        <v>422</v>
      </c>
      <c r="AW236" s="15" t="s">
        <v>39</v>
      </c>
      <c r="AX236" s="15" t="s">
        <v>83</v>
      </c>
      <c r="AY236" s="297" t="s">
        <v>414</v>
      </c>
    </row>
    <row r="237" s="1" customFormat="1" ht="16.5" customHeight="1">
      <c r="B237" s="47"/>
      <c r="C237" s="298" t="s">
        <v>830</v>
      </c>
      <c r="D237" s="298" t="s">
        <v>841</v>
      </c>
      <c r="E237" s="299" t="s">
        <v>6952</v>
      </c>
      <c r="F237" s="300" t="s">
        <v>6953</v>
      </c>
      <c r="G237" s="301" t="s">
        <v>145</v>
      </c>
      <c r="H237" s="302">
        <v>12</v>
      </c>
      <c r="I237" s="303"/>
      <c r="J237" s="304">
        <f>ROUND(I237*H237,2)</f>
        <v>0</v>
      </c>
      <c r="K237" s="300" t="s">
        <v>21</v>
      </c>
      <c r="L237" s="305"/>
      <c r="M237" s="306" t="s">
        <v>21</v>
      </c>
      <c r="N237" s="307" t="s">
        <v>47</v>
      </c>
      <c r="O237" s="48"/>
      <c r="P237" s="249">
        <f>O237*H237</f>
        <v>0</v>
      </c>
      <c r="Q237" s="249">
        <v>0</v>
      </c>
      <c r="R237" s="249">
        <f>Q237*H237</f>
        <v>0</v>
      </c>
      <c r="S237" s="249">
        <v>0</v>
      </c>
      <c r="T237" s="250">
        <f>S237*H237</f>
        <v>0</v>
      </c>
      <c r="AR237" s="25" t="s">
        <v>818</v>
      </c>
      <c r="AT237" s="25" t="s">
        <v>841</v>
      </c>
      <c r="AU237" s="25" t="s">
        <v>86</v>
      </c>
      <c r="AY237" s="25" t="s">
        <v>414</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690</v>
      </c>
      <c r="BM237" s="25" t="s">
        <v>6954</v>
      </c>
    </row>
    <row r="238" s="12" customFormat="1">
      <c r="B238" s="255"/>
      <c r="C238" s="256"/>
      <c r="D238" s="252" t="s">
        <v>428</v>
      </c>
      <c r="E238" s="257" t="s">
        <v>21</v>
      </c>
      <c r="F238" s="258" t="s">
        <v>6838</v>
      </c>
      <c r="G238" s="256"/>
      <c r="H238" s="257" t="s">
        <v>21</v>
      </c>
      <c r="I238" s="259"/>
      <c r="J238" s="256"/>
      <c r="K238" s="256"/>
      <c r="L238" s="260"/>
      <c r="M238" s="261"/>
      <c r="N238" s="262"/>
      <c r="O238" s="262"/>
      <c r="P238" s="262"/>
      <c r="Q238" s="262"/>
      <c r="R238" s="262"/>
      <c r="S238" s="262"/>
      <c r="T238" s="263"/>
      <c r="AT238" s="264" t="s">
        <v>428</v>
      </c>
      <c r="AU238" s="264" t="s">
        <v>86</v>
      </c>
      <c r="AV238" s="12" t="s">
        <v>83</v>
      </c>
      <c r="AW238" s="12" t="s">
        <v>39</v>
      </c>
      <c r="AX238" s="12" t="s">
        <v>76</v>
      </c>
      <c r="AY238" s="264" t="s">
        <v>414</v>
      </c>
    </row>
    <row r="239" s="13" customFormat="1">
      <c r="B239" s="265"/>
      <c r="C239" s="266"/>
      <c r="D239" s="252" t="s">
        <v>428</v>
      </c>
      <c r="E239" s="267" t="s">
        <v>21</v>
      </c>
      <c r="F239" s="268" t="s">
        <v>6955</v>
      </c>
      <c r="G239" s="266"/>
      <c r="H239" s="269">
        <v>12</v>
      </c>
      <c r="I239" s="270"/>
      <c r="J239" s="266"/>
      <c r="K239" s="266"/>
      <c r="L239" s="271"/>
      <c r="M239" s="272"/>
      <c r="N239" s="273"/>
      <c r="O239" s="273"/>
      <c r="P239" s="273"/>
      <c r="Q239" s="273"/>
      <c r="R239" s="273"/>
      <c r="S239" s="273"/>
      <c r="T239" s="274"/>
      <c r="AT239" s="275" t="s">
        <v>428</v>
      </c>
      <c r="AU239" s="275" t="s">
        <v>86</v>
      </c>
      <c r="AV239" s="13" t="s">
        <v>86</v>
      </c>
      <c r="AW239" s="13" t="s">
        <v>39</v>
      </c>
      <c r="AX239" s="13" t="s">
        <v>83</v>
      </c>
      <c r="AY239" s="275" t="s">
        <v>414</v>
      </c>
    </row>
    <row r="240" s="1" customFormat="1" ht="16.5" customHeight="1">
      <c r="B240" s="47"/>
      <c r="C240" s="298" t="s">
        <v>840</v>
      </c>
      <c r="D240" s="298" t="s">
        <v>841</v>
      </c>
      <c r="E240" s="299" t="s">
        <v>6956</v>
      </c>
      <c r="F240" s="300" t="s">
        <v>6957</v>
      </c>
      <c r="G240" s="301" t="s">
        <v>145</v>
      </c>
      <c r="H240" s="302">
        <v>21</v>
      </c>
      <c r="I240" s="303"/>
      <c r="J240" s="304">
        <f>ROUND(I240*H240,2)</f>
        <v>0</v>
      </c>
      <c r="K240" s="300" t="s">
        <v>21</v>
      </c>
      <c r="L240" s="305"/>
      <c r="M240" s="306" t="s">
        <v>21</v>
      </c>
      <c r="N240" s="307" t="s">
        <v>47</v>
      </c>
      <c r="O240" s="48"/>
      <c r="P240" s="249">
        <f>O240*H240</f>
        <v>0</v>
      </c>
      <c r="Q240" s="249">
        <v>0</v>
      </c>
      <c r="R240" s="249">
        <f>Q240*H240</f>
        <v>0</v>
      </c>
      <c r="S240" s="249">
        <v>0</v>
      </c>
      <c r="T240" s="250">
        <f>S240*H240</f>
        <v>0</v>
      </c>
      <c r="AR240" s="25" t="s">
        <v>818</v>
      </c>
      <c r="AT240" s="25" t="s">
        <v>841</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690</v>
      </c>
      <c r="BM240" s="25" t="s">
        <v>6958</v>
      </c>
    </row>
    <row r="241" s="12" customFormat="1">
      <c r="B241" s="255"/>
      <c r="C241" s="256"/>
      <c r="D241" s="252" t="s">
        <v>428</v>
      </c>
      <c r="E241" s="257" t="s">
        <v>21</v>
      </c>
      <c r="F241" s="258" t="s">
        <v>6838</v>
      </c>
      <c r="G241" s="256"/>
      <c r="H241" s="257" t="s">
        <v>21</v>
      </c>
      <c r="I241" s="259"/>
      <c r="J241" s="256"/>
      <c r="K241" s="256"/>
      <c r="L241" s="260"/>
      <c r="M241" s="261"/>
      <c r="N241" s="262"/>
      <c r="O241" s="262"/>
      <c r="P241" s="262"/>
      <c r="Q241" s="262"/>
      <c r="R241" s="262"/>
      <c r="S241" s="262"/>
      <c r="T241" s="263"/>
      <c r="AT241" s="264" t="s">
        <v>428</v>
      </c>
      <c r="AU241" s="264" t="s">
        <v>86</v>
      </c>
      <c r="AV241" s="12" t="s">
        <v>83</v>
      </c>
      <c r="AW241" s="12" t="s">
        <v>39</v>
      </c>
      <c r="AX241" s="12" t="s">
        <v>76</v>
      </c>
      <c r="AY241" s="264" t="s">
        <v>414</v>
      </c>
    </row>
    <row r="242" s="13" customFormat="1">
      <c r="B242" s="265"/>
      <c r="C242" s="266"/>
      <c r="D242" s="252" t="s">
        <v>428</v>
      </c>
      <c r="E242" s="267" t="s">
        <v>21</v>
      </c>
      <c r="F242" s="268" t="s">
        <v>9</v>
      </c>
      <c r="G242" s="266"/>
      <c r="H242" s="269">
        <v>21</v>
      </c>
      <c r="I242" s="270"/>
      <c r="J242" s="266"/>
      <c r="K242" s="266"/>
      <c r="L242" s="271"/>
      <c r="M242" s="272"/>
      <c r="N242" s="273"/>
      <c r="O242" s="273"/>
      <c r="P242" s="273"/>
      <c r="Q242" s="273"/>
      <c r="R242" s="273"/>
      <c r="S242" s="273"/>
      <c r="T242" s="274"/>
      <c r="AT242" s="275" t="s">
        <v>428</v>
      </c>
      <c r="AU242" s="275" t="s">
        <v>86</v>
      </c>
      <c r="AV242" s="13" t="s">
        <v>86</v>
      </c>
      <c r="AW242" s="13" t="s">
        <v>39</v>
      </c>
      <c r="AX242" s="13" t="s">
        <v>76</v>
      </c>
      <c r="AY242" s="275" t="s">
        <v>414</v>
      </c>
    </row>
    <row r="243" s="15" customFormat="1">
      <c r="B243" s="287"/>
      <c r="C243" s="288"/>
      <c r="D243" s="252" t="s">
        <v>428</v>
      </c>
      <c r="E243" s="289" t="s">
        <v>21</v>
      </c>
      <c r="F243" s="290" t="s">
        <v>235</v>
      </c>
      <c r="G243" s="288"/>
      <c r="H243" s="291">
        <v>21</v>
      </c>
      <c r="I243" s="292"/>
      <c r="J243" s="288"/>
      <c r="K243" s="288"/>
      <c r="L243" s="293"/>
      <c r="M243" s="294"/>
      <c r="N243" s="295"/>
      <c r="O243" s="295"/>
      <c r="P243" s="295"/>
      <c r="Q243" s="295"/>
      <c r="R243" s="295"/>
      <c r="S243" s="295"/>
      <c r="T243" s="296"/>
      <c r="AT243" s="297" t="s">
        <v>428</v>
      </c>
      <c r="AU243" s="297" t="s">
        <v>86</v>
      </c>
      <c r="AV243" s="15" t="s">
        <v>422</v>
      </c>
      <c r="AW243" s="15" t="s">
        <v>39</v>
      </c>
      <c r="AX243" s="15" t="s">
        <v>83</v>
      </c>
      <c r="AY243" s="297" t="s">
        <v>414</v>
      </c>
    </row>
    <row r="244" s="1" customFormat="1" ht="16.5" customHeight="1">
      <c r="B244" s="47"/>
      <c r="C244" s="298" t="s">
        <v>846</v>
      </c>
      <c r="D244" s="298" t="s">
        <v>841</v>
      </c>
      <c r="E244" s="299" t="s">
        <v>6959</v>
      </c>
      <c r="F244" s="300" t="s">
        <v>6960</v>
      </c>
      <c r="G244" s="301" t="s">
        <v>145</v>
      </c>
      <c r="H244" s="302">
        <v>102</v>
      </c>
      <c r="I244" s="303"/>
      <c r="J244" s="304">
        <f>ROUND(I244*H244,2)</f>
        <v>0</v>
      </c>
      <c r="K244" s="300" t="s">
        <v>21</v>
      </c>
      <c r="L244" s="305"/>
      <c r="M244" s="306" t="s">
        <v>21</v>
      </c>
      <c r="N244" s="307" t="s">
        <v>47</v>
      </c>
      <c r="O244" s="48"/>
      <c r="P244" s="249">
        <f>O244*H244</f>
        <v>0</v>
      </c>
      <c r="Q244" s="249">
        <v>0</v>
      </c>
      <c r="R244" s="249">
        <f>Q244*H244</f>
        <v>0</v>
      </c>
      <c r="S244" s="249">
        <v>0</v>
      </c>
      <c r="T244" s="250">
        <f>S244*H244</f>
        <v>0</v>
      </c>
      <c r="AR244" s="25" t="s">
        <v>818</v>
      </c>
      <c r="AT244" s="25" t="s">
        <v>841</v>
      </c>
      <c r="AU244" s="25" t="s">
        <v>86</v>
      </c>
      <c r="AY244" s="25" t="s">
        <v>414</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690</v>
      </c>
      <c r="BM244" s="25" t="s">
        <v>6961</v>
      </c>
    </row>
    <row r="245" s="12" customFormat="1">
      <c r="B245" s="255"/>
      <c r="C245" s="256"/>
      <c r="D245" s="252" t="s">
        <v>428</v>
      </c>
      <c r="E245" s="257" t="s">
        <v>21</v>
      </c>
      <c r="F245" s="258" t="s">
        <v>6838</v>
      </c>
      <c r="G245" s="256"/>
      <c r="H245" s="257" t="s">
        <v>21</v>
      </c>
      <c r="I245" s="259"/>
      <c r="J245" s="256"/>
      <c r="K245" s="256"/>
      <c r="L245" s="260"/>
      <c r="M245" s="261"/>
      <c r="N245" s="262"/>
      <c r="O245" s="262"/>
      <c r="P245" s="262"/>
      <c r="Q245" s="262"/>
      <c r="R245" s="262"/>
      <c r="S245" s="262"/>
      <c r="T245" s="263"/>
      <c r="AT245" s="264" t="s">
        <v>428</v>
      </c>
      <c r="AU245" s="264" t="s">
        <v>86</v>
      </c>
      <c r="AV245" s="12" t="s">
        <v>83</v>
      </c>
      <c r="AW245" s="12" t="s">
        <v>39</v>
      </c>
      <c r="AX245" s="12" t="s">
        <v>76</v>
      </c>
      <c r="AY245" s="264" t="s">
        <v>414</v>
      </c>
    </row>
    <row r="246" s="13" customFormat="1">
      <c r="B246" s="265"/>
      <c r="C246" s="266"/>
      <c r="D246" s="252" t="s">
        <v>428</v>
      </c>
      <c r="E246" s="267" t="s">
        <v>21</v>
      </c>
      <c r="F246" s="268" t="s">
        <v>6962</v>
      </c>
      <c r="G246" s="266"/>
      <c r="H246" s="269">
        <v>102</v>
      </c>
      <c r="I246" s="270"/>
      <c r="J246" s="266"/>
      <c r="K246" s="266"/>
      <c r="L246" s="271"/>
      <c r="M246" s="272"/>
      <c r="N246" s="273"/>
      <c r="O246" s="273"/>
      <c r="P246" s="273"/>
      <c r="Q246" s="273"/>
      <c r="R246" s="273"/>
      <c r="S246" s="273"/>
      <c r="T246" s="274"/>
      <c r="AT246" s="275" t="s">
        <v>428</v>
      </c>
      <c r="AU246" s="275" t="s">
        <v>86</v>
      </c>
      <c r="AV246" s="13" t="s">
        <v>86</v>
      </c>
      <c r="AW246" s="13" t="s">
        <v>39</v>
      </c>
      <c r="AX246" s="13" t="s">
        <v>83</v>
      </c>
      <c r="AY246" s="275" t="s">
        <v>414</v>
      </c>
    </row>
    <row r="247" s="1" customFormat="1" ht="16.5" customHeight="1">
      <c r="B247" s="47"/>
      <c r="C247" s="298" t="s">
        <v>852</v>
      </c>
      <c r="D247" s="298" t="s">
        <v>841</v>
      </c>
      <c r="E247" s="299" t="s">
        <v>6963</v>
      </c>
      <c r="F247" s="300" t="s">
        <v>6964</v>
      </c>
      <c r="G247" s="301" t="s">
        <v>145</v>
      </c>
      <c r="H247" s="302">
        <v>80</v>
      </c>
      <c r="I247" s="303"/>
      <c r="J247" s="304">
        <f>ROUND(I247*H247,2)</f>
        <v>0</v>
      </c>
      <c r="K247" s="300" t="s">
        <v>21</v>
      </c>
      <c r="L247" s="305"/>
      <c r="M247" s="306" t="s">
        <v>21</v>
      </c>
      <c r="N247" s="307" t="s">
        <v>47</v>
      </c>
      <c r="O247" s="48"/>
      <c r="P247" s="249">
        <f>O247*H247</f>
        <v>0</v>
      </c>
      <c r="Q247" s="249">
        <v>0</v>
      </c>
      <c r="R247" s="249">
        <f>Q247*H247</f>
        <v>0</v>
      </c>
      <c r="S247" s="249">
        <v>0</v>
      </c>
      <c r="T247" s="250">
        <f>S247*H247</f>
        <v>0</v>
      </c>
      <c r="AR247" s="25" t="s">
        <v>818</v>
      </c>
      <c r="AT247" s="25" t="s">
        <v>841</v>
      </c>
      <c r="AU247" s="25" t="s">
        <v>86</v>
      </c>
      <c r="AY247" s="25" t="s">
        <v>414</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690</v>
      </c>
      <c r="BM247" s="25" t="s">
        <v>6965</v>
      </c>
    </row>
    <row r="248" s="12" customFormat="1">
      <c r="B248" s="255"/>
      <c r="C248" s="256"/>
      <c r="D248" s="252" t="s">
        <v>428</v>
      </c>
      <c r="E248" s="257" t="s">
        <v>21</v>
      </c>
      <c r="F248" s="258" t="s">
        <v>6838</v>
      </c>
      <c r="G248" s="256"/>
      <c r="H248" s="257" t="s">
        <v>21</v>
      </c>
      <c r="I248" s="259"/>
      <c r="J248" s="256"/>
      <c r="K248" s="256"/>
      <c r="L248" s="260"/>
      <c r="M248" s="261"/>
      <c r="N248" s="262"/>
      <c r="O248" s="262"/>
      <c r="P248" s="262"/>
      <c r="Q248" s="262"/>
      <c r="R248" s="262"/>
      <c r="S248" s="262"/>
      <c r="T248" s="263"/>
      <c r="AT248" s="264" t="s">
        <v>428</v>
      </c>
      <c r="AU248" s="264" t="s">
        <v>86</v>
      </c>
      <c r="AV248" s="12" t="s">
        <v>83</v>
      </c>
      <c r="AW248" s="12" t="s">
        <v>39</v>
      </c>
      <c r="AX248" s="12" t="s">
        <v>76</v>
      </c>
      <c r="AY248" s="264" t="s">
        <v>414</v>
      </c>
    </row>
    <row r="249" s="13" customFormat="1">
      <c r="B249" s="265"/>
      <c r="C249" s="266"/>
      <c r="D249" s="252" t="s">
        <v>428</v>
      </c>
      <c r="E249" s="267" t="s">
        <v>21</v>
      </c>
      <c r="F249" s="268" t="s">
        <v>1215</v>
      </c>
      <c r="G249" s="266"/>
      <c r="H249" s="269">
        <v>80</v>
      </c>
      <c r="I249" s="270"/>
      <c r="J249" s="266"/>
      <c r="K249" s="266"/>
      <c r="L249" s="271"/>
      <c r="M249" s="272"/>
      <c r="N249" s="273"/>
      <c r="O249" s="273"/>
      <c r="P249" s="273"/>
      <c r="Q249" s="273"/>
      <c r="R249" s="273"/>
      <c r="S249" s="273"/>
      <c r="T249" s="274"/>
      <c r="AT249" s="275" t="s">
        <v>428</v>
      </c>
      <c r="AU249" s="275" t="s">
        <v>86</v>
      </c>
      <c r="AV249" s="13" t="s">
        <v>86</v>
      </c>
      <c r="AW249" s="13" t="s">
        <v>39</v>
      </c>
      <c r="AX249" s="13" t="s">
        <v>76</v>
      </c>
      <c r="AY249" s="275" t="s">
        <v>414</v>
      </c>
    </row>
    <row r="250" s="15" customFormat="1">
      <c r="B250" s="287"/>
      <c r="C250" s="288"/>
      <c r="D250" s="252" t="s">
        <v>428</v>
      </c>
      <c r="E250" s="289" t="s">
        <v>21</v>
      </c>
      <c r="F250" s="290" t="s">
        <v>235</v>
      </c>
      <c r="G250" s="288"/>
      <c r="H250" s="291">
        <v>80</v>
      </c>
      <c r="I250" s="292"/>
      <c r="J250" s="288"/>
      <c r="K250" s="288"/>
      <c r="L250" s="293"/>
      <c r="M250" s="294"/>
      <c r="N250" s="295"/>
      <c r="O250" s="295"/>
      <c r="P250" s="295"/>
      <c r="Q250" s="295"/>
      <c r="R250" s="295"/>
      <c r="S250" s="295"/>
      <c r="T250" s="296"/>
      <c r="AT250" s="297" t="s">
        <v>428</v>
      </c>
      <c r="AU250" s="297" t="s">
        <v>86</v>
      </c>
      <c r="AV250" s="15" t="s">
        <v>422</v>
      </c>
      <c r="AW250" s="15" t="s">
        <v>39</v>
      </c>
      <c r="AX250" s="15" t="s">
        <v>83</v>
      </c>
      <c r="AY250" s="297" t="s">
        <v>414</v>
      </c>
    </row>
    <row r="251" s="1" customFormat="1" ht="16.5" customHeight="1">
      <c r="B251" s="47"/>
      <c r="C251" s="298" t="s">
        <v>858</v>
      </c>
      <c r="D251" s="298" t="s">
        <v>841</v>
      </c>
      <c r="E251" s="299" t="s">
        <v>6966</v>
      </c>
      <c r="F251" s="300" t="s">
        <v>6967</v>
      </c>
      <c r="G251" s="301" t="s">
        <v>145</v>
      </c>
      <c r="H251" s="302">
        <v>82</v>
      </c>
      <c r="I251" s="303"/>
      <c r="J251" s="304">
        <f>ROUND(I251*H251,2)</f>
        <v>0</v>
      </c>
      <c r="K251" s="300" t="s">
        <v>21</v>
      </c>
      <c r="L251" s="305"/>
      <c r="M251" s="306" t="s">
        <v>21</v>
      </c>
      <c r="N251" s="307" t="s">
        <v>47</v>
      </c>
      <c r="O251" s="48"/>
      <c r="P251" s="249">
        <f>O251*H251</f>
        <v>0</v>
      </c>
      <c r="Q251" s="249">
        <v>0</v>
      </c>
      <c r="R251" s="249">
        <f>Q251*H251</f>
        <v>0</v>
      </c>
      <c r="S251" s="249">
        <v>0</v>
      </c>
      <c r="T251" s="250">
        <f>S251*H251</f>
        <v>0</v>
      </c>
      <c r="AR251" s="25" t="s">
        <v>818</v>
      </c>
      <c r="AT251" s="25" t="s">
        <v>841</v>
      </c>
      <c r="AU251" s="25" t="s">
        <v>86</v>
      </c>
      <c r="AY251" s="25" t="s">
        <v>414</v>
      </c>
      <c r="BE251" s="251">
        <f>IF(N251="základní",J251,0)</f>
        <v>0</v>
      </c>
      <c r="BF251" s="251">
        <f>IF(N251="snížená",J251,0)</f>
        <v>0</v>
      </c>
      <c r="BG251" s="251">
        <f>IF(N251="zákl. přenesená",J251,0)</f>
        <v>0</v>
      </c>
      <c r="BH251" s="251">
        <f>IF(N251="sníž. přenesená",J251,0)</f>
        <v>0</v>
      </c>
      <c r="BI251" s="251">
        <f>IF(N251="nulová",J251,0)</f>
        <v>0</v>
      </c>
      <c r="BJ251" s="25" t="s">
        <v>83</v>
      </c>
      <c r="BK251" s="251">
        <f>ROUND(I251*H251,2)</f>
        <v>0</v>
      </c>
      <c r="BL251" s="25" t="s">
        <v>690</v>
      </c>
      <c r="BM251" s="25" t="s">
        <v>6968</v>
      </c>
    </row>
    <row r="252" s="12" customFormat="1">
      <c r="B252" s="255"/>
      <c r="C252" s="256"/>
      <c r="D252" s="252" t="s">
        <v>428</v>
      </c>
      <c r="E252" s="257" t="s">
        <v>21</v>
      </c>
      <c r="F252" s="258" t="s">
        <v>6838</v>
      </c>
      <c r="G252" s="256"/>
      <c r="H252" s="257" t="s">
        <v>21</v>
      </c>
      <c r="I252" s="259"/>
      <c r="J252" s="256"/>
      <c r="K252" s="256"/>
      <c r="L252" s="260"/>
      <c r="M252" s="261"/>
      <c r="N252" s="262"/>
      <c r="O252" s="262"/>
      <c r="P252" s="262"/>
      <c r="Q252" s="262"/>
      <c r="R252" s="262"/>
      <c r="S252" s="262"/>
      <c r="T252" s="263"/>
      <c r="AT252" s="264" t="s">
        <v>428</v>
      </c>
      <c r="AU252" s="264" t="s">
        <v>86</v>
      </c>
      <c r="AV252" s="12" t="s">
        <v>83</v>
      </c>
      <c r="AW252" s="12" t="s">
        <v>39</v>
      </c>
      <c r="AX252" s="12" t="s">
        <v>76</v>
      </c>
      <c r="AY252" s="264" t="s">
        <v>414</v>
      </c>
    </row>
    <row r="253" s="13" customFormat="1">
      <c r="B253" s="265"/>
      <c r="C253" s="266"/>
      <c r="D253" s="252" t="s">
        <v>428</v>
      </c>
      <c r="E253" s="267" t="s">
        <v>21</v>
      </c>
      <c r="F253" s="268" t="s">
        <v>6969</v>
      </c>
      <c r="G253" s="266"/>
      <c r="H253" s="269">
        <v>82</v>
      </c>
      <c r="I253" s="270"/>
      <c r="J253" s="266"/>
      <c r="K253" s="266"/>
      <c r="L253" s="271"/>
      <c r="M253" s="272"/>
      <c r="N253" s="273"/>
      <c r="O253" s="273"/>
      <c r="P253" s="273"/>
      <c r="Q253" s="273"/>
      <c r="R253" s="273"/>
      <c r="S253" s="273"/>
      <c r="T253" s="274"/>
      <c r="AT253" s="275" t="s">
        <v>428</v>
      </c>
      <c r="AU253" s="275" t="s">
        <v>86</v>
      </c>
      <c r="AV253" s="13" t="s">
        <v>86</v>
      </c>
      <c r="AW253" s="13" t="s">
        <v>39</v>
      </c>
      <c r="AX253" s="13" t="s">
        <v>83</v>
      </c>
      <c r="AY253" s="275" t="s">
        <v>414</v>
      </c>
    </row>
    <row r="254" s="1" customFormat="1" ht="16.5" customHeight="1">
      <c r="B254" s="47"/>
      <c r="C254" s="298" t="s">
        <v>865</v>
      </c>
      <c r="D254" s="298" t="s">
        <v>841</v>
      </c>
      <c r="E254" s="299" t="s">
        <v>6970</v>
      </c>
      <c r="F254" s="300" t="s">
        <v>6971</v>
      </c>
      <c r="G254" s="301" t="s">
        <v>145</v>
      </c>
      <c r="H254" s="302">
        <v>6452</v>
      </c>
      <c r="I254" s="303"/>
      <c r="J254" s="304">
        <f>ROUND(I254*H254,2)</f>
        <v>0</v>
      </c>
      <c r="K254" s="300" t="s">
        <v>21</v>
      </c>
      <c r="L254" s="305"/>
      <c r="M254" s="306" t="s">
        <v>21</v>
      </c>
      <c r="N254" s="307" t="s">
        <v>47</v>
      </c>
      <c r="O254" s="48"/>
      <c r="P254" s="249">
        <f>O254*H254</f>
        <v>0</v>
      </c>
      <c r="Q254" s="249">
        <v>0</v>
      </c>
      <c r="R254" s="249">
        <f>Q254*H254</f>
        <v>0</v>
      </c>
      <c r="S254" s="249">
        <v>0</v>
      </c>
      <c r="T254" s="250">
        <f>S254*H254</f>
        <v>0</v>
      </c>
      <c r="AR254" s="25" t="s">
        <v>818</v>
      </c>
      <c r="AT254" s="25" t="s">
        <v>841</v>
      </c>
      <c r="AU254" s="25" t="s">
        <v>86</v>
      </c>
      <c r="AY254" s="25" t="s">
        <v>414</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690</v>
      </c>
      <c r="BM254" s="25" t="s">
        <v>6972</v>
      </c>
    </row>
    <row r="255" s="12" customFormat="1">
      <c r="B255" s="255"/>
      <c r="C255" s="256"/>
      <c r="D255" s="252" t="s">
        <v>428</v>
      </c>
      <c r="E255" s="257" t="s">
        <v>21</v>
      </c>
      <c r="F255" s="258" t="s">
        <v>6838</v>
      </c>
      <c r="G255" s="256"/>
      <c r="H255" s="257" t="s">
        <v>21</v>
      </c>
      <c r="I255" s="259"/>
      <c r="J255" s="256"/>
      <c r="K255" s="256"/>
      <c r="L255" s="260"/>
      <c r="M255" s="261"/>
      <c r="N255" s="262"/>
      <c r="O255" s="262"/>
      <c r="P255" s="262"/>
      <c r="Q255" s="262"/>
      <c r="R255" s="262"/>
      <c r="S255" s="262"/>
      <c r="T255" s="263"/>
      <c r="AT255" s="264" t="s">
        <v>428</v>
      </c>
      <c r="AU255" s="264" t="s">
        <v>86</v>
      </c>
      <c r="AV255" s="12" t="s">
        <v>83</v>
      </c>
      <c r="AW255" s="12" t="s">
        <v>39</v>
      </c>
      <c r="AX255" s="12" t="s">
        <v>76</v>
      </c>
      <c r="AY255" s="264" t="s">
        <v>414</v>
      </c>
    </row>
    <row r="256" s="13" customFormat="1">
      <c r="B256" s="265"/>
      <c r="C256" s="266"/>
      <c r="D256" s="252" t="s">
        <v>428</v>
      </c>
      <c r="E256" s="267" t="s">
        <v>21</v>
      </c>
      <c r="F256" s="268" t="s">
        <v>6973</v>
      </c>
      <c r="G256" s="266"/>
      <c r="H256" s="269">
        <v>6452</v>
      </c>
      <c r="I256" s="270"/>
      <c r="J256" s="266"/>
      <c r="K256" s="266"/>
      <c r="L256" s="271"/>
      <c r="M256" s="272"/>
      <c r="N256" s="273"/>
      <c r="O256" s="273"/>
      <c r="P256" s="273"/>
      <c r="Q256" s="273"/>
      <c r="R256" s="273"/>
      <c r="S256" s="273"/>
      <c r="T256" s="274"/>
      <c r="AT256" s="275" t="s">
        <v>428</v>
      </c>
      <c r="AU256" s="275" t="s">
        <v>86</v>
      </c>
      <c r="AV256" s="13" t="s">
        <v>86</v>
      </c>
      <c r="AW256" s="13" t="s">
        <v>39</v>
      </c>
      <c r="AX256" s="13" t="s">
        <v>76</v>
      </c>
      <c r="AY256" s="275" t="s">
        <v>414</v>
      </c>
    </row>
    <row r="257" s="15" customFormat="1">
      <c r="B257" s="287"/>
      <c r="C257" s="288"/>
      <c r="D257" s="252" t="s">
        <v>428</v>
      </c>
      <c r="E257" s="289" t="s">
        <v>21</v>
      </c>
      <c r="F257" s="290" t="s">
        <v>235</v>
      </c>
      <c r="G257" s="288"/>
      <c r="H257" s="291">
        <v>6452</v>
      </c>
      <c r="I257" s="292"/>
      <c r="J257" s="288"/>
      <c r="K257" s="288"/>
      <c r="L257" s="293"/>
      <c r="M257" s="294"/>
      <c r="N257" s="295"/>
      <c r="O257" s="295"/>
      <c r="P257" s="295"/>
      <c r="Q257" s="295"/>
      <c r="R257" s="295"/>
      <c r="S257" s="295"/>
      <c r="T257" s="296"/>
      <c r="AT257" s="297" t="s">
        <v>428</v>
      </c>
      <c r="AU257" s="297" t="s">
        <v>86</v>
      </c>
      <c r="AV257" s="15" t="s">
        <v>422</v>
      </c>
      <c r="AW257" s="15" t="s">
        <v>39</v>
      </c>
      <c r="AX257" s="15" t="s">
        <v>83</v>
      </c>
      <c r="AY257" s="297" t="s">
        <v>414</v>
      </c>
    </row>
    <row r="258" s="1" customFormat="1" ht="16.5" customHeight="1">
      <c r="B258" s="47"/>
      <c r="C258" s="298" t="s">
        <v>870</v>
      </c>
      <c r="D258" s="298" t="s">
        <v>841</v>
      </c>
      <c r="E258" s="299" t="s">
        <v>6974</v>
      </c>
      <c r="F258" s="300" t="s">
        <v>6975</v>
      </c>
      <c r="G258" s="301" t="s">
        <v>145</v>
      </c>
      <c r="H258" s="302">
        <v>1503</v>
      </c>
      <c r="I258" s="303"/>
      <c r="J258" s="304">
        <f>ROUND(I258*H258,2)</f>
        <v>0</v>
      </c>
      <c r="K258" s="300" t="s">
        <v>21</v>
      </c>
      <c r="L258" s="305"/>
      <c r="M258" s="306" t="s">
        <v>21</v>
      </c>
      <c r="N258" s="307" t="s">
        <v>47</v>
      </c>
      <c r="O258" s="48"/>
      <c r="P258" s="249">
        <f>O258*H258</f>
        <v>0</v>
      </c>
      <c r="Q258" s="249">
        <v>0</v>
      </c>
      <c r="R258" s="249">
        <f>Q258*H258</f>
        <v>0</v>
      </c>
      <c r="S258" s="249">
        <v>0</v>
      </c>
      <c r="T258" s="250">
        <f>S258*H258</f>
        <v>0</v>
      </c>
      <c r="AR258" s="25" t="s">
        <v>818</v>
      </c>
      <c r="AT258" s="25" t="s">
        <v>841</v>
      </c>
      <c r="AU258" s="25" t="s">
        <v>86</v>
      </c>
      <c r="AY258" s="25" t="s">
        <v>414</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690</v>
      </c>
      <c r="BM258" s="25" t="s">
        <v>6976</v>
      </c>
    </row>
    <row r="259" s="12" customFormat="1">
      <c r="B259" s="255"/>
      <c r="C259" s="256"/>
      <c r="D259" s="252" t="s">
        <v>428</v>
      </c>
      <c r="E259" s="257" t="s">
        <v>21</v>
      </c>
      <c r="F259" s="258" t="s">
        <v>6838</v>
      </c>
      <c r="G259" s="256"/>
      <c r="H259" s="257" t="s">
        <v>21</v>
      </c>
      <c r="I259" s="259"/>
      <c r="J259" s="256"/>
      <c r="K259" s="256"/>
      <c r="L259" s="260"/>
      <c r="M259" s="261"/>
      <c r="N259" s="262"/>
      <c r="O259" s="262"/>
      <c r="P259" s="262"/>
      <c r="Q259" s="262"/>
      <c r="R259" s="262"/>
      <c r="S259" s="262"/>
      <c r="T259" s="263"/>
      <c r="AT259" s="264" t="s">
        <v>428</v>
      </c>
      <c r="AU259" s="264" t="s">
        <v>86</v>
      </c>
      <c r="AV259" s="12" t="s">
        <v>83</v>
      </c>
      <c r="AW259" s="12" t="s">
        <v>39</v>
      </c>
      <c r="AX259" s="12" t="s">
        <v>76</v>
      </c>
      <c r="AY259" s="264" t="s">
        <v>414</v>
      </c>
    </row>
    <row r="260" s="13" customFormat="1">
      <c r="B260" s="265"/>
      <c r="C260" s="266"/>
      <c r="D260" s="252" t="s">
        <v>428</v>
      </c>
      <c r="E260" s="267" t="s">
        <v>21</v>
      </c>
      <c r="F260" s="268" t="s">
        <v>6977</v>
      </c>
      <c r="G260" s="266"/>
      <c r="H260" s="269">
        <v>1503</v>
      </c>
      <c r="I260" s="270"/>
      <c r="J260" s="266"/>
      <c r="K260" s="266"/>
      <c r="L260" s="271"/>
      <c r="M260" s="272"/>
      <c r="N260" s="273"/>
      <c r="O260" s="273"/>
      <c r="P260" s="273"/>
      <c r="Q260" s="273"/>
      <c r="R260" s="273"/>
      <c r="S260" s="273"/>
      <c r="T260" s="274"/>
      <c r="AT260" s="275" t="s">
        <v>428</v>
      </c>
      <c r="AU260" s="275" t="s">
        <v>86</v>
      </c>
      <c r="AV260" s="13" t="s">
        <v>86</v>
      </c>
      <c r="AW260" s="13" t="s">
        <v>39</v>
      </c>
      <c r="AX260" s="13" t="s">
        <v>83</v>
      </c>
      <c r="AY260" s="275" t="s">
        <v>414</v>
      </c>
    </row>
    <row r="261" s="1" customFormat="1" ht="16.5" customHeight="1">
      <c r="B261" s="47"/>
      <c r="C261" s="298" t="s">
        <v>891</v>
      </c>
      <c r="D261" s="298" t="s">
        <v>841</v>
      </c>
      <c r="E261" s="299" t="s">
        <v>6978</v>
      </c>
      <c r="F261" s="300" t="s">
        <v>6979</v>
      </c>
      <c r="G261" s="301" t="s">
        <v>145</v>
      </c>
      <c r="H261" s="302">
        <v>857</v>
      </c>
      <c r="I261" s="303"/>
      <c r="J261" s="304">
        <f>ROUND(I261*H261,2)</f>
        <v>0</v>
      </c>
      <c r="K261" s="300" t="s">
        <v>21</v>
      </c>
      <c r="L261" s="305"/>
      <c r="M261" s="306" t="s">
        <v>21</v>
      </c>
      <c r="N261" s="307" t="s">
        <v>47</v>
      </c>
      <c r="O261" s="48"/>
      <c r="P261" s="249">
        <f>O261*H261</f>
        <v>0</v>
      </c>
      <c r="Q261" s="249">
        <v>0</v>
      </c>
      <c r="R261" s="249">
        <f>Q261*H261</f>
        <v>0</v>
      </c>
      <c r="S261" s="249">
        <v>0</v>
      </c>
      <c r="T261" s="250">
        <f>S261*H261</f>
        <v>0</v>
      </c>
      <c r="AR261" s="25" t="s">
        <v>818</v>
      </c>
      <c r="AT261" s="25" t="s">
        <v>841</v>
      </c>
      <c r="AU261" s="25" t="s">
        <v>86</v>
      </c>
      <c r="AY261" s="25" t="s">
        <v>414</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690</v>
      </c>
      <c r="BM261" s="25" t="s">
        <v>6980</v>
      </c>
    </row>
    <row r="262" s="12" customFormat="1">
      <c r="B262" s="255"/>
      <c r="C262" s="256"/>
      <c r="D262" s="252" t="s">
        <v>428</v>
      </c>
      <c r="E262" s="257" t="s">
        <v>21</v>
      </c>
      <c r="F262" s="258" t="s">
        <v>6838</v>
      </c>
      <c r="G262" s="256"/>
      <c r="H262" s="257" t="s">
        <v>21</v>
      </c>
      <c r="I262" s="259"/>
      <c r="J262" s="256"/>
      <c r="K262" s="256"/>
      <c r="L262" s="260"/>
      <c r="M262" s="261"/>
      <c r="N262" s="262"/>
      <c r="O262" s="262"/>
      <c r="P262" s="262"/>
      <c r="Q262" s="262"/>
      <c r="R262" s="262"/>
      <c r="S262" s="262"/>
      <c r="T262" s="263"/>
      <c r="AT262" s="264" t="s">
        <v>428</v>
      </c>
      <c r="AU262" s="264" t="s">
        <v>86</v>
      </c>
      <c r="AV262" s="12" t="s">
        <v>83</v>
      </c>
      <c r="AW262" s="12" t="s">
        <v>39</v>
      </c>
      <c r="AX262" s="12" t="s">
        <v>76</v>
      </c>
      <c r="AY262" s="264" t="s">
        <v>414</v>
      </c>
    </row>
    <row r="263" s="13" customFormat="1">
      <c r="B263" s="265"/>
      <c r="C263" s="266"/>
      <c r="D263" s="252" t="s">
        <v>428</v>
      </c>
      <c r="E263" s="267" t="s">
        <v>21</v>
      </c>
      <c r="F263" s="268" t="s">
        <v>6981</v>
      </c>
      <c r="G263" s="266"/>
      <c r="H263" s="269">
        <v>857</v>
      </c>
      <c r="I263" s="270"/>
      <c r="J263" s="266"/>
      <c r="K263" s="266"/>
      <c r="L263" s="271"/>
      <c r="M263" s="272"/>
      <c r="N263" s="273"/>
      <c r="O263" s="273"/>
      <c r="P263" s="273"/>
      <c r="Q263" s="273"/>
      <c r="R263" s="273"/>
      <c r="S263" s="273"/>
      <c r="T263" s="274"/>
      <c r="AT263" s="275" t="s">
        <v>428</v>
      </c>
      <c r="AU263" s="275" t="s">
        <v>86</v>
      </c>
      <c r="AV263" s="13" t="s">
        <v>86</v>
      </c>
      <c r="AW263" s="13" t="s">
        <v>39</v>
      </c>
      <c r="AX263" s="13" t="s">
        <v>76</v>
      </c>
      <c r="AY263" s="275" t="s">
        <v>414</v>
      </c>
    </row>
    <row r="264" s="15" customFormat="1">
      <c r="B264" s="287"/>
      <c r="C264" s="288"/>
      <c r="D264" s="252" t="s">
        <v>428</v>
      </c>
      <c r="E264" s="289" t="s">
        <v>21</v>
      </c>
      <c r="F264" s="290" t="s">
        <v>235</v>
      </c>
      <c r="G264" s="288"/>
      <c r="H264" s="291">
        <v>857</v>
      </c>
      <c r="I264" s="292"/>
      <c r="J264" s="288"/>
      <c r="K264" s="288"/>
      <c r="L264" s="293"/>
      <c r="M264" s="294"/>
      <c r="N264" s="295"/>
      <c r="O264" s="295"/>
      <c r="P264" s="295"/>
      <c r="Q264" s="295"/>
      <c r="R264" s="295"/>
      <c r="S264" s="295"/>
      <c r="T264" s="296"/>
      <c r="AT264" s="297" t="s">
        <v>428</v>
      </c>
      <c r="AU264" s="297" t="s">
        <v>86</v>
      </c>
      <c r="AV264" s="15" t="s">
        <v>422</v>
      </c>
      <c r="AW264" s="15" t="s">
        <v>39</v>
      </c>
      <c r="AX264" s="15" t="s">
        <v>83</v>
      </c>
      <c r="AY264" s="297" t="s">
        <v>414</v>
      </c>
    </row>
    <row r="265" s="1" customFormat="1" ht="16.5" customHeight="1">
      <c r="B265" s="47"/>
      <c r="C265" s="298" t="s">
        <v>897</v>
      </c>
      <c r="D265" s="298" t="s">
        <v>841</v>
      </c>
      <c r="E265" s="299" t="s">
        <v>6982</v>
      </c>
      <c r="F265" s="300" t="s">
        <v>6983</v>
      </c>
      <c r="G265" s="301" t="s">
        <v>145</v>
      </c>
      <c r="H265" s="302">
        <v>380</v>
      </c>
      <c r="I265" s="303"/>
      <c r="J265" s="304">
        <f>ROUND(I265*H265,2)</f>
        <v>0</v>
      </c>
      <c r="K265" s="300" t="s">
        <v>21</v>
      </c>
      <c r="L265" s="305"/>
      <c r="M265" s="306" t="s">
        <v>21</v>
      </c>
      <c r="N265" s="307" t="s">
        <v>47</v>
      </c>
      <c r="O265" s="48"/>
      <c r="P265" s="249">
        <f>O265*H265</f>
        <v>0</v>
      </c>
      <c r="Q265" s="249">
        <v>0</v>
      </c>
      <c r="R265" s="249">
        <f>Q265*H265</f>
        <v>0</v>
      </c>
      <c r="S265" s="249">
        <v>0</v>
      </c>
      <c r="T265" s="250">
        <f>S265*H265</f>
        <v>0</v>
      </c>
      <c r="AR265" s="25" t="s">
        <v>818</v>
      </c>
      <c r="AT265" s="25" t="s">
        <v>841</v>
      </c>
      <c r="AU265" s="25" t="s">
        <v>86</v>
      </c>
      <c r="AY265" s="25" t="s">
        <v>414</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690</v>
      </c>
      <c r="BM265" s="25" t="s">
        <v>6984</v>
      </c>
    </row>
    <row r="266" s="12" customFormat="1">
      <c r="B266" s="255"/>
      <c r="C266" s="256"/>
      <c r="D266" s="252" t="s">
        <v>428</v>
      </c>
      <c r="E266" s="257" t="s">
        <v>21</v>
      </c>
      <c r="F266" s="258" t="s">
        <v>6838</v>
      </c>
      <c r="G266" s="256"/>
      <c r="H266" s="257" t="s">
        <v>21</v>
      </c>
      <c r="I266" s="259"/>
      <c r="J266" s="256"/>
      <c r="K266" s="256"/>
      <c r="L266" s="260"/>
      <c r="M266" s="261"/>
      <c r="N266" s="262"/>
      <c r="O266" s="262"/>
      <c r="P266" s="262"/>
      <c r="Q266" s="262"/>
      <c r="R266" s="262"/>
      <c r="S266" s="262"/>
      <c r="T266" s="263"/>
      <c r="AT266" s="264" t="s">
        <v>428</v>
      </c>
      <c r="AU266" s="264" t="s">
        <v>86</v>
      </c>
      <c r="AV266" s="12" t="s">
        <v>83</v>
      </c>
      <c r="AW266" s="12" t="s">
        <v>39</v>
      </c>
      <c r="AX266" s="12" t="s">
        <v>76</v>
      </c>
      <c r="AY266" s="264" t="s">
        <v>414</v>
      </c>
    </row>
    <row r="267" s="13" customFormat="1">
      <c r="B267" s="265"/>
      <c r="C267" s="266"/>
      <c r="D267" s="252" t="s">
        <v>428</v>
      </c>
      <c r="E267" s="267" t="s">
        <v>21</v>
      </c>
      <c r="F267" s="268" t="s">
        <v>6985</v>
      </c>
      <c r="G267" s="266"/>
      <c r="H267" s="269">
        <v>380</v>
      </c>
      <c r="I267" s="270"/>
      <c r="J267" s="266"/>
      <c r="K267" s="266"/>
      <c r="L267" s="271"/>
      <c r="M267" s="272"/>
      <c r="N267" s="273"/>
      <c r="O267" s="273"/>
      <c r="P267" s="273"/>
      <c r="Q267" s="273"/>
      <c r="R267" s="273"/>
      <c r="S267" s="273"/>
      <c r="T267" s="274"/>
      <c r="AT267" s="275" t="s">
        <v>428</v>
      </c>
      <c r="AU267" s="275" t="s">
        <v>86</v>
      </c>
      <c r="AV267" s="13" t="s">
        <v>86</v>
      </c>
      <c r="AW267" s="13" t="s">
        <v>39</v>
      </c>
      <c r="AX267" s="13" t="s">
        <v>83</v>
      </c>
      <c r="AY267" s="275" t="s">
        <v>414</v>
      </c>
    </row>
    <row r="268" s="1" customFormat="1" ht="16.5" customHeight="1">
      <c r="B268" s="47"/>
      <c r="C268" s="298" t="s">
        <v>912</v>
      </c>
      <c r="D268" s="298" t="s">
        <v>841</v>
      </c>
      <c r="E268" s="299" t="s">
        <v>6986</v>
      </c>
      <c r="F268" s="300" t="s">
        <v>6987</v>
      </c>
      <c r="G268" s="301" t="s">
        <v>145</v>
      </c>
      <c r="H268" s="302">
        <v>194</v>
      </c>
      <c r="I268" s="303"/>
      <c r="J268" s="304">
        <f>ROUND(I268*H268,2)</f>
        <v>0</v>
      </c>
      <c r="K268" s="300" t="s">
        <v>21</v>
      </c>
      <c r="L268" s="305"/>
      <c r="M268" s="306" t="s">
        <v>21</v>
      </c>
      <c r="N268" s="307" t="s">
        <v>47</v>
      </c>
      <c r="O268" s="48"/>
      <c r="P268" s="249">
        <f>O268*H268</f>
        <v>0</v>
      </c>
      <c r="Q268" s="249">
        <v>0</v>
      </c>
      <c r="R268" s="249">
        <f>Q268*H268</f>
        <v>0</v>
      </c>
      <c r="S268" s="249">
        <v>0</v>
      </c>
      <c r="T268" s="250">
        <f>S268*H268</f>
        <v>0</v>
      </c>
      <c r="AR268" s="25" t="s">
        <v>818</v>
      </c>
      <c r="AT268" s="25" t="s">
        <v>841</v>
      </c>
      <c r="AU268" s="25" t="s">
        <v>86</v>
      </c>
      <c r="AY268" s="25" t="s">
        <v>414</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690</v>
      </c>
      <c r="BM268" s="25" t="s">
        <v>6988</v>
      </c>
    </row>
    <row r="269" s="12" customFormat="1">
      <c r="B269" s="255"/>
      <c r="C269" s="256"/>
      <c r="D269" s="252" t="s">
        <v>428</v>
      </c>
      <c r="E269" s="257" t="s">
        <v>21</v>
      </c>
      <c r="F269" s="258" t="s">
        <v>6838</v>
      </c>
      <c r="G269" s="256"/>
      <c r="H269" s="257" t="s">
        <v>21</v>
      </c>
      <c r="I269" s="259"/>
      <c r="J269" s="256"/>
      <c r="K269" s="256"/>
      <c r="L269" s="260"/>
      <c r="M269" s="261"/>
      <c r="N269" s="262"/>
      <c r="O269" s="262"/>
      <c r="P269" s="262"/>
      <c r="Q269" s="262"/>
      <c r="R269" s="262"/>
      <c r="S269" s="262"/>
      <c r="T269" s="263"/>
      <c r="AT269" s="264" t="s">
        <v>428</v>
      </c>
      <c r="AU269" s="264" t="s">
        <v>86</v>
      </c>
      <c r="AV269" s="12" t="s">
        <v>83</v>
      </c>
      <c r="AW269" s="12" t="s">
        <v>39</v>
      </c>
      <c r="AX269" s="12" t="s">
        <v>76</v>
      </c>
      <c r="AY269" s="264" t="s">
        <v>414</v>
      </c>
    </row>
    <row r="270" s="13" customFormat="1">
      <c r="B270" s="265"/>
      <c r="C270" s="266"/>
      <c r="D270" s="252" t="s">
        <v>428</v>
      </c>
      <c r="E270" s="267" t="s">
        <v>21</v>
      </c>
      <c r="F270" s="268" t="s">
        <v>1982</v>
      </c>
      <c r="G270" s="266"/>
      <c r="H270" s="269">
        <v>194</v>
      </c>
      <c r="I270" s="270"/>
      <c r="J270" s="266"/>
      <c r="K270" s="266"/>
      <c r="L270" s="271"/>
      <c r="M270" s="272"/>
      <c r="N270" s="273"/>
      <c r="O270" s="273"/>
      <c r="P270" s="273"/>
      <c r="Q270" s="273"/>
      <c r="R270" s="273"/>
      <c r="S270" s="273"/>
      <c r="T270" s="274"/>
      <c r="AT270" s="275" t="s">
        <v>428</v>
      </c>
      <c r="AU270" s="275" t="s">
        <v>86</v>
      </c>
      <c r="AV270" s="13" t="s">
        <v>86</v>
      </c>
      <c r="AW270" s="13" t="s">
        <v>39</v>
      </c>
      <c r="AX270" s="13" t="s">
        <v>76</v>
      </c>
      <c r="AY270" s="275" t="s">
        <v>414</v>
      </c>
    </row>
    <row r="271" s="15" customFormat="1">
      <c r="B271" s="287"/>
      <c r="C271" s="288"/>
      <c r="D271" s="252" t="s">
        <v>428</v>
      </c>
      <c r="E271" s="289" t="s">
        <v>21</v>
      </c>
      <c r="F271" s="290" t="s">
        <v>235</v>
      </c>
      <c r="G271" s="288"/>
      <c r="H271" s="291">
        <v>194</v>
      </c>
      <c r="I271" s="292"/>
      <c r="J271" s="288"/>
      <c r="K271" s="288"/>
      <c r="L271" s="293"/>
      <c r="M271" s="294"/>
      <c r="N271" s="295"/>
      <c r="O271" s="295"/>
      <c r="P271" s="295"/>
      <c r="Q271" s="295"/>
      <c r="R271" s="295"/>
      <c r="S271" s="295"/>
      <c r="T271" s="296"/>
      <c r="AT271" s="297" t="s">
        <v>428</v>
      </c>
      <c r="AU271" s="297" t="s">
        <v>86</v>
      </c>
      <c r="AV271" s="15" t="s">
        <v>422</v>
      </c>
      <c r="AW271" s="15" t="s">
        <v>39</v>
      </c>
      <c r="AX271" s="15" t="s">
        <v>83</v>
      </c>
      <c r="AY271" s="297" t="s">
        <v>414</v>
      </c>
    </row>
    <row r="272" s="1" customFormat="1" ht="16.5" customHeight="1">
      <c r="B272" s="47"/>
      <c r="C272" s="298" t="s">
        <v>915</v>
      </c>
      <c r="D272" s="298" t="s">
        <v>841</v>
      </c>
      <c r="E272" s="299" t="s">
        <v>6989</v>
      </c>
      <c r="F272" s="300" t="s">
        <v>6990</v>
      </c>
      <c r="G272" s="301" t="s">
        <v>4084</v>
      </c>
      <c r="H272" s="302">
        <v>682</v>
      </c>
      <c r="I272" s="303"/>
      <c r="J272" s="304">
        <f>ROUND(I272*H272,2)</f>
        <v>0</v>
      </c>
      <c r="K272" s="300" t="s">
        <v>21</v>
      </c>
      <c r="L272" s="305"/>
      <c r="M272" s="306" t="s">
        <v>21</v>
      </c>
      <c r="N272" s="307" t="s">
        <v>47</v>
      </c>
      <c r="O272" s="48"/>
      <c r="P272" s="249">
        <f>O272*H272</f>
        <v>0</v>
      </c>
      <c r="Q272" s="249">
        <v>0</v>
      </c>
      <c r="R272" s="249">
        <f>Q272*H272</f>
        <v>0</v>
      </c>
      <c r="S272" s="249">
        <v>0</v>
      </c>
      <c r="T272" s="250">
        <f>S272*H272</f>
        <v>0</v>
      </c>
      <c r="AR272" s="25" t="s">
        <v>818</v>
      </c>
      <c r="AT272" s="25" t="s">
        <v>841</v>
      </c>
      <c r="AU272" s="25" t="s">
        <v>86</v>
      </c>
      <c r="AY272" s="25" t="s">
        <v>414</v>
      </c>
      <c r="BE272" s="251">
        <f>IF(N272="základní",J272,0)</f>
        <v>0</v>
      </c>
      <c r="BF272" s="251">
        <f>IF(N272="snížená",J272,0)</f>
        <v>0</v>
      </c>
      <c r="BG272" s="251">
        <f>IF(N272="zákl. přenesená",J272,0)</f>
        <v>0</v>
      </c>
      <c r="BH272" s="251">
        <f>IF(N272="sníž. přenesená",J272,0)</f>
        <v>0</v>
      </c>
      <c r="BI272" s="251">
        <f>IF(N272="nulová",J272,0)</f>
        <v>0</v>
      </c>
      <c r="BJ272" s="25" t="s">
        <v>83</v>
      </c>
      <c r="BK272" s="251">
        <f>ROUND(I272*H272,2)</f>
        <v>0</v>
      </c>
      <c r="BL272" s="25" t="s">
        <v>690</v>
      </c>
      <c r="BM272" s="25" t="s">
        <v>6991</v>
      </c>
    </row>
    <row r="273" s="12" customFormat="1">
      <c r="B273" s="255"/>
      <c r="C273" s="256"/>
      <c r="D273" s="252" t="s">
        <v>428</v>
      </c>
      <c r="E273" s="257" t="s">
        <v>21</v>
      </c>
      <c r="F273" s="258" t="s">
        <v>6992</v>
      </c>
      <c r="G273" s="256"/>
      <c r="H273" s="257" t="s">
        <v>21</v>
      </c>
      <c r="I273" s="259"/>
      <c r="J273" s="256"/>
      <c r="K273" s="256"/>
      <c r="L273" s="260"/>
      <c r="M273" s="261"/>
      <c r="N273" s="262"/>
      <c r="O273" s="262"/>
      <c r="P273" s="262"/>
      <c r="Q273" s="262"/>
      <c r="R273" s="262"/>
      <c r="S273" s="262"/>
      <c r="T273" s="263"/>
      <c r="AT273" s="264" t="s">
        <v>428</v>
      </c>
      <c r="AU273" s="264" t="s">
        <v>86</v>
      </c>
      <c r="AV273" s="12" t="s">
        <v>83</v>
      </c>
      <c r="AW273" s="12" t="s">
        <v>39</v>
      </c>
      <c r="AX273" s="12" t="s">
        <v>76</v>
      </c>
      <c r="AY273" s="264" t="s">
        <v>414</v>
      </c>
    </row>
    <row r="274" s="13" customFormat="1">
      <c r="B274" s="265"/>
      <c r="C274" s="266"/>
      <c r="D274" s="252" t="s">
        <v>428</v>
      </c>
      <c r="E274" s="267" t="s">
        <v>21</v>
      </c>
      <c r="F274" s="268" t="s">
        <v>6993</v>
      </c>
      <c r="G274" s="266"/>
      <c r="H274" s="269">
        <v>682</v>
      </c>
      <c r="I274" s="270"/>
      <c r="J274" s="266"/>
      <c r="K274" s="266"/>
      <c r="L274" s="271"/>
      <c r="M274" s="272"/>
      <c r="N274" s="273"/>
      <c r="O274" s="273"/>
      <c r="P274" s="273"/>
      <c r="Q274" s="273"/>
      <c r="R274" s="273"/>
      <c r="S274" s="273"/>
      <c r="T274" s="274"/>
      <c r="AT274" s="275" t="s">
        <v>428</v>
      </c>
      <c r="AU274" s="275" t="s">
        <v>86</v>
      </c>
      <c r="AV274" s="13" t="s">
        <v>86</v>
      </c>
      <c r="AW274" s="13" t="s">
        <v>39</v>
      </c>
      <c r="AX274" s="13" t="s">
        <v>83</v>
      </c>
      <c r="AY274" s="275" t="s">
        <v>414</v>
      </c>
    </row>
    <row r="275" s="1" customFormat="1" ht="16.5" customHeight="1">
      <c r="B275" s="47"/>
      <c r="C275" s="298" t="s">
        <v>920</v>
      </c>
      <c r="D275" s="298" t="s">
        <v>841</v>
      </c>
      <c r="E275" s="299" t="s">
        <v>6994</v>
      </c>
      <c r="F275" s="300" t="s">
        <v>6995</v>
      </c>
      <c r="G275" s="301" t="s">
        <v>4084</v>
      </c>
      <c r="H275" s="302">
        <v>212</v>
      </c>
      <c r="I275" s="303"/>
      <c r="J275" s="304">
        <f>ROUND(I275*H275,2)</f>
        <v>0</v>
      </c>
      <c r="K275" s="300" t="s">
        <v>21</v>
      </c>
      <c r="L275" s="305"/>
      <c r="M275" s="306" t="s">
        <v>21</v>
      </c>
      <c r="N275" s="307" t="s">
        <v>47</v>
      </c>
      <c r="O275" s="48"/>
      <c r="P275" s="249">
        <f>O275*H275</f>
        <v>0</v>
      </c>
      <c r="Q275" s="249">
        <v>0</v>
      </c>
      <c r="R275" s="249">
        <f>Q275*H275</f>
        <v>0</v>
      </c>
      <c r="S275" s="249">
        <v>0</v>
      </c>
      <c r="T275" s="250">
        <f>S275*H275</f>
        <v>0</v>
      </c>
      <c r="AR275" s="25" t="s">
        <v>818</v>
      </c>
      <c r="AT275" s="25" t="s">
        <v>841</v>
      </c>
      <c r="AU275" s="25" t="s">
        <v>86</v>
      </c>
      <c r="AY275" s="25" t="s">
        <v>414</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690</v>
      </c>
      <c r="BM275" s="25" t="s">
        <v>6996</v>
      </c>
    </row>
    <row r="276" s="12" customFormat="1">
      <c r="B276" s="255"/>
      <c r="C276" s="256"/>
      <c r="D276" s="252" t="s">
        <v>428</v>
      </c>
      <c r="E276" s="257" t="s">
        <v>21</v>
      </c>
      <c r="F276" s="258" t="s">
        <v>6992</v>
      </c>
      <c r="G276" s="256"/>
      <c r="H276" s="257" t="s">
        <v>21</v>
      </c>
      <c r="I276" s="259"/>
      <c r="J276" s="256"/>
      <c r="K276" s="256"/>
      <c r="L276" s="260"/>
      <c r="M276" s="261"/>
      <c r="N276" s="262"/>
      <c r="O276" s="262"/>
      <c r="P276" s="262"/>
      <c r="Q276" s="262"/>
      <c r="R276" s="262"/>
      <c r="S276" s="262"/>
      <c r="T276" s="263"/>
      <c r="AT276" s="264" t="s">
        <v>428</v>
      </c>
      <c r="AU276" s="264" t="s">
        <v>86</v>
      </c>
      <c r="AV276" s="12" t="s">
        <v>83</v>
      </c>
      <c r="AW276" s="12" t="s">
        <v>39</v>
      </c>
      <c r="AX276" s="12" t="s">
        <v>76</v>
      </c>
      <c r="AY276" s="264" t="s">
        <v>414</v>
      </c>
    </row>
    <row r="277" s="13" customFormat="1">
      <c r="B277" s="265"/>
      <c r="C277" s="266"/>
      <c r="D277" s="252" t="s">
        <v>428</v>
      </c>
      <c r="E277" s="267" t="s">
        <v>21</v>
      </c>
      <c r="F277" s="268" t="s">
        <v>2131</v>
      </c>
      <c r="G277" s="266"/>
      <c r="H277" s="269">
        <v>212</v>
      </c>
      <c r="I277" s="270"/>
      <c r="J277" s="266"/>
      <c r="K277" s="266"/>
      <c r="L277" s="271"/>
      <c r="M277" s="272"/>
      <c r="N277" s="273"/>
      <c r="O277" s="273"/>
      <c r="P277" s="273"/>
      <c r="Q277" s="273"/>
      <c r="R277" s="273"/>
      <c r="S277" s="273"/>
      <c r="T277" s="274"/>
      <c r="AT277" s="275" t="s">
        <v>428</v>
      </c>
      <c r="AU277" s="275" t="s">
        <v>86</v>
      </c>
      <c r="AV277" s="13" t="s">
        <v>86</v>
      </c>
      <c r="AW277" s="13" t="s">
        <v>39</v>
      </c>
      <c r="AX277" s="13" t="s">
        <v>76</v>
      </c>
      <c r="AY277" s="275" t="s">
        <v>414</v>
      </c>
    </row>
    <row r="278" s="15" customFormat="1">
      <c r="B278" s="287"/>
      <c r="C278" s="288"/>
      <c r="D278" s="252" t="s">
        <v>428</v>
      </c>
      <c r="E278" s="289" t="s">
        <v>21</v>
      </c>
      <c r="F278" s="290" t="s">
        <v>235</v>
      </c>
      <c r="G278" s="288"/>
      <c r="H278" s="291">
        <v>212</v>
      </c>
      <c r="I278" s="292"/>
      <c r="J278" s="288"/>
      <c r="K278" s="288"/>
      <c r="L278" s="293"/>
      <c r="M278" s="294"/>
      <c r="N278" s="295"/>
      <c r="O278" s="295"/>
      <c r="P278" s="295"/>
      <c r="Q278" s="295"/>
      <c r="R278" s="295"/>
      <c r="S278" s="295"/>
      <c r="T278" s="296"/>
      <c r="AT278" s="297" t="s">
        <v>428</v>
      </c>
      <c r="AU278" s="297" t="s">
        <v>86</v>
      </c>
      <c r="AV278" s="15" t="s">
        <v>422</v>
      </c>
      <c r="AW278" s="15" t="s">
        <v>39</v>
      </c>
      <c r="AX278" s="15" t="s">
        <v>83</v>
      </c>
      <c r="AY278" s="297" t="s">
        <v>414</v>
      </c>
    </row>
    <row r="279" s="1" customFormat="1" ht="16.5" customHeight="1">
      <c r="B279" s="47"/>
      <c r="C279" s="298" t="s">
        <v>925</v>
      </c>
      <c r="D279" s="298" t="s">
        <v>841</v>
      </c>
      <c r="E279" s="299" t="s">
        <v>6997</v>
      </c>
      <c r="F279" s="300" t="s">
        <v>6998</v>
      </c>
      <c r="G279" s="301" t="s">
        <v>4084</v>
      </c>
      <c r="H279" s="302">
        <v>90</v>
      </c>
      <c r="I279" s="303"/>
      <c r="J279" s="304">
        <f>ROUND(I279*H279,2)</f>
        <v>0</v>
      </c>
      <c r="K279" s="300" t="s">
        <v>21</v>
      </c>
      <c r="L279" s="305"/>
      <c r="M279" s="306" t="s">
        <v>21</v>
      </c>
      <c r="N279" s="307" t="s">
        <v>47</v>
      </c>
      <c r="O279" s="48"/>
      <c r="P279" s="249">
        <f>O279*H279</f>
        <v>0</v>
      </c>
      <c r="Q279" s="249">
        <v>0</v>
      </c>
      <c r="R279" s="249">
        <f>Q279*H279</f>
        <v>0</v>
      </c>
      <c r="S279" s="249">
        <v>0</v>
      </c>
      <c r="T279" s="250">
        <f>S279*H279</f>
        <v>0</v>
      </c>
      <c r="AR279" s="25" t="s">
        <v>818</v>
      </c>
      <c r="AT279" s="25" t="s">
        <v>841</v>
      </c>
      <c r="AU279" s="25" t="s">
        <v>86</v>
      </c>
      <c r="AY279" s="25" t="s">
        <v>414</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690</v>
      </c>
      <c r="BM279" s="25" t="s">
        <v>6999</v>
      </c>
    </row>
    <row r="280" s="12" customFormat="1">
      <c r="B280" s="255"/>
      <c r="C280" s="256"/>
      <c r="D280" s="252" t="s">
        <v>428</v>
      </c>
      <c r="E280" s="257" t="s">
        <v>21</v>
      </c>
      <c r="F280" s="258" t="s">
        <v>6992</v>
      </c>
      <c r="G280" s="256"/>
      <c r="H280" s="257" t="s">
        <v>21</v>
      </c>
      <c r="I280" s="259"/>
      <c r="J280" s="256"/>
      <c r="K280" s="256"/>
      <c r="L280" s="260"/>
      <c r="M280" s="261"/>
      <c r="N280" s="262"/>
      <c r="O280" s="262"/>
      <c r="P280" s="262"/>
      <c r="Q280" s="262"/>
      <c r="R280" s="262"/>
      <c r="S280" s="262"/>
      <c r="T280" s="263"/>
      <c r="AT280" s="264" t="s">
        <v>428</v>
      </c>
      <c r="AU280" s="264" t="s">
        <v>86</v>
      </c>
      <c r="AV280" s="12" t="s">
        <v>83</v>
      </c>
      <c r="AW280" s="12" t="s">
        <v>39</v>
      </c>
      <c r="AX280" s="12" t="s">
        <v>76</v>
      </c>
      <c r="AY280" s="264" t="s">
        <v>414</v>
      </c>
    </row>
    <row r="281" s="13" customFormat="1">
      <c r="B281" s="265"/>
      <c r="C281" s="266"/>
      <c r="D281" s="252" t="s">
        <v>428</v>
      </c>
      <c r="E281" s="267" t="s">
        <v>21</v>
      </c>
      <c r="F281" s="268" t="s">
        <v>1247</v>
      </c>
      <c r="G281" s="266"/>
      <c r="H281" s="269">
        <v>90</v>
      </c>
      <c r="I281" s="270"/>
      <c r="J281" s="266"/>
      <c r="K281" s="266"/>
      <c r="L281" s="271"/>
      <c r="M281" s="272"/>
      <c r="N281" s="273"/>
      <c r="O281" s="273"/>
      <c r="P281" s="273"/>
      <c r="Q281" s="273"/>
      <c r="R281" s="273"/>
      <c r="S281" s="273"/>
      <c r="T281" s="274"/>
      <c r="AT281" s="275" t="s">
        <v>428</v>
      </c>
      <c r="AU281" s="275" t="s">
        <v>86</v>
      </c>
      <c r="AV281" s="13" t="s">
        <v>86</v>
      </c>
      <c r="AW281" s="13" t="s">
        <v>39</v>
      </c>
      <c r="AX281" s="13" t="s">
        <v>83</v>
      </c>
      <c r="AY281" s="275" t="s">
        <v>414</v>
      </c>
    </row>
    <row r="282" s="1" customFormat="1" ht="16.5" customHeight="1">
      <c r="B282" s="47"/>
      <c r="C282" s="298" t="s">
        <v>956</v>
      </c>
      <c r="D282" s="298" t="s">
        <v>841</v>
      </c>
      <c r="E282" s="299" t="s">
        <v>7000</v>
      </c>
      <c r="F282" s="300" t="s">
        <v>7001</v>
      </c>
      <c r="G282" s="301" t="s">
        <v>4084</v>
      </c>
      <c r="H282" s="302">
        <v>66</v>
      </c>
      <c r="I282" s="303"/>
      <c r="J282" s="304">
        <f>ROUND(I282*H282,2)</f>
        <v>0</v>
      </c>
      <c r="K282" s="300" t="s">
        <v>21</v>
      </c>
      <c r="L282" s="305"/>
      <c r="M282" s="306" t="s">
        <v>21</v>
      </c>
      <c r="N282" s="307" t="s">
        <v>47</v>
      </c>
      <c r="O282" s="48"/>
      <c r="P282" s="249">
        <f>O282*H282</f>
        <v>0</v>
      </c>
      <c r="Q282" s="249">
        <v>0</v>
      </c>
      <c r="R282" s="249">
        <f>Q282*H282</f>
        <v>0</v>
      </c>
      <c r="S282" s="249">
        <v>0</v>
      </c>
      <c r="T282" s="250">
        <f>S282*H282</f>
        <v>0</v>
      </c>
      <c r="AR282" s="25" t="s">
        <v>818</v>
      </c>
      <c r="AT282" s="25" t="s">
        <v>841</v>
      </c>
      <c r="AU282" s="25" t="s">
        <v>86</v>
      </c>
      <c r="AY282" s="25" t="s">
        <v>414</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690</v>
      </c>
      <c r="BM282" s="25" t="s">
        <v>7002</v>
      </c>
    </row>
    <row r="283" s="12" customFormat="1">
      <c r="B283" s="255"/>
      <c r="C283" s="256"/>
      <c r="D283" s="252" t="s">
        <v>428</v>
      </c>
      <c r="E283" s="257" t="s">
        <v>21</v>
      </c>
      <c r="F283" s="258" t="s">
        <v>6992</v>
      </c>
      <c r="G283" s="256"/>
      <c r="H283" s="257" t="s">
        <v>21</v>
      </c>
      <c r="I283" s="259"/>
      <c r="J283" s="256"/>
      <c r="K283" s="256"/>
      <c r="L283" s="260"/>
      <c r="M283" s="261"/>
      <c r="N283" s="262"/>
      <c r="O283" s="262"/>
      <c r="P283" s="262"/>
      <c r="Q283" s="262"/>
      <c r="R283" s="262"/>
      <c r="S283" s="262"/>
      <c r="T283" s="263"/>
      <c r="AT283" s="264" t="s">
        <v>428</v>
      </c>
      <c r="AU283" s="264" t="s">
        <v>86</v>
      </c>
      <c r="AV283" s="12" t="s">
        <v>83</v>
      </c>
      <c r="AW283" s="12" t="s">
        <v>39</v>
      </c>
      <c r="AX283" s="12" t="s">
        <v>76</v>
      </c>
      <c r="AY283" s="264" t="s">
        <v>414</v>
      </c>
    </row>
    <row r="284" s="13" customFormat="1">
      <c r="B284" s="265"/>
      <c r="C284" s="266"/>
      <c r="D284" s="252" t="s">
        <v>428</v>
      </c>
      <c r="E284" s="267" t="s">
        <v>21</v>
      </c>
      <c r="F284" s="268" t="s">
        <v>1136</v>
      </c>
      <c r="G284" s="266"/>
      <c r="H284" s="269">
        <v>66</v>
      </c>
      <c r="I284" s="270"/>
      <c r="J284" s="266"/>
      <c r="K284" s="266"/>
      <c r="L284" s="271"/>
      <c r="M284" s="272"/>
      <c r="N284" s="273"/>
      <c r="O284" s="273"/>
      <c r="P284" s="273"/>
      <c r="Q284" s="273"/>
      <c r="R284" s="273"/>
      <c r="S284" s="273"/>
      <c r="T284" s="274"/>
      <c r="AT284" s="275" t="s">
        <v>428</v>
      </c>
      <c r="AU284" s="275" t="s">
        <v>86</v>
      </c>
      <c r="AV284" s="13" t="s">
        <v>86</v>
      </c>
      <c r="AW284" s="13" t="s">
        <v>39</v>
      </c>
      <c r="AX284" s="13" t="s">
        <v>76</v>
      </c>
      <c r="AY284" s="275" t="s">
        <v>414</v>
      </c>
    </row>
    <row r="285" s="15" customFormat="1">
      <c r="B285" s="287"/>
      <c r="C285" s="288"/>
      <c r="D285" s="252" t="s">
        <v>428</v>
      </c>
      <c r="E285" s="289" t="s">
        <v>21</v>
      </c>
      <c r="F285" s="290" t="s">
        <v>235</v>
      </c>
      <c r="G285" s="288"/>
      <c r="H285" s="291">
        <v>66</v>
      </c>
      <c r="I285" s="292"/>
      <c r="J285" s="288"/>
      <c r="K285" s="288"/>
      <c r="L285" s="293"/>
      <c r="M285" s="294"/>
      <c r="N285" s="295"/>
      <c r="O285" s="295"/>
      <c r="P285" s="295"/>
      <c r="Q285" s="295"/>
      <c r="R285" s="295"/>
      <c r="S285" s="295"/>
      <c r="T285" s="296"/>
      <c r="AT285" s="297" t="s">
        <v>428</v>
      </c>
      <c r="AU285" s="297" t="s">
        <v>86</v>
      </c>
      <c r="AV285" s="15" t="s">
        <v>422</v>
      </c>
      <c r="AW285" s="15" t="s">
        <v>39</v>
      </c>
      <c r="AX285" s="15" t="s">
        <v>83</v>
      </c>
      <c r="AY285" s="297" t="s">
        <v>414</v>
      </c>
    </row>
    <row r="286" s="1" customFormat="1" ht="16.5" customHeight="1">
      <c r="B286" s="47"/>
      <c r="C286" s="298" t="s">
        <v>961</v>
      </c>
      <c r="D286" s="298" t="s">
        <v>841</v>
      </c>
      <c r="E286" s="299" t="s">
        <v>7003</v>
      </c>
      <c r="F286" s="300" t="s">
        <v>7004</v>
      </c>
      <c r="G286" s="301" t="s">
        <v>4084</v>
      </c>
      <c r="H286" s="302">
        <v>245</v>
      </c>
      <c r="I286" s="303"/>
      <c r="J286" s="304">
        <f>ROUND(I286*H286,2)</f>
        <v>0</v>
      </c>
      <c r="K286" s="300" t="s">
        <v>21</v>
      </c>
      <c r="L286" s="305"/>
      <c r="M286" s="306" t="s">
        <v>21</v>
      </c>
      <c r="N286" s="307" t="s">
        <v>47</v>
      </c>
      <c r="O286" s="48"/>
      <c r="P286" s="249">
        <f>O286*H286</f>
        <v>0</v>
      </c>
      <c r="Q286" s="249">
        <v>0</v>
      </c>
      <c r="R286" s="249">
        <f>Q286*H286</f>
        <v>0</v>
      </c>
      <c r="S286" s="249">
        <v>0</v>
      </c>
      <c r="T286" s="250">
        <f>S286*H286</f>
        <v>0</v>
      </c>
      <c r="AR286" s="25" t="s">
        <v>818</v>
      </c>
      <c r="AT286" s="25" t="s">
        <v>841</v>
      </c>
      <c r="AU286" s="25" t="s">
        <v>86</v>
      </c>
      <c r="AY286" s="25" t="s">
        <v>414</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690</v>
      </c>
      <c r="BM286" s="25" t="s">
        <v>7005</v>
      </c>
    </row>
    <row r="287" s="12" customFormat="1">
      <c r="B287" s="255"/>
      <c r="C287" s="256"/>
      <c r="D287" s="252" t="s">
        <v>428</v>
      </c>
      <c r="E287" s="257" t="s">
        <v>21</v>
      </c>
      <c r="F287" s="258" t="s">
        <v>6992</v>
      </c>
      <c r="G287" s="256"/>
      <c r="H287" s="257" t="s">
        <v>21</v>
      </c>
      <c r="I287" s="259"/>
      <c r="J287" s="256"/>
      <c r="K287" s="256"/>
      <c r="L287" s="260"/>
      <c r="M287" s="261"/>
      <c r="N287" s="262"/>
      <c r="O287" s="262"/>
      <c r="P287" s="262"/>
      <c r="Q287" s="262"/>
      <c r="R287" s="262"/>
      <c r="S287" s="262"/>
      <c r="T287" s="263"/>
      <c r="AT287" s="264" t="s">
        <v>428</v>
      </c>
      <c r="AU287" s="264" t="s">
        <v>86</v>
      </c>
      <c r="AV287" s="12" t="s">
        <v>83</v>
      </c>
      <c r="AW287" s="12" t="s">
        <v>39</v>
      </c>
      <c r="AX287" s="12" t="s">
        <v>76</v>
      </c>
      <c r="AY287" s="264" t="s">
        <v>414</v>
      </c>
    </row>
    <row r="288" s="13" customFormat="1">
      <c r="B288" s="265"/>
      <c r="C288" s="266"/>
      <c r="D288" s="252" t="s">
        <v>428</v>
      </c>
      <c r="E288" s="267" t="s">
        <v>21</v>
      </c>
      <c r="F288" s="268" t="s">
        <v>2352</v>
      </c>
      <c r="G288" s="266"/>
      <c r="H288" s="269">
        <v>245</v>
      </c>
      <c r="I288" s="270"/>
      <c r="J288" s="266"/>
      <c r="K288" s="266"/>
      <c r="L288" s="271"/>
      <c r="M288" s="272"/>
      <c r="N288" s="273"/>
      <c r="O288" s="273"/>
      <c r="P288" s="273"/>
      <c r="Q288" s="273"/>
      <c r="R288" s="273"/>
      <c r="S288" s="273"/>
      <c r="T288" s="274"/>
      <c r="AT288" s="275" t="s">
        <v>428</v>
      </c>
      <c r="AU288" s="275" t="s">
        <v>86</v>
      </c>
      <c r="AV288" s="13" t="s">
        <v>86</v>
      </c>
      <c r="AW288" s="13" t="s">
        <v>39</v>
      </c>
      <c r="AX288" s="13" t="s">
        <v>76</v>
      </c>
      <c r="AY288" s="275" t="s">
        <v>414</v>
      </c>
    </row>
    <row r="289" s="1" customFormat="1" ht="16.5" customHeight="1">
      <c r="B289" s="47"/>
      <c r="C289" s="298" t="s">
        <v>991</v>
      </c>
      <c r="D289" s="298" t="s">
        <v>841</v>
      </c>
      <c r="E289" s="299" t="s">
        <v>7006</v>
      </c>
      <c r="F289" s="300" t="s">
        <v>7007</v>
      </c>
      <c r="G289" s="301" t="s">
        <v>4084</v>
      </c>
      <c r="H289" s="302">
        <v>430</v>
      </c>
      <c r="I289" s="303"/>
      <c r="J289" s="304">
        <f>ROUND(I289*H289,2)</f>
        <v>0</v>
      </c>
      <c r="K289" s="300" t="s">
        <v>21</v>
      </c>
      <c r="L289" s="305"/>
      <c r="M289" s="306" t="s">
        <v>21</v>
      </c>
      <c r="N289" s="307" t="s">
        <v>47</v>
      </c>
      <c r="O289" s="48"/>
      <c r="P289" s="249">
        <f>O289*H289</f>
        <v>0</v>
      </c>
      <c r="Q289" s="249">
        <v>0</v>
      </c>
      <c r="R289" s="249">
        <f>Q289*H289</f>
        <v>0</v>
      </c>
      <c r="S289" s="249">
        <v>0</v>
      </c>
      <c r="T289" s="250">
        <f>S289*H289</f>
        <v>0</v>
      </c>
      <c r="AR289" s="25" t="s">
        <v>818</v>
      </c>
      <c r="AT289" s="25" t="s">
        <v>841</v>
      </c>
      <c r="AU289" s="25" t="s">
        <v>86</v>
      </c>
      <c r="AY289" s="25" t="s">
        <v>414</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690</v>
      </c>
      <c r="BM289" s="25" t="s">
        <v>7008</v>
      </c>
    </row>
    <row r="290" s="12" customFormat="1">
      <c r="B290" s="255"/>
      <c r="C290" s="256"/>
      <c r="D290" s="252" t="s">
        <v>428</v>
      </c>
      <c r="E290" s="257" t="s">
        <v>21</v>
      </c>
      <c r="F290" s="258" t="s">
        <v>6992</v>
      </c>
      <c r="G290" s="256"/>
      <c r="H290" s="257" t="s">
        <v>21</v>
      </c>
      <c r="I290" s="259"/>
      <c r="J290" s="256"/>
      <c r="K290" s="256"/>
      <c r="L290" s="260"/>
      <c r="M290" s="261"/>
      <c r="N290" s="262"/>
      <c r="O290" s="262"/>
      <c r="P290" s="262"/>
      <c r="Q290" s="262"/>
      <c r="R290" s="262"/>
      <c r="S290" s="262"/>
      <c r="T290" s="263"/>
      <c r="AT290" s="264" t="s">
        <v>428</v>
      </c>
      <c r="AU290" s="264" t="s">
        <v>86</v>
      </c>
      <c r="AV290" s="12" t="s">
        <v>83</v>
      </c>
      <c r="AW290" s="12" t="s">
        <v>39</v>
      </c>
      <c r="AX290" s="12" t="s">
        <v>76</v>
      </c>
      <c r="AY290" s="264" t="s">
        <v>414</v>
      </c>
    </row>
    <row r="291" s="13" customFormat="1">
      <c r="B291" s="265"/>
      <c r="C291" s="266"/>
      <c r="D291" s="252" t="s">
        <v>428</v>
      </c>
      <c r="E291" s="267" t="s">
        <v>21</v>
      </c>
      <c r="F291" s="268" t="s">
        <v>3348</v>
      </c>
      <c r="G291" s="266"/>
      <c r="H291" s="269">
        <v>430</v>
      </c>
      <c r="I291" s="270"/>
      <c r="J291" s="266"/>
      <c r="K291" s="266"/>
      <c r="L291" s="271"/>
      <c r="M291" s="272"/>
      <c r="N291" s="273"/>
      <c r="O291" s="273"/>
      <c r="P291" s="273"/>
      <c r="Q291" s="273"/>
      <c r="R291" s="273"/>
      <c r="S291" s="273"/>
      <c r="T291" s="274"/>
      <c r="AT291" s="275" t="s">
        <v>428</v>
      </c>
      <c r="AU291" s="275" t="s">
        <v>86</v>
      </c>
      <c r="AV291" s="13" t="s">
        <v>86</v>
      </c>
      <c r="AW291" s="13" t="s">
        <v>39</v>
      </c>
      <c r="AX291" s="13" t="s">
        <v>76</v>
      </c>
      <c r="AY291" s="275" t="s">
        <v>414</v>
      </c>
    </row>
    <row r="292" s="15" customFormat="1">
      <c r="B292" s="287"/>
      <c r="C292" s="288"/>
      <c r="D292" s="252" t="s">
        <v>428</v>
      </c>
      <c r="E292" s="289" t="s">
        <v>21</v>
      </c>
      <c r="F292" s="290" t="s">
        <v>235</v>
      </c>
      <c r="G292" s="288"/>
      <c r="H292" s="291">
        <v>430</v>
      </c>
      <c r="I292" s="292"/>
      <c r="J292" s="288"/>
      <c r="K292" s="288"/>
      <c r="L292" s="293"/>
      <c r="M292" s="294"/>
      <c r="N292" s="295"/>
      <c r="O292" s="295"/>
      <c r="P292" s="295"/>
      <c r="Q292" s="295"/>
      <c r="R292" s="295"/>
      <c r="S292" s="295"/>
      <c r="T292" s="296"/>
      <c r="AT292" s="297" t="s">
        <v>428</v>
      </c>
      <c r="AU292" s="297" t="s">
        <v>86</v>
      </c>
      <c r="AV292" s="15" t="s">
        <v>422</v>
      </c>
      <c r="AW292" s="15" t="s">
        <v>39</v>
      </c>
      <c r="AX292" s="15" t="s">
        <v>83</v>
      </c>
      <c r="AY292" s="297" t="s">
        <v>414</v>
      </c>
    </row>
    <row r="293" s="1" customFormat="1" ht="16.5" customHeight="1">
      <c r="B293" s="47"/>
      <c r="C293" s="298" t="s">
        <v>995</v>
      </c>
      <c r="D293" s="298" t="s">
        <v>841</v>
      </c>
      <c r="E293" s="299" t="s">
        <v>7009</v>
      </c>
      <c r="F293" s="300" t="s">
        <v>7010</v>
      </c>
      <c r="G293" s="301" t="s">
        <v>4084</v>
      </c>
      <c r="H293" s="302">
        <v>14</v>
      </c>
      <c r="I293" s="303"/>
      <c r="J293" s="304">
        <f>ROUND(I293*H293,2)</f>
        <v>0</v>
      </c>
      <c r="K293" s="300" t="s">
        <v>21</v>
      </c>
      <c r="L293" s="305"/>
      <c r="M293" s="306" t="s">
        <v>21</v>
      </c>
      <c r="N293" s="307" t="s">
        <v>47</v>
      </c>
      <c r="O293" s="48"/>
      <c r="P293" s="249">
        <f>O293*H293</f>
        <v>0</v>
      </c>
      <c r="Q293" s="249">
        <v>0</v>
      </c>
      <c r="R293" s="249">
        <f>Q293*H293</f>
        <v>0</v>
      </c>
      <c r="S293" s="249">
        <v>0</v>
      </c>
      <c r="T293" s="250">
        <f>S293*H293</f>
        <v>0</v>
      </c>
      <c r="AR293" s="25" t="s">
        <v>818</v>
      </c>
      <c r="AT293" s="25" t="s">
        <v>841</v>
      </c>
      <c r="AU293" s="25" t="s">
        <v>86</v>
      </c>
      <c r="AY293" s="25" t="s">
        <v>414</v>
      </c>
      <c r="BE293" s="251">
        <f>IF(N293="základní",J293,0)</f>
        <v>0</v>
      </c>
      <c r="BF293" s="251">
        <f>IF(N293="snížená",J293,0)</f>
        <v>0</v>
      </c>
      <c r="BG293" s="251">
        <f>IF(N293="zákl. přenesená",J293,0)</f>
        <v>0</v>
      </c>
      <c r="BH293" s="251">
        <f>IF(N293="sníž. přenesená",J293,0)</f>
        <v>0</v>
      </c>
      <c r="BI293" s="251">
        <f>IF(N293="nulová",J293,0)</f>
        <v>0</v>
      </c>
      <c r="BJ293" s="25" t="s">
        <v>83</v>
      </c>
      <c r="BK293" s="251">
        <f>ROUND(I293*H293,2)</f>
        <v>0</v>
      </c>
      <c r="BL293" s="25" t="s">
        <v>690</v>
      </c>
      <c r="BM293" s="25" t="s">
        <v>7011</v>
      </c>
    </row>
    <row r="294" s="12" customFormat="1">
      <c r="B294" s="255"/>
      <c r="C294" s="256"/>
      <c r="D294" s="252" t="s">
        <v>428</v>
      </c>
      <c r="E294" s="257" t="s">
        <v>21</v>
      </c>
      <c r="F294" s="258" t="s">
        <v>6992</v>
      </c>
      <c r="G294" s="256"/>
      <c r="H294" s="257" t="s">
        <v>21</v>
      </c>
      <c r="I294" s="259"/>
      <c r="J294" s="256"/>
      <c r="K294" s="256"/>
      <c r="L294" s="260"/>
      <c r="M294" s="261"/>
      <c r="N294" s="262"/>
      <c r="O294" s="262"/>
      <c r="P294" s="262"/>
      <c r="Q294" s="262"/>
      <c r="R294" s="262"/>
      <c r="S294" s="262"/>
      <c r="T294" s="263"/>
      <c r="AT294" s="264" t="s">
        <v>428</v>
      </c>
      <c r="AU294" s="264" t="s">
        <v>86</v>
      </c>
      <c r="AV294" s="12" t="s">
        <v>83</v>
      </c>
      <c r="AW294" s="12" t="s">
        <v>39</v>
      </c>
      <c r="AX294" s="12" t="s">
        <v>76</v>
      </c>
      <c r="AY294" s="264" t="s">
        <v>414</v>
      </c>
    </row>
    <row r="295" s="13" customFormat="1">
      <c r="B295" s="265"/>
      <c r="C295" s="266"/>
      <c r="D295" s="252" t="s">
        <v>428</v>
      </c>
      <c r="E295" s="267" t="s">
        <v>21</v>
      </c>
      <c r="F295" s="268" t="s">
        <v>675</v>
      </c>
      <c r="G295" s="266"/>
      <c r="H295" s="269">
        <v>14</v>
      </c>
      <c r="I295" s="270"/>
      <c r="J295" s="266"/>
      <c r="K295" s="266"/>
      <c r="L295" s="271"/>
      <c r="M295" s="272"/>
      <c r="N295" s="273"/>
      <c r="O295" s="273"/>
      <c r="P295" s="273"/>
      <c r="Q295" s="273"/>
      <c r="R295" s="273"/>
      <c r="S295" s="273"/>
      <c r="T295" s="274"/>
      <c r="AT295" s="275" t="s">
        <v>428</v>
      </c>
      <c r="AU295" s="275" t="s">
        <v>86</v>
      </c>
      <c r="AV295" s="13" t="s">
        <v>86</v>
      </c>
      <c r="AW295" s="13" t="s">
        <v>39</v>
      </c>
      <c r="AX295" s="13" t="s">
        <v>83</v>
      </c>
      <c r="AY295" s="275" t="s">
        <v>414</v>
      </c>
    </row>
    <row r="296" s="1" customFormat="1" ht="16.5" customHeight="1">
      <c r="B296" s="47"/>
      <c r="C296" s="298" t="s">
        <v>1003</v>
      </c>
      <c r="D296" s="298" t="s">
        <v>841</v>
      </c>
      <c r="E296" s="299" t="s">
        <v>7012</v>
      </c>
      <c r="F296" s="300" t="s">
        <v>7013</v>
      </c>
      <c r="G296" s="301" t="s">
        <v>4084</v>
      </c>
      <c r="H296" s="302">
        <v>10</v>
      </c>
      <c r="I296" s="303"/>
      <c r="J296" s="304">
        <f>ROUND(I296*H296,2)</f>
        <v>0</v>
      </c>
      <c r="K296" s="300" t="s">
        <v>21</v>
      </c>
      <c r="L296" s="305"/>
      <c r="M296" s="306" t="s">
        <v>21</v>
      </c>
      <c r="N296" s="307" t="s">
        <v>47</v>
      </c>
      <c r="O296" s="48"/>
      <c r="P296" s="249">
        <f>O296*H296</f>
        <v>0</v>
      </c>
      <c r="Q296" s="249">
        <v>0</v>
      </c>
      <c r="R296" s="249">
        <f>Q296*H296</f>
        <v>0</v>
      </c>
      <c r="S296" s="249">
        <v>0</v>
      </c>
      <c r="T296" s="250">
        <f>S296*H296</f>
        <v>0</v>
      </c>
      <c r="AR296" s="25" t="s">
        <v>818</v>
      </c>
      <c r="AT296" s="25" t="s">
        <v>841</v>
      </c>
      <c r="AU296" s="25" t="s">
        <v>86</v>
      </c>
      <c r="AY296" s="25" t="s">
        <v>414</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690</v>
      </c>
      <c r="BM296" s="25" t="s">
        <v>7014</v>
      </c>
    </row>
    <row r="297" s="12" customFormat="1">
      <c r="B297" s="255"/>
      <c r="C297" s="256"/>
      <c r="D297" s="252" t="s">
        <v>428</v>
      </c>
      <c r="E297" s="257" t="s">
        <v>21</v>
      </c>
      <c r="F297" s="258" t="s">
        <v>6992</v>
      </c>
      <c r="G297" s="256"/>
      <c r="H297" s="257" t="s">
        <v>21</v>
      </c>
      <c r="I297" s="259"/>
      <c r="J297" s="256"/>
      <c r="K297" s="256"/>
      <c r="L297" s="260"/>
      <c r="M297" s="261"/>
      <c r="N297" s="262"/>
      <c r="O297" s="262"/>
      <c r="P297" s="262"/>
      <c r="Q297" s="262"/>
      <c r="R297" s="262"/>
      <c r="S297" s="262"/>
      <c r="T297" s="263"/>
      <c r="AT297" s="264" t="s">
        <v>428</v>
      </c>
      <c r="AU297" s="264" t="s">
        <v>86</v>
      </c>
      <c r="AV297" s="12" t="s">
        <v>83</v>
      </c>
      <c r="AW297" s="12" t="s">
        <v>39</v>
      </c>
      <c r="AX297" s="12" t="s">
        <v>76</v>
      </c>
      <c r="AY297" s="264" t="s">
        <v>414</v>
      </c>
    </row>
    <row r="298" s="13" customFormat="1">
      <c r="B298" s="265"/>
      <c r="C298" s="266"/>
      <c r="D298" s="252" t="s">
        <v>428</v>
      </c>
      <c r="E298" s="267" t="s">
        <v>21</v>
      </c>
      <c r="F298" s="268" t="s">
        <v>628</v>
      </c>
      <c r="G298" s="266"/>
      <c r="H298" s="269">
        <v>10</v>
      </c>
      <c r="I298" s="270"/>
      <c r="J298" s="266"/>
      <c r="K298" s="266"/>
      <c r="L298" s="271"/>
      <c r="M298" s="272"/>
      <c r="N298" s="273"/>
      <c r="O298" s="273"/>
      <c r="P298" s="273"/>
      <c r="Q298" s="273"/>
      <c r="R298" s="273"/>
      <c r="S298" s="273"/>
      <c r="T298" s="274"/>
      <c r="AT298" s="275" t="s">
        <v>428</v>
      </c>
      <c r="AU298" s="275" t="s">
        <v>86</v>
      </c>
      <c r="AV298" s="13" t="s">
        <v>86</v>
      </c>
      <c r="AW298" s="13" t="s">
        <v>39</v>
      </c>
      <c r="AX298" s="13" t="s">
        <v>76</v>
      </c>
      <c r="AY298" s="275" t="s">
        <v>414</v>
      </c>
    </row>
    <row r="299" s="15" customFormat="1">
      <c r="B299" s="287"/>
      <c r="C299" s="288"/>
      <c r="D299" s="252" t="s">
        <v>428</v>
      </c>
      <c r="E299" s="289" t="s">
        <v>21</v>
      </c>
      <c r="F299" s="290" t="s">
        <v>235</v>
      </c>
      <c r="G299" s="288"/>
      <c r="H299" s="291">
        <v>10</v>
      </c>
      <c r="I299" s="292"/>
      <c r="J299" s="288"/>
      <c r="K299" s="288"/>
      <c r="L299" s="293"/>
      <c r="M299" s="294"/>
      <c r="N299" s="295"/>
      <c r="O299" s="295"/>
      <c r="P299" s="295"/>
      <c r="Q299" s="295"/>
      <c r="R299" s="295"/>
      <c r="S299" s="295"/>
      <c r="T299" s="296"/>
      <c r="AT299" s="297" t="s">
        <v>428</v>
      </c>
      <c r="AU299" s="297" t="s">
        <v>86</v>
      </c>
      <c r="AV299" s="15" t="s">
        <v>422</v>
      </c>
      <c r="AW299" s="15" t="s">
        <v>39</v>
      </c>
      <c r="AX299" s="15" t="s">
        <v>83</v>
      </c>
      <c r="AY299" s="297" t="s">
        <v>414</v>
      </c>
    </row>
    <row r="300" s="1" customFormat="1" ht="16.5" customHeight="1">
      <c r="B300" s="47"/>
      <c r="C300" s="298" t="s">
        <v>1010</v>
      </c>
      <c r="D300" s="298" t="s">
        <v>841</v>
      </c>
      <c r="E300" s="299" t="s">
        <v>7015</v>
      </c>
      <c r="F300" s="300" t="s">
        <v>7016</v>
      </c>
      <c r="G300" s="301" t="s">
        <v>4084</v>
      </c>
      <c r="H300" s="302">
        <v>2487</v>
      </c>
      <c r="I300" s="303"/>
      <c r="J300" s="304">
        <f>ROUND(I300*H300,2)</f>
        <v>0</v>
      </c>
      <c r="K300" s="300" t="s">
        <v>21</v>
      </c>
      <c r="L300" s="305"/>
      <c r="M300" s="306" t="s">
        <v>21</v>
      </c>
      <c r="N300" s="307" t="s">
        <v>47</v>
      </c>
      <c r="O300" s="48"/>
      <c r="P300" s="249">
        <f>O300*H300</f>
        <v>0</v>
      </c>
      <c r="Q300" s="249">
        <v>0</v>
      </c>
      <c r="R300" s="249">
        <f>Q300*H300</f>
        <v>0</v>
      </c>
      <c r="S300" s="249">
        <v>0</v>
      </c>
      <c r="T300" s="250">
        <f>S300*H300</f>
        <v>0</v>
      </c>
      <c r="AR300" s="25" t="s">
        <v>818</v>
      </c>
      <c r="AT300" s="25" t="s">
        <v>841</v>
      </c>
      <c r="AU300" s="25" t="s">
        <v>86</v>
      </c>
      <c r="AY300" s="25" t="s">
        <v>414</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690</v>
      </c>
      <c r="BM300" s="25" t="s">
        <v>7017</v>
      </c>
    </row>
    <row r="301" s="12" customFormat="1">
      <c r="B301" s="255"/>
      <c r="C301" s="256"/>
      <c r="D301" s="252" t="s">
        <v>428</v>
      </c>
      <c r="E301" s="257" t="s">
        <v>21</v>
      </c>
      <c r="F301" s="258" t="s">
        <v>6992</v>
      </c>
      <c r="G301" s="256"/>
      <c r="H301" s="257" t="s">
        <v>21</v>
      </c>
      <c r="I301" s="259"/>
      <c r="J301" s="256"/>
      <c r="K301" s="256"/>
      <c r="L301" s="260"/>
      <c r="M301" s="261"/>
      <c r="N301" s="262"/>
      <c r="O301" s="262"/>
      <c r="P301" s="262"/>
      <c r="Q301" s="262"/>
      <c r="R301" s="262"/>
      <c r="S301" s="262"/>
      <c r="T301" s="263"/>
      <c r="AT301" s="264" t="s">
        <v>428</v>
      </c>
      <c r="AU301" s="264" t="s">
        <v>86</v>
      </c>
      <c r="AV301" s="12" t="s">
        <v>83</v>
      </c>
      <c r="AW301" s="12" t="s">
        <v>39</v>
      </c>
      <c r="AX301" s="12" t="s">
        <v>76</v>
      </c>
      <c r="AY301" s="264" t="s">
        <v>414</v>
      </c>
    </row>
    <row r="302" s="13" customFormat="1">
      <c r="B302" s="265"/>
      <c r="C302" s="266"/>
      <c r="D302" s="252" t="s">
        <v>428</v>
      </c>
      <c r="E302" s="267" t="s">
        <v>21</v>
      </c>
      <c r="F302" s="268" t="s">
        <v>7018</v>
      </c>
      <c r="G302" s="266"/>
      <c r="H302" s="269">
        <v>2487</v>
      </c>
      <c r="I302" s="270"/>
      <c r="J302" s="266"/>
      <c r="K302" s="266"/>
      <c r="L302" s="271"/>
      <c r="M302" s="272"/>
      <c r="N302" s="273"/>
      <c r="O302" s="273"/>
      <c r="P302" s="273"/>
      <c r="Q302" s="273"/>
      <c r="R302" s="273"/>
      <c r="S302" s="273"/>
      <c r="T302" s="274"/>
      <c r="AT302" s="275" t="s">
        <v>428</v>
      </c>
      <c r="AU302" s="275" t="s">
        <v>86</v>
      </c>
      <c r="AV302" s="13" t="s">
        <v>86</v>
      </c>
      <c r="AW302" s="13" t="s">
        <v>39</v>
      </c>
      <c r="AX302" s="13" t="s">
        <v>83</v>
      </c>
      <c r="AY302" s="275" t="s">
        <v>414</v>
      </c>
    </row>
    <row r="303" s="1" customFormat="1" ht="16.5" customHeight="1">
      <c r="B303" s="47"/>
      <c r="C303" s="298" t="s">
        <v>1016</v>
      </c>
      <c r="D303" s="298" t="s">
        <v>841</v>
      </c>
      <c r="E303" s="299" t="s">
        <v>7019</v>
      </c>
      <c r="F303" s="300" t="s">
        <v>7020</v>
      </c>
      <c r="G303" s="301" t="s">
        <v>4084</v>
      </c>
      <c r="H303" s="302">
        <v>420</v>
      </c>
      <c r="I303" s="303"/>
      <c r="J303" s="304">
        <f>ROUND(I303*H303,2)</f>
        <v>0</v>
      </c>
      <c r="K303" s="300" t="s">
        <v>21</v>
      </c>
      <c r="L303" s="305"/>
      <c r="M303" s="306" t="s">
        <v>21</v>
      </c>
      <c r="N303" s="307" t="s">
        <v>47</v>
      </c>
      <c r="O303" s="48"/>
      <c r="P303" s="249">
        <f>O303*H303</f>
        <v>0</v>
      </c>
      <c r="Q303" s="249">
        <v>0</v>
      </c>
      <c r="R303" s="249">
        <f>Q303*H303</f>
        <v>0</v>
      </c>
      <c r="S303" s="249">
        <v>0</v>
      </c>
      <c r="T303" s="250">
        <f>S303*H303</f>
        <v>0</v>
      </c>
      <c r="AR303" s="25" t="s">
        <v>818</v>
      </c>
      <c r="AT303" s="25" t="s">
        <v>841</v>
      </c>
      <c r="AU303" s="25" t="s">
        <v>86</v>
      </c>
      <c r="AY303" s="25" t="s">
        <v>414</v>
      </c>
      <c r="BE303" s="251">
        <f>IF(N303="základní",J303,0)</f>
        <v>0</v>
      </c>
      <c r="BF303" s="251">
        <f>IF(N303="snížená",J303,0)</f>
        <v>0</v>
      </c>
      <c r="BG303" s="251">
        <f>IF(N303="zákl. přenesená",J303,0)</f>
        <v>0</v>
      </c>
      <c r="BH303" s="251">
        <f>IF(N303="sníž. přenesená",J303,0)</f>
        <v>0</v>
      </c>
      <c r="BI303" s="251">
        <f>IF(N303="nulová",J303,0)</f>
        <v>0</v>
      </c>
      <c r="BJ303" s="25" t="s">
        <v>83</v>
      </c>
      <c r="BK303" s="251">
        <f>ROUND(I303*H303,2)</f>
        <v>0</v>
      </c>
      <c r="BL303" s="25" t="s">
        <v>690</v>
      </c>
      <c r="BM303" s="25" t="s">
        <v>7021</v>
      </c>
    </row>
    <row r="304" s="12" customFormat="1">
      <c r="B304" s="255"/>
      <c r="C304" s="256"/>
      <c r="D304" s="252" t="s">
        <v>428</v>
      </c>
      <c r="E304" s="257" t="s">
        <v>21</v>
      </c>
      <c r="F304" s="258" t="s">
        <v>6992</v>
      </c>
      <c r="G304" s="256"/>
      <c r="H304" s="257" t="s">
        <v>21</v>
      </c>
      <c r="I304" s="259"/>
      <c r="J304" s="256"/>
      <c r="K304" s="256"/>
      <c r="L304" s="260"/>
      <c r="M304" s="261"/>
      <c r="N304" s="262"/>
      <c r="O304" s="262"/>
      <c r="P304" s="262"/>
      <c r="Q304" s="262"/>
      <c r="R304" s="262"/>
      <c r="S304" s="262"/>
      <c r="T304" s="263"/>
      <c r="AT304" s="264" t="s">
        <v>428</v>
      </c>
      <c r="AU304" s="264" t="s">
        <v>86</v>
      </c>
      <c r="AV304" s="12" t="s">
        <v>83</v>
      </c>
      <c r="AW304" s="12" t="s">
        <v>39</v>
      </c>
      <c r="AX304" s="12" t="s">
        <v>76</v>
      </c>
      <c r="AY304" s="264" t="s">
        <v>414</v>
      </c>
    </row>
    <row r="305" s="13" customFormat="1">
      <c r="B305" s="265"/>
      <c r="C305" s="266"/>
      <c r="D305" s="252" t="s">
        <v>428</v>
      </c>
      <c r="E305" s="267" t="s">
        <v>21</v>
      </c>
      <c r="F305" s="268" t="s">
        <v>3299</v>
      </c>
      <c r="G305" s="266"/>
      <c r="H305" s="269">
        <v>420</v>
      </c>
      <c r="I305" s="270"/>
      <c r="J305" s="266"/>
      <c r="K305" s="266"/>
      <c r="L305" s="271"/>
      <c r="M305" s="272"/>
      <c r="N305" s="273"/>
      <c r="O305" s="273"/>
      <c r="P305" s="273"/>
      <c r="Q305" s="273"/>
      <c r="R305" s="273"/>
      <c r="S305" s="273"/>
      <c r="T305" s="274"/>
      <c r="AT305" s="275" t="s">
        <v>428</v>
      </c>
      <c r="AU305" s="275" t="s">
        <v>86</v>
      </c>
      <c r="AV305" s="13" t="s">
        <v>86</v>
      </c>
      <c r="AW305" s="13" t="s">
        <v>39</v>
      </c>
      <c r="AX305" s="13" t="s">
        <v>76</v>
      </c>
      <c r="AY305" s="275" t="s">
        <v>414</v>
      </c>
    </row>
    <row r="306" s="15" customFormat="1">
      <c r="B306" s="287"/>
      <c r="C306" s="288"/>
      <c r="D306" s="252" t="s">
        <v>428</v>
      </c>
      <c r="E306" s="289" t="s">
        <v>21</v>
      </c>
      <c r="F306" s="290" t="s">
        <v>235</v>
      </c>
      <c r="G306" s="288"/>
      <c r="H306" s="291">
        <v>420</v>
      </c>
      <c r="I306" s="292"/>
      <c r="J306" s="288"/>
      <c r="K306" s="288"/>
      <c r="L306" s="293"/>
      <c r="M306" s="294"/>
      <c r="N306" s="295"/>
      <c r="O306" s="295"/>
      <c r="P306" s="295"/>
      <c r="Q306" s="295"/>
      <c r="R306" s="295"/>
      <c r="S306" s="295"/>
      <c r="T306" s="296"/>
      <c r="AT306" s="297" t="s">
        <v>428</v>
      </c>
      <c r="AU306" s="297" t="s">
        <v>86</v>
      </c>
      <c r="AV306" s="15" t="s">
        <v>422</v>
      </c>
      <c r="AW306" s="15" t="s">
        <v>39</v>
      </c>
      <c r="AX306" s="15" t="s">
        <v>83</v>
      </c>
      <c r="AY306" s="297" t="s">
        <v>414</v>
      </c>
    </row>
    <row r="307" s="1" customFormat="1" ht="16.5" customHeight="1">
      <c r="B307" s="47"/>
      <c r="C307" s="298" t="s">
        <v>1024</v>
      </c>
      <c r="D307" s="298" t="s">
        <v>841</v>
      </c>
      <c r="E307" s="299" t="s">
        <v>7022</v>
      </c>
      <c r="F307" s="300" t="s">
        <v>7023</v>
      </c>
      <c r="G307" s="301" t="s">
        <v>4084</v>
      </c>
      <c r="H307" s="302">
        <v>8</v>
      </c>
      <c r="I307" s="303"/>
      <c r="J307" s="304">
        <f>ROUND(I307*H307,2)</f>
        <v>0</v>
      </c>
      <c r="K307" s="300" t="s">
        <v>21</v>
      </c>
      <c r="L307" s="305"/>
      <c r="M307" s="306" t="s">
        <v>21</v>
      </c>
      <c r="N307" s="307" t="s">
        <v>47</v>
      </c>
      <c r="O307" s="48"/>
      <c r="P307" s="249">
        <f>O307*H307</f>
        <v>0</v>
      </c>
      <c r="Q307" s="249">
        <v>0</v>
      </c>
      <c r="R307" s="249">
        <f>Q307*H307</f>
        <v>0</v>
      </c>
      <c r="S307" s="249">
        <v>0</v>
      </c>
      <c r="T307" s="250">
        <f>S307*H307</f>
        <v>0</v>
      </c>
      <c r="AR307" s="25" t="s">
        <v>818</v>
      </c>
      <c r="AT307" s="25" t="s">
        <v>841</v>
      </c>
      <c r="AU307" s="25" t="s">
        <v>86</v>
      </c>
      <c r="AY307" s="25" t="s">
        <v>414</v>
      </c>
      <c r="BE307" s="251">
        <f>IF(N307="základní",J307,0)</f>
        <v>0</v>
      </c>
      <c r="BF307" s="251">
        <f>IF(N307="snížená",J307,0)</f>
        <v>0</v>
      </c>
      <c r="BG307" s="251">
        <f>IF(N307="zákl. přenesená",J307,0)</f>
        <v>0</v>
      </c>
      <c r="BH307" s="251">
        <f>IF(N307="sníž. přenesená",J307,0)</f>
        <v>0</v>
      </c>
      <c r="BI307" s="251">
        <f>IF(N307="nulová",J307,0)</f>
        <v>0</v>
      </c>
      <c r="BJ307" s="25" t="s">
        <v>83</v>
      </c>
      <c r="BK307" s="251">
        <f>ROUND(I307*H307,2)</f>
        <v>0</v>
      </c>
      <c r="BL307" s="25" t="s">
        <v>690</v>
      </c>
      <c r="BM307" s="25" t="s">
        <v>7024</v>
      </c>
    </row>
    <row r="308" s="12" customFormat="1">
      <c r="B308" s="255"/>
      <c r="C308" s="256"/>
      <c r="D308" s="252" t="s">
        <v>428</v>
      </c>
      <c r="E308" s="257" t="s">
        <v>21</v>
      </c>
      <c r="F308" s="258" t="s">
        <v>6992</v>
      </c>
      <c r="G308" s="256"/>
      <c r="H308" s="257" t="s">
        <v>21</v>
      </c>
      <c r="I308" s="259"/>
      <c r="J308" s="256"/>
      <c r="K308" s="256"/>
      <c r="L308" s="260"/>
      <c r="M308" s="261"/>
      <c r="N308" s="262"/>
      <c r="O308" s="262"/>
      <c r="P308" s="262"/>
      <c r="Q308" s="262"/>
      <c r="R308" s="262"/>
      <c r="S308" s="262"/>
      <c r="T308" s="263"/>
      <c r="AT308" s="264" t="s">
        <v>428</v>
      </c>
      <c r="AU308" s="264" t="s">
        <v>86</v>
      </c>
      <c r="AV308" s="12" t="s">
        <v>83</v>
      </c>
      <c r="AW308" s="12" t="s">
        <v>39</v>
      </c>
      <c r="AX308" s="12" t="s">
        <v>76</v>
      </c>
      <c r="AY308" s="264" t="s">
        <v>414</v>
      </c>
    </row>
    <row r="309" s="13" customFormat="1">
      <c r="B309" s="265"/>
      <c r="C309" s="266"/>
      <c r="D309" s="252" t="s">
        <v>428</v>
      </c>
      <c r="E309" s="267" t="s">
        <v>21</v>
      </c>
      <c r="F309" s="268" t="s">
        <v>542</v>
      </c>
      <c r="G309" s="266"/>
      <c r="H309" s="269">
        <v>8</v>
      </c>
      <c r="I309" s="270"/>
      <c r="J309" s="266"/>
      <c r="K309" s="266"/>
      <c r="L309" s="271"/>
      <c r="M309" s="272"/>
      <c r="N309" s="273"/>
      <c r="O309" s="273"/>
      <c r="P309" s="273"/>
      <c r="Q309" s="273"/>
      <c r="R309" s="273"/>
      <c r="S309" s="273"/>
      <c r="T309" s="274"/>
      <c r="AT309" s="275" t="s">
        <v>428</v>
      </c>
      <c r="AU309" s="275" t="s">
        <v>86</v>
      </c>
      <c r="AV309" s="13" t="s">
        <v>86</v>
      </c>
      <c r="AW309" s="13" t="s">
        <v>39</v>
      </c>
      <c r="AX309" s="13" t="s">
        <v>83</v>
      </c>
      <c r="AY309" s="275" t="s">
        <v>414</v>
      </c>
    </row>
    <row r="310" s="1" customFormat="1" ht="25.5" customHeight="1">
      <c r="B310" s="47"/>
      <c r="C310" s="298" t="s">
        <v>1028</v>
      </c>
      <c r="D310" s="298" t="s">
        <v>841</v>
      </c>
      <c r="E310" s="299" t="s">
        <v>7025</v>
      </c>
      <c r="F310" s="300" t="s">
        <v>7026</v>
      </c>
      <c r="G310" s="301" t="s">
        <v>4084</v>
      </c>
      <c r="H310" s="302">
        <v>4</v>
      </c>
      <c r="I310" s="303"/>
      <c r="J310" s="304">
        <f>ROUND(I310*H310,2)</f>
        <v>0</v>
      </c>
      <c r="K310" s="300" t="s">
        <v>21</v>
      </c>
      <c r="L310" s="305"/>
      <c r="M310" s="306" t="s">
        <v>21</v>
      </c>
      <c r="N310" s="307" t="s">
        <v>47</v>
      </c>
      <c r="O310" s="48"/>
      <c r="P310" s="249">
        <f>O310*H310</f>
        <v>0</v>
      </c>
      <c r="Q310" s="249">
        <v>0</v>
      </c>
      <c r="R310" s="249">
        <f>Q310*H310</f>
        <v>0</v>
      </c>
      <c r="S310" s="249">
        <v>0</v>
      </c>
      <c r="T310" s="250">
        <f>S310*H310</f>
        <v>0</v>
      </c>
      <c r="AR310" s="25" t="s">
        <v>818</v>
      </c>
      <c r="AT310" s="25" t="s">
        <v>841</v>
      </c>
      <c r="AU310" s="25" t="s">
        <v>86</v>
      </c>
      <c r="AY310" s="25" t="s">
        <v>414</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690</v>
      </c>
      <c r="BM310" s="25" t="s">
        <v>7027</v>
      </c>
    </row>
    <row r="311" s="12" customFormat="1">
      <c r="B311" s="255"/>
      <c r="C311" s="256"/>
      <c r="D311" s="252" t="s">
        <v>428</v>
      </c>
      <c r="E311" s="257" t="s">
        <v>21</v>
      </c>
      <c r="F311" s="258" t="s">
        <v>6992</v>
      </c>
      <c r="G311" s="256"/>
      <c r="H311" s="257" t="s">
        <v>21</v>
      </c>
      <c r="I311" s="259"/>
      <c r="J311" s="256"/>
      <c r="K311" s="256"/>
      <c r="L311" s="260"/>
      <c r="M311" s="261"/>
      <c r="N311" s="262"/>
      <c r="O311" s="262"/>
      <c r="P311" s="262"/>
      <c r="Q311" s="262"/>
      <c r="R311" s="262"/>
      <c r="S311" s="262"/>
      <c r="T311" s="263"/>
      <c r="AT311" s="264" t="s">
        <v>428</v>
      </c>
      <c r="AU311" s="264" t="s">
        <v>86</v>
      </c>
      <c r="AV311" s="12" t="s">
        <v>83</v>
      </c>
      <c r="AW311" s="12" t="s">
        <v>39</v>
      </c>
      <c r="AX311" s="12" t="s">
        <v>76</v>
      </c>
      <c r="AY311" s="264" t="s">
        <v>414</v>
      </c>
    </row>
    <row r="312" s="13" customFormat="1">
      <c r="B312" s="265"/>
      <c r="C312" s="266"/>
      <c r="D312" s="252" t="s">
        <v>428</v>
      </c>
      <c r="E312" s="267" t="s">
        <v>21</v>
      </c>
      <c r="F312" s="268" t="s">
        <v>422</v>
      </c>
      <c r="G312" s="266"/>
      <c r="H312" s="269">
        <v>4</v>
      </c>
      <c r="I312" s="270"/>
      <c r="J312" s="266"/>
      <c r="K312" s="266"/>
      <c r="L312" s="271"/>
      <c r="M312" s="272"/>
      <c r="N312" s="273"/>
      <c r="O312" s="273"/>
      <c r="P312" s="273"/>
      <c r="Q312" s="273"/>
      <c r="R312" s="273"/>
      <c r="S312" s="273"/>
      <c r="T312" s="274"/>
      <c r="AT312" s="275" t="s">
        <v>428</v>
      </c>
      <c r="AU312" s="275" t="s">
        <v>86</v>
      </c>
      <c r="AV312" s="13" t="s">
        <v>86</v>
      </c>
      <c r="AW312" s="13" t="s">
        <v>39</v>
      </c>
      <c r="AX312" s="13" t="s">
        <v>76</v>
      </c>
      <c r="AY312" s="275" t="s">
        <v>414</v>
      </c>
    </row>
    <row r="313" s="15" customFormat="1">
      <c r="B313" s="287"/>
      <c r="C313" s="288"/>
      <c r="D313" s="252" t="s">
        <v>428</v>
      </c>
      <c r="E313" s="289" t="s">
        <v>21</v>
      </c>
      <c r="F313" s="290" t="s">
        <v>235</v>
      </c>
      <c r="G313" s="288"/>
      <c r="H313" s="291">
        <v>4</v>
      </c>
      <c r="I313" s="292"/>
      <c r="J313" s="288"/>
      <c r="K313" s="288"/>
      <c r="L313" s="293"/>
      <c r="M313" s="294"/>
      <c r="N313" s="295"/>
      <c r="O313" s="295"/>
      <c r="P313" s="295"/>
      <c r="Q313" s="295"/>
      <c r="R313" s="295"/>
      <c r="S313" s="295"/>
      <c r="T313" s="296"/>
      <c r="AT313" s="297" t="s">
        <v>428</v>
      </c>
      <c r="AU313" s="297" t="s">
        <v>86</v>
      </c>
      <c r="AV313" s="15" t="s">
        <v>422</v>
      </c>
      <c r="AW313" s="15" t="s">
        <v>39</v>
      </c>
      <c r="AX313" s="15" t="s">
        <v>83</v>
      </c>
      <c r="AY313" s="297" t="s">
        <v>414</v>
      </c>
    </row>
    <row r="314" s="1" customFormat="1" ht="16.5" customHeight="1">
      <c r="B314" s="47"/>
      <c r="C314" s="298" t="s">
        <v>1032</v>
      </c>
      <c r="D314" s="298" t="s">
        <v>841</v>
      </c>
      <c r="E314" s="299" t="s">
        <v>7028</v>
      </c>
      <c r="F314" s="300" t="s">
        <v>7029</v>
      </c>
      <c r="G314" s="301" t="s">
        <v>4084</v>
      </c>
      <c r="H314" s="302">
        <v>20</v>
      </c>
      <c r="I314" s="303"/>
      <c r="J314" s="304">
        <f>ROUND(I314*H314,2)</f>
        <v>0</v>
      </c>
      <c r="K314" s="300" t="s">
        <v>21</v>
      </c>
      <c r="L314" s="305"/>
      <c r="M314" s="306" t="s">
        <v>21</v>
      </c>
      <c r="N314" s="307" t="s">
        <v>47</v>
      </c>
      <c r="O314" s="48"/>
      <c r="P314" s="249">
        <f>O314*H314</f>
        <v>0</v>
      </c>
      <c r="Q314" s="249">
        <v>0</v>
      </c>
      <c r="R314" s="249">
        <f>Q314*H314</f>
        <v>0</v>
      </c>
      <c r="S314" s="249">
        <v>0</v>
      </c>
      <c r="T314" s="250">
        <f>S314*H314</f>
        <v>0</v>
      </c>
      <c r="AR314" s="25" t="s">
        <v>818</v>
      </c>
      <c r="AT314" s="25" t="s">
        <v>841</v>
      </c>
      <c r="AU314" s="25" t="s">
        <v>86</v>
      </c>
      <c r="AY314" s="25" t="s">
        <v>414</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690</v>
      </c>
      <c r="BM314" s="25" t="s">
        <v>7030</v>
      </c>
    </row>
    <row r="315" s="12" customFormat="1">
      <c r="B315" s="255"/>
      <c r="C315" s="256"/>
      <c r="D315" s="252" t="s">
        <v>428</v>
      </c>
      <c r="E315" s="257" t="s">
        <v>21</v>
      </c>
      <c r="F315" s="258" t="s">
        <v>6992</v>
      </c>
      <c r="G315" s="256"/>
      <c r="H315" s="257" t="s">
        <v>21</v>
      </c>
      <c r="I315" s="259"/>
      <c r="J315" s="256"/>
      <c r="K315" s="256"/>
      <c r="L315" s="260"/>
      <c r="M315" s="261"/>
      <c r="N315" s="262"/>
      <c r="O315" s="262"/>
      <c r="P315" s="262"/>
      <c r="Q315" s="262"/>
      <c r="R315" s="262"/>
      <c r="S315" s="262"/>
      <c r="T315" s="263"/>
      <c r="AT315" s="264" t="s">
        <v>428</v>
      </c>
      <c r="AU315" s="264" t="s">
        <v>86</v>
      </c>
      <c r="AV315" s="12" t="s">
        <v>83</v>
      </c>
      <c r="AW315" s="12" t="s">
        <v>39</v>
      </c>
      <c r="AX315" s="12" t="s">
        <v>76</v>
      </c>
      <c r="AY315" s="264" t="s">
        <v>414</v>
      </c>
    </row>
    <row r="316" s="13" customFormat="1">
      <c r="B316" s="265"/>
      <c r="C316" s="266"/>
      <c r="D316" s="252" t="s">
        <v>428</v>
      </c>
      <c r="E316" s="267" t="s">
        <v>21</v>
      </c>
      <c r="F316" s="268" t="s">
        <v>715</v>
      </c>
      <c r="G316" s="266"/>
      <c r="H316" s="269">
        <v>20</v>
      </c>
      <c r="I316" s="270"/>
      <c r="J316" s="266"/>
      <c r="K316" s="266"/>
      <c r="L316" s="271"/>
      <c r="M316" s="272"/>
      <c r="N316" s="273"/>
      <c r="O316" s="273"/>
      <c r="P316" s="273"/>
      <c r="Q316" s="273"/>
      <c r="R316" s="273"/>
      <c r="S316" s="273"/>
      <c r="T316" s="274"/>
      <c r="AT316" s="275" t="s">
        <v>428</v>
      </c>
      <c r="AU316" s="275" t="s">
        <v>86</v>
      </c>
      <c r="AV316" s="13" t="s">
        <v>86</v>
      </c>
      <c r="AW316" s="13" t="s">
        <v>39</v>
      </c>
      <c r="AX316" s="13" t="s">
        <v>83</v>
      </c>
      <c r="AY316" s="275" t="s">
        <v>414</v>
      </c>
    </row>
    <row r="317" s="1" customFormat="1" ht="16.5" customHeight="1">
      <c r="B317" s="47"/>
      <c r="C317" s="298" t="s">
        <v>1036</v>
      </c>
      <c r="D317" s="298" t="s">
        <v>841</v>
      </c>
      <c r="E317" s="299" t="s">
        <v>7031</v>
      </c>
      <c r="F317" s="300" t="s">
        <v>7032</v>
      </c>
      <c r="G317" s="301" t="s">
        <v>4084</v>
      </c>
      <c r="H317" s="302">
        <v>20</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818</v>
      </c>
      <c r="AT317" s="25" t="s">
        <v>841</v>
      </c>
      <c r="AU317" s="25" t="s">
        <v>86</v>
      </c>
      <c r="AY317" s="25" t="s">
        <v>414</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690</v>
      </c>
      <c r="BM317" s="25" t="s">
        <v>7033</v>
      </c>
    </row>
    <row r="318" s="12" customFormat="1">
      <c r="B318" s="255"/>
      <c r="C318" s="256"/>
      <c r="D318" s="252" t="s">
        <v>428</v>
      </c>
      <c r="E318" s="257" t="s">
        <v>21</v>
      </c>
      <c r="F318" s="258" t="s">
        <v>6992</v>
      </c>
      <c r="G318" s="256"/>
      <c r="H318" s="257" t="s">
        <v>21</v>
      </c>
      <c r="I318" s="259"/>
      <c r="J318" s="256"/>
      <c r="K318" s="256"/>
      <c r="L318" s="260"/>
      <c r="M318" s="261"/>
      <c r="N318" s="262"/>
      <c r="O318" s="262"/>
      <c r="P318" s="262"/>
      <c r="Q318" s="262"/>
      <c r="R318" s="262"/>
      <c r="S318" s="262"/>
      <c r="T318" s="263"/>
      <c r="AT318" s="264" t="s">
        <v>428</v>
      </c>
      <c r="AU318" s="264" t="s">
        <v>86</v>
      </c>
      <c r="AV318" s="12" t="s">
        <v>83</v>
      </c>
      <c r="AW318" s="12" t="s">
        <v>39</v>
      </c>
      <c r="AX318" s="12" t="s">
        <v>76</v>
      </c>
      <c r="AY318" s="264" t="s">
        <v>414</v>
      </c>
    </row>
    <row r="319" s="13" customFormat="1">
      <c r="B319" s="265"/>
      <c r="C319" s="266"/>
      <c r="D319" s="252" t="s">
        <v>428</v>
      </c>
      <c r="E319" s="267" t="s">
        <v>21</v>
      </c>
      <c r="F319" s="268" t="s">
        <v>715</v>
      </c>
      <c r="G319" s="266"/>
      <c r="H319" s="269">
        <v>20</v>
      </c>
      <c r="I319" s="270"/>
      <c r="J319" s="266"/>
      <c r="K319" s="266"/>
      <c r="L319" s="271"/>
      <c r="M319" s="272"/>
      <c r="N319" s="273"/>
      <c r="O319" s="273"/>
      <c r="P319" s="273"/>
      <c r="Q319" s="273"/>
      <c r="R319" s="273"/>
      <c r="S319" s="273"/>
      <c r="T319" s="274"/>
      <c r="AT319" s="275" t="s">
        <v>428</v>
      </c>
      <c r="AU319" s="275" t="s">
        <v>86</v>
      </c>
      <c r="AV319" s="13" t="s">
        <v>86</v>
      </c>
      <c r="AW319" s="13" t="s">
        <v>39</v>
      </c>
      <c r="AX319" s="13" t="s">
        <v>76</v>
      </c>
      <c r="AY319" s="275" t="s">
        <v>414</v>
      </c>
    </row>
    <row r="320" s="15" customFormat="1">
      <c r="B320" s="287"/>
      <c r="C320" s="288"/>
      <c r="D320" s="252" t="s">
        <v>428</v>
      </c>
      <c r="E320" s="289" t="s">
        <v>21</v>
      </c>
      <c r="F320" s="290" t="s">
        <v>235</v>
      </c>
      <c r="G320" s="288"/>
      <c r="H320" s="291">
        <v>20</v>
      </c>
      <c r="I320" s="292"/>
      <c r="J320" s="288"/>
      <c r="K320" s="288"/>
      <c r="L320" s="293"/>
      <c r="M320" s="294"/>
      <c r="N320" s="295"/>
      <c r="O320" s="295"/>
      <c r="P320" s="295"/>
      <c r="Q320" s="295"/>
      <c r="R320" s="295"/>
      <c r="S320" s="295"/>
      <c r="T320" s="296"/>
      <c r="AT320" s="297" t="s">
        <v>428</v>
      </c>
      <c r="AU320" s="297" t="s">
        <v>86</v>
      </c>
      <c r="AV320" s="15" t="s">
        <v>422</v>
      </c>
      <c r="AW320" s="15" t="s">
        <v>39</v>
      </c>
      <c r="AX320" s="15" t="s">
        <v>83</v>
      </c>
      <c r="AY320" s="297" t="s">
        <v>414</v>
      </c>
    </row>
    <row r="321" s="1" customFormat="1" ht="25.5" customHeight="1">
      <c r="B321" s="47"/>
      <c r="C321" s="298" t="s">
        <v>1056</v>
      </c>
      <c r="D321" s="298" t="s">
        <v>841</v>
      </c>
      <c r="E321" s="299" t="s">
        <v>7034</v>
      </c>
      <c r="F321" s="300" t="s">
        <v>7035</v>
      </c>
      <c r="G321" s="301" t="s">
        <v>4084</v>
      </c>
      <c r="H321" s="302">
        <v>156</v>
      </c>
      <c r="I321" s="303"/>
      <c r="J321" s="304">
        <f>ROUND(I321*H321,2)</f>
        <v>0</v>
      </c>
      <c r="K321" s="300" t="s">
        <v>21</v>
      </c>
      <c r="L321" s="305"/>
      <c r="M321" s="306" t="s">
        <v>21</v>
      </c>
      <c r="N321" s="307" t="s">
        <v>47</v>
      </c>
      <c r="O321" s="48"/>
      <c r="P321" s="249">
        <f>O321*H321</f>
        <v>0</v>
      </c>
      <c r="Q321" s="249">
        <v>0</v>
      </c>
      <c r="R321" s="249">
        <f>Q321*H321</f>
        <v>0</v>
      </c>
      <c r="S321" s="249">
        <v>0</v>
      </c>
      <c r="T321" s="250">
        <f>S321*H321</f>
        <v>0</v>
      </c>
      <c r="AR321" s="25" t="s">
        <v>818</v>
      </c>
      <c r="AT321" s="25" t="s">
        <v>841</v>
      </c>
      <c r="AU321" s="25" t="s">
        <v>86</v>
      </c>
      <c r="AY321" s="25" t="s">
        <v>414</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690</v>
      </c>
      <c r="BM321" s="25" t="s">
        <v>7036</v>
      </c>
    </row>
    <row r="322" s="12" customFormat="1">
      <c r="B322" s="255"/>
      <c r="C322" s="256"/>
      <c r="D322" s="252" t="s">
        <v>428</v>
      </c>
      <c r="E322" s="257" t="s">
        <v>21</v>
      </c>
      <c r="F322" s="258" t="s">
        <v>6992</v>
      </c>
      <c r="G322" s="256"/>
      <c r="H322" s="257" t="s">
        <v>21</v>
      </c>
      <c r="I322" s="259"/>
      <c r="J322" s="256"/>
      <c r="K322" s="256"/>
      <c r="L322" s="260"/>
      <c r="M322" s="261"/>
      <c r="N322" s="262"/>
      <c r="O322" s="262"/>
      <c r="P322" s="262"/>
      <c r="Q322" s="262"/>
      <c r="R322" s="262"/>
      <c r="S322" s="262"/>
      <c r="T322" s="263"/>
      <c r="AT322" s="264" t="s">
        <v>428</v>
      </c>
      <c r="AU322" s="264" t="s">
        <v>86</v>
      </c>
      <c r="AV322" s="12" t="s">
        <v>83</v>
      </c>
      <c r="AW322" s="12" t="s">
        <v>39</v>
      </c>
      <c r="AX322" s="12" t="s">
        <v>76</v>
      </c>
      <c r="AY322" s="264" t="s">
        <v>414</v>
      </c>
    </row>
    <row r="323" s="13" customFormat="1">
      <c r="B323" s="265"/>
      <c r="C323" s="266"/>
      <c r="D323" s="252" t="s">
        <v>428</v>
      </c>
      <c r="E323" s="267" t="s">
        <v>21</v>
      </c>
      <c r="F323" s="268" t="s">
        <v>1756</v>
      </c>
      <c r="G323" s="266"/>
      <c r="H323" s="269">
        <v>156</v>
      </c>
      <c r="I323" s="270"/>
      <c r="J323" s="266"/>
      <c r="K323" s="266"/>
      <c r="L323" s="271"/>
      <c r="M323" s="272"/>
      <c r="N323" s="273"/>
      <c r="O323" s="273"/>
      <c r="P323" s="273"/>
      <c r="Q323" s="273"/>
      <c r="R323" s="273"/>
      <c r="S323" s="273"/>
      <c r="T323" s="274"/>
      <c r="AT323" s="275" t="s">
        <v>428</v>
      </c>
      <c r="AU323" s="275" t="s">
        <v>86</v>
      </c>
      <c r="AV323" s="13" t="s">
        <v>86</v>
      </c>
      <c r="AW323" s="13" t="s">
        <v>39</v>
      </c>
      <c r="AX323" s="13" t="s">
        <v>83</v>
      </c>
      <c r="AY323" s="275" t="s">
        <v>414</v>
      </c>
    </row>
    <row r="324" s="1" customFormat="1" ht="25.5" customHeight="1">
      <c r="B324" s="47"/>
      <c r="C324" s="298" t="s">
        <v>340</v>
      </c>
      <c r="D324" s="298" t="s">
        <v>841</v>
      </c>
      <c r="E324" s="299" t="s">
        <v>7037</v>
      </c>
      <c r="F324" s="300" t="s">
        <v>7038</v>
      </c>
      <c r="G324" s="301" t="s">
        <v>4084</v>
      </c>
      <c r="H324" s="302">
        <v>50</v>
      </c>
      <c r="I324" s="303"/>
      <c r="J324" s="304">
        <f>ROUND(I324*H324,2)</f>
        <v>0</v>
      </c>
      <c r="K324" s="300" t="s">
        <v>21</v>
      </c>
      <c r="L324" s="305"/>
      <c r="M324" s="306" t="s">
        <v>21</v>
      </c>
      <c r="N324" s="307" t="s">
        <v>47</v>
      </c>
      <c r="O324" s="48"/>
      <c r="P324" s="249">
        <f>O324*H324</f>
        <v>0</v>
      </c>
      <c r="Q324" s="249">
        <v>0</v>
      </c>
      <c r="R324" s="249">
        <f>Q324*H324</f>
        <v>0</v>
      </c>
      <c r="S324" s="249">
        <v>0</v>
      </c>
      <c r="T324" s="250">
        <f>S324*H324</f>
        <v>0</v>
      </c>
      <c r="AR324" s="25" t="s">
        <v>818</v>
      </c>
      <c r="AT324" s="25" t="s">
        <v>841</v>
      </c>
      <c r="AU324" s="25" t="s">
        <v>86</v>
      </c>
      <c r="AY324" s="25" t="s">
        <v>414</v>
      </c>
      <c r="BE324" s="251">
        <f>IF(N324="základní",J324,0)</f>
        <v>0</v>
      </c>
      <c r="BF324" s="251">
        <f>IF(N324="snížená",J324,0)</f>
        <v>0</v>
      </c>
      <c r="BG324" s="251">
        <f>IF(N324="zákl. přenesená",J324,0)</f>
        <v>0</v>
      </c>
      <c r="BH324" s="251">
        <f>IF(N324="sníž. přenesená",J324,0)</f>
        <v>0</v>
      </c>
      <c r="BI324" s="251">
        <f>IF(N324="nulová",J324,0)</f>
        <v>0</v>
      </c>
      <c r="BJ324" s="25" t="s">
        <v>83</v>
      </c>
      <c r="BK324" s="251">
        <f>ROUND(I324*H324,2)</f>
        <v>0</v>
      </c>
      <c r="BL324" s="25" t="s">
        <v>690</v>
      </c>
      <c r="BM324" s="25" t="s">
        <v>7039</v>
      </c>
    </row>
    <row r="325" s="12" customFormat="1">
      <c r="B325" s="255"/>
      <c r="C325" s="256"/>
      <c r="D325" s="252" t="s">
        <v>428</v>
      </c>
      <c r="E325" s="257" t="s">
        <v>21</v>
      </c>
      <c r="F325" s="258" t="s">
        <v>6992</v>
      </c>
      <c r="G325" s="256"/>
      <c r="H325" s="257" t="s">
        <v>21</v>
      </c>
      <c r="I325" s="259"/>
      <c r="J325" s="256"/>
      <c r="K325" s="256"/>
      <c r="L325" s="260"/>
      <c r="M325" s="261"/>
      <c r="N325" s="262"/>
      <c r="O325" s="262"/>
      <c r="P325" s="262"/>
      <c r="Q325" s="262"/>
      <c r="R325" s="262"/>
      <c r="S325" s="262"/>
      <c r="T325" s="263"/>
      <c r="AT325" s="264" t="s">
        <v>428</v>
      </c>
      <c r="AU325" s="264" t="s">
        <v>86</v>
      </c>
      <c r="AV325" s="12" t="s">
        <v>83</v>
      </c>
      <c r="AW325" s="12" t="s">
        <v>39</v>
      </c>
      <c r="AX325" s="12" t="s">
        <v>76</v>
      </c>
      <c r="AY325" s="264" t="s">
        <v>414</v>
      </c>
    </row>
    <row r="326" s="13" customFormat="1">
      <c r="B326" s="265"/>
      <c r="C326" s="266"/>
      <c r="D326" s="252" t="s">
        <v>428</v>
      </c>
      <c r="E326" s="267" t="s">
        <v>21</v>
      </c>
      <c r="F326" s="268" t="s">
        <v>1003</v>
      </c>
      <c r="G326" s="266"/>
      <c r="H326" s="269">
        <v>50</v>
      </c>
      <c r="I326" s="270"/>
      <c r="J326" s="266"/>
      <c r="K326" s="266"/>
      <c r="L326" s="271"/>
      <c r="M326" s="272"/>
      <c r="N326" s="273"/>
      <c r="O326" s="273"/>
      <c r="P326" s="273"/>
      <c r="Q326" s="273"/>
      <c r="R326" s="273"/>
      <c r="S326" s="273"/>
      <c r="T326" s="274"/>
      <c r="AT326" s="275" t="s">
        <v>428</v>
      </c>
      <c r="AU326" s="275" t="s">
        <v>86</v>
      </c>
      <c r="AV326" s="13" t="s">
        <v>86</v>
      </c>
      <c r="AW326" s="13" t="s">
        <v>39</v>
      </c>
      <c r="AX326" s="13" t="s">
        <v>76</v>
      </c>
      <c r="AY326" s="275" t="s">
        <v>414</v>
      </c>
    </row>
    <row r="327" s="15" customFormat="1">
      <c r="B327" s="287"/>
      <c r="C327" s="288"/>
      <c r="D327" s="252" t="s">
        <v>428</v>
      </c>
      <c r="E327" s="289" t="s">
        <v>21</v>
      </c>
      <c r="F327" s="290" t="s">
        <v>235</v>
      </c>
      <c r="G327" s="288"/>
      <c r="H327" s="291">
        <v>50</v>
      </c>
      <c r="I327" s="292"/>
      <c r="J327" s="288"/>
      <c r="K327" s="288"/>
      <c r="L327" s="293"/>
      <c r="M327" s="294"/>
      <c r="N327" s="295"/>
      <c r="O327" s="295"/>
      <c r="P327" s="295"/>
      <c r="Q327" s="295"/>
      <c r="R327" s="295"/>
      <c r="S327" s="295"/>
      <c r="T327" s="296"/>
      <c r="AT327" s="297" t="s">
        <v>428</v>
      </c>
      <c r="AU327" s="297" t="s">
        <v>86</v>
      </c>
      <c r="AV327" s="15" t="s">
        <v>422</v>
      </c>
      <c r="AW327" s="15" t="s">
        <v>39</v>
      </c>
      <c r="AX327" s="15" t="s">
        <v>83</v>
      </c>
      <c r="AY327" s="297" t="s">
        <v>414</v>
      </c>
    </row>
    <row r="328" s="1" customFormat="1" ht="25.5" customHeight="1">
      <c r="B328" s="47"/>
      <c r="C328" s="298" t="s">
        <v>1067</v>
      </c>
      <c r="D328" s="298" t="s">
        <v>841</v>
      </c>
      <c r="E328" s="299" t="s">
        <v>7040</v>
      </c>
      <c r="F328" s="300" t="s">
        <v>7041</v>
      </c>
      <c r="G328" s="301" t="s">
        <v>4084</v>
      </c>
      <c r="H328" s="302">
        <v>4</v>
      </c>
      <c r="I328" s="303"/>
      <c r="J328" s="304">
        <f>ROUND(I328*H328,2)</f>
        <v>0</v>
      </c>
      <c r="K328" s="300" t="s">
        <v>21</v>
      </c>
      <c r="L328" s="305"/>
      <c r="M328" s="306" t="s">
        <v>21</v>
      </c>
      <c r="N328" s="307" t="s">
        <v>47</v>
      </c>
      <c r="O328" s="48"/>
      <c r="P328" s="249">
        <f>O328*H328</f>
        <v>0</v>
      </c>
      <c r="Q328" s="249">
        <v>0</v>
      </c>
      <c r="R328" s="249">
        <f>Q328*H328</f>
        <v>0</v>
      </c>
      <c r="S328" s="249">
        <v>0</v>
      </c>
      <c r="T328" s="250">
        <f>S328*H328</f>
        <v>0</v>
      </c>
      <c r="AR328" s="25" t="s">
        <v>818</v>
      </c>
      <c r="AT328" s="25" t="s">
        <v>841</v>
      </c>
      <c r="AU328" s="25" t="s">
        <v>86</v>
      </c>
      <c r="AY328" s="25" t="s">
        <v>414</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690</v>
      </c>
      <c r="BM328" s="25" t="s">
        <v>7042</v>
      </c>
    </row>
    <row r="329" s="12" customFormat="1">
      <c r="B329" s="255"/>
      <c r="C329" s="256"/>
      <c r="D329" s="252" t="s">
        <v>428</v>
      </c>
      <c r="E329" s="257" t="s">
        <v>21</v>
      </c>
      <c r="F329" s="258" t="s">
        <v>6992</v>
      </c>
      <c r="G329" s="256"/>
      <c r="H329" s="257" t="s">
        <v>21</v>
      </c>
      <c r="I329" s="259"/>
      <c r="J329" s="256"/>
      <c r="K329" s="256"/>
      <c r="L329" s="260"/>
      <c r="M329" s="261"/>
      <c r="N329" s="262"/>
      <c r="O329" s="262"/>
      <c r="P329" s="262"/>
      <c r="Q329" s="262"/>
      <c r="R329" s="262"/>
      <c r="S329" s="262"/>
      <c r="T329" s="263"/>
      <c r="AT329" s="264" t="s">
        <v>428</v>
      </c>
      <c r="AU329" s="264" t="s">
        <v>86</v>
      </c>
      <c r="AV329" s="12" t="s">
        <v>83</v>
      </c>
      <c r="AW329" s="12" t="s">
        <v>39</v>
      </c>
      <c r="AX329" s="12" t="s">
        <v>76</v>
      </c>
      <c r="AY329" s="264" t="s">
        <v>414</v>
      </c>
    </row>
    <row r="330" s="13" customFormat="1">
      <c r="B330" s="265"/>
      <c r="C330" s="266"/>
      <c r="D330" s="252" t="s">
        <v>428</v>
      </c>
      <c r="E330" s="267" t="s">
        <v>21</v>
      </c>
      <c r="F330" s="268" t="s">
        <v>422</v>
      </c>
      <c r="G330" s="266"/>
      <c r="H330" s="269">
        <v>4</v>
      </c>
      <c r="I330" s="270"/>
      <c r="J330" s="266"/>
      <c r="K330" s="266"/>
      <c r="L330" s="271"/>
      <c r="M330" s="272"/>
      <c r="N330" s="273"/>
      <c r="O330" s="273"/>
      <c r="P330" s="273"/>
      <c r="Q330" s="273"/>
      <c r="R330" s="273"/>
      <c r="S330" s="273"/>
      <c r="T330" s="274"/>
      <c r="AT330" s="275" t="s">
        <v>428</v>
      </c>
      <c r="AU330" s="275" t="s">
        <v>86</v>
      </c>
      <c r="AV330" s="13" t="s">
        <v>86</v>
      </c>
      <c r="AW330" s="13" t="s">
        <v>39</v>
      </c>
      <c r="AX330" s="13" t="s">
        <v>83</v>
      </c>
      <c r="AY330" s="275" t="s">
        <v>414</v>
      </c>
    </row>
    <row r="331" s="1" customFormat="1" ht="16.5" customHeight="1">
      <c r="B331" s="47"/>
      <c r="C331" s="298" t="s">
        <v>1078</v>
      </c>
      <c r="D331" s="298" t="s">
        <v>841</v>
      </c>
      <c r="E331" s="299" t="s">
        <v>7043</v>
      </c>
      <c r="F331" s="300" t="s">
        <v>7044</v>
      </c>
      <c r="G331" s="301" t="s">
        <v>4084</v>
      </c>
      <c r="H331" s="302">
        <v>2</v>
      </c>
      <c r="I331" s="303"/>
      <c r="J331" s="304">
        <f>ROUND(I331*H331,2)</f>
        <v>0</v>
      </c>
      <c r="K331" s="300" t="s">
        <v>21</v>
      </c>
      <c r="L331" s="305"/>
      <c r="M331" s="306" t="s">
        <v>21</v>
      </c>
      <c r="N331" s="307" t="s">
        <v>47</v>
      </c>
      <c r="O331" s="48"/>
      <c r="P331" s="249">
        <f>O331*H331</f>
        <v>0</v>
      </c>
      <c r="Q331" s="249">
        <v>0</v>
      </c>
      <c r="R331" s="249">
        <f>Q331*H331</f>
        <v>0</v>
      </c>
      <c r="S331" s="249">
        <v>0</v>
      </c>
      <c r="T331" s="250">
        <f>S331*H331</f>
        <v>0</v>
      </c>
      <c r="AR331" s="25" t="s">
        <v>818</v>
      </c>
      <c r="AT331" s="25" t="s">
        <v>841</v>
      </c>
      <c r="AU331" s="25" t="s">
        <v>86</v>
      </c>
      <c r="AY331" s="25" t="s">
        <v>414</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690</v>
      </c>
      <c r="BM331" s="25" t="s">
        <v>7045</v>
      </c>
    </row>
    <row r="332" s="12" customFormat="1">
      <c r="B332" s="255"/>
      <c r="C332" s="256"/>
      <c r="D332" s="252" t="s">
        <v>428</v>
      </c>
      <c r="E332" s="257" t="s">
        <v>21</v>
      </c>
      <c r="F332" s="258" t="s">
        <v>6992</v>
      </c>
      <c r="G332" s="256"/>
      <c r="H332" s="257" t="s">
        <v>21</v>
      </c>
      <c r="I332" s="259"/>
      <c r="J332" s="256"/>
      <c r="K332" s="256"/>
      <c r="L332" s="260"/>
      <c r="M332" s="261"/>
      <c r="N332" s="262"/>
      <c r="O332" s="262"/>
      <c r="P332" s="262"/>
      <c r="Q332" s="262"/>
      <c r="R332" s="262"/>
      <c r="S332" s="262"/>
      <c r="T332" s="263"/>
      <c r="AT332" s="264" t="s">
        <v>428</v>
      </c>
      <c r="AU332" s="264" t="s">
        <v>86</v>
      </c>
      <c r="AV332" s="12" t="s">
        <v>83</v>
      </c>
      <c r="AW332" s="12" t="s">
        <v>39</v>
      </c>
      <c r="AX332" s="12" t="s">
        <v>76</v>
      </c>
      <c r="AY332" s="264" t="s">
        <v>414</v>
      </c>
    </row>
    <row r="333" s="13" customFormat="1">
      <c r="B333" s="265"/>
      <c r="C333" s="266"/>
      <c r="D333" s="252" t="s">
        <v>428</v>
      </c>
      <c r="E333" s="267" t="s">
        <v>21</v>
      </c>
      <c r="F333" s="268" t="s">
        <v>86</v>
      </c>
      <c r="G333" s="266"/>
      <c r="H333" s="269">
        <v>2</v>
      </c>
      <c r="I333" s="270"/>
      <c r="J333" s="266"/>
      <c r="K333" s="266"/>
      <c r="L333" s="271"/>
      <c r="M333" s="272"/>
      <c r="N333" s="273"/>
      <c r="O333" s="273"/>
      <c r="P333" s="273"/>
      <c r="Q333" s="273"/>
      <c r="R333" s="273"/>
      <c r="S333" s="273"/>
      <c r="T333" s="274"/>
      <c r="AT333" s="275" t="s">
        <v>428</v>
      </c>
      <c r="AU333" s="275" t="s">
        <v>86</v>
      </c>
      <c r="AV333" s="13" t="s">
        <v>86</v>
      </c>
      <c r="AW333" s="13" t="s">
        <v>39</v>
      </c>
      <c r="AX333" s="13" t="s">
        <v>76</v>
      </c>
      <c r="AY333" s="275" t="s">
        <v>414</v>
      </c>
    </row>
    <row r="334" s="15" customFormat="1">
      <c r="B334" s="287"/>
      <c r="C334" s="288"/>
      <c r="D334" s="252" t="s">
        <v>428</v>
      </c>
      <c r="E334" s="289" t="s">
        <v>21</v>
      </c>
      <c r="F334" s="290" t="s">
        <v>235</v>
      </c>
      <c r="G334" s="288"/>
      <c r="H334" s="291">
        <v>2</v>
      </c>
      <c r="I334" s="292"/>
      <c r="J334" s="288"/>
      <c r="K334" s="288"/>
      <c r="L334" s="293"/>
      <c r="M334" s="294"/>
      <c r="N334" s="295"/>
      <c r="O334" s="295"/>
      <c r="P334" s="295"/>
      <c r="Q334" s="295"/>
      <c r="R334" s="295"/>
      <c r="S334" s="295"/>
      <c r="T334" s="296"/>
      <c r="AT334" s="297" t="s">
        <v>428</v>
      </c>
      <c r="AU334" s="297" t="s">
        <v>86</v>
      </c>
      <c r="AV334" s="15" t="s">
        <v>422</v>
      </c>
      <c r="AW334" s="15" t="s">
        <v>39</v>
      </c>
      <c r="AX334" s="15" t="s">
        <v>83</v>
      </c>
      <c r="AY334" s="297" t="s">
        <v>414</v>
      </c>
    </row>
    <row r="335" s="1" customFormat="1" ht="16.5" customHeight="1">
      <c r="B335" s="47"/>
      <c r="C335" s="298" t="s">
        <v>1086</v>
      </c>
      <c r="D335" s="298" t="s">
        <v>841</v>
      </c>
      <c r="E335" s="299" t="s">
        <v>7046</v>
      </c>
      <c r="F335" s="300" t="s">
        <v>7047</v>
      </c>
      <c r="G335" s="301" t="s">
        <v>4084</v>
      </c>
      <c r="H335" s="302">
        <v>22</v>
      </c>
      <c r="I335" s="303"/>
      <c r="J335" s="304">
        <f>ROUND(I335*H335,2)</f>
        <v>0</v>
      </c>
      <c r="K335" s="300" t="s">
        <v>21</v>
      </c>
      <c r="L335" s="305"/>
      <c r="M335" s="306" t="s">
        <v>21</v>
      </c>
      <c r="N335" s="307" t="s">
        <v>47</v>
      </c>
      <c r="O335" s="48"/>
      <c r="P335" s="249">
        <f>O335*H335</f>
        <v>0</v>
      </c>
      <c r="Q335" s="249">
        <v>0</v>
      </c>
      <c r="R335" s="249">
        <f>Q335*H335</f>
        <v>0</v>
      </c>
      <c r="S335" s="249">
        <v>0</v>
      </c>
      <c r="T335" s="250">
        <f>S335*H335</f>
        <v>0</v>
      </c>
      <c r="AR335" s="25" t="s">
        <v>818</v>
      </c>
      <c r="AT335" s="25" t="s">
        <v>841</v>
      </c>
      <c r="AU335" s="25" t="s">
        <v>86</v>
      </c>
      <c r="AY335" s="25" t="s">
        <v>414</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690</v>
      </c>
      <c r="BM335" s="25" t="s">
        <v>7048</v>
      </c>
    </row>
    <row r="336" s="12" customFormat="1">
      <c r="B336" s="255"/>
      <c r="C336" s="256"/>
      <c r="D336" s="252" t="s">
        <v>428</v>
      </c>
      <c r="E336" s="257" t="s">
        <v>21</v>
      </c>
      <c r="F336" s="258" t="s">
        <v>6992</v>
      </c>
      <c r="G336" s="256"/>
      <c r="H336" s="257" t="s">
        <v>21</v>
      </c>
      <c r="I336" s="259"/>
      <c r="J336" s="256"/>
      <c r="K336" s="256"/>
      <c r="L336" s="260"/>
      <c r="M336" s="261"/>
      <c r="N336" s="262"/>
      <c r="O336" s="262"/>
      <c r="P336" s="262"/>
      <c r="Q336" s="262"/>
      <c r="R336" s="262"/>
      <c r="S336" s="262"/>
      <c r="T336" s="263"/>
      <c r="AT336" s="264" t="s">
        <v>428</v>
      </c>
      <c r="AU336" s="264" t="s">
        <v>86</v>
      </c>
      <c r="AV336" s="12" t="s">
        <v>83</v>
      </c>
      <c r="AW336" s="12" t="s">
        <v>39</v>
      </c>
      <c r="AX336" s="12" t="s">
        <v>76</v>
      </c>
      <c r="AY336" s="264" t="s">
        <v>414</v>
      </c>
    </row>
    <row r="337" s="13" customFormat="1">
      <c r="B337" s="265"/>
      <c r="C337" s="266"/>
      <c r="D337" s="252" t="s">
        <v>428</v>
      </c>
      <c r="E337" s="267" t="s">
        <v>21</v>
      </c>
      <c r="F337" s="268" t="s">
        <v>726</v>
      </c>
      <c r="G337" s="266"/>
      <c r="H337" s="269">
        <v>22</v>
      </c>
      <c r="I337" s="270"/>
      <c r="J337" s="266"/>
      <c r="K337" s="266"/>
      <c r="L337" s="271"/>
      <c r="M337" s="272"/>
      <c r="N337" s="273"/>
      <c r="O337" s="273"/>
      <c r="P337" s="273"/>
      <c r="Q337" s="273"/>
      <c r="R337" s="273"/>
      <c r="S337" s="273"/>
      <c r="T337" s="274"/>
      <c r="AT337" s="275" t="s">
        <v>428</v>
      </c>
      <c r="AU337" s="275" t="s">
        <v>86</v>
      </c>
      <c r="AV337" s="13" t="s">
        <v>86</v>
      </c>
      <c r="AW337" s="13" t="s">
        <v>39</v>
      </c>
      <c r="AX337" s="13" t="s">
        <v>83</v>
      </c>
      <c r="AY337" s="275" t="s">
        <v>414</v>
      </c>
    </row>
    <row r="338" s="1" customFormat="1" ht="16.5" customHeight="1">
      <c r="B338" s="47"/>
      <c r="C338" s="298" t="s">
        <v>1097</v>
      </c>
      <c r="D338" s="298" t="s">
        <v>841</v>
      </c>
      <c r="E338" s="299" t="s">
        <v>7049</v>
      </c>
      <c r="F338" s="300" t="s">
        <v>7050</v>
      </c>
      <c r="G338" s="301" t="s">
        <v>4084</v>
      </c>
      <c r="H338" s="302">
        <v>2</v>
      </c>
      <c r="I338" s="303"/>
      <c r="J338" s="304">
        <f>ROUND(I338*H338,2)</f>
        <v>0</v>
      </c>
      <c r="K338" s="300" t="s">
        <v>21</v>
      </c>
      <c r="L338" s="305"/>
      <c r="M338" s="306" t="s">
        <v>21</v>
      </c>
      <c r="N338" s="307" t="s">
        <v>47</v>
      </c>
      <c r="O338" s="48"/>
      <c r="P338" s="249">
        <f>O338*H338</f>
        <v>0</v>
      </c>
      <c r="Q338" s="249">
        <v>0</v>
      </c>
      <c r="R338" s="249">
        <f>Q338*H338</f>
        <v>0</v>
      </c>
      <c r="S338" s="249">
        <v>0</v>
      </c>
      <c r="T338" s="250">
        <f>S338*H338</f>
        <v>0</v>
      </c>
      <c r="AR338" s="25" t="s">
        <v>818</v>
      </c>
      <c r="AT338" s="25" t="s">
        <v>841</v>
      </c>
      <c r="AU338" s="25" t="s">
        <v>86</v>
      </c>
      <c r="AY338" s="25" t="s">
        <v>414</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690</v>
      </c>
      <c r="BM338" s="25" t="s">
        <v>7051</v>
      </c>
    </row>
    <row r="339" s="12" customFormat="1">
      <c r="B339" s="255"/>
      <c r="C339" s="256"/>
      <c r="D339" s="252" t="s">
        <v>428</v>
      </c>
      <c r="E339" s="257" t="s">
        <v>21</v>
      </c>
      <c r="F339" s="258" t="s">
        <v>6992</v>
      </c>
      <c r="G339" s="256"/>
      <c r="H339" s="257" t="s">
        <v>21</v>
      </c>
      <c r="I339" s="259"/>
      <c r="J339" s="256"/>
      <c r="K339" s="256"/>
      <c r="L339" s="260"/>
      <c r="M339" s="261"/>
      <c r="N339" s="262"/>
      <c r="O339" s="262"/>
      <c r="P339" s="262"/>
      <c r="Q339" s="262"/>
      <c r="R339" s="262"/>
      <c r="S339" s="262"/>
      <c r="T339" s="263"/>
      <c r="AT339" s="264" t="s">
        <v>428</v>
      </c>
      <c r="AU339" s="264" t="s">
        <v>86</v>
      </c>
      <c r="AV339" s="12" t="s">
        <v>83</v>
      </c>
      <c r="AW339" s="12" t="s">
        <v>39</v>
      </c>
      <c r="AX339" s="12" t="s">
        <v>76</v>
      </c>
      <c r="AY339" s="264" t="s">
        <v>414</v>
      </c>
    </row>
    <row r="340" s="13" customFormat="1">
      <c r="B340" s="265"/>
      <c r="C340" s="266"/>
      <c r="D340" s="252" t="s">
        <v>428</v>
      </c>
      <c r="E340" s="267" t="s">
        <v>21</v>
      </c>
      <c r="F340" s="268" t="s">
        <v>86</v>
      </c>
      <c r="G340" s="266"/>
      <c r="H340" s="269">
        <v>2</v>
      </c>
      <c r="I340" s="270"/>
      <c r="J340" s="266"/>
      <c r="K340" s="266"/>
      <c r="L340" s="271"/>
      <c r="M340" s="272"/>
      <c r="N340" s="273"/>
      <c r="O340" s="273"/>
      <c r="P340" s="273"/>
      <c r="Q340" s="273"/>
      <c r="R340" s="273"/>
      <c r="S340" s="273"/>
      <c r="T340" s="274"/>
      <c r="AT340" s="275" t="s">
        <v>428</v>
      </c>
      <c r="AU340" s="275" t="s">
        <v>86</v>
      </c>
      <c r="AV340" s="13" t="s">
        <v>86</v>
      </c>
      <c r="AW340" s="13" t="s">
        <v>39</v>
      </c>
      <c r="AX340" s="13" t="s">
        <v>76</v>
      </c>
      <c r="AY340" s="275" t="s">
        <v>414</v>
      </c>
    </row>
    <row r="341" s="15" customFormat="1">
      <c r="B341" s="287"/>
      <c r="C341" s="288"/>
      <c r="D341" s="252" t="s">
        <v>428</v>
      </c>
      <c r="E341" s="289" t="s">
        <v>21</v>
      </c>
      <c r="F341" s="290" t="s">
        <v>235</v>
      </c>
      <c r="G341" s="288"/>
      <c r="H341" s="291">
        <v>2</v>
      </c>
      <c r="I341" s="292"/>
      <c r="J341" s="288"/>
      <c r="K341" s="288"/>
      <c r="L341" s="293"/>
      <c r="M341" s="294"/>
      <c r="N341" s="295"/>
      <c r="O341" s="295"/>
      <c r="P341" s="295"/>
      <c r="Q341" s="295"/>
      <c r="R341" s="295"/>
      <c r="S341" s="295"/>
      <c r="T341" s="296"/>
      <c r="AT341" s="297" t="s">
        <v>428</v>
      </c>
      <c r="AU341" s="297" t="s">
        <v>86</v>
      </c>
      <c r="AV341" s="15" t="s">
        <v>422</v>
      </c>
      <c r="AW341" s="15" t="s">
        <v>39</v>
      </c>
      <c r="AX341" s="15" t="s">
        <v>83</v>
      </c>
      <c r="AY341" s="297" t="s">
        <v>414</v>
      </c>
    </row>
    <row r="342" s="1" customFormat="1" ht="16.5" customHeight="1">
      <c r="B342" s="47"/>
      <c r="C342" s="298" t="s">
        <v>1111</v>
      </c>
      <c r="D342" s="298" t="s">
        <v>841</v>
      </c>
      <c r="E342" s="299" t="s">
        <v>7052</v>
      </c>
      <c r="F342" s="300" t="s">
        <v>7053</v>
      </c>
      <c r="G342" s="301" t="s">
        <v>4084</v>
      </c>
      <c r="H342" s="302">
        <v>15</v>
      </c>
      <c r="I342" s="303"/>
      <c r="J342" s="304">
        <f>ROUND(I342*H342,2)</f>
        <v>0</v>
      </c>
      <c r="K342" s="300" t="s">
        <v>21</v>
      </c>
      <c r="L342" s="305"/>
      <c r="M342" s="306" t="s">
        <v>21</v>
      </c>
      <c r="N342" s="307" t="s">
        <v>47</v>
      </c>
      <c r="O342" s="48"/>
      <c r="P342" s="249">
        <f>O342*H342</f>
        <v>0</v>
      </c>
      <c r="Q342" s="249">
        <v>0</v>
      </c>
      <c r="R342" s="249">
        <f>Q342*H342</f>
        <v>0</v>
      </c>
      <c r="S342" s="249">
        <v>0</v>
      </c>
      <c r="T342" s="250">
        <f>S342*H342</f>
        <v>0</v>
      </c>
      <c r="AR342" s="25" t="s">
        <v>818</v>
      </c>
      <c r="AT342" s="25" t="s">
        <v>841</v>
      </c>
      <c r="AU342" s="25" t="s">
        <v>86</v>
      </c>
      <c r="AY342" s="25" t="s">
        <v>414</v>
      </c>
      <c r="BE342" s="251">
        <f>IF(N342="základní",J342,0)</f>
        <v>0</v>
      </c>
      <c r="BF342" s="251">
        <f>IF(N342="snížená",J342,0)</f>
        <v>0</v>
      </c>
      <c r="BG342" s="251">
        <f>IF(N342="zákl. přenesená",J342,0)</f>
        <v>0</v>
      </c>
      <c r="BH342" s="251">
        <f>IF(N342="sníž. přenesená",J342,0)</f>
        <v>0</v>
      </c>
      <c r="BI342" s="251">
        <f>IF(N342="nulová",J342,0)</f>
        <v>0</v>
      </c>
      <c r="BJ342" s="25" t="s">
        <v>83</v>
      </c>
      <c r="BK342" s="251">
        <f>ROUND(I342*H342,2)</f>
        <v>0</v>
      </c>
      <c r="BL342" s="25" t="s">
        <v>690</v>
      </c>
      <c r="BM342" s="25" t="s">
        <v>7054</v>
      </c>
    </row>
    <row r="343" s="12" customFormat="1">
      <c r="B343" s="255"/>
      <c r="C343" s="256"/>
      <c r="D343" s="252" t="s">
        <v>428</v>
      </c>
      <c r="E343" s="257" t="s">
        <v>21</v>
      </c>
      <c r="F343" s="258" t="s">
        <v>6992</v>
      </c>
      <c r="G343" s="256"/>
      <c r="H343" s="257" t="s">
        <v>21</v>
      </c>
      <c r="I343" s="259"/>
      <c r="J343" s="256"/>
      <c r="K343" s="256"/>
      <c r="L343" s="260"/>
      <c r="M343" s="261"/>
      <c r="N343" s="262"/>
      <c r="O343" s="262"/>
      <c r="P343" s="262"/>
      <c r="Q343" s="262"/>
      <c r="R343" s="262"/>
      <c r="S343" s="262"/>
      <c r="T343" s="263"/>
      <c r="AT343" s="264" t="s">
        <v>428</v>
      </c>
      <c r="AU343" s="264" t="s">
        <v>86</v>
      </c>
      <c r="AV343" s="12" t="s">
        <v>83</v>
      </c>
      <c r="AW343" s="12" t="s">
        <v>39</v>
      </c>
      <c r="AX343" s="12" t="s">
        <v>76</v>
      </c>
      <c r="AY343" s="264" t="s">
        <v>414</v>
      </c>
    </row>
    <row r="344" s="13" customFormat="1">
      <c r="B344" s="265"/>
      <c r="C344" s="266"/>
      <c r="D344" s="252" t="s">
        <v>428</v>
      </c>
      <c r="E344" s="267" t="s">
        <v>21</v>
      </c>
      <c r="F344" s="268" t="s">
        <v>10</v>
      </c>
      <c r="G344" s="266"/>
      <c r="H344" s="269">
        <v>15</v>
      </c>
      <c r="I344" s="270"/>
      <c r="J344" s="266"/>
      <c r="K344" s="266"/>
      <c r="L344" s="271"/>
      <c r="M344" s="272"/>
      <c r="N344" s="273"/>
      <c r="O344" s="273"/>
      <c r="P344" s="273"/>
      <c r="Q344" s="273"/>
      <c r="R344" s="273"/>
      <c r="S344" s="273"/>
      <c r="T344" s="274"/>
      <c r="AT344" s="275" t="s">
        <v>428</v>
      </c>
      <c r="AU344" s="275" t="s">
        <v>86</v>
      </c>
      <c r="AV344" s="13" t="s">
        <v>86</v>
      </c>
      <c r="AW344" s="13" t="s">
        <v>39</v>
      </c>
      <c r="AX344" s="13" t="s">
        <v>83</v>
      </c>
      <c r="AY344" s="275" t="s">
        <v>414</v>
      </c>
    </row>
    <row r="345" s="1" customFormat="1" ht="16.5" customHeight="1">
      <c r="B345" s="47"/>
      <c r="C345" s="298" t="s">
        <v>1115</v>
      </c>
      <c r="D345" s="298" t="s">
        <v>841</v>
      </c>
      <c r="E345" s="299" t="s">
        <v>7055</v>
      </c>
      <c r="F345" s="300" t="s">
        <v>7056</v>
      </c>
      <c r="G345" s="301" t="s">
        <v>4084</v>
      </c>
      <c r="H345" s="302">
        <v>4</v>
      </c>
      <c r="I345" s="303"/>
      <c r="J345" s="304">
        <f>ROUND(I345*H345,2)</f>
        <v>0</v>
      </c>
      <c r="K345" s="300" t="s">
        <v>21</v>
      </c>
      <c r="L345" s="305"/>
      <c r="M345" s="306" t="s">
        <v>21</v>
      </c>
      <c r="N345" s="307" t="s">
        <v>47</v>
      </c>
      <c r="O345" s="48"/>
      <c r="P345" s="249">
        <f>O345*H345</f>
        <v>0</v>
      </c>
      <c r="Q345" s="249">
        <v>0</v>
      </c>
      <c r="R345" s="249">
        <f>Q345*H345</f>
        <v>0</v>
      </c>
      <c r="S345" s="249">
        <v>0</v>
      </c>
      <c r="T345" s="250">
        <f>S345*H345</f>
        <v>0</v>
      </c>
      <c r="AR345" s="25" t="s">
        <v>818</v>
      </c>
      <c r="AT345" s="25" t="s">
        <v>841</v>
      </c>
      <c r="AU345" s="25" t="s">
        <v>86</v>
      </c>
      <c r="AY345" s="25" t="s">
        <v>414</v>
      </c>
      <c r="BE345" s="251">
        <f>IF(N345="základní",J345,0)</f>
        <v>0</v>
      </c>
      <c r="BF345" s="251">
        <f>IF(N345="snížená",J345,0)</f>
        <v>0</v>
      </c>
      <c r="BG345" s="251">
        <f>IF(N345="zákl. přenesená",J345,0)</f>
        <v>0</v>
      </c>
      <c r="BH345" s="251">
        <f>IF(N345="sníž. přenesená",J345,0)</f>
        <v>0</v>
      </c>
      <c r="BI345" s="251">
        <f>IF(N345="nulová",J345,0)</f>
        <v>0</v>
      </c>
      <c r="BJ345" s="25" t="s">
        <v>83</v>
      </c>
      <c r="BK345" s="251">
        <f>ROUND(I345*H345,2)</f>
        <v>0</v>
      </c>
      <c r="BL345" s="25" t="s">
        <v>690</v>
      </c>
      <c r="BM345" s="25" t="s">
        <v>7057</v>
      </c>
    </row>
    <row r="346" s="12" customFormat="1">
      <c r="B346" s="255"/>
      <c r="C346" s="256"/>
      <c r="D346" s="252" t="s">
        <v>428</v>
      </c>
      <c r="E346" s="257" t="s">
        <v>21</v>
      </c>
      <c r="F346" s="258" t="s">
        <v>6992</v>
      </c>
      <c r="G346" s="256"/>
      <c r="H346" s="257" t="s">
        <v>21</v>
      </c>
      <c r="I346" s="259"/>
      <c r="J346" s="256"/>
      <c r="K346" s="256"/>
      <c r="L346" s="260"/>
      <c r="M346" s="261"/>
      <c r="N346" s="262"/>
      <c r="O346" s="262"/>
      <c r="P346" s="262"/>
      <c r="Q346" s="262"/>
      <c r="R346" s="262"/>
      <c r="S346" s="262"/>
      <c r="T346" s="263"/>
      <c r="AT346" s="264" t="s">
        <v>428</v>
      </c>
      <c r="AU346" s="264" t="s">
        <v>86</v>
      </c>
      <c r="AV346" s="12" t="s">
        <v>83</v>
      </c>
      <c r="AW346" s="12" t="s">
        <v>39</v>
      </c>
      <c r="AX346" s="12" t="s">
        <v>76</v>
      </c>
      <c r="AY346" s="264" t="s">
        <v>414</v>
      </c>
    </row>
    <row r="347" s="13" customFormat="1">
      <c r="B347" s="265"/>
      <c r="C347" s="266"/>
      <c r="D347" s="252" t="s">
        <v>428</v>
      </c>
      <c r="E347" s="267" t="s">
        <v>21</v>
      </c>
      <c r="F347" s="268" t="s">
        <v>422</v>
      </c>
      <c r="G347" s="266"/>
      <c r="H347" s="269">
        <v>4</v>
      </c>
      <c r="I347" s="270"/>
      <c r="J347" s="266"/>
      <c r="K347" s="266"/>
      <c r="L347" s="271"/>
      <c r="M347" s="272"/>
      <c r="N347" s="273"/>
      <c r="O347" s="273"/>
      <c r="P347" s="273"/>
      <c r="Q347" s="273"/>
      <c r="R347" s="273"/>
      <c r="S347" s="273"/>
      <c r="T347" s="274"/>
      <c r="AT347" s="275" t="s">
        <v>428</v>
      </c>
      <c r="AU347" s="275" t="s">
        <v>86</v>
      </c>
      <c r="AV347" s="13" t="s">
        <v>86</v>
      </c>
      <c r="AW347" s="13" t="s">
        <v>39</v>
      </c>
      <c r="AX347" s="13" t="s">
        <v>76</v>
      </c>
      <c r="AY347" s="275" t="s">
        <v>414</v>
      </c>
    </row>
    <row r="348" s="15" customFormat="1">
      <c r="B348" s="287"/>
      <c r="C348" s="288"/>
      <c r="D348" s="252" t="s">
        <v>428</v>
      </c>
      <c r="E348" s="289" t="s">
        <v>21</v>
      </c>
      <c r="F348" s="290" t="s">
        <v>235</v>
      </c>
      <c r="G348" s="288"/>
      <c r="H348" s="291">
        <v>4</v>
      </c>
      <c r="I348" s="292"/>
      <c r="J348" s="288"/>
      <c r="K348" s="288"/>
      <c r="L348" s="293"/>
      <c r="M348" s="294"/>
      <c r="N348" s="295"/>
      <c r="O348" s="295"/>
      <c r="P348" s="295"/>
      <c r="Q348" s="295"/>
      <c r="R348" s="295"/>
      <c r="S348" s="295"/>
      <c r="T348" s="296"/>
      <c r="AT348" s="297" t="s">
        <v>428</v>
      </c>
      <c r="AU348" s="297" t="s">
        <v>86</v>
      </c>
      <c r="AV348" s="15" t="s">
        <v>422</v>
      </c>
      <c r="AW348" s="15" t="s">
        <v>39</v>
      </c>
      <c r="AX348" s="15" t="s">
        <v>83</v>
      </c>
      <c r="AY348" s="297" t="s">
        <v>414</v>
      </c>
    </row>
    <row r="349" s="1" customFormat="1" ht="16.5" customHeight="1">
      <c r="B349" s="47"/>
      <c r="C349" s="298" t="s">
        <v>1126</v>
      </c>
      <c r="D349" s="298" t="s">
        <v>841</v>
      </c>
      <c r="E349" s="299" t="s">
        <v>7058</v>
      </c>
      <c r="F349" s="300" t="s">
        <v>7059</v>
      </c>
      <c r="G349" s="301" t="s">
        <v>4084</v>
      </c>
      <c r="H349" s="302">
        <v>1946</v>
      </c>
      <c r="I349" s="303"/>
      <c r="J349" s="304">
        <f>ROUND(I349*H349,2)</f>
        <v>0</v>
      </c>
      <c r="K349" s="300" t="s">
        <v>21</v>
      </c>
      <c r="L349" s="305"/>
      <c r="M349" s="306" t="s">
        <v>21</v>
      </c>
      <c r="N349" s="307" t="s">
        <v>47</v>
      </c>
      <c r="O349" s="48"/>
      <c r="P349" s="249">
        <f>O349*H349</f>
        <v>0</v>
      </c>
      <c r="Q349" s="249">
        <v>0</v>
      </c>
      <c r="R349" s="249">
        <f>Q349*H349</f>
        <v>0</v>
      </c>
      <c r="S349" s="249">
        <v>0</v>
      </c>
      <c r="T349" s="250">
        <f>S349*H349</f>
        <v>0</v>
      </c>
      <c r="AR349" s="25" t="s">
        <v>818</v>
      </c>
      <c r="AT349" s="25" t="s">
        <v>841</v>
      </c>
      <c r="AU349" s="25" t="s">
        <v>86</v>
      </c>
      <c r="AY349" s="25" t="s">
        <v>414</v>
      </c>
      <c r="BE349" s="251">
        <f>IF(N349="základní",J349,0)</f>
        <v>0</v>
      </c>
      <c r="BF349" s="251">
        <f>IF(N349="snížená",J349,0)</f>
        <v>0</v>
      </c>
      <c r="BG349" s="251">
        <f>IF(N349="zákl. přenesená",J349,0)</f>
        <v>0</v>
      </c>
      <c r="BH349" s="251">
        <f>IF(N349="sníž. přenesená",J349,0)</f>
        <v>0</v>
      </c>
      <c r="BI349" s="251">
        <f>IF(N349="nulová",J349,0)</f>
        <v>0</v>
      </c>
      <c r="BJ349" s="25" t="s">
        <v>83</v>
      </c>
      <c r="BK349" s="251">
        <f>ROUND(I349*H349,2)</f>
        <v>0</v>
      </c>
      <c r="BL349" s="25" t="s">
        <v>690</v>
      </c>
      <c r="BM349" s="25" t="s">
        <v>7060</v>
      </c>
    </row>
    <row r="350" s="12" customFormat="1">
      <c r="B350" s="255"/>
      <c r="C350" s="256"/>
      <c r="D350" s="252" t="s">
        <v>428</v>
      </c>
      <c r="E350" s="257" t="s">
        <v>21</v>
      </c>
      <c r="F350" s="258" t="s">
        <v>6992</v>
      </c>
      <c r="G350" s="256"/>
      <c r="H350" s="257" t="s">
        <v>21</v>
      </c>
      <c r="I350" s="259"/>
      <c r="J350" s="256"/>
      <c r="K350" s="256"/>
      <c r="L350" s="260"/>
      <c r="M350" s="261"/>
      <c r="N350" s="262"/>
      <c r="O350" s="262"/>
      <c r="P350" s="262"/>
      <c r="Q350" s="262"/>
      <c r="R350" s="262"/>
      <c r="S350" s="262"/>
      <c r="T350" s="263"/>
      <c r="AT350" s="264" t="s">
        <v>428</v>
      </c>
      <c r="AU350" s="264" t="s">
        <v>86</v>
      </c>
      <c r="AV350" s="12" t="s">
        <v>83</v>
      </c>
      <c r="AW350" s="12" t="s">
        <v>39</v>
      </c>
      <c r="AX350" s="12" t="s">
        <v>76</v>
      </c>
      <c r="AY350" s="264" t="s">
        <v>414</v>
      </c>
    </row>
    <row r="351" s="13" customFormat="1">
      <c r="B351" s="265"/>
      <c r="C351" s="266"/>
      <c r="D351" s="252" t="s">
        <v>428</v>
      </c>
      <c r="E351" s="267" t="s">
        <v>21</v>
      </c>
      <c r="F351" s="268" t="s">
        <v>7061</v>
      </c>
      <c r="G351" s="266"/>
      <c r="H351" s="269">
        <v>1946</v>
      </c>
      <c r="I351" s="270"/>
      <c r="J351" s="266"/>
      <c r="K351" s="266"/>
      <c r="L351" s="271"/>
      <c r="M351" s="272"/>
      <c r="N351" s="273"/>
      <c r="O351" s="273"/>
      <c r="P351" s="273"/>
      <c r="Q351" s="273"/>
      <c r="R351" s="273"/>
      <c r="S351" s="273"/>
      <c r="T351" s="274"/>
      <c r="AT351" s="275" t="s">
        <v>428</v>
      </c>
      <c r="AU351" s="275" t="s">
        <v>86</v>
      </c>
      <c r="AV351" s="13" t="s">
        <v>86</v>
      </c>
      <c r="AW351" s="13" t="s">
        <v>39</v>
      </c>
      <c r="AX351" s="13" t="s">
        <v>83</v>
      </c>
      <c r="AY351" s="275" t="s">
        <v>414</v>
      </c>
    </row>
    <row r="352" s="1" customFormat="1" ht="16.5" customHeight="1">
      <c r="B352" s="47"/>
      <c r="C352" s="298" t="s">
        <v>1136</v>
      </c>
      <c r="D352" s="298" t="s">
        <v>841</v>
      </c>
      <c r="E352" s="299" t="s">
        <v>7062</v>
      </c>
      <c r="F352" s="300" t="s">
        <v>7063</v>
      </c>
      <c r="G352" s="301" t="s">
        <v>4084</v>
      </c>
      <c r="H352" s="302">
        <v>942</v>
      </c>
      <c r="I352" s="303"/>
      <c r="J352" s="304">
        <f>ROUND(I352*H352,2)</f>
        <v>0</v>
      </c>
      <c r="K352" s="300" t="s">
        <v>21</v>
      </c>
      <c r="L352" s="305"/>
      <c r="M352" s="306" t="s">
        <v>21</v>
      </c>
      <c r="N352" s="307" t="s">
        <v>47</v>
      </c>
      <c r="O352" s="48"/>
      <c r="P352" s="249">
        <f>O352*H352</f>
        <v>0</v>
      </c>
      <c r="Q352" s="249">
        <v>0</v>
      </c>
      <c r="R352" s="249">
        <f>Q352*H352</f>
        <v>0</v>
      </c>
      <c r="S352" s="249">
        <v>0</v>
      </c>
      <c r="T352" s="250">
        <f>S352*H352</f>
        <v>0</v>
      </c>
      <c r="AR352" s="25" t="s">
        <v>818</v>
      </c>
      <c r="AT352" s="25" t="s">
        <v>841</v>
      </c>
      <c r="AU352" s="25" t="s">
        <v>86</v>
      </c>
      <c r="AY352" s="25" t="s">
        <v>414</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690</v>
      </c>
      <c r="BM352" s="25" t="s">
        <v>7064</v>
      </c>
    </row>
    <row r="353" s="12" customFormat="1">
      <c r="B353" s="255"/>
      <c r="C353" s="256"/>
      <c r="D353" s="252" t="s">
        <v>428</v>
      </c>
      <c r="E353" s="257" t="s">
        <v>21</v>
      </c>
      <c r="F353" s="258" t="s">
        <v>6992</v>
      </c>
      <c r="G353" s="256"/>
      <c r="H353" s="257" t="s">
        <v>21</v>
      </c>
      <c r="I353" s="259"/>
      <c r="J353" s="256"/>
      <c r="K353" s="256"/>
      <c r="L353" s="260"/>
      <c r="M353" s="261"/>
      <c r="N353" s="262"/>
      <c r="O353" s="262"/>
      <c r="P353" s="262"/>
      <c r="Q353" s="262"/>
      <c r="R353" s="262"/>
      <c r="S353" s="262"/>
      <c r="T353" s="263"/>
      <c r="AT353" s="264" t="s">
        <v>428</v>
      </c>
      <c r="AU353" s="264" t="s">
        <v>86</v>
      </c>
      <c r="AV353" s="12" t="s">
        <v>83</v>
      </c>
      <c r="AW353" s="12" t="s">
        <v>39</v>
      </c>
      <c r="AX353" s="12" t="s">
        <v>76</v>
      </c>
      <c r="AY353" s="264" t="s">
        <v>414</v>
      </c>
    </row>
    <row r="354" s="13" customFormat="1">
      <c r="B354" s="265"/>
      <c r="C354" s="266"/>
      <c r="D354" s="252" t="s">
        <v>428</v>
      </c>
      <c r="E354" s="267" t="s">
        <v>21</v>
      </c>
      <c r="F354" s="268" t="s">
        <v>7065</v>
      </c>
      <c r="G354" s="266"/>
      <c r="H354" s="269">
        <v>942</v>
      </c>
      <c r="I354" s="270"/>
      <c r="J354" s="266"/>
      <c r="K354" s="266"/>
      <c r="L354" s="271"/>
      <c r="M354" s="272"/>
      <c r="N354" s="273"/>
      <c r="O354" s="273"/>
      <c r="P354" s="273"/>
      <c r="Q354" s="273"/>
      <c r="R354" s="273"/>
      <c r="S354" s="273"/>
      <c r="T354" s="274"/>
      <c r="AT354" s="275" t="s">
        <v>428</v>
      </c>
      <c r="AU354" s="275" t="s">
        <v>86</v>
      </c>
      <c r="AV354" s="13" t="s">
        <v>86</v>
      </c>
      <c r="AW354" s="13" t="s">
        <v>39</v>
      </c>
      <c r="AX354" s="13" t="s">
        <v>76</v>
      </c>
      <c r="AY354" s="275" t="s">
        <v>414</v>
      </c>
    </row>
    <row r="355" s="15" customFormat="1">
      <c r="B355" s="287"/>
      <c r="C355" s="288"/>
      <c r="D355" s="252" t="s">
        <v>428</v>
      </c>
      <c r="E355" s="289" t="s">
        <v>21</v>
      </c>
      <c r="F355" s="290" t="s">
        <v>235</v>
      </c>
      <c r="G355" s="288"/>
      <c r="H355" s="291">
        <v>942</v>
      </c>
      <c r="I355" s="292"/>
      <c r="J355" s="288"/>
      <c r="K355" s="288"/>
      <c r="L355" s="293"/>
      <c r="M355" s="294"/>
      <c r="N355" s="295"/>
      <c r="O355" s="295"/>
      <c r="P355" s="295"/>
      <c r="Q355" s="295"/>
      <c r="R355" s="295"/>
      <c r="S355" s="295"/>
      <c r="T355" s="296"/>
      <c r="AT355" s="297" t="s">
        <v>428</v>
      </c>
      <c r="AU355" s="297" t="s">
        <v>86</v>
      </c>
      <c r="AV355" s="15" t="s">
        <v>422</v>
      </c>
      <c r="AW355" s="15" t="s">
        <v>39</v>
      </c>
      <c r="AX355" s="15" t="s">
        <v>83</v>
      </c>
      <c r="AY355" s="297" t="s">
        <v>414</v>
      </c>
    </row>
    <row r="356" s="1" customFormat="1" ht="16.5" customHeight="1">
      <c r="B356" s="47"/>
      <c r="C356" s="298" t="s">
        <v>1141</v>
      </c>
      <c r="D356" s="298" t="s">
        <v>841</v>
      </c>
      <c r="E356" s="299" t="s">
        <v>7066</v>
      </c>
      <c r="F356" s="300" t="s">
        <v>7067</v>
      </c>
      <c r="G356" s="301" t="s">
        <v>4084</v>
      </c>
      <c r="H356" s="302">
        <v>345</v>
      </c>
      <c r="I356" s="303"/>
      <c r="J356" s="304">
        <f>ROUND(I356*H356,2)</f>
        <v>0</v>
      </c>
      <c r="K356" s="300" t="s">
        <v>21</v>
      </c>
      <c r="L356" s="305"/>
      <c r="M356" s="306" t="s">
        <v>21</v>
      </c>
      <c r="N356" s="307" t="s">
        <v>47</v>
      </c>
      <c r="O356" s="48"/>
      <c r="P356" s="249">
        <f>O356*H356</f>
        <v>0</v>
      </c>
      <c r="Q356" s="249">
        <v>0</v>
      </c>
      <c r="R356" s="249">
        <f>Q356*H356</f>
        <v>0</v>
      </c>
      <c r="S356" s="249">
        <v>0</v>
      </c>
      <c r="T356" s="250">
        <f>S356*H356</f>
        <v>0</v>
      </c>
      <c r="AR356" s="25" t="s">
        <v>818</v>
      </c>
      <c r="AT356" s="25" t="s">
        <v>841</v>
      </c>
      <c r="AU356" s="25" t="s">
        <v>86</v>
      </c>
      <c r="AY356" s="25" t="s">
        <v>414</v>
      </c>
      <c r="BE356" s="251">
        <f>IF(N356="základní",J356,0)</f>
        <v>0</v>
      </c>
      <c r="BF356" s="251">
        <f>IF(N356="snížená",J356,0)</f>
        <v>0</v>
      </c>
      <c r="BG356" s="251">
        <f>IF(N356="zákl. přenesená",J356,0)</f>
        <v>0</v>
      </c>
      <c r="BH356" s="251">
        <f>IF(N356="sníž. přenesená",J356,0)</f>
        <v>0</v>
      </c>
      <c r="BI356" s="251">
        <f>IF(N356="nulová",J356,0)</f>
        <v>0</v>
      </c>
      <c r="BJ356" s="25" t="s">
        <v>83</v>
      </c>
      <c r="BK356" s="251">
        <f>ROUND(I356*H356,2)</f>
        <v>0</v>
      </c>
      <c r="BL356" s="25" t="s">
        <v>690</v>
      </c>
      <c r="BM356" s="25" t="s">
        <v>7068</v>
      </c>
    </row>
    <row r="357" s="12" customFormat="1">
      <c r="B357" s="255"/>
      <c r="C357" s="256"/>
      <c r="D357" s="252" t="s">
        <v>428</v>
      </c>
      <c r="E357" s="257" t="s">
        <v>21</v>
      </c>
      <c r="F357" s="258" t="s">
        <v>6992</v>
      </c>
      <c r="G357" s="256"/>
      <c r="H357" s="257" t="s">
        <v>21</v>
      </c>
      <c r="I357" s="259"/>
      <c r="J357" s="256"/>
      <c r="K357" s="256"/>
      <c r="L357" s="260"/>
      <c r="M357" s="261"/>
      <c r="N357" s="262"/>
      <c r="O357" s="262"/>
      <c r="P357" s="262"/>
      <c r="Q357" s="262"/>
      <c r="R357" s="262"/>
      <c r="S357" s="262"/>
      <c r="T357" s="263"/>
      <c r="AT357" s="264" t="s">
        <v>428</v>
      </c>
      <c r="AU357" s="264" t="s">
        <v>86</v>
      </c>
      <c r="AV357" s="12" t="s">
        <v>83</v>
      </c>
      <c r="AW357" s="12" t="s">
        <v>39</v>
      </c>
      <c r="AX357" s="12" t="s">
        <v>76</v>
      </c>
      <c r="AY357" s="264" t="s">
        <v>414</v>
      </c>
    </row>
    <row r="358" s="13" customFormat="1">
      <c r="B358" s="265"/>
      <c r="C358" s="266"/>
      <c r="D358" s="252" t="s">
        <v>428</v>
      </c>
      <c r="E358" s="267" t="s">
        <v>21</v>
      </c>
      <c r="F358" s="268" t="s">
        <v>2891</v>
      </c>
      <c r="G358" s="266"/>
      <c r="H358" s="269">
        <v>345</v>
      </c>
      <c r="I358" s="270"/>
      <c r="J358" s="266"/>
      <c r="K358" s="266"/>
      <c r="L358" s="271"/>
      <c r="M358" s="272"/>
      <c r="N358" s="273"/>
      <c r="O358" s="273"/>
      <c r="P358" s="273"/>
      <c r="Q358" s="273"/>
      <c r="R358" s="273"/>
      <c r="S358" s="273"/>
      <c r="T358" s="274"/>
      <c r="AT358" s="275" t="s">
        <v>428</v>
      </c>
      <c r="AU358" s="275" t="s">
        <v>86</v>
      </c>
      <c r="AV358" s="13" t="s">
        <v>86</v>
      </c>
      <c r="AW358" s="13" t="s">
        <v>39</v>
      </c>
      <c r="AX358" s="13" t="s">
        <v>83</v>
      </c>
      <c r="AY358" s="275" t="s">
        <v>414</v>
      </c>
    </row>
    <row r="359" s="1" customFormat="1" ht="16.5" customHeight="1">
      <c r="B359" s="47"/>
      <c r="C359" s="298" t="s">
        <v>1148</v>
      </c>
      <c r="D359" s="298" t="s">
        <v>841</v>
      </c>
      <c r="E359" s="299" t="s">
        <v>7069</v>
      </c>
      <c r="F359" s="300" t="s">
        <v>7070</v>
      </c>
      <c r="G359" s="301" t="s">
        <v>4084</v>
      </c>
      <c r="H359" s="302">
        <v>1</v>
      </c>
      <c r="I359" s="303"/>
      <c r="J359" s="304">
        <f>ROUND(I359*H359,2)</f>
        <v>0</v>
      </c>
      <c r="K359" s="300" t="s">
        <v>21</v>
      </c>
      <c r="L359" s="305"/>
      <c r="M359" s="306" t="s">
        <v>21</v>
      </c>
      <c r="N359" s="307" t="s">
        <v>47</v>
      </c>
      <c r="O359" s="48"/>
      <c r="P359" s="249">
        <f>O359*H359</f>
        <v>0</v>
      </c>
      <c r="Q359" s="249">
        <v>0</v>
      </c>
      <c r="R359" s="249">
        <f>Q359*H359</f>
        <v>0</v>
      </c>
      <c r="S359" s="249">
        <v>0</v>
      </c>
      <c r="T359" s="250">
        <f>S359*H359</f>
        <v>0</v>
      </c>
      <c r="AR359" s="25" t="s">
        <v>818</v>
      </c>
      <c r="AT359" s="25" t="s">
        <v>841</v>
      </c>
      <c r="AU359" s="25" t="s">
        <v>86</v>
      </c>
      <c r="AY359" s="25" t="s">
        <v>414</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690</v>
      </c>
      <c r="BM359" s="25" t="s">
        <v>7071</v>
      </c>
    </row>
    <row r="360" s="12" customFormat="1">
      <c r="B360" s="255"/>
      <c r="C360" s="256"/>
      <c r="D360" s="252" t="s">
        <v>428</v>
      </c>
      <c r="E360" s="257" t="s">
        <v>21</v>
      </c>
      <c r="F360" s="258" t="s">
        <v>6992</v>
      </c>
      <c r="G360" s="256"/>
      <c r="H360" s="257" t="s">
        <v>21</v>
      </c>
      <c r="I360" s="259"/>
      <c r="J360" s="256"/>
      <c r="K360" s="256"/>
      <c r="L360" s="260"/>
      <c r="M360" s="261"/>
      <c r="N360" s="262"/>
      <c r="O360" s="262"/>
      <c r="P360" s="262"/>
      <c r="Q360" s="262"/>
      <c r="R360" s="262"/>
      <c r="S360" s="262"/>
      <c r="T360" s="263"/>
      <c r="AT360" s="264" t="s">
        <v>428</v>
      </c>
      <c r="AU360" s="264" t="s">
        <v>86</v>
      </c>
      <c r="AV360" s="12" t="s">
        <v>83</v>
      </c>
      <c r="AW360" s="12" t="s">
        <v>39</v>
      </c>
      <c r="AX360" s="12" t="s">
        <v>76</v>
      </c>
      <c r="AY360" s="264" t="s">
        <v>414</v>
      </c>
    </row>
    <row r="361" s="13" customFormat="1">
      <c r="B361" s="265"/>
      <c r="C361" s="266"/>
      <c r="D361" s="252" t="s">
        <v>428</v>
      </c>
      <c r="E361" s="267" t="s">
        <v>21</v>
      </c>
      <c r="F361" s="268" t="s">
        <v>83</v>
      </c>
      <c r="G361" s="266"/>
      <c r="H361" s="269">
        <v>1</v>
      </c>
      <c r="I361" s="270"/>
      <c r="J361" s="266"/>
      <c r="K361" s="266"/>
      <c r="L361" s="271"/>
      <c r="M361" s="272"/>
      <c r="N361" s="273"/>
      <c r="O361" s="273"/>
      <c r="P361" s="273"/>
      <c r="Q361" s="273"/>
      <c r="R361" s="273"/>
      <c r="S361" s="273"/>
      <c r="T361" s="274"/>
      <c r="AT361" s="275" t="s">
        <v>428</v>
      </c>
      <c r="AU361" s="275" t="s">
        <v>86</v>
      </c>
      <c r="AV361" s="13" t="s">
        <v>86</v>
      </c>
      <c r="AW361" s="13" t="s">
        <v>39</v>
      </c>
      <c r="AX361" s="13" t="s">
        <v>76</v>
      </c>
      <c r="AY361" s="275" t="s">
        <v>414</v>
      </c>
    </row>
    <row r="362" s="15" customFormat="1">
      <c r="B362" s="287"/>
      <c r="C362" s="288"/>
      <c r="D362" s="252" t="s">
        <v>428</v>
      </c>
      <c r="E362" s="289" t="s">
        <v>21</v>
      </c>
      <c r="F362" s="290" t="s">
        <v>235</v>
      </c>
      <c r="G362" s="288"/>
      <c r="H362" s="291">
        <v>1</v>
      </c>
      <c r="I362" s="292"/>
      <c r="J362" s="288"/>
      <c r="K362" s="288"/>
      <c r="L362" s="293"/>
      <c r="M362" s="294"/>
      <c r="N362" s="295"/>
      <c r="O362" s="295"/>
      <c r="P362" s="295"/>
      <c r="Q362" s="295"/>
      <c r="R362" s="295"/>
      <c r="S362" s="295"/>
      <c r="T362" s="296"/>
      <c r="AT362" s="297" t="s">
        <v>428</v>
      </c>
      <c r="AU362" s="297" t="s">
        <v>86</v>
      </c>
      <c r="AV362" s="15" t="s">
        <v>422</v>
      </c>
      <c r="AW362" s="15" t="s">
        <v>39</v>
      </c>
      <c r="AX362" s="15" t="s">
        <v>83</v>
      </c>
      <c r="AY362" s="297" t="s">
        <v>414</v>
      </c>
    </row>
    <row r="363" s="1" customFormat="1" ht="16.5" customHeight="1">
      <c r="B363" s="47"/>
      <c r="C363" s="298" t="s">
        <v>1154</v>
      </c>
      <c r="D363" s="298" t="s">
        <v>841</v>
      </c>
      <c r="E363" s="299" t="s">
        <v>7072</v>
      </c>
      <c r="F363" s="300" t="s">
        <v>7073</v>
      </c>
      <c r="G363" s="301" t="s">
        <v>4084</v>
      </c>
      <c r="H363" s="302">
        <v>8</v>
      </c>
      <c r="I363" s="303"/>
      <c r="J363" s="304">
        <f>ROUND(I363*H363,2)</f>
        <v>0</v>
      </c>
      <c r="K363" s="300" t="s">
        <v>21</v>
      </c>
      <c r="L363" s="305"/>
      <c r="M363" s="306" t="s">
        <v>21</v>
      </c>
      <c r="N363" s="307" t="s">
        <v>47</v>
      </c>
      <c r="O363" s="48"/>
      <c r="P363" s="249">
        <f>O363*H363</f>
        <v>0</v>
      </c>
      <c r="Q363" s="249">
        <v>0</v>
      </c>
      <c r="R363" s="249">
        <f>Q363*H363</f>
        <v>0</v>
      </c>
      <c r="S363" s="249">
        <v>0</v>
      </c>
      <c r="T363" s="250">
        <f>S363*H363</f>
        <v>0</v>
      </c>
      <c r="AR363" s="25" t="s">
        <v>818</v>
      </c>
      <c r="AT363" s="25" t="s">
        <v>841</v>
      </c>
      <c r="AU363" s="25" t="s">
        <v>86</v>
      </c>
      <c r="AY363" s="25" t="s">
        <v>414</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690</v>
      </c>
      <c r="BM363" s="25" t="s">
        <v>7074</v>
      </c>
    </row>
    <row r="364" s="12" customFormat="1">
      <c r="B364" s="255"/>
      <c r="C364" s="256"/>
      <c r="D364" s="252" t="s">
        <v>428</v>
      </c>
      <c r="E364" s="257" t="s">
        <v>21</v>
      </c>
      <c r="F364" s="258" t="s">
        <v>6992</v>
      </c>
      <c r="G364" s="256"/>
      <c r="H364" s="257" t="s">
        <v>21</v>
      </c>
      <c r="I364" s="259"/>
      <c r="J364" s="256"/>
      <c r="K364" s="256"/>
      <c r="L364" s="260"/>
      <c r="M364" s="261"/>
      <c r="N364" s="262"/>
      <c r="O364" s="262"/>
      <c r="P364" s="262"/>
      <c r="Q364" s="262"/>
      <c r="R364" s="262"/>
      <c r="S364" s="262"/>
      <c r="T364" s="263"/>
      <c r="AT364" s="264" t="s">
        <v>428</v>
      </c>
      <c r="AU364" s="264" t="s">
        <v>86</v>
      </c>
      <c r="AV364" s="12" t="s">
        <v>83</v>
      </c>
      <c r="AW364" s="12" t="s">
        <v>39</v>
      </c>
      <c r="AX364" s="12" t="s">
        <v>76</v>
      </c>
      <c r="AY364" s="264" t="s">
        <v>414</v>
      </c>
    </row>
    <row r="365" s="13" customFormat="1">
      <c r="B365" s="265"/>
      <c r="C365" s="266"/>
      <c r="D365" s="252" t="s">
        <v>428</v>
      </c>
      <c r="E365" s="267" t="s">
        <v>21</v>
      </c>
      <c r="F365" s="268" t="s">
        <v>542</v>
      </c>
      <c r="G365" s="266"/>
      <c r="H365" s="269">
        <v>8</v>
      </c>
      <c r="I365" s="270"/>
      <c r="J365" s="266"/>
      <c r="K365" s="266"/>
      <c r="L365" s="271"/>
      <c r="M365" s="272"/>
      <c r="N365" s="273"/>
      <c r="O365" s="273"/>
      <c r="P365" s="273"/>
      <c r="Q365" s="273"/>
      <c r="R365" s="273"/>
      <c r="S365" s="273"/>
      <c r="T365" s="274"/>
      <c r="AT365" s="275" t="s">
        <v>428</v>
      </c>
      <c r="AU365" s="275" t="s">
        <v>86</v>
      </c>
      <c r="AV365" s="13" t="s">
        <v>86</v>
      </c>
      <c r="AW365" s="13" t="s">
        <v>39</v>
      </c>
      <c r="AX365" s="13" t="s">
        <v>83</v>
      </c>
      <c r="AY365" s="275" t="s">
        <v>414</v>
      </c>
    </row>
    <row r="366" s="1" customFormat="1" ht="16.5" customHeight="1">
      <c r="B366" s="47"/>
      <c r="C366" s="298" t="s">
        <v>1158</v>
      </c>
      <c r="D366" s="298" t="s">
        <v>841</v>
      </c>
      <c r="E366" s="299" t="s">
        <v>7075</v>
      </c>
      <c r="F366" s="300" t="s">
        <v>7076</v>
      </c>
      <c r="G366" s="301" t="s">
        <v>4084</v>
      </c>
      <c r="H366" s="302">
        <v>1</v>
      </c>
      <c r="I366" s="303"/>
      <c r="J366" s="304">
        <f>ROUND(I366*H366,2)</f>
        <v>0</v>
      </c>
      <c r="K366" s="300" t="s">
        <v>21</v>
      </c>
      <c r="L366" s="305"/>
      <c r="M366" s="306" t="s">
        <v>21</v>
      </c>
      <c r="N366" s="307" t="s">
        <v>47</v>
      </c>
      <c r="O366" s="48"/>
      <c r="P366" s="249">
        <f>O366*H366</f>
        <v>0</v>
      </c>
      <c r="Q366" s="249">
        <v>0</v>
      </c>
      <c r="R366" s="249">
        <f>Q366*H366</f>
        <v>0</v>
      </c>
      <c r="S366" s="249">
        <v>0</v>
      </c>
      <c r="T366" s="250">
        <f>S366*H366</f>
        <v>0</v>
      </c>
      <c r="AR366" s="25" t="s">
        <v>818</v>
      </c>
      <c r="AT366" s="25" t="s">
        <v>841</v>
      </c>
      <c r="AU366" s="25" t="s">
        <v>86</v>
      </c>
      <c r="AY366" s="25" t="s">
        <v>414</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690</v>
      </c>
      <c r="BM366" s="25" t="s">
        <v>7077</v>
      </c>
    </row>
    <row r="367" s="12" customFormat="1">
      <c r="B367" s="255"/>
      <c r="C367" s="256"/>
      <c r="D367" s="252" t="s">
        <v>428</v>
      </c>
      <c r="E367" s="257" t="s">
        <v>21</v>
      </c>
      <c r="F367" s="258" t="s">
        <v>6992</v>
      </c>
      <c r="G367" s="256"/>
      <c r="H367" s="257" t="s">
        <v>21</v>
      </c>
      <c r="I367" s="259"/>
      <c r="J367" s="256"/>
      <c r="K367" s="256"/>
      <c r="L367" s="260"/>
      <c r="M367" s="261"/>
      <c r="N367" s="262"/>
      <c r="O367" s="262"/>
      <c r="P367" s="262"/>
      <c r="Q367" s="262"/>
      <c r="R367" s="262"/>
      <c r="S367" s="262"/>
      <c r="T367" s="263"/>
      <c r="AT367" s="264" t="s">
        <v>428</v>
      </c>
      <c r="AU367" s="264" t="s">
        <v>86</v>
      </c>
      <c r="AV367" s="12" t="s">
        <v>83</v>
      </c>
      <c r="AW367" s="12" t="s">
        <v>39</v>
      </c>
      <c r="AX367" s="12" t="s">
        <v>76</v>
      </c>
      <c r="AY367" s="264" t="s">
        <v>414</v>
      </c>
    </row>
    <row r="368" s="13" customFormat="1">
      <c r="B368" s="265"/>
      <c r="C368" s="266"/>
      <c r="D368" s="252" t="s">
        <v>428</v>
      </c>
      <c r="E368" s="267" t="s">
        <v>21</v>
      </c>
      <c r="F368" s="268" t="s">
        <v>83</v>
      </c>
      <c r="G368" s="266"/>
      <c r="H368" s="269">
        <v>1</v>
      </c>
      <c r="I368" s="270"/>
      <c r="J368" s="266"/>
      <c r="K368" s="266"/>
      <c r="L368" s="271"/>
      <c r="M368" s="272"/>
      <c r="N368" s="273"/>
      <c r="O368" s="273"/>
      <c r="P368" s="273"/>
      <c r="Q368" s="273"/>
      <c r="R368" s="273"/>
      <c r="S368" s="273"/>
      <c r="T368" s="274"/>
      <c r="AT368" s="275" t="s">
        <v>428</v>
      </c>
      <c r="AU368" s="275" t="s">
        <v>86</v>
      </c>
      <c r="AV368" s="13" t="s">
        <v>86</v>
      </c>
      <c r="AW368" s="13" t="s">
        <v>39</v>
      </c>
      <c r="AX368" s="13" t="s">
        <v>76</v>
      </c>
      <c r="AY368" s="275" t="s">
        <v>414</v>
      </c>
    </row>
    <row r="369" s="15" customFormat="1">
      <c r="B369" s="287"/>
      <c r="C369" s="288"/>
      <c r="D369" s="252" t="s">
        <v>428</v>
      </c>
      <c r="E369" s="289" t="s">
        <v>21</v>
      </c>
      <c r="F369" s="290" t="s">
        <v>235</v>
      </c>
      <c r="G369" s="288"/>
      <c r="H369" s="291">
        <v>1</v>
      </c>
      <c r="I369" s="292"/>
      <c r="J369" s="288"/>
      <c r="K369" s="288"/>
      <c r="L369" s="293"/>
      <c r="M369" s="294"/>
      <c r="N369" s="295"/>
      <c r="O369" s="295"/>
      <c r="P369" s="295"/>
      <c r="Q369" s="295"/>
      <c r="R369" s="295"/>
      <c r="S369" s="295"/>
      <c r="T369" s="296"/>
      <c r="AT369" s="297" t="s">
        <v>428</v>
      </c>
      <c r="AU369" s="297" t="s">
        <v>86</v>
      </c>
      <c r="AV369" s="15" t="s">
        <v>422</v>
      </c>
      <c r="AW369" s="15" t="s">
        <v>39</v>
      </c>
      <c r="AX369" s="15" t="s">
        <v>83</v>
      </c>
      <c r="AY369" s="297" t="s">
        <v>414</v>
      </c>
    </row>
    <row r="370" s="1" customFormat="1" ht="16.5" customHeight="1">
      <c r="B370" s="47"/>
      <c r="C370" s="298" t="s">
        <v>1165</v>
      </c>
      <c r="D370" s="298" t="s">
        <v>841</v>
      </c>
      <c r="E370" s="299" t="s">
        <v>7078</v>
      </c>
      <c r="F370" s="300" t="s">
        <v>7079</v>
      </c>
      <c r="G370" s="301" t="s">
        <v>4084</v>
      </c>
      <c r="H370" s="302">
        <v>12</v>
      </c>
      <c r="I370" s="303"/>
      <c r="J370" s="304">
        <f>ROUND(I370*H370,2)</f>
        <v>0</v>
      </c>
      <c r="K370" s="300" t="s">
        <v>21</v>
      </c>
      <c r="L370" s="305"/>
      <c r="M370" s="306" t="s">
        <v>21</v>
      </c>
      <c r="N370" s="307" t="s">
        <v>47</v>
      </c>
      <c r="O370" s="48"/>
      <c r="P370" s="249">
        <f>O370*H370</f>
        <v>0</v>
      </c>
      <c r="Q370" s="249">
        <v>0</v>
      </c>
      <c r="R370" s="249">
        <f>Q370*H370</f>
        <v>0</v>
      </c>
      <c r="S370" s="249">
        <v>0</v>
      </c>
      <c r="T370" s="250">
        <f>S370*H370</f>
        <v>0</v>
      </c>
      <c r="AR370" s="25" t="s">
        <v>818</v>
      </c>
      <c r="AT370" s="25" t="s">
        <v>841</v>
      </c>
      <c r="AU370" s="25" t="s">
        <v>86</v>
      </c>
      <c r="AY370" s="25" t="s">
        <v>414</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690</v>
      </c>
      <c r="BM370" s="25" t="s">
        <v>7080</v>
      </c>
    </row>
    <row r="371" s="12" customFormat="1">
      <c r="B371" s="255"/>
      <c r="C371" s="256"/>
      <c r="D371" s="252" t="s">
        <v>428</v>
      </c>
      <c r="E371" s="257" t="s">
        <v>21</v>
      </c>
      <c r="F371" s="258" t="s">
        <v>6992</v>
      </c>
      <c r="G371" s="256"/>
      <c r="H371" s="257" t="s">
        <v>21</v>
      </c>
      <c r="I371" s="259"/>
      <c r="J371" s="256"/>
      <c r="K371" s="256"/>
      <c r="L371" s="260"/>
      <c r="M371" s="261"/>
      <c r="N371" s="262"/>
      <c r="O371" s="262"/>
      <c r="P371" s="262"/>
      <c r="Q371" s="262"/>
      <c r="R371" s="262"/>
      <c r="S371" s="262"/>
      <c r="T371" s="263"/>
      <c r="AT371" s="264" t="s">
        <v>428</v>
      </c>
      <c r="AU371" s="264" t="s">
        <v>86</v>
      </c>
      <c r="AV371" s="12" t="s">
        <v>83</v>
      </c>
      <c r="AW371" s="12" t="s">
        <v>39</v>
      </c>
      <c r="AX371" s="12" t="s">
        <v>76</v>
      </c>
      <c r="AY371" s="264" t="s">
        <v>414</v>
      </c>
    </row>
    <row r="372" s="13" customFormat="1">
      <c r="B372" s="265"/>
      <c r="C372" s="266"/>
      <c r="D372" s="252" t="s">
        <v>428</v>
      </c>
      <c r="E372" s="267" t="s">
        <v>21</v>
      </c>
      <c r="F372" s="268" t="s">
        <v>659</v>
      </c>
      <c r="G372" s="266"/>
      <c r="H372" s="269">
        <v>12</v>
      </c>
      <c r="I372" s="270"/>
      <c r="J372" s="266"/>
      <c r="K372" s="266"/>
      <c r="L372" s="271"/>
      <c r="M372" s="272"/>
      <c r="N372" s="273"/>
      <c r="O372" s="273"/>
      <c r="P372" s="273"/>
      <c r="Q372" s="273"/>
      <c r="R372" s="273"/>
      <c r="S372" s="273"/>
      <c r="T372" s="274"/>
      <c r="AT372" s="275" t="s">
        <v>428</v>
      </c>
      <c r="AU372" s="275" t="s">
        <v>86</v>
      </c>
      <c r="AV372" s="13" t="s">
        <v>86</v>
      </c>
      <c r="AW372" s="13" t="s">
        <v>39</v>
      </c>
      <c r="AX372" s="13" t="s">
        <v>83</v>
      </c>
      <c r="AY372" s="275" t="s">
        <v>414</v>
      </c>
    </row>
    <row r="373" s="1" customFormat="1" ht="16.5" customHeight="1">
      <c r="B373" s="47"/>
      <c r="C373" s="298" t="s">
        <v>1169</v>
      </c>
      <c r="D373" s="298" t="s">
        <v>841</v>
      </c>
      <c r="E373" s="299" t="s">
        <v>7081</v>
      </c>
      <c r="F373" s="300" t="s">
        <v>7082</v>
      </c>
      <c r="G373" s="301" t="s">
        <v>4084</v>
      </c>
      <c r="H373" s="302">
        <v>2</v>
      </c>
      <c r="I373" s="303"/>
      <c r="J373" s="304">
        <f>ROUND(I373*H373,2)</f>
        <v>0</v>
      </c>
      <c r="K373" s="300" t="s">
        <v>21</v>
      </c>
      <c r="L373" s="305"/>
      <c r="M373" s="306" t="s">
        <v>21</v>
      </c>
      <c r="N373" s="307" t="s">
        <v>47</v>
      </c>
      <c r="O373" s="48"/>
      <c r="P373" s="249">
        <f>O373*H373</f>
        <v>0</v>
      </c>
      <c r="Q373" s="249">
        <v>0</v>
      </c>
      <c r="R373" s="249">
        <f>Q373*H373</f>
        <v>0</v>
      </c>
      <c r="S373" s="249">
        <v>0</v>
      </c>
      <c r="T373" s="250">
        <f>S373*H373</f>
        <v>0</v>
      </c>
      <c r="AR373" s="25" t="s">
        <v>818</v>
      </c>
      <c r="AT373" s="25" t="s">
        <v>841</v>
      </c>
      <c r="AU373" s="25" t="s">
        <v>86</v>
      </c>
      <c r="AY373" s="25" t="s">
        <v>414</v>
      </c>
      <c r="BE373" s="251">
        <f>IF(N373="základní",J373,0)</f>
        <v>0</v>
      </c>
      <c r="BF373" s="251">
        <f>IF(N373="snížená",J373,0)</f>
        <v>0</v>
      </c>
      <c r="BG373" s="251">
        <f>IF(N373="zákl. přenesená",J373,0)</f>
        <v>0</v>
      </c>
      <c r="BH373" s="251">
        <f>IF(N373="sníž. přenesená",J373,0)</f>
        <v>0</v>
      </c>
      <c r="BI373" s="251">
        <f>IF(N373="nulová",J373,0)</f>
        <v>0</v>
      </c>
      <c r="BJ373" s="25" t="s">
        <v>83</v>
      </c>
      <c r="BK373" s="251">
        <f>ROUND(I373*H373,2)</f>
        <v>0</v>
      </c>
      <c r="BL373" s="25" t="s">
        <v>690</v>
      </c>
      <c r="BM373" s="25" t="s">
        <v>7083</v>
      </c>
    </row>
    <row r="374" s="12" customFormat="1">
      <c r="B374" s="255"/>
      <c r="C374" s="256"/>
      <c r="D374" s="252" t="s">
        <v>428</v>
      </c>
      <c r="E374" s="257" t="s">
        <v>21</v>
      </c>
      <c r="F374" s="258" t="s">
        <v>6992</v>
      </c>
      <c r="G374" s="256"/>
      <c r="H374" s="257" t="s">
        <v>21</v>
      </c>
      <c r="I374" s="259"/>
      <c r="J374" s="256"/>
      <c r="K374" s="256"/>
      <c r="L374" s="260"/>
      <c r="M374" s="261"/>
      <c r="N374" s="262"/>
      <c r="O374" s="262"/>
      <c r="P374" s="262"/>
      <c r="Q374" s="262"/>
      <c r="R374" s="262"/>
      <c r="S374" s="262"/>
      <c r="T374" s="263"/>
      <c r="AT374" s="264" t="s">
        <v>428</v>
      </c>
      <c r="AU374" s="264" t="s">
        <v>86</v>
      </c>
      <c r="AV374" s="12" t="s">
        <v>83</v>
      </c>
      <c r="AW374" s="12" t="s">
        <v>39</v>
      </c>
      <c r="AX374" s="12" t="s">
        <v>76</v>
      </c>
      <c r="AY374" s="264" t="s">
        <v>414</v>
      </c>
    </row>
    <row r="375" s="13" customFormat="1">
      <c r="B375" s="265"/>
      <c r="C375" s="266"/>
      <c r="D375" s="252" t="s">
        <v>428</v>
      </c>
      <c r="E375" s="267" t="s">
        <v>21</v>
      </c>
      <c r="F375" s="268" t="s">
        <v>86</v>
      </c>
      <c r="G375" s="266"/>
      <c r="H375" s="269">
        <v>2</v>
      </c>
      <c r="I375" s="270"/>
      <c r="J375" s="266"/>
      <c r="K375" s="266"/>
      <c r="L375" s="271"/>
      <c r="M375" s="272"/>
      <c r="N375" s="273"/>
      <c r="O375" s="273"/>
      <c r="P375" s="273"/>
      <c r="Q375" s="273"/>
      <c r="R375" s="273"/>
      <c r="S375" s="273"/>
      <c r="T375" s="274"/>
      <c r="AT375" s="275" t="s">
        <v>428</v>
      </c>
      <c r="AU375" s="275" t="s">
        <v>86</v>
      </c>
      <c r="AV375" s="13" t="s">
        <v>86</v>
      </c>
      <c r="AW375" s="13" t="s">
        <v>39</v>
      </c>
      <c r="AX375" s="13" t="s">
        <v>76</v>
      </c>
      <c r="AY375" s="275" t="s">
        <v>414</v>
      </c>
    </row>
    <row r="376" s="15" customFormat="1">
      <c r="B376" s="287"/>
      <c r="C376" s="288"/>
      <c r="D376" s="252" t="s">
        <v>428</v>
      </c>
      <c r="E376" s="289" t="s">
        <v>21</v>
      </c>
      <c r="F376" s="290" t="s">
        <v>235</v>
      </c>
      <c r="G376" s="288"/>
      <c r="H376" s="291">
        <v>2</v>
      </c>
      <c r="I376" s="292"/>
      <c r="J376" s="288"/>
      <c r="K376" s="288"/>
      <c r="L376" s="293"/>
      <c r="M376" s="294"/>
      <c r="N376" s="295"/>
      <c r="O376" s="295"/>
      <c r="P376" s="295"/>
      <c r="Q376" s="295"/>
      <c r="R376" s="295"/>
      <c r="S376" s="295"/>
      <c r="T376" s="296"/>
      <c r="AT376" s="297" t="s">
        <v>428</v>
      </c>
      <c r="AU376" s="297" t="s">
        <v>86</v>
      </c>
      <c r="AV376" s="15" t="s">
        <v>422</v>
      </c>
      <c r="AW376" s="15" t="s">
        <v>39</v>
      </c>
      <c r="AX376" s="15" t="s">
        <v>83</v>
      </c>
      <c r="AY376" s="297" t="s">
        <v>414</v>
      </c>
    </row>
    <row r="377" s="1" customFormat="1" ht="16.5" customHeight="1">
      <c r="B377" s="47"/>
      <c r="C377" s="298" t="s">
        <v>1174</v>
      </c>
      <c r="D377" s="298" t="s">
        <v>841</v>
      </c>
      <c r="E377" s="299" t="s">
        <v>7084</v>
      </c>
      <c r="F377" s="300" t="s">
        <v>7085</v>
      </c>
      <c r="G377" s="301" t="s">
        <v>4084</v>
      </c>
      <c r="H377" s="302">
        <v>1</v>
      </c>
      <c r="I377" s="303"/>
      <c r="J377" s="304">
        <f>ROUND(I377*H377,2)</f>
        <v>0</v>
      </c>
      <c r="K377" s="300" t="s">
        <v>21</v>
      </c>
      <c r="L377" s="305"/>
      <c r="M377" s="306" t="s">
        <v>21</v>
      </c>
      <c r="N377" s="307" t="s">
        <v>47</v>
      </c>
      <c r="O377" s="48"/>
      <c r="P377" s="249">
        <f>O377*H377</f>
        <v>0</v>
      </c>
      <c r="Q377" s="249">
        <v>0</v>
      </c>
      <c r="R377" s="249">
        <f>Q377*H377</f>
        <v>0</v>
      </c>
      <c r="S377" s="249">
        <v>0</v>
      </c>
      <c r="T377" s="250">
        <f>S377*H377</f>
        <v>0</v>
      </c>
      <c r="AR377" s="25" t="s">
        <v>818</v>
      </c>
      <c r="AT377" s="25" t="s">
        <v>841</v>
      </c>
      <c r="AU377" s="25" t="s">
        <v>86</v>
      </c>
      <c r="AY377" s="25" t="s">
        <v>414</v>
      </c>
      <c r="BE377" s="251">
        <f>IF(N377="základní",J377,0)</f>
        <v>0</v>
      </c>
      <c r="BF377" s="251">
        <f>IF(N377="snížená",J377,0)</f>
        <v>0</v>
      </c>
      <c r="BG377" s="251">
        <f>IF(N377="zákl. přenesená",J377,0)</f>
        <v>0</v>
      </c>
      <c r="BH377" s="251">
        <f>IF(N377="sníž. přenesená",J377,0)</f>
        <v>0</v>
      </c>
      <c r="BI377" s="251">
        <f>IF(N377="nulová",J377,0)</f>
        <v>0</v>
      </c>
      <c r="BJ377" s="25" t="s">
        <v>83</v>
      </c>
      <c r="BK377" s="251">
        <f>ROUND(I377*H377,2)</f>
        <v>0</v>
      </c>
      <c r="BL377" s="25" t="s">
        <v>690</v>
      </c>
      <c r="BM377" s="25" t="s">
        <v>7086</v>
      </c>
    </row>
    <row r="378" s="12" customFormat="1">
      <c r="B378" s="255"/>
      <c r="C378" s="256"/>
      <c r="D378" s="252" t="s">
        <v>428</v>
      </c>
      <c r="E378" s="257" t="s">
        <v>21</v>
      </c>
      <c r="F378" s="258" t="s">
        <v>6992</v>
      </c>
      <c r="G378" s="256"/>
      <c r="H378" s="257" t="s">
        <v>21</v>
      </c>
      <c r="I378" s="259"/>
      <c r="J378" s="256"/>
      <c r="K378" s="256"/>
      <c r="L378" s="260"/>
      <c r="M378" s="261"/>
      <c r="N378" s="262"/>
      <c r="O378" s="262"/>
      <c r="P378" s="262"/>
      <c r="Q378" s="262"/>
      <c r="R378" s="262"/>
      <c r="S378" s="262"/>
      <c r="T378" s="263"/>
      <c r="AT378" s="264" t="s">
        <v>428</v>
      </c>
      <c r="AU378" s="264" t="s">
        <v>86</v>
      </c>
      <c r="AV378" s="12" t="s">
        <v>83</v>
      </c>
      <c r="AW378" s="12" t="s">
        <v>39</v>
      </c>
      <c r="AX378" s="12" t="s">
        <v>76</v>
      </c>
      <c r="AY378" s="264" t="s">
        <v>414</v>
      </c>
    </row>
    <row r="379" s="13" customFormat="1">
      <c r="B379" s="265"/>
      <c r="C379" s="266"/>
      <c r="D379" s="252" t="s">
        <v>428</v>
      </c>
      <c r="E379" s="267" t="s">
        <v>21</v>
      </c>
      <c r="F379" s="268" t="s">
        <v>83</v>
      </c>
      <c r="G379" s="266"/>
      <c r="H379" s="269">
        <v>1</v>
      </c>
      <c r="I379" s="270"/>
      <c r="J379" s="266"/>
      <c r="K379" s="266"/>
      <c r="L379" s="271"/>
      <c r="M379" s="272"/>
      <c r="N379" s="273"/>
      <c r="O379" s="273"/>
      <c r="P379" s="273"/>
      <c r="Q379" s="273"/>
      <c r="R379" s="273"/>
      <c r="S379" s="273"/>
      <c r="T379" s="274"/>
      <c r="AT379" s="275" t="s">
        <v>428</v>
      </c>
      <c r="AU379" s="275" t="s">
        <v>86</v>
      </c>
      <c r="AV379" s="13" t="s">
        <v>86</v>
      </c>
      <c r="AW379" s="13" t="s">
        <v>39</v>
      </c>
      <c r="AX379" s="13" t="s">
        <v>76</v>
      </c>
      <c r="AY379" s="275" t="s">
        <v>414</v>
      </c>
    </row>
    <row r="380" s="15" customFormat="1">
      <c r="B380" s="287"/>
      <c r="C380" s="288"/>
      <c r="D380" s="252" t="s">
        <v>428</v>
      </c>
      <c r="E380" s="289" t="s">
        <v>21</v>
      </c>
      <c r="F380" s="290" t="s">
        <v>235</v>
      </c>
      <c r="G380" s="288"/>
      <c r="H380" s="291">
        <v>1</v>
      </c>
      <c r="I380" s="292"/>
      <c r="J380" s="288"/>
      <c r="K380" s="288"/>
      <c r="L380" s="293"/>
      <c r="M380" s="294"/>
      <c r="N380" s="295"/>
      <c r="O380" s="295"/>
      <c r="P380" s="295"/>
      <c r="Q380" s="295"/>
      <c r="R380" s="295"/>
      <c r="S380" s="295"/>
      <c r="T380" s="296"/>
      <c r="AT380" s="297" t="s">
        <v>428</v>
      </c>
      <c r="AU380" s="297" t="s">
        <v>86</v>
      </c>
      <c r="AV380" s="15" t="s">
        <v>422</v>
      </c>
      <c r="AW380" s="15" t="s">
        <v>39</v>
      </c>
      <c r="AX380" s="15" t="s">
        <v>83</v>
      </c>
      <c r="AY380" s="297" t="s">
        <v>414</v>
      </c>
    </row>
    <row r="381" s="1" customFormat="1" ht="16.5" customHeight="1">
      <c r="B381" s="47"/>
      <c r="C381" s="298" t="s">
        <v>1179</v>
      </c>
      <c r="D381" s="298" t="s">
        <v>841</v>
      </c>
      <c r="E381" s="299" t="s">
        <v>7087</v>
      </c>
      <c r="F381" s="300" t="s">
        <v>7088</v>
      </c>
      <c r="G381" s="301" t="s">
        <v>4084</v>
      </c>
      <c r="H381" s="302">
        <v>6</v>
      </c>
      <c r="I381" s="303"/>
      <c r="J381" s="304">
        <f>ROUND(I381*H381,2)</f>
        <v>0</v>
      </c>
      <c r="K381" s="300" t="s">
        <v>21</v>
      </c>
      <c r="L381" s="305"/>
      <c r="M381" s="306" t="s">
        <v>21</v>
      </c>
      <c r="N381" s="307" t="s">
        <v>47</v>
      </c>
      <c r="O381" s="48"/>
      <c r="P381" s="249">
        <f>O381*H381</f>
        <v>0</v>
      </c>
      <c r="Q381" s="249">
        <v>0</v>
      </c>
      <c r="R381" s="249">
        <f>Q381*H381</f>
        <v>0</v>
      </c>
      <c r="S381" s="249">
        <v>0</v>
      </c>
      <c r="T381" s="250">
        <f>S381*H381</f>
        <v>0</v>
      </c>
      <c r="AR381" s="25" t="s">
        <v>818</v>
      </c>
      <c r="AT381" s="25" t="s">
        <v>841</v>
      </c>
      <c r="AU381" s="25" t="s">
        <v>86</v>
      </c>
      <c r="AY381" s="25" t="s">
        <v>414</v>
      </c>
      <c r="BE381" s="251">
        <f>IF(N381="základní",J381,0)</f>
        <v>0</v>
      </c>
      <c r="BF381" s="251">
        <f>IF(N381="snížená",J381,0)</f>
        <v>0</v>
      </c>
      <c r="BG381" s="251">
        <f>IF(N381="zákl. přenesená",J381,0)</f>
        <v>0</v>
      </c>
      <c r="BH381" s="251">
        <f>IF(N381="sníž. přenesená",J381,0)</f>
        <v>0</v>
      </c>
      <c r="BI381" s="251">
        <f>IF(N381="nulová",J381,0)</f>
        <v>0</v>
      </c>
      <c r="BJ381" s="25" t="s">
        <v>83</v>
      </c>
      <c r="BK381" s="251">
        <f>ROUND(I381*H381,2)</f>
        <v>0</v>
      </c>
      <c r="BL381" s="25" t="s">
        <v>690</v>
      </c>
      <c r="BM381" s="25" t="s">
        <v>7089</v>
      </c>
    </row>
    <row r="382" s="12" customFormat="1">
      <c r="B382" s="255"/>
      <c r="C382" s="256"/>
      <c r="D382" s="252" t="s">
        <v>428</v>
      </c>
      <c r="E382" s="257" t="s">
        <v>21</v>
      </c>
      <c r="F382" s="258" t="s">
        <v>6992</v>
      </c>
      <c r="G382" s="256"/>
      <c r="H382" s="257" t="s">
        <v>21</v>
      </c>
      <c r="I382" s="259"/>
      <c r="J382" s="256"/>
      <c r="K382" s="256"/>
      <c r="L382" s="260"/>
      <c r="M382" s="261"/>
      <c r="N382" s="262"/>
      <c r="O382" s="262"/>
      <c r="P382" s="262"/>
      <c r="Q382" s="262"/>
      <c r="R382" s="262"/>
      <c r="S382" s="262"/>
      <c r="T382" s="263"/>
      <c r="AT382" s="264" t="s">
        <v>428</v>
      </c>
      <c r="AU382" s="264" t="s">
        <v>86</v>
      </c>
      <c r="AV382" s="12" t="s">
        <v>83</v>
      </c>
      <c r="AW382" s="12" t="s">
        <v>39</v>
      </c>
      <c r="AX382" s="12" t="s">
        <v>76</v>
      </c>
      <c r="AY382" s="264" t="s">
        <v>414</v>
      </c>
    </row>
    <row r="383" s="13" customFormat="1">
      <c r="B383" s="265"/>
      <c r="C383" s="266"/>
      <c r="D383" s="252" t="s">
        <v>428</v>
      </c>
      <c r="E383" s="267" t="s">
        <v>21</v>
      </c>
      <c r="F383" s="268" t="s">
        <v>509</v>
      </c>
      <c r="G383" s="266"/>
      <c r="H383" s="269">
        <v>6</v>
      </c>
      <c r="I383" s="270"/>
      <c r="J383" s="266"/>
      <c r="K383" s="266"/>
      <c r="L383" s="271"/>
      <c r="M383" s="272"/>
      <c r="N383" s="273"/>
      <c r="O383" s="273"/>
      <c r="P383" s="273"/>
      <c r="Q383" s="273"/>
      <c r="R383" s="273"/>
      <c r="S383" s="273"/>
      <c r="T383" s="274"/>
      <c r="AT383" s="275" t="s">
        <v>428</v>
      </c>
      <c r="AU383" s="275" t="s">
        <v>86</v>
      </c>
      <c r="AV383" s="13" t="s">
        <v>86</v>
      </c>
      <c r="AW383" s="13" t="s">
        <v>39</v>
      </c>
      <c r="AX383" s="13" t="s">
        <v>83</v>
      </c>
      <c r="AY383" s="275" t="s">
        <v>414</v>
      </c>
    </row>
    <row r="384" s="1" customFormat="1" ht="16.5" customHeight="1">
      <c r="B384" s="47"/>
      <c r="C384" s="298" t="s">
        <v>458</v>
      </c>
      <c r="D384" s="298" t="s">
        <v>841</v>
      </c>
      <c r="E384" s="299" t="s">
        <v>7090</v>
      </c>
      <c r="F384" s="300" t="s">
        <v>7091</v>
      </c>
      <c r="G384" s="301" t="s">
        <v>4084</v>
      </c>
      <c r="H384" s="302">
        <v>16</v>
      </c>
      <c r="I384" s="303"/>
      <c r="J384" s="304">
        <f>ROUND(I384*H384,2)</f>
        <v>0</v>
      </c>
      <c r="K384" s="300" t="s">
        <v>21</v>
      </c>
      <c r="L384" s="305"/>
      <c r="M384" s="306" t="s">
        <v>21</v>
      </c>
      <c r="N384" s="307" t="s">
        <v>47</v>
      </c>
      <c r="O384" s="48"/>
      <c r="P384" s="249">
        <f>O384*H384</f>
        <v>0</v>
      </c>
      <c r="Q384" s="249">
        <v>0</v>
      </c>
      <c r="R384" s="249">
        <f>Q384*H384</f>
        <v>0</v>
      </c>
      <c r="S384" s="249">
        <v>0</v>
      </c>
      <c r="T384" s="250">
        <f>S384*H384</f>
        <v>0</v>
      </c>
      <c r="AR384" s="25" t="s">
        <v>818</v>
      </c>
      <c r="AT384" s="25" t="s">
        <v>841</v>
      </c>
      <c r="AU384" s="25" t="s">
        <v>86</v>
      </c>
      <c r="AY384" s="25" t="s">
        <v>414</v>
      </c>
      <c r="BE384" s="251">
        <f>IF(N384="základní",J384,0)</f>
        <v>0</v>
      </c>
      <c r="BF384" s="251">
        <f>IF(N384="snížená",J384,0)</f>
        <v>0</v>
      </c>
      <c r="BG384" s="251">
        <f>IF(N384="zákl. přenesená",J384,0)</f>
        <v>0</v>
      </c>
      <c r="BH384" s="251">
        <f>IF(N384="sníž. přenesená",J384,0)</f>
        <v>0</v>
      </c>
      <c r="BI384" s="251">
        <f>IF(N384="nulová",J384,0)</f>
        <v>0</v>
      </c>
      <c r="BJ384" s="25" t="s">
        <v>83</v>
      </c>
      <c r="BK384" s="251">
        <f>ROUND(I384*H384,2)</f>
        <v>0</v>
      </c>
      <c r="BL384" s="25" t="s">
        <v>690</v>
      </c>
      <c r="BM384" s="25" t="s">
        <v>7092</v>
      </c>
    </row>
    <row r="385" s="12" customFormat="1">
      <c r="B385" s="255"/>
      <c r="C385" s="256"/>
      <c r="D385" s="252" t="s">
        <v>428</v>
      </c>
      <c r="E385" s="257" t="s">
        <v>21</v>
      </c>
      <c r="F385" s="258" t="s">
        <v>6992</v>
      </c>
      <c r="G385" s="256"/>
      <c r="H385" s="257" t="s">
        <v>21</v>
      </c>
      <c r="I385" s="259"/>
      <c r="J385" s="256"/>
      <c r="K385" s="256"/>
      <c r="L385" s="260"/>
      <c r="M385" s="261"/>
      <c r="N385" s="262"/>
      <c r="O385" s="262"/>
      <c r="P385" s="262"/>
      <c r="Q385" s="262"/>
      <c r="R385" s="262"/>
      <c r="S385" s="262"/>
      <c r="T385" s="263"/>
      <c r="AT385" s="264" t="s">
        <v>428</v>
      </c>
      <c r="AU385" s="264" t="s">
        <v>86</v>
      </c>
      <c r="AV385" s="12" t="s">
        <v>83</v>
      </c>
      <c r="AW385" s="12" t="s">
        <v>39</v>
      </c>
      <c r="AX385" s="12" t="s">
        <v>76</v>
      </c>
      <c r="AY385" s="264" t="s">
        <v>414</v>
      </c>
    </row>
    <row r="386" s="13" customFormat="1">
      <c r="B386" s="265"/>
      <c r="C386" s="266"/>
      <c r="D386" s="252" t="s">
        <v>428</v>
      </c>
      <c r="E386" s="267" t="s">
        <v>21</v>
      </c>
      <c r="F386" s="268" t="s">
        <v>690</v>
      </c>
      <c r="G386" s="266"/>
      <c r="H386" s="269">
        <v>16</v>
      </c>
      <c r="I386" s="270"/>
      <c r="J386" s="266"/>
      <c r="K386" s="266"/>
      <c r="L386" s="271"/>
      <c r="M386" s="272"/>
      <c r="N386" s="273"/>
      <c r="O386" s="273"/>
      <c r="P386" s="273"/>
      <c r="Q386" s="273"/>
      <c r="R386" s="273"/>
      <c r="S386" s="273"/>
      <c r="T386" s="274"/>
      <c r="AT386" s="275" t="s">
        <v>428</v>
      </c>
      <c r="AU386" s="275" t="s">
        <v>86</v>
      </c>
      <c r="AV386" s="13" t="s">
        <v>86</v>
      </c>
      <c r="AW386" s="13" t="s">
        <v>39</v>
      </c>
      <c r="AX386" s="13" t="s">
        <v>83</v>
      </c>
      <c r="AY386" s="275" t="s">
        <v>414</v>
      </c>
    </row>
    <row r="387" s="1" customFormat="1" ht="38.25" customHeight="1">
      <c r="B387" s="47"/>
      <c r="C387" s="298" t="s">
        <v>1191</v>
      </c>
      <c r="D387" s="298" t="s">
        <v>841</v>
      </c>
      <c r="E387" s="299" t="s">
        <v>7093</v>
      </c>
      <c r="F387" s="300" t="s">
        <v>7094</v>
      </c>
      <c r="G387" s="301" t="s">
        <v>4084</v>
      </c>
      <c r="H387" s="302">
        <v>4</v>
      </c>
      <c r="I387" s="303"/>
      <c r="J387" s="304">
        <f>ROUND(I387*H387,2)</f>
        <v>0</v>
      </c>
      <c r="K387" s="300" t="s">
        <v>21</v>
      </c>
      <c r="L387" s="305"/>
      <c r="M387" s="306" t="s">
        <v>21</v>
      </c>
      <c r="N387" s="307" t="s">
        <v>47</v>
      </c>
      <c r="O387" s="48"/>
      <c r="P387" s="249">
        <f>O387*H387</f>
        <v>0</v>
      </c>
      <c r="Q387" s="249">
        <v>0</v>
      </c>
      <c r="R387" s="249">
        <f>Q387*H387</f>
        <v>0</v>
      </c>
      <c r="S387" s="249">
        <v>0</v>
      </c>
      <c r="T387" s="250">
        <f>S387*H387</f>
        <v>0</v>
      </c>
      <c r="AR387" s="25" t="s">
        <v>818</v>
      </c>
      <c r="AT387" s="25" t="s">
        <v>841</v>
      </c>
      <c r="AU387" s="25" t="s">
        <v>86</v>
      </c>
      <c r="AY387" s="25" t="s">
        <v>414</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690</v>
      </c>
      <c r="BM387" s="25" t="s">
        <v>7095</v>
      </c>
    </row>
    <row r="388" s="12" customFormat="1">
      <c r="B388" s="255"/>
      <c r="C388" s="256"/>
      <c r="D388" s="252" t="s">
        <v>428</v>
      </c>
      <c r="E388" s="257" t="s">
        <v>21</v>
      </c>
      <c r="F388" s="258" t="s">
        <v>6992</v>
      </c>
      <c r="G388" s="256"/>
      <c r="H388" s="257" t="s">
        <v>21</v>
      </c>
      <c r="I388" s="259"/>
      <c r="J388" s="256"/>
      <c r="K388" s="256"/>
      <c r="L388" s="260"/>
      <c r="M388" s="261"/>
      <c r="N388" s="262"/>
      <c r="O388" s="262"/>
      <c r="P388" s="262"/>
      <c r="Q388" s="262"/>
      <c r="R388" s="262"/>
      <c r="S388" s="262"/>
      <c r="T388" s="263"/>
      <c r="AT388" s="264" t="s">
        <v>428</v>
      </c>
      <c r="AU388" s="264" t="s">
        <v>86</v>
      </c>
      <c r="AV388" s="12" t="s">
        <v>83</v>
      </c>
      <c r="AW388" s="12" t="s">
        <v>39</v>
      </c>
      <c r="AX388" s="12" t="s">
        <v>76</v>
      </c>
      <c r="AY388" s="264" t="s">
        <v>414</v>
      </c>
    </row>
    <row r="389" s="13" customFormat="1">
      <c r="B389" s="265"/>
      <c r="C389" s="266"/>
      <c r="D389" s="252" t="s">
        <v>428</v>
      </c>
      <c r="E389" s="267" t="s">
        <v>21</v>
      </c>
      <c r="F389" s="268" t="s">
        <v>422</v>
      </c>
      <c r="G389" s="266"/>
      <c r="H389" s="269">
        <v>4</v>
      </c>
      <c r="I389" s="270"/>
      <c r="J389" s="266"/>
      <c r="K389" s="266"/>
      <c r="L389" s="271"/>
      <c r="M389" s="272"/>
      <c r="N389" s="273"/>
      <c r="O389" s="273"/>
      <c r="P389" s="273"/>
      <c r="Q389" s="273"/>
      <c r="R389" s="273"/>
      <c r="S389" s="273"/>
      <c r="T389" s="274"/>
      <c r="AT389" s="275" t="s">
        <v>428</v>
      </c>
      <c r="AU389" s="275" t="s">
        <v>86</v>
      </c>
      <c r="AV389" s="13" t="s">
        <v>86</v>
      </c>
      <c r="AW389" s="13" t="s">
        <v>39</v>
      </c>
      <c r="AX389" s="13" t="s">
        <v>76</v>
      </c>
      <c r="AY389" s="275" t="s">
        <v>414</v>
      </c>
    </row>
    <row r="390" s="15" customFormat="1">
      <c r="B390" s="287"/>
      <c r="C390" s="288"/>
      <c r="D390" s="252" t="s">
        <v>428</v>
      </c>
      <c r="E390" s="289" t="s">
        <v>21</v>
      </c>
      <c r="F390" s="290" t="s">
        <v>235</v>
      </c>
      <c r="G390" s="288"/>
      <c r="H390" s="291">
        <v>4</v>
      </c>
      <c r="I390" s="292"/>
      <c r="J390" s="288"/>
      <c r="K390" s="288"/>
      <c r="L390" s="293"/>
      <c r="M390" s="294"/>
      <c r="N390" s="295"/>
      <c r="O390" s="295"/>
      <c r="P390" s="295"/>
      <c r="Q390" s="295"/>
      <c r="R390" s="295"/>
      <c r="S390" s="295"/>
      <c r="T390" s="296"/>
      <c r="AT390" s="297" t="s">
        <v>428</v>
      </c>
      <c r="AU390" s="297" t="s">
        <v>86</v>
      </c>
      <c r="AV390" s="15" t="s">
        <v>422</v>
      </c>
      <c r="AW390" s="15" t="s">
        <v>39</v>
      </c>
      <c r="AX390" s="15" t="s">
        <v>83</v>
      </c>
      <c r="AY390" s="297" t="s">
        <v>414</v>
      </c>
    </row>
    <row r="391" s="1" customFormat="1" ht="25.5" customHeight="1">
      <c r="B391" s="47"/>
      <c r="C391" s="298" t="s">
        <v>1199</v>
      </c>
      <c r="D391" s="298" t="s">
        <v>841</v>
      </c>
      <c r="E391" s="299" t="s">
        <v>7096</v>
      </c>
      <c r="F391" s="300" t="s">
        <v>7097</v>
      </c>
      <c r="G391" s="301" t="s">
        <v>4084</v>
      </c>
      <c r="H391" s="302">
        <v>4</v>
      </c>
      <c r="I391" s="303"/>
      <c r="J391" s="304">
        <f>ROUND(I391*H391,2)</f>
        <v>0</v>
      </c>
      <c r="K391" s="300" t="s">
        <v>21</v>
      </c>
      <c r="L391" s="305"/>
      <c r="M391" s="306" t="s">
        <v>21</v>
      </c>
      <c r="N391" s="307" t="s">
        <v>47</v>
      </c>
      <c r="O391" s="48"/>
      <c r="P391" s="249">
        <f>O391*H391</f>
        <v>0</v>
      </c>
      <c r="Q391" s="249">
        <v>0</v>
      </c>
      <c r="R391" s="249">
        <f>Q391*H391</f>
        <v>0</v>
      </c>
      <c r="S391" s="249">
        <v>0</v>
      </c>
      <c r="T391" s="250">
        <f>S391*H391</f>
        <v>0</v>
      </c>
      <c r="AR391" s="25" t="s">
        <v>818</v>
      </c>
      <c r="AT391" s="25" t="s">
        <v>841</v>
      </c>
      <c r="AU391" s="25" t="s">
        <v>86</v>
      </c>
      <c r="AY391" s="25" t="s">
        <v>414</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690</v>
      </c>
      <c r="BM391" s="25" t="s">
        <v>7098</v>
      </c>
    </row>
    <row r="392" s="12" customFormat="1">
      <c r="B392" s="255"/>
      <c r="C392" s="256"/>
      <c r="D392" s="252" t="s">
        <v>428</v>
      </c>
      <c r="E392" s="257" t="s">
        <v>21</v>
      </c>
      <c r="F392" s="258" t="s">
        <v>6992</v>
      </c>
      <c r="G392" s="256"/>
      <c r="H392" s="257" t="s">
        <v>21</v>
      </c>
      <c r="I392" s="259"/>
      <c r="J392" s="256"/>
      <c r="K392" s="256"/>
      <c r="L392" s="260"/>
      <c r="M392" s="261"/>
      <c r="N392" s="262"/>
      <c r="O392" s="262"/>
      <c r="P392" s="262"/>
      <c r="Q392" s="262"/>
      <c r="R392" s="262"/>
      <c r="S392" s="262"/>
      <c r="T392" s="263"/>
      <c r="AT392" s="264" t="s">
        <v>428</v>
      </c>
      <c r="AU392" s="264" t="s">
        <v>86</v>
      </c>
      <c r="AV392" s="12" t="s">
        <v>83</v>
      </c>
      <c r="AW392" s="12" t="s">
        <v>39</v>
      </c>
      <c r="AX392" s="12" t="s">
        <v>76</v>
      </c>
      <c r="AY392" s="264" t="s">
        <v>414</v>
      </c>
    </row>
    <row r="393" s="13" customFormat="1">
      <c r="B393" s="265"/>
      <c r="C393" s="266"/>
      <c r="D393" s="252" t="s">
        <v>428</v>
      </c>
      <c r="E393" s="267" t="s">
        <v>21</v>
      </c>
      <c r="F393" s="268" t="s">
        <v>422</v>
      </c>
      <c r="G393" s="266"/>
      <c r="H393" s="269">
        <v>4</v>
      </c>
      <c r="I393" s="270"/>
      <c r="J393" s="266"/>
      <c r="K393" s="266"/>
      <c r="L393" s="271"/>
      <c r="M393" s="272"/>
      <c r="N393" s="273"/>
      <c r="O393" s="273"/>
      <c r="P393" s="273"/>
      <c r="Q393" s="273"/>
      <c r="R393" s="273"/>
      <c r="S393" s="273"/>
      <c r="T393" s="274"/>
      <c r="AT393" s="275" t="s">
        <v>428</v>
      </c>
      <c r="AU393" s="275" t="s">
        <v>86</v>
      </c>
      <c r="AV393" s="13" t="s">
        <v>86</v>
      </c>
      <c r="AW393" s="13" t="s">
        <v>39</v>
      </c>
      <c r="AX393" s="13" t="s">
        <v>83</v>
      </c>
      <c r="AY393" s="275" t="s">
        <v>414</v>
      </c>
    </row>
    <row r="394" s="1" customFormat="1" ht="16.5" customHeight="1">
      <c r="B394" s="47"/>
      <c r="C394" s="298" t="s">
        <v>1204</v>
      </c>
      <c r="D394" s="298" t="s">
        <v>841</v>
      </c>
      <c r="E394" s="299" t="s">
        <v>7099</v>
      </c>
      <c r="F394" s="300" t="s">
        <v>7100</v>
      </c>
      <c r="G394" s="301" t="s">
        <v>4084</v>
      </c>
      <c r="H394" s="302">
        <v>2180</v>
      </c>
      <c r="I394" s="303"/>
      <c r="J394" s="304">
        <f>ROUND(I394*H394,2)</f>
        <v>0</v>
      </c>
      <c r="K394" s="300" t="s">
        <v>21</v>
      </c>
      <c r="L394" s="305"/>
      <c r="M394" s="306" t="s">
        <v>21</v>
      </c>
      <c r="N394" s="307" t="s">
        <v>47</v>
      </c>
      <c r="O394" s="48"/>
      <c r="P394" s="249">
        <f>O394*H394</f>
        <v>0</v>
      </c>
      <c r="Q394" s="249">
        <v>0</v>
      </c>
      <c r="R394" s="249">
        <f>Q394*H394</f>
        <v>0</v>
      </c>
      <c r="S394" s="249">
        <v>0</v>
      </c>
      <c r="T394" s="250">
        <f>S394*H394</f>
        <v>0</v>
      </c>
      <c r="AR394" s="25" t="s">
        <v>818</v>
      </c>
      <c r="AT394" s="25" t="s">
        <v>841</v>
      </c>
      <c r="AU394" s="25" t="s">
        <v>86</v>
      </c>
      <c r="AY394" s="25" t="s">
        <v>414</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690</v>
      </c>
      <c r="BM394" s="25" t="s">
        <v>7101</v>
      </c>
    </row>
    <row r="395" s="12" customFormat="1">
      <c r="B395" s="255"/>
      <c r="C395" s="256"/>
      <c r="D395" s="252" t="s">
        <v>428</v>
      </c>
      <c r="E395" s="257" t="s">
        <v>21</v>
      </c>
      <c r="F395" s="258" t="s">
        <v>6992</v>
      </c>
      <c r="G395" s="256"/>
      <c r="H395" s="257" t="s">
        <v>21</v>
      </c>
      <c r="I395" s="259"/>
      <c r="J395" s="256"/>
      <c r="K395" s="256"/>
      <c r="L395" s="260"/>
      <c r="M395" s="261"/>
      <c r="N395" s="262"/>
      <c r="O395" s="262"/>
      <c r="P395" s="262"/>
      <c r="Q395" s="262"/>
      <c r="R395" s="262"/>
      <c r="S395" s="262"/>
      <c r="T395" s="263"/>
      <c r="AT395" s="264" t="s">
        <v>428</v>
      </c>
      <c r="AU395" s="264" t="s">
        <v>86</v>
      </c>
      <c r="AV395" s="12" t="s">
        <v>83</v>
      </c>
      <c r="AW395" s="12" t="s">
        <v>39</v>
      </c>
      <c r="AX395" s="12" t="s">
        <v>76</v>
      </c>
      <c r="AY395" s="264" t="s">
        <v>414</v>
      </c>
    </row>
    <row r="396" s="13" customFormat="1">
      <c r="B396" s="265"/>
      <c r="C396" s="266"/>
      <c r="D396" s="252" t="s">
        <v>428</v>
      </c>
      <c r="E396" s="267" t="s">
        <v>21</v>
      </c>
      <c r="F396" s="268" t="s">
        <v>7102</v>
      </c>
      <c r="G396" s="266"/>
      <c r="H396" s="269">
        <v>2180</v>
      </c>
      <c r="I396" s="270"/>
      <c r="J396" s="266"/>
      <c r="K396" s="266"/>
      <c r="L396" s="271"/>
      <c r="M396" s="272"/>
      <c r="N396" s="273"/>
      <c r="O396" s="273"/>
      <c r="P396" s="273"/>
      <c r="Q396" s="273"/>
      <c r="R396" s="273"/>
      <c r="S396" s="273"/>
      <c r="T396" s="274"/>
      <c r="AT396" s="275" t="s">
        <v>428</v>
      </c>
      <c r="AU396" s="275" t="s">
        <v>86</v>
      </c>
      <c r="AV396" s="13" t="s">
        <v>86</v>
      </c>
      <c r="AW396" s="13" t="s">
        <v>39</v>
      </c>
      <c r="AX396" s="13" t="s">
        <v>76</v>
      </c>
      <c r="AY396" s="275" t="s">
        <v>414</v>
      </c>
    </row>
    <row r="397" s="15" customFormat="1">
      <c r="B397" s="287"/>
      <c r="C397" s="288"/>
      <c r="D397" s="252" t="s">
        <v>428</v>
      </c>
      <c r="E397" s="289" t="s">
        <v>21</v>
      </c>
      <c r="F397" s="290" t="s">
        <v>235</v>
      </c>
      <c r="G397" s="288"/>
      <c r="H397" s="291">
        <v>2180</v>
      </c>
      <c r="I397" s="292"/>
      <c r="J397" s="288"/>
      <c r="K397" s="288"/>
      <c r="L397" s="293"/>
      <c r="M397" s="294"/>
      <c r="N397" s="295"/>
      <c r="O397" s="295"/>
      <c r="P397" s="295"/>
      <c r="Q397" s="295"/>
      <c r="R397" s="295"/>
      <c r="S397" s="295"/>
      <c r="T397" s="296"/>
      <c r="AT397" s="297" t="s">
        <v>428</v>
      </c>
      <c r="AU397" s="297" t="s">
        <v>86</v>
      </c>
      <c r="AV397" s="15" t="s">
        <v>422</v>
      </c>
      <c r="AW397" s="15" t="s">
        <v>39</v>
      </c>
      <c r="AX397" s="15" t="s">
        <v>83</v>
      </c>
      <c r="AY397" s="297" t="s">
        <v>414</v>
      </c>
    </row>
    <row r="398" s="1" customFormat="1" ht="16.5" customHeight="1">
      <c r="B398" s="47"/>
      <c r="C398" s="298" t="s">
        <v>1210</v>
      </c>
      <c r="D398" s="298" t="s">
        <v>841</v>
      </c>
      <c r="E398" s="299" t="s">
        <v>7103</v>
      </c>
      <c r="F398" s="300" t="s">
        <v>7104</v>
      </c>
      <c r="G398" s="301" t="s">
        <v>4084</v>
      </c>
      <c r="H398" s="302">
        <v>762</v>
      </c>
      <c r="I398" s="303"/>
      <c r="J398" s="304">
        <f>ROUND(I398*H398,2)</f>
        <v>0</v>
      </c>
      <c r="K398" s="300" t="s">
        <v>21</v>
      </c>
      <c r="L398" s="305"/>
      <c r="M398" s="306" t="s">
        <v>21</v>
      </c>
      <c r="N398" s="307" t="s">
        <v>47</v>
      </c>
      <c r="O398" s="48"/>
      <c r="P398" s="249">
        <f>O398*H398</f>
        <v>0</v>
      </c>
      <c r="Q398" s="249">
        <v>0</v>
      </c>
      <c r="R398" s="249">
        <f>Q398*H398</f>
        <v>0</v>
      </c>
      <c r="S398" s="249">
        <v>0</v>
      </c>
      <c r="T398" s="250">
        <f>S398*H398</f>
        <v>0</v>
      </c>
      <c r="AR398" s="25" t="s">
        <v>818</v>
      </c>
      <c r="AT398" s="25" t="s">
        <v>841</v>
      </c>
      <c r="AU398" s="25" t="s">
        <v>86</v>
      </c>
      <c r="AY398" s="25" t="s">
        <v>414</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690</v>
      </c>
      <c r="BM398" s="25" t="s">
        <v>7105</v>
      </c>
    </row>
    <row r="399" s="12" customFormat="1">
      <c r="B399" s="255"/>
      <c r="C399" s="256"/>
      <c r="D399" s="252" t="s">
        <v>428</v>
      </c>
      <c r="E399" s="257" t="s">
        <v>21</v>
      </c>
      <c r="F399" s="258" t="s">
        <v>6992</v>
      </c>
      <c r="G399" s="256"/>
      <c r="H399" s="257" t="s">
        <v>21</v>
      </c>
      <c r="I399" s="259"/>
      <c r="J399" s="256"/>
      <c r="K399" s="256"/>
      <c r="L399" s="260"/>
      <c r="M399" s="261"/>
      <c r="N399" s="262"/>
      <c r="O399" s="262"/>
      <c r="P399" s="262"/>
      <c r="Q399" s="262"/>
      <c r="R399" s="262"/>
      <c r="S399" s="262"/>
      <c r="T399" s="263"/>
      <c r="AT399" s="264" t="s">
        <v>428</v>
      </c>
      <c r="AU399" s="264" t="s">
        <v>86</v>
      </c>
      <c r="AV399" s="12" t="s">
        <v>83</v>
      </c>
      <c r="AW399" s="12" t="s">
        <v>39</v>
      </c>
      <c r="AX399" s="12" t="s">
        <v>76</v>
      </c>
      <c r="AY399" s="264" t="s">
        <v>414</v>
      </c>
    </row>
    <row r="400" s="13" customFormat="1">
      <c r="B400" s="265"/>
      <c r="C400" s="266"/>
      <c r="D400" s="252" t="s">
        <v>428</v>
      </c>
      <c r="E400" s="267" t="s">
        <v>21</v>
      </c>
      <c r="F400" s="268" t="s">
        <v>2028</v>
      </c>
      <c r="G400" s="266"/>
      <c r="H400" s="269">
        <v>762</v>
      </c>
      <c r="I400" s="270"/>
      <c r="J400" s="266"/>
      <c r="K400" s="266"/>
      <c r="L400" s="271"/>
      <c r="M400" s="272"/>
      <c r="N400" s="273"/>
      <c r="O400" s="273"/>
      <c r="P400" s="273"/>
      <c r="Q400" s="273"/>
      <c r="R400" s="273"/>
      <c r="S400" s="273"/>
      <c r="T400" s="274"/>
      <c r="AT400" s="275" t="s">
        <v>428</v>
      </c>
      <c r="AU400" s="275" t="s">
        <v>86</v>
      </c>
      <c r="AV400" s="13" t="s">
        <v>86</v>
      </c>
      <c r="AW400" s="13" t="s">
        <v>39</v>
      </c>
      <c r="AX400" s="13" t="s">
        <v>83</v>
      </c>
      <c r="AY400" s="275" t="s">
        <v>414</v>
      </c>
    </row>
    <row r="401" s="1" customFormat="1" ht="16.5" customHeight="1">
      <c r="B401" s="47"/>
      <c r="C401" s="298" t="s">
        <v>1215</v>
      </c>
      <c r="D401" s="298" t="s">
        <v>841</v>
      </c>
      <c r="E401" s="299" t="s">
        <v>7106</v>
      </c>
      <c r="F401" s="300" t="s">
        <v>7107</v>
      </c>
      <c r="G401" s="301" t="s">
        <v>4084</v>
      </c>
      <c r="H401" s="302">
        <v>678</v>
      </c>
      <c r="I401" s="303"/>
      <c r="J401" s="304">
        <f>ROUND(I401*H401,2)</f>
        <v>0</v>
      </c>
      <c r="K401" s="300" t="s">
        <v>21</v>
      </c>
      <c r="L401" s="305"/>
      <c r="M401" s="306" t="s">
        <v>21</v>
      </c>
      <c r="N401" s="307" t="s">
        <v>47</v>
      </c>
      <c r="O401" s="48"/>
      <c r="P401" s="249">
        <f>O401*H401</f>
        <v>0</v>
      </c>
      <c r="Q401" s="249">
        <v>0</v>
      </c>
      <c r="R401" s="249">
        <f>Q401*H401</f>
        <v>0</v>
      </c>
      <c r="S401" s="249">
        <v>0</v>
      </c>
      <c r="T401" s="250">
        <f>S401*H401</f>
        <v>0</v>
      </c>
      <c r="AR401" s="25" t="s">
        <v>818</v>
      </c>
      <c r="AT401" s="25" t="s">
        <v>841</v>
      </c>
      <c r="AU401" s="25" t="s">
        <v>86</v>
      </c>
      <c r="AY401" s="25" t="s">
        <v>414</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690</v>
      </c>
      <c r="BM401" s="25" t="s">
        <v>7108</v>
      </c>
    </row>
    <row r="402" s="12" customFormat="1">
      <c r="B402" s="255"/>
      <c r="C402" s="256"/>
      <c r="D402" s="252" t="s">
        <v>428</v>
      </c>
      <c r="E402" s="257" t="s">
        <v>21</v>
      </c>
      <c r="F402" s="258" t="s">
        <v>6992</v>
      </c>
      <c r="G402" s="256"/>
      <c r="H402" s="257" t="s">
        <v>21</v>
      </c>
      <c r="I402" s="259"/>
      <c r="J402" s="256"/>
      <c r="K402" s="256"/>
      <c r="L402" s="260"/>
      <c r="M402" s="261"/>
      <c r="N402" s="262"/>
      <c r="O402" s="262"/>
      <c r="P402" s="262"/>
      <c r="Q402" s="262"/>
      <c r="R402" s="262"/>
      <c r="S402" s="262"/>
      <c r="T402" s="263"/>
      <c r="AT402" s="264" t="s">
        <v>428</v>
      </c>
      <c r="AU402" s="264" t="s">
        <v>86</v>
      </c>
      <c r="AV402" s="12" t="s">
        <v>83</v>
      </c>
      <c r="AW402" s="12" t="s">
        <v>39</v>
      </c>
      <c r="AX402" s="12" t="s">
        <v>76</v>
      </c>
      <c r="AY402" s="264" t="s">
        <v>414</v>
      </c>
    </row>
    <row r="403" s="13" customFormat="1">
      <c r="B403" s="265"/>
      <c r="C403" s="266"/>
      <c r="D403" s="252" t="s">
        <v>428</v>
      </c>
      <c r="E403" s="267" t="s">
        <v>21</v>
      </c>
      <c r="F403" s="268" t="s">
        <v>7109</v>
      </c>
      <c r="G403" s="266"/>
      <c r="H403" s="269">
        <v>678</v>
      </c>
      <c r="I403" s="270"/>
      <c r="J403" s="266"/>
      <c r="K403" s="266"/>
      <c r="L403" s="271"/>
      <c r="M403" s="272"/>
      <c r="N403" s="273"/>
      <c r="O403" s="273"/>
      <c r="P403" s="273"/>
      <c r="Q403" s="273"/>
      <c r="R403" s="273"/>
      <c r="S403" s="273"/>
      <c r="T403" s="274"/>
      <c r="AT403" s="275" t="s">
        <v>428</v>
      </c>
      <c r="AU403" s="275" t="s">
        <v>86</v>
      </c>
      <c r="AV403" s="13" t="s">
        <v>86</v>
      </c>
      <c r="AW403" s="13" t="s">
        <v>39</v>
      </c>
      <c r="AX403" s="13" t="s">
        <v>76</v>
      </c>
      <c r="AY403" s="275" t="s">
        <v>414</v>
      </c>
    </row>
    <row r="404" s="15" customFormat="1">
      <c r="B404" s="287"/>
      <c r="C404" s="288"/>
      <c r="D404" s="252" t="s">
        <v>428</v>
      </c>
      <c r="E404" s="289" t="s">
        <v>21</v>
      </c>
      <c r="F404" s="290" t="s">
        <v>235</v>
      </c>
      <c r="G404" s="288"/>
      <c r="H404" s="291">
        <v>678</v>
      </c>
      <c r="I404" s="292"/>
      <c r="J404" s="288"/>
      <c r="K404" s="288"/>
      <c r="L404" s="293"/>
      <c r="M404" s="294"/>
      <c r="N404" s="295"/>
      <c r="O404" s="295"/>
      <c r="P404" s="295"/>
      <c r="Q404" s="295"/>
      <c r="R404" s="295"/>
      <c r="S404" s="295"/>
      <c r="T404" s="296"/>
      <c r="AT404" s="297" t="s">
        <v>428</v>
      </c>
      <c r="AU404" s="297" t="s">
        <v>86</v>
      </c>
      <c r="AV404" s="15" t="s">
        <v>422</v>
      </c>
      <c r="AW404" s="15" t="s">
        <v>39</v>
      </c>
      <c r="AX404" s="15" t="s">
        <v>83</v>
      </c>
      <c r="AY404" s="297" t="s">
        <v>414</v>
      </c>
    </row>
    <row r="405" s="1" customFormat="1" ht="16.5" customHeight="1">
      <c r="B405" s="47"/>
      <c r="C405" s="298" t="s">
        <v>1220</v>
      </c>
      <c r="D405" s="298" t="s">
        <v>841</v>
      </c>
      <c r="E405" s="299" t="s">
        <v>7110</v>
      </c>
      <c r="F405" s="300" t="s">
        <v>7111</v>
      </c>
      <c r="G405" s="301" t="s">
        <v>4084</v>
      </c>
      <c r="H405" s="302">
        <v>345</v>
      </c>
      <c r="I405" s="303"/>
      <c r="J405" s="304">
        <f>ROUND(I405*H405,2)</f>
        <v>0</v>
      </c>
      <c r="K405" s="300" t="s">
        <v>21</v>
      </c>
      <c r="L405" s="305"/>
      <c r="M405" s="306" t="s">
        <v>21</v>
      </c>
      <c r="N405" s="307" t="s">
        <v>47</v>
      </c>
      <c r="O405" s="48"/>
      <c r="P405" s="249">
        <f>O405*H405</f>
        <v>0</v>
      </c>
      <c r="Q405" s="249">
        <v>0</v>
      </c>
      <c r="R405" s="249">
        <f>Q405*H405</f>
        <v>0</v>
      </c>
      <c r="S405" s="249">
        <v>0</v>
      </c>
      <c r="T405" s="250">
        <f>S405*H405</f>
        <v>0</v>
      </c>
      <c r="AR405" s="25" t="s">
        <v>818</v>
      </c>
      <c r="AT405" s="25" t="s">
        <v>841</v>
      </c>
      <c r="AU405" s="25" t="s">
        <v>86</v>
      </c>
      <c r="AY405" s="25" t="s">
        <v>414</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690</v>
      </c>
      <c r="BM405" s="25" t="s">
        <v>7112</v>
      </c>
    </row>
    <row r="406" s="12" customFormat="1">
      <c r="B406" s="255"/>
      <c r="C406" s="256"/>
      <c r="D406" s="252" t="s">
        <v>428</v>
      </c>
      <c r="E406" s="257" t="s">
        <v>21</v>
      </c>
      <c r="F406" s="258" t="s">
        <v>6992</v>
      </c>
      <c r="G406" s="256"/>
      <c r="H406" s="257" t="s">
        <v>21</v>
      </c>
      <c r="I406" s="259"/>
      <c r="J406" s="256"/>
      <c r="K406" s="256"/>
      <c r="L406" s="260"/>
      <c r="M406" s="261"/>
      <c r="N406" s="262"/>
      <c r="O406" s="262"/>
      <c r="P406" s="262"/>
      <c r="Q406" s="262"/>
      <c r="R406" s="262"/>
      <c r="S406" s="262"/>
      <c r="T406" s="263"/>
      <c r="AT406" s="264" t="s">
        <v>428</v>
      </c>
      <c r="AU406" s="264" t="s">
        <v>86</v>
      </c>
      <c r="AV406" s="12" t="s">
        <v>83</v>
      </c>
      <c r="AW406" s="12" t="s">
        <v>39</v>
      </c>
      <c r="AX406" s="12" t="s">
        <v>76</v>
      </c>
      <c r="AY406" s="264" t="s">
        <v>414</v>
      </c>
    </row>
    <row r="407" s="13" customFormat="1">
      <c r="B407" s="265"/>
      <c r="C407" s="266"/>
      <c r="D407" s="252" t="s">
        <v>428</v>
      </c>
      <c r="E407" s="267" t="s">
        <v>21</v>
      </c>
      <c r="F407" s="268" t="s">
        <v>2891</v>
      </c>
      <c r="G407" s="266"/>
      <c r="H407" s="269">
        <v>345</v>
      </c>
      <c r="I407" s="270"/>
      <c r="J407" s="266"/>
      <c r="K407" s="266"/>
      <c r="L407" s="271"/>
      <c r="M407" s="272"/>
      <c r="N407" s="273"/>
      <c r="O407" s="273"/>
      <c r="P407" s="273"/>
      <c r="Q407" s="273"/>
      <c r="R407" s="273"/>
      <c r="S407" s="273"/>
      <c r="T407" s="274"/>
      <c r="AT407" s="275" t="s">
        <v>428</v>
      </c>
      <c r="AU407" s="275" t="s">
        <v>86</v>
      </c>
      <c r="AV407" s="13" t="s">
        <v>86</v>
      </c>
      <c r="AW407" s="13" t="s">
        <v>39</v>
      </c>
      <c r="AX407" s="13" t="s">
        <v>83</v>
      </c>
      <c r="AY407" s="275" t="s">
        <v>414</v>
      </c>
    </row>
    <row r="408" s="1" customFormat="1" ht="16.5" customHeight="1">
      <c r="B408" s="47"/>
      <c r="C408" s="298" t="s">
        <v>1224</v>
      </c>
      <c r="D408" s="298" t="s">
        <v>841</v>
      </c>
      <c r="E408" s="299" t="s">
        <v>7113</v>
      </c>
      <c r="F408" s="300" t="s">
        <v>7114</v>
      </c>
      <c r="G408" s="301" t="s">
        <v>4084</v>
      </c>
      <c r="H408" s="302">
        <v>64</v>
      </c>
      <c r="I408" s="303"/>
      <c r="J408" s="304">
        <f>ROUND(I408*H408,2)</f>
        <v>0</v>
      </c>
      <c r="K408" s="300" t="s">
        <v>21</v>
      </c>
      <c r="L408" s="305"/>
      <c r="M408" s="306" t="s">
        <v>21</v>
      </c>
      <c r="N408" s="307" t="s">
        <v>47</v>
      </c>
      <c r="O408" s="48"/>
      <c r="P408" s="249">
        <f>O408*H408</f>
        <v>0</v>
      </c>
      <c r="Q408" s="249">
        <v>0</v>
      </c>
      <c r="R408" s="249">
        <f>Q408*H408</f>
        <v>0</v>
      </c>
      <c r="S408" s="249">
        <v>0</v>
      </c>
      <c r="T408" s="250">
        <f>S408*H408</f>
        <v>0</v>
      </c>
      <c r="AR408" s="25" t="s">
        <v>818</v>
      </c>
      <c r="AT408" s="25" t="s">
        <v>841</v>
      </c>
      <c r="AU408" s="25" t="s">
        <v>86</v>
      </c>
      <c r="AY408" s="25" t="s">
        <v>414</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690</v>
      </c>
      <c r="BM408" s="25" t="s">
        <v>7115</v>
      </c>
    </row>
    <row r="409" s="12" customFormat="1">
      <c r="B409" s="255"/>
      <c r="C409" s="256"/>
      <c r="D409" s="252" t="s">
        <v>428</v>
      </c>
      <c r="E409" s="257" t="s">
        <v>21</v>
      </c>
      <c r="F409" s="258" t="s">
        <v>6992</v>
      </c>
      <c r="G409" s="256"/>
      <c r="H409" s="257" t="s">
        <v>21</v>
      </c>
      <c r="I409" s="259"/>
      <c r="J409" s="256"/>
      <c r="K409" s="256"/>
      <c r="L409" s="260"/>
      <c r="M409" s="261"/>
      <c r="N409" s="262"/>
      <c r="O409" s="262"/>
      <c r="P409" s="262"/>
      <c r="Q409" s="262"/>
      <c r="R409" s="262"/>
      <c r="S409" s="262"/>
      <c r="T409" s="263"/>
      <c r="AT409" s="264" t="s">
        <v>428</v>
      </c>
      <c r="AU409" s="264" t="s">
        <v>86</v>
      </c>
      <c r="AV409" s="12" t="s">
        <v>83</v>
      </c>
      <c r="AW409" s="12" t="s">
        <v>39</v>
      </c>
      <c r="AX409" s="12" t="s">
        <v>76</v>
      </c>
      <c r="AY409" s="264" t="s">
        <v>414</v>
      </c>
    </row>
    <row r="410" s="13" customFormat="1">
      <c r="B410" s="265"/>
      <c r="C410" s="266"/>
      <c r="D410" s="252" t="s">
        <v>428</v>
      </c>
      <c r="E410" s="267" t="s">
        <v>21</v>
      </c>
      <c r="F410" s="268" t="s">
        <v>1115</v>
      </c>
      <c r="G410" s="266"/>
      <c r="H410" s="269">
        <v>64</v>
      </c>
      <c r="I410" s="270"/>
      <c r="J410" s="266"/>
      <c r="K410" s="266"/>
      <c r="L410" s="271"/>
      <c r="M410" s="272"/>
      <c r="N410" s="273"/>
      <c r="O410" s="273"/>
      <c r="P410" s="273"/>
      <c r="Q410" s="273"/>
      <c r="R410" s="273"/>
      <c r="S410" s="273"/>
      <c r="T410" s="274"/>
      <c r="AT410" s="275" t="s">
        <v>428</v>
      </c>
      <c r="AU410" s="275" t="s">
        <v>86</v>
      </c>
      <c r="AV410" s="13" t="s">
        <v>86</v>
      </c>
      <c r="AW410" s="13" t="s">
        <v>39</v>
      </c>
      <c r="AX410" s="13" t="s">
        <v>76</v>
      </c>
      <c r="AY410" s="275" t="s">
        <v>414</v>
      </c>
    </row>
    <row r="411" s="15" customFormat="1">
      <c r="B411" s="287"/>
      <c r="C411" s="288"/>
      <c r="D411" s="252" t="s">
        <v>428</v>
      </c>
      <c r="E411" s="289" t="s">
        <v>21</v>
      </c>
      <c r="F411" s="290" t="s">
        <v>235</v>
      </c>
      <c r="G411" s="288"/>
      <c r="H411" s="291">
        <v>64</v>
      </c>
      <c r="I411" s="292"/>
      <c r="J411" s="288"/>
      <c r="K411" s="288"/>
      <c r="L411" s="293"/>
      <c r="M411" s="294"/>
      <c r="N411" s="295"/>
      <c r="O411" s="295"/>
      <c r="P411" s="295"/>
      <c r="Q411" s="295"/>
      <c r="R411" s="295"/>
      <c r="S411" s="295"/>
      <c r="T411" s="296"/>
      <c r="AT411" s="297" t="s">
        <v>428</v>
      </c>
      <c r="AU411" s="297" t="s">
        <v>86</v>
      </c>
      <c r="AV411" s="15" t="s">
        <v>422</v>
      </c>
      <c r="AW411" s="15" t="s">
        <v>39</v>
      </c>
      <c r="AX411" s="15" t="s">
        <v>83</v>
      </c>
      <c r="AY411" s="297" t="s">
        <v>414</v>
      </c>
    </row>
    <row r="412" s="1" customFormat="1" ht="16.5" customHeight="1">
      <c r="B412" s="47"/>
      <c r="C412" s="298" t="s">
        <v>1228</v>
      </c>
      <c r="D412" s="298" t="s">
        <v>841</v>
      </c>
      <c r="E412" s="299" t="s">
        <v>7116</v>
      </c>
      <c r="F412" s="300" t="s">
        <v>7117</v>
      </c>
      <c r="G412" s="301" t="s">
        <v>4084</v>
      </c>
      <c r="H412" s="302">
        <v>2065</v>
      </c>
      <c r="I412" s="303"/>
      <c r="J412" s="304">
        <f>ROUND(I412*H412,2)</f>
        <v>0</v>
      </c>
      <c r="K412" s="300" t="s">
        <v>21</v>
      </c>
      <c r="L412" s="305"/>
      <c r="M412" s="306" t="s">
        <v>21</v>
      </c>
      <c r="N412" s="307" t="s">
        <v>47</v>
      </c>
      <c r="O412" s="48"/>
      <c r="P412" s="249">
        <f>O412*H412</f>
        <v>0</v>
      </c>
      <c r="Q412" s="249">
        <v>0</v>
      </c>
      <c r="R412" s="249">
        <f>Q412*H412</f>
        <v>0</v>
      </c>
      <c r="S412" s="249">
        <v>0</v>
      </c>
      <c r="T412" s="250">
        <f>S412*H412</f>
        <v>0</v>
      </c>
      <c r="AR412" s="25" t="s">
        <v>818</v>
      </c>
      <c r="AT412" s="25" t="s">
        <v>841</v>
      </c>
      <c r="AU412" s="25" t="s">
        <v>86</v>
      </c>
      <c r="AY412" s="25" t="s">
        <v>414</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690</v>
      </c>
      <c r="BM412" s="25" t="s">
        <v>7118</v>
      </c>
    </row>
    <row r="413" s="12" customFormat="1">
      <c r="B413" s="255"/>
      <c r="C413" s="256"/>
      <c r="D413" s="252" t="s">
        <v>428</v>
      </c>
      <c r="E413" s="257" t="s">
        <v>21</v>
      </c>
      <c r="F413" s="258" t="s">
        <v>6992</v>
      </c>
      <c r="G413" s="256"/>
      <c r="H413" s="257" t="s">
        <v>21</v>
      </c>
      <c r="I413" s="259"/>
      <c r="J413" s="256"/>
      <c r="K413" s="256"/>
      <c r="L413" s="260"/>
      <c r="M413" s="261"/>
      <c r="N413" s="262"/>
      <c r="O413" s="262"/>
      <c r="P413" s="262"/>
      <c r="Q413" s="262"/>
      <c r="R413" s="262"/>
      <c r="S413" s="262"/>
      <c r="T413" s="263"/>
      <c r="AT413" s="264" t="s">
        <v>428</v>
      </c>
      <c r="AU413" s="264" t="s">
        <v>86</v>
      </c>
      <c r="AV413" s="12" t="s">
        <v>83</v>
      </c>
      <c r="AW413" s="12" t="s">
        <v>39</v>
      </c>
      <c r="AX413" s="12" t="s">
        <v>76</v>
      </c>
      <c r="AY413" s="264" t="s">
        <v>414</v>
      </c>
    </row>
    <row r="414" s="13" customFormat="1">
      <c r="B414" s="265"/>
      <c r="C414" s="266"/>
      <c r="D414" s="252" t="s">
        <v>428</v>
      </c>
      <c r="E414" s="267" t="s">
        <v>21</v>
      </c>
      <c r="F414" s="268" t="s">
        <v>7119</v>
      </c>
      <c r="G414" s="266"/>
      <c r="H414" s="269">
        <v>2065</v>
      </c>
      <c r="I414" s="270"/>
      <c r="J414" s="266"/>
      <c r="K414" s="266"/>
      <c r="L414" s="271"/>
      <c r="M414" s="272"/>
      <c r="N414" s="273"/>
      <c r="O414" s="273"/>
      <c r="P414" s="273"/>
      <c r="Q414" s="273"/>
      <c r="R414" s="273"/>
      <c r="S414" s="273"/>
      <c r="T414" s="274"/>
      <c r="AT414" s="275" t="s">
        <v>428</v>
      </c>
      <c r="AU414" s="275" t="s">
        <v>86</v>
      </c>
      <c r="AV414" s="13" t="s">
        <v>86</v>
      </c>
      <c r="AW414" s="13" t="s">
        <v>39</v>
      </c>
      <c r="AX414" s="13" t="s">
        <v>83</v>
      </c>
      <c r="AY414" s="275" t="s">
        <v>414</v>
      </c>
    </row>
    <row r="415" s="1" customFormat="1" ht="16.5" customHeight="1">
      <c r="B415" s="47"/>
      <c r="C415" s="298" t="s">
        <v>1233</v>
      </c>
      <c r="D415" s="298" t="s">
        <v>841</v>
      </c>
      <c r="E415" s="299" t="s">
        <v>7120</v>
      </c>
      <c r="F415" s="300" t="s">
        <v>7121</v>
      </c>
      <c r="G415" s="301" t="s">
        <v>4084</v>
      </c>
      <c r="H415" s="302">
        <v>845</v>
      </c>
      <c r="I415" s="303"/>
      <c r="J415" s="304">
        <f>ROUND(I415*H415,2)</f>
        <v>0</v>
      </c>
      <c r="K415" s="300" t="s">
        <v>21</v>
      </c>
      <c r="L415" s="305"/>
      <c r="M415" s="306" t="s">
        <v>21</v>
      </c>
      <c r="N415" s="307" t="s">
        <v>47</v>
      </c>
      <c r="O415" s="48"/>
      <c r="P415" s="249">
        <f>O415*H415</f>
        <v>0</v>
      </c>
      <c r="Q415" s="249">
        <v>0</v>
      </c>
      <c r="R415" s="249">
        <f>Q415*H415</f>
        <v>0</v>
      </c>
      <c r="S415" s="249">
        <v>0</v>
      </c>
      <c r="T415" s="250">
        <f>S415*H415</f>
        <v>0</v>
      </c>
      <c r="AR415" s="25" t="s">
        <v>818</v>
      </c>
      <c r="AT415" s="25" t="s">
        <v>841</v>
      </c>
      <c r="AU415" s="25" t="s">
        <v>86</v>
      </c>
      <c r="AY415" s="25" t="s">
        <v>414</v>
      </c>
      <c r="BE415" s="251">
        <f>IF(N415="základní",J415,0)</f>
        <v>0</v>
      </c>
      <c r="BF415" s="251">
        <f>IF(N415="snížená",J415,0)</f>
        <v>0</v>
      </c>
      <c r="BG415" s="251">
        <f>IF(N415="zákl. přenesená",J415,0)</f>
        <v>0</v>
      </c>
      <c r="BH415" s="251">
        <f>IF(N415="sníž. přenesená",J415,0)</f>
        <v>0</v>
      </c>
      <c r="BI415" s="251">
        <f>IF(N415="nulová",J415,0)</f>
        <v>0</v>
      </c>
      <c r="BJ415" s="25" t="s">
        <v>83</v>
      </c>
      <c r="BK415" s="251">
        <f>ROUND(I415*H415,2)</f>
        <v>0</v>
      </c>
      <c r="BL415" s="25" t="s">
        <v>690</v>
      </c>
      <c r="BM415" s="25" t="s">
        <v>7122</v>
      </c>
    </row>
    <row r="416" s="12" customFormat="1">
      <c r="B416" s="255"/>
      <c r="C416" s="256"/>
      <c r="D416" s="252" t="s">
        <v>428</v>
      </c>
      <c r="E416" s="257" t="s">
        <v>21</v>
      </c>
      <c r="F416" s="258" t="s">
        <v>6992</v>
      </c>
      <c r="G416" s="256"/>
      <c r="H416" s="257" t="s">
        <v>21</v>
      </c>
      <c r="I416" s="259"/>
      <c r="J416" s="256"/>
      <c r="K416" s="256"/>
      <c r="L416" s="260"/>
      <c r="M416" s="261"/>
      <c r="N416" s="262"/>
      <c r="O416" s="262"/>
      <c r="P416" s="262"/>
      <c r="Q416" s="262"/>
      <c r="R416" s="262"/>
      <c r="S416" s="262"/>
      <c r="T416" s="263"/>
      <c r="AT416" s="264" t="s">
        <v>428</v>
      </c>
      <c r="AU416" s="264" t="s">
        <v>86</v>
      </c>
      <c r="AV416" s="12" t="s">
        <v>83</v>
      </c>
      <c r="AW416" s="12" t="s">
        <v>39</v>
      </c>
      <c r="AX416" s="12" t="s">
        <v>76</v>
      </c>
      <c r="AY416" s="264" t="s">
        <v>414</v>
      </c>
    </row>
    <row r="417" s="13" customFormat="1">
      <c r="B417" s="265"/>
      <c r="C417" s="266"/>
      <c r="D417" s="252" t="s">
        <v>428</v>
      </c>
      <c r="E417" s="267" t="s">
        <v>21</v>
      </c>
      <c r="F417" s="268" t="s">
        <v>7123</v>
      </c>
      <c r="G417" s="266"/>
      <c r="H417" s="269">
        <v>845</v>
      </c>
      <c r="I417" s="270"/>
      <c r="J417" s="266"/>
      <c r="K417" s="266"/>
      <c r="L417" s="271"/>
      <c r="M417" s="272"/>
      <c r="N417" s="273"/>
      <c r="O417" s="273"/>
      <c r="P417" s="273"/>
      <c r="Q417" s="273"/>
      <c r="R417" s="273"/>
      <c r="S417" s="273"/>
      <c r="T417" s="274"/>
      <c r="AT417" s="275" t="s">
        <v>428</v>
      </c>
      <c r="AU417" s="275" t="s">
        <v>86</v>
      </c>
      <c r="AV417" s="13" t="s">
        <v>86</v>
      </c>
      <c r="AW417" s="13" t="s">
        <v>39</v>
      </c>
      <c r="AX417" s="13" t="s">
        <v>76</v>
      </c>
      <c r="AY417" s="275" t="s">
        <v>414</v>
      </c>
    </row>
    <row r="418" s="15" customFormat="1">
      <c r="B418" s="287"/>
      <c r="C418" s="288"/>
      <c r="D418" s="252" t="s">
        <v>428</v>
      </c>
      <c r="E418" s="289" t="s">
        <v>21</v>
      </c>
      <c r="F418" s="290" t="s">
        <v>235</v>
      </c>
      <c r="G418" s="288"/>
      <c r="H418" s="291">
        <v>845</v>
      </c>
      <c r="I418" s="292"/>
      <c r="J418" s="288"/>
      <c r="K418" s="288"/>
      <c r="L418" s="293"/>
      <c r="M418" s="294"/>
      <c r="N418" s="295"/>
      <c r="O418" s="295"/>
      <c r="P418" s="295"/>
      <c r="Q418" s="295"/>
      <c r="R418" s="295"/>
      <c r="S418" s="295"/>
      <c r="T418" s="296"/>
      <c r="AT418" s="297" t="s">
        <v>428</v>
      </c>
      <c r="AU418" s="297" t="s">
        <v>86</v>
      </c>
      <c r="AV418" s="15" t="s">
        <v>422</v>
      </c>
      <c r="AW418" s="15" t="s">
        <v>39</v>
      </c>
      <c r="AX418" s="15" t="s">
        <v>83</v>
      </c>
      <c r="AY418" s="297" t="s">
        <v>414</v>
      </c>
    </row>
    <row r="419" s="1" customFormat="1" ht="16.5" customHeight="1">
      <c r="B419" s="47"/>
      <c r="C419" s="298" t="s">
        <v>1237</v>
      </c>
      <c r="D419" s="298" t="s">
        <v>841</v>
      </c>
      <c r="E419" s="299" t="s">
        <v>7124</v>
      </c>
      <c r="F419" s="300" t="s">
        <v>7125</v>
      </c>
      <c r="G419" s="301" t="s">
        <v>4084</v>
      </c>
      <c r="H419" s="302">
        <v>576</v>
      </c>
      <c r="I419" s="303"/>
      <c r="J419" s="304">
        <f>ROUND(I419*H419,2)</f>
        <v>0</v>
      </c>
      <c r="K419" s="300" t="s">
        <v>21</v>
      </c>
      <c r="L419" s="305"/>
      <c r="M419" s="306" t="s">
        <v>21</v>
      </c>
      <c r="N419" s="307" t="s">
        <v>47</v>
      </c>
      <c r="O419" s="48"/>
      <c r="P419" s="249">
        <f>O419*H419</f>
        <v>0</v>
      </c>
      <c r="Q419" s="249">
        <v>0</v>
      </c>
      <c r="R419" s="249">
        <f>Q419*H419</f>
        <v>0</v>
      </c>
      <c r="S419" s="249">
        <v>0</v>
      </c>
      <c r="T419" s="250">
        <f>S419*H419</f>
        <v>0</v>
      </c>
      <c r="AR419" s="25" t="s">
        <v>818</v>
      </c>
      <c r="AT419" s="25" t="s">
        <v>841</v>
      </c>
      <c r="AU419" s="25" t="s">
        <v>86</v>
      </c>
      <c r="AY419" s="25" t="s">
        <v>414</v>
      </c>
      <c r="BE419" s="251">
        <f>IF(N419="základní",J419,0)</f>
        <v>0</v>
      </c>
      <c r="BF419" s="251">
        <f>IF(N419="snížená",J419,0)</f>
        <v>0</v>
      </c>
      <c r="BG419" s="251">
        <f>IF(N419="zákl. přenesená",J419,0)</f>
        <v>0</v>
      </c>
      <c r="BH419" s="251">
        <f>IF(N419="sníž. přenesená",J419,0)</f>
        <v>0</v>
      </c>
      <c r="BI419" s="251">
        <f>IF(N419="nulová",J419,0)</f>
        <v>0</v>
      </c>
      <c r="BJ419" s="25" t="s">
        <v>83</v>
      </c>
      <c r="BK419" s="251">
        <f>ROUND(I419*H419,2)</f>
        <v>0</v>
      </c>
      <c r="BL419" s="25" t="s">
        <v>690</v>
      </c>
      <c r="BM419" s="25" t="s">
        <v>7126</v>
      </c>
    </row>
    <row r="420" s="12" customFormat="1">
      <c r="B420" s="255"/>
      <c r="C420" s="256"/>
      <c r="D420" s="252" t="s">
        <v>428</v>
      </c>
      <c r="E420" s="257" t="s">
        <v>21</v>
      </c>
      <c r="F420" s="258" t="s">
        <v>6992</v>
      </c>
      <c r="G420" s="256"/>
      <c r="H420" s="257" t="s">
        <v>21</v>
      </c>
      <c r="I420" s="259"/>
      <c r="J420" s="256"/>
      <c r="K420" s="256"/>
      <c r="L420" s="260"/>
      <c r="M420" s="261"/>
      <c r="N420" s="262"/>
      <c r="O420" s="262"/>
      <c r="P420" s="262"/>
      <c r="Q420" s="262"/>
      <c r="R420" s="262"/>
      <c r="S420" s="262"/>
      <c r="T420" s="263"/>
      <c r="AT420" s="264" t="s">
        <v>428</v>
      </c>
      <c r="AU420" s="264" t="s">
        <v>86</v>
      </c>
      <c r="AV420" s="12" t="s">
        <v>83</v>
      </c>
      <c r="AW420" s="12" t="s">
        <v>39</v>
      </c>
      <c r="AX420" s="12" t="s">
        <v>76</v>
      </c>
      <c r="AY420" s="264" t="s">
        <v>414</v>
      </c>
    </row>
    <row r="421" s="13" customFormat="1">
      <c r="B421" s="265"/>
      <c r="C421" s="266"/>
      <c r="D421" s="252" t="s">
        <v>428</v>
      </c>
      <c r="E421" s="267" t="s">
        <v>21</v>
      </c>
      <c r="F421" s="268" t="s">
        <v>7127</v>
      </c>
      <c r="G421" s="266"/>
      <c r="H421" s="269">
        <v>576</v>
      </c>
      <c r="I421" s="270"/>
      <c r="J421" s="266"/>
      <c r="K421" s="266"/>
      <c r="L421" s="271"/>
      <c r="M421" s="272"/>
      <c r="N421" s="273"/>
      <c r="O421" s="273"/>
      <c r="P421" s="273"/>
      <c r="Q421" s="273"/>
      <c r="R421" s="273"/>
      <c r="S421" s="273"/>
      <c r="T421" s="274"/>
      <c r="AT421" s="275" t="s">
        <v>428</v>
      </c>
      <c r="AU421" s="275" t="s">
        <v>86</v>
      </c>
      <c r="AV421" s="13" t="s">
        <v>86</v>
      </c>
      <c r="AW421" s="13" t="s">
        <v>39</v>
      </c>
      <c r="AX421" s="13" t="s">
        <v>83</v>
      </c>
      <c r="AY421" s="275" t="s">
        <v>414</v>
      </c>
    </row>
    <row r="422" s="1" customFormat="1" ht="16.5" customHeight="1">
      <c r="B422" s="47"/>
      <c r="C422" s="298" t="s">
        <v>1241</v>
      </c>
      <c r="D422" s="298" t="s">
        <v>841</v>
      </c>
      <c r="E422" s="299" t="s">
        <v>7128</v>
      </c>
      <c r="F422" s="300" t="s">
        <v>7125</v>
      </c>
      <c r="G422" s="301" t="s">
        <v>4084</v>
      </c>
      <c r="H422" s="302">
        <v>342</v>
      </c>
      <c r="I422" s="303"/>
      <c r="J422" s="304">
        <f>ROUND(I422*H422,2)</f>
        <v>0</v>
      </c>
      <c r="K422" s="300" t="s">
        <v>21</v>
      </c>
      <c r="L422" s="305"/>
      <c r="M422" s="306" t="s">
        <v>21</v>
      </c>
      <c r="N422" s="307" t="s">
        <v>47</v>
      </c>
      <c r="O422" s="48"/>
      <c r="P422" s="249">
        <f>O422*H422</f>
        <v>0</v>
      </c>
      <c r="Q422" s="249">
        <v>0</v>
      </c>
      <c r="R422" s="249">
        <f>Q422*H422</f>
        <v>0</v>
      </c>
      <c r="S422" s="249">
        <v>0</v>
      </c>
      <c r="T422" s="250">
        <f>S422*H422</f>
        <v>0</v>
      </c>
      <c r="AR422" s="25" t="s">
        <v>818</v>
      </c>
      <c r="AT422" s="25" t="s">
        <v>841</v>
      </c>
      <c r="AU422" s="25" t="s">
        <v>86</v>
      </c>
      <c r="AY422" s="25" t="s">
        <v>414</v>
      </c>
      <c r="BE422" s="251">
        <f>IF(N422="základní",J422,0)</f>
        <v>0</v>
      </c>
      <c r="BF422" s="251">
        <f>IF(N422="snížená",J422,0)</f>
        <v>0</v>
      </c>
      <c r="BG422" s="251">
        <f>IF(N422="zákl. přenesená",J422,0)</f>
        <v>0</v>
      </c>
      <c r="BH422" s="251">
        <f>IF(N422="sníž. přenesená",J422,0)</f>
        <v>0</v>
      </c>
      <c r="BI422" s="251">
        <f>IF(N422="nulová",J422,0)</f>
        <v>0</v>
      </c>
      <c r="BJ422" s="25" t="s">
        <v>83</v>
      </c>
      <c r="BK422" s="251">
        <f>ROUND(I422*H422,2)</f>
        <v>0</v>
      </c>
      <c r="BL422" s="25" t="s">
        <v>690</v>
      </c>
      <c r="BM422" s="25" t="s">
        <v>7129</v>
      </c>
    </row>
    <row r="423" s="12" customFormat="1">
      <c r="B423" s="255"/>
      <c r="C423" s="256"/>
      <c r="D423" s="252" t="s">
        <v>428</v>
      </c>
      <c r="E423" s="257" t="s">
        <v>21</v>
      </c>
      <c r="F423" s="258" t="s">
        <v>6992</v>
      </c>
      <c r="G423" s="256"/>
      <c r="H423" s="257" t="s">
        <v>21</v>
      </c>
      <c r="I423" s="259"/>
      <c r="J423" s="256"/>
      <c r="K423" s="256"/>
      <c r="L423" s="260"/>
      <c r="M423" s="261"/>
      <c r="N423" s="262"/>
      <c r="O423" s="262"/>
      <c r="P423" s="262"/>
      <c r="Q423" s="262"/>
      <c r="R423" s="262"/>
      <c r="S423" s="262"/>
      <c r="T423" s="263"/>
      <c r="AT423" s="264" t="s">
        <v>428</v>
      </c>
      <c r="AU423" s="264" t="s">
        <v>86</v>
      </c>
      <c r="AV423" s="12" t="s">
        <v>83</v>
      </c>
      <c r="AW423" s="12" t="s">
        <v>39</v>
      </c>
      <c r="AX423" s="12" t="s">
        <v>76</v>
      </c>
      <c r="AY423" s="264" t="s">
        <v>414</v>
      </c>
    </row>
    <row r="424" s="13" customFormat="1">
      <c r="B424" s="265"/>
      <c r="C424" s="266"/>
      <c r="D424" s="252" t="s">
        <v>428</v>
      </c>
      <c r="E424" s="267" t="s">
        <v>21</v>
      </c>
      <c r="F424" s="268" t="s">
        <v>2876</v>
      </c>
      <c r="G424" s="266"/>
      <c r="H424" s="269">
        <v>342</v>
      </c>
      <c r="I424" s="270"/>
      <c r="J424" s="266"/>
      <c r="K424" s="266"/>
      <c r="L424" s="271"/>
      <c r="M424" s="272"/>
      <c r="N424" s="273"/>
      <c r="O424" s="273"/>
      <c r="P424" s="273"/>
      <c r="Q424" s="273"/>
      <c r="R424" s="273"/>
      <c r="S424" s="273"/>
      <c r="T424" s="274"/>
      <c r="AT424" s="275" t="s">
        <v>428</v>
      </c>
      <c r="AU424" s="275" t="s">
        <v>86</v>
      </c>
      <c r="AV424" s="13" t="s">
        <v>86</v>
      </c>
      <c r="AW424" s="13" t="s">
        <v>39</v>
      </c>
      <c r="AX424" s="13" t="s">
        <v>76</v>
      </c>
      <c r="AY424" s="275" t="s">
        <v>414</v>
      </c>
    </row>
    <row r="425" s="15" customFormat="1">
      <c r="B425" s="287"/>
      <c r="C425" s="288"/>
      <c r="D425" s="252" t="s">
        <v>428</v>
      </c>
      <c r="E425" s="289" t="s">
        <v>21</v>
      </c>
      <c r="F425" s="290" t="s">
        <v>235</v>
      </c>
      <c r="G425" s="288"/>
      <c r="H425" s="291">
        <v>342</v>
      </c>
      <c r="I425" s="292"/>
      <c r="J425" s="288"/>
      <c r="K425" s="288"/>
      <c r="L425" s="293"/>
      <c r="M425" s="294"/>
      <c r="N425" s="295"/>
      <c r="O425" s="295"/>
      <c r="P425" s="295"/>
      <c r="Q425" s="295"/>
      <c r="R425" s="295"/>
      <c r="S425" s="295"/>
      <c r="T425" s="296"/>
      <c r="AT425" s="297" t="s">
        <v>428</v>
      </c>
      <c r="AU425" s="297" t="s">
        <v>86</v>
      </c>
      <c r="AV425" s="15" t="s">
        <v>422</v>
      </c>
      <c r="AW425" s="15" t="s">
        <v>39</v>
      </c>
      <c r="AX425" s="15" t="s">
        <v>83</v>
      </c>
      <c r="AY425" s="297" t="s">
        <v>414</v>
      </c>
    </row>
    <row r="426" s="1" customFormat="1" ht="16.5" customHeight="1">
      <c r="B426" s="47"/>
      <c r="C426" s="298" t="s">
        <v>1248</v>
      </c>
      <c r="D426" s="298" t="s">
        <v>841</v>
      </c>
      <c r="E426" s="299" t="s">
        <v>7130</v>
      </c>
      <c r="F426" s="300" t="s">
        <v>7131</v>
      </c>
      <c r="G426" s="301" t="s">
        <v>4084</v>
      </c>
      <c r="H426" s="302">
        <v>268</v>
      </c>
      <c r="I426" s="303"/>
      <c r="J426" s="304">
        <f>ROUND(I426*H426,2)</f>
        <v>0</v>
      </c>
      <c r="K426" s="300" t="s">
        <v>21</v>
      </c>
      <c r="L426" s="305"/>
      <c r="M426" s="306" t="s">
        <v>21</v>
      </c>
      <c r="N426" s="307" t="s">
        <v>47</v>
      </c>
      <c r="O426" s="48"/>
      <c r="P426" s="249">
        <f>O426*H426</f>
        <v>0</v>
      </c>
      <c r="Q426" s="249">
        <v>0</v>
      </c>
      <c r="R426" s="249">
        <f>Q426*H426</f>
        <v>0</v>
      </c>
      <c r="S426" s="249">
        <v>0</v>
      </c>
      <c r="T426" s="250">
        <f>S426*H426</f>
        <v>0</v>
      </c>
      <c r="AR426" s="25" t="s">
        <v>818</v>
      </c>
      <c r="AT426" s="25" t="s">
        <v>841</v>
      </c>
      <c r="AU426" s="25" t="s">
        <v>86</v>
      </c>
      <c r="AY426" s="25" t="s">
        <v>414</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690</v>
      </c>
      <c r="BM426" s="25" t="s">
        <v>7132</v>
      </c>
    </row>
    <row r="427" s="12" customFormat="1">
      <c r="B427" s="255"/>
      <c r="C427" s="256"/>
      <c r="D427" s="252" t="s">
        <v>428</v>
      </c>
      <c r="E427" s="257" t="s">
        <v>21</v>
      </c>
      <c r="F427" s="258" t="s">
        <v>6992</v>
      </c>
      <c r="G427" s="256"/>
      <c r="H427" s="257" t="s">
        <v>21</v>
      </c>
      <c r="I427" s="259"/>
      <c r="J427" s="256"/>
      <c r="K427" s="256"/>
      <c r="L427" s="260"/>
      <c r="M427" s="261"/>
      <c r="N427" s="262"/>
      <c r="O427" s="262"/>
      <c r="P427" s="262"/>
      <c r="Q427" s="262"/>
      <c r="R427" s="262"/>
      <c r="S427" s="262"/>
      <c r="T427" s="263"/>
      <c r="AT427" s="264" t="s">
        <v>428</v>
      </c>
      <c r="AU427" s="264" t="s">
        <v>86</v>
      </c>
      <c r="AV427" s="12" t="s">
        <v>83</v>
      </c>
      <c r="AW427" s="12" t="s">
        <v>39</v>
      </c>
      <c r="AX427" s="12" t="s">
        <v>76</v>
      </c>
      <c r="AY427" s="264" t="s">
        <v>414</v>
      </c>
    </row>
    <row r="428" s="13" customFormat="1">
      <c r="B428" s="265"/>
      <c r="C428" s="266"/>
      <c r="D428" s="252" t="s">
        <v>428</v>
      </c>
      <c r="E428" s="267" t="s">
        <v>21</v>
      </c>
      <c r="F428" s="268" t="s">
        <v>2501</v>
      </c>
      <c r="G428" s="266"/>
      <c r="H428" s="269">
        <v>268</v>
      </c>
      <c r="I428" s="270"/>
      <c r="J428" s="266"/>
      <c r="K428" s="266"/>
      <c r="L428" s="271"/>
      <c r="M428" s="272"/>
      <c r="N428" s="273"/>
      <c r="O428" s="273"/>
      <c r="P428" s="273"/>
      <c r="Q428" s="273"/>
      <c r="R428" s="273"/>
      <c r="S428" s="273"/>
      <c r="T428" s="274"/>
      <c r="AT428" s="275" t="s">
        <v>428</v>
      </c>
      <c r="AU428" s="275" t="s">
        <v>86</v>
      </c>
      <c r="AV428" s="13" t="s">
        <v>86</v>
      </c>
      <c r="AW428" s="13" t="s">
        <v>39</v>
      </c>
      <c r="AX428" s="13" t="s">
        <v>83</v>
      </c>
      <c r="AY428" s="275" t="s">
        <v>414</v>
      </c>
    </row>
    <row r="429" s="1" customFormat="1" ht="16.5" customHeight="1">
      <c r="B429" s="47"/>
      <c r="C429" s="298" t="s">
        <v>1255</v>
      </c>
      <c r="D429" s="298" t="s">
        <v>841</v>
      </c>
      <c r="E429" s="299" t="s">
        <v>7133</v>
      </c>
      <c r="F429" s="300" t="s">
        <v>7134</v>
      </c>
      <c r="G429" s="301" t="s">
        <v>4084</v>
      </c>
      <c r="H429" s="302">
        <v>1</v>
      </c>
      <c r="I429" s="303"/>
      <c r="J429" s="304">
        <f>ROUND(I429*H429,2)</f>
        <v>0</v>
      </c>
      <c r="K429" s="300" t="s">
        <v>21</v>
      </c>
      <c r="L429" s="305"/>
      <c r="M429" s="306" t="s">
        <v>21</v>
      </c>
      <c r="N429" s="307" t="s">
        <v>47</v>
      </c>
      <c r="O429" s="48"/>
      <c r="P429" s="249">
        <f>O429*H429</f>
        <v>0</v>
      </c>
      <c r="Q429" s="249">
        <v>0</v>
      </c>
      <c r="R429" s="249">
        <f>Q429*H429</f>
        <v>0</v>
      </c>
      <c r="S429" s="249">
        <v>0</v>
      </c>
      <c r="T429" s="250">
        <f>S429*H429</f>
        <v>0</v>
      </c>
      <c r="AR429" s="25" t="s">
        <v>818</v>
      </c>
      <c r="AT429" s="25" t="s">
        <v>841</v>
      </c>
      <c r="AU429" s="25" t="s">
        <v>86</v>
      </c>
      <c r="AY429" s="25" t="s">
        <v>414</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690</v>
      </c>
      <c r="BM429" s="25" t="s">
        <v>7135</v>
      </c>
    </row>
    <row r="430" s="12" customFormat="1">
      <c r="B430" s="255"/>
      <c r="C430" s="256"/>
      <c r="D430" s="252" t="s">
        <v>428</v>
      </c>
      <c r="E430" s="257" t="s">
        <v>21</v>
      </c>
      <c r="F430" s="258" t="s">
        <v>6992</v>
      </c>
      <c r="G430" s="256"/>
      <c r="H430" s="257" t="s">
        <v>21</v>
      </c>
      <c r="I430" s="259"/>
      <c r="J430" s="256"/>
      <c r="K430" s="256"/>
      <c r="L430" s="260"/>
      <c r="M430" s="261"/>
      <c r="N430" s="262"/>
      <c r="O430" s="262"/>
      <c r="P430" s="262"/>
      <c r="Q430" s="262"/>
      <c r="R430" s="262"/>
      <c r="S430" s="262"/>
      <c r="T430" s="263"/>
      <c r="AT430" s="264" t="s">
        <v>428</v>
      </c>
      <c r="AU430" s="264" t="s">
        <v>86</v>
      </c>
      <c r="AV430" s="12" t="s">
        <v>83</v>
      </c>
      <c r="AW430" s="12" t="s">
        <v>39</v>
      </c>
      <c r="AX430" s="12" t="s">
        <v>76</v>
      </c>
      <c r="AY430" s="264" t="s">
        <v>414</v>
      </c>
    </row>
    <row r="431" s="13" customFormat="1">
      <c r="B431" s="265"/>
      <c r="C431" s="266"/>
      <c r="D431" s="252" t="s">
        <v>428</v>
      </c>
      <c r="E431" s="267" t="s">
        <v>21</v>
      </c>
      <c r="F431" s="268" t="s">
        <v>83</v>
      </c>
      <c r="G431" s="266"/>
      <c r="H431" s="269">
        <v>1</v>
      </c>
      <c r="I431" s="270"/>
      <c r="J431" s="266"/>
      <c r="K431" s="266"/>
      <c r="L431" s="271"/>
      <c r="M431" s="272"/>
      <c r="N431" s="273"/>
      <c r="O431" s="273"/>
      <c r="P431" s="273"/>
      <c r="Q431" s="273"/>
      <c r="R431" s="273"/>
      <c r="S431" s="273"/>
      <c r="T431" s="274"/>
      <c r="AT431" s="275" t="s">
        <v>428</v>
      </c>
      <c r="AU431" s="275" t="s">
        <v>86</v>
      </c>
      <c r="AV431" s="13" t="s">
        <v>86</v>
      </c>
      <c r="AW431" s="13" t="s">
        <v>39</v>
      </c>
      <c r="AX431" s="13" t="s">
        <v>76</v>
      </c>
      <c r="AY431" s="275" t="s">
        <v>414</v>
      </c>
    </row>
    <row r="432" s="15" customFormat="1">
      <c r="B432" s="287"/>
      <c r="C432" s="288"/>
      <c r="D432" s="252" t="s">
        <v>428</v>
      </c>
      <c r="E432" s="289" t="s">
        <v>21</v>
      </c>
      <c r="F432" s="290" t="s">
        <v>235</v>
      </c>
      <c r="G432" s="288"/>
      <c r="H432" s="291">
        <v>1</v>
      </c>
      <c r="I432" s="292"/>
      <c r="J432" s="288"/>
      <c r="K432" s="288"/>
      <c r="L432" s="293"/>
      <c r="M432" s="294"/>
      <c r="N432" s="295"/>
      <c r="O432" s="295"/>
      <c r="P432" s="295"/>
      <c r="Q432" s="295"/>
      <c r="R432" s="295"/>
      <c r="S432" s="295"/>
      <c r="T432" s="296"/>
      <c r="AT432" s="297" t="s">
        <v>428</v>
      </c>
      <c r="AU432" s="297" t="s">
        <v>86</v>
      </c>
      <c r="AV432" s="15" t="s">
        <v>422</v>
      </c>
      <c r="AW432" s="15" t="s">
        <v>39</v>
      </c>
      <c r="AX432" s="15" t="s">
        <v>83</v>
      </c>
      <c r="AY432" s="297" t="s">
        <v>414</v>
      </c>
    </row>
    <row r="433" s="1" customFormat="1" ht="25.5" customHeight="1">
      <c r="B433" s="47"/>
      <c r="C433" s="298" t="s">
        <v>1261</v>
      </c>
      <c r="D433" s="298" t="s">
        <v>841</v>
      </c>
      <c r="E433" s="299" t="s">
        <v>7136</v>
      </c>
      <c r="F433" s="300" t="s">
        <v>7137</v>
      </c>
      <c r="G433" s="301" t="s">
        <v>4084</v>
      </c>
      <c r="H433" s="302">
        <v>3</v>
      </c>
      <c r="I433" s="303"/>
      <c r="J433" s="304">
        <f>ROUND(I433*H433,2)</f>
        <v>0</v>
      </c>
      <c r="K433" s="300" t="s">
        <v>21</v>
      </c>
      <c r="L433" s="305"/>
      <c r="M433" s="306" t="s">
        <v>21</v>
      </c>
      <c r="N433" s="307" t="s">
        <v>47</v>
      </c>
      <c r="O433" s="48"/>
      <c r="P433" s="249">
        <f>O433*H433</f>
        <v>0</v>
      </c>
      <c r="Q433" s="249">
        <v>0</v>
      </c>
      <c r="R433" s="249">
        <f>Q433*H433</f>
        <v>0</v>
      </c>
      <c r="S433" s="249">
        <v>0</v>
      </c>
      <c r="T433" s="250">
        <f>S433*H433</f>
        <v>0</v>
      </c>
      <c r="AR433" s="25" t="s">
        <v>818</v>
      </c>
      <c r="AT433" s="25" t="s">
        <v>841</v>
      </c>
      <c r="AU433" s="25" t="s">
        <v>86</v>
      </c>
      <c r="AY433" s="25" t="s">
        <v>414</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690</v>
      </c>
      <c r="BM433" s="25" t="s">
        <v>7138</v>
      </c>
    </row>
    <row r="434" s="12" customFormat="1">
      <c r="B434" s="255"/>
      <c r="C434" s="256"/>
      <c r="D434" s="252" t="s">
        <v>428</v>
      </c>
      <c r="E434" s="257" t="s">
        <v>21</v>
      </c>
      <c r="F434" s="258" t="s">
        <v>6992</v>
      </c>
      <c r="G434" s="256"/>
      <c r="H434" s="257" t="s">
        <v>21</v>
      </c>
      <c r="I434" s="259"/>
      <c r="J434" s="256"/>
      <c r="K434" s="256"/>
      <c r="L434" s="260"/>
      <c r="M434" s="261"/>
      <c r="N434" s="262"/>
      <c r="O434" s="262"/>
      <c r="P434" s="262"/>
      <c r="Q434" s="262"/>
      <c r="R434" s="262"/>
      <c r="S434" s="262"/>
      <c r="T434" s="263"/>
      <c r="AT434" s="264" t="s">
        <v>428</v>
      </c>
      <c r="AU434" s="264" t="s">
        <v>86</v>
      </c>
      <c r="AV434" s="12" t="s">
        <v>83</v>
      </c>
      <c r="AW434" s="12" t="s">
        <v>39</v>
      </c>
      <c r="AX434" s="12" t="s">
        <v>76</v>
      </c>
      <c r="AY434" s="264" t="s">
        <v>414</v>
      </c>
    </row>
    <row r="435" s="13" customFormat="1">
      <c r="B435" s="265"/>
      <c r="C435" s="266"/>
      <c r="D435" s="252" t="s">
        <v>428</v>
      </c>
      <c r="E435" s="267" t="s">
        <v>21</v>
      </c>
      <c r="F435" s="268" t="s">
        <v>394</v>
      </c>
      <c r="G435" s="266"/>
      <c r="H435" s="269">
        <v>3</v>
      </c>
      <c r="I435" s="270"/>
      <c r="J435" s="266"/>
      <c r="K435" s="266"/>
      <c r="L435" s="271"/>
      <c r="M435" s="272"/>
      <c r="N435" s="273"/>
      <c r="O435" s="273"/>
      <c r="P435" s="273"/>
      <c r="Q435" s="273"/>
      <c r="R435" s="273"/>
      <c r="S435" s="273"/>
      <c r="T435" s="274"/>
      <c r="AT435" s="275" t="s">
        <v>428</v>
      </c>
      <c r="AU435" s="275" t="s">
        <v>86</v>
      </c>
      <c r="AV435" s="13" t="s">
        <v>86</v>
      </c>
      <c r="AW435" s="13" t="s">
        <v>39</v>
      </c>
      <c r="AX435" s="13" t="s">
        <v>83</v>
      </c>
      <c r="AY435" s="275" t="s">
        <v>414</v>
      </c>
    </row>
    <row r="436" s="1" customFormat="1" ht="16.5" customHeight="1">
      <c r="B436" s="47"/>
      <c r="C436" s="298" t="s">
        <v>1247</v>
      </c>
      <c r="D436" s="298" t="s">
        <v>841</v>
      </c>
      <c r="E436" s="299" t="s">
        <v>7139</v>
      </c>
      <c r="F436" s="300" t="s">
        <v>7140</v>
      </c>
      <c r="G436" s="301" t="s">
        <v>4084</v>
      </c>
      <c r="H436" s="302">
        <v>4</v>
      </c>
      <c r="I436" s="303"/>
      <c r="J436" s="304">
        <f>ROUND(I436*H436,2)</f>
        <v>0</v>
      </c>
      <c r="K436" s="300" t="s">
        <v>21</v>
      </c>
      <c r="L436" s="305"/>
      <c r="M436" s="306" t="s">
        <v>21</v>
      </c>
      <c r="N436" s="307" t="s">
        <v>47</v>
      </c>
      <c r="O436" s="48"/>
      <c r="P436" s="249">
        <f>O436*H436</f>
        <v>0</v>
      </c>
      <c r="Q436" s="249">
        <v>0</v>
      </c>
      <c r="R436" s="249">
        <f>Q436*H436</f>
        <v>0</v>
      </c>
      <c r="S436" s="249">
        <v>0</v>
      </c>
      <c r="T436" s="250">
        <f>S436*H436</f>
        <v>0</v>
      </c>
      <c r="AR436" s="25" t="s">
        <v>818</v>
      </c>
      <c r="AT436" s="25" t="s">
        <v>841</v>
      </c>
      <c r="AU436" s="25" t="s">
        <v>86</v>
      </c>
      <c r="AY436" s="25" t="s">
        <v>414</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690</v>
      </c>
      <c r="BM436" s="25" t="s">
        <v>7141</v>
      </c>
    </row>
    <row r="437" s="12" customFormat="1">
      <c r="B437" s="255"/>
      <c r="C437" s="256"/>
      <c r="D437" s="252" t="s">
        <v>428</v>
      </c>
      <c r="E437" s="257" t="s">
        <v>21</v>
      </c>
      <c r="F437" s="258" t="s">
        <v>6992</v>
      </c>
      <c r="G437" s="256"/>
      <c r="H437" s="257" t="s">
        <v>21</v>
      </c>
      <c r="I437" s="259"/>
      <c r="J437" s="256"/>
      <c r="K437" s="256"/>
      <c r="L437" s="260"/>
      <c r="M437" s="261"/>
      <c r="N437" s="262"/>
      <c r="O437" s="262"/>
      <c r="P437" s="262"/>
      <c r="Q437" s="262"/>
      <c r="R437" s="262"/>
      <c r="S437" s="262"/>
      <c r="T437" s="263"/>
      <c r="AT437" s="264" t="s">
        <v>428</v>
      </c>
      <c r="AU437" s="264" t="s">
        <v>86</v>
      </c>
      <c r="AV437" s="12" t="s">
        <v>83</v>
      </c>
      <c r="AW437" s="12" t="s">
        <v>39</v>
      </c>
      <c r="AX437" s="12" t="s">
        <v>76</v>
      </c>
      <c r="AY437" s="264" t="s">
        <v>414</v>
      </c>
    </row>
    <row r="438" s="13" customFormat="1">
      <c r="B438" s="265"/>
      <c r="C438" s="266"/>
      <c r="D438" s="252" t="s">
        <v>428</v>
      </c>
      <c r="E438" s="267" t="s">
        <v>21</v>
      </c>
      <c r="F438" s="268" t="s">
        <v>422</v>
      </c>
      <c r="G438" s="266"/>
      <c r="H438" s="269">
        <v>4</v>
      </c>
      <c r="I438" s="270"/>
      <c r="J438" s="266"/>
      <c r="K438" s="266"/>
      <c r="L438" s="271"/>
      <c r="M438" s="272"/>
      <c r="N438" s="273"/>
      <c r="O438" s="273"/>
      <c r="P438" s="273"/>
      <c r="Q438" s="273"/>
      <c r="R438" s="273"/>
      <c r="S438" s="273"/>
      <c r="T438" s="274"/>
      <c r="AT438" s="275" t="s">
        <v>428</v>
      </c>
      <c r="AU438" s="275" t="s">
        <v>86</v>
      </c>
      <c r="AV438" s="13" t="s">
        <v>86</v>
      </c>
      <c r="AW438" s="13" t="s">
        <v>39</v>
      </c>
      <c r="AX438" s="13" t="s">
        <v>76</v>
      </c>
      <c r="AY438" s="275" t="s">
        <v>414</v>
      </c>
    </row>
    <row r="439" s="15" customFormat="1">
      <c r="B439" s="287"/>
      <c r="C439" s="288"/>
      <c r="D439" s="252" t="s">
        <v>428</v>
      </c>
      <c r="E439" s="289" t="s">
        <v>21</v>
      </c>
      <c r="F439" s="290" t="s">
        <v>235</v>
      </c>
      <c r="G439" s="288"/>
      <c r="H439" s="291">
        <v>4</v>
      </c>
      <c r="I439" s="292"/>
      <c r="J439" s="288"/>
      <c r="K439" s="288"/>
      <c r="L439" s="293"/>
      <c r="M439" s="294"/>
      <c r="N439" s="295"/>
      <c r="O439" s="295"/>
      <c r="P439" s="295"/>
      <c r="Q439" s="295"/>
      <c r="R439" s="295"/>
      <c r="S439" s="295"/>
      <c r="T439" s="296"/>
      <c r="AT439" s="297" t="s">
        <v>428</v>
      </c>
      <c r="AU439" s="297" t="s">
        <v>86</v>
      </c>
      <c r="AV439" s="15" t="s">
        <v>422</v>
      </c>
      <c r="AW439" s="15" t="s">
        <v>39</v>
      </c>
      <c r="AX439" s="15" t="s">
        <v>83</v>
      </c>
      <c r="AY439" s="297" t="s">
        <v>414</v>
      </c>
    </row>
    <row r="440" s="1" customFormat="1" ht="16.5" customHeight="1">
      <c r="B440" s="47"/>
      <c r="C440" s="298" t="s">
        <v>1272</v>
      </c>
      <c r="D440" s="298" t="s">
        <v>841</v>
      </c>
      <c r="E440" s="299" t="s">
        <v>7142</v>
      </c>
      <c r="F440" s="300" t="s">
        <v>7143</v>
      </c>
      <c r="G440" s="301" t="s">
        <v>145</v>
      </c>
      <c r="H440" s="302">
        <v>462</v>
      </c>
      <c r="I440" s="303"/>
      <c r="J440" s="304">
        <f>ROUND(I440*H440,2)</f>
        <v>0</v>
      </c>
      <c r="K440" s="300" t="s">
        <v>21</v>
      </c>
      <c r="L440" s="305"/>
      <c r="M440" s="306" t="s">
        <v>21</v>
      </c>
      <c r="N440" s="307" t="s">
        <v>47</v>
      </c>
      <c r="O440" s="48"/>
      <c r="P440" s="249">
        <f>O440*H440</f>
        <v>0</v>
      </c>
      <c r="Q440" s="249">
        <v>0</v>
      </c>
      <c r="R440" s="249">
        <f>Q440*H440</f>
        <v>0</v>
      </c>
      <c r="S440" s="249">
        <v>0</v>
      </c>
      <c r="T440" s="250">
        <f>S440*H440</f>
        <v>0</v>
      </c>
      <c r="AR440" s="25" t="s">
        <v>818</v>
      </c>
      <c r="AT440" s="25" t="s">
        <v>841</v>
      </c>
      <c r="AU440" s="25" t="s">
        <v>86</v>
      </c>
      <c r="AY440" s="25" t="s">
        <v>414</v>
      </c>
      <c r="BE440" s="251">
        <f>IF(N440="základní",J440,0)</f>
        <v>0</v>
      </c>
      <c r="BF440" s="251">
        <f>IF(N440="snížená",J440,0)</f>
        <v>0</v>
      </c>
      <c r="BG440" s="251">
        <f>IF(N440="zákl. přenesená",J440,0)</f>
        <v>0</v>
      </c>
      <c r="BH440" s="251">
        <f>IF(N440="sníž. přenesená",J440,0)</f>
        <v>0</v>
      </c>
      <c r="BI440" s="251">
        <f>IF(N440="nulová",J440,0)</f>
        <v>0</v>
      </c>
      <c r="BJ440" s="25" t="s">
        <v>83</v>
      </c>
      <c r="BK440" s="251">
        <f>ROUND(I440*H440,2)</f>
        <v>0</v>
      </c>
      <c r="BL440" s="25" t="s">
        <v>690</v>
      </c>
      <c r="BM440" s="25" t="s">
        <v>7144</v>
      </c>
    </row>
    <row r="441" s="12" customFormat="1">
      <c r="B441" s="255"/>
      <c r="C441" s="256"/>
      <c r="D441" s="252" t="s">
        <v>428</v>
      </c>
      <c r="E441" s="257" t="s">
        <v>21</v>
      </c>
      <c r="F441" s="258" t="s">
        <v>6992</v>
      </c>
      <c r="G441" s="256"/>
      <c r="H441" s="257" t="s">
        <v>21</v>
      </c>
      <c r="I441" s="259"/>
      <c r="J441" s="256"/>
      <c r="K441" s="256"/>
      <c r="L441" s="260"/>
      <c r="M441" s="261"/>
      <c r="N441" s="262"/>
      <c r="O441" s="262"/>
      <c r="P441" s="262"/>
      <c r="Q441" s="262"/>
      <c r="R441" s="262"/>
      <c r="S441" s="262"/>
      <c r="T441" s="263"/>
      <c r="AT441" s="264" t="s">
        <v>428</v>
      </c>
      <c r="AU441" s="264" t="s">
        <v>86</v>
      </c>
      <c r="AV441" s="12" t="s">
        <v>83</v>
      </c>
      <c r="AW441" s="12" t="s">
        <v>39</v>
      </c>
      <c r="AX441" s="12" t="s">
        <v>76</v>
      </c>
      <c r="AY441" s="264" t="s">
        <v>414</v>
      </c>
    </row>
    <row r="442" s="13" customFormat="1">
      <c r="B442" s="265"/>
      <c r="C442" s="266"/>
      <c r="D442" s="252" t="s">
        <v>428</v>
      </c>
      <c r="E442" s="267" t="s">
        <v>21</v>
      </c>
      <c r="F442" s="268" t="s">
        <v>7145</v>
      </c>
      <c r="G442" s="266"/>
      <c r="H442" s="269">
        <v>462</v>
      </c>
      <c r="I442" s="270"/>
      <c r="J442" s="266"/>
      <c r="K442" s="266"/>
      <c r="L442" s="271"/>
      <c r="M442" s="272"/>
      <c r="N442" s="273"/>
      <c r="O442" s="273"/>
      <c r="P442" s="273"/>
      <c r="Q442" s="273"/>
      <c r="R442" s="273"/>
      <c r="S442" s="273"/>
      <c r="T442" s="274"/>
      <c r="AT442" s="275" t="s">
        <v>428</v>
      </c>
      <c r="AU442" s="275" t="s">
        <v>86</v>
      </c>
      <c r="AV442" s="13" t="s">
        <v>86</v>
      </c>
      <c r="AW442" s="13" t="s">
        <v>39</v>
      </c>
      <c r="AX442" s="13" t="s">
        <v>83</v>
      </c>
      <c r="AY442" s="275" t="s">
        <v>414</v>
      </c>
    </row>
    <row r="443" s="1" customFormat="1" ht="16.5" customHeight="1">
      <c r="B443" s="47"/>
      <c r="C443" s="298" t="s">
        <v>1277</v>
      </c>
      <c r="D443" s="298" t="s">
        <v>841</v>
      </c>
      <c r="E443" s="299" t="s">
        <v>7146</v>
      </c>
      <c r="F443" s="300" t="s">
        <v>7147</v>
      </c>
      <c r="G443" s="301" t="s">
        <v>145</v>
      </c>
      <c r="H443" s="302">
        <v>270</v>
      </c>
      <c r="I443" s="303"/>
      <c r="J443" s="304">
        <f>ROUND(I443*H443,2)</f>
        <v>0</v>
      </c>
      <c r="K443" s="300" t="s">
        <v>21</v>
      </c>
      <c r="L443" s="305"/>
      <c r="M443" s="306" t="s">
        <v>21</v>
      </c>
      <c r="N443" s="307" t="s">
        <v>47</v>
      </c>
      <c r="O443" s="48"/>
      <c r="P443" s="249">
        <f>O443*H443</f>
        <v>0</v>
      </c>
      <c r="Q443" s="249">
        <v>0</v>
      </c>
      <c r="R443" s="249">
        <f>Q443*H443</f>
        <v>0</v>
      </c>
      <c r="S443" s="249">
        <v>0</v>
      </c>
      <c r="T443" s="250">
        <f>S443*H443</f>
        <v>0</v>
      </c>
      <c r="AR443" s="25" t="s">
        <v>818</v>
      </c>
      <c r="AT443" s="25" t="s">
        <v>841</v>
      </c>
      <c r="AU443" s="25" t="s">
        <v>86</v>
      </c>
      <c r="AY443" s="25" t="s">
        <v>414</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690</v>
      </c>
      <c r="BM443" s="25" t="s">
        <v>7148</v>
      </c>
    </row>
    <row r="444" s="12" customFormat="1">
      <c r="B444" s="255"/>
      <c r="C444" s="256"/>
      <c r="D444" s="252" t="s">
        <v>428</v>
      </c>
      <c r="E444" s="257" t="s">
        <v>21</v>
      </c>
      <c r="F444" s="258" t="s">
        <v>6992</v>
      </c>
      <c r="G444" s="256"/>
      <c r="H444" s="257" t="s">
        <v>21</v>
      </c>
      <c r="I444" s="259"/>
      <c r="J444" s="256"/>
      <c r="K444" s="256"/>
      <c r="L444" s="260"/>
      <c r="M444" s="261"/>
      <c r="N444" s="262"/>
      <c r="O444" s="262"/>
      <c r="P444" s="262"/>
      <c r="Q444" s="262"/>
      <c r="R444" s="262"/>
      <c r="S444" s="262"/>
      <c r="T444" s="263"/>
      <c r="AT444" s="264" t="s">
        <v>428</v>
      </c>
      <c r="AU444" s="264" t="s">
        <v>86</v>
      </c>
      <c r="AV444" s="12" t="s">
        <v>83</v>
      </c>
      <c r="AW444" s="12" t="s">
        <v>39</v>
      </c>
      <c r="AX444" s="12" t="s">
        <v>76</v>
      </c>
      <c r="AY444" s="264" t="s">
        <v>414</v>
      </c>
    </row>
    <row r="445" s="13" customFormat="1">
      <c r="B445" s="265"/>
      <c r="C445" s="266"/>
      <c r="D445" s="252" t="s">
        <v>428</v>
      </c>
      <c r="E445" s="267" t="s">
        <v>21</v>
      </c>
      <c r="F445" s="268" t="s">
        <v>2512</v>
      </c>
      <c r="G445" s="266"/>
      <c r="H445" s="269">
        <v>270</v>
      </c>
      <c r="I445" s="270"/>
      <c r="J445" s="266"/>
      <c r="K445" s="266"/>
      <c r="L445" s="271"/>
      <c r="M445" s="272"/>
      <c r="N445" s="273"/>
      <c r="O445" s="273"/>
      <c r="P445" s="273"/>
      <c r="Q445" s="273"/>
      <c r="R445" s="273"/>
      <c r="S445" s="273"/>
      <c r="T445" s="274"/>
      <c r="AT445" s="275" t="s">
        <v>428</v>
      </c>
      <c r="AU445" s="275" t="s">
        <v>86</v>
      </c>
      <c r="AV445" s="13" t="s">
        <v>86</v>
      </c>
      <c r="AW445" s="13" t="s">
        <v>39</v>
      </c>
      <c r="AX445" s="13" t="s">
        <v>76</v>
      </c>
      <c r="AY445" s="275" t="s">
        <v>414</v>
      </c>
    </row>
    <row r="446" s="15" customFormat="1">
      <c r="B446" s="287"/>
      <c r="C446" s="288"/>
      <c r="D446" s="252" t="s">
        <v>428</v>
      </c>
      <c r="E446" s="289" t="s">
        <v>21</v>
      </c>
      <c r="F446" s="290" t="s">
        <v>235</v>
      </c>
      <c r="G446" s="288"/>
      <c r="H446" s="291">
        <v>270</v>
      </c>
      <c r="I446" s="292"/>
      <c r="J446" s="288"/>
      <c r="K446" s="288"/>
      <c r="L446" s="293"/>
      <c r="M446" s="294"/>
      <c r="N446" s="295"/>
      <c r="O446" s="295"/>
      <c r="P446" s="295"/>
      <c r="Q446" s="295"/>
      <c r="R446" s="295"/>
      <c r="S446" s="295"/>
      <c r="T446" s="296"/>
      <c r="AT446" s="297" t="s">
        <v>428</v>
      </c>
      <c r="AU446" s="297" t="s">
        <v>86</v>
      </c>
      <c r="AV446" s="15" t="s">
        <v>422</v>
      </c>
      <c r="AW446" s="15" t="s">
        <v>39</v>
      </c>
      <c r="AX446" s="15" t="s">
        <v>83</v>
      </c>
      <c r="AY446" s="297" t="s">
        <v>414</v>
      </c>
    </row>
    <row r="447" s="1" customFormat="1" ht="16.5" customHeight="1">
      <c r="B447" s="47"/>
      <c r="C447" s="298" t="s">
        <v>1358</v>
      </c>
      <c r="D447" s="298" t="s">
        <v>841</v>
      </c>
      <c r="E447" s="299" t="s">
        <v>7149</v>
      </c>
      <c r="F447" s="300" t="s">
        <v>7150</v>
      </c>
      <c r="G447" s="301" t="s">
        <v>145</v>
      </c>
      <c r="H447" s="302">
        <v>165</v>
      </c>
      <c r="I447" s="303"/>
      <c r="J447" s="304">
        <f>ROUND(I447*H447,2)</f>
        <v>0</v>
      </c>
      <c r="K447" s="300" t="s">
        <v>21</v>
      </c>
      <c r="L447" s="305"/>
      <c r="M447" s="306" t="s">
        <v>21</v>
      </c>
      <c r="N447" s="307" t="s">
        <v>47</v>
      </c>
      <c r="O447" s="48"/>
      <c r="P447" s="249">
        <f>O447*H447</f>
        <v>0</v>
      </c>
      <c r="Q447" s="249">
        <v>0</v>
      </c>
      <c r="R447" s="249">
        <f>Q447*H447</f>
        <v>0</v>
      </c>
      <c r="S447" s="249">
        <v>0</v>
      </c>
      <c r="T447" s="250">
        <f>S447*H447</f>
        <v>0</v>
      </c>
      <c r="AR447" s="25" t="s">
        <v>818</v>
      </c>
      <c r="AT447" s="25" t="s">
        <v>841</v>
      </c>
      <c r="AU447" s="25" t="s">
        <v>86</v>
      </c>
      <c r="AY447" s="25" t="s">
        <v>414</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690</v>
      </c>
      <c r="BM447" s="25" t="s">
        <v>7151</v>
      </c>
    </row>
    <row r="448" s="12" customFormat="1">
      <c r="B448" s="255"/>
      <c r="C448" s="256"/>
      <c r="D448" s="252" t="s">
        <v>428</v>
      </c>
      <c r="E448" s="257" t="s">
        <v>21</v>
      </c>
      <c r="F448" s="258" t="s">
        <v>6992</v>
      </c>
      <c r="G448" s="256"/>
      <c r="H448" s="257" t="s">
        <v>21</v>
      </c>
      <c r="I448" s="259"/>
      <c r="J448" s="256"/>
      <c r="K448" s="256"/>
      <c r="L448" s="260"/>
      <c r="M448" s="261"/>
      <c r="N448" s="262"/>
      <c r="O448" s="262"/>
      <c r="P448" s="262"/>
      <c r="Q448" s="262"/>
      <c r="R448" s="262"/>
      <c r="S448" s="262"/>
      <c r="T448" s="263"/>
      <c r="AT448" s="264" t="s">
        <v>428</v>
      </c>
      <c r="AU448" s="264" t="s">
        <v>86</v>
      </c>
      <c r="AV448" s="12" t="s">
        <v>83</v>
      </c>
      <c r="AW448" s="12" t="s">
        <v>39</v>
      </c>
      <c r="AX448" s="12" t="s">
        <v>76</v>
      </c>
      <c r="AY448" s="264" t="s">
        <v>414</v>
      </c>
    </row>
    <row r="449" s="13" customFormat="1">
      <c r="B449" s="265"/>
      <c r="C449" s="266"/>
      <c r="D449" s="252" t="s">
        <v>428</v>
      </c>
      <c r="E449" s="267" t="s">
        <v>21</v>
      </c>
      <c r="F449" s="268" t="s">
        <v>7152</v>
      </c>
      <c r="G449" s="266"/>
      <c r="H449" s="269">
        <v>165</v>
      </c>
      <c r="I449" s="270"/>
      <c r="J449" s="266"/>
      <c r="K449" s="266"/>
      <c r="L449" s="271"/>
      <c r="M449" s="272"/>
      <c r="N449" s="273"/>
      <c r="O449" s="273"/>
      <c r="P449" s="273"/>
      <c r="Q449" s="273"/>
      <c r="R449" s="273"/>
      <c r="S449" s="273"/>
      <c r="T449" s="274"/>
      <c r="AT449" s="275" t="s">
        <v>428</v>
      </c>
      <c r="AU449" s="275" t="s">
        <v>86</v>
      </c>
      <c r="AV449" s="13" t="s">
        <v>86</v>
      </c>
      <c r="AW449" s="13" t="s">
        <v>39</v>
      </c>
      <c r="AX449" s="13" t="s">
        <v>83</v>
      </c>
      <c r="AY449" s="275" t="s">
        <v>414</v>
      </c>
    </row>
    <row r="450" s="1" customFormat="1" ht="16.5" customHeight="1">
      <c r="B450" s="47"/>
      <c r="C450" s="298" t="s">
        <v>1364</v>
      </c>
      <c r="D450" s="298" t="s">
        <v>841</v>
      </c>
      <c r="E450" s="299" t="s">
        <v>7153</v>
      </c>
      <c r="F450" s="300" t="s">
        <v>7154</v>
      </c>
      <c r="G450" s="301" t="s">
        <v>145</v>
      </c>
      <c r="H450" s="302">
        <v>248</v>
      </c>
      <c r="I450" s="303"/>
      <c r="J450" s="304">
        <f>ROUND(I450*H450,2)</f>
        <v>0</v>
      </c>
      <c r="K450" s="300" t="s">
        <v>21</v>
      </c>
      <c r="L450" s="305"/>
      <c r="M450" s="306" t="s">
        <v>21</v>
      </c>
      <c r="N450" s="307" t="s">
        <v>47</v>
      </c>
      <c r="O450" s="48"/>
      <c r="P450" s="249">
        <f>O450*H450</f>
        <v>0</v>
      </c>
      <c r="Q450" s="249">
        <v>0</v>
      </c>
      <c r="R450" s="249">
        <f>Q450*H450</f>
        <v>0</v>
      </c>
      <c r="S450" s="249">
        <v>0</v>
      </c>
      <c r="T450" s="250">
        <f>S450*H450</f>
        <v>0</v>
      </c>
      <c r="AR450" s="25" t="s">
        <v>818</v>
      </c>
      <c r="AT450" s="25" t="s">
        <v>841</v>
      </c>
      <c r="AU450" s="25" t="s">
        <v>86</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690</v>
      </c>
      <c r="BM450" s="25" t="s">
        <v>7155</v>
      </c>
    </row>
    <row r="451" s="12" customFormat="1">
      <c r="B451" s="255"/>
      <c r="C451" s="256"/>
      <c r="D451" s="252" t="s">
        <v>428</v>
      </c>
      <c r="E451" s="257" t="s">
        <v>21</v>
      </c>
      <c r="F451" s="258" t="s">
        <v>6992</v>
      </c>
      <c r="G451" s="256"/>
      <c r="H451" s="257" t="s">
        <v>21</v>
      </c>
      <c r="I451" s="259"/>
      <c r="J451" s="256"/>
      <c r="K451" s="256"/>
      <c r="L451" s="260"/>
      <c r="M451" s="261"/>
      <c r="N451" s="262"/>
      <c r="O451" s="262"/>
      <c r="P451" s="262"/>
      <c r="Q451" s="262"/>
      <c r="R451" s="262"/>
      <c r="S451" s="262"/>
      <c r="T451" s="263"/>
      <c r="AT451" s="264" t="s">
        <v>428</v>
      </c>
      <c r="AU451" s="264" t="s">
        <v>86</v>
      </c>
      <c r="AV451" s="12" t="s">
        <v>83</v>
      </c>
      <c r="AW451" s="12" t="s">
        <v>39</v>
      </c>
      <c r="AX451" s="12" t="s">
        <v>76</v>
      </c>
      <c r="AY451" s="264" t="s">
        <v>414</v>
      </c>
    </row>
    <row r="452" s="13" customFormat="1">
      <c r="B452" s="265"/>
      <c r="C452" s="266"/>
      <c r="D452" s="252" t="s">
        <v>428</v>
      </c>
      <c r="E452" s="267" t="s">
        <v>21</v>
      </c>
      <c r="F452" s="268" t="s">
        <v>2367</v>
      </c>
      <c r="G452" s="266"/>
      <c r="H452" s="269">
        <v>248</v>
      </c>
      <c r="I452" s="270"/>
      <c r="J452" s="266"/>
      <c r="K452" s="266"/>
      <c r="L452" s="271"/>
      <c r="M452" s="272"/>
      <c r="N452" s="273"/>
      <c r="O452" s="273"/>
      <c r="P452" s="273"/>
      <c r="Q452" s="273"/>
      <c r="R452" s="273"/>
      <c r="S452" s="273"/>
      <c r="T452" s="274"/>
      <c r="AT452" s="275" t="s">
        <v>428</v>
      </c>
      <c r="AU452" s="275" t="s">
        <v>86</v>
      </c>
      <c r="AV452" s="13" t="s">
        <v>86</v>
      </c>
      <c r="AW452" s="13" t="s">
        <v>39</v>
      </c>
      <c r="AX452" s="13" t="s">
        <v>76</v>
      </c>
      <c r="AY452" s="275" t="s">
        <v>414</v>
      </c>
    </row>
    <row r="453" s="15" customFormat="1">
      <c r="B453" s="287"/>
      <c r="C453" s="288"/>
      <c r="D453" s="252" t="s">
        <v>428</v>
      </c>
      <c r="E453" s="289" t="s">
        <v>21</v>
      </c>
      <c r="F453" s="290" t="s">
        <v>235</v>
      </c>
      <c r="G453" s="288"/>
      <c r="H453" s="291">
        <v>248</v>
      </c>
      <c r="I453" s="292"/>
      <c r="J453" s="288"/>
      <c r="K453" s="288"/>
      <c r="L453" s="293"/>
      <c r="M453" s="294"/>
      <c r="N453" s="295"/>
      <c r="O453" s="295"/>
      <c r="P453" s="295"/>
      <c r="Q453" s="295"/>
      <c r="R453" s="295"/>
      <c r="S453" s="295"/>
      <c r="T453" s="296"/>
      <c r="AT453" s="297" t="s">
        <v>428</v>
      </c>
      <c r="AU453" s="297" t="s">
        <v>86</v>
      </c>
      <c r="AV453" s="15" t="s">
        <v>422</v>
      </c>
      <c r="AW453" s="15" t="s">
        <v>39</v>
      </c>
      <c r="AX453" s="15" t="s">
        <v>83</v>
      </c>
      <c r="AY453" s="297" t="s">
        <v>414</v>
      </c>
    </row>
    <row r="454" s="1" customFormat="1" ht="16.5" customHeight="1">
      <c r="B454" s="47"/>
      <c r="C454" s="298" t="s">
        <v>387</v>
      </c>
      <c r="D454" s="298" t="s">
        <v>841</v>
      </c>
      <c r="E454" s="299" t="s">
        <v>7156</v>
      </c>
      <c r="F454" s="300" t="s">
        <v>7157</v>
      </c>
      <c r="G454" s="301" t="s">
        <v>145</v>
      </c>
      <c r="H454" s="302">
        <v>250</v>
      </c>
      <c r="I454" s="303"/>
      <c r="J454" s="304">
        <f>ROUND(I454*H454,2)</f>
        <v>0</v>
      </c>
      <c r="K454" s="300" t="s">
        <v>21</v>
      </c>
      <c r="L454" s="305"/>
      <c r="M454" s="306" t="s">
        <v>21</v>
      </c>
      <c r="N454" s="307" t="s">
        <v>47</v>
      </c>
      <c r="O454" s="48"/>
      <c r="P454" s="249">
        <f>O454*H454</f>
        <v>0</v>
      </c>
      <c r="Q454" s="249">
        <v>0</v>
      </c>
      <c r="R454" s="249">
        <f>Q454*H454</f>
        <v>0</v>
      </c>
      <c r="S454" s="249">
        <v>0</v>
      </c>
      <c r="T454" s="250">
        <f>S454*H454</f>
        <v>0</v>
      </c>
      <c r="AR454" s="25" t="s">
        <v>818</v>
      </c>
      <c r="AT454" s="25" t="s">
        <v>841</v>
      </c>
      <c r="AU454" s="25" t="s">
        <v>86</v>
      </c>
      <c r="AY454" s="25" t="s">
        <v>414</v>
      </c>
      <c r="BE454" s="251">
        <f>IF(N454="základní",J454,0)</f>
        <v>0</v>
      </c>
      <c r="BF454" s="251">
        <f>IF(N454="snížená",J454,0)</f>
        <v>0</v>
      </c>
      <c r="BG454" s="251">
        <f>IF(N454="zákl. přenesená",J454,0)</f>
        <v>0</v>
      </c>
      <c r="BH454" s="251">
        <f>IF(N454="sníž. přenesená",J454,0)</f>
        <v>0</v>
      </c>
      <c r="BI454" s="251">
        <f>IF(N454="nulová",J454,0)</f>
        <v>0</v>
      </c>
      <c r="BJ454" s="25" t="s">
        <v>83</v>
      </c>
      <c r="BK454" s="251">
        <f>ROUND(I454*H454,2)</f>
        <v>0</v>
      </c>
      <c r="BL454" s="25" t="s">
        <v>690</v>
      </c>
      <c r="BM454" s="25" t="s">
        <v>7158</v>
      </c>
    </row>
    <row r="455" s="12" customFormat="1">
      <c r="B455" s="255"/>
      <c r="C455" s="256"/>
      <c r="D455" s="252" t="s">
        <v>428</v>
      </c>
      <c r="E455" s="257" t="s">
        <v>21</v>
      </c>
      <c r="F455" s="258" t="s">
        <v>6992</v>
      </c>
      <c r="G455" s="256"/>
      <c r="H455" s="257" t="s">
        <v>21</v>
      </c>
      <c r="I455" s="259"/>
      <c r="J455" s="256"/>
      <c r="K455" s="256"/>
      <c r="L455" s="260"/>
      <c r="M455" s="261"/>
      <c r="N455" s="262"/>
      <c r="O455" s="262"/>
      <c r="P455" s="262"/>
      <c r="Q455" s="262"/>
      <c r="R455" s="262"/>
      <c r="S455" s="262"/>
      <c r="T455" s="263"/>
      <c r="AT455" s="264" t="s">
        <v>428</v>
      </c>
      <c r="AU455" s="264" t="s">
        <v>86</v>
      </c>
      <c r="AV455" s="12" t="s">
        <v>83</v>
      </c>
      <c r="AW455" s="12" t="s">
        <v>39</v>
      </c>
      <c r="AX455" s="12" t="s">
        <v>76</v>
      </c>
      <c r="AY455" s="264" t="s">
        <v>414</v>
      </c>
    </row>
    <row r="456" s="13" customFormat="1">
      <c r="B456" s="265"/>
      <c r="C456" s="266"/>
      <c r="D456" s="252" t="s">
        <v>428</v>
      </c>
      <c r="E456" s="267" t="s">
        <v>21</v>
      </c>
      <c r="F456" s="268" t="s">
        <v>7159</v>
      </c>
      <c r="G456" s="266"/>
      <c r="H456" s="269">
        <v>250</v>
      </c>
      <c r="I456" s="270"/>
      <c r="J456" s="266"/>
      <c r="K456" s="266"/>
      <c r="L456" s="271"/>
      <c r="M456" s="272"/>
      <c r="N456" s="273"/>
      <c r="O456" s="273"/>
      <c r="P456" s="273"/>
      <c r="Q456" s="273"/>
      <c r="R456" s="273"/>
      <c r="S456" s="273"/>
      <c r="T456" s="274"/>
      <c r="AT456" s="275" t="s">
        <v>428</v>
      </c>
      <c r="AU456" s="275" t="s">
        <v>86</v>
      </c>
      <c r="AV456" s="13" t="s">
        <v>86</v>
      </c>
      <c r="AW456" s="13" t="s">
        <v>39</v>
      </c>
      <c r="AX456" s="13" t="s">
        <v>83</v>
      </c>
      <c r="AY456" s="275" t="s">
        <v>414</v>
      </c>
    </row>
    <row r="457" s="1" customFormat="1" ht="16.5" customHeight="1">
      <c r="B457" s="47"/>
      <c r="C457" s="298" t="s">
        <v>1385</v>
      </c>
      <c r="D457" s="298" t="s">
        <v>841</v>
      </c>
      <c r="E457" s="299" t="s">
        <v>7160</v>
      </c>
      <c r="F457" s="300" t="s">
        <v>7161</v>
      </c>
      <c r="G457" s="301" t="s">
        <v>145</v>
      </c>
      <c r="H457" s="302">
        <v>116</v>
      </c>
      <c r="I457" s="303"/>
      <c r="J457" s="304">
        <f>ROUND(I457*H457,2)</f>
        <v>0</v>
      </c>
      <c r="K457" s="300" t="s">
        <v>21</v>
      </c>
      <c r="L457" s="305"/>
      <c r="M457" s="306" t="s">
        <v>21</v>
      </c>
      <c r="N457" s="307" t="s">
        <v>47</v>
      </c>
      <c r="O457" s="48"/>
      <c r="P457" s="249">
        <f>O457*H457</f>
        <v>0</v>
      </c>
      <c r="Q457" s="249">
        <v>0</v>
      </c>
      <c r="R457" s="249">
        <f>Q457*H457</f>
        <v>0</v>
      </c>
      <c r="S457" s="249">
        <v>0</v>
      </c>
      <c r="T457" s="250">
        <f>S457*H457</f>
        <v>0</v>
      </c>
      <c r="AR457" s="25" t="s">
        <v>818</v>
      </c>
      <c r="AT457" s="25" t="s">
        <v>841</v>
      </c>
      <c r="AU457" s="25" t="s">
        <v>86</v>
      </c>
      <c r="AY457" s="25" t="s">
        <v>414</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690</v>
      </c>
      <c r="BM457" s="25" t="s">
        <v>7162</v>
      </c>
    </row>
    <row r="458" s="12" customFormat="1">
      <c r="B458" s="255"/>
      <c r="C458" s="256"/>
      <c r="D458" s="252" t="s">
        <v>428</v>
      </c>
      <c r="E458" s="257" t="s">
        <v>21</v>
      </c>
      <c r="F458" s="258" t="s">
        <v>6992</v>
      </c>
      <c r="G458" s="256"/>
      <c r="H458" s="257" t="s">
        <v>21</v>
      </c>
      <c r="I458" s="259"/>
      <c r="J458" s="256"/>
      <c r="K458" s="256"/>
      <c r="L458" s="260"/>
      <c r="M458" s="261"/>
      <c r="N458" s="262"/>
      <c r="O458" s="262"/>
      <c r="P458" s="262"/>
      <c r="Q458" s="262"/>
      <c r="R458" s="262"/>
      <c r="S458" s="262"/>
      <c r="T458" s="263"/>
      <c r="AT458" s="264" t="s">
        <v>428</v>
      </c>
      <c r="AU458" s="264" t="s">
        <v>86</v>
      </c>
      <c r="AV458" s="12" t="s">
        <v>83</v>
      </c>
      <c r="AW458" s="12" t="s">
        <v>39</v>
      </c>
      <c r="AX458" s="12" t="s">
        <v>76</v>
      </c>
      <c r="AY458" s="264" t="s">
        <v>414</v>
      </c>
    </row>
    <row r="459" s="13" customFormat="1">
      <c r="B459" s="265"/>
      <c r="C459" s="266"/>
      <c r="D459" s="252" t="s">
        <v>428</v>
      </c>
      <c r="E459" s="267" t="s">
        <v>21</v>
      </c>
      <c r="F459" s="268" t="s">
        <v>1519</v>
      </c>
      <c r="G459" s="266"/>
      <c r="H459" s="269">
        <v>116</v>
      </c>
      <c r="I459" s="270"/>
      <c r="J459" s="266"/>
      <c r="K459" s="266"/>
      <c r="L459" s="271"/>
      <c r="M459" s="272"/>
      <c r="N459" s="273"/>
      <c r="O459" s="273"/>
      <c r="P459" s="273"/>
      <c r="Q459" s="273"/>
      <c r="R459" s="273"/>
      <c r="S459" s="273"/>
      <c r="T459" s="274"/>
      <c r="AT459" s="275" t="s">
        <v>428</v>
      </c>
      <c r="AU459" s="275" t="s">
        <v>86</v>
      </c>
      <c r="AV459" s="13" t="s">
        <v>86</v>
      </c>
      <c r="AW459" s="13" t="s">
        <v>39</v>
      </c>
      <c r="AX459" s="13" t="s">
        <v>76</v>
      </c>
      <c r="AY459" s="275" t="s">
        <v>414</v>
      </c>
    </row>
    <row r="460" s="15" customFormat="1">
      <c r="B460" s="287"/>
      <c r="C460" s="288"/>
      <c r="D460" s="252" t="s">
        <v>428</v>
      </c>
      <c r="E460" s="289" t="s">
        <v>21</v>
      </c>
      <c r="F460" s="290" t="s">
        <v>235</v>
      </c>
      <c r="G460" s="288"/>
      <c r="H460" s="291">
        <v>116</v>
      </c>
      <c r="I460" s="292"/>
      <c r="J460" s="288"/>
      <c r="K460" s="288"/>
      <c r="L460" s="293"/>
      <c r="M460" s="294"/>
      <c r="N460" s="295"/>
      <c r="O460" s="295"/>
      <c r="P460" s="295"/>
      <c r="Q460" s="295"/>
      <c r="R460" s="295"/>
      <c r="S460" s="295"/>
      <c r="T460" s="296"/>
      <c r="AT460" s="297" t="s">
        <v>428</v>
      </c>
      <c r="AU460" s="297" t="s">
        <v>86</v>
      </c>
      <c r="AV460" s="15" t="s">
        <v>422</v>
      </c>
      <c r="AW460" s="15" t="s">
        <v>39</v>
      </c>
      <c r="AX460" s="15" t="s">
        <v>83</v>
      </c>
      <c r="AY460" s="297" t="s">
        <v>414</v>
      </c>
    </row>
    <row r="461" s="1" customFormat="1" ht="16.5" customHeight="1">
      <c r="B461" s="47"/>
      <c r="C461" s="298" t="s">
        <v>1389</v>
      </c>
      <c r="D461" s="298" t="s">
        <v>841</v>
      </c>
      <c r="E461" s="299" t="s">
        <v>7163</v>
      </c>
      <c r="F461" s="300" t="s">
        <v>7164</v>
      </c>
      <c r="G461" s="301" t="s">
        <v>145</v>
      </c>
      <c r="H461" s="302">
        <v>4262</v>
      </c>
      <c r="I461" s="303"/>
      <c r="J461" s="304">
        <f>ROUND(I461*H461,2)</f>
        <v>0</v>
      </c>
      <c r="K461" s="300" t="s">
        <v>21</v>
      </c>
      <c r="L461" s="305"/>
      <c r="M461" s="306" t="s">
        <v>21</v>
      </c>
      <c r="N461" s="307" t="s">
        <v>47</v>
      </c>
      <c r="O461" s="48"/>
      <c r="P461" s="249">
        <f>O461*H461</f>
        <v>0</v>
      </c>
      <c r="Q461" s="249">
        <v>0</v>
      </c>
      <c r="R461" s="249">
        <f>Q461*H461</f>
        <v>0</v>
      </c>
      <c r="S461" s="249">
        <v>0</v>
      </c>
      <c r="T461" s="250">
        <f>S461*H461</f>
        <v>0</v>
      </c>
      <c r="AR461" s="25" t="s">
        <v>818</v>
      </c>
      <c r="AT461" s="25" t="s">
        <v>841</v>
      </c>
      <c r="AU461" s="25" t="s">
        <v>86</v>
      </c>
      <c r="AY461" s="25" t="s">
        <v>414</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690</v>
      </c>
      <c r="BM461" s="25" t="s">
        <v>7165</v>
      </c>
    </row>
    <row r="462" s="12" customFormat="1">
      <c r="B462" s="255"/>
      <c r="C462" s="256"/>
      <c r="D462" s="252" t="s">
        <v>428</v>
      </c>
      <c r="E462" s="257" t="s">
        <v>21</v>
      </c>
      <c r="F462" s="258" t="s">
        <v>6992</v>
      </c>
      <c r="G462" s="256"/>
      <c r="H462" s="257" t="s">
        <v>21</v>
      </c>
      <c r="I462" s="259"/>
      <c r="J462" s="256"/>
      <c r="K462" s="256"/>
      <c r="L462" s="260"/>
      <c r="M462" s="261"/>
      <c r="N462" s="262"/>
      <c r="O462" s="262"/>
      <c r="P462" s="262"/>
      <c r="Q462" s="262"/>
      <c r="R462" s="262"/>
      <c r="S462" s="262"/>
      <c r="T462" s="263"/>
      <c r="AT462" s="264" t="s">
        <v>428</v>
      </c>
      <c r="AU462" s="264" t="s">
        <v>86</v>
      </c>
      <c r="AV462" s="12" t="s">
        <v>83</v>
      </c>
      <c r="AW462" s="12" t="s">
        <v>39</v>
      </c>
      <c r="AX462" s="12" t="s">
        <v>76</v>
      </c>
      <c r="AY462" s="264" t="s">
        <v>414</v>
      </c>
    </row>
    <row r="463" s="13" customFormat="1">
      <c r="B463" s="265"/>
      <c r="C463" s="266"/>
      <c r="D463" s="252" t="s">
        <v>428</v>
      </c>
      <c r="E463" s="267" t="s">
        <v>21</v>
      </c>
      <c r="F463" s="268" t="s">
        <v>7166</v>
      </c>
      <c r="G463" s="266"/>
      <c r="H463" s="269">
        <v>4262</v>
      </c>
      <c r="I463" s="270"/>
      <c r="J463" s="266"/>
      <c r="K463" s="266"/>
      <c r="L463" s="271"/>
      <c r="M463" s="272"/>
      <c r="N463" s="273"/>
      <c r="O463" s="273"/>
      <c r="P463" s="273"/>
      <c r="Q463" s="273"/>
      <c r="R463" s="273"/>
      <c r="S463" s="273"/>
      <c r="T463" s="274"/>
      <c r="AT463" s="275" t="s">
        <v>428</v>
      </c>
      <c r="AU463" s="275" t="s">
        <v>86</v>
      </c>
      <c r="AV463" s="13" t="s">
        <v>86</v>
      </c>
      <c r="AW463" s="13" t="s">
        <v>39</v>
      </c>
      <c r="AX463" s="13" t="s">
        <v>83</v>
      </c>
      <c r="AY463" s="275" t="s">
        <v>414</v>
      </c>
    </row>
    <row r="464" s="1" customFormat="1" ht="16.5" customHeight="1">
      <c r="B464" s="47"/>
      <c r="C464" s="298" t="s">
        <v>1393</v>
      </c>
      <c r="D464" s="298" t="s">
        <v>841</v>
      </c>
      <c r="E464" s="299" t="s">
        <v>7167</v>
      </c>
      <c r="F464" s="300" t="s">
        <v>7168</v>
      </c>
      <c r="G464" s="301" t="s">
        <v>145</v>
      </c>
      <c r="H464" s="302">
        <v>3890</v>
      </c>
      <c r="I464" s="303"/>
      <c r="J464" s="304">
        <f>ROUND(I464*H464,2)</f>
        <v>0</v>
      </c>
      <c r="K464" s="300" t="s">
        <v>21</v>
      </c>
      <c r="L464" s="305"/>
      <c r="M464" s="306" t="s">
        <v>21</v>
      </c>
      <c r="N464" s="307" t="s">
        <v>47</v>
      </c>
      <c r="O464" s="48"/>
      <c r="P464" s="249">
        <f>O464*H464</f>
        <v>0</v>
      </c>
      <c r="Q464" s="249">
        <v>0</v>
      </c>
      <c r="R464" s="249">
        <f>Q464*H464</f>
        <v>0</v>
      </c>
      <c r="S464" s="249">
        <v>0</v>
      </c>
      <c r="T464" s="250">
        <f>S464*H464</f>
        <v>0</v>
      </c>
      <c r="AR464" s="25" t="s">
        <v>818</v>
      </c>
      <c r="AT464" s="25" t="s">
        <v>841</v>
      </c>
      <c r="AU464" s="25" t="s">
        <v>86</v>
      </c>
      <c r="AY464" s="25" t="s">
        <v>414</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690</v>
      </c>
      <c r="BM464" s="25" t="s">
        <v>7169</v>
      </c>
    </row>
    <row r="465" s="12" customFormat="1">
      <c r="B465" s="255"/>
      <c r="C465" s="256"/>
      <c r="D465" s="252" t="s">
        <v>428</v>
      </c>
      <c r="E465" s="257" t="s">
        <v>21</v>
      </c>
      <c r="F465" s="258" t="s">
        <v>6992</v>
      </c>
      <c r="G465" s="256"/>
      <c r="H465" s="257" t="s">
        <v>21</v>
      </c>
      <c r="I465" s="259"/>
      <c r="J465" s="256"/>
      <c r="K465" s="256"/>
      <c r="L465" s="260"/>
      <c r="M465" s="261"/>
      <c r="N465" s="262"/>
      <c r="O465" s="262"/>
      <c r="P465" s="262"/>
      <c r="Q465" s="262"/>
      <c r="R465" s="262"/>
      <c r="S465" s="262"/>
      <c r="T465" s="263"/>
      <c r="AT465" s="264" t="s">
        <v>428</v>
      </c>
      <c r="AU465" s="264" t="s">
        <v>86</v>
      </c>
      <c r="AV465" s="12" t="s">
        <v>83</v>
      </c>
      <c r="AW465" s="12" t="s">
        <v>39</v>
      </c>
      <c r="AX465" s="12" t="s">
        <v>76</v>
      </c>
      <c r="AY465" s="264" t="s">
        <v>414</v>
      </c>
    </row>
    <row r="466" s="13" customFormat="1">
      <c r="B466" s="265"/>
      <c r="C466" s="266"/>
      <c r="D466" s="252" t="s">
        <v>428</v>
      </c>
      <c r="E466" s="267" t="s">
        <v>21</v>
      </c>
      <c r="F466" s="268" t="s">
        <v>7170</v>
      </c>
      <c r="G466" s="266"/>
      <c r="H466" s="269">
        <v>3890</v>
      </c>
      <c r="I466" s="270"/>
      <c r="J466" s="266"/>
      <c r="K466" s="266"/>
      <c r="L466" s="271"/>
      <c r="M466" s="272"/>
      <c r="N466" s="273"/>
      <c r="O466" s="273"/>
      <c r="P466" s="273"/>
      <c r="Q466" s="273"/>
      <c r="R466" s="273"/>
      <c r="S466" s="273"/>
      <c r="T466" s="274"/>
      <c r="AT466" s="275" t="s">
        <v>428</v>
      </c>
      <c r="AU466" s="275" t="s">
        <v>86</v>
      </c>
      <c r="AV466" s="13" t="s">
        <v>86</v>
      </c>
      <c r="AW466" s="13" t="s">
        <v>39</v>
      </c>
      <c r="AX466" s="13" t="s">
        <v>76</v>
      </c>
      <c r="AY466" s="275" t="s">
        <v>414</v>
      </c>
    </row>
    <row r="467" s="15" customFormat="1">
      <c r="B467" s="287"/>
      <c r="C467" s="288"/>
      <c r="D467" s="252" t="s">
        <v>428</v>
      </c>
      <c r="E467" s="289" t="s">
        <v>21</v>
      </c>
      <c r="F467" s="290" t="s">
        <v>235</v>
      </c>
      <c r="G467" s="288"/>
      <c r="H467" s="291">
        <v>3890</v>
      </c>
      <c r="I467" s="292"/>
      <c r="J467" s="288"/>
      <c r="K467" s="288"/>
      <c r="L467" s="293"/>
      <c r="M467" s="294"/>
      <c r="N467" s="295"/>
      <c r="O467" s="295"/>
      <c r="P467" s="295"/>
      <c r="Q467" s="295"/>
      <c r="R467" s="295"/>
      <c r="S467" s="295"/>
      <c r="T467" s="296"/>
      <c r="AT467" s="297" t="s">
        <v>428</v>
      </c>
      <c r="AU467" s="297" t="s">
        <v>86</v>
      </c>
      <c r="AV467" s="15" t="s">
        <v>422</v>
      </c>
      <c r="AW467" s="15" t="s">
        <v>39</v>
      </c>
      <c r="AX467" s="15" t="s">
        <v>83</v>
      </c>
      <c r="AY467" s="297" t="s">
        <v>414</v>
      </c>
    </row>
    <row r="468" s="1" customFormat="1" ht="16.5" customHeight="1">
      <c r="B468" s="47"/>
      <c r="C468" s="298" t="s">
        <v>1397</v>
      </c>
      <c r="D468" s="298" t="s">
        <v>841</v>
      </c>
      <c r="E468" s="299" t="s">
        <v>7171</v>
      </c>
      <c r="F468" s="300" t="s">
        <v>7172</v>
      </c>
      <c r="G468" s="301" t="s">
        <v>145</v>
      </c>
      <c r="H468" s="302">
        <v>872</v>
      </c>
      <c r="I468" s="303"/>
      <c r="J468" s="304">
        <f>ROUND(I468*H468,2)</f>
        <v>0</v>
      </c>
      <c r="K468" s="300" t="s">
        <v>21</v>
      </c>
      <c r="L468" s="305"/>
      <c r="M468" s="306" t="s">
        <v>21</v>
      </c>
      <c r="N468" s="307" t="s">
        <v>47</v>
      </c>
      <c r="O468" s="48"/>
      <c r="P468" s="249">
        <f>O468*H468</f>
        <v>0</v>
      </c>
      <c r="Q468" s="249">
        <v>0</v>
      </c>
      <c r="R468" s="249">
        <f>Q468*H468</f>
        <v>0</v>
      </c>
      <c r="S468" s="249">
        <v>0</v>
      </c>
      <c r="T468" s="250">
        <f>S468*H468</f>
        <v>0</v>
      </c>
      <c r="AR468" s="25" t="s">
        <v>818</v>
      </c>
      <c r="AT468" s="25" t="s">
        <v>841</v>
      </c>
      <c r="AU468" s="25" t="s">
        <v>86</v>
      </c>
      <c r="AY468" s="25" t="s">
        <v>414</v>
      </c>
      <c r="BE468" s="251">
        <f>IF(N468="základní",J468,0)</f>
        <v>0</v>
      </c>
      <c r="BF468" s="251">
        <f>IF(N468="snížená",J468,0)</f>
        <v>0</v>
      </c>
      <c r="BG468" s="251">
        <f>IF(N468="zákl. přenesená",J468,0)</f>
        <v>0</v>
      </c>
      <c r="BH468" s="251">
        <f>IF(N468="sníž. přenesená",J468,0)</f>
        <v>0</v>
      </c>
      <c r="BI468" s="251">
        <f>IF(N468="nulová",J468,0)</f>
        <v>0</v>
      </c>
      <c r="BJ468" s="25" t="s">
        <v>83</v>
      </c>
      <c r="BK468" s="251">
        <f>ROUND(I468*H468,2)</f>
        <v>0</v>
      </c>
      <c r="BL468" s="25" t="s">
        <v>690</v>
      </c>
      <c r="BM468" s="25" t="s">
        <v>7173</v>
      </c>
    </row>
    <row r="469" s="12" customFormat="1">
      <c r="B469" s="255"/>
      <c r="C469" s="256"/>
      <c r="D469" s="252" t="s">
        <v>428</v>
      </c>
      <c r="E469" s="257" t="s">
        <v>21</v>
      </c>
      <c r="F469" s="258" t="s">
        <v>6992</v>
      </c>
      <c r="G469" s="256"/>
      <c r="H469" s="257" t="s">
        <v>21</v>
      </c>
      <c r="I469" s="259"/>
      <c r="J469" s="256"/>
      <c r="K469" s="256"/>
      <c r="L469" s="260"/>
      <c r="M469" s="261"/>
      <c r="N469" s="262"/>
      <c r="O469" s="262"/>
      <c r="P469" s="262"/>
      <c r="Q469" s="262"/>
      <c r="R469" s="262"/>
      <c r="S469" s="262"/>
      <c r="T469" s="263"/>
      <c r="AT469" s="264" t="s">
        <v>428</v>
      </c>
      <c r="AU469" s="264" t="s">
        <v>86</v>
      </c>
      <c r="AV469" s="12" t="s">
        <v>83</v>
      </c>
      <c r="AW469" s="12" t="s">
        <v>39</v>
      </c>
      <c r="AX469" s="12" t="s">
        <v>76</v>
      </c>
      <c r="AY469" s="264" t="s">
        <v>414</v>
      </c>
    </row>
    <row r="470" s="13" customFormat="1">
      <c r="B470" s="265"/>
      <c r="C470" s="266"/>
      <c r="D470" s="252" t="s">
        <v>428</v>
      </c>
      <c r="E470" s="267" t="s">
        <v>21</v>
      </c>
      <c r="F470" s="268" t="s">
        <v>7174</v>
      </c>
      <c r="G470" s="266"/>
      <c r="H470" s="269">
        <v>872</v>
      </c>
      <c r="I470" s="270"/>
      <c r="J470" s="266"/>
      <c r="K470" s="266"/>
      <c r="L470" s="271"/>
      <c r="M470" s="272"/>
      <c r="N470" s="273"/>
      <c r="O470" s="273"/>
      <c r="P470" s="273"/>
      <c r="Q470" s="273"/>
      <c r="R470" s="273"/>
      <c r="S470" s="273"/>
      <c r="T470" s="274"/>
      <c r="AT470" s="275" t="s">
        <v>428</v>
      </c>
      <c r="AU470" s="275" t="s">
        <v>86</v>
      </c>
      <c r="AV470" s="13" t="s">
        <v>86</v>
      </c>
      <c r="AW470" s="13" t="s">
        <v>39</v>
      </c>
      <c r="AX470" s="13" t="s">
        <v>83</v>
      </c>
      <c r="AY470" s="275" t="s">
        <v>414</v>
      </c>
    </row>
    <row r="471" s="1" customFormat="1" ht="16.5" customHeight="1">
      <c r="B471" s="47"/>
      <c r="C471" s="298" t="s">
        <v>1401</v>
      </c>
      <c r="D471" s="298" t="s">
        <v>841</v>
      </c>
      <c r="E471" s="299" t="s">
        <v>7175</v>
      </c>
      <c r="F471" s="300" t="s">
        <v>7176</v>
      </c>
      <c r="G471" s="301" t="s">
        <v>145</v>
      </c>
      <c r="H471" s="302">
        <v>265</v>
      </c>
      <c r="I471" s="303"/>
      <c r="J471" s="304">
        <f>ROUND(I471*H471,2)</f>
        <v>0</v>
      </c>
      <c r="K471" s="300" t="s">
        <v>21</v>
      </c>
      <c r="L471" s="305"/>
      <c r="M471" s="306" t="s">
        <v>21</v>
      </c>
      <c r="N471" s="307" t="s">
        <v>47</v>
      </c>
      <c r="O471" s="48"/>
      <c r="P471" s="249">
        <f>O471*H471</f>
        <v>0</v>
      </c>
      <c r="Q471" s="249">
        <v>0</v>
      </c>
      <c r="R471" s="249">
        <f>Q471*H471</f>
        <v>0</v>
      </c>
      <c r="S471" s="249">
        <v>0</v>
      </c>
      <c r="T471" s="250">
        <f>S471*H471</f>
        <v>0</v>
      </c>
      <c r="AR471" s="25" t="s">
        <v>818</v>
      </c>
      <c r="AT471" s="25" t="s">
        <v>841</v>
      </c>
      <c r="AU471" s="25" t="s">
        <v>86</v>
      </c>
      <c r="AY471" s="25" t="s">
        <v>414</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690</v>
      </c>
      <c r="BM471" s="25" t="s">
        <v>7177</v>
      </c>
    </row>
    <row r="472" s="12" customFormat="1">
      <c r="B472" s="255"/>
      <c r="C472" s="256"/>
      <c r="D472" s="252" t="s">
        <v>428</v>
      </c>
      <c r="E472" s="257" t="s">
        <v>21</v>
      </c>
      <c r="F472" s="258" t="s">
        <v>6992</v>
      </c>
      <c r="G472" s="256"/>
      <c r="H472" s="257" t="s">
        <v>21</v>
      </c>
      <c r="I472" s="259"/>
      <c r="J472" s="256"/>
      <c r="K472" s="256"/>
      <c r="L472" s="260"/>
      <c r="M472" s="261"/>
      <c r="N472" s="262"/>
      <c r="O472" s="262"/>
      <c r="P472" s="262"/>
      <c r="Q472" s="262"/>
      <c r="R472" s="262"/>
      <c r="S472" s="262"/>
      <c r="T472" s="263"/>
      <c r="AT472" s="264" t="s">
        <v>428</v>
      </c>
      <c r="AU472" s="264" t="s">
        <v>86</v>
      </c>
      <c r="AV472" s="12" t="s">
        <v>83</v>
      </c>
      <c r="AW472" s="12" t="s">
        <v>39</v>
      </c>
      <c r="AX472" s="12" t="s">
        <v>76</v>
      </c>
      <c r="AY472" s="264" t="s">
        <v>414</v>
      </c>
    </row>
    <row r="473" s="13" customFormat="1">
      <c r="B473" s="265"/>
      <c r="C473" s="266"/>
      <c r="D473" s="252" t="s">
        <v>428</v>
      </c>
      <c r="E473" s="267" t="s">
        <v>21</v>
      </c>
      <c r="F473" s="268" t="s">
        <v>2481</v>
      </c>
      <c r="G473" s="266"/>
      <c r="H473" s="269">
        <v>265</v>
      </c>
      <c r="I473" s="270"/>
      <c r="J473" s="266"/>
      <c r="K473" s="266"/>
      <c r="L473" s="271"/>
      <c r="M473" s="272"/>
      <c r="N473" s="273"/>
      <c r="O473" s="273"/>
      <c r="P473" s="273"/>
      <c r="Q473" s="273"/>
      <c r="R473" s="273"/>
      <c r="S473" s="273"/>
      <c r="T473" s="274"/>
      <c r="AT473" s="275" t="s">
        <v>428</v>
      </c>
      <c r="AU473" s="275" t="s">
        <v>86</v>
      </c>
      <c r="AV473" s="13" t="s">
        <v>86</v>
      </c>
      <c r="AW473" s="13" t="s">
        <v>39</v>
      </c>
      <c r="AX473" s="13" t="s">
        <v>76</v>
      </c>
      <c r="AY473" s="275" t="s">
        <v>414</v>
      </c>
    </row>
    <row r="474" s="15" customFormat="1">
      <c r="B474" s="287"/>
      <c r="C474" s="288"/>
      <c r="D474" s="252" t="s">
        <v>428</v>
      </c>
      <c r="E474" s="289" t="s">
        <v>21</v>
      </c>
      <c r="F474" s="290" t="s">
        <v>235</v>
      </c>
      <c r="G474" s="288"/>
      <c r="H474" s="291">
        <v>265</v>
      </c>
      <c r="I474" s="292"/>
      <c r="J474" s="288"/>
      <c r="K474" s="288"/>
      <c r="L474" s="293"/>
      <c r="M474" s="294"/>
      <c r="N474" s="295"/>
      <c r="O474" s="295"/>
      <c r="P474" s="295"/>
      <c r="Q474" s="295"/>
      <c r="R474" s="295"/>
      <c r="S474" s="295"/>
      <c r="T474" s="296"/>
      <c r="AT474" s="297" t="s">
        <v>428</v>
      </c>
      <c r="AU474" s="297" t="s">
        <v>86</v>
      </c>
      <c r="AV474" s="15" t="s">
        <v>422</v>
      </c>
      <c r="AW474" s="15" t="s">
        <v>39</v>
      </c>
      <c r="AX474" s="15" t="s">
        <v>83</v>
      </c>
      <c r="AY474" s="297" t="s">
        <v>414</v>
      </c>
    </row>
    <row r="475" s="1" customFormat="1" ht="16.5" customHeight="1">
      <c r="B475" s="47"/>
      <c r="C475" s="298" t="s">
        <v>1405</v>
      </c>
      <c r="D475" s="298" t="s">
        <v>841</v>
      </c>
      <c r="E475" s="299" t="s">
        <v>7178</v>
      </c>
      <c r="F475" s="300" t="s">
        <v>7179</v>
      </c>
      <c r="G475" s="301" t="s">
        <v>145</v>
      </c>
      <c r="H475" s="302">
        <v>348</v>
      </c>
      <c r="I475" s="303"/>
      <c r="J475" s="304">
        <f>ROUND(I475*H475,2)</f>
        <v>0</v>
      </c>
      <c r="K475" s="300" t="s">
        <v>21</v>
      </c>
      <c r="L475" s="305"/>
      <c r="M475" s="306" t="s">
        <v>21</v>
      </c>
      <c r="N475" s="307" t="s">
        <v>47</v>
      </c>
      <c r="O475" s="48"/>
      <c r="P475" s="249">
        <f>O475*H475</f>
        <v>0</v>
      </c>
      <c r="Q475" s="249">
        <v>0</v>
      </c>
      <c r="R475" s="249">
        <f>Q475*H475</f>
        <v>0</v>
      </c>
      <c r="S475" s="249">
        <v>0</v>
      </c>
      <c r="T475" s="250">
        <f>S475*H475</f>
        <v>0</v>
      </c>
      <c r="AR475" s="25" t="s">
        <v>818</v>
      </c>
      <c r="AT475" s="25" t="s">
        <v>841</v>
      </c>
      <c r="AU475" s="25" t="s">
        <v>86</v>
      </c>
      <c r="AY475" s="25" t="s">
        <v>414</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690</v>
      </c>
      <c r="BM475" s="25" t="s">
        <v>7180</v>
      </c>
    </row>
    <row r="476" s="12" customFormat="1">
      <c r="B476" s="255"/>
      <c r="C476" s="256"/>
      <c r="D476" s="252" t="s">
        <v>428</v>
      </c>
      <c r="E476" s="257" t="s">
        <v>21</v>
      </c>
      <c r="F476" s="258" t="s">
        <v>6992</v>
      </c>
      <c r="G476" s="256"/>
      <c r="H476" s="257" t="s">
        <v>21</v>
      </c>
      <c r="I476" s="259"/>
      <c r="J476" s="256"/>
      <c r="K476" s="256"/>
      <c r="L476" s="260"/>
      <c r="M476" s="261"/>
      <c r="N476" s="262"/>
      <c r="O476" s="262"/>
      <c r="P476" s="262"/>
      <c r="Q476" s="262"/>
      <c r="R476" s="262"/>
      <c r="S476" s="262"/>
      <c r="T476" s="263"/>
      <c r="AT476" s="264" t="s">
        <v>428</v>
      </c>
      <c r="AU476" s="264" t="s">
        <v>86</v>
      </c>
      <c r="AV476" s="12" t="s">
        <v>83</v>
      </c>
      <c r="AW476" s="12" t="s">
        <v>39</v>
      </c>
      <c r="AX476" s="12" t="s">
        <v>76</v>
      </c>
      <c r="AY476" s="264" t="s">
        <v>414</v>
      </c>
    </row>
    <row r="477" s="13" customFormat="1">
      <c r="B477" s="265"/>
      <c r="C477" s="266"/>
      <c r="D477" s="252" t="s">
        <v>428</v>
      </c>
      <c r="E477" s="267" t="s">
        <v>21</v>
      </c>
      <c r="F477" s="268" t="s">
        <v>7181</v>
      </c>
      <c r="G477" s="266"/>
      <c r="H477" s="269">
        <v>348</v>
      </c>
      <c r="I477" s="270"/>
      <c r="J477" s="266"/>
      <c r="K477" s="266"/>
      <c r="L477" s="271"/>
      <c r="M477" s="272"/>
      <c r="N477" s="273"/>
      <c r="O477" s="273"/>
      <c r="P477" s="273"/>
      <c r="Q477" s="273"/>
      <c r="R477" s="273"/>
      <c r="S477" s="273"/>
      <c r="T477" s="274"/>
      <c r="AT477" s="275" t="s">
        <v>428</v>
      </c>
      <c r="AU477" s="275" t="s">
        <v>86</v>
      </c>
      <c r="AV477" s="13" t="s">
        <v>86</v>
      </c>
      <c r="AW477" s="13" t="s">
        <v>39</v>
      </c>
      <c r="AX477" s="13" t="s">
        <v>83</v>
      </c>
      <c r="AY477" s="275" t="s">
        <v>414</v>
      </c>
    </row>
    <row r="478" s="1" customFormat="1" ht="16.5" customHeight="1">
      <c r="B478" s="47"/>
      <c r="C478" s="298" t="s">
        <v>1409</v>
      </c>
      <c r="D478" s="298" t="s">
        <v>841</v>
      </c>
      <c r="E478" s="299" t="s">
        <v>7182</v>
      </c>
      <c r="F478" s="300" t="s">
        <v>7183</v>
      </c>
      <c r="G478" s="301" t="s">
        <v>145</v>
      </c>
      <c r="H478" s="302">
        <v>265</v>
      </c>
      <c r="I478" s="303"/>
      <c r="J478" s="304">
        <f>ROUND(I478*H478,2)</f>
        <v>0</v>
      </c>
      <c r="K478" s="300" t="s">
        <v>21</v>
      </c>
      <c r="L478" s="305"/>
      <c r="M478" s="306" t="s">
        <v>21</v>
      </c>
      <c r="N478" s="307" t="s">
        <v>47</v>
      </c>
      <c r="O478" s="48"/>
      <c r="P478" s="249">
        <f>O478*H478</f>
        <v>0</v>
      </c>
      <c r="Q478" s="249">
        <v>0</v>
      </c>
      <c r="R478" s="249">
        <f>Q478*H478</f>
        <v>0</v>
      </c>
      <c r="S478" s="249">
        <v>0</v>
      </c>
      <c r="T478" s="250">
        <f>S478*H478</f>
        <v>0</v>
      </c>
      <c r="AR478" s="25" t="s">
        <v>818</v>
      </c>
      <c r="AT478" s="25" t="s">
        <v>841</v>
      </c>
      <c r="AU478" s="25" t="s">
        <v>86</v>
      </c>
      <c r="AY478" s="25" t="s">
        <v>414</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690</v>
      </c>
      <c r="BM478" s="25" t="s">
        <v>7184</v>
      </c>
    </row>
    <row r="479" s="12" customFormat="1">
      <c r="B479" s="255"/>
      <c r="C479" s="256"/>
      <c r="D479" s="252" t="s">
        <v>428</v>
      </c>
      <c r="E479" s="257" t="s">
        <v>21</v>
      </c>
      <c r="F479" s="258" t="s">
        <v>6992</v>
      </c>
      <c r="G479" s="256"/>
      <c r="H479" s="257" t="s">
        <v>21</v>
      </c>
      <c r="I479" s="259"/>
      <c r="J479" s="256"/>
      <c r="K479" s="256"/>
      <c r="L479" s="260"/>
      <c r="M479" s="261"/>
      <c r="N479" s="262"/>
      <c r="O479" s="262"/>
      <c r="P479" s="262"/>
      <c r="Q479" s="262"/>
      <c r="R479" s="262"/>
      <c r="S479" s="262"/>
      <c r="T479" s="263"/>
      <c r="AT479" s="264" t="s">
        <v>428</v>
      </c>
      <c r="AU479" s="264" t="s">
        <v>86</v>
      </c>
      <c r="AV479" s="12" t="s">
        <v>83</v>
      </c>
      <c r="AW479" s="12" t="s">
        <v>39</v>
      </c>
      <c r="AX479" s="12" t="s">
        <v>76</v>
      </c>
      <c r="AY479" s="264" t="s">
        <v>414</v>
      </c>
    </row>
    <row r="480" s="13" customFormat="1">
      <c r="B480" s="265"/>
      <c r="C480" s="266"/>
      <c r="D480" s="252" t="s">
        <v>428</v>
      </c>
      <c r="E480" s="267" t="s">
        <v>21</v>
      </c>
      <c r="F480" s="268" t="s">
        <v>2481</v>
      </c>
      <c r="G480" s="266"/>
      <c r="H480" s="269">
        <v>265</v>
      </c>
      <c r="I480" s="270"/>
      <c r="J480" s="266"/>
      <c r="K480" s="266"/>
      <c r="L480" s="271"/>
      <c r="M480" s="272"/>
      <c r="N480" s="273"/>
      <c r="O480" s="273"/>
      <c r="P480" s="273"/>
      <c r="Q480" s="273"/>
      <c r="R480" s="273"/>
      <c r="S480" s="273"/>
      <c r="T480" s="274"/>
      <c r="AT480" s="275" t="s">
        <v>428</v>
      </c>
      <c r="AU480" s="275" t="s">
        <v>86</v>
      </c>
      <c r="AV480" s="13" t="s">
        <v>86</v>
      </c>
      <c r="AW480" s="13" t="s">
        <v>39</v>
      </c>
      <c r="AX480" s="13" t="s">
        <v>76</v>
      </c>
      <c r="AY480" s="275" t="s">
        <v>414</v>
      </c>
    </row>
    <row r="481" s="15" customFormat="1">
      <c r="B481" s="287"/>
      <c r="C481" s="288"/>
      <c r="D481" s="252" t="s">
        <v>428</v>
      </c>
      <c r="E481" s="289" t="s">
        <v>21</v>
      </c>
      <c r="F481" s="290" t="s">
        <v>235</v>
      </c>
      <c r="G481" s="288"/>
      <c r="H481" s="291">
        <v>265</v>
      </c>
      <c r="I481" s="292"/>
      <c r="J481" s="288"/>
      <c r="K481" s="288"/>
      <c r="L481" s="293"/>
      <c r="M481" s="294"/>
      <c r="N481" s="295"/>
      <c r="O481" s="295"/>
      <c r="P481" s="295"/>
      <c r="Q481" s="295"/>
      <c r="R481" s="295"/>
      <c r="S481" s="295"/>
      <c r="T481" s="296"/>
      <c r="AT481" s="297" t="s">
        <v>428</v>
      </c>
      <c r="AU481" s="297" t="s">
        <v>86</v>
      </c>
      <c r="AV481" s="15" t="s">
        <v>422</v>
      </c>
      <c r="AW481" s="15" t="s">
        <v>39</v>
      </c>
      <c r="AX481" s="15" t="s">
        <v>83</v>
      </c>
      <c r="AY481" s="297" t="s">
        <v>414</v>
      </c>
    </row>
    <row r="482" s="1" customFormat="1" ht="16.5" customHeight="1">
      <c r="B482" s="47"/>
      <c r="C482" s="298" t="s">
        <v>1415</v>
      </c>
      <c r="D482" s="298" t="s">
        <v>841</v>
      </c>
      <c r="E482" s="299" t="s">
        <v>7185</v>
      </c>
      <c r="F482" s="300" t="s">
        <v>7186</v>
      </c>
      <c r="G482" s="301" t="s">
        <v>4084</v>
      </c>
      <c r="H482" s="302">
        <v>142</v>
      </c>
      <c r="I482" s="303"/>
      <c r="J482" s="304">
        <f>ROUND(I482*H482,2)</f>
        <v>0</v>
      </c>
      <c r="K482" s="300" t="s">
        <v>21</v>
      </c>
      <c r="L482" s="305"/>
      <c r="M482" s="306" t="s">
        <v>21</v>
      </c>
      <c r="N482" s="307" t="s">
        <v>47</v>
      </c>
      <c r="O482" s="48"/>
      <c r="P482" s="249">
        <f>O482*H482</f>
        <v>0</v>
      </c>
      <c r="Q482" s="249">
        <v>0</v>
      </c>
      <c r="R482" s="249">
        <f>Q482*H482</f>
        <v>0</v>
      </c>
      <c r="S482" s="249">
        <v>0</v>
      </c>
      <c r="T482" s="250">
        <f>S482*H482</f>
        <v>0</v>
      </c>
      <c r="AR482" s="25" t="s">
        <v>818</v>
      </c>
      <c r="AT482" s="25" t="s">
        <v>841</v>
      </c>
      <c r="AU482" s="25" t="s">
        <v>86</v>
      </c>
      <c r="AY482" s="25" t="s">
        <v>414</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690</v>
      </c>
      <c r="BM482" s="25" t="s">
        <v>7187</v>
      </c>
    </row>
    <row r="483" s="12" customFormat="1">
      <c r="B483" s="255"/>
      <c r="C483" s="256"/>
      <c r="D483" s="252" t="s">
        <v>428</v>
      </c>
      <c r="E483" s="257" t="s">
        <v>21</v>
      </c>
      <c r="F483" s="258" t="s">
        <v>6992</v>
      </c>
      <c r="G483" s="256"/>
      <c r="H483" s="257" t="s">
        <v>21</v>
      </c>
      <c r="I483" s="259"/>
      <c r="J483" s="256"/>
      <c r="K483" s="256"/>
      <c r="L483" s="260"/>
      <c r="M483" s="261"/>
      <c r="N483" s="262"/>
      <c r="O483" s="262"/>
      <c r="P483" s="262"/>
      <c r="Q483" s="262"/>
      <c r="R483" s="262"/>
      <c r="S483" s="262"/>
      <c r="T483" s="263"/>
      <c r="AT483" s="264" t="s">
        <v>428</v>
      </c>
      <c r="AU483" s="264" t="s">
        <v>86</v>
      </c>
      <c r="AV483" s="12" t="s">
        <v>83</v>
      </c>
      <c r="AW483" s="12" t="s">
        <v>39</v>
      </c>
      <c r="AX483" s="12" t="s">
        <v>76</v>
      </c>
      <c r="AY483" s="264" t="s">
        <v>414</v>
      </c>
    </row>
    <row r="484" s="13" customFormat="1">
      <c r="B484" s="265"/>
      <c r="C484" s="266"/>
      <c r="D484" s="252" t="s">
        <v>428</v>
      </c>
      <c r="E484" s="267" t="s">
        <v>21</v>
      </c>
      <c r="F484" s="268" t="s">
        <v>7188</v>
      </c>
      <c r="G484" s="266"/>
      <c r="H484" s="269">
        <v>142</v>
      </c>
      <c r="I484" s="270"/>
      <c r="J484" s="266"/>
      <c r="K484" s="266"/>
      <c r="L484" s="271"/>
      <c r="M484" s="272"/>
      <c r="N484" s="273"/>
      <c r="O484" s="273"/>
      <c r="P484" s="273"/>
      <c r="Q484" s="273"/>
      <c r="R484" s="273"/>
      <c r="S484" s="273"/>
      <c r="T484" s="274"/>
      <c r="AT484" s="275" t="s">
        <v>428</v>
      </c>
      <c r="AU484" s="275" t="s">
        <v>86</v>
      </c>
      <c r="AV484" s="13" t="s">
        <v>86</v>
      </c>
      <c r="AW484" s="13" t="s">
        <v>39</v>
      </c>
      <c r="AX484" s="13" t="s">
        <v>83</v>
      </c>
      <c r="AY484" s="275" t="s">
        <v>414</v>
      </c>
    </row>
    <row r="485" s="1" customFormat="1" ht="16.5" customHeight="1">
      <c r="B485" s="47"/>
      <c r="C485" s="298" t="s">
        <v>1419</v>
      </c>
      <c r="D485" s="298" t="s">
        <v>841</v>
      </c>
      <c r="E485" s="299" t="s">
        <v>7189</v>
      </c>
      <c r="F485" s="300" t="s">
        <v>7190</v>
      </c>
      <c r="G485" s="301" t="s">
        <v>4084</v>
      </c>
      <c r="H485" s="302">
        <v>4260</v>
      </c>
      <c r="I485" s="303"/>
      <c r="J485" s="304">
        <f>ROUND(I485*H485,2)</f>
        <v>0</v>
      </c>
      <c r="K485" s="300" t="s">
        <v>21</v>
      </c>
      <c r="L485" s="305"/>
      <c r="M485" s="306" t="s">
        <v>21</v>
      </c>
      <c r="N485" s="307" t="s">
        <v>47</v>
      </c>
      <c r="O485" s="48"/>
      <c r="P485" s="249">
        <f>O485*H485</f>
        <v>0</v>
      </c>
      <c r="Q485" s="249">
        <v>0</v>
      </c>
      <c r="R485" s="249">
        <f>Q485*H485</f>
        <v>0</v>
      </c>
      <c r="S485" s="249">
        <v>0</v>
      </c>
      <c r="T485" s="250">
        <f>S485*H485</f>
        <v>0</v>
      </c>
      <c r="AR485" s="25" t="s">
        <v>818</v>
      </c>
      <c r="AT485" s="25" t="s">
        <v>841</v>
      </c>
      <c r="AU485" s="25" t="s">
        <v>86</v>
      </c>
      <c r="AY485" s="25" t="s">
        <v>414</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690</v>
      </c>
      <c r="BM485" s="25" t="s">
        <v>7191</v>
      </c>
    </row>
    <row r="486" s="12" customFormat="1">
      <c r="B486" s="255"/>
      <c r="C486" s="256"/>
      <c r="D486" s="252" t="s">
        <v>428</v>
      </c>
      <c r="E486" s="257" t="s">
        <v>21</v>
      </c>
      <c r="F486" s="258" t="s">
        <v>6992</v>
      </c>
      <c r="G486" s="256"/>
      <c r="H486" s="257" t="s">
        <v>21</v>
      </c>
      <c r="I486" s="259"/>
      <c r="J486" s="256"/>
      <c r="K486" s="256"/>
      <c r="L486" s="260"/>
      <c r="M486" s="261"/>
      <c r="N486" s="262"/>
      <c r="O486" s="262"/>
      <c r="P486" s="262"/>
      <c r="Q486" s="262"/>
      <c r="R486" s="262"/>
      <c r="S486" s="262"/>
      <c r="T486" s="263"/>
      <c r="AT486" s="264" t="s">
        <v>428</v>
      </c>
      <c r="AU486" s="264" t="s">
        <v>86</v>
      </c>
      <c r="AV486" s="12" t="s">
        <v>83</v>
      </c>
      <c r="AW486" s="12" t="s">
        <v>39</v>
      </c>
      <c r="AX486" s="12" t="s">
        <v>76</v>
      </c>
      <c r="AY486" s="264" t="s">
        <v>414</v>
      </c>
    </row>
    <row r="487" s="13" customFormat="1">
      <c r="B487" s="265"/>
      <c r="C487" s="266"/>
      <c r="D487" s="252" t="s">
        <v>428</v>
      </c>
      <c r="E487" s="267" t="s">
        <v>21</v>
      </c>
      <c r="F487" s="268" t="s">
        <v>7192</v>
      </c>
      <c r="G487" s="266"/>
      <c r="H487" s="269">
        <v>4260</v>
      </c>
      <c r="I487" s="270"/>
      <c r="J487" s="266"/>
      <c r="K487" s="266"/>
      <c r="L487" s="271"/>
      <c r="M487" s="272"/>
      <c r="N487" s="273"/>
      <c r="O487" s="273"/>
      <c r="P487" s="273"/>
      <c r="Q487" s="273"/>
      <c r="R487" s="273"/>
      <c r="S487" s="273"/>
      <c r="T487" s="274"/>
      <c r="AT487" s="275" t="s">
        <v>428</v>
      </c>
      <c r="AU487" s="275" t="s">
        <v>86</v>
      </c>
      <c r="AV487" s="13" t="s">
        <v>86</v>
      </c>
      <c r="AW487" s="13" t="s">
        <v>39</v>
      </c>
      <c r="AX487" s="13" t="s">
        <v>76</v>
      </c>
      <c r="AY487" s="275" t="s">
        <v>414</v>
      </c>
    </row>
    <row r="488" s="15" customFormat="1">
      <c r="B488" s="287"/>
      <c r="C488" s="288"/>
      <c r="D488" s="252" t="s">
        <v>428</v>
      </c>
      <c r="E488" s="289" t="s">
        <v>21</v>
      </c>
      <c r="F488" s="290" t="s">
        <v>235</v>
      </c>
      <c r="G488" s="288"/>
      <c r="H488" s="291">
        <v>4260</v>
      </c>
      <c r="I488" s="292"/>
      <c r="J488" s="288"/>
      <c r="K488" s="288"/>
      <c r="L488" s="293"/>
      <c r="M488" s="294"/>
      <c r="N488" s="295"/>
      <c r="O488" s="295"/>
      <c r="P488" s="295"/>
      <c r="Q488" s="295"/>
      <c r="R488" s="295"/>
      <c r="S488" s="295"/>
      <c r="T488" s="296"/>
      <c r="AT488" s="297" t="s">
        <v>428</v>
      </c>
      <c r="AU488" s="297" t="s">
        <v>86</v>
      </c>
      <c r="AV488" s="15" t="s">
        <v>422</v>
      </c>
      <c r="AW488" s="15" t="s">
        <v>39</v>
      </c>
      <c r="AX488" s="15" t="s">
        <v>83</v>
      </c>
      <c r="AY488" s="297" t="s">
        <v>414</v>
      </c>
    </row>
    <row r="489" s="1" customFormat="1" ht="16.5" customHeight="1">
      <c r="B489" s="47"/>
      <c r="C489" s="298" t="s">
        <v>1425</v>
      </c>
      <c r="D489" s="298" t="s">
        <v>841</v>
      </c>
      <c r="E489" s="299" t="s">
        <v>7193</v>
      </c>
      <c r="F489" s="300" t="s">
        <v>7194</v>
      </c>
      <c r="G489" s="301" t="s">
        <v>4084</v>
      </c>
      <c r="H489" s="302">
        <v>2540</v>
      </c>
      <c r="I489" s="303"/>
      <c r="J489" s="304">
        <f>ROUND(I489*H489,2)</f>
        <v>0</v>
      </c>
      <c r="K489" s="300" t="s">
        <v>21</v>
      </c>
      <c r="L489" s="305"/>
      <c r="M489" s="306" t="s">
        <v>21</v>
      </c>
      <c r="N489" s="307" t="s">
        <v>47</v>
      </c>
      <c r="O489" s="48"/>
      <c r="P489" s="249">
        <f>O489*H489</f>
        <v>0</v>
      </c>
      <c r="Q489" s="249">
        <v>0</v>
      </c>
      <c r="R489" s="249">
        <f>Q489*H489</f>
        <v>0</v>
      </c>
      <c r="S489" s="249">
        <v>0</v>
      </c>
      <c r="T489" s="250">
        <f>S489*H489</f>
        <v>0</v>
      </c>
      <c r="AR489" s="25" t="s">
        <v>818</v>
      </c>
      <c r="AT489" s="25" t="s">
        <v>841</v>
      </c>
      <c r="AU489" s="25" t="s">
        <v>86</v>
      </c>
      <c r="AY489" s="25" t="s">
        <v>414</v>
      </c>
      <c r="BE489" s="251">
        <f>IF(N489="základní",J489,0)</f>
        <v>0</v>
      </c>
      <c r="BF489" s="251">
        <f>IF(N489="snížená",J489,0)</f>
        <v>0</v>
      </c>
      <c r="BG489" s="251">
        <f>IF(N489="zákl. přenesená",J489,0)</f>
        <v>0</v>
      </c>
      <c r="BH489" s="251">
        <f>IF(N489="sníž. přenesená",J489,0)</f>
        <v>0</v>
      </c>
      <c r="BI489" s="251">
        <f>IF(N489="nulová",J489,0)</f>
        <v>0</v>
      </c>
      <c r="BJ489" s="25" t="s">
        <v>83</v>
      </c>
      <c r="BK489" s="251">
        <f>ROUND(I489*H489,2)</f>
        <v>0</v>
      </c>
      <c r="BL489" s="25" t="s">
        <v>690</v>
      </c>
      <c r="BM489" s="25" t="s">
        <v>7195</v>
      </c>
    </row>
    <row r="490" s="12" customFormat="1">
      <c r="B490" s="255"/>
      <c r="C490" s="256"/>
      <c r="D490" s="252" t="s">
        <v>428</v>
      </c>
      <c r="E490" s="257" t="s">
        <v>21</v>
      </c>
      <c r="F490" s="258" t="s">
        <v>6992</v>
      </c>
      <c r="G490" s="256"/>
      <c r="H490" s="257" t="s">
        <v>21</v>
      </c>
      <c r="I490" s="259"/>
      <c r="J490" s="256"/>
      <c r="K490" s="256"/>
      <c r="L490" s="260"/>
      <c r="M490" s="261"/>
      <c r="N490" s="262"/>
      <c r="O490" s="262"/>
      <c r="P490" s="262"/>
      <c r="Q490" s="262"/>
      <c r="R490" s="262"/>
      <c r="S490" s="262"/>
      <c r="T490" s="263"/>
      <c r="AT490" s="264" t="s">
        <v>428</v>
      </c>
      <c r="AU490" s="264" t="s">
        <v>86</v>
      </c>
      <c r="AV490" s="12" t="s">
        <v>83</v>
      </c>
      <c r="AW490" s="12" t="s">
        <v>39</v>
      </c>
      <c r="AX490" s="12" t="s">
        <v>76</v>
      </c>
      <c r="AY490" s="264" t="s">
        <v>414</v>
      </c>
    </row>
    <row r="491" s="13" customFormat="1">
      <c r="B491" s="265"/>
      <c r="C491" s="266"/>
      <c r="D491" s="252" t="s">
        <v>428</v>
      </c>
      <c r="E491" s="267" t="s">
        <v>21</v>
      </c>
      <c r="F491" s="268" t="s">
        <v>7196</v>
      </c>
      <c r="G491" s="266"/>
      <c r="H491" s="269">
        <v>2540</v>
      </c>
      <c r="I491" s="270"/>
      <c r="J491" s="266"/>
      <c r="K491" s="266"/>
      <c r="L491" s="271"/>
      <c r="M491" s="272"/>
      <c r="N491" s="273"/>
      <c r="O491" s="273"/>
      <c r="P491" s="273"/>
      <c r="Q491" s="273"/>
      <c r="R491" s="273"/>
      <c r="S491" s="273"/>
      <c r="T491" s="274"/>
      <c r="AT491" s="275" t="s">
        <v>428</v>
      </c>
      <c r="AU491" s="275" t="s">
        <v>86</v>
      </c>
      <c r="AV491" s="13" t="s">
        <v>86</v>
      </c>
      <c r="AW491" s="13" t="s">
        <v>39</v>
      </c>
      <c r="AX491" s="13" t="s">
        <v>83</v>
      </c>
      <c r="AY491" s="275" t="s">
        <v>414</v>
      </c>
    </row>
    <row r="492" s="1" customFormat="1" ht="25.5" customHeight="1">
      <c r="B492" s="47"/>
      <c r="C492" s="298" t="s">
        <v>1429</v>
      </c>
      <c r="D492" s="298" t="s">
        <v>841</v>
      </c>
      <c r="E492" s="299" t="s">
        <v>7197</v>
      </c>
      <c r="F492" s="300" t="s">
        <v>7198</v>
      </c>
      <c r="G492" s="301" t="s">
        <v>4084</v>
      </c>
      <c r="H492" s="302">
        <v>860</v>
      </c>
      <c r="I492" s="303"/>
      <c r="J492" s="304">
        <f>ROUND(I492*H492,2)</f>
        <v>0</v>
      </c>
      <c r="K492" s="300" t="s">
        <v>21</v>
      </c>
      <c r="L492" s="305"/>
      <c r="M492" s="306" t="s">
        <v>21</v>
      </c>
      <c r="N492" s="307" t="s">
        <v>47</v>
      </c>
      <c r="O492" s="48"/>
      <c r="P492" s="249">
        <f>O492*H492</f>
        <v>0</v>
      </c>
      <c r="Q492" s="249">
        <v>0</v>
      </c>
      <c r="R492" s="249">
        <f>Q492*H492</f>
        <v>0</v>
      </c>
      <c r="S492" s="249">
        <v>0</v>
      </c>
      <c r="T492" s="250">
        <f>S492*H492</f>
        <v>0</v>
      </c>
      <c r="AR492" s="25" t="s">
        <v>818</v>
      </c>
      <c r="AT492" s="25" t="s">
        <v>841</v>
      </c>
      <c r="AU492" s="25" t="s">
        <v>86</v>
      </c>
      <c r="AY492" s="25" t="s">
        <v>414</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690</v>
      </c>
      <c r="BM492" s="25" t="s">
        <v>7199</v>
      </c>
    </row>
    <row r="493" s="12" customFormat="1">
      <c r="B493" s="255"/>
      <c r="C493" s="256"/>
      <c r="D493" s="252" t="s">
        <v>428</v>
      </c>
      <c r="E493" s="257" t="s">
        <v>21</v>
      </c>
      <c r="F493" s="258" t="s">
        <v>6992</v>
      </c>
      <c r="G493" s="256"/>
      <c r="H493" s="257" t="s">
        <v>21</v>
      </c>
      <c r="I493" s="259"/>
      <c r="J493" s="256"/>
      <c r="K493" s="256"/>
      <c r="L493" s="260"/>
      <c r="M493" s="261"/>
      <c r="N493" s="262"/>
      <c r="O493" s="262"/>
      <c r="P493" s="262"/>
      <c r="Q493" s="262"/>
      <c r="R493" s="262"/>
      <c r="S493" s="262"/>
      <c r="T493" s="263"/>
      <c r="AT493" s="264" t="s">
        <v>428</v>
      </c>
      <c r="AU493" s="264" t="s">
        <v>86</v>
      </c>
      <c r="AV493" s="12" t="s">
        <v>83</v>
      </c>
      <c r="AW493" s="12" t="s">
        <v>39</v>
      </c>
      <c r="AX493" s="12" t="s">
        <v>76</v>
      </c>
      <c r="AY493" s="264" t="s">
        <v>414</v>
      </c>
    </row>
    <row r="494" s="13" customFormat="1">
      <c r="B494" s="265"/>
      <c r="C494" s="266"/>
      <c r="D494" s="252" t="s">
        <v>428</v>
      </c>
      <c r="E494" s="267" t="s">
        <v>21</v>
      </c>
      <c r="F494" s="268" t="s">
        <v>7200</v>
      </c>
      <c r="G494" s="266"/>
      <c r="H494" s="269">
        <v>860</v>
      </c>
      <c r="I494" s="270"/>
      <c r="J494" s="266"/>
      <c r="K494" s="266"/>
      <c r="L494" s="271"/>
      <c r="M494" s="272"/>
      <c r="N494" s="273"/>
      <c r="O494" s="273"/>
      <c r="P494" s="273"/>
      <c r="Q494" s="273"/>
      <c r="R494" s="273"/>
      <c r="S494" s="273"/>
      <c r="T494" s="274"/>
      <c r="AT494" s="275" t="s">
        <v>428</v>
      </c>
      <c r="AU494" s="275" t="s">
        <v>86</v>
      </c>
      <c r="AV494" s="13" t="s">
        <v>86</v>
      </c>
      <c r="AW494" s="13" t="s">
        <v>39</v>
      </c>
      <c r="AX494" s="13" t="s">
        <v>76</v>
      </c>
      <c r="AY494" s="275" t="s">
        <v>414</v>
      </c>
    </row>
    <row r="495" s="15" customFormat="1">
      <c r="B495" s="287"/>
      <c r="C495" s="288"/>
      <c r="D495" s="252" t="s">
        <v>428</v>
      </c>
      <c r="E495" s="289" t="s">
        <v>21</v>
      </c>
      <c r="F495" s="290" t="s">
        <v>235</v>
      </c>
      <c r="G495" s="288"/>
      <c r="H495" s="291">
        <v>860</v>
      </c>
      <c r="I495" s="292"/>
      <c r="J495" s="288"/>
      <c r="K495" s="288"/>
      <c r="L495" s="293"/>
      <c r="M495" s="294"/>
      <c r="N495" s="295"/>
      <c r="O495" s="295"/>
      <c r="P495" s="295"/>
      <c r="Q495" s="295"/>
      <c r="R495" s="295"/>
      <c r="S495" s="295"/>
      <c r="T495" s="296"/>
      <c r="AT495" s="297" t="s">
        <v>428</v>
      </c>
      <c r="AU495" s="297" t="s">
        <v>86</v>
      </c>
      <c r="AV495" s="15" t="s">
        <v>422</v>
      </c>
      <c r="AW495" s="15" t="s">
        <v>39</v>
      </c>
      <c r="AX495" s="15" t="s">
        <v>83</v>
      </c>
      <c r="AY495" s="297" t="s">
        <v>414</v>
      </c>
    </row>
    <row r="496" s="1" customFormat="1" ht="38.25" customHeight="1">
      <c r="B496" s="47"/>
      <c r="C496" s="298" t="s">
        <v>1446</v>
      </c>
      <c r="D496" s="298" t="s">
        <v>841</v>
      </c>
      <c r="E496" s="299" t="s">
        <v>7201</v>
      </c>
      <c r="F496" s="300" t="s">
        <v>7202</v>
      </c>
      <c r="G496" s="301" t="s">
        <v>145</v>
      </c>
      <c r="H496" s="302">
        <v>145</v>
      </c>
      <c r="I496" s="303"/>
      <c r="J496" s="304">
        <f>ROUND(I496*H496,2)</f>
        <v>0</v>
      </c>
      <c r="K496" s="300" t="s">
        <v>21</v>
      </c>
      <c r="L496" s="305"/>
      <c r="M496" s="306" t="s">
        <v>21</v>
      </c>
      <c r="N496" s="307" t="s">
        <v>47</v>
      </c>
      <c r="O496" s="48"/>
      <c r="P496" s="249">
        <f>O496*H496</f>
        <v>0</v>
      </c>
      <c r="Q496" s="249">
        <v>0</v>
      </c>
      <c r="R496" s="249">
        <f>Q496*H496</f>
        <v>0</v>
      </c>
      <c r="S496" s="249">
        <v>0</v>
      </c>
      <c r="T496" s="250">
        <f>S496*H496</f>
        <v>0</v>
      </c>
      <c r="AR496" s="25" t="s">
        <v>818</v>
      </c>
      <c r="AT496" s="25" t="s">
        <v>841</v>
      </c>
      <c r="AU496" s="25" t="s">
        <v>86</v>
      </c>
      <c r="AY496" s="25" t="s">
        <v>414</v>
      </c>
      <c r="BE496" s="251">
        <f>IF(N496="základní",J496,0)</f>
        <v>0</v>
      </c>
      <c r="BF496" s="251">
        <f>IF(N496="snížená",J496,0)</f>
        <v>0</v>
      </c>
      <c r="BG496" s="251">
        <f>IF(N496="zákl. přenesená",J496,0)</f>
        <v>0</v>
      </c>
      <c r="BH496" s="251">
        <f>IF(N496="sníž. přenesená",J496,0)</f>
        <v>0</v>
      </c>
      <c r="BI496" s="251">
        <f>IF(N496="nulová",J496,0)</f>
        <v>0</v>
      </c>
      <c r="BJ496" s="25" t="s">
        <v>83</v>
      </c>
      <c r="BK496" s="251">
        <f>ROUND(I496*H496,2)</f>
        <v>0</v>
      </c>
      <c r="BL496" s="25" t="s">
        <v>690</v>
      </c>
      <c r="BM496" s="25" t="s">
        <v>7203</v>
      </c>
    </row>
    <row r="497" s="12" customFormat="1">
      <c r="B497" s="255"/>
      <c r="C497" s="256"/>
      <c r="D497" s="252" t="s">
        <v>428</v>
      </c>
      <c r="E497" s="257" t="s">
        <v>21</v>
      </c>
      <c r="F497" s="258" t="s">
        <v>6992</v>
      </c>
      <c r="G497" s="256"/>
      <c r="H497" s="257" t="s">
        <v>21</v>
      </c>
      <c r="I497" s="259"/>
      <c r="J497" s="256"/>
      <c r="K497" s="256"/>
      <c r="L497" s="260"/>
      <c r="M497" s="261"/>
      <c r="N497" s="262"/>
      <c r="O497" s="262"/>
      <c r="P497" s="262"/>
      <c r="Q497" s="262"/>
      <c r="R497" s="262"/>
      <c r="S497" s="262"/>
      <c r="T497" s="263"/>
      <c r="AT497" s="264" t="s">
        <v>428</v>
      </c>
      <c r="AU497" s="264" t="s">
        <v>86</v>
      </c>
      <c r="AV497" s="12" t="s">
        <v>83</v>
      </c>
      <c r="AW497" s="12" t="s">
        <v>39</v>
      </c>
      <c r="AX497" s="12" t="s">
        <v>76</v>
      </c>
      <c r="AY497" s="264" t="s">
        <v>414</v>
      </c>
    </row>
    <row r="498" s="13" customFormat="1">
      <c r="B498" s="265"/>
      <c r="C498" s="266"/>
      <c r="D498" s="252" t="s">
        <v>428</v>
      </c>
      <c r="E498" s="267" t="s">
        <v>21</v>
      </c>
      <c r="F498" s="268" t="s">
        <v>7204</v>
      </c>
      <c r="G498" s="266"/>
      <c r="H498" s="269">
        <v>145</v>
      </c>
      <c r="I498" s="270"/>
      <c r="J498" s="266"/>
      <c r="K498" s="266"/>
      <c r="L498" s="271"/>
      <c r="M498" s="272"/>
      <c r="N498" s="273"/>
      <c r="O498" s="273"/>
      <c r="P498" s="273"/>
      <c r="Q498" s="273"/>
      <c r="R498" s="273"/>
      <c r="S498" s="273"/>
      <c r="T498" s="274"/>
      <c r="AT498" s="275" t="s">
        <v>428</v>
      </c>
      <c r="AU498" s="275" t="s">
        <v>86</v>
      </c>
      <c r="AV498" s="13" t="s">
        <v>86</v>
      </c>
      <c r="AW498" s="13" t="s">
        <v>39</v>
      </c>
      <c r="AX498" s="13" t="s">
        <v>83</v>
      </c>
      <c r="AY498" s="275" t="s">
        <v>414</v>
      </c>
    </row>
    <row r="499" s="1" customFormat="1" ht="38.25" customHeight="1">
      <c r="B499" s="47"/>
      <c r="C499" s="298" t="s">
        <v>1457</v>
      </c>
      <c r="D499" s="298" t="s">
        <v>841</v>
      </c>
      <c r="E499" s="299" t="s">
        <v>7205</v>
      </c>
      <c r="F499" s="300" t="s">
        <v>7206</v>
      </c>
      <c r="G499" s="301" t="s">
        <v>145</v>
      </c>
      <c r="H499" s="302">
        <v>46</v>
      </c>
      <c r="I499" s="303"/>
      <c r="J499" s="304">
        <f>ROUND(I499*H499,2)</f>
        <v>0</v>
      </c>
      <c r="K499" s="300" t="s">
        <v>21</v>
      </c>
      <c r="L499" s="305"/>
      <c r="M499" s="306" t="s">
        <v>21</v>
      </c>
      <c r="N499" s="307" t="s">
        <v>47</v>
      </c>
      <c r="O499" s="48"/>
      <c r="P499" s="249">
        <f>O499*H499</f>
        <v>0</v>
      </c>
      <c r="Q499" s="249">
        <v>0</v>
      </c>
      <c r="R499" s="249">
        <f>Q499*H499</f>
        <v>0</v>
      </c>
      <c r="S499" s="249">
        <v>0</v>
      </c>
      <c r="T499" s="250">
        <f>S499*H499</f>
        <v>0</v>
      </c>
      <c r="AR499" s="25" t="s">
        <v>818</v>
      </c>
      <c r="AT499" s="25" t="s">
        <v>841</v>
      </c>
      <c r="AU499" s="25" t="s">
        <v>86</v>
      </c>
      <c r="AY499" s="25" t="s">
        <v>414</v>
      </c>
      <c r="BE499" s="251">
        <f>IF(N499="základní",J499,0)</f>
        <v>0</v>
      </c>
      <c r="BF499" s="251">
        <f>IF(N499="snížená",J499,0)</f>
        <v>0</v>
      </c>
      <c r="BG499" s="251">
        <f>IF(N499="zákl. přenesená",J499,0)</f>
        <v>0</v>
      </c>
      <c r="BH499" s="251">
        <f>IF(N499="sníž. přenesená",J499,0)</f>
        <v>0</v>
      </c>
      <c r="BI499" s="251">
        <f>IF(N499="nulová",J499,0)</f>
        <v>0</v>
      </c>
      <c r="BJ499" s="25" t="s">
        <v>83</v>
      </c>
      <c r="BK499" s="251">
        <f>ROUND(I499*H499,2)</f>
        <v>0</v>
      </c>
      <c r="BL499" s="25" t="s">
        <v>690</v>
      </c>
      <c r="BM499" s="25" t="s">
        <v>7207</v>
      </c>
    </row>
    <row r="500" s="12" customFormat="1">
      <c r="B500" s="255"/>
      <c r="C500" s="256"/>
      <c r="D500" s="252" t="s">
        <v>428</v>
      </c>
      <c r="E500" s="257" t="s">
        <v>21</v>
      </c>
      <c r="F500" s="258" t="s">
        <v>6992</v>
      </c>
      <c r="G500" s="256"/>
      <c r="H500" s="257" t="s">
        <v>21</v>
      </c>
      <c r="I500" s="259"/>
      <c r="J500" s="256"/>
      <c r="K500" s="256"/>
      <c r="L500" s="260"/>
      <c r="M500" s="261"/>
      <c r="N500" s="262"/>
      <c r="O500" s="262"/>
      <c r="P500" s="262"/>
      <c r="Q500" s="262"/>
      <c r="R500" s="262"/>
      <c r="S500" s="262"/>
      <c r="T500" s="263"/>
      <c r="AT500" s="264" t="s">
        <v>428</v>
      </c>
      <c r="AU500" s="264" t="s">
        <v>86</v>
      </c>
      <c r="AV500" s="12" t="s">
        <v>83</v>
      </c>
      <c r="AW500" s="12" t="s">
        <v>39</v>
      </c>
      <c r="AX500" s="12" t="s">
        <v>76</v>
      </c>
      <c r="AY500" s="264" t="s">
        <v>414</v>
      </c>
    </row>
    <row r="501" s="13" customFormat="1">
      <c r="B501" s="265"/>
      <c r="C501" s="266"/>
      <c r="D501" s="252" t="s">
        <v>428</v>
      </c>
      <c r="E501" s="267" t="s">
        <v>21</v>
      </c>
      <c r="F501" s="268" t="s">
        <v>956</v>
      </c>
      <c r="G501" s="266"/>
      <c r="H501" s="269">
        <v>46</v>
      </c>
      <c r="I501" s="270"/>
      <c r="J501" s="266"/>
      <c r="K501" s="266"/>
      <c r="L501" s="271"/>
      <c r="M501" s="272"/>
      <c r="N501" s="273"/>
      <c r="O501" s="273"/>
      <c r="P501" s="273"/>
      <c r="Q501" s="273"/>
      <c r="R501" s="273"/>
      <c r="S501" s="273"/>
      <c r="T501" s="274"/>
      <c r="AT501" s="275" t="s">
        <v>428</v>
      </c>
      <c r="AU501" s="275" t="s">
        <v>86</v>
      </c>
      <c r="AV501" s="13" t="s">
        <v>86</v>
      </c>
      <c r="AW501" s="13" t="s">
        <v>39</v>
      </c>
      <c r="AX501" s="13" t="s">
        <v>76</v>
      </c>
      <c r="AY501" s="275" t="s">
        <v>414</v>
      </c>
    </row>
    <row r="502" s="15" customFormat="1">
      <c r="B502" s="287"/>
      <c r="C502" s="288"/>
      <c r="D502" s="252" t="s">
        <v>428</v>
      </c>
      <c r="E502" s="289" t="s">
        <v>21</v>
      </c>
      <c r="F502" s="290" t="s">
        <v>235</v>
      </c>
      <c r="G502" s="288"/>
      <c r="H502" s="291">
        <v>46</v>
      </c>
      <c r="I502" s="292"/>
      <c r="J502" s="288"/>
      <c r="K502" s="288"/>
      <c r="L502" s="293"/>
      <c r="M502" s="294"/>
      <c r="N502" s="295"/>
      <c r="O502" s="295"/>
      <c r="P502" s="295"/>
      <c r="Q502" s="295"/>
      <c r="R502" s="295"/>
      <c r="S502" s="295"/>
      <c r="T502" s="296"/>
      <c r="AT502" s="297" t="s">
        <v>428</v>
      </c>
      <c r="AU502" s="297" t="s">
        <v>86</v>
      </c>
      <c r="AV502" s="15" t="s">
        <v>422</v>
      </c>
      <c r="AW502" s="15" t="s">
        <v>39</v>
      </c>
      <c r="AX502" s="15" t="s">
        <v>83</v>
      </c>
      <c r="AY502" s="297" t="s">
        <v>414</v>
      </c>
    </row>
    <row r="503" s="1" customFormat="1" ht="51" customHeight="1">
      <c r="B503" s="47"/>
      <c r="C503" s="298" t="s">
        <v>1463</v>
      </c>
      <c r="D503" s="298" t="s">
        <v>841</v>
      </c>
      <c r="E503" s="299" t="s">
        <v>7208</v>
      </c>
      <c r="F503" s="300" t="s">
        <v>7209</v>
      </c>
      <c r="G503" s="301" t="s">
        <v>145</v>
      </c>
      <c r="H503" s="302">
        <v>120</v>
      </c>
      <c r="I503" s="303"/>
      <c r="J503" s="304">
        <f>ROUND(I503*H503,2)</f>
        <v>0</v>
      </c>
      <c r="K503" s="300" t="s">
        <v>21</v>
      </c>
      <c r="L503" s="305"/>
      <c r="M503" s="306" t="s">
        <v>21</v>
      </c>
      <c r="N503" s="307" t="s">
        <v>47</v>
      </c>
      <c r="O503" s="48"/>
      <c r="P503" s="249">
        <f>O503*H503</f>
        <v>0</v>
      </c>
      <c r="Q503" s="249">
        <v>0</v>
      </c>
      <c r="R503" s="249">
        <f>Q503*H503</f>
        <v>0</v>
      </c>
      <c r="S503" s="249">
        <v>0</v>
      </c>
      <c r="T503" s="250">
        <f>S503*H503</f>
        <v>0</v>
      </c>
      <c r="AR503" s="25" t="s">
        <v>818</v>
      </c>
      <c r="AT503" s="25" t="s">
        <v>841</v>
      </c>
      <c r="AU503" s="25" t="s">
        <v>86</v>
      </c>
      <c r="AY503" s="25" t="s">
        <v>414</v>
      </c>
      <c r="BE503" s="251">
        <f>IF(N503="základní",J503,0)</f>
        <v>0</v>
      </c>
      <c r="BF503" s="251">
        <f>IF(N503="snížená",J503,0)</f>
        <v>0</v>
      </c>
      <c r="BG503" s="251">
        <f>IF(N503="zákl. přenesená",J503,0)</f>
        <v>0</v>
      </c>
      <c r="BH503" s="251">
        <f>IF(N503="sníž. přenesená",J503,0)</f>
        <v>0</v>
      </c>
      <c r="BI503" s="251">
        <f>IF(N503="nulová",J503,0)</f>
        <v>0</v>
      </c>
      <c r="BJ503" s="25" t="s">
        <v>83</v>
      </c>
      <c r="BK503" s="251">
        <f>ROUND(I503*H503,2)</f>
        <v>0</v>
      </c>
      <c r="BL503" s="25" t="s">
        <v>690</v>
      </c>
      <c r="BM503" s="25" t="s">
        <v>7210</v>
      </c>
    </row>
    <row r="504" s="12" customFormat="1">
      <c r="B504" s="255"/>
      <c r="C504" s="256"/>
      <c r="D504" s="252" t="s">
        <v>428</v>
      </c>
      <c r="E504" s="257" t="s">
        <v>21</v>
      </c>
      <c r="F504" s="258" t="s">
        <v>6992</v>
      </c>
      <c r="G504" s="256"/>
      <c r="H504" s="257" t="s">
        <v>21</v>
      </c>
      <c r="I504" s="259"/>
      <c r="J504" s="256"/>
      <c r="K504" s="256"/>
      <c r="L504" s="260"/>
      <c r="M504" s="261"/>
      <c r="N504" s="262"/>
      <c r="O504" s="262"/>
      <c r="P504" s="262"/>
      <c r="Q504" s="262"/>
      <c r="R504" s="262"/>
      <c r="S504" s="262"/>
      <c r="T504" s="263"/>
      <c r="AT504" s="264" t="s">
        <v>428</v>
      </c>
      <c r="AU504" s="264" t="s">
        <v>86</v>
      </c>
      <c r="AV504" s="12" t="s">
        <v>83</v>
      </c>
      <c r="AW504" s="12" t="s">
        <v>39</v>
      </c>
      <c r="AX504" s="12" t="s">
        <v>76</v>
      </c>
      <c r="AY504" s="264" t="s">
        <v>414</v>
      </c>
    </row>
    <row r="505" s="13" customFormat="1">
      <c r="B505" s="265"/>
      <c r="C505" s="266"/>
      <c r="D505" s="252" t="s">
        <v>428</v>
      </c>
      <c r="E505" s="267" t="s">
        <v>21</v>
      </c>
      <c r="F505" s="268" t="s">
        <v>6862</v>
      </c>
      <c r="G505" s="266"/>
      <c r="H505" s="269">
        <v>120</v>
      </c>
      <c r="I505" s="270"/>
      <c r="J505" s="266"/>
      <c r="K505" s="266"/>
      <c r="L505" s="271"/>
      <c r="M505" s="272"/>
      <c r="N505" s="273"/>
      <c r="O505" s="273"/>
      <c r="P505" s="273"/>
      <c r="Q505" s="273"/>
      <c r="R505" s="273"/>
      <c r="S505" s="273"/>
      <c r="T505" s="274"/>
      <c r="AT505" s="275" t="s">
        <v>428</v>
      </c>
      <c r="AU505" s="275" t="s">
        <v>86</v>
      </c>
      <c r="AV505" s="13" t="s">
        <v>86</v>
      </c>
      <c r="AW505" s="13" t="s">
        <v>39</v>
      </c>
      <c r="AX505" s="13" t="s">
        <v>83</v>
      </c>
      <c r="AY505" s="275" t="s">
        <v>414</v>
      </c>
    </row>
    <row r="506" s="1" customFormat="1" ht="25.5" customHeight="1">
      <c r="B506" s="47"/>
      <c r="C506" s="298" t="s">
        <v>1470</v>
      </c>
      <c r="D506" s="298" t="s">
        <v>841</v>
      </c>
      <c r="E506" s="299" t="s">
        <v>7211</v>
      </c>
      <c r="F506" s="300" t="s">
        <v>7212</v>
      </c>
      <c r="G506" s="301" t="s">
        <v>4084</v>
      </c>
      <c r="H506" s="302">
        <v>32</v>
      </c>
      <c r="I506" s="303"/>
      <c r="J506" s="304">
        <f>ROUND(I506*H506,2)</f>
        <v>0</v>
      </c>
      <c r="K506" s="300" t="s">
        <v>21</v>
      </c>
      <c r="L506" s="305"/>
      <c r="M506" s="306" t="s">
        <v>21</v>
      </c>
      <c r="N506" s="307" t="s">
        <v>47</v>
      </c>
      <c r="O506" s="48"/>
      <c r="P506" s="249">
        <f>O506*H506</f>
        <v>0</v>
      </c>
      <c r="Q506" s="249">
        <v>0</v>
      </c>
      <c r="R506" s="249">
        <f>Q506*H506</f>
        <v>0</v>
      </c>
      <c r="S506" s="249">
        <v>0</v>
      </c>
      <c r="T506" s="250">
        <f>S506*H506</f>
        <v>0</v>
      </c>
      <c r="AR506" s="25" t="s">
        <v>818</v>
      </c>
      <c r="AT506" s="25" t="s">
        <v>841</v>
      </c>
      <c r="AU506" s="25" t="s">
        <v>86</v>
      </c>
      <c r="AY506" s="25" t="s">
        <v>414</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690</v>
      </c>
      <c r="BM506" s="25" t="s">
        <v>7213</v>
      </c>
    </row>
    <row r="507" s="12" customFormat="1">
      <c r="B507" s="255"/>
      <c r="C507" s="256"/>
      <c r="D507" s="252" t="s">
        <v>428</v>
      </c>
      <c r="E507" s="257" t="s">
        <v>21</v>
      </c>
      <c r="F507" s="258" t="s">
        <v>6992</v>
      </c>
      <c r="G507" s="256"/>
      <c r="H507" s="257" t="s">
        <v>21</v>
      </c>
      <c r="I507" s="259"/>
      <c r="J507" s="256"/>
      <c r="K507" s="256"/>
      <c r="L507" s="260"/>
      <c r="M507" s="261"/>
      <c r="N507" s="262"/>
      <c r="O507" s="262"/>
      <c r="P507" s="262"/>
      <c r="Q507" s="262"/>
      <c r="R507" s="262"/>
      <c r="S507" s="262"/>
      <c r="T507" s="263"/>
      <c r="AT507" s="264" t="s">
        <v>428</v>
      </c>
      <c r="AU507" s="264" t="s">
        <v>86</v>
      </c>
      <c r="AV507" s="12" t="s">
        <v>83</v>
      </c>
      <c r="AW507" s="12" t="s">
        <v>39</v>
      </c>
      <c r="AX507" s="12" t="s">
        <v>76</v>
      </c>
      <c r="AY507" s="264" t="s">
        <v>414</v>
      </c>
    </row>
    <row r="508" s="13" customFormat="1">
      <c r="B508" s="265"/>
      <c r="C508" s="266"/>
      <c r="D508" s="252" t="s">
        <v>428</v>
      </c>
      <c r="E508" s="267" t="s">
        <v>21</v>
      </c>
      <c r="F508" s="268" t="s">
        <v>818</v>
      </c>
      <c r="G508" s="266"/>
      <c r="H508" s="269">
        <v>32</v>
      </c>
      <c r="I508" s="270"/>
      <c r="J508" s="266"/>
      <c r="K508" s="266"/>
      <c r="L508" s="271"/>
      <c r="M508" s="272"/>
      <c r="N508" s="273"/>
      <c r="O508" s="273"/>
      <c r="P508" s="273"/>
      <c r="Q508" s="273"/>
      <c r="R508" s="273"/>
      <c r="S508" s="273"/>
      <c r="T508" s="274"/>
      <c r="AT508" s="275" t="s">
        <v>428</v>
      </c>
      <c r="AU508" s="275" t="s">
        <v>86</v>
      </c>
      <c r="AV508" s="13" t="s">
        <v>86</v>
      </c>
      <c r="AW508" s="13" t="s">
        <v>39</v>
      </c>
      <c r="AX508" s="13" t="s">
        <v>76</v>
      </c>
      <c r="AY508" s="275" t="s">
        <v>414</v>
      </c>
    </row>
    <row r="509" s="15" customFormat="1">
      <c r="B509" s="287"/>
      <c r="C509" s="288"/>
      <c r="D509" s="252" t="s">
        <v>428</v>
      </c>
      <c r="E509" s="289" t="s">
        <v>21</v>
      </c>
      <c r="F509" s="290" t="s">
        <v>235</v>
      </c>
      <c r="G509" s="288"/>
      <c r="H509" s="291">
        <v>32</v>
      </c>
      <c r="I509" s="292"/>
      <c r="J509" s="288"/>
      <c r="K509" s="288"/>
      <c r="L509" s="293"/>
      <c r="M509" s="294"/>
      <c r="N509" s="295"/>
      <c r="O509" s="295"/>
      <c r="P509" s="295"/>
      <c r="Q509" s="295"/>
      <c r="R509" s="295"/>
      <c r="S509" s="295"/>
      <c r="T509" s="296"/>
      <c r="AT509" s="297" t="s">
        <v>428</v>
      </c>
      <c r="AU509" s="297" t="s">
        <v>86</v>
      </c>
      <c r="AV509" s="15" t="s">
        <v>422</v>
      </c>
      <c r="AW509" s="15" t="s">
        <v>39</v>
      </c>
      <c r="AX509" s="15" t="s">
        <v>83</v>
      </c>
      <c r="AY509" s="297" t="s">
        <v>414</v>
      </c>
    </row>
    <row r="510" s="1" customFormat="1" ht="16.5" customHeight="1">
      <c r="B510" s="47"/>
      <c r="C510" s="298" t="s">
        <v>1478</v>
      </c>
      <c r="D510" s="298" t="s">
        <v>841</v>
      </c>
      <c r="E510" s="299" t="s">
        <v>7214</v>
      </c>
      <c r="F510" s="300" t="s">
        <v>7215</v>
      </c>
      <c r="G510" s="301" t="s">
        <v>145</v>
      </c>
      <c r="H510" s="302">
        <v>72</v>
      </c>
      <c r="I510" s="303"/>
      <c r="J510" s="304">
        <f>ROUND(I510*H510,2)</f>
        <v>0</v>
      </c>
      <c r="K510" s="300" t="s">
        <v>21</v>
      </c>
      <c r="L510" s="305"/>
      <c r="M510" s="306" t="s">
        <v>21</v>
      </c>
      <c r="N510" s="307" t="s">
        <v>47</v>
      </c>
      <c r="O510" s="48"/>
      <c r="P510" s="249">
        <f>O510*H510</f>
        <v>0</v>
      </c>
      <c r="Q510" s="249">
        <v>0</v>
      </c>
      <c r="R510" s="249">
        <f>Q510*H510</f>
        <v>0</v>
      </c>
      <c r="S510" s="249">
        <v>0</v>
      </c>
      <c r="T510" s="250">
        <f>S510*H510</f>
        <v>0</v>
      </c>
      <c r="AR510" s="25" t="s">
        <v>818</v>
      </c>
      <c r="AT510" s="25" t="s">
        <v>841</v>
      </c>
      <c r="AU510" s="25" t="s">
        <v>86</v>
      </c>
      <c r="AY510" s="25" t="s">
        <v>414</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690</v>
      </c>
      <c r="BM510" s="25" t="s">
        <v>7216</v>
      </c>
    </row>
    <row r="511" s="12" customFormat="1">
      <c r="B511" s="255"/>
      <c r="C511" s="256"/>
      <c r="D511" s="252" t="s">
        <v>428</v>
      </c>
      <c r="E511" s="257" t="s">
        <v>21</v>
      </c>
      <c r="F511" s="258" t="s">
        <v>6992</v>
      </c>
      <c r="G511" s="256"/>
      <c r="H511" s="257" t="s">
        <v>21</v>
      </c>
      <c r="I511" s="259"/>
      <c r="J511" s="256"/>
      <c r="K511" s="256"/>
      <c r="L511" s="260"/>
      <c r="M511" s="261"/>
      <c r="N511" s="262"/>
      <c r="O511" s="262"/>
      <c r="P511" s="262"/>
      <c r="Q511" s="262"/>
      <c r="R511" s="262"/>
      <c r="S511" s="262"/>
      <c r="T511" s="263"/>
      <c r="AT511" s="264" t="s">
        <v>428</v>
      </c>
      <c r="AU511" s="264" t="s">
        <v>86</v>
      </c>
      <c r="AV511" s="12" t="s">
        <v>83</v>
      </c>
      <c r="AW511" s="12" t="s">
        <v>39</v>
      </c>
      <c r="AX511" s="12" t="s">
        <v>76</v>
      </c>
      <c r="AY511" s="264" t="s">
        <v>414</v>
      </c>
    </row>
    <row r="512" s="13" customFormat="1">
      <c r="B512" s="265"/>
      <c r="C512" s="266"/>
      <c r="D512" s="252" t="s">
        <v>428</v>
      </c>
      <c r="E512" s="267" t="s">
        <v>21</v>
      </c>
      <c r="F512" s="268" t="s">
        <v>7217</v>
      </c>
      <c r="G512" s="266"/>
      <c r="H512" s="269">
        <v>72</v>
      </c>
      <c r="I512" s="270"/>
      <c r="J512" s="266"/>
      <c r="K512" s="266"/>
      <c r="L512" s="271"/>
      <c r="M512" s="272"/>
      <c r="N512" s="273"/>
      <c r="O512" s="273"/>
      <c r="P512" s="273"/>
      <c r="Q512" s="273"/>
      <c r="R512" s="273"/>
      <c r="S512" s="273"/>
      <c r="T512" s="274"/>
      <c r="AT512" s="275" t="s">
        <v>428</v>
      </c>
      <c r="AU512" s="275" t="s">
        <v>86</v>
      </c>
      <c r="AV512" s="13" t="s">
        <v>86</v>
      </c>
      <c r="AW512" s="13" t="s">
        <v>39</v>
      </c>
      <c r="AX512" s="13" t="s">
        <v>83</v>
      </c>
      <c r="AY512" s="275" t="s">
        <v>414</v>
      </c>
    </row>
    <row r="513" s="1" customFormat="1" ht="16.5" customHeight="1">
      <c r="B513" s="47"/>
      <c r="C513" s="298" t="s">
        <v>1482</v>
      </c>
      <c r="D513" s="298" t="s">
        <v>841</v>
      </c>
      <c r="E513" s="299" t="s">
        <v>7218</v>
      </c>
      <c r="F513" s="300" t="s">
        <v>7219</v>
      </c>
      <c r="G513" s="301" t="s">
        <v>145</v>
      </c>
      <c r="H513" s="302">
        <v>84</v>
      </c>
      <c r="I513" s="303"/>
      <c r="J513" s="304">
        <f>ROUND(I513*H513,2)</f>
        <v>0</v>
      </c>
      <c r="K513" s="300" t="s">
        <v>21</v>
      </c>
      <c r="L513" s="305"/>
      <c r="M513" s="306" t="s">
        <v>21</v>
      </c>
      <c r="N513" s="307" t="s">
        <v>47</v>
      </c>
      <c r="O513" s="48"/>
      <c r="P513" s="249">
        <f>O513*H513</f>
        <v>0</v>
      </c>
      <c r="Q513" s="249">
        <v>0</v>
      </c>
      <c r="R513" s="249">
        <f>Q513*H513</f>
        <v>0</v>
      </c>
      <c r="S513" s="249">
        <v>0</v>
      </c>
      <c r="T513" s="250">
        <f>S513*H513</f>
        <v>0</v>
      </c>
      <c r="AR513" s="25" t="s">
        <v>818</v>
      </c>
      <c r="AT513" s="25" t="s">
        <v>841</v>
      </c>
      <c r="AU513" s="25" t="s">
        <v>86</v>
      </c>
      <c r="AY513" s="25" t="s">
        <v>414</v>
      </c>
      <c r="BE513" s="251">
        <f>IF(N513="základní",J513,0)</f>
        <v>0</v>
      </c>
      <c r="BF513" s="251">
        <f>IF(N513="snížená",J513,0)</f>
        <v>0</v>
      </c>
      <c r="BG513" s="251">
        <f>IF(N513="zákl. přenesená",J513,0)</f>
        <v>0</v>
      </c>
      <c r="BH513" s="251">
        <f>IF(N513="sníž. přenesená",J513,0)</f>
        <v>0</v>
      </c>
      <c r="BI513" s="251">
        <f>IF(N513="nulová",J513,0)</f>
        <v>0</v>
      </c>
      <c r="BJ513" s="25" t="s">
        <v>83</v>
      </c>
      <c r="BK513" s="251">
        <f>ROUND(I513*H513,2)</f>
        <v>0</v>
      </c>
      <c r="BL513" s="25" t="s">
        <v>690</v>
      </c>
      <c r="BM513" s="25" t="s">
        <v>7220</v>
      </c>
    </row>
    <row r="514" s="12" customFormat="1">
      <c r="B514" s="255"/>
      <c r="C514" s="256"/>
      <c r="D514" s="252" t="s">
        <v>428</v>
      </c>
      <c r="E514" s="257" t="s">
        <v>21</v>
      </c>
      <c r="F514" s="258" t="s">
        <v>6992</v>
      </c>
      <c r="G514" s="256"/>
      <c r="H514" s="257" t="s">
        <v>21</v>
      </c>
      <c r="I514" s="259"/>
      <c r="J514" s="256"/>
      <c r="K514" s="256"/>
      <c r="L514" s="260"/>
      <c r="M514" s="261"/>
      <c r="N514" s="262"/>
      <c r="O514" s="262"/>
      <c r="P514" s="262"/>
      <c r="Q514" s="262"/>
      <c r="R514" s="262"/>
      <c r="S514" s="262"/>
      <c r="T514" s="263"/>
      <c r="AT514" s="264" t="s">
        <v>428</v>
      </c>
      <c r="AU514" s="264" t="s">
        <v>86</v>
      </c>
      <c r="AV514" s="12" t="s">
        <v>83</v>
      </c>
      <c r="AW514" s="12" t="s">
        <v>39</v>
      </c>
      <c r="AX514" s="12" t="s">
        <v>76</v>
      </c>
      <c r="AY514" s="264" t="s">
        <v>414</v>
      </c>
    </row>
    <row r="515" s="13" customFormat="1">
      <c r="B515" s="265"/>
      <c r="C515" s="266"/>
      <c r="D515" s="252" t="s">
        <v>428</v>
      </c>
      <c r="E515" s="267" t="s">
        <v>21</v>
      </c>
      <c r="F515" s="268" t="s">
        <v>1233</v>
      </c>
      <c r="G515" s="266"/>
      <c r="H515" s="269">
        <v>84</v>
      </c>
      <c r="I515" s="270"/>
      <c r="J515" s="266"/>
      <c r="K515" s="266"/>
      <c r="L515" s="271"/>
      <c r="M515" s="272"/>
      <c r="N515" s="273"/>
      <c r="O515" s="273"/>
      <c r="P515" s="273"/>
      <c r="Q515" s="273"/>
      <c r="R515" s="273"/>
      <c r="S515" s="273"/>
      <c r="T515" s="274"/>
      <c r="AT515" s="275" t="s">
        <v>428</v>
      </c>
      <c r="AU515" s="275" t="s">
        <v>86</v>
      </c>
      <c r="AV515" s="13" t="s">
        <v>86</v>
      </c>
      <c r="AW515" s="13" t="s">
        <v>39</v>
      </c>
      <c r="AX515" s="13" t="s">
        <v>76</v>
      </c>
      <c r="AY515" s="275" t="s">
        <v>414</v>
      </c>
    </row>
    <row r="516" s="15" customFormat="1">
      <c r="B516" s="287"/>
      <c r="C516" s="288"/>
      <c r="D516" s="252" t="s">
        <v>428</v>
      </c>
      <c r="E516" s="289" t="s">
        <v>21</v>
      </c>
      <c r="F516" s="290" t="s">
        <v>235</v>
      </c>
      <c r="G516" s="288"/>
      <c r="H516" s="291">
        <v>84</v>
      </c>
      <c r="I516" s="292"/>
      <c r="J516" s="288"/>
      <c r="K516" s="288"/>
      <c r="L516" s="293"/>
      <c r="M516" s="294"/>
      <c r="N516" s="295"/>
      <c r="O516" s="295"/>
      <c r="P516" s="295"/>
      <c r="Q516" s="295"/>
      <c r="R516" s="295"/>
      <c r="S516" s="295"/>
      <c r="T516" s="296"/>
      <c r="AT516" s="297" t="s">
        <v>428</v>
      </c>
      <c r="AU516" s="297" t="s">
        <v>86</v>
      </c>
      <c r="AV516" s="15" t="s">
        <v>422</v>
      </c>
      <c r="AW516" s="15" t="s">
        <v>39</v>
      </c>
      <c r="AX516" s="15" t="s">
        <v>83</v>
      </c>
      <c r="AY516" s="297" t="s">
        <v>414</v>
      </c>
    </row>
    <row r="517" s="1" customFormat="1" ht="16.5" customHeight="1">
      <c r="B517" s="47"/>
      <c r="C517" s="298" t="s">
        <v>1490</v>
      </c>
      <c r="D517" s="298" t="s">
        <v>841</v>
      </c>
      <c r="E517" s="299" t="s">
        <v>7221</v>
      </c>
      <c r="F517" s="300" t="s">
        <v>7222</v>
      </c>
      <c r="G517" s="301" t="s">
        <v>145</v>
      </c>
      <c r="H517" s="302">
        <v>42</v>
      </c>
      <c r="I517" s="303"/>
      <c r="J517" s="304">
        <f>ROUND(I517*H517,2)</f>
        <v>0</v>
      </c>
      <c r="K517" s="300" t="s">
        <v>21</v>
      </c>
      <c r="L517" s="305"/>
      <c r="M517" s="306" t="s">
        <v>21</v>
      </c>
      <c r="N517" s="307" t="s">
        <v>47</v>
      </c>
      <c r="O517" s="48"/>
      <c r="P517" s="249">
        <f>O517*H517</f>
        <v>0</v>
      </c>
      <c r="Q517" s="249">
        <v>0</v>
      </c>
      <c r="R517" s="249">
        <f>Q517*H517</f>
        <v>0</v>
      </c>
      <c r="S517" s="249">
        <v>0</v>
      </c>
      <c r="T517" s="250">
        <f>S517*H517</f>
        <v>0</v>
      </c>
      <c r="AR517" s="25" t="s">
        <v>818</v>
      </c>
      <c r="AT517" s="25" t="s">
        <v>841</v>
      </c>
      <c r="AU517" s="25" t="s">
        <v>86</v>
      </c>
      <c r="AY517" s="25" t="s">
        <v>414</v>
      </c>
      <c r="BE517" s="251">
        <f>IF(N517="základní",J517,0)</f>
        <v>0</v>
      </c>
      <c r="BF517" s="251">
        <f>IF(N517="snížená",J517,0)</f>
        <v>0</v>
      </c>
      <c r="BG517" s="251">
        <f>IF(N517="zákl. přenesená",J517,0)</f>
        <v>0</v>
      </c>
      <c r="BH517" s="251">
        <f>IF(N517="sníž. přenesená",J517,0)</f>
        <v>0</v>
      </c>
      <c r="BI517" s="251">
        <f>IF(N517="nulová",J517,0)</f>
        <v>0</v>
      </c>
      <c r="BJ517" s="25" t="s">
        <v>83</v>
      </c>
      <c r="BK517" s="251">
        <f>ROUND(I517*H517,2)</f>
        <v>0</v>
      </c>
      <c r="BL517" s="25" t="s">
        <v>690</v>
      </c>
      <c r="BM517" s="25" t="s">
        <v>7223</v>
      </c>
    </row>
    <row r="518" s="12" customFormat="1">
      <c r="B518" s="255"/>
      <c r="C518" s="256"/>
      <c r="D518" s="252" t="s">
        <v>428</v>
      </c>
      <c r="E518" s="257" t="s">
        <v>21</v>
      </c>
      <c r="F518" s="258" t="s">
        <v>6992</v>
      </c>
      <c r="G518" s="256"/>
      <c r="H518" s="257" t="s">
        <v>21</v>
      </c>
      <c r="I518" s="259"/>
      <c r="J518" s="256"/>
      <c r="K518" s="256"/>
      <c r="L518" s="260"/>
      <c r="M518" s="261"/>
      <c r="N518" s="262"/>
      <c r="O518" s="262"/>
      <c r="P518" s="262"/>
      <c r="Q518" s="262"/>
      <c r="R518" s="262"/>
      <c r="S518" s="262"/>
      <c r="T518" s="263"/>
      <c r="AT518" s="264" t="s">
        <v>428</v>
      </c>
      <c r="AU518" s="264" t="s">
        <v>86</v>
      </c>
      <c r="AV518" s="12" t="s">
        <v>83</v>
      </c>
      <c r="AW518" s="12" t="s">
        <v>39</v>
      </c>
      <c r="AX518" s="12" t="s">
        <v>76</v>
      </c>
      <c r="AY518" s="264" t="s">
        <v>414</v>
      </c>
    </row>
    <row r="519" s="13" customFormat="1">
      <c r="B519" s="265"/>
      <c r="C519" s="266"/>
      <c r="D519" s="252" t="s">
        <v>428</v>
      </c>
      <c r="E519" s="267" t="s">
        <v>21</v>
      </c>
      <c r="F519" s="268" t="s">
        <v>7224</v>
      </c>
      <c r="G519" s="266"/>
      <c r="H519" s="269">
        <v>42</v>
      </c>
      <c r="I519" s="270"/>
      <c r="J519" s="266"/>
      <c r="K519" s="266"/>
      <c r="L519" s="271"/>
      <c r="M519" s="272"/>
      <c r="N519" s="273"/>
      <c r="O519" s="273"/>
      <c r="P519" s="273"/>
      <c r="Q519" s="273"/>
      <c r="R519" s="273"/>
      <c r="S519" s="273"/>
      <c r="T519" s="274"/>
      <c r="AT519" s="275" t="s">
        <v>428</v>
      </c>
      <c r="AU519" s="275" t="s">
        <v>86</v>
      </c>
      <c r="AV519" s="13" t="s">
        <v>86</v>
      </c>
      <c r="AW519" s="13" t="s">
        <v>39</v>
      </c>
      <c r="AX519" s="13" t="s">
        <v>83</v>
      </c>
      <c r="AY519" s="275" t="s">
        <v>414</v>
      </c>
    </row>
    <row r="520" s="1" customFormat="1" ht="16.5" customHeight="1">
      <c r="B520" s="47"/>
      <c r="C520" s="298" t="s">
        <v>1503</v>
      </c>
      <c r="D520" s="298" t="s">
        <v>841</v>
      </c>
      <c r="E520" s="299" t="s">
        <v>7225</v>
      </c>
      <c r="F520" s="300" t="s">
        <v>7226</v>
      </c>
      <c r="G520" s="301" t="s">
        <v>145</v>
      </c>
      <c r="H520" s="302">
        <v>65</v>
      </c>
      <c r="I520" s="303"/>
      <c r="J520" s="304">
        <f>ROUND(I520*H520,2)</f>
        <v>0</v>
      </c>
      <c r="K520" s="300" t="s">
        <v>21</v>
      </c>
      <c r="L520" s="305"/>
      <c r="M520" s="306" t="s">
        <v>21</v>
      </c>
      <c r="N520" s="307" t="s">
        <v>47</v>
      </c>
      <c r="O520" s="48"/>
      <c r="P520" s="249">
        <f>O520*H520</f>
        <v>0</v>
      </c>
      <c r="Q520" s="249">
        <v>0</v>
      </c>
      <c r="R520" s="249">
        <f>Q520*H520</f>
        <v>0</v>
      </c>
      <c r="S520" s="249">
        <v>0</v>
      </c>
      <c r="T520" s="250">
        <f>S520*H520</f>
        <v>0</v>
      </c>
      <c r="AR520" s="25" t="s">
        <v>818</v>
      </c>
      <c r="AT520" s="25" t="s">
        <v>841</v>
      </c>
      <c r="AU520" s="25" t="s">
        <v>86</v>
      </c>
      <c r="AY520" s="25" t="s">
        <v>414</v>
      </c>
      <c r="BE520" s="251">
        <f>IF(N520="základní",J520,0)</f>
        <v>0</v>
      </c>
      <c r="BF520" s="251">
        <f>IF(N520="snížená",J520,0)</f>
        <v>0</v>
      </c>
      <c r="BG520" s="251">
        <f>IF(N520="zákl. přenesená",J520,0)</f>
        <v>0</v>
      </c>
      <c r="BH520" s="251">
        <f>IF(N520="sníž. přenesená",J520,0)</f>
        <v>0</v>
      </c>
      <c r="BI520" s="251">
        <f>IF(N520="nulová",J520,0)</f>
        <v>0</v>
      </c>
      <c r="BJ520" s="25" t="s">
        <v>83</v>
      </c>
      <c r="BK520" s="251">
        <f>ROUND(I520*H520,2)</f>
        <v>0</v>
      </c>
      <c r="BL520" s="25" t="s">
        <v>690</v>
      </c>
      <c r="BM520" s="25" t="s">
        <v>7227</v>
      </c>
    </row>
    <row r="521" s="12" customFormat="1">
      <c r="B521" s="255"/>
      <c r="C521" s="256"/>
      <c r="D521" s="252" t="s">
        <v>428</v>
      </c>
      <c r="E521" s="257" t="s">
        <v>21</v>
      </c>
      <c r="F521" s="258" t="s">
        <v>6992</v>
      </c>
      <c r="G521" s="256"/>
      <c r="H521" s="257" t="s">
        <v>21</v>
      </c>
      <c r="I521" s="259"/>
      <c r="J521" s="256"/>
      <c r="K521" s="256"/>
      <c r="L521" s="260"/>
      <c r="M521" s="261"/>
      <c r="N521" s="262"/>
      <c r="O521" s="262"/>
      <c r="P521" s="262"/>
      <c r="Q521" s="262"/>
      <c r="R521" s="262"/>
      <c r="S521" s="262"/>
      <c r="T521" s="263"/>
      <c r="AT521" s="264" t="s">
        <v>428</v>
      </c>
      <c r="AU521" s="264" t="s">
        <v>86</v>
      </c>
      <c r="AV521" s="12" t="s">
        <v>83</v>
      </c>
      <c r="AW521" s="12" t="s">
        <v>39</v>
      </c>
      <c r="AX521" s="12" t="s">
        <v>76</v>
      </c>
      <c r="AY521" s="264" t="s">
        <v>414</v>
      </c>
    </row>
    <row r="522" s="13" customFormat="1">
      <c r="B522" s="265"/>
      <c r="C522" s="266"/>
      <c r="D522" s="252" t="s">
        <v>428</v>
      </c>
      <c r="E522" s="267" t="s">
        <v>21</v>
      </c>
      <c r="F522" s="268" t="s">
        <v>1126</v>
      </c>
      <c r="G522" s="266"/>
      <c r="H522" s="269">
        <v>65</v>
      </c>
      <c r="I522" s="270"/>
      <c r="J522" s="266"/>
      <c r="K522" s="266"/>
      <c r="L522" s="271"/>
      <c r="M522" s="272"/>
      <c r="N522" s="273"/>
      <c r="O522" s="273"/>
      <c r="P522" s="273"/>
      <c r="Q522" s="273"/>
      <c r="R522" s="273"/>
      <c r="S522" s="273"/>
      <c r="T522" s="274"/>
      <c r="AT522" s="275" t="s">
        <v>428</v>
      </c>
      <c r="AU522" s="275" t="s">
        <v>86</v>
      </c>
      <c r="AV522" s="13" t="s">
        <v>86</v>
      </c>
      <c r="AW522" s="13" t="s">
        <v>39</v>
      </c>
      <c r="AX522" s="13" t="s">
        <v>76</v>
      </c>
      <c r="AY522" s="275" t="s">
        <v>414</v>
      </c>
    </row>
    <row r="523" s="15" customFormat="1">
      <c r="B523" s="287"/>
      <c r="C523" s="288"/>
      <c r="D523" s="252" t="s">
        <v>428</v>
      </c>
      <c r="E523" s="289" t="s">
        <v>21</v>
      </c>
      <c r="F523" s="290" t="s">
        <v>235</v>
      </c>
      <c r="G523" s="288"/>
      <c r="H523" s="291">
        <v>65</v>
      </c>
      <c r="I523" s="292"/>
      <c r="J523" s="288"/>
      <c r="K523" s="288"/>
      <c r="L523" s="293"/>
      <c r="M523" s="294"/>
      <c r="N523" s="295"/>
      <c r="O523" s="295"/>
      <c r="P523" s="295"/>
      <c r="Q523" s="295"/>
      <c r="R523" s="295"/>
      <c r="S523" s="295"/>
      <c r="T523" s="296"/>
      <c r="AT523" s="297" t="s">
        <v>428</v>
      </c>
      <c r="AU523" s="297" t="s">
        <v>86</v>
      </c>
      <c r="AV523" s="15" t="s">
        <v>422</v>
      </c>
      <c r="AW523" s="15" t="s">
        <v>39</v>
      </c>
      <c r="AX523" s="15" t="s">
        <v>83</v>
      </c>
      <c r="AY523" s="297" t="s">
        <v>414</v>
      </c>
    </row>
    <row r="524" s="1" customFormat="1" ht="25.5" customHeight="1">
      <c r="B524" s="47"/>
      <c r="C524" s="298" t="s">
        <v>1507</v>
      </c>
      <c r="D524" s="298" t="s">
        <v>841</v>
      </c>
      <c r="E524" s="299" t="s">
        <v>7228</v>
      </c>
      <c r="F524" s="300" t="s">
        <v>7229</v>
      </c>
      <c r="G524" s="301" t="s">
        <v>145</v>
      </c>
      <c r="H524" s="302">
        <v>120</v>
      </c>
      <c r="I524" s="303"/>
      <c r="J524" s="304">
        <f>ROUND(I524*H524,2)</f>
        <v>0</v>
      </c>
      <c r="K524" s="300" t="s">
        <v>21</v>
      </c>
      <c r="L524" s="305"/>
      <c r="M524" s="306" t="s">
        <v>21</v>
      </c>
      <c r="N524" s="307" t="s">
        <v>47</v>
      </c>
      <c r="O524" s="48"/>
      <c r="P524" s="249">
        <f>O524*H524</f>
        <v>0</v>
      </c>
      <c r="Q524" s="249">
        <v>0</v>
      </c>
      <c r="R524" s="249">
        <f>Q524*H524</f>
        <v>0</v>
      </c>
      <c r="S524" s="249">
        <v>0</v>
      </c>
      <c r="T524" s="250">
        <f>S524*H524</f>
        <v>0</v>
      </c>
      <c r="AR524" s="25" t="s">
        <v>818</v>
      </c>
      <c r="AT524" s="25" t="s">
        <v>841</v>
      </c>
      <c r="AU524" s="25" t="s">
        <v>86</v>
      </c>
      <c r="AY524" s="25" t="s">
        <v>414</v>
      </c>
      <c r="BE524" s="251">
        <f>IF(N524="základní",J524,0)</f>
        <v>0</v>
      </c>
      <c r="BF524" s="251">
        <f>IF(N524="snížená",J524,0)</f>
        <v>0</v>
      </c>
      <c r="BG524" s="251">
        <f>IF(N524="zákl. přenesená",J524,0)</f>
        <v>0</v>
      </c>
      <c r="BH524" s="251">
        <f>IF(N524="sníž. přenesená",J524,0)</f>
        <v>0</v>
      </c>
      <c r="BI524" s="251">
        <f>IF(N524="nulová",J524,0)</f>
        <v>0</v>
      </c>
      <c r="BJ524" s="25" t="s">
        <v>83</v>
      </c>
      <c r="BK524" s="251">
        <f>ROUND(I524*H524,2)</f>
        <v>0</v>
      </c>
      <c r="BL524" s="25" t="s">
        <v>690</v>
      </c>
      <c r="BM524" s="25" t="s">
        <v>7230</v>
      </c>
    </row>
    <row r="525" s="12" customFormat="1">
      <c r="B525" s="255"/>
      <c r="C525" s="256"/>
      <c r="D525" s="252" t="s">
        <v>428</v>
      </c>
      <c r="E525" s="257" t="s">
        <v>21</v>
      </c>
      <c r="F525" s="258" t="s">
        <v>6992</v>
      </c>
      <c r="G525" s="256"/>
      <c r="H525" s="257" t="s">
        <v>21</v>
      </c>
      <c r="I525" s="259"/>
      <c r="J525" s="256"/>
      <c r="K525" s="256"/>
      <c r="L525" s="260"/>
      <c r="M525" s="261"/>
      <c r="N525" s="262"/>
      <c r="O525" s="262"/>
      <c r="P525" s="262"/>
      <c r="Q525" s="262"/>
      <c r="R525" s="262"/>
      <c r="S525" s="262"/>
      <c r="T525" s="263"/>
      <c r="AT525" s="264" t="s">
        <v>428</v>
      </c>
      <c r="AU525" s="264" t="s">
        <v>86</v>
      </c>
      <c r="AV525" s="12" t="s">
        <v>83</v>
      </c>
      <c r="AW525" s="12" t="s">
        <v>39</v>
      </c>
      <c r="AX525" s="12" t="s">
        <v>76</v>
      </c>
      <c r="AY525" s="264" t="s">
        <v>414</v>
      </c>
    </row>
    <row r="526" s="13" customFormat="1">
      <c r="B526" s="265"/>
      <c r="C526" s="266"/>
      <c r="D526" s="252" t="s">
        <v>428</v>
      </c>
      <c r="E526" s="267" t="s">
        <v>21</v>
      </c>
      <c r="F526" s="268" t="s">
        <v>6862</v>
      </c>
      <c r="G526" s="266"/>
      <c r="H526" s="269">
        <v>120</v>
      </c>
      <c r="I526" s="270"/>
      <c r="J526" s="266"/>
      <c r="K526" s="266"/>
      <c r="L526" s="271"/>
      <c r="M526" s="272"/>
      <c r="N526" s="273"/>
      <c r="O526" s="273"/>
      <c r="P526" s="273"/>
      <c r="Q526" s="273"/>
      <c r="R526" s="273"/>
      <c r="S526" s="273"/>
      <c r="T526" s="274"/>
      <c r="AT526" s="275" t="s">
        <v>428</v>
      </c>
      <c r="AU526" s="275" t="s">
        <v>86</v>
      </c>
      <c r="AV526" s="13" t="s">
        <v>86</v>
      </c>
      <c r="AW526" s="13" t="s">
        <v>39</v>
      </c>
      <c r="AX526" s="13" t="s">
        <v>83</v>
      </c>
      <c r="AY526" s="275" t="s">
        <v>414</v>
      </c>
    </row>
    <row r="527" s="1" customFormat="1" ht="16.5" customHeight="1">
      <c r="B527" s="47"/>
      <c r="C527" s="298" t="s">
        <v>1519</v>
      </c>
      <c r="D527" s="298" t="s">
        <v>841</v>
      </c>
      <c r="E527" s="299" t="s">
        <v>7231</v>
      </c>
      <c r="F527" s="300" t="s">
        <v>7232</v>
      </c>
      <c r="G527" s="301" t="s">
        <v>4084</v>
      </c>
      <c r="H527" s="302">
        <v>945</v>
      </c>
      <c r="I527" s="303"/>
      <c r="J527" s="304">
        <f>ROUND(I527*H527,2)</f>
        <v>0</v>
      </c>
      <c r="K527" s="300" t="s">
        <v>21</v>
      </c>
      <c r="L527" s="305"/>
      <c r="M527" s="306" t="s">
        <v>21</v>
      </c>
      <c r="N527" s="307" t="s">
        <v>47</v>
      </c>
      <c r="O527" s="48"/>
      <c r="P527" s="249">
        <f>O527*H527</f>
        <v>0</v>
      </c>
      <c r="Q527" s="249">
        <v>0</v>
      </c>
      <c r="R527" s="249">
        <f>Q527*H527</f>
        <v>0</v>
      </c>
      <c r="S527" s="249">
        <v>0</v>
      </c>
      <c r="T527" s="250">
        <f>S527*H527</f>
        <v>0</v>
      </c>
      <c r="AR527" s="25" t="s">
        <v>818</v>
      </c>
      <c r="AT527" s="25" t="s">
        <v>841</v>
      </c>
      <c r="AU527" s="25" t="s">
        <v>86</v>
      </c>
      <c r="AY527" s="25" t="s">
        <v>414</v>
      </c>
      <c r="BE527" s="251">
        <f>IF(N527="základní",J527,0)</f>
        <v>0</v>
      </c>
      <c r="BF527" s="251">
        <f>IF(N527="snížená",J527,0)</f>
        <v>0</v>
      </c>
      <c r="BG527" s="251">
        <f>IF(N527="zákl. přenesená",J527,0)</f>
        <v>0</v>
      </c>
      <c r="BH527" s="251">
        <f>IF(N527="sníž. přenesená",J527,0)</f>
        <v>0</v>
      </c>
      <c r="BI527" s="251">
        <f>IF(N527="nulová",J527,0)</f>
        <v>0</v>
      </c>
      <c r="BJ527" s="25" t="s">
        <v>83</v>
      </c>
      <c r="BK527" s="251">
        <f>ROUND(I527*H527,2)</f>
        <v>0</v>
      </c>
      <c r="BL527" s="25" t="s">
        <v>690</v>
      </c>
      <c r="BM527" s="25" t="s">
        <v>7233</v>
      </c>
    </row>
    <row r="528" s="12" customFormat="1">
      <c r="B528" s="255"/>
      <c r="C528" s="256"/>
      <c r="D528" s="252" t="s">
        <v>428</v>
      </c>
      <c r="E528" s="257" t="s">
        <v>21</v>
      </c>
      <c r="F528" s="258" t="s">
        <v>6992</v>
      </c>
      <c r="G528" s="256"/>
      <c r="H528" s="257" t="s">
        <v>21</v>
      </c>
      <c r="I528" s="259"/>
      <c r="J528" s="256"/>
      <c r="K528" s="256"/>
      <c r="L528" s="260"/>
      <c r="M528" s="261"/>
      <c r="N528" s="262"/>
      <c r="O528" s="262"/>
      <c r="P528" s="262"/>
      <c r="Q528" s="262"/>
      <c r="R528" s="262"/>
      <c r="S528" s="262"/>
      <c r="T528" s="263"/>
      <c r="AT528" s="264" t="s">
        <v>428</v>
      </c>
      <c r="AU528" s="264" t="s">
        <v>86</v>
      </c>
      <c r="AV528" s="12" t="s">
        <v>83</v>
      </c>
      <c r="AW528" s="12" t="s">
        <v>39</v>
      </c>
      <c r="AX528" s="12" t="s">
        <v>76</v>
      </c>
      <c r="AY528" s="264" t="s">
        <v>414</v>
      </c>
    </row>
    <row r="529" s="13" customFormat="1">
      <c r="B529" s="265"/>
      <c r="C529" s="266"/>
      <c r="D529" s="252" t="s">
        <v>428</v>
      </c>
      <c r="E529" s="267" t="s">
        <v>21</v>
      </c>
      <c r="F529" s="268" t="s">
        <v>7234</v>
      </c>
      <c r="G529" s="266"/>
      <c r="H529" s="269">
        <v>945</v>
      </c>
      <c r="I529" s="270"/>
      <c r="J529" s="266"/>
      <c r="K529" s="266"/>
      <c r="L529" s="271"/>
      <c r="M529" s="272"/>
      <c r="N529" s="273"/>
      <c r="O529" s="273"/>
      <c r="P529" s="273"/>
      <c r="Q529" s="273"/>
      <c r="R529" s="273"/>
      <c r="S529" s="273"/>
      <c r="T529" s="274"/>
      <c r="AT529" s="275" t="s">
        <v>428</v>
      </c>
      <c r="AU529" s="275" t="s">
        <v>86</v>
      </c>
      <c r="AV529" s="13" t="s">
        <v>86</v>
      </c>
      <c r="AW529" s="13" t="s">
        <v>39</v>
      </c>
      <c r="AX529" s="13" t="s">
        <v>76</v>
      </c>
      <c r="AY529" s="275" t="s">
        <v>414</v>
      </c>
    </row>
    <row r="530" s="15" customFormat="1">
      <c r="B530" s="287"/>
      <c r="C530" s="288"/>
      <c r="D530" s="252" t="s">
        <v>428</v>
      </c>
      <c r="E530" s="289" t="s">
        <v>21</v>
      </c>
      <c r="F530" s="290" t="s">
        <v>235</v>
      </c>
      <c r="G530" s="288"/>
      <c r="H530" s="291">
        <v>945</v>
      </c>
      <c r="I530" s="292"/>
      <c r="J530" s="288"/>
      <c r="K530" s="288"/>
      <c r="L530" s="293"/>
      <c r="M530" s="294"/>
      <c r="N530" s="295"/>
      <c r="O530" s="295"/>
      <c r="P530" s="295"/>
      <c r="Q530" s="295"/>
      <c r="R530" s="295"/>
      <c r="S530" s="295"/>
      <c r="T530" s="296"/>
      <c r="AT530" s="297" t="s">
        <v>428</v>
      </c>
      <c r="AU530" s="297" t="s">
        <v>86</v>
      </c>
      <c r="AV530" s="15" t="s">
        <v>422</v>
      </c>
      <c r="AW530" s="15" t="s">
        <v>39</v>
      </c>
      <c r="AX530" s="15" t="s">
        <v>83</v>
      </c>
      <c r="AY530" s="297" t="s">
        <v>414</v>
      </c>
    </row>
    <row r="531" s="1" customFormat="1" ht="16.5" customHeight="1">
      <c r="B531" s="47"/>
      <c r="C531" s="298" t="s">
        <v>1526</v>
      </c>
      <c r="D531" s="298" t="s">
        <v>841</v>
      </c>
      <c r="E531" s="299" t="s">
        <v>7235</v>
      </c>
      <c r="F531" s="300" t="s">
        <v>7236</v>
      </c>
      <c r="G531" s="301" t="s">
        <v>4084</v>
      </c>
      <c r="H531" s="302">
        <v>576</v>
      </c>
      <c r="I531" s="303"/>
      <c r="J531" s="304">
        <f>ROUND(I531*H531,2)</f>
        <v>0</v>
      </c>
      <c r="K531" s="300" t="s">
        <v>21</v>
      </c>
      <c r="L531" s="305"/>
      <c r="M531" s="306" t="s">
        <v>21</v>
      </c>
      <c r="N531" s="307" t="s">
        <v>47</v>
      </c>
      <c r="O531" s="48"/>
      <c r="P531" s="249">
        <f>O531*H531</f>
        <v>0</v>
      </c>
      <c r="Q531" s="249">
        <v>0</v>
      </c>
      <c r="R531" s="249">
        <f>Q531*H531</f>
        <v>0</v>
      </c>
      <c r="S531" s="249">
        <v>0</v>
      </c>
      <c r="T531" s="250">
        <f>S531*H531</f>
        <v>0</v>
      </c>
      <c r="AR531" s="25" t="s">
        <v>818</v>
      </c>
      <c r="AT531" s="25" t="s">
        <v>841</v>
      </c>
      <c r="AU531" s="25" t="s">
        <v>86</v>
      </c>
      <c r="AY531" s="25" t="s">
        <v>414</v>
      </c>
      <c r="BE531" s="251">
        <f>IF(N531="základní",J531,0)</f>
        <v>0</v>
      </c>
      <c r="BF531" s="251">
        <f>IF(N531="snížená",J531,0)</f>
        <v>0</v>
      </c>
      <c r="BG531" s="251">
        <f>IF(N531="zákl. přenesená",J531,0)</f>
        <v>0</v>
      </c>
      <c r="BH531" s="251">
        <f>IF(N531="sníž. přenesená",J531,0)</f>
        <v>0</v>
      </c>
      <c r="BI531" s="251">
        <f>IF(N531="nulová",J531,0)</f>
        <v>0</v>
      </c>
      <c r="BJ531" s="25" t="s">
        <v>83</v>
      </c>
      <c r="BK531" s="251">
        <f>ROUND(I531*H531,2)</f>
        <v>0</v>
      </c>
      <c r="BL531" s="25" t="s">
        <v>690</v>
      </c>
      <c r="BM531" s="25" t="s">
        <v>7237</v>
      </c>
    </row>
    <row r="532" s="12" customFormat="1">
      <c r="B532" s="255"/>
      <c r="C532" s="256"/>
      <c r="D532" s="252" t="s">
        <v>428</v>
      </c>
      <c r="E532" s="257" t="s">
        <v>21</v>
      </c>
      <c r="F532" s="258" t="s">
        <v>6992</v>
      </c>
      <c r="G532" s="256"/>
      <c r="H532" s="257" t="s">
        <v>21</v>
      </c>
      <c r="I532" s="259"/>
      <c r="J532" s="256"/>
      <c r="K532" s="256"/>
      <c r="L532" s="260"/>
      <c r="M532" s="261"/>
      <c r="N532" s="262"/>
      <c r="O532" s="262"/>
      <c r="P532" s="262"/>
      <c r="Q532" s="262"/>
      <c r="R532" s="262"/>
      <c r="S532" s="262"/>
      <c r="T532" s="263"/>
      <c r="AT532" s="264" t="s">
        <v>428</v>
      </c>
      <c r="AU532" s="264" t="s">
        <v>86</v>
      </c>
      <c r="AV532" s="12" t="s">
        <v>83</v>
      </c>
      <c r="AW532" s="12" t="s">
        <v>39</v>
      </c>
      <c r="AX532" s="12" t="s">
        <v>76</v>
      </c>
      <c r="AY532" s="264" t="s">
        <v>414</v>
      </c>
    </row>
    <row r="533" s="13" customFormat="1">
      <c r="B533" s="265"/>
      <c r="C533" s="266"/>
      <c r="D533" s="252" t="s">
        <v>428</v>
      </c>
      <c r="E533" s="267" t="s">
        <v>21</v>
      </c>
      <c r="F533" s="268" t="s">
        <v>7127</v>
      </c>
      <c r="G533" s="266"/>
      <c r="H533" s="269">
        <v>576</v>
      </c>
      <c r="I533" s="270"/>
      <c r="J533" s="266"/>
      <c r="K533" s="266"/>
      <c r="L533" s="271"/>
      <c r="M533" s="272"/>
      <c r="N533" s="273"/>
      <c r="O533" s="273"/>
      <c r="P533" s="273"/>
      <c r="Q533" s="273"/>
      <c r="R533" s="273"/>
      <c r="S533" s="273"/>
      <c r="T533" s="274"/>
      <c r="AT533" s="275" t="s">
        <v>428</v>
      </c>
      <c r="AU533" s="275" t="s">
        <v>86</v>
      </c>
      <c r="AV533" s="13" t="s">
        <v>86</v>
      </c>
      <c r="AW533" s="13" t="s">
        <v>39</v>
      </c>
      <c r="AX533" s="13" t="s">
        <v>83</v>
      </c>
      <c r="AY533" s="275" t="s">
        <v>414</v>
      </c>
    </row>
    <row r="534" s="1" customFormat="1" ht="16.5" customHeight="1">
      <c r="B534" s="47"/>
      <c r="C534" s="298" t="s">
        <v>1530</v>
      </c>
      <c r="D534" s="298" t="s">
        <v>841</v>
      </c>
      <c r="E534" s="299" t="s">
        <v>7238</v>
      </c>
      <c r="F534" s="300" t="s">
        <v>7239</v>
      </c>
      <c r="G534" s="301" t="s">
        <v>145</v>
      </c>
      <c r="H534" s="302">
        <v>730</v>
      </c>
      <c r="I534" s="303"/>
      <c r="J534" s="304">
        <f>ROUND(I534*H534,2)</f>
        <v>0</v>
      </c>
      <c r="K534" s="300" t="s">
        <v>21</v>
      </c>
      <c r="L534" s="305"/>
      <c r="M534" s="306" t="s">
        <v>21</v>
      </c>
      <c r="N534" s="307" t="s">
        <v>47</v>
      </c>
      <c r="O534" s="48"/>
      <c r="P534" s="249">
        <f>O534*H534</f>
        <v>0</v>
      </c>
      <c r="Q534" s="249">
        <v>0</v>
      </c>
      <c r="R534" s="249">
        <f>Q534*H534</f>
        <v>0</v>
      </c>
      <c r="S534" s="249">
        <v>0</v>
      </c>
      <c r="T534" s="250">
        <f>S534*H534</f>
        <v>0</v>
      </c>
      <c r="AR534" s="25" t="s">
        <v>818</v>
      </c>
      <c r="AT534" s="25" t="s">
        <v>841</v>
      </c>
      <c r="AU534" s="25" t="s">
        <v>86</v>
      </c>
      <c r="AY534" s="25" t="s">
        <v>414</v>
      </c>
      <c r="BE534" s="251">
        <f>IF(N534="základní",J534,0)</f>
        <v>0</v>
      </c>
      <c r="BF534" s="251">
        <f>IF(N534="snížená",J534,0)</f>
        <v>0</v>
      </c>
      <c r="BG534" s="251">
        <f>IF(N534="zákl. přenesená",J534,0)</f>
        <v>0</v>
      </c>
      <c r="BH534" s="251">
        <f>IF(N534="sníž. přenesená",J534,0)</f>
        <v>0</v>
      </c>
      <c r="BI534" s="251">
        <f>IF(N534="nulová",J534,0)</f>
        <v>0</v>
      </c>
      <c r="BJ534" s="25" t="s">
        <v>83</v>
      </c>
      <c r="BK534" s="251">
        <f>ROUND(I534*H534,2)</f>
        <v>0</v>
      </c>
      <c r="BL534" s="25" t="s">
        <v>690</v>
      </c>
      <c r="BM534" s="25" t="s">
        <v>7240</v>
      </c>
    </row>
    <row r="535" s="12" customFormat="1">
      <c r="B535" s="255"/>
      <c r="C535" s="256"/>
      <c r="D535" s="252" t="s">
        <v>428</v>
      </c>
      <c r="E535" s="257" t="s">
        <v>21</v>
      </c>
      <c r="F535" s="258" t="s">
        <v>6992</v>
      </c>
      <c r="G535" s="256"/>
      <c r="H535" s="257" t="s">
        <v>21</v>
      </c>
      <c r="I535" s="259"/>
      <c r="J535" s="256"/>
      <c r="K535" s="256"/>
      <c r="L535" s="260"/>
      <c r="M535" s="261"/>
      <c r="N535" s="262"/>
      <c r="O535" s="262"/>
      <c r="P535" s="262"/>
      <c r="Q535" s="262"/>
      <c r="R535" s="262"/>
      <c r="S535" s="262"/>
      <c r="T535" s="263"/>
      <c r="AT535" s="264" t="s">
        <v>428</v>
      </c>
      <c r="AU535" s="264" t="s">
        <v>86</v>
      </c>
      <c r="AV535" s="12" t="s">
        <v>83</v>
      </c>
      <c r="AW535" s="12" t="s">
        <v>39</v>
      </c>
      <c r="AX535" s="12" t="s">
        <v>76</v>
      </c>
      <c r="AY535" s="264" t="s">
        <v>414</v>
      </c>
    </row>
    <row r="536" s="13" customFormat="1">
      <c r="B536" s="265"/>
      <c r="C536" s="266"/>
      <c r="D536" s="252" t="s">
        <v>428</v>
      </c>
      <c r="E536" s="267" t="s">
        <v>21</v>
      </c>
      <c r="F536" s="268" t="s">
        <v>7241</v>
      </c>
      <c r="G536" s="266"/>
      <c r="H536" s="269">
        <v>730</v>
      </c>
      <c r="I536" s="270"/>
      <c r="J536" s="266"/>
      <c r="K536" s="266"/>
      <c r="L536" s="271"/>
      <c r="M536" s="272"/>
      <c r="N536" s="273"/>
      <c r="O536" s="273"/>
      <c r="P536" s="273"/>
      <c r="Q536" s="273"/>
      <c r="R536" s="273"/>
      <c r="S536" s="273"/>
      <c r="T536" s="274"/>
      <c r="AT536" s="275" t="s">
        <v>428</v>
      </c>
      <c r="AU536" s="275" t="s">
        <v>86</v>
      </c>
      <c r="AV536" s="13" t="s">
        <v>86</v>
      </c>
      <c r="AW536" s="13" t="s">
        <v>39</v>
      </c>
      <c r="AX536" s="13" t="s">
        <v>76</v>
      </c>
      <c r="AY536" s="275" t="s">
        <v>414</v>
      </c>
    </row>
    <row r="537" s="15" customFormat="1">
      <c r="B537" s="287"/>
      <c r="C537" s="288"/>
      <c r="D537" s="252" t="s">
        <v>428</v>
      </c>
      <c r="E537" s="289" t="s">
        <v>21</v>
      </c>
      <c r="F537" s="290" t="s">
        <v>235</v>
      </c>
      <c r="G537" s="288"/>
      <c r="H537" s="291">
        <v>730</v>
      </c>
      <c r="I537" s="292"/>
      <c r="J537" s="288"/>
      <c r="K537" s="288"/>
      <c r="L537" s="293"/>
      <c r="M537" s="294"/>
      <c r="N537" s="295"/>
      <c r="O537" s="295"/>
      <c r="P537" s="295"/>
      <c r="Q537" s="295"/>
      <c r="R537" s="295"/>
      <c r="S537" s="295"/>
      <c r="T537" s="296"/>
      <c r="AT537" s="297" t="s">
        <v>428</v>
      </c>
      <c r="AU537" s="297" t="s">
        <v>86</v>
      </c>
      <c r="AV537" s="15" t="s">
        <v>422</v>
      </c>
      <c r="AW537" s="15" t="s">
        <v>39</v>
      </c>
      <c r="AX537" s="15" t="s">
        <v>83</v>
      </c>
      <c r="AY537" s="297" t="s">
        <v>414</v>
      </c>
    </row>
    <row r="538" s="1" customFormat="1" ht="16.5" customHeight="1">
      <c r="B538" s="47"/>
      <c r="C538" s="298" t="s">
        <v>1534</v>
      </c>
      <c r="D538" s="298" t="s">
        <v>841</v>
      </c>
      <c r="E538" s="299" t="s">
        <v>7242</v>
      </c>
      <c r="F538" s="300" t="s">
        <v>7243</v>
      </c>
      <c r="G538" s="301" t="s">
        <v>4084</v>
      </c>
      <c r="H538" s="302">
        <v>184</v>
      </c>
      <c r="I538" s="303"/>
      <c r="J538" s="304">
        <f>ROUND(I538*H538,2)</f>
        <v>0</v>
      </c>
      <c r="K538" s="300" t="s">
        <v>21</v>
      </c>
      <c r="L538" s="305"/>
      <c r="M538" s="306" t="s">
        <v>21</v>
      </c>
      <c r="N538" s="307" t="s">
        <v>47</v>
      </c>
      <c r="O538" s="48"/>
      <c r="P538" s="249">
        <f>O538*H538</f>
        <v>0</v>
      </c>
      <c r="Q538" s="249">
        <v>0</v>
      </c>
      <c r="R538" s="249">
        <f>Q538*H538</f>
        <v>0</v>
      </c>
      <c r="S538" s="249">
        <v>0</v>
      </c>
      <c r="T538" s="250">
        <f>S538*H538</f>
        <v>0</v>
      </c>
      <c r="AR538" s="25" t="s">
        <v>818</v>
      </c>
      <c r="AT538" s="25" t="s">
        <v>841</v>
      </c>
      <c r="AU538" s="25" t="s">
        <v>86</v>
      </c>
      <c r="AY538" s="25" t="s">
        <v>414</v>
      </c>
      <c r="BE538" s="251">
        <f>IF(N538="základní",J538,0)</f>
        <v>0</v>
      </c>
      <c r="BF538" s="251">
        <f>IF(N538="snížená",J538,0)</f>
        <v>0</v>
      </c>
      <c r="BG538" s="251">
        <f>IF(N538="zákl. přenesená",J538,0)</f>
        <v>0</v>
      </c>
      <c r="BH538" s="251">
        <f>IF(N538="sníž. přenesená",J538,0)</f>
        <v>0</v>
      </c>
      <c r="BI538" s="251">
        <f>IF(N538="nulová",J538,0)</f>
        <v>0</v>
      </c>
      <c r="BJ538" s="25" t="s">
        <v>83</v>
      </c>
      <c r="BK538" s="251">
        <f>ROUND(I538*H538,2)</f>
        <v>0</v>
      </c>
      <c r="BL538" s="25" t="s">
        <v>690</v>
      </c>
      <c r="BM538" s="25" t="s">
        <v>7244</v>
      </c>
    </row>
    <row r="539" s="12" customFormat="1">
      <c r="B539" s="255"/>
      <c r="C539" s="256"/>
      <c r="D539" s="252" t="s">
        <v>428</v>
      </c>
      <c r="E539" s="257" t="s">
        <v>21</v>
      </c>
      <c r="F539" s="258" t="s">
        <v>6992</v>
      </c>
      <c r="G539" s="256"/>
      <c r="H539" s="257" t="s">
        <v>21</v>
      </c>
      <c r="I539" s="259"/>
      <c r="J539" s="256"/>
      <c r="K539" s="256"/>
      <c r="L539" s="260"/>
      <c r="M539" s="261"/>
      <c r="N539" s="262"/>
      <c r="O539" s="262"/>
      <c r="P539" s="262"/>
      <c r="Q539" s="262"/>
      <c r="R539" s="262"/>
      <c r="S539" s="262"/>
      <c r="T539" s="263"/>
      <c r="AT539" s="264" t="s">
        <v>428</v>
      </c>
      <c r="AU539" s="264" t="s">
        <v>86</v>
      </c>
      <c r="AV539" s="12" t="s">
        <v>83</v>
      </c>
      <c r="AW539" s="12" t="s">
        <v>39</v>
      </c>
      <c r="AX539" s="12" t="s">
        <v>76</v>
      </c>
      <c r="AY539" s="264" t="s">
        <v>414</v>
      </c>
    </row>
    <row r="540" s="13" customFormat="1">
      <c r="B540" s="265"/>
      <c r="C540" s="266"/>
      <c r="D540" s="252" t="s">
        <v>428</v>
      </c>
      <c r="E540" s="267" t="s">
        <v>21</v>
      </c>
      <c r="F540" s="268" t="s">
        <v>7245</v>
      </c>
      <c r="G540" s="266"/>
      <c r="H540" s="269">
        <v>184</v>
      </c>
      <c r="I540" s="270"/>
      <c r="J540" s="266"/>
      <c r="K540" s="266"/>
      <c r="L540" s="271"/>
      <c r="M540" s="272"/>
      <c r="N540" s="273"/>
      <c r="O540" s="273"/>
      <c r="P540" s="273"/>
      <c r="Q540" s="273"/>
      <c r="R540" s="273"/>
      <c r="S540" s="273"/>
      <c r="T540" s="274"/>
      <c r="AT540" s="275" t="s">
        <v>428</v>
      </c>
      <c r="AU540" s="275" t="s">
        <v>86</v>
      </c>
      <c r="AV540" s="13" t="s">
        <v>86</v>
      </c>
      <c r="AW540" s="13" t="s">
        <v>39</v>
      </c>
      <c r="AX540" s="13" t="s">
        <v>83</v>
      </c>
      <c r="AY540" s="275" t="s">
        <v>414</v>
      </c>
    </row>
    <row r="541" s="1" customFormat="1" ht="16.5" customHeight="1">
      <c r="B541" s="47"/>
      <c r="C541" s="298" t="s">
        <v>1539</v>
      </c>
      <c r="D541" s="298" t="s">
        <v>841</v>
      </c>
      <c r="E541" s="299" t="s">
        <v>7246</v>
      </c>
      <c r="F541" s="300" t="s">
        <v>7247</v>
      </c>
      <c r="G541" s="301" t="s">
        <v>4084</v>
      </c>
      <c r="H541" s="302">
        <v>92</v>
      </c>
      <c r="I541" s="303"/>
      <c r="J541" s="304">
        <f>ROUND(I541*H541,2)</f>
        <v>0</v>
      </c>
      <c r="K541" s="300" t="s">
        <v>21</v>
      </c>
      <c r="L541" s="305"/>
      <c r="M541" s="306" t="s">
        <v>21</v>
      </c>
      <c r="N541" s="307" t="s">
        <v>47</v>
      </c>
      <c r="O541" s="48"/>
      <c r="P541" s="249">
        <f>O541*H541</f>
        <v>0</v>
      </c>
      <c r="Q541" s="249">
        <v>0</v>
      </c>
      <c r="R541" s="249">
        <f>Q541*H541</f>
        <v>0</v>
      </c>
      <c r="S541" s="249">
        <v>0</v>
      </c>
      <c r="T541" s="250">
        <f>S541*H541</f>
        <v>0</v>
      </c>
      <c r="AR541" s="25" t="s">
        <v>818</v>
      </c>
      <c r="AT541" s="25" t="s">
        <v>841</v>
      </c>
      <c r="AU541" s="25" t="s">
        <v>86</v>
      </c>
      <c r="AY541" s="25" t="s">
        <v>414</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690</v>
      </c>
      <c r="BM541" s="25" t="s">
        <v>7248</v>
      </c>
    </row>
    <row r="542" s="12" customFormat="1">
      <c r="B542" s="255"/>
      <c r="C542" s="256"/>
      <c r="D542" s="252" t="s">
        <v>428</v>
      </c>
      <c r="E542" s="257" t="s">
        <v>21</v>
      </c>
      <c r="F542" s="258" t="s">
        <v>6992</v>
      </c>
      <c r="G542" s="256"/>
      <c r="H542" s="257" t="s">
        <v>21</v>
      </c>
      <c r="I542" s="259"/>
      <c r="J542" s="256"/>
      <c r="K542" s="256"/>
      <c r="L542" s="260"/>
      <c r="M542" s="261"/>
      <c r="N542" s="262"/>
      <c r="O542" s="262"/>
      <c r="P542" s="262"/>
      <c r="Q542" s="262"/>
      <c r="R542" s="262"/>
      <c r="S542" s="262"/>
      <c r="T542" s="263"/>
      <c r="AT542" s="264" t="s">
        <v>428</v>
      </c>
      <c r="AU542" s="264" t="s">
        <v>86</v>
      </c>
      <c r="AV542" s="12" t="s">
        <v>83</v>
      </c>
      <c r="AW542" s="12" t="s">
        <v>39</v>
      </c>
      <c r="AX542" s="12" t="s">
        <v>76</v>
      </c>
      <c r="AY542" s="264" t="s">
        <v>414</v>
      </c>
    </row>
    <row r="543" s="13" customFormat="1">
      <c r="B543" s="265"/>
      <c r="C543" s="266"/>
      <c r="D543" s="252" t="s">
        <v>428</v>
      </c>
      <c r="E543" s="267" t="s">
        <v>21</v>
      </c>
      <c r="F543" s="268" t="s">
        <v>1277</v>
      </c>
      <c r="G543" s="266"/>
      <c r="H543" s="269">
        <v>92</v>
      </c>
      <c r="I543" s="270"/>
      <c r="J543" s="266"/>
      <c r="K543" s="266"/>
      <c r="L543" s="271"/>
      <c r="M543" s="272"/>
      <c r="N543" s="273"/>
      <c r="O543" s="273"/>
      <c r="P543" s="273"/>
      <c r="Q543" s="273"/>
      <c r="R543" s="273"/>
      <c r="S543" s="273"/>
      <c r="T543" s="274"/>
      <c r="AT543" s="275" t="s">
        <v>428</v>
      </c>
      <c r="AU543" s="275" t="s">
        <v>86</v>
      </c>
      <c r="AV543" s="13" t="s">
        <v>86</v>
      </c>
      <c r="AW543" s="13" t="s">
        <v>39</v>
      </c>
      <c r="AX543" s="13" t="s">
        <v>76</v>
      </c>
      <c r="AY543" s="275" t="s">
        <v>414</v>
      </c>
    </row>
    <row r="544" s="15" customFormat="1">
      <c r="B544" s="287"/>
      <c r="C544" s="288"/>
      <c r="D544" s="252" t="s">
        <v>428</v>
      </c>
      <c r="E544" s="289" t="s">
        <v>21</v>
      </c>
      <c r="F544" s="290" t="s">
        <v>235</v>
      </c>
      <c r="G544" s="288"/>
      <c r="H544" s="291">
        <v>92</v>
      </c>
      <c r="I544" s="292"/>
      <c r="J544" s="288"/>
      <c r="K544" s="288"/>
      <c r="L544" s="293"/>
      <c r="M544" s="294"/>
      <c r="N544" s="295"/>
      <c r="O544" s="295"/>
      <c r="P544" s="295"/>
      <c r="Q544" s="295"/>
      <c r="R544" s="295"/>
      <c r="S544" s="295"/>
      <c r="T544" s="296"/>
      <c r="AT544" s="297" t="s">
        <v>428</v>
      </c>
      <c r="AU544" s="297" t="s">
        <v>86</v>
      </c>
      <c r="AV544" s="15" t="s">
        <v>422</v>
      </c>
      <c r="AW544" s="15" t="s">
        <v>39</v>
      </c>
      <c r="AX544" s="15" t="s">
        <v>83</v>
      </c>
      <c r="AY544" s="297" t="s">
        <v>414</v>
      </c>
    </row>
    <row r="545" s="1" customFormat="1" ht="16.5" customHeight="1">
      <c r="B545" s="47"/>
      <c r="C545" s="298" t="s">
        <v>1553</v>
      </c>
      <c r="D545" s="298" t="s">
        <v>841</v>
      </c>
      <c r="E545" s="299" t="s">
        <v>7249</v>
      </c>
      <c r="F545" s="300" t="s">
        <v>7250</v>
      </c>
      <c r="G545" s="301" t="s">
        <v>4084</v>
      </c>
      <c r="H545" s="302">
        <v>280</v>
      </c>
      <c r="I545" s="303"/>
      <c r="J545" s="304">
        <f>ROUND(I545*H545,2)</f>
        <v>0</v>
      </c>
      <c r="K545" s="300" t="s">
        <v>21</v>
      </c>
      <c r="L545" s="305"/>
      <c r="M545" s="306" t="s">
        <v>21</v>
      </c>
      <c r="N545" s="307" t="s">
        <v>47</v>
      </c>
      <c r="O545" s="48"/>
      <c r="P545" s="249">
        <f>O545*H545</f>
        <v>0</v>
      </c>
      <c r="Q545" s="249">
        <v>0</v>
      </c>
      <c r="R545" s="249">
        <f>Q545*H545</f>
        <v>0</v>
      </c>
      <c r="S545" s="249">
        <v>0</v>
      </c>
      <c r="T545" s="250">
        <f>S545*H545</f>
        <v>0</v>
      </c>
      <c r="AR545" s="25" t="s">
        <v>818</v>
      </c>
      <c r="AT545" s="25" t="s">
        <v>841</v>
      </c>
      <c r="AU545" s="25" t="s">
        <v>86</v>
      </c>
      <c r="AY545" s="25" t="s">
        <v>414</v>
      </c>
      <c r="BE545" s="251">
        <f>IF(N545="základní",J545,0)</f>
        <v>0</v>
      </c>
      <c r="BF545" s="251">
        <f>IF(N545="snížená",J545,0)</f>
        <v>0</v>
      </c>
      <c r="BG545" s="251">
        <f>IF(N545="zákl. přenesená",J545,0)</f>
        <v>0</v>
      </c>
      <c r="BH545" s="251">
        <f>IF(N545="sníž. přenesená",J545,0)</f>
        <v>0</v>
      </c>
      <c r="BI545" s="251">
        <f>IF(N545="nulová",J545,0)</f>
        <v>0</v>
      </c>
      <c r="BJ545" s="25" t="s">
        <v>83</v>
      </c>
      <c r="BK545" s="251">
        <f>ROUND(I545*H545,2)</f>
        <v>0</v>
      </c>
      <c r="BL545" s="25" t="s">
        <v>690</v>
      </c>
      <c r="BM545" s="25" t="s">
        <v>7251</v>
      </c>
    </row>
    <row r="546" s="12" customFormat="1">
      <c r="B546" s="255"/>
      <c r="C546" s="256"/>
      <c r="D546" s="252" t="s">
        <v>428</v>
      </c>
      <c r="E546" s="257" t="s">
        <v>21</v>
      </c>
      <c r="F546" s="258" t="s">
        <v>6992</v>
      </c>
      <c r="G546" s="256"/>
      <c r="H546" s="257" t="s">
        <v>21</v>
      </c>
      <c r="I546" s="259"/>
      <c r="J546" s="256"/>
      <c r="K546" s="256"/>
      <c r="L546" s="260"/>
      <c r="M546" s="261"/>
      <c r="N546" s="262"/>
      <c r="O546" s="262"/>
      <c r="P546" s="262"/>
      <c r="Q546" s="262"/>
      <c r="R546" s="262"/>
      <c r="S546" s="262"/>
      <c r="T546" s="263"/>
      <c r="AT546" s="264" t="s">
        <v>428</v>
      </c>
      <c r="AU546" s="264" t="s">
        <v>86</v>
      </c>
      <c r="AV546" s="12" t="s">
        <v>83</v>
      </c>
      <c r="AW546" s="12" t="s">
        <v>39</v>
      </c>
      <c r="AX546" s="12" t="s">
        <v>76</v>
      </c>
      <c r="AY546" s="264" t="s">
        <v>414</v>
      </c>
    </row>
    <row r="547" s="13" customFormat="1">
      <c r="B547" s="265"/>
      <c r="C547" s="266"/>
      <c r="D547" s="252" t="s">
        <v>428</v>
      </c>
      <c r="E547" s="267" t="s">
        <v>21</v>
      </c>
      <c r="F547" s="268" t="s">
        <v>2566</v>
      </c>
      <c r="G547" s="266"/>
      <c r="H547" s="269">
        <v>280</v>
      </c>
      <c r="I547" s="270"/>
      <c r="J547" s="266"/>
      <c r="K547" s="266"/>
      <c r="L547" s="271"/>
      <c r="M547" s="272"/>
      <c r="N547" s="273"/>
      <c r="O547" s="273"/>
      <c r="P547" s="273"/>
      <c r="Q547" s="273"/>
      <c r="R547" s="273"/>
      <c r="S547" s="273"/>
      <c r="T547" s="274"/>
      <c r="AT547" s="275" t="s">
        <v>428</v>
      </c>
      <c r="AU547" s="275" t="s">
        <v>86</v>
      </c>
      <c r="AV547" s="13" t="s">
        <v>86</v>
      </c>
      <c r="AW547" s="13" t="s">
        <v>39</v>
      </c>
      <c r="AX547" s="13" t="s">
        <v>83</v>
      </c>
      <c r="AY547" s="275" t="s">
        <v>414</v>
      </c>
    </row>
    <row r="548" s="1" customFormat="1" ht="16.5" customHeight="1">
      <c r="B548" s="47"/>
      <c r="C548" s="298" t="s">
        <v>1574</v>
      </c>
      <c r="D548" s="298" t="s">
        <v>841</v>
      </c>
      <c r="E548" s="299" t="s">
        <v>7252</v>
      </c>
      <c r="F548" s="300" t="s">
        <v>7253</v>
      </c>
      <c r="G548" s="301" t="s">
        <v>4084</v>
      </c>
      <c r="H548" s="302">
        <v>672</v>
      </c>
      <c r="I548" s="303"/>
      <c r="J548" s="304">
        <f>ROUND(I548*H548,2)</f>
        <v>0</v>
      </c>
      <c r="K548" s="300" t="s">
        <v>21</v>
      </c>
      <c r="L548" s="305"/>
      <c r="M548" s="306" t="s">
        <v>21</v>
      </c>
      <c r="N548" s="307" t="s">
        <v>47</v>
      </c>
      <c r="O548" s="48"/>
      <c r="P548" s="249">
        <f>O548*H548</f>
        <v>0</v>
      </c>
      <c r="Q548" s="249">
        <v>0</v>
      </c>
      <c r="R548" s="249">
        <f>Q548*H548</f>
        <v>0</v>
      </c>
      <c r="S548" s="249">
        <v>0</v>
      </c>
      <c r="T548" s="250">
        <f>S548*H548</f>
        <v>0</v>
      </c>
      <c r="AR548" s="25" t="s">
        <v>818</v>
      </c>
      <c r="AT548" s="25" t="s">
        <v>841</v>
      </c>
      <c r="AU548" s="25" t="s">
        <v>86</v>
      </c>
      <c r="AY548" s="25" t="s">
        <v>414</v>
      </c>
      <c r="BE548" s="251">
        <f>IF(N548="základní",J548,0)</f>
        <v>0</v>
      </c>
      <c r="BF548" s="251">
        <f>IF(N548="snížená",J548,0)</f>
        <v>0</v>
      </c>
      <c r="BG548" s="251">
        <f>IF(N548="zákl. přenesená",J548,0)</f>
        <v>0</v>
      </c>
      <c r="BH548" s="251">
        <f>IF(N548="sníž. přenesená",J548,0)</f>
        <v>0</v>
      </c>
      <c r="BI548" s="251">
        <f>IF(N548="nulová",J548,0)</f>
        <v>0</v>
      </c>
      <c r="BJ548" s="25" t="s">
        <v>83</v>
      </c>
      <c r="BK548" s="251">
        <f>ROUND(I548*H548,2)</f>
        <v>0</v>
      </c>
      <c r="BL548" s="25" t="s">
        <v>690</v>
      </c>
      <c r="BM548" s="25" t="s">
        <v>7254</v>
      </c>
    </row>
    <row r="549" s="12" customFormat="1">
      <c r="B549" s="255"/>
      <c r="C549" s="256"/>
      <c r="D549" s="252" t="s">
        <v>428</v>
      </c>
      <c r="E549" s="257" t="s">
        <v>21</v>
      </c>
      <c r="F549" s="258" t="s">
        <v>6992</v>
      </c>
      <c r="G549" s="256"/>
      <c r="H549" s="257" t="s">
        <v>21</v>
      </c>
      <c r="I549" s="259"/>
      <c r="J549" s="256"/>
      <c r="K549" s="256"/>
      <c r="L549" s="260"/>
      <c r="M549" s="261"/>
      <c r="N549" s="262"/>
      <c r="O549" s="262"/>
      <c r="P549" s="262"/>
      <c r="Q549" s="262"/>
      <c r="R549" s="262"/>
      <c r="S549" s="262"/>
      <c r="T549" s="263"/>
      <c r="AT549" s="264" t="s">
        <v>428</v>
      </c>
      <c r="AU549" s="264" t="s">
        <v>86</v>
      </c>
      <c r="AV549" s="12" t="s">
        <v>83</v>
      </c>
      <c r="AW549" s="12" t="s">
        <v>39</v>
      </c>
      <c r="AX549" s="12" t="s">
        <v>76</v>
      </c>
      <c r="AY549" s="264" t="s">
        <v>414</v>
      </c>
    </row>
    <row r="550" s="13" customFormat="1">
      <c r="B550" s="265"/>
      <c r="C550" s="266"/>
      <c r="D550" s="252" t="s">
        <v>428</v>
      </c>
      <c r="E550" s="267" t="s">
        <v>21</v>
      </c>
      <c r="F550" s="268" t="s">
        <v>7255</v>
      </c>
      <c r="G550" s="266"/>
      <c r="H550" s="269">
        <v>672</v>
      </c>
      <c r="I550" s="270"/>
      <c r="J550" s="266"/>
      <c r="K550" s="266"/>
      <c r="L550" s="271"/>
      <c r="M550" s="272"/>
      <c r="N550" s="273"/>
      <c r="O550" s="273"/>
      <c r="P550" s="273"/>
      <c r="Q550" s="273"/>
      <c r="R550" s="273"/>
      <c r="S550" s="273"/>
      <c r="T550" s="274"/>
      <c r="AT550" s="275" t="s">
        <v>428</v>
      </c>
      <c r="AU550" s="275" t="s">
        <v>86</v>
      </c>
      <c r="AV550" s="13" t="s">
        <v>86</v>
      </c>
      <c r="AW550" s="13" t="s">
        <v>39</v>
      </c>
      <c r="AX550" s="13" t="s">
        <v>76</v>
      </c>
      <c r="AY550" s="275" t="s">
        <v>414</v>
      </c>
    </row>
    <row r="551" s="15" customFormat="1">
      <c r="B551" s="287"/>
      <c r="C551" s="288"/>
      <c r="D551" s="252" t="s">
        <v>428</v>
      </c>
      <c r="E551" s="289" t="s">
        <v>21</v>
      </c>
      <c r="F551" s="290" t="s">
        <v>235</v>
      </c>
      <c r="G551" s="288"/>
      <c r="H551" s="291">
        <v>672</v>
      </c>
      <c r="I551" s="292"/>
      <c r="J551" s="288"/>
      <c r="K551" s="288"/>
      <c r="L551" s="293"/>
      <c r="M551" s="294"/>
      <c r="N551" s="295"/>
      <c r="O551" s="295"/>
      <c r="P551" s="295"/>
      <c r="Q551" s="295"/>
      <c r="R551" s="295"/>
      <c r="S551" s="295"/>
      <c r="T551" s="296"/>
      <c r="AT551" s="297" t="s">
        <v>428</v>
      </c>
      <c r="AU551" s="297" t="s">
        <v>86</v>
      </c>
      <c r="AV551" s="15" t="s">
        <v>422</v>
      </c>
      <c r="AW551" s="15" t="s">
        <v>39</v>
      </c>
      <c r="AX551" s="15" t="s">
        <v>83</v>
      </c>
      <c r="AY551" s="297" t="s">
        <v>414</v>
      </c>
    </row>
    <row r="552" s="1" customFormat="1" ht="16.5" customHeight="1">
      <c r="B552" s="47"/>
      <c r="C552" s="298" t="s">
        <v>1579</v>
      </c>
      <c r="D552" s="298" t="s">
        <v>841</v>
      </c>
      <c r="E552" s="299" t="s">
        <v>7256</v>
      </c>
      <c r="F552" s="300" t="s">
        <v>7257</v>
      </c>
      <c r="G552" s="301" t="s">
        <v>4084</v>
      </c>
      <c r="H552" s="302">
        <v>96</v>
      </c>
      <c r="I552" s="303"/>
      <c r="J552" s="304">
        <f>ROUND(I552*H552,2)</f>
        <v>0</v>
      </c>
      <c r="K552" s="300" t="s">
        <v>21</v>
      </c>
      <c r="L552" s="305"/>
      <c r="M552" s="306" t="s">
        <v>21</v>
      </c>
      <c r="N552" s="307" t="s">
        <v>47</v>
      </c>
      <c r="O552" s="48"/>
      <c r="P552" s="249">
        <f>O552*H552</f>
        <v>0</v>
      </c>
      <c r="Q552" s="249">
        <v>0</v>
      </c>
      <c r="R552" s="249">
        <f>Q552*H552</f>
        <v>0</v>
      </c>
      <c r="S552" s="249">
        <v>0</v>
      </c>
      <c r="T552" s="250">
        <f>S552*H552</f>
        <v>0</v>
      </c>
      <c r="AR552" s="25" t="s">
        <v>818</v>
      </c>
      <c r="AT552" s="25" t="s">
        <v>841</v>
      </c>
      <c r="AU552" s="25" t="s">
        <v>86</v>
      </c>
      <c r="AY552" s="25" t="s">
        <v>414</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690</v>
      </c>
      <c r="BM552" s="25" t="s">
        <v>7258</v>
      </c>
    </row>
    <row r="553" s="12" customFormat="1">
      <c r="B553" s="255"/>
      <c r="C553" s="256"/>
      <c r="D553" s="252" t="s">
        <v>428</v>
      </c>
      <c r="E553" s="257" t="s">
        <v>21</v>
      </c>
      <c r="F553" s="258" t="s">
        <v>6992</v>
      </c>
      <c r="G553" s="256"/>
      <c r="H553" s="257" t="s">
        <v>21</v>
      </c>
      <c r="I553" s="259"/>
      <c r="J553" s="256"/>
      <c r="K553" s="256"/>
      <c r="L553" s="260"/>
      <c r="M553" s="261"/>
      <c r="N553" s="262"/>
      <c r="O553" s="262"/>
      <c r="P553" s="262"/>
      <c r="Q553" s="262"/>
      <c r="R553" s="262"/>
      <c r="S553" s="262"/>
      <c r="T553" s="263"/>
      <c r="AT553" s="264" t="s">
        <v>428</v>
      </c>
      <c r="AU553" s="264" t="s">
        <v>86</v>
      </c>
      <c r="AV553" s="12" t="s">
        <v>83</v>
      </c>
      <c r="AW553" s="12" t="s">
        <v>39</v>
      </c>
      <c r="AX553" s="12" t="s">
        <v>76</v>
      </c>
      <c r="AY553" s="264" t="s">
        <v>414</v>
      </c>
    </row>
    <row r="554" s="13" customFormat="1">
      <c r="B554" s="265"/>
      <c r="C554" s="266"/>
      <c r="D554" s="252" t="s">
        <v>428</v>
      </c>
      <c r="E554" s="267" t="s">
        <v>21</v>
      </c>
      <c r="F554" s="268" t="s">
        <v>1385</v>
      </c>
      <c r="G554" s="266"/>
      <c r="H554" s="269">
        <v>96</v>
      </c>
      <c r="I554" s="270"/>
      <c r="J554" s="266"/>
      <c r="K554" s="266"/>
      <c r="L554" s="271"/>
      <c r="M554" s="272"/>
      <c r="N554" s="273"/>
      <c r="O554" s="273"/>
      <c r="P554" s="273"/>
      <c r="Q554" s="273"/>
      <c r="R554" s="273"/>
      <c r="S554" s="273"/>
      <c r="T554" s="274"/>
      <c r="AT554" s="275" t="s">
        <v>428</v>
      </c>
      <c r="AU554" s="275" t="s">
        <v>86</v>
      </c>
      <c r="AV554" s="13" t="s">
        <v>86</v>
      </c>
      <c r="AW554" s="13" t="s">
        <v>39</v>
      </c>
      <c r="AX554" s="13" t="s">
        <v>83</v>
      </c>
      <c r="AY554" s="275" t="s">
        <v>414</v>
      </c>
    </row>
    <row r="555" s="1" customFormat="1" ht="16.5" customHeight="1">
      <c r="B555" s="47"/>
      <c r="C555" s="298" t="s">
        <v>1587</v>
      </c>
      <c r="D555" s="298" t="s">
        <v>841</v>
      </c>
      <c r="E555" s="299" t="s">
        <v>7259</v>
      </c>
      <c r="F555" s="300" t="s">
        <v>7260</v>
      </c>
      <c r="G555" s="301" t="s">
        <v>4084</v>
      </c>
      <c r="H555" s="302">
        <v>192</v>
      </c>
      <c r="I555" s="303"/>
      <c r="J555" s="304">
        <f>ROUND(I555*H555,2)</f>
        <v>0</v>
      </c>
      <c r="K555" s="300" t="s">
        <v>21</v>
      </c>
      <c r="L555" s="305"/>
      <c r="M555" s="306" t="s">
        <v>21</v>
      </c>
      <c r="N555" s="307" t="s">
        <v>47</v>
      </c>
      <c r="O555" s="48"/>
      <c r="P555" s="249">
        <f>O555*H555</f>
        <v>0</v>
      </c>
      <c r="Q555" s="249">
        <v>0</v>
      </c>
      <c r="R555" s="249">
        <f>Q555*H555</f>
        <v>0</v>
      </c>
      <c r="S555" s="249">
        <v>0</v>
      </c>
      <c r="T555" s="250">
        <f>S555*H555</f>
        <v>0</v>
      </c>
      <c r="AR555" s="25" t="s">
        <v>818</v>
      </c>
      <c r="AT555" s="25" t="s">
        <v>841</v>
      </c>
      <c r="AU555" s="25" t="s">
        <v>86</v>
      </c>
      <c r="AY555" s="25" t="s">
        <v>414</v>
      </c>
      <c r="BE555" s="251">
        <f>IF(N555="základní",J555,0)</f>
        <v>0</v>
      </c>
      <c r="BF555" s="251">
        <f>IF(N555="snížená",J555,0)</f>
        <v>0</v>
      </c>
      <c r="BG555" s="251">
        <f>IF(N555="zákl. přenesená",J555,0)</f>
        <v>0</v>
      </c>
      <c r="BH555" s="251">
        <f>IF(N555="sníž. přenesená",J555,0)</f>
        <v>0</v>
      </c>
      <c r="BI555" s="251">
        <f>IF(N555="nulová",J555,0)</f>
        <v>0</v>
      </c>
      <c r="BJ555" s="25" t="s">
        <v>83</v>
      </c>
      <c r="BK555" s="251">
        <f>ROUND(I555*H555,2)</f>
        <v>0</v>
      </c>
      <c r="BL555" s="25" t="s">
        <v>690</v>
      </c>
      <c r="BM555" s="25" t="s">
        <v>7261</v>
      </c>
    </row>
    <row r="556" s="12" customFormat="1">
      <c r="B556" s="255"/>
      <c r="C556" s="256"/>
      <c r="D556" s="252" t="s">
        <v>428</v>
      </c>
      <c r="E556" s="257" t="s">
        <v>21</v>
      </c>
      <c r="F556" s="258" t="s">
        <v>6992</v>
      </c>
      <c r="G556" s="256"/>
      <c r="H556" s="257" t="s">
        <v>21</v>
      </c>
      <c r="I556" s="259"/>
      <c r="J556" s="256"/>
      <c r="K556" s="256"/>
      <c r="L556" s="260"/>
      <c r="M556" s="261"/>
      <c r="N556" s="262"/>
      <c r="O556" s="262"/>
      <c r="P556" s="262"/>
      <c r="Q556" s="262"/>
      <c r="R556" s="262"/>
      <c r="S556" s="262"/>
      <c r="T556" s="263"/>
      <c r="AT556" s="264" t="s">
        <v>428</v>
      </c>
      <c r="AU556" s="264" t="s">
        <v>86</v>
      </c>
      <c r="AV556" s="12" t="s">
        <v>83</v>
      </c>
      <c r="AW556" s="12" t="s">
        <v>39</v>
      </c>
      <c r="AX556" s="12" t="s">
        <v>76</v>
      </c>
      <c r="AY556" s="264" t="s">
        <v>414</v>
      </c>
    </row>
    <row r="557" s="13" customFormat="1">
      <c r="B557" s="265"/>
      <c r="C557" s="266"/>
      <c r="D557" s="252" t="s">
        <v>428</v>
      </c>
      <c r="E557" s="267" t="s">
        <v>21</v>
      </c>
      <c r="F557" s="268" t="s">
        <v>1972</v>
      </c>
      <c r="G557" s="266"/>
      <c r="H557" s="269">
        <v>192</v>
      </c>
      <c r="I557" s="270"/>
      <c r="J557" s="266"/>
      <c r="K557" s="266"/>
      <c r="L557" s="271"/>
      <c r="M557" s="272"/>
      <c r="N557" s="273"/>
      <c r="O557" s="273"/>
      <c r="P557" s="273"/>
      <c r="Q557" s="273"/>
      <c r="R557" s="273"/>
      <c r="S557" s="273"/>
      <c r="T557" s="274"/>
      <c r="AT557" s="275" t="s">
        <v>428</v>
      </c>
      <c r="AU557" s="275" t="s">
        <v>86</v>
      </c>
      <c r="AV557" s="13" t="s">
        <v>86</v>
      </c>
      <c r="AW557" s="13" t="s">
        <v>39</v>
      </c>
      <c r="AX557" s="13" t="s">
        <v>76</v>
      </c>
      <c r="AY557" s="275" t="s">
        <v>414</v>
      </c>
    </row>
    <row r="558" s="15" customFormat="1">
      <c r="B558" s="287"/>
      <c r="C558" s="288"/>
      <c r="D558" s="252" t="s">
        <v>428</v>
      </c>
      <c r="E558" s="289" t="s">
        <v>21</v>
      </c>
      <c r="F558" s="290" t="s">
        <v>235</v>
      </c>
      <c r="G558" s="288"/>
      <c r="H558" s="291">
        <v>192</v>
      </c>
      <c r="I558" s="292"/>
      <c r="J558" s="288"/>
      <c r="K558" s="288"/>
      <c r="L558" s="293"/>
      <c r="M558" s="294"/>
      <c r="N558" s="295"/>
      <c r="O558" s="295"/>
      <c r="P558" s="295"/>
      <c r="Q558" s="295"/>
      <c r="R558" s="295"/>
      <c r="S558" s="295"/>
      <c r="T558" s="296"/>
      <c r="AT558" s="297" t="s">
        <v>428</v>
      </c>
      <c r="AU558" s="297" t="s">
        <v>86</v>
      </c>
      <c r="AV558" s="15" t="s">
        <v>422</v>
      </c>
      <c r="AW558" s="15" t="s">
        <v>39</v>
      </c>
      <c r="AX558" s="15" t="s">
        <v>83</v>
      </c>
      <c r="AY558" s="297" t="s">
        <v>414</v>
      </c>
    </row>
    <row r="559" s="1" customFormat="1" ht="16.5" customHeight="1">
      <c r="B559" s="47"/>
      <c r="C559" s="298" t="s">
        <v>1598</v>
      </c>
      <c r="D559" s="298" t="s">
        <v>841</v>
      </c>
      <c r="E559" s="299" t="s">
        <v>7262</v>
      </c>
      <c r="F559" s="300" t="s">
        <v>7263</v>
      </c>
      <c r="G559" s="301" t="s">
        <v>145</v>
      </c>
      <c r="H559" s="302">
        <v>730</v>
      </c>
      <c r="I559" s="303"/>
      <c r="J559" s="304">
        <f>ROUND(I559*H559,2)</f>
        <v>0</v>
      </c>
      <c r="K559" s="300" t="s">
        <v>21</v>
      </c>
      <c r="L559" s="305"/>
      <c r="M559" s="306" t="s">
        <v>21</v>
      </c>
      <c r="N559" s="307" t="s">
        <v>47</v>
      </c>
      <c r="O559" s="48"/>
      <c r="P559" s="249">
        <f>O559*H559</f>
        <v>0</v>
      </c>
      <c r="Q559" s="249">
        <v>0</v>
      </c>
      <c r="R559" s="249">
        <f>Q559*H559</f>
        <v>0</v>
      </c>
      <c r="S559" s="249">
        <v>0</v>
      </c>
      <c r="T559" s="250">
        <f>S559*H559</f>
        <v>0</v>
      </c>
      <c r="AR559" s="25" t="s">
        <v>818</v>
      </c>
      <c r="AT559" s="25" t="s">
        <v>841</v>
      </c>
      <c r="AU559" s="25" t="s">
        <v>86</v>
      </c>
      <c r="AY559" s="25" t="s">
        <v>414</v>
      </c>
      <c r="BE559" s="251">
        <f>IF(N559="základní",J559,0)</f>
        <v>0</v>
      </c>
      <c r="BF559" s="251">
        <f>IF(N559="snížená",J559,0)</f>
        <v>0</v>
      </c>
      <c r="BG559" s="251">
        <f>IF(N559="zákl. přenesená",J559,0)</f>
        <v>0</v>
      </c>
      <c r="BH559" s="251">
        <f>IF(N559="sníž. přenesená",J559,0)</f>
        <v>0</v>
      </c>
      <c r="BI559" s="251">
        <f>IF(N559="nulová",J559,0)</f>
        <v>0</v>
      </c>
      <c r="BJ559" s="25" t="s">
        <v>83</v>
      </c>
      <c r="BK559" s="251">
        <f>ROUND(I559*H559,2)</f>
        <v>0</v>
      </c>
      <c r="BL559" s="25" t="s">
        <v>690</v>
      </c>
      <c r="BM559" s="25" t="s">
        <v>7264</v>
      </c>
    </row>
    <row r="560" s="12" customFormat="1">
      <c r="B560" s="255"/>
      <c r="C560" s="256"/>
      <c r="D560" s="252" t="s">
        <v>428</v>
      </c>
      <c r="E560" s="257" t="s">
        <v>21</v>
      </c>
      <c r="F560" s="258" t="s">
        <v>6992</v>
      </c>
      <c r="G560" s="256"/>
      <c r="H560" s="257" t="s">
        <v>21</v>
      </c>
      <c r="I560" s="259"/>
      <c r="J560" s="256"/>
      <c r="K560" s="256"/>
      <c r="L560" s="260"/>
      <c r="M560" s="261"/>
      <c r="N560" s="262"/>
      <c r="O560" s="262"/>
      <c r="P560" s="262"/>
      <c r="Q560" s="262"/>
      <c r="R560" s="262"/>
      <c r="S560" s="262"/>
      <c r="T560" s="263"/>
      <c r="AT560" s="264" t="s">
        <v>428</v>
      </c>
      <c r="AU560" s="264" t="s">
        <v>86</v>
      </c>
      <c r="AV560" s="12" t="s">
        <v>83</v>
      </c>
      <c r="AW560" s="12" t="s">
        <v>39</v>
      </c>
      <c r="AX560" s="12" t="s">
        <v>76</v>
      </c>
      <c r="AY560" s="264" t="s">
        <v>414</v>
      </c>
    </row>
    <row r="561" s="13" customFormat="1">
      <c r="B561" s="265"/>
      <c r="C561" s="266"/>
      <c r="D561" s="252" t="s">
        <v>428</v>
      </c>
      <c r="E561" s="267" t="s">
        <v>21</v>
      </c>
      <c r="F561" s="268" t="s">
        <v>7265</v>
      </c>
      <c r="G561" s="266"/>
      <c r="H561" s="269">
        <v>730</v>
      </c>
      <c r="I561" s="270"/>
      <c r="J561" s="266"/>
      <c r="K561" s="266"/>
      <c r="L561" s="271"/>
      <c r="M561" s="272"/>
      <c r="N561" s="273"/>
      <c r="O561" s="273"/>
      <c r="P561" s="273"/>
      <c r="Q561" s="273"/>
      <c r="R561" s="273"/>
      <c r="S561" s="273"/>
      <c r="T561" s="274"/>
      <c r="AT561" s="275" t="s">
        <v>428</v>
      </c>
      <c r="AU561" s="275" t="s">
        <v>86</v>
      </c>
      <c r="AV561" s="13" t="s">
        <v>86</v>
      </c>
      <c r="AW561" s="13" t="s">
        <v>39</v>
      </c>
      <c r="AX561" s="13" t="s">
        <v>83</v>
      </c>
      <c r="AY561" s="275" t="s">
        <v>414</v>
      </c>
    </row>
    <row r="562" s="1" customFormat="1" ht="16.5" customHeight="1">
      <c r="B562" s="47"/>
      <c r="C562" s="298" t="s">
        <v>1605</v>
      </c>
      <c r="D562" s="298" t="s">
        <v>841</v>
      </c>
      <c r="E562" s="299" t="s">
        <v>7266</v>
      </c>
      <c r="F562" s="300" t="s">
        <v>7267</v>
      </c>
      <c r="G562" s="301" t="s">
        <v>4084</v>
      </c>
      <c r="H562" s="302">
        <v>730</v>
      </c>
      <c r="I562" s="303"/>
      <c r="J562" s="304">
        <f>ROUND(I562*H562,2)</f>
        <v>0</v>
      </c>
      <c r="K562" s="300" t="s">
        <v>21</v>
      </c>
      <c r="L562" s="305"/>
      <c r="M562" s="306" t="s">
        <v>21</v>
      </c>
      <c r="N562" s="307" t="s">
        <v>47</v>
      </c>
      <c r="O562" s="48"/>
      <c r="P562" s="249">
        <f>O562*H562</f>
        <v>0</v>
      </c>
      <c r="Q562" s="249">
        <v>0</v>
      </c>
      <c r="R562" s="249">
        <f>Q562*H562</f>
        <v>0</v>
      </c>
      <c r="S562" s="249">
        <v>0</v>
      </c>
      <c r="T562" s="250">
        <f>S562*H562</f>
        <v>0</v>
      </c>
      <c r="AR562" s="25" t="s">
        <v>818</v>
      </c>
      <c r="AT562" s="25" t="s">
        <v>841</v>
      </c>
      <c r="AU562" s="25" t="s">
        <v>86</v>
      </c>
      <c r="AY562" s="25" t="s">
        <v>414</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690</v>
      </c>
      <c r="BM562" s="25" t="s">
        <v>7268</v>
      </c>
    </row>
    <row r="563" s="12" customFormat="1">
      <c r="B563" s="255"/>
      <c r="C563" s="256"/>
      <c r="D563" s="252" t="s">
        <v>428</v>
      </c>
      <c r="E563" s="257" t="s">
        <v>21</v>
      </c>
      <c r="F563" s="258" t="s">
        <v>6992</v>
      </c>
      <c r="G563" s="256"/>
      <c r="H563" s="257" t="s">
        <v>21</v>
      </c>
      <c r="I563" s="259"/>
      <c r="J563" s="256"/>
      <c r="K563" s="256"/>
      <c r="L563" s="260"/>
      <c r="M563" s="261"/>
      <c r="N563" s="262"/>
      <c r="O563" s="262"/>
      <c r="P563" s="262"/>
      <c r="Q563" s="262"/>
      <c r="R563" s="262"/>
      <c r="S563" s="262"/>
      <c r="T563" s="263"/>
      <c r="AT563" s="264" t="s">
        <v>428</v>
      </c>
      <c r="AU563" s="264" t="s">
        <v>86</v>
      </c>
      <c r="AV563" s="12" t="s">
        <v>83</v>
      </c>
      <c r="AW563" s="12" t="s">
        <v>39</v>
      </c>
      <c r="AX563" s="12" t="s">
        <v>76</v>
      </c>
      <c r="AY563" s="264" t="s">
        <v>414</v>
      </c>
    </row>
    <row r="564" s="13" customFormat="1">
      <c r="B564" s="265"/>
      <c r="C564" s="266"/>
      <c r="D564" s="252" t="s">
        <v>428</v>
      </c>
      <c r="E564" s="267" t="s">
        <v>21</v>
      </c>
      <c r="F564" s="268" t="s">
        <v>7241</v>
      </c>
      <c r="G564" s="266"/>
      <c r="H564" s="269">
        <v>730</v>
      </c>
      <c r="I564" s="270"/>
      <c r="J564" s="266"/>
      <c r="K564" s="266"/>
      <c r="L564" s="271"/>
      <c r="M564" s="272"/>
      <c r="N564" s="273"/>
      <c r="O564" s="273"/>
      <c r="P564" s="273"/>
      <c r="Q564" s="273"/>
      <c r="R564" s="273"/>
      <c r="S564" s="273"/>
      <c r="T564" s="274"/>
      <c r="AT564" s="275" t="s">
        <v>428</v>
      </c>
      <c r="AU564" s="275" t="s">
        <v>86</v>
      </c>
      <c r="AV564" s="13" t="s">
        <v>86</v>
      </c>
      <c r="AW564" s="13" t="s">
        <v>39</v>
      </c>
      <c r="AX564" s="13" t="s">
        <v>76</v>
      </c>
      <c r="AY564" s="275" t="s">
        <v>414</v>
      </c>
    </row>
    <row r="565" s="15" customFormat="1">
      <c r="B565" s="287"/>
      <c r="C565" s="288"/>
      <c r="D565" s="252" t="s">
        <v>428</v>
      </c>
      <c r="E565" s="289" t="s">
        <v>21</v>
      </c>
      <c r="F565" s="290" t="s">
        <v>235</v>
      </c>
      <c r="G565" s="288"/>
      <c r="H565" s="291">
        <v>730</v>
      </c>
      <c r="I565" s="292"/>
      <c r="J565" s="288"/>
      <c r="K565" s="288"/>
      <c r="L565" s="293"/>
      <c r="M565" s="294"/>
      <c r="N565" s="295"/>
      <c r="O565" s="295"/>
      <c r="P565" s="295"/>
      <c r="Q565" s="295"/>
      <c r="R565" s="295"/>
      <c r="S565" s="295"/>
      <c r="T565" s="296"/>
      <c r="AT565" s="297" t="s">
        <v>428</v>
      </c>
      <c r="AU565" s="297" t="s">
        <v>86</v>
      </c>
      <c r="AV565" s="15" t="s">
        <v>422</v>
      </c>
      <c r="AW565" s="15" t="s">
        <v>39</v>
      </c>
      <c r="AX565" s="15" t="s">
        <v>83</v>
      </c>
      <c r="AY565" s="297" t="s">
        <v>414</v>
      </c>
    </row>
    <row r="566" s="1" customFormat="1" ht="16.5" customHeight="1">
      <c r="B566" s="47"/>
      <c r="C566" s="298" t="s">
        <v>1610</v>
      </c>
      <c r="D566" s="298" t="s">
        <v>841</v>
      </c>
      <c r="E566" s="299" t="s">
        <v>7269</v>
      </c>
      <c r="F566" s="300" t="s">
        <v>7270</v>
      </c>
      <c r="G566" s="301" t="s">
        <v>4084</v>
      </c>
      <c r="H566" s="302">
        <v>254</v>
      </c>
      <c r="I566" s="303"/>
      <c r="J566" s="304">
        <f>ROUND(I566*H566,2)</f>
        <v>0</v>
      </c>
      <c r="K566" s="300" t="s">
        <v>21</v>
      </c>
      <c r="L566" s="305"/>
      <c r="M566" s="306" t="s">
        <v>21</v>
      </c>
      <c r="N566" s="307" t="s">
        <v>47</v>
      </c>
      <c r="O566" s="48"/>
      <c r="P566" s="249">
        <f>O566*H566</f>
        <v>0</v>
      </c>
      <c r="Q566" s="249">
        <v>0</v>
      </c>
      <c r="R566" s="249">
        <f>Q566*H566</f>
        <v>0</v>
      </c>
      <c r="S566" s="249">
        <v>0</v>
      </c>
      <c r="T566" s="250">
        <f>S566*H566</f>
        <v>0</v>
      </c>
      <c r="AR566" s="25" t="s">
        <v>818</v>
      </c>
      <c r="AT566" s="25" t="s">
        <v>841</v>
      </c>
      <c r="AU566" s="25" t="s">
        <v>86</v>
      </c>
      <c r="AY566" s="25" t="s">
        <v>414</v>
      </c>
      <c r="BE566" s="251">
        <f>IF(N566="základní",J566,0)</f>
        <v>0</v>
      </c>
      <c r="BF566" s="251">
        <f>IF(N566="snížená",J566,0)</f>
        <v>0</v>
      </c>
      <c r="BG566" s="251">
        <f>IF(N566="zákl. přenesená",J566,0)</f>
        <v>0</v>
      </c>
      <c r="BH566" s="251">
        <f>IF(N566="sníž. přenesená",J566,0)</f>
        <v>0</v>
      </c>
      <c r="BI566" s="251">
        <f>IF(N566="nulová",J566,0)</f>
        <v>0</v>
      </c>
      <c r="BJ566" s="25" t="s">
        <v>83</v>
      </c>
      <c r="BK566" s="251">
        <f>ROUND(I566*H566,2)</f>
        <v>0</v>
      </c>
      <c r="BL566" s="25" t="s">
        <v>690</v>
      </c>
      <c r="BM566" s="25" t="s">
        <v>7271</v>
      </c>
    </row>
    <row r="567" s="12" customFormat="1">
      <c r="B567" s="255"/>
      <c r="C567" s="256"/>
      <c r="D567" s="252" t="s">
        <v>428</v>
      </c>
      <c r="E567" s="257" t="s">
        <v>21</v>
      </c>
      <c r="F567" s="258" t="s">
        <v>6992</v>
      </c>
      <c r="G567" s="256"/>
      <c r="H567" s="257" t="s">
        <v>21</v>
      </c>
      <c r="I567" s="259"/>
      <c r="J567" s="256"/>
      <c r="K567" s="256"/>
      <c r="L567" s="260"/>
      <c r="M567" s="261"/>
      <c r="N567" s="262"/>
      <c r="O567" s="262"/>
      <c r="P567" s="262"/>
      <c r="Q567" s="262"/>
      <c r="R567" s="262"/>
      <c r="S567" s="262"/>
      <c r="T567" s="263"/>
      <c r="AT567" s="264" t="s">
        <v>428</v>
      </c>
      <c r="AU567" s="264" t="s">
        <v>86</v>
      </c>
      <c r="AV567" s="12" t="s">
        <v>83</v>
      </c>
      <c r="AW567" s="12" t="s">
        <v>39</v>
      </c>
      <c r="AX567" s="12" t="s">
        <v>76</v>
      </c>
      <c r="AY567" s="264" t="s">
        <v>414</v>
      </c>
    </row>
    <row r="568" s="13" customFormat="1">
      <c r="B568" s="265"/>
      <c r="C568" s="266"/>
      <c r="D568" s="252" t="s">
        <v>428</v>
      </c>
      <c r="E568" s="267" t="s">
        <v>21</v>
      </c>
      <c r="F568" s="268" t="s">
        <v>2403</v>
      </c>
      <c r="G568" s="266"/>
      <c r="H568" s="269">
        <v>254</v>
      </c>
      <c r="I568" s="270"/>
      <c r="J568" s="266"/>
      <c r="K568" s="266"/>
      <c r="L568" s="271"/>
      <c r="M568" s="272"/>
      <c r="N568" s="273"/>
      <c r="O568" s="273"/>
      <c r="P568" s="273"/>
      <c r="Q568" s="273"/>
      <c r="R568" s="273"/>
      <c r="S568" s="273"/>
      <c r="T568" s="274"/>
      <c r="AT568" s="275" t="s">
        <v>428</v>
      </c>
      <c r="AU568" s="275" t="s">
        <v>86</v>
      </c>
      <c r="AV568" s="13" t="s">
        <v>86</v>
      </c>
      <c r="AW568" s="13" t="s">
        <v>39</v>
      </c>
      <c r="AX568" s="13" t="s">
        <v>83</v>
      </c>
      <c r="AY568" s="275" t="s">
        <v>414</v>
      </c>
    </row>
    <row r="569" s="1" customFormat="1" ht="16.5" customHeight="1">
      <c r="B569" s="47"/>
      <c r="C569" s="298" t="s">
        <v>1614</v>
      </c>
      <c r="D569" s="298" t="s">
        <v>841</v>
      </c>
      <c r="E569" s="299" t="s">
        <v>7272</v>
      </c>
      <c r="F569" s="300" t="s">
        <v>7273</v>
      </c>
      <c r="G569" s="301" t="s">
        <v>192</v>
      </c>
      <c r="H569" s="302">
        <v>12</v>
      </c>
      <c r="I569" s="303"/>
      <c r="J569" s="304">
        <f>ROUND(I569*H569,2)</f>
        <v>0</v>
      </c>
      <c r="K569" s="300" t="s">
        <v>21</v>
      </c>
      <c r="L569" s="305"/>
      <c r="M569" s="306" t="s">
        <v>21</v>
      </c>
      <c r="N569" s="307" t="s">
        <v>47</v>
      </c>
      <c r="O569" s="48"/>
      <c r="P569" s="249">
        <f>O569*H569</f>
        <v>0</v>
      </c>
      <c r="Q569" s="249">
        <v>0</v>
      </c>
      <c r="R569" s="249">
        <f>Q569*H569</f>
        <v>0</v>
      </c>
      <c r="S569" s="249">
        <v>0</v>
      </c>
      <c r="T569" s="250">
        <f>S569*H569</f>
        <v>0</v>
      </c>
      <c r="AR569" s="25" t="s">
        <v>818</v>
      </c>
      <c r="AT569" s="25" t="s">
        <v>841</v>
      </c>
      <c r="AU569" s="25" t="s">
        <v>86</v>
      </c>
      <c r="AY569" s="25" t="s">
        <v>414</v>
      </c>
      <c r="BE569" s="251">
        <f>IF(N569="základní",J569,0)</f>
        <v>0</v>
      </c>
      <c r="BF569" s="251">
        <f>IF(N569="snížená",J569,0)</f>
        <v>0</v>
      </c>
      <c r="BG569" s="251">
        <f>IF(N569="zákl. přenesená",J569,0)</f>
        <v>0</v>
      </c>
      <c r="BH569" s="251">
        <f>IF(N569="sníž. přenesená",J569,0)</f>
        <v>0</v>
      </c>
      <c r="BI569" s="251">
        <f>IF(N569="nulová",J569,0)</f>
        <v>0</v>
      </c>
      <c r="BJ569" s="25" t="s">
        <v>83</v>
      </c>
      <c r="BK569" s="251">
        <f>ROUND(I569*H569,2)</f>
        <v>0</v>
      </c>
      <c r="BL569" s="25" t="s">
        <v>690</v>
      </c>
      <c r="BM569" s="25" t="s">
        <v>7274</v>
      </c>
    </row>
    <row r="570" s="12" customFormat="1">
      <c r="B570" s="255"/>
      <c r="C570" s="256"/>
      <c r="D570" s="252" t="s">
        <v>428</v>
      </c>
      <c r="E570" s="257" t="s">
        <v>21</v>
      </c>
      <c r="F570" s="258" t="s">
        <v>6992</v>
      </c>
      <c r="G570" s="256"/>
      <c r="H570" s="257" t="s">
        <v>21</v>
      </c>
      <c r="I570" s="259"/>
      <c r="J570" s="256"/>
      <c r="K570" s="256"/>
      <c r="L570" s="260"/>
      <c r="M570" s="261"/>
      <c r="N570" s="262"/>
      <c r="O570" s="262"/>
      <c r="P570" s="262"/>
      <c r="Q570" s="262"/>
      <c r="R570" s="262"/>
      <c r="S570" s="262"/>
      <c r="T570" s="263"/>
      <c r="AT570" s="264" t="s">
        <v>428</v>
      </c>
      <c r="AU570" s="264" t="s">
        <v>86</v>
      </c>
      <c r="AV570" s="12" t="s">
        <v>83</v>
      </c>
      <c r="AW570" s="12" t="s">
        <v>39</v>
      </c>
      <c r="AX570" s="12" t="s">
        <v>76</v>
      </c>
      <c r="AY570" s="264" t="s">
        <v>414</v>
      </c>
    </row>
    <row r="571" s="13" customFormat="1">
      <c r="B571" s="265"/>
      <c r="C571" s="266"/>
      <c r="D571" s="252" t="s">
        <v>428</v>
      </c>
      <c r="E571" s="267" t="s">
        <v>21</v>
      </c>
      <c r="F571" s="268" t="s">
        <v>659</v>
      </c>
      <c r="G571" s="266"/>
      <c r="H571" s="269">
        <v>12</v>
      </c>
      <c r="I571" s="270"/>
      <c r="J571" s="266"/>
      <c r="K571" s="266"/>
      <c r="L571" s="271"/>
      <c r="M571" s="272"/>
      <c r="N571" s="273"/>
      <c r="O571" s="273"/>
      <c r="P571" s="273"/>
      <c r="Q571" s="273"/>
      <c r="R571" s="273"/>
      <c r="S571" s="273"/>
      <c r="T571" s="274"/>
      <c r="AT571" s="275" t="s">
        <v>428</v>
      </c>
      <c r="AU571" s="275" t="s">
        <v>86</v>
      </c>
      <c r="AV571" s="13" t="s">
        <v>86</v>
      </c>
      <c r="AW571" s="13" t="s">
        <v>39</v>
      </c>
      <c r="AX571" s="13" t="s">
        <v>76</v>
      </c>
      <c r="AY571" s="275" t="s">
        <v>414</v>
      </c>
    </row>
    <row r="572" s="15" customFormat="1">
      <c r="B572" s="287"/>
      <c r="C572" s="288"/>
      <c r="D572" s="252" t="s">
        <v>428</v>
      </c>
      <c r="E572" s="289" t="s">
        <v>21</v>
      </c>
      <c r="F572" s="290" t="s">
        <v>235</v>
      </c>
      <c r="G572" s="288"/>
      <c r="H572" s="291">
        <v>12</v>
      </c>
      <c r="I572" s="292"/>
      <c r="J572" s="288"/>
      <c r="K572" s="288"/>
      <c r="L572" s="293"/>
      <c r="M572" s="294"/>
      <c r="N572" s="295"/>
      <c r="O572" s="295"/>
      <c r="P572" s="295"/>
      <c r="Q572" s="295"/>
      <c r="R572" s="295"/>
      <c r="S572" s="295"/>
      <c r="T572" s="296"/>
      <c r="AT572" s="297" t="s">
        <v>428</v>
      </c>
      <c r="AU572" s="297" t="s">
        <v>86</v>
      </c>
      <c r="AV572" s="15" t="s">
        <v>422</v>
      </c>
      <c r="AW572" s="15" t="s">
        <v>39</v>
      </c>
      <c r="AX572" s="15" t="s">
        <v>83</v>
      </c>
      <c r="AY572" s="297" t="s">
        <v>414</v>
      </c>
    </row>
    <row r="573" s="1" customFormat="1" ht="25.5" customHeight="1">
      <c r="B573" s="47"/>
      <c r="C573" s="298" t="s">
        <v>1618</v>
      </c>
      <c r="D573" s="298" t="s">
        <v>841</v>
      </c>
      <c r="E573" s="299" t="s">
        <v>7275</v>
      </c>
      <c r="F573" s="300" t="s">
        <v>7276</v>
      </c>
      <c r="G573" s="301" t="s">
        <v>4084</v>
      </c>
      <c r="H573" s="302">
        <v>2168</v>
      </c>
      <c r="I573" s="303"/>
      <c r="J573" s="304">
        <f>ROUND(I573*H573,2)</f>
        <v>0</v>
      </c>
      <c r="K573" s="300" t="s">
        <v>21</v>
      </c>
      <c r="L573" s="305"/>
      <c r="M573" s="306" t="s">
        <v>21</v>
      </c>
      <c r="N573" s="307" t="s">
        <v>47</v>
      </c>
      <c r="O573" s="48"/>
      <c r="P573" s="249">
        <f>O573*H573</f>
        <v>0</v>
      </c>
      <c r="Q573" s="249">
        <v>0</v>
      </c>
      <c r="R573" s="249">
        <f>Q573*H573</f>
        <v>0</v>
      </c>
      <c r="S573" s="249">
        <v>0</v>
      </c>
      <c r="T573" s="250">
        <f>S573*H573</f>
        <v>0</v>
      </c>
      <c r="AR573" s="25" t="s">
        <v>818</v>
      </c>
      <c r="AT573" s="25" t="s">
        <v>841</v>
      </c>
      <c r="AU573" s="25" t="s">
        <v>86</v>
      </c>
      <c r="AY573" s="25" t="s">
        <v>414</v>
      </c>
      <c r="BE573" s="251">
        <f>IF(N573="základní",J573,0)</f>
        <v>0</v>
      </c>
      <c r="BF573" s="251">
        <f>IF(N573="snížená",J573,0)</f>
        <v>0</v>
      </c>
      <c r="BG573" s="251">
        <f>IF(N573="zákl. přenesená",J573,0)</f>
        <v>0</v>
      </c>
      <c r="BH573" s="251">
        <f>IF(N573="sníž. přenesená",J573,0)</f>
        <v>0</v>
      </c>
      <c r="BI573" s="251">
        <f>IF(N573="nulová",J573,0)</f>
        <v>0</v>
      </c>
      <c r="BJ573" s="25" t="s">
        <v>83</v>
      </c>
      <c r="BK573" s="251">
        <f>ROUND(I573*H573,2)</f>
        <v>0</v>
      </c>
      <c r="BL573" s="25" t="s">
        <v>690</v>
      </c>
      <c r="BM573" s="25" t="s">
        <v>7277</v>
      </c>
    </row>
    <row r="574" s="12" customFormat="1">
      <c r="B574" s="255"/>
      <c r="C574" s="256"/>
      <c r="D574" s="252" t="s">
        <v>428</v>
      </c>
      <c r="E574" s="257" t="s">
        <v>21</v>
      </c>
      <c r="F574" s="258" t="s">
        <v>6992</v>
      </c>
      <c r="G574" s="256"/>
      <c r="H574" s="257" t="s">
        <v>21</v>
      </c>
      <c r="I574" s="259"/>
      <c r="J574" s="256"/>
      <c r="K574" s="256"/>
      <c r="L574" s="260"/>
      <c r="M574" s="261"/>
      <c r="N574" s="262"/>
      <c r="O574" s="262"/>
      <c r="P574" s="262"/>
      <c r="Q574" s="262"/>
      <c r="R574" s="262"/>
      <c r="S574" s="262"/>
      <c r="T574" s="263"/>
      <c r="AT574" s="264" t="s">
        <v>428</v>
      </c>
      <c r="AU574" s="264" t="s">
        <v>86</v>
      </c>
      <c r="AV574" s="12" t="s">
        <v>83</v>
      </c>
      <c r="AW574" s="12" t="s">
        <v>39</v>
      </c>
      <c r="AX574" s="12" t="s">
        <v>76</v>
      </c>
      <c r="AY574" s="264" t="s">
        <v>414</v>
      </c>
    </row>
    <row r="575" s="13" customFormat="1">
      <c r="B575" s="265"/>
      <c r="C575" s="266"/>
      <c r="D575" s="252" t="s">
        <v>428</v>
      </c>
      <c r="E575" s="267" t="s">
        <v>21</v>
      </c>
      <c r="F575" s="268" t="s">
        <v>7278</v>
      </c>
      <c r="G575" s="266"/>
      <c r="H575" s="269">
        <v>2168</v>
      </c>
      <c r="I575" s="270"/>
      <c r="J575" s="266"/>
      <c r="K575" s="266"/>
      <c r="L575" s="271"/>
      <c r="M575" s="272"/>
      <c r="N575" s="273"/>
      <c r="O575" s="273"/>
      <c r="P575" s="273"/>
      <c r="Q575" s="273"/>
      <c r="R575" s="273"/>
      <c r="S575" s="273"/>
      <c r="T575" s="274"/>
      <c r="AT575" s="275" t="s">
        <v>428</v>
      </c>
      <c r="AU575" s="275" t="s">
        <v>86</v>
      </c>
      <c r="AV575" s="13" t="s">
        <v>86</v>
      </c>
      <c r="AW575" s="13" t="s">
        <v>39</v>
      </c>
      <c r="AX575" s="13" t="s">
        <v>83</v>
      </c>
      <c r="AY575" s="275" t="s">
        <v>414</v>
      </c>
    </row>
    <row r="576" s="1" customFormat="1" ht="25.5" customHeight="1">
      <c r="B576" s="47"/>
      <c r="C576" s="298" t="s">
        <v>1622</v>
      </c>
      <c r="D576" s="298" t="s">
        <v>841</v>
      </c>
      <c r="E576" s="299" t="s">
        <v>7279</v>
      </c>
      <c r="F576" s="300" t="s">
        <v>7280</v>
      </c>
      <c r="G576" s="301" t="s">
        <v>4084</v>
      </c>
      <c r="H576" s="302">
        <v>4</v>
      </c>
      <c r="I576" s="303"/>
      <c r="J576" s="304">
        <f>ROUND(I576*H576,2)</f>
        <v>0</v>
      </c>
      <c r="K576" s="300" t="s">
        <v>21</v>
      </c>
      <c r="L576" s="305"/>
      <c r="M576" s="306" t="s">
        <v>21</v>
      </c>
      <c r="N576" s="307" t="s">
        <v>47</v>
      </c>
      <c r="O576" s="48"/>
      <c r="P576" s="249">
        <f>O576*H576</f>
        <v>0</v>
      </c>
      <c r="Q576" s="249">
        <v>0</v>
      </c>
      <c r="R576" s="249">
        <f>Q576*H576</f>
        <v>0</v>
      </c>
      <c r="S576" s="249">
        <v>0</v>
      </c>
      <c r="T576" s="250">
        <f>S576*H576</f>
        <v>0</v>
      </c>
      <c r="AR576" s="25" t="s">
        <v>818</v>
      </c>
      <c r="AT576" s="25" t="s">
        <v>841</v>
      </c>
      <c r="AU576" s="25" t="s">
        <v>86</v>
      </c>
      <c r="AY576" s="25" t="s">
        <v>414</v>
      </c>
      <c r="BE576" s="251">
        <f>IF(N576="základní",J576,0)</f>
        <v>0</v>
      </c>
      <c r="BF576" s="251">
        <f>IF(N576="snížená",J576,0)</f>
        <v>0</v>
      </c>
      <c r="BG576" s="251">
        <f>IF(N576="zákl. přenesená",J576,0)</f>
        <v>0</v>
      </c>
      <c r="BH576" s="251">
        <f>IF(N576="sníž. přenesená",J576,0)</f>
        <v>0</v>
      </c>
      <c r="BI576" s="251">
        <f>IF(N576="nulová",J576,0)</f>
        <v>0</v>
      </c>
      <c r="BJ576" s="25" t="s">
        <v>83</v>
      </c>
      <c r="BK576" s="251">
        <f>ROUND(I576*H576,2)</f>
        <v>0</v>
      </c>
      <c r="BL576" s="25" t="s">
        <v>690</v>
      </c>
      <c r="BM576" s="25" t="s">
        <v>7281</v>
      </c>
    </row>
    <row r="577" s="12" customFormat="1">
      <c r="B577" s="255"/>
      <c r="C577" s="256"/>
      <c r="D577" s="252" t="s">
        <v>428</v>
      </c>
      <c r="E577" s="257" t="s">
        <v>21</v>
      </c>
      <c r="F577" s="258" t="s">
        <v>6992</v>
      </c>
      <c r="G577" s="256"/>
      <c r="H577" s="257" t="s">
        <v>21</v>
      </c>
      <c r="I577" s="259"/>
      <c r="J577" s="256"/>
      <c r="K577" s="256"/>
      <c r="L577" s="260"/>
      <c r="M577" s="261"/>
      <c r="N577" s="262"/>
      <c r="O577" s="262"/>
      <c r="P577" s="262"/>
      <c r="Q577" s="262"/>
      <c r="R577" s="262"/>
      <c r="S577" s="262"/>
      <c r="T577" s="263"/>
      <c r="AT577" s="264" t="s">
        <v>428</v>
      </c>
      <c r="AU577" s="264" t="s">
        <v>86</v>
      </c>
      <c r="AV577" s="12" t="s">
        <v>83</v>
      </c>
      <c r="AW577" s="12" t="s">
        <v>39</v>
      </c>
      <c r="AX577" s="12" t="s">
        <v>76</v>
      </c>
      <c r="AY577" s="264" t="s">
        <v>414</v>
      </c>
    </row>
    <row r="578" s="13" customFormat="1">
      <c r="B578" s="265"/>
      <c r="C578" s="266"/>
      <c r="D578" s="252" t="s">
        <v>428</v>
      </c>
      <c r="E578" s="267" t="s">
        <v>21</v>
      </c>
      <c r="F578" s="268" t="s">
        <v>422</v>
      </c>
      <c r="G578" s="266"/>
      <c r="H578" s="269">
        <v>4</v>
      </c>
      <c r="I578" s="270"/>
      <c r="J578" s="266"/>
      <c r="K578" s="266"/>
      <c r="L578" s="271"/>
      <c r="M578" s="272"/>
      <c r="N578" s="273"/>
      <c r="O578" s="273"/>
      <c r="P578" s="273"/>
      <c r="Q578" s="273"/>
      <c r="R578" s="273"/>
      <c r="S578" s="273"/>
      <c r="T578" s="274"/>
      <c r="AT578" s="275" t="s">
        <v>428</v>
      </c>
      <c r="AU578" s="275" t="s">
        <v>86</v>
      </c>
      <c r="AV578" s="13" t="s">
        <v>86</v>
      </c>
      <c r="AW578" s="13" t="s">
        <v>39</v>
      </c>
      <c r="AX578" s="13" t="s">
        <v>76</v>
      </c>
      <c r="AY578" s="275" t="s">
        <v>414</v>
      </c>
    </row>
    <row r="579" s="15" customFormat="1">
      <c r="B579" s="287"/>
      <c r="C579" s="288"/>
      <c r="D579" s="252" t="s">
        <v>428</v>
      </c>
      <c r="E579" s="289" t="s">
        <v>21</v>
      </c>
      <c r="F579" s="290" t="s">
        <v>235</v>
      </c>
      <c r="G579" s="288"/>
      <c r="H579" s="291">
        <v>4</v>
      </c>
      <c r="I579" s="292"/>
      <c r="J579" s="288"/>
      <c r="K579" s="288"/>
      <c r="L579" s="293"/>
      <c r="M579" s="294"/>
      <c r="N579" s="295"/>
      <c r="O579" s="295"/>
      <c r="P579" s="295"/>
      <c r="Q579" s="295"/>
      <c r="R579" s="295"/>
      <c r="S579" s="295"/>
      <c r="T579" s="296"/>
      <c r="AT579" s="297" t="s">
        <v>428</v>
      </c>
      <c r="AU579" s="297" t="s">
        <v>86</v>
      </c>
      <c r="AV579" s="15" t="s">
        <v>422</v>
      </c>
      <c r="AW579" s="15" t="s">
        <v>39</v>
      </c>
      <c r="AX579" s="15" t="s">
        <v>83</v>
      </c>
      <c r="AY579" s="297" t="s">
        <v>414</v>
      </c>
    </row>
    <row r="580" s="1" customFormat="1" ht="25.5" customHeight="1">
      <c r="B580" s="47"/>
      <c r="C580" s="298" t="s">
        <v>1634</v>
      </c>
      <c r="D580" s="298" t="s">
        <v>841</v>
      </c>
      <c r="E580" s="299" t="s">
        <v>7282</v>
      </c>
      <c r="F580" s="300" t="s">
        <v>7283</v>
      </c>
      <c r="G580" s="301" t="s">
        <v>4084</v>
      </c>
      <c r="H580" s="302">
        <v>263</v>
      </c>
      <c r="I580" s="303"/>
      <c r="J580" s="304">
        <f>ROUND(I580*H580,2)</f>
        <v>0</v>
      </c>
      <c r="K580" s="300" t="s">
        <v>21</v>
      </c>
      <c r="L580" s="305"/>
      <c r="M580" s="306" t="s">
        <v>21</v>
      </c>
      <c r="N580" s="307" t="s">
        <v>47</v>
      </c>
      <c r="O580" s="48"/>
      <c r="P580" s="249">
        <f>O580*H580</f>
        <v>0</v>
      </c>
      <c r="Q580" s="249">
        <v>0</v>
      </c>
      <c r="R580" s="249">
        <f>Q580*H580</f>
        <v>0</v>
      </c>
      <c r="S580" s="249">
        <v>0</v>
      </c>
      <c r="T580" s="250">
        <f>S580*H580</f>
        <v>0</v>
      </c>
      <c r="AR580" s="25" t="s">
        <v>818</v>
      </c>
      <c r="AT580" s="25" t="s">
        <v>841</v>
      </c>
      <c r="AU580" s="25" t="s">
        <v>86</v>
      </c>
      <c r="AY580" s="25" t="s">
        <v>414</v>
      </c>
      <c r="BE580" s="251">
        <f>IF(N580="základní",J580,0)</f>
        <v>0</v>
      </c>
      <c r="BF580" s="251">
        <f>IF(N580="snížená",J580,0)</f>
        <v>0</v>
      </c>
      <c r="BG580" s="251">
        <f>IF(N580="zákl. přenesená",J580,0)</f>
        <v>0</v>
      </c>
      <c r="BH580" s="251">
        <f>IF(N580="sníž. přenesená",J580,0)</f>
        <v>0</v>
      </c>
      <c r="BI580" s="251">
        <f>IF(N580="nulová",J580,0)</f>
        <v>0</v>
      </c>
      <c r="BJ580" s="25" t="s">
        <v>83</v>
      </c>
      <c r="BK580" s="251">
        <f>ROUND(I580*H580,2)</f>
        <v>0</v>
      </c>
      <c r="BL580" s="25" t="s">
        <v>690</v>
      </c>
      <c r="BM580" s="25" t="s">
        <v>7284</v>
      </c>
    </row>
    <row r="581" s="12" customFormat="1">
      <c r="B581" s="255"/>
      <c r="C581" s="256"/>
      <c r="D581" s="252" t="s">
        <v>428</v>
      </c>
      <c r="E581" s="257" t="s">
        <v>21</v>
      </c>
      <c r="F581" s="258" t="s">
        <v>6992</v>
      </c>
      <c r="G581" s="256"/>
      <c r="H581" s="257" t="s">
        <v>21</v>
      </c>
      <c r="I581" s="259"/>
      <c r="J581" s="256"/>
      <c r="K581" s="256"/>
      <c r="L581" s="260"/>
      <c r="M581" s="261"/>
      <c r="N581" s="262"/>
      <c r="O581" s="262"/>
      <c r="P581" s="262"/>
      <c r="Q581" s="262"/>
      <c r="R581" s="262"/>
      <c r="S581" s="262"/>
      <c r="T581" s="263"/>
      <c r="AT581" s="264" t="s">
        <v>428</v>
      </c>
      <c r="AU581" s="264" t="s">
        <v>86</v>
      </c>
      <c r="AV581" s="12" t="s">
        <v>83</v>
      </c>
      <c r="AW581" s="12" t="s">
        <v>39</v>
      </c>
      <c r="AX581" s="12" t="s">
        <v>76</v>
      </c>
      <c r="AY581" s="264" t="s">
        <v>414</v>
      </c>
    </row>
    <row r="582" s="13" customFormat="1">
      <c r="B582" s="265"/>
      <c r="C582" s="266"/>
      <c r="D582" s="252" t="s">
        <v>428</v>
      </c>
      <c r="E582" s="267" t="s">
        <v>21</v>
      </c>
      <c r="F582" s="268" t="s">
        <v>2469</v>
      </c>
      <c r="G582" s="266"/>
      <c r="H582" s="269">
        <v>263</v>
      </c>
      <c r="I582" s="270"/>
      <c r="J582" s="266"/>
      <c r="K582" s="266"/>
      <c r="L582" s="271"/>
      <c r="M582" s="272"/>
      <c r="N582" s="273"/>
      <c r="O582" s="273"/>
      <c r="P582" s="273"/>
      <c r="Q582" s="273"/>
      <c r="R582" s="273"/>
      <c r="S582" s="273"/>
      <c r="T582" s="274"/>
      <c r="AT582" s="275" t="s">
        <v>428</v>
      </c>
      <c r="AU582" s="275" t="s">
        <v>86</v>
      </c>
      <c r="AV582" s="13" t="s">
        <v>86</v>
      </c>
      <c r="AW582" s="13" t="s">
        <v>39</v>
      </c>
      <c r="AX582" s="13" t="s">
        <v>83</v>
      </c>
      <c r="AY582" s="275" t="s">
        <v>414</v>
      </c>
    </row>
    <row r="583" s="1" customFormat="1" ht="25.5" customHeight="1">
      <c r="B583" s="47"/>
      <c r="C583" s="298" t="s">
        <v>1639</v>
      </c>
      <c r="D583" s="298" t="s">
        <v>841</v>
      </c>
      <c r="E583" s="299" t="s">
        <v>7285</v>
      </c>
      <c r="F583" s="300" t="s">
        <v>7286</v>
      </c>
      <c r="G583" s="301" t="s">
        <v>4084</v>
      </c>
      <c r="H583" s="302">
        <v>335</v>
      </c>
      <c r="I583" s="303"/>
      <c r="J583" s="304">
        <f>ROUND(I583*H583,2)</f>
        <v>0</v>
      </c>
      <c r="K583" s="300" t="s">
        <v>21</v>
      </c>
      <c r="L583" s="305"/>
      <c r="M583" s="306" t="s">
        <v>21</v>
      </c>
      <c r="N583" s="307" t="s">
        <v>47</v>
      </c>
      <c r="O583" s="48"/>
      <c r="P583" s="249">
        <f>O583*H583</f>
        <v>0</v>
      </c>
      <c r="Q583" s="249">
        <v>0</v>
      </c>
      <c r="R583" s="249">
        <f>Q583*H583</f>
        <v>0</v>
      </c>
      <c r="S583" s="249">
        <v>0</v>
      </c>
      <c r="T583" s="250">
        <f>S583*H583</f>
        <v>0</v>
      </c>
      <c r="AR583" s="25" t="s">
        <v>818</v>
      </c>
      <c r="AT583" s="25" t="s">
        <v>841</v>
      </c>
      <c r="AU583" s="25" t="s">
        <v>86</v>
      </c>
      <c r="AY583" s="25" t="s">
        <v>414</v>
      </c>
      <c r="BE583" s="251">
        <f>IF(N583="základní",J583,0)</f>
        <v>0</v>
      </c>
      <c r="BF583" s="251">
        <f>IF(N583="snížená",J583,0)</f>
        <v>0</v>
      </c>
      <c r="BG583" s="251">
        <f>IF(N583="zákl. přenesená",J583,0)</f>
        <v>0</v>
      </c>
      <c r="BH583" s="251">
        <f>IF(N583="sníž. přenesená",J583,0)</f>
        <v>0</v>
      </c>
      <c r="BI583" s="251">
        <f>IF(N583="nulová",J583,0)</f>
        <v>0</v>
      </c>
      <c r="BJ583" s="25" t="s">
        <v>83</v>
      </c>
      <c r="BK583" s="251">
        <f>ROUND(I583*H583,2)</f>
        <v>0</v>
      </c>
      <c r="BL583" s="25" t="s">
        <v>690</v>
      </c>
      <c r="BM583" s="25" t="s">
        <v>7287</v>
      </c>
    </row>
    <row r="584" s="12" customFormat="1">
      <c r="B584" s="255"/>
      <c r="C584" s="256"/>
      <c r="D584" s="252" t="s">
        <v>428</v>
      </c>
      <c r="E584" s="257" t="s">
        <v>21</v>
      </c>
      <c r="F584" s="258" t="s">
        <v>6992</v>
      </c>
      <c r="G584" s="256"/>
      <c r="H584" s="257" t="s">
        <v>21</v>
      </c>
      <c r="I584" s="259"/>
      <c r="J584" s="256"/>
      <c r="K584" s="256"/>
      <c r="L584" s="260"/>
      <c r="M584" s="261"/>
      <c r="N584" s="262"/>
      <c r="O584" s="262"/>
      <c r="P584" s="262"/>
      <c r="Q584" s="262"/>
      <c r="R584" s="262"/>
      <c r="S584" s="262"/>
      <c r="T584" s="263"/>
      <c r="AT584" s="264" t="s">
        <v>428</v>
      </c>
      <c r="AU584" s="264" t="s">
        <v>86</v>
      </c>
      <c r="AV584" s="12" t="s">
        <v>83</v>
      </c>
      <c r="AW584" s="12" t="s">
        <v>39</v>
      </c>
      <c r="AX584" s="12" t="s">
        <v>76</v>
      </c>
      <c r="AY584" s="264" t="s">
        <v>414</v>
      </c>
    </row>
    <row r="585" s="13" customFormat="1">
      <c r="B585" s="265"/>
      <c r="C585" s="266"/>
      <c r="D585" s="252" t="s">
        <v>428</v>
      </c>
      <c r="E585" s="267" t="s">
        <v>21</v>
      </c>
      <c r="F585" s="268" t="s">
        <v>2841</v>
      </c>
      <c r="G585" s="266"/>
      <c r="H585" s="269">
        <v>335</v>
      </c>
      <c r="I585" s="270"/>
      <c r="J585" s="266"/>
      <c r="K585" s="266"/>
      <c r="L585" s="271"/>
      <c r="M585" s="272"/>
      <c r="N585" s="273"/>
      <c r="O585" s="273"/>
      <c r="P585" s="273"/>
      <c r="Q585" s="273"/>
      <c r="R585" s="273"/>
      <c r="S585" s="273"/>
      <c r="T585" s="274"/>
      <c r="AT585" s="275" t="s">
        <v>428</v>
      </c>
      <c r="AU585" s="275" t="s">
        <v>86</v>
      </c>
      <c r="AV585" s="13" t="s">
        <v>86</v>
      </c>
      <c r="AW585" s="13" t="s">
        <v>39</v>
      </c>
      <c r="AX585" s="13" t="s">
        <v>76</v>
      </c>
      <c r="AY585" s="275" t="s">
        <v>414</v>
      </c>
    </row>
    <row r="586" s="15" customFormat="1">
      <c r="B586" s="287"/>
      <c r="C586" s="288"/>
      <c r="D586" s="252" t="s">
        <v>428</v>
      </c>
      <c r="E586" s="289" t="s">
        <v>21</v>
      </c>
      <c r="F586" s="290" t="s">
        <v>235</v>
      </c>
      <c r="G586" s="288"/>
      <c r="H586" s="291">
        <v>335</v>
      </c>
      <c r="I586" s="292"/>
      <c r="J586" s="288"/>
      <c r="K586" s="288"/>
      <c r="L586" s="293"/>
      <c r="M586" s="294"/>
      <c r="N586" s="295"/>
      <c r="O586" s="295"/>
      <c r="P586" s="295"/>
      <c r="Q586" s="295"/>
      <c r="R586" s="295"/>
      <c r="S586" s="295"/>
      <c r="T586" s="296"/>
      <c r="AT586" s="297" t="s">
        <v>428</v>
      </c>
      <c r="AU586" s="297" t="s">
        <v>86</v>
      </c>
      <c r="AV586" s="15" t="s">
        <v>422</v>
      </c>
      <c r="AW586" s="15" t="s">
        <v>39</v>
      </c>
      <c r="AX586" s="15" t="s">
        <v>83</v>
      </c>
      <c r="AY586" s="297" t="s">
        <v>414</v>
      </c>
    </row>
    <row r="587" s="1" customFormat="1" ht="25.5" customHeight="1">
      <c r="B587" s="47"/>
      <c r="C587" s="298" t="s">
        <v>1646</v>
      </c>
      <c r="D587" s="298" t="s">
        <v>841</v>
      </c>
      <c r="E587" s="299" t="s">
        <v>7288</v>
      </c>
      <c r="F587" s="300" t="s">
        <v>7289</v>
      </c>
      <c r="G587" s="301" t="s">
        <v>4084</v>
      </c>
      <c r="H587" s="302">
        <v>88</v>
      </c>
      <c r="I587" s="303"/>
      <c r="J587" s="304">
        <f>ROUND(I587*H587,2)</f>
        <v>0</v>
      </c>
      <c r="K587" s="300" t="s">
        <v>21</v>
      </c>
      <c r="L587" s="305"/>
      <c r="M587" s="306" t="s">
        <v>21</v>
      </c>
      <c r="N587" s="307" t="s">
        <v>47</v>
      </c>
      <c r="O587" s="48"/>
      <c r="P587" s="249">
        <f>O587*H587</f>
        <v>0</v>
      </c>
      <c r="Q587" s="249">
        <v>0</v>
      </c>
      <c r="R587" s="249">
        <f>Q587*H587</f>
        <v>0</v>
      </c>
      <c r="S587" s="249">
        <v>0</v>
      </c>
      <c r="T587" s="250">
        <f>S587*H587</f>
        <v>0</v>
      </c>
      <c r="AR587" s="25" t="s">
        <v>818</v>
      </c>
      <c r="AT587" s="25" t="s">
        <v>841</v>
      </c>
      <c r="AU587" s="25" t="s">
        <v>86</v>
      </c>
      <c r="AY587" s="25" t="s">
        <v>414</v>
      </c>
      <c r="BE587" s="251">
        <f>IF(N587="základní",J587,0)</f>
        <v>0</v>
      </c>
      <c r="BF587" s="251">
        <f>IF(N587="snížená",J587,0)</f>
        <v>0</v>
      </c>
      <c r="BG587" s="251">
        <f>IF(N587="zákl. přenesená",J587,0)</f>
        <v>0</v>
      </c>
      <c r="BH587" s="251">
        <f>IF(N587="sníž. přenesená",J587,0)</f>
        <v>0</v>
      </c>
      <c r="BI587" s="251">
        <f>IF(N587="nulová",J587,0)</f>
        <v>0</v>
      </c>
      <c r="BJ587" s="25" t="s">
        <v>83</v>
      </c>
      <c r="BK587" s="251">
        <f>ROUND(I587*H587,2)</f>
        <v>0</v>
      </c>
      <c r="BL587" s="25" t="s">
        <v>690</v>
      </c>
      <c r="BM587" s="25" t="s">
        <v>7290</v>
      </c>
    </row>
    <row r="588" s="12" customFormat="1">
      <c r="B588" s="255"/>
      <c r="C588" s="256"/>
      <c r="D588" s="252" t="s">
        <v>428</v>
      </c>
      <c r="E588" s="257" t="s">
        <v>21</v>
      </c>
      <c r="F588" s="258" t="s">
        <v>6992</v>
      </c>
      <c r="G588" s="256"/>
      <c r="H588" s="257" t="s">
        <v>21</v>
      </c>
      <c r="I588" s="259"/>
      <c r="J588" s="256"/>
      <c r="K588" s="256"/>
      <c r="L588" s="260"/>
      <c r="M588" s="261"/>
      <c r="N588" s="262"/>
      <c r="O588" s="262"/>
      <c r="P588" s="262"/>
      <c r="Q588" s="262"/>
      <c r="R588" s="262"/>
      <c r="S588" s="262"/>
      <c r="T588" s="263"/>
      <c r="AT588" s="264" t="s">
        <v>428</v>
      </c>
      <c r="AU588" s="264" t="s">
        <v>86</v>
      </c>
      <c r="AV588" s="12" t="s">
        <v>83</v>
      </c>
      <c r="AW588" s="12" t="s">
        <v>39</v>
      </c>
      <c r="AX588" s="12" t="s">
        <v>76</v>
      </c>
      <c r="AY588" s="264" t="s">
        <v>414</v>
      </c>
    </row>
    <row r="589" s="13" customFormat="1">
      <c r="B589" s="265"/>
      <c r="C589" s="266"/>
      <c r="D589" s="252" t="s">
        <v>428</v>
      </c>
      <c r="E589" s="267" t="s">
        <v>21</v>
      </c>
      <c r="F589" s="268" t="s">
        <v>1255</v>
      </c>
      <c r="G589" s="266"/>
      <c r="H589" s="269">
        <v>88</v>
      </c>
      <c r="I589" s="270"/>
      <c r="J589" s="266"/>
      <c r="K589" s="266"/>
      <c r="L589" s="271"/>
      <c r="M589" s="272"/>
      <c r="N589" s="273"/>
      <c r="O589" s="273"/>
      <c r="P589" s="273"/>
      <c r="Q589" s="273"/>
      <c r="R589" s="273"/>
      <c r="S589" s="273"/>
      <c r="T589" s="274"/>
      <c r="AT589" s="275" t="s">
        <v>428</v>
      </c>
      <c r="AU589" s="275" t="s">
        <v>86</v>
      </c>
      <c r="AV589" s="13" t="s">
        <v>86</v>
      </c>
      <c r="AW589" s="13" t="s">
        <v>39</v>
      </c>
      <c r="AX589" s="13" t="s">
        <v>83</v>
      </c>
      <c r="AY589" s="275" t="s">
        <v>414</v>
      </c>
    </row>
    <row r="590" s="1" customFormat="1" ht="25.5" customHeight="1">
      <c r="B590" s="47"/>
      <c r="C590" s="298" t="s">
        <v>1650</v>
      </c>
      <c r="D590" s="298" t="s">
        <v>841</v>
      </c>
      <c r="E590" s="299" t="s">
        <v>7291</v>
      </c>
      <c r="F590" s="300" t="s">
        <v>7292</v>
      </c>
      <c r="G590" s="301" t="s">
        <v>4084</v>
      </c>
      <c r="H590" s="302">
        <v>166</v>
      </c>
      <c r="I590" s="303"/>
      <c r="J590" s="304">
        <f>ROUND(I590*H590,2)</f>
        <v>0</v>
      </c>
      <c r="K590" s="300" t="s">
        <v>21</v>
      </c>
      <c r="L590" s="305"/>
      <c r="M590" s="306" t="s">
        <v>21</v>
      </c>
      <c r="N590" s="307" t="s">
        <v>47</v>
      </c>
      <c r="O590" s="48"/>
      <c r="P590" s="249">
        <f>O590*H590</f>
        <v>0</v>
      </c>
      <c r="Q590" s="249">
        <v>0</v>
      </c>
      <c r="R590" s="249">
        <f>Q590*H590</f>
        <v>0</v>
      </c>
      <c r="S590" s="249">
        <v>0</v>
      </c>
      <c r="T590" s="250">
        <f>S590*H590</f>
        <v>0</v>
      </c>
      <c r="AR590" s="25" t="s">
        <v>818</v>
      </c>
      <c r="AT590" s="25" t="s">
        <v>841</v>
      </c>
      <c r="AU590" s="25" t="s">
        <v>86</v>
      </c>
      <c r="AY590" s="25" t="s">
        <v>414</v>
      </c>
      <c r="BE590" s="251">
        <f>IF(N590="základní",J590,0)</f>
        <v>0</v>
      </c>
      <c r="BF590" s="251">
        <f>IF(N590="snížená",J590,0)</f>
        <v>0</v>
      </c>
      <c r="BG590" s="251">
        <f>IF(N590="zákl. přenesená",J590,0)</f>
        <v>0</v>
      </c>
      <c r="BH590" s="251">
        <f>IF(N590="sníž. přenesená",J590,0)</f>
        <v>0</v>
      </c>
      <c r="BI590" s="251">
        <f>IF(N590="nulová",J590,0)</f>
        <v>0</v>
      </c>
      <c r="BJ590" s="25" t="s">
        <v>83</v>
      </c>
      <c r="BK590" s="251">
        <f>ROUND(I590*H590,2)</f>
        <v>0</v>
      </c>
      <c r="BL590" s="25" t="s">
        <v>690</v>
      </c>
      <c r="BM590" s="25" t="s">
        <v>7293</v>
      </c>
    </row>
    <row r="591" s="12" customFormat="1">
      <c r="B591" s="255"/>
      <c r="C591" s="256"/>
      <c r="D591" s="252" t="s">
        <v>428</v>
      </c>
      <c r="E591" s="257" t="s">
        <v>21</v>
      </c>
      <c r="F591" s="258" t="s">
        <v>6992</v>
      </c>
      <c r="G591" s="256"/>
      <c r="H591" s="257" t="s">
        <v>21</v>
      </c>
      <c r="I591" s="259"/>
      <c r="J591" s="256"/>
      <c r="K591" s="256"/>
      <c r="L591" s="260"/>
      <c r="M591" s="261"/>
      <c r="N591" s="262"/>
      <c r="O591" s="262"/>
      <c r="P591" s="262"/>
      <c r="Q591" s="262"/>
      <c r="R591" s="262"/>
      <c r="S591" s="262"/>
      <c r="T591" s="263"/>
      <c r="AT591" s="264" t="s">
        <v>428</v>
      </c>
      <c r="AU591" s="264" t="s">
        <v>86</v>
      </c>
      <c r="AV591" s="12" t="s">
        <v>83</v>
      </c>
      <c r="AW591" s="12" t="s">
        <v>39</v>
      </c>
      <c r="AX591" s="12" t="s">
        <v>76</v>
      </c>
      <c r="AY591" s="264" t="s">
        <v>414</v>
      </c>
    </row>
    <row r="592" s="13" customFormat="1">
      <c r="B592" s="265"/>
      <c r="C592" s="266"/>
      <c r="D592" s="252" t="s">
        <v>428</v>
      </c>
      <c r="E592" s="267" t="s">
        <v>21</v>
      </c>
      <c r="F592" s="268" t="s">
        <v>1820</v>
      </c>
      <c r="G592" s="266"/>
      <c r="H592" s="269">
        <v>166</v>
      </c>
      <c r="I592" s="270"/>
      <c r="J592" s="266"/>
      <c r="K592" s="266"/>
      <c r="L592" s="271"/>
      <c r="M592" s="272"/>
      <c r="N592" s="273"/>
      <c r="O592" s="273"/>
      <c r="P592" s="273"/>
      <c r="Q592" s="273"/>
      <c r="R592" s="273"/>
      <c r="S592" s="273"/>
      <c r="T592" s="274"/>
      <c r="AT592" s="275" t="s">
        <v>428</v>
      </c>
      <c r="AU592" s="275" t="s">
        <v>86</v>
      </c>
      <c r="AV592" s="13" t="s">
        <v>86</v>
      </c>
      <c r="AW592" s="13" t="s">
        <v>39</v>
      </c>
      <c r="AX592" s="13" t="s">
        <v>76</v>
      </c>
      <c r="AY592" s="275" t="s">
        <v>414</v>
      </c>
    </row>
    <row r="593" s="15" customFormat="1">
      <c r="B593" s="287"/>
      <c r="C593" s="288"/>
      <c r="D593" s="252" t="s">
        <v>428</v>
      </c>
      <c r="E593" s="289" t="s">
        <v>21</v>
      </c>
      <c r="F593" s="290" t="s">
        <v>235</v>
      </c>
      <c r="G593" s="288"/>
      <c r="H593" s="291">
        <v>166</v>
      </c>
      <c r="I593" s="292"/>
      <c r="J593" s="288"/>
      <c r="K593" s="288"/>
      <c r="L593" s="293"/>
      <c r="M593" s="294"/>
      <c r="N593" s="295"/>
      <c r="O593" s="295"/>
      <c r="P593" s="295"/>
      <c r="Q593" s="295"/>
      <c r="R593" s="295"/>
      <c r="S593" s="295"/>
      <c r="T593" s="296"/>
      <c r="AT593" s="297" t="s">
        <v>428</v>
      </c>
      <c r="AU593" s="297" t="s">
        <v>86</v>
      </c>
      <c r="AV593" s="15" t="s">
        <v>422</v>
      </c>
      <c r="AW593" s="15" t="s">
        <v>39</v>
      </c>
      <c r="AX593" s="15" t="s">
        <v>83</v>
      </c>
      <c r="AY593" s="297" t="s">
        <v>414</v>
      </c>
    </row>
    <row r="594" s="1" customFormat="1" ht="25.5" customHeight="1">
      <c r="B594" s="47"/>
      <c r="C594" s="298" t="s">
        <v>1655</v>
      </c>
      <c r="D594" s="298" t="s">
        <v>841</v>
      </c>
      <c r="E594" s="299" t="s">
        <v>7294</v>
      </c>
      <c r="F594" s="300" t="s">
        <v>7295</v>
      </c>
      <c r="G594" s="301" t="s">
        <v>4084</v>
      </c>
      <c r="H594" s="302">
        <v>234</v>
      </c>
      <c r="I594" s="303"/>
      <c r="J594" s="304">
        <f>ROUND(I594*H594,2)</f>
        <v>0</v>
      </c>
      <c r="K594" s="300" t="s">
        <v>21</v>
      </c>
      <c r="L594" s="305"/>
      <c r="M594" s="306" t="s">
        <v>21</v>
      </c>
      <c r="N594" s="307" t="s">
        <v>47</v>
      </c>
      <c r="O594" s="48"/>
      <c r="P594" s="249">
        <f>O594*H594</f>
        <v>0</v>
      </c>
      <c r="Q594" s="249">
        <v>0</v>
      </c>
      <c r="R594" s="249">
        <f>Q594*H594</f>
        <v>0</v>
      </c>
      <c r="S594" s="249">
        <v>0</v>
      </c>
      <c r="T594" s="250">
        <f>S594*H594</f>
        <v>0</v>
      </c>
      <c r="AR594" s="25" t="s">
        <v>818</v>
      </c>
      <c r="AT594" s="25" t="s">
        <v>841</v>
      </c>
      <c r="AU594" s="25" t="s">
        <v>86</v>
      </c>
      <c r="AY594" s="25" t="s">
        <v>414</v>
      </c>
      <c r="BE594" s="251">
        <f>IF(N594="základní",J594,0)</f>
        <v>0</v>
      </c>
      <c r="BF594" s="251">
        <f>IF(N594="snížená",J594,0)</f>
        <v>0</v>
      </c>
      <c r="BG594" s="251">
        <f>IF(N594="zákl. přenesená",J594,0)</f>
        <v>0</v>
      </c>
      <c r="BH594" s="251">
        <f>IF(N594="sníž. přenesená",J594,0)</f>
        <v>0</v>
      </c>
      <c r="BI594" s="251">
        <f>IF(N594="nulová",J594,0)</f>
        <v>0</v>
      </c>
      <c r="BJ594" s="25" t="s">
        <v>83</v>
      </c>
      <c r="BK594" s="251">
        <f>ROUND(I594*H594,2)</f>
        <v>0</v>
      </c>
      <c r="BL594" s="25" t="s">
        <v>690</v>
      </c>
      <c r="BM594" s="25" t="s">
        <v>7296</v>
      </c>
    </row>
    <row r="595" s="12" customFormat="1">
      <c r="B595" s="255"/>
      <c r="C595" s="256"/>
      <c r="D595" s="252" t="s">
        <v>428</v>
      </c>
      <c r="E595" s="257" t="s">
        <v>21</v>
      </c>
      <c r="F595" s="258" t="s">
        <v>6992</v>
      </c>
      <c r="G595" s="256"/>
      <c r="H595" s="257" t="s">
        <v>21</v>
      </c>
      <c r="I595" s="259"/>
      <c r="J595" s="256"/>
      <c r="K595" s="256"/>
      <c r="L595" s="260"/>
      <c r="M595" s="261"/>
      <c r="N595" s="262"/>
      <c r="O595" s="262"/>
      <c r="P595" s="262"/>
      <c r="Q595" s="262"/>
      <c r="R595" s="262"/>
      <c r="S595" s="262"/>
      <c r="T595" s="263"/>
      <c r="AT595" s="264" t="s">
        <v>428</v>
      </c>
      <c r="AU595" s="264" t="s">
        <v>86</v>
      </c>
      <c r="AV595" s="12" t="s">
        <v>83</v>
      </c>
      <c r="AW595" s="12" t="s">
        <v>39</v>
      </c>
      <c r="AX595" s="12" t="s">
        <v>76</v>
      </c>
      <c r="AY595" s="264" t="s">
        <v>414</v>
      </c>
    </row>
    <row r="596" s="13" customFormat="1">
      <c r="B596" s="265"/>
      <c r="C596" s="266"/>
      <c r="D596" s="252" t="s">
        <v>428</v>
      </c>
      <c r="E596" s="267" t="s">
        <v>21</v>
      </c>
      <c r="F596" s="268" t="s">
        <v>2241</v>
      </c>
      <c r="G596" s="266"/>
      <c r="H596" s="269">
        <v>234</v>
      </c>
      <c r="I596" s="270"/>
      <c r="J596" s="266"/>
      <c r="K596" s="266"/>
      <c r="L596" s="271"/>
      <c r="M596" s="272"/>
      <c r="N596" s="273"/>
      <c r="O596" s="273"/>
      <c r="P596" s="273"/>
      <c r="Q596" s="273"/>
      <c r="R596" s="273"/>
      <c r="S596" s="273"/>
      <c r="T596" s="274"/>
      <c r="AT596" s="275" t="s">
        <v>428</v>
      </c>
      <c r="AU596" s="275" t="s">
        <v>86</v>
      </c>
      <c r="AV596" s="13" t="s">
        <v>86</v>
      </c>
      <c r="AW596" s="13" t="s">
        <v>39</v>
      </c>
      <c r="AX596" s="13" t="s">
        <v>83</v>
      </c>
      <c r="AY596" s="275" t="s">
        <v>414</v>
      </c>
    </row>
    <row r="597" s="1" customFormat="1" ht="25.5" customHeight="1">
      <c r="B597" s="47"/>
      <c r="C597" s="298" t="s">
        <v>1660</v>
      </c>
      <c r="D597" s="298" t="s">
        <v>841</v>
      </c>
      <c r="E597" s="299" t="s">
        <v>7297</v>
      </c>
      <c r="F597" s="300" t="s">
        <v>7298</v>
      </c>
      <c r="G597" s="301" t="s">
        <v>4084</v>
      </c>
      <c r="H597" s="302">
        <v>186</v>
      </c>
      <c r="I597" s="303"/>
      <c r="J597" s="304">
        <f>ROUND(I597*H597,2)</f>
        <v>0</v>
      </c>
      <c r="K597" s="300" t="s">
        <v>21</v>
      </c>
      <c r="L597" s="305"/>
      <c r="M597" s="306" t="s">
        <v>21</v>
      </c>
      <c r="N597" s="307" t="s">
        <v>47</v>
      </c>
      <c r="O597" s="48"/>
      <c r="P597" s="249">
        <f>O597*H597</f>
        <v>0</v>
      </c>
      <c r="Q597" s="249">
        <v>0</v>
      </c>
      <c r="R597" s="249">
        <f>Q597*H597</f>
        <v>0</v>
      </c>
      <c r="S597" s="249">
        <v>0</v>
      </c>
      <c r="T597" s="250">
        <f>S597*H597</f>
        <v>0</v>
      </c>
      <c r="AR597" s="25" t="s">
        <v>818</v>
      </c>
      <c r="AT597" s="25" t="s">
        <v>841</v>
      </c>
      <c r="AU597" s="25" t="s">
        <v>86</v>
      </c>
      <c r="AY597" s="25" t="s">
        <v>414</v>
      </c>
      <c r="BE597" s="251">
        <f>IF(N597="základní",J597,0)</f>
        <v>0</v>
      </c>
      <c r="BF597" s="251">
        <f>IF(N597="snížená",J597,0)</f>
        <v>0</v>
      </c>
      <c r="BG597" s="251">
        <f>IF(N597="zákl. přenesená",J597,0)</f>
        <v>0</v>
      </c>
      <c r="BH597" s="251">
        <f>IF(N597="sníž. přenesená",J597,0)</f>
        <v>0</v>
      </c>
      <c r="BI597" s="251">
        <f>IF(N597="nulová",J597,0)</f>
        <v>0</v>
      </c>
      <c r="BJ597" s="25" t="s">
        <v>83</v>
      </c>
      <c r="BK597" s="251">
        <f>ROUND(I597*H597,2)</f>
        <v>0</v>
      </c>
      <c r="BL597" s="25" t="s">
        <v>690</v>
      </c>
      <c r="BM597" s="25" t="s">
        <v>7299</v>
      </c>
    </row>
    <row r="598" s="12" customFormat="1">
      <c r="B598" s="255"/>
      <c r="C598" s="256"/>
      <c r="D598" s="252" t="s">
        <v>428</v>
      </c>
      <c r="E598" s="257" t="s">
        <v>21</v>
      </c>
      <c r="F598" s="258" t="s">
        <v>6992</v>
      </c>
      <c r="G598" s="256"/>
      <c r="H598" s="257" t="s">
        <v>21</v>
      </c>
      <c r="I598" s="259"/>
      <c r="J598" s="256"/>
      <c r="K598" s="256"/>
      <c r="L598" s="260"/>
      <c r="M598" s="261"/>
      <c r="N598" s="262"/>
      <c r="O598" s="262"/>
      <c r="P598" s="262"/>
      <c r="Q598" s="262"/>
      <c r="R598" s="262"/>
      <c r="S598" s="262"/>
      <c r="T598" s="263"/>
      <c r="AT598" s="264" t="s">
        <v>428</v>
      </c>
      <c r="AU598" s="264" t="s">
        <v>86</v>
      </c>
      <c r="AV598" s="12" t="s">
        <v>83</v>
      </c>
      <c r="AW598" s="12" t="s">
        <v>39</v>
      </c>
      <c r="AX598" s="12" t="s">
        <v>76</v>
      </c>
      <c r="AY598" s="264" t="s">
        <v>414</v>
      </c>
    </row>
    <row r="599" s="13" customFormat="1">
      <c r="B599" s="265"/>
      <c r="C599" s="266"/>
      <c r="D599" s="252" t="s">
        <v>428</v>
      </c>
      <c r="E599" s="267" t="s">
        <v>21</v>
      </c>
      <c r="F599" s="268" t="s">
        <v>1935</v>
      </c>
      <c r="G599" s="266"/>
      <c r="H599" s="269">
        <v>186</v>
      </c>
      <c r="I599" s="270"/>
      <c r="J599" s="266"/>
      <c r="K599" s="266"/>
      <c r="L599" s="271"/>
      <c r="M599" s="272"/>
      <c r="N599" s="273"/>
      <c r="O599" s="273"/>
      <c r="P599" s="273"/>
      <c r="Q599" s="273"/>
      <c r="R599" s="273"/>
      <c r="S599" s="273"/>
      <c r="T599" s="274"/>
      <c r="AT599" s="275" t="s">
        <v>428</v>
      </c>
      <c r="AU599" s="275" t="s">
        <v>86</v>
      </c>
      <c r="AV599" s="13" t="s">
        <v>86</v>
      </c>
      <c r="AW599" s="13" t="s">
        <v>39</v>
      </c>
      <c r="AX599" s="13" t="s">
        <v>76</v>
      </c>
      <c r="AY599" s="275" t="s">
        <v>414</v>
      </c>
    </row>
    <row r="600" s="15" customFormat="1">
      <c r="B600" s="287"/>
      <c r="C600" s="288"/>
      <c r="D600" s="252" t="s">
        <v>428</v>
      </c>
      <c r="E600" s="289" t="s">
        <v>21</v>
      </c>
      <c r="F600" s="290" t="s">
        <v>235</v>
      </c>
      <c r="G600" s="288"/>
      <c r="H600" s="291">
        <v>186</v>
      </c>
      <c r="I600" s="292"/>
      <c r="J600" s="288"/>
      <c r="K600" s="288"/>
      <c r="L600" s="293"/>
      <c r="M600" s="294"/>
      <c r="N600" s="295"/>
      <c r="O600" s="295"/>
      <c r="P600" s="295"/>
      <c r="Q600" s="295"/>
      <c r="R600" s="295"/>
      <c r="S600" s="295"/>
      <c r="T600" s="296"/>
      <c r="AT600" s="297" t="s">
        <v>428</v>
      </c>
      <c r="AU600" s="297" t="s">
        <v>86</v>
      </c>
      <c r="AV600" s="15" t="s">
        <v>422</v>
      </c>
      <c r="AW600" s="15" t="s">
        <v>39</v>
      </c>
      <c r="AX600" s="15" t="s">
        <v>83</v>
      </c>
      <c r="AY600" s="297" t="s">
        <v>414</v>
      </c>
    </row>
    <row r="601" s="1" customFormat="1" ht="25.5" customHeight="1">
      <c r="B601" s="47"/>
      <c r="C601" s="298" t="s">
        <v>1665</v>
      </c>
      <c r="D601" s="298" t="s">
        <v>841</v>
      </c>
      <c r="E601" s="299" t="s">
        <v>7300</v>
      </c>
      <c r="F601" s="300" t="s">
        <v>7286</v>
      </c>
      <c r="G601" s="301" t="s">
        <v>4084</v>
      </c>
      <c r="H601" s="302">
        <v>30</v>
      </c>
      <c r="I601" s="303"/>
      <c r="J601" s="304">
        <f>ROUND(I601*H601,2)</f>
        <v>0</v>
      </c>
      <c r="K601" s="300" t="s">
        <v>21</v>
      </c>
      <c r="L601" s="305"/>
      <c r="M601" s="306" t="s">
        <v>21</v>
      </c>
      <c r="N601" s="307" t="s">
        <v>47</v>
      </c>
      <c r="O601" s="48"/>
      <c r="P601" s="249">
        <f>O601*H601</f>
        <v>0</v>
      </c>
      <c r="Q601" s="249">
        <v>0</v>
      </c>
      <c r="R601" s="249">
        <f>Q601*H601</f>
        <v>0</v>
      </c>
      <c r="S601" s="249">
        <v>0</v>
      </c>
      <c r="T601" s="250">
        <f>S601*H601</f>
        <v>0</v>
      </c>
      <c r="AR601" s="25" t="s">
        <v>818</v>
      </c>
      <c r="AT601" s="25" t="s">
        <v>841</v>
      </c>
      <c r="AU601" s="25" t="s">
        <v>86</v>
      </c>
      <c r="AY601" s="25" t="s">
        <v>414</v>
      </c>
      <c r="BE601" s="251">
        <f>IF(N601="základní",J601,0)</f>
        <v>0</v>
      </c>
      <c r="BF601" s="251">
        <f>IF(N601="snížená",J601,0)</f>
        <v>0</v>
      </c>
      <c r="BG601" s="251">
        <f>IF(N601="zákl. přenesená",J601,0)</f>
        <v>0</v>
      </c>
      <c r="BH601" s="251">
        <f>IF(N601="sníž. přenesená",J601,0)</f>
        <v>0</v>
      </c>
      <c r="BI601" s="251">
        <f>IF(N601="nulová",J601,0)</f>
        <v>0</v>
      </c>
      <c r="BJ601" s="25" t="s">
        <v>83</v>
      </c>
      <c r="BK601" s="251">
        <f>ROUND(I601*H601,2)</f>
        <v>0</v>
      </c>
      <c r="BL601" s="25" t="s">
        <v>690</v>
      </c>
      <c r="BM601" s="25" t="s">
        <v>7301</v>
      </c>
    </row>
    <row r="602" s="12" customFormat="1">
      <c r="B602" s="255"/>
      <c r="C602" s="256"/>
      <c r="D602" s="252" t="s">
        <v>428</v>
      </c>
      <c r="E602" s="257" t="s">
        <v>21</v>
      </c>
      <c r="F602" s="258" t="s">
        <v>6992</v>
      </c>
      <c r="G602" s="256"/>
      <c r="H602" s="257" t="s">
        <v>21</v>
      </c>
      <c r="I602" s="259"/>
      <c r="J602" s="256"/>
      <c r="K602" s="256"/>
      <c r="L602" s="260"/>
      <c r="M602" s="261"/>
      <c r="N602" s="262"/>
      <c r="O602" s="262"/>
      <c r="P602" s="262"/>
      <c r="Q602" s="262"/>
      <c r="R602" s="262"/>
      <c r="S602" s="262"/>
      <c r="T602" s="263"/>
      <c r="AT602" s="264" t="s">
        <v>428</v>
      </c>
      <c r="AU602" s="264" t="s">
        <v>86</v>
      </c>
      <c r="AV602" s="12" t="s">
        <v>83</v>
      </c>
      <c r="AW602" s="12" t="s">
        <v>39</v>
      </c>
      <c r="AX602" s="12" t="s">
        <v>76</v>
      </c>
      <c r="AY602" s="264" t="s">
        <v>414</v>
      </c>
    </row>
    <row r="603" s="13" customFormat="1">
      <c r="B603" s="265"/>
      <c r="C603" s="266"/>
      <c r="D603" s="252" t="s">
        <v>428</v>
      </c>
      <c r="E603" s="267" t="s">
        <v>21</v>
      </c>
      <c r="F603" s="268" t="s">
        <v>808</v>
      </c>
      <c r="G603" s="266"/>
      <c r="H603" s="269">
        <v>30</v>
      </c>
      <c r="I603" s="270"/>
      <c r="J603" s="266"/>
      <c r="K603" s="266"/>
      <c r="L603" s="271"/>
      <c r="M603" s="272"/>
      <c r="N603" s="273"/>
      <c r="O603" s="273"/>
      <c r="P603" s="273"/>
      <c r="Q603" s="273"/>
      <c r="R603" s="273"/>
      <c r="S603" s="273"/>
      <c r="T603" s="274"/>
      <c r="AT603" s="275" t="s">
        <v>428</v>
      </c>
      <c r="AU603" s="275" t="s">
        <v>86</v>
      </c>
      <c r="AV603" s="13" t="s">
        <v>86</v>
      </c>
      <c r="AW603" s="13" t="s">
        <v>39</v>
      </c>
      <c r="AX603" s="13" t="s">
        <v>83</v>
      </c>
      <c r="AY603" s="275" t="s">
        <v>414</v>
      </c>
    </row>
    <row r="604" s="1" customFormat="1" ht="25.5" customHeight="1">
      <c r="B604" s="47"/>
      <c r="C604" s="298" t="s">
        <v>1670</v>
      </c>
      <c r="D604" s="298" t="s">
        <v>841</v>
      </c>
      <c r="E604" s="299" t="s">
        <v>7302</v>
      </c>
      <c r="F604" s="300" t="s">
        <v>7303</v>
      </c>
      <c r="G604" s="301" t="s">
        <v>4084</v>
      </c>
      <c r="H604" s="302">
        <v>124</v>
      </c>
      <c r="I604" s="303"/>
      <c r="J604" s="304">
        <f>ROUND(I604*H604,2)</f>
        <v>0</v>
      </c>
      <c r="K604" s="300" t="s">
        <v>21</v>
      </c>
      <c r="L604" s="305"/>
      <c r="M604" s="306" t="s">
        <v>21</v>
      </c>
      <c r="N604" s="307" t="s">
        <v>47</v>
      </c>
      <c r="O604" s="48"/>
      <c r="P604" s="249">
        <f>O604*H604</f>
        <v>0</v>
      </c>
      <c r="Q604" s="249">
        <v>0</v>
      </c>
      <c r="R604" s="249">
        <f>Q604*H604</f>
        <v>0</v>
      </c>
      <c r="S604" s="249">
        <v>0</v>
      </c>
      <c r="T604" s="250">
        <f>S604*H604</f>
        <v>0</v>
      </c>
      <c r="AR604" s="25" t="s">
        <v>818</v>
      </c>
      <c r="AT604" s="25" t="s">
        <v>841</v>
      </c>
      <c r="AU604" s="25" t="s">
        <v>86</v>
      </c>
      <c r="AY604" s="25" t="s">
        <v>414</v>
      </c>
      <c r="BE604" s="251">
        <f>IF(N604="základní",J604,0)</f>
        <v>0</v>
      </c>
      <c r="BF604" s="251">
        <f>IF(N604="snížená",J604,0)</f>
        <v>0</v>
      </c>
      <c r="BG604" s="251">
        <f>IF(N604="zákl. přenesená",J604,0)</f>
        <v>0</v>
      </c>
      <c r="BH604" s="251">
        <f>IF(N604="sníž. přenesená",J604,0)</f>
        <v>0</v>
      </c>
      <c r="BI604" s="251">
        <f>IF(N604="nulová",J604,0)</f>
        <v>0</v>
      </c>
      <c r="BJ604" s="25" t="s">
        <v>83</v>
      </c>
      <c r="BK604" s="251">
        <f>ROUND(I604*H604,2)</f>
        <v>0</v>
      </c>
      <c r="BL604" s="25" t="s">
        <v>690</v>
      </c>
      <c r="BM604" s="25" t="s">
        <v>7304</v>
      </c>
    </row>
    <row r="605" s="12" customFormat="1">
      <c r="B605" s="255"/>
      <c r="C605" s="256"/>
      <c r="D605" s="252" t="s">
        <v>428</v>
      </c>
      <c r="E605" s="257" t="s">
        <v>21</v>
      </c>
      <c r="F605" s="258" t="s">
        <v>6992</v>
      </c>
      <c r="G605" s="256"/>
      <c r="H605" s="257" t="s">
        <v>21</v>
      </c>
      <c r="I605" s="259"/>
      <c r="J605" s="256"/>
      <c r="K605" s="256"/>
      <c r="L605" s="260"/>
      <c r="M605" s="261"/>
      <c r="N605" s="262"/>
      <c r="O605" s="262"/>
      <c r="P605" s="262"/>
      <c r="Q605" s="262"/>
      <c r="R605" s="262"/>
      <c r="S605" s="262"/>
      <c r="T605" s="263"/>
      <c r="AT605" s="264" t="s">
        <v>428</v>
      </c>
      <c r="AU605" s="264" t="s">
        <v>86</v>
      </c>
      <c r="AV605" s="12" t="s">
        <v>83</v>
      </c>
      <c r="AW605" s="12" t="s">
        <v>39</v>
      </c>
      <c r="AX605" s="12" t="s">
        <v>76</v>
      </c>
      <c r="AY605" s="264" t="s">
        <v>414</v>
      </c>
    </row>
    <row r="606" s="13" customFormat="1">
      <c r="B606" s="265"/>
      <c r="C606" s="266"/>
      <c r="D606" s="252" t="s">
        <v>428</v>
      </c>
      <c r="E606" s="267" t="s">
        <v>21</v>
      </c>
      <c r="F606" s="268" t="s">
        <v>1587</v>
      </c>
      <c r="G606" s="266"/>
      <c r="H606" s="269">
        <v>124</v>
      </c>
      <c r="I606" s="270"/>
      <c r="J606" s="266"/>
      <c r="K606" s="266"/>
      <c r="L606" s="271"/>
      <c r="M606" s="272"/>
      <c r="N606" s="273"/>
      <c r="O606" s="273"/>
      <c r="P606" s="273"/>
      <c r="Q606" s="273"/>
      <c r="R606" s="273"/>
      <c r="S606" s="273"/>
      <c r="T606" s="274"/>
      <c r="AT606" s="275" t="s">
        <v>428</v>
      </c>
      <c r="AU606" s="275" t="s">
        <v>86</v>
      </c>
      <c r="AV606" s="13" t="s">
        <v>86</v>
      </c>
      <c r="AW606" s="13" t="s">
        <v>39</v>
      </c>
      <c r="AX606" s="13" t="s">
        <v>76</v>
      </c>
      <c r="AY606" s="275" t="s">
        <v>414</v>
      </c>
    </row>
    <row r="607" s="15" customFormat="1">
      <c r="B607" s="287"/>
      <c r="C607" s="288"/>
      <c r="D607" s="252" t="s">
        <v>428</v>
      </c>
      <c r="E607" s="289" t="s">
        <v>21</v>
      </c>
      <c r="F607" s="290" t="s">
        <v>235</v>
      </c>
      <c r="G607" s="288"/>
      <c r="H607" s="291">
        <v>124</v>
      </c>
      <c r="I607" s="292"/>
      <c r="J607" s="288"/>
      <c r="K607" s="288"/>
      <c r="L607" s="293"/>
      <c r="M607" s="294"/>
      <c r="N607" s="295"/>
      <c r="O607" s="295"/>
      <c r="P607" s="295"/>
      <c r="Q607" s="295"/>
      <c r="R607" s="295"/>
      <c r="S607" s="295"/>
      <c r="T607" s="296"/>
      <c r="AT607" s="297" t="s">
        <v>428</v>
      </c>
      <c r="AU607" s="297" t="s">
        <v>86</v>
      </c>
      <c r="AV607" s="15" t="s">
        <v>422</v>
      </c>
      <c r="AW607" s="15" t="s">
        <v>39</v>
      </c>
      <c r="AX607" s="15" t="s">
        <v>83</v>
      </c>
      <c r="AY607" s="297" t="s">
        <v>414</v>
      </c>
    </row>
    <row r="608" s="1" customFormat="1" ht="16.5" customHeight="1">
      <c r="B608" s="47"/>
      <c r="C608" s="298" t="s">
        <v>1675</v>
      </c>
      <c r="D608" s="298" t="s">
        <v>841</v>
      </c>
      <c r="E608" s="299" t="s">
        <v>7305</v>
      </c>
      <c r="F608" s="300" t="s">
        <v>7306</v>
      </c>
      <c r="G608" s="301" t="s">
        <v>4084</v>
      </c>
      <c r="H608" s="302">
        <v>2</v>
      </c>
      <c r="I608" s="303"/>
      <c r="J608" s="304">
        <f>ROUND(I608*H608,2)</f>
        <v>0</v>
      </c>
      <c r="K608" s="300" t="s">
        <v>21</v>
      </c>
      <c r="L608" s="305"/>
      <c r="M608" s="306" t="s">
        <v>21</v>
      </c>
      <c r="N608" s="307" t="s">
        <v>47</v>
      </c>
      <c r="O608" s="48"/>
      <c r="P608" s="249">
        <f>O608*H608</f>
        <v>0</v>
      </c>
      <c r="Q608" s="249">
        <v>0</v>
      </c>
      <c r="R608" s="249">
        <f>Q608*H608</f>
        <v>0</v>
      </c>
      <c r="S608" s="249">
        <v>0</v>
      </c>
      <c r="T608" s="250">
        <f>S608*H608</f>
        <v>0</v>
      </c>
      <c r="AR608" s="25" t="s">
        <v>818</v>
      </c>
      <c r="AT608" s="25" t="s">
        <v>841</v>
      </c>
      <c r="AU608" s="25" t="s">
        <v>86</v>
      </c>
      <c r="AY608" s="25" t="s">
        <v>414</v>
      </c>
      <c r="BE608" s="251">
        <f>IF(N608="základní",J608,0)</f>
        <v>0</v>
      </c>
      <c r="BF608" s="251">
        <f>IF(N608="snížená",J608,0)</f>
        <v>0</v>
      </c>
      <c r="BG608" s="251">
        <f>IF(N608="zákl. přenesená",J608,0)</f>
        <v>0</v>
      </c>
      <c r="BH608" s="251">
        <f>IF(N608="sníž. přenesená",J608,0)</f>
        <v>0</v>
      </c>
      <c r="BI608" s="251">
        <f>IF(N608="nulová",J608,0)</f>
        <v>0</v>
      </c>
      <c r="BJ608" s="25" t="s">
        <v>83</v>
      </c>
      <c r="BK608" s="251">
        <f>ROUND(I608*H608,2)</f>
        <v>0</v>
      </c>
      <c r="BL608" s="25" t="s">
        <v>690</v>
      </c>
      <c r="BM608" s="25" t="s">
        <v>7307</v>
      </c>
    </row>
    <row r="609" s="12" customFormat="1">
      <c r="B609" s="255"/>
      <c r="C609" s="256"/>
      <c r="D609" s="252" t="s">
        <v>428</v>
      </c>
      <c r="E609" s="257" t="s">
        <v>21</v>
      </c>
      <c r="F609" s="258" t="s">
        <v>6992</v>
      </c>
      <c r="G609" s="256"/>
      <c r="H609" s="257" t="s">
        <v>21</v>
      </c>
      <c r="I609" s="259"/>
      <c r="J609" s="256"/>
      <c r="K609" s="256"/>
      <c r="L609" s="260"/>
      <c r="M609" s="261"/>
      <c r="N609" s="262"/>
      <c r="O609" s="262"/>
      <c r="P609" s="262"/>
      <c r="Q609" s="262"/>
      <c r="R609" s="262"/>
      <c r="S609" s="262"/>
      <c r="T609" s="263"/>
      <c r="AT609" s="264" t="s">
        <v>428</v>
      </c>
      <c r="AU609" s="264" t="s">
        <v>86</v>
      </c>
      <c r="AV609" s="12" t="s">
        <v>83</v>
      </c>
      <c r="AW609" s="12" t="s">
        <v>39</v>
      </c>
      <c r="AX609" s="12" t="s">
        <v>76</v>
      </c>
      <c r="AY609" s="264" t="s">
        <v>414</v>
      </c>
    </row>
    <row r="610" s="13" customFormat="1">
      <c r="B610" s="265"/>
      <c r="C610" s="266"/>
      <c r="D610" s="252" t="s">
        <v>428</v>
      </c>
      <c r="E610" s="267" t="s">
        <v>21</v>
      </c>
      <c r="F610" s="268" t="s">
        <v>86</v>
      </c>
      <c r="G610" s="266"/>
      <c r="H610" s="269">
        <v>2</v>
      </c>
      <c r="I610" s="270"/>
      <c r="J610" s="266"/>
      <c r="K610" s="266"/>
      <c r="L610" s="271"/>
      <c r="M610" s="272"/>
      <c r="N610" s="273"/>
      <c r="O610" s="273"/>
      <c r="P610" s="273"/>
      <c r="Q610" s="273"/>
      <c r="R610" s="273"/>
      <c r="S610" s="273"/>
      <c r="T610" s="274"/>
      <c r="AT610" s="275" t="s">
        <v>428</v>
      </c>
      <c r="AU610" s="275" t="s">
        <v>86</v>
      </c>
      <c r="AV610" s="13" t="s">
        <v>86</v>
      </c>
      <c r="AW610" s="13" t="s">
        <v>39</v>
      </c>
      <c r="AX610" s="13" t="s">
        <v>83</v>
      </c>
      <c r="AY610" s="275" t="s">
        <v>414</v>
      </c>
    </row>
    <row r="611" s="1" customFormat="1" ht="25.5" customHeight="1">
      <c r="B611" s="47"/>
      <c r="C611" s="298" t="s">
        <v>1680</v>
      </c>
      <c r="D611" s="298" t="s">
        <v>841</v>
      </c>
      <c r="E611" s="299" t="s">
        <v>7308</v>
      </c>
      <c r="F611" s="300" t="s">
        <v>7309</v>
      </c>
      <c r="G611" s="301" t="s">
        <v>4084</v>
      </c>
      <c r="H611" s="302">
        <v>7</v>
      </c>
      <c r="I611" s="303"/>
      <c r="J611" s="304">
        <f>ROUND(I611*H611,2)</f>
        <v>0</v>
      </c>
      <c r="K611" s="300" t="s">
        <v>21</v>
      </c>
      <c r="L611" s="305"/>
      <c r="M611" s="306" t="s">
        <v>21</v>
      </c>
      <c r="N611" s="307" t="s">
        <v>47</v>
      </c>
      <c r="O611" s="48"/>
      <c r="P611" s="249">
        <f>O611*H611</f>
        <v>0</v>
      </c>
      <c r="Q611" s="249">
        <v>0</v>
      </c>
      <c r="R611" s="249">
        <f>Q611*H611</f>
        <v>0</v>
      </c>
      <c r="S611" s="249">
        <v>0</v>
      </c>
      <c r="T611" s="250">
        <f>S611*H611</f>
        <v>0</v>
      </c>
      <c r="AR611" s="25" t="s">
        <v>818</v>
      </c>
      <c r="AT611" s="25" t="s">
        <v>841</v>
      </c>
      <c r="AU611" s="25" t="s">
        <v>86</v>
      </c>
      <c r="AY611" s="25" t="s">
        <v>414</v>
      </c>
      <c r="BE611" s="251">
        <f>IF(N611="základní",J611,0)</f>
        <v>0</v>
      </c>
      <c r="BF611" s="251">
        <f>IF(N611="snížená",J611,0)</f>
        <v>0</v>
      </c>
      <c r="BG611" s="251">
        <f>IF(N611="zákl. přenesená",J611,0)</f>
        <v>0</v>
      </c>
      <c r="BH611" s="251">
        <f>IF(N611="sníž. přenesená",J611,0)</f>
        <v>0</v>
      </c>
      <c r="BI611" s="251">
        <f>IF(N611="nulová",J611,0)</f>
        <v>0</v>
      </c>
      <c r="BJ611" s="25" t="s">
        <v>83</v>
      </c>
      <c r="BK611" s="251">
        <f>ROUND(I611*H611,2)</f>
        <v>0</v>
      </c>
      <c r="BL611" s="25" t="s">
        <v>690</v>
      </c>
      <c r="BM611" s="25" t="s">
        <v>7310</v>
      </c>
    </row>
    <row r="612" s="12" customFormat="1">
      <c r="B612" s="255"/>
      <c r="C612" s="256"/>
      <c r="D612" s="252" t="s">
        <v>428</v>
      </c>
      <c r="E612" s="257" t="s">
        <v>21</v>
      </c>
      <c r="F612" s="258" t="s">
        <v>6992</v>
      </c>
      <c r="G612" s="256"/>
      <c r="H612" s="257" t="s">
        <v>21</v>
      </c>
      <c r="I612" s="259"/>
      <c r="J612" s="256"/>
      <c r="K612" s="256"/>
      <c r="L612" s="260"/>
      <c r="M612" s="261"/>
      <c r="N612" s="262"/>
      <c r="O612" s="262"/>
      <c r="P612" s="262"/>
      <c r="Q612" s="262"/>
      <c r="R612" s="262"/>
      <c r="S612" s="262"/>
      <c r="T612" s="263"/>
      <c r="AT612" s="264" t="s">
        <v>428</v>
      </c>
      <c r="AU612" s="264" t="s">
        <v>86</v>
      </c>
      <c r="AV612" s="12" t="s">
        <v>83</v>
      </c>
      <c r="AW612" s="12" t="s">
        <v>39</v>
      </c>
      <c r="AX612" s="12" t="s">
        <v>76</v>
      </c>
      <c r="AY612" s="264" t="s">
        <v>414</v>
      </c>
    </row>
    <row r="613" s="13" customFormat="1">
      <c r="B613" s="265"/>
      <c r="C613" s="266"/>
      <c r="D613" s="252" t="s">
        <v>428</v>
      </c>
      <c r="E613" s="267" t="s">
        <v>21</v>
      </c>
      <c r="F613" s="268" t="s">
        <v>530</v>
      </c>
      <c r="G613" s="266"/>
      <c r="H613" s="269">
        <v>7</v>
      </c>
      <c r="I613" s="270"/>
      <c r="J613" s="266"/>
      <c r="K613" s="266"/>
      <c r="L613" s="271"/>
      <c r="M613" s="272"/>
      <c r="N613" s="273"/>
      <c r="O613" s="273"/>
      <c r="P613" s="273"/>
      <c r="Q613" s="273"/>
      <c r="R613" s="273"/>
      <c r="S613" s="273"/>
      <c r="T613" s="274"/>
      <c r="AT613" s="275" t="s">
        <v>428</v>
      </c>
      <c r="AU613" s="275" t="s">
        <v>86</v>
      </c>
      <c r="AV613" s="13" t="s">
        <v>86</v>
      </c>
      <c r="AW613" s="13" t="s">
        <v>39</v>
      </c>
      <c r="AX613" s="13" t="s">
        <v>76</v>
      </c>
      <c r="AY613" s="275" t="s">
        <v>414</v>
      </c>
    </row>
    <row r="614" s="15" customFormat="1">
      <c r="B614" s="287"/>
      <c r="C614" s="288"/>
      <c r="D614" s="252" t="s">
        <v>428</v>
      </c>
      <c r="E614" s="289" t="s">
        <v>21</v>
      </c>
      <c r="F614" s="290" t="s">
        <v>235</v>
      </c>
      <c r="G614" s="288"/>
      <c r="H614" s="291">
        <v>7</v>
      </c>
      <c r="I614" s="292"/>
      <c r="J614" s="288"/>
      <c r="K614" s="288"/>
      <c r="L614" s="293"/>
      <c r="M614" s="294"/>
      <c r="N614" s="295"/>
      <c r="O614" s="295"/>
      <c r="P614" s="295"/>
      <c r="Q614" s="295"/>
      <c r="R614" s="295"/>
      <c r="S614" s="295"/>
      <c r="T614" s="296"/>
      <c r="AT614" s="297" t="s">
        <v>428</v>
      </c>
      <c r="AU614" s="297" t="s">
        <v>86</v>
      </c>
      <c r="AV614" s="15" t="s">
        <v>422</v>
      </c>
      <c r="AW614" s="15" t="s">
        <v>39</v>
      </c>
      <c r="AX614" s="15" t="s">
        <v>83</v>
      </c>
      <c r="AY614" s="297" t="s">
        <v>414</v>
      </c>
    </row>
    <row r="615" s="1" customFormat="1" ht="16.5" customHeight="1">
      <c r="B615" s="47"/>
      <c r="C615" s="298" t="s">
        <v>1685</v>
      </c>
      <c r="D615" s="298" t="s">
        <v>841</v>
      </c>
      <c r="E615" s="299" t="s">
        <v>7311</v>
      </c>
      <c r="F615" s="300" t="s">
        <v>7312</v>
      </c>
      <c r="G615" s="301" t="s">
        <v>4084</v>
      </c>
      <c r="H615" s="302">
        <v>4</v>
      </c>
      <c r="I615" s="303"/>
      <c r="J615" s="304">
        <f>ROUND(I615*H615,2)</f>
        <v>0</v>
      </c>
      <c r="K615" s="300" t="s">
        <v>21</v>
      </c>
      <c r="L615" s="305"/>
      <c r="M615" s="306" t="s">
        <v>21</v>
      </c>
      <c r="N615" s="307" t="s">
        <v>47</v>
      </c>
      <c r="O615" s="48"/>
      <c r="P615" s="249">
        <f>O615*H615</f>
        <v>0</v>
      </c>
      <c r="Q615" s="249">
        <v>0</v>
      </c>
      <c r="R615" s="249">
        <f>Q615*H615</f>
        <v>0</v>
      </c>
      <c r="S615" s="249">
        <v>0</v>
      </c>
      <c r="T615" s="250">
        <f>S615*H615</f>
        <v>0</v>
      </c>
      <c r="AR615" s="25" t="s">
        <v>818</v>
      </c>
      <c r="AT615" s="25" t="s">
        <v>841</v>
      </c>
      <c r="AU615" s="25" t="s">
        <v>86</v>
      </c>
      <c r="AY615" s="25" t="s">
        <v>414</v>
      </c>
      <c r="BE615" s="251">
        <f>IF(N615="základní",J615,0)</f>
        <v>0</v>
      </c>
      <c r="BF615" s="251">
        <f>IF(N615="snížená",J615,0)</f>
        <v>0</v>
      </c>
      <c r="BG615" s="251">
        <f>IF(N615="zákl. přenesená",J615,0)</f>
        <v>0</v>
      </c>
      <c r="BH615" s="251">
        <f>IF(N615="sníž. přenesená",J615,0)</f>
        <v>0</v>
      </c>
      <c r="BI615" s="251">
        <f>IF(N615="nulová",J615,0)</f>
        <v>0</v>
      </c>
      <c r="BJ615" s="25" t="s">
        <v>83</v>
      </c>
      <c r="BK615" s="251">
        <f>ROUND(I615*H615,2)</f>
        <v>0</v>
      </c>
      <c r="BL615" s="25" t="s">
        <v>690</v>
      </c>
      <c r="BM615" s="25" t="s">
        <v>7313</v>
      </c>
    </row>
    <row r="616" s="12" customFormat="1">
      <c r="B616" s="255"/>
      <c r="C616" s="256"/>
      <c r="D616" s="252" t="s">
        <v>428</v>
      </c>
      <c r="E616" s="257" t="s">
        <v>21</v>
      </c>
      <c r="F616" s="258" t="s">
        <v>6992</v>
      </c>
      <c r="G616" s="256"/>
      <c r="H616" s="257" t="s">
        <v>21</v>
      </c>
      <c r="I616" s="259"/>
      <c r="J616" s="256"/>
      <c r="K616" s="256"/>
      <c r="L616" s="260"/>
      <c r="M616" s="261"/>
      <c r="N616" s="262"/>
      <c r="O616" s="262"/>
      <c r="P616" s="262"/>
      <c r="Q616" s="262"/>
      <c r="R616" s="262"/>
      <c r="S616" s="262"/>
      <c r="T616" s="263"/>
      <c r="AT616" s="264" t="s">
        <v>428</v>
      </c>
      <c r="AU616" s="264" t="s">
        <v>86</v>
      </c>
      <c r="AV616" s="12" t="s">
        <v>83</v>
      </c>
      <c r="AW616" s="12" t="s">
        <v>39</v>
      </c>
      <c r="AX616" s="12" t="s">
        <v>76</v>
      </c>
      <c r="AY616" s="264" t="s">
        <v>414</v>
      </c>
    </row>
    <row r="617" s="13" customFormat="1">
      <c r="B617" s="265"/>
      <c r="C617" s="266"/>
      <c r="D617" s="252" t="s">
        <v>428</v>
      </c>
      <c r="E617" s="267" t="s">
        <v>21</v>
      </c>
      <c r="F617" s="268" t="s">
        <v>422</v>
      </c>
      <c r="G617" s="266"/>
      <c r="H617" s="269">
        <v>4</v>
      </c>
      <c r="I617" s="270"/>
      <c r="J617" s="266"/>
      <c r="K617" s="266"/>
      <c r="L617" s="271"/>
      <c r="M617" s="272"/>
      <c r="N617" s="273"/>
      <c r="O617" s="273"/>
      <c r="P617" s="273"/>
      <c r="Q617" s="273"/>
      <c r="R617" s="273"/>
      <c r="S617" s="273"/>
      <c r="T617" s="274"/>
      <c r="AT617" s="275" t="s">
        <v>428</v>
      </c>
      <c r="AU617" s="275" t="s">
        <v>86</v>
      </c>
      <c r="AV617" s="13" t="s">
        <v>86</v>
      </c>
      <c r="AW617" s="13" t="s">
        <v>39</v>
      </c>
      <c r="AX617" s="13" t="s">
        <v>83</v>
      </c>
      <c r="AY617" s="275" t="s">
        <v>414</v>
      </c>
    </row>
    <row r="618" s="1" customFormat="1" ht="25.5" customHeight="1">
      <c r="B618" s="47"/>
      <c r="C618" s="298" t="s">
        <v>1690</v>
      </c>
      <c r="D618" s="298" t="s">
        <v>841</v>
      </c>
      <c r="E618" s="299" t="s">
        <v>7314</v>
      </c>
      <c r="F618" s="300" t="s">
        <v>7315</v>
      </c>
      <c r="G618" s="301" t="s">
        <v>4084</v>
      </c>
      <c r="H618" s="302">
        <v>35</v>
      </c>
      <c r="I618" s="303"/>
      <c r="J618" s="304">
        <f>ROUND(I618*H618,2)</f>
        <v>0</v>
      </c>
      <c r="K618" s="300" t="s">
        <v>21</v>
      </c>
      <c r="L618" s="305"/>
      <c r="M618" s="306" t="s">
        <v>21</v>
      </c>
      <c r="N618" s="307" t="s">
        <v>47</v>
      </c>
      <c r="O618" s="48"/>
      <c r="P618" s="249">
        <f>O618*H618</f>
        <v>0</v>
      </c>
      <c r="Q618" s="249">
        <v>0</v>
      </c>
      <c r="R618" s="249">
        <f>Q618*H618</f>
        <v>0</v>
      </c>
      <c r="S618" s="249">
        <v>0</v>
      </c>
      <c r="T618" s="250">
        <f>S618*H618</f>
        <v>0</v>
      </c>
      <c r="AR618" s="25" t="s">
        <v>818</v>
      </c>
      <c r="AT618" s="25" t="s">
        <v>841</v>
      </c>
      <c r="AU618" s="25" t="s">
        <v>86</v>
      </c>
      <c r="AY618" s="25" t="s">
        <v>414</v>
      </c>
      <c r="BE618" s="251">
        <f>IF(N618="základní",J618,0)</f>
        <v>0</v>
      </c>
      <c r="BF618" s="251">
        <f>IF(N618="snížená",J618,0)</f>
        <v>0</v>
      </c>
      <c r="BG618" s="251">
        <f>IF(N618="zákl. přenesená",J618,0)</f>
        <v>0</v>
      </c>
      <c r="BH618" s="251">
        <f>IF(N618="sníž. přenesená",J618,0)</f>
        <v>0</v>
      </c>
      <c r="BI618" s="251">
        <f>IF(N618="nulová",J618,0)</f>
        <v>0</v>
      </c>
      <c r="BJ618" s="25" t="s">
        <v>83</v>
      </c>
      <c r="BK618" s="251">
        <f>ROUND(I618*H618,2)</f>
        <v>0</v>
      </c>
      <c r="BL618" s="25" t="s">
        <v>690</v>
      </c>
      <c r="BM618" s="25" t="s">
        <v>7316</v>
      </c>
    </row>
    <row r="619" s="12" customFormat="1">
      <c r="B619" s="255"/>
      <c r="C619" s="256"/>
      <c r="D619" s="252" t="s">
        <v>428</v>
      </c>
      <c r="E619" s="257" t="s">
        <v>21</v>
      </c>
      <c r="F619" s="258" t="s">
        <v>6992</v>
      </c>
      <c r="G619" s="256"/>
      <c r="H619" s="257" t="s">
        <v>21</v>
      </c>
      <c r="I619" s="259"/>
      <c r="J619" s="256"/>
      <c r="K619" s="256"/>
      <c r="L619" s="260"/>
      <c r="M619" s="261"/>
      <c r="N619" s="262"/>
      <c r="O619" s="262"/>
      <c r="P619" s="262"/>
      <c r="Q619" s="262"/>
      <c r="R619" s="262"/>
      <c r="S619" s="262"/>
      <c r="T619" s="263"/>
      <c r="AT619" s="264" t="s">
        <v>428</v>
      </c>
      <c r="AU619" s="264" t="s">
        <v>86</v>
      </c>
      <c r="AV619" s="12" t="s">
        <v>83</v>
      </c>
      <c r="AW619" s="12" t="s">
        <v>39</v>
      </c>
      <c r="AX619" s="12" t="s">
        <v>76</v>
      </c>
      <c r="AY619" s="264" t="s">
        <v>414</v>
      </c>
    </row>
    <row r="620" s="13" customFormat="1">
      <c r="B620" s="265"/>
      <c r="C620" s="266"/>
      <c r="D620" s="252" t="s">
        <v>428</v>
      </c>
      <c r="E620" s="267" t="s">
        <v>21</v>
      </c>
      <c r="F620" s="268" t="s">
        <v>846</v>
      </c>
      <c r="G620" s="266"/>
      <c r="H620" s="269">
        <v>35</v>
      </c>
      <c r="I620" s="270"/>
      <c r="J620" s="266"/>
      <c r="K620" s="266"/>
      <c r="L620" s="271"/>
      <c r="M620" s="272"/>
      <c r="N620" s="273"/>
      <c r="O620" s="273"/>
      <c r="P620" s="273"/>
      <c r="Q620" s="273"/>
      <c r="R620" s="273"/>
      <c r="S620" s="273"/>
      <c r="T620" s="274"/>
      <c r="AT620" s="275" t="s">
        <v>428</v>
      </c>
      <c r="AU620" s="275" t="s">
        <v>86</v>
      </c>
      <c r="AV620" s="13" t="s">
        <v>86</v>
      </c>
      <c r="AW620" s="13" t="s">
        <v>39</v>
      </c>
      <c r="AX620" s="13" t="s">
        <v>76</v>
      </c>
      <c r="AY620" s="275" t="s">
        <v>414</v>
      </c>
    </row>
    <row r="621" s="15" customFormat="1">
      <c r="B621" s="287"/>
      <c r="C621" s="288"/>
      <c r="D621" s="252" t="s">
        <v>428</v>
      </c>
      <c r="E621" s="289" t="s">
        <v>21</v>
      </c>
      <c r="F621" s="290" t="s">
        <v>235</v>
      </c>
      <c r="G621" s="288"/>
      <c r="H621" s="291">
        <v>35</v>
      </c>
      <c r="I621" s="292"/>
      <c r="J621" s="288"/>
      <c r="K621" s="288"/>
      <c r="L621" s="293"/>
      <c r="M621" s="294"/>
      <c r="N621" s="295"/>
      <c r="O621" s="295"/>
      <c r="P621" s="295"/>
      <c r="Q621" s="295"/>
      <c r="R621" s="295"/>
      <c r="S621" s="295"/>
      <c r="T621" s="296"/>
      <c r="AT621" s="297" t="s">
        <v>428</v>
      </c>
      <c r="AU621" s="297" t="s">
        <v>86</v>
      </c>
      <c r="AV621" s="15" t="s">
        <v>422</v>
      </c>
      <c r="AW621" s="15" t="s">
        <v>39</v>
      </c>
      <c r="AX621" s="15" t="s">
        <v>83</v>
      </c>
      <c r="AY621" s="297" t="s">
        <v>414</v>
      </c>
    </row>
    <row r="622" s="1" customFormat="1" ht="25.5" customHeight="1">
      <c r="B622" s="47"/>
      <c r="C622" s="298" t="s">
        <v>1695</v>
      </c>
      <c r="D622" s="298" t="s">
        <v>841</v>
      </c>
      <c r="E622" s="299" t="s">
        <v>7317</v>
      </c>
      <c r="F622" s="300" t="s">
        <v>7318</v>
      </c>
      <c r="G622" s="301" t="s">
        <v>4084</v>
      </c>
      <c r="H622" s="302">
        <v>34</v>
      </c>
      <c r="I622" s="303"/>
      <c r="J622" s="304">
        <f>ROUND(I622*H622,2)</f>
        <v>0</v>
      </c>
      <c r="K622" s="300" t="s">
        <v>21</v>
      </c>
      <c r="L622" s="305"/>
      <c r="M622" s="306" t="s">
        <v>21</v>
      </c>
      <c r="N622" s="307" t="s">
        <v>47</v>
      </c>
      <c r="O622" s="48"/>
      <c r="P622" s="249">
        <f>O622*H622</f>
        <v>0</v>
      </c>
      <c r="Q622" s="249">
        <v>0</v>
      </c>
      <c r="R622" s="249">
        <f>Q622*H622</f>
        <v>0</v>
      </c>
      <c r="S622" s="249">
        <v>0</v>
      </c>
      <c r="T622" s="250">
        <f>S622*H622</f>
        <v>0</v>
      </c>
      <c r="AR622" s="25" t="s">
        <v>818</v>
      </c>
      <c r="AT622" s="25" t="s">
        <v>841</v>
      </c>
      <c r="AU622" s="25" t="s">
        <v>86</v>
      </c>
      <c r="AY622" s="25" t="s">
        <v>414</v>
      </c>
      <c r="BE622" s="251">
        <f>IF(N622="základní",J622,0)</f>
        <v>0</v>
      </c>
      <c r="BF622" s="251">
        <f>IF(N622="snížená",J622,0)</f>
        <v>0</v>
      </c>
      <c r="BG622" s="251">
        <f>IF(N622="zákl. přenesená",J622,0)</f>
        <v>0</v>
      </c>
      <c r="BH622" s="251">
        <f>IF(N622="sníž. přenesená",J622,0)</f>
        <v>0</v>
      </c>
      <c r="BI622" s="251">
        <f>IF(N622="nulová",J622,0)</f>
        <v>0</v>
      </c>
      <c r="BJ622" s="25" t="s">
        <v>83</v>
      </c>
      <c r="BK622" s="251">
        <f>ROUND(I622*H622,2)</f>
        <v>0</v>
      </c>
      <c r="BL622" s="25" t="s">
        <v>690</v>
      </c>
      <c r="BM622" s="25" t="s">
        <v>7319</v>
      </c>
    </row>
    <row r="623" s="12" customFormat="1">
      <c r="B623" s="255"/>
      <c r="C623" s="256"/>
      <c r="D623" s="252" t="s">
        <v>428</v>
      </c>
      <c r="E623" s="257" t="s">
        <v>21</v>
      </c>
      <c r="F623" s="258" t="s">
        <v>6992</v>
      </c>
      <c r="G623" s="256"/>
      <c r="H623" s="257" t="s">
        <v>21</v>
      </c>
      <c r="I623" s="259"/>
      <c r="J623" s="256"/>
      <c r="K623" s="256"/>
      <c r="L623" s="260"/>
      <c r="M623" s="261"/>
      <c r="N623" s="262"/>
      <c r="O623" s="262"/>
      <c r="P623" s="262"/>
      <c r="Q623" s="262"/>
      <c r="R623" s="262"/>
      <c r="S623" s="262"/>
      <c r="T623" s="263"/>
      <c r="AT623" s="264" t="s">
        <v>428</v>
      </c>
      <c r="AU623" s="264" t="s">
        <v>86</v>
      </c>
      <c r="AV623" s="12" t="s">
        <v>83</v>
      </c>
      <c r="AW623" s="12" t="s">
        <v>39</v>
      </c>
      <c r="AX623" s="12" t="s">
        <v>76</v>
      </c>
      <c r="AY623" s="264" t="s">
        <v>414</v>
      </c>
    </row>
    <row r="624" s="13" customFormat="1">
      <c r="B624" s="265"/>
      <c r="C624" s="266"/>
      <c r="D624" s="252" t="s">
        <v>428</v>
      </c>
      <c r="E624" s="267" t="s">
        <v>21</v>
      </c>
      <c r="F624" s="268" t="s">
        <v>840</v>
      </c>
      <c r="G624" s="266"/>
      <c r="H624" s="269">
        <v>34</v>
      </c>
      <c r="I624" s="270"/>
      <c r="J624" s="266"/>
      <c r="K624" s="266"/>
      <c r="L624" s="271"/>
      <c r="M624" s="272"/>
      <c r="N624" s="273"/>
      <c r="O624" s="273"/>
      <c r="P624" s="273"/>
      <c r="Q624" s="273"/>
      <c r="R624" s="273"/>
      <c r="S624" s="273"/>
      <c r="T624" s="274"/>
      <c r="AT624" s="275" t="s">
        <v>428</v>
      </c>
      <c r="AU624" s="275" t="s">
        <v>86</v>
      </c>
      <c r="AV624" s="13" t="s">
        <v>86</v>
      </c>
      <c r="AW624" s="13" t="s">
        <v>39</v>
      </c>
      <c r="AX624" s="13" t="s">
        <v>83</v>
      </c>
      <c r="AY624" s="275" t="s">
        <v>414</v>
      </c>
    </row>
    <row r="625" s="1" customFormat="1" ht="16.5" customHeight="1">
      <c r="B625" s="47"/>
      <c r="C625" s="298" t="s">
        <v>1699</v>
      </c>
      <c r="D625" s="298" t="s">
        <v>841</v>
      </c>
      <c r="E625" s="299" t="s">
        <v>7320</v>
      </c>
      <c r="F625" s="300" t="s">
        <v>7321</v>
      </c>
      <c r="G625" s="301" t="s">
        <v>4084</v>
      </c>
      <c r="H625" s="302">
        <v>1</v>
      </c>
      <c r="I625" s="303"/>
      <c r="J625" s="304">
        <f>ROUND(I625*H625,2)</f>
        <v>0</v>
      </c>
      <c r="K625" s="300" t="s">
        <v>21</v>
      </c>
      <c r="L625" s="305"/>
      <c r="M625" s="306" t="s">
        <v>21</v>
      </c>
      <c r="N625" s="307" t="s">
        <v>47</v>
      </c>
      <c r="O625" s="48"/>
      <c r="P625" s="249">
        <f>O625*H625</f>
        <v>0</v>
      </c>
      <c r="Q625" s="249">
        <v>0</v>
      </c>
      <c r="R625" s="249">
        <f>Q625*H625</f>
        <v>0</v>
      </c>
      <c r="S625" s="249">
        <v>0</v>
      </c>
      <c r="T625" s="250">
        <f>S625*H625</f>
        <v>0</v>
      </c>
      <c r="AR625" s="25" t="s">
        <v>818</v>
      </c>
      <c r="AT625" s="25" t="s">
        <v>841</v>
      </c>
      <c r="AU625" s="25" t="s">
        <v>86</v>
      </c>
      <c r="AY625" s="25" t="s">
        <v>414</v>
      </c>
      <c r="BE625" s="251">
        <f>IF(N625="základní",J625,0)</f>
        <v>0</v>
      </c>
      <c r="BF625" s="251">
        <f>IF(N625="snížená",J625,0)</f>
        <v>0</v>
      </c>
      <c r="BG625" s="251">
        <f>IF(N625="zákl. přenesená",J625,0)</f>
        <v>0</v>
      </c>
      <c r="BH625" s="251">
        <f>IF(N625="sníž. přenesená",J625,0)</f>
        <v>0</v>
      </c>
      <c r="BI625" s="251">
        <f>IF(N625="nulová",J625,0)</f>
        <v>0</v>
      </c>
      <c r="BJ625" s="25" t="s">
        <v>83</v>
      </c>
      <c r="BK625" s="251">
        <f>ROUND(I625*H625,2)</f>
        <v>0</v>
      </c>
      <c r="BL625" s="25" t="s">
        <v>690</v>
      </c>
      <c r="BM625" s="25" t="s">
        <v>7322</v>
      </c>
    </row>
    <row r="626" s="12" customFormat="1">
      <c r="B626" s="255"/>
      <c r="C626" s="256"/>
      <c r="D626" s="252" t="s">
        <v>428</v>
      </c>
      <c r="E626" s="257" t="s">
        <v>21</v>
      </c>
      <c r="F626" s="258" t="s">
        <v>6992</v>
      </c>
      <c r="G626" s="256"/>
      <c r="H626" s="257" t="s">
        <v>21</v>
      </c>
      <c r="I626" s="259"/>
      <c r="J626" s="256"/>
      <c r="K626" s="256"/>
      <c r="L626" s="260"/>
      <c r="M626" s="261"/>
      <c r="N626" s="262"/>
      <c r="O626" s="262"/>
      <c r="P626" s="262"/>
      <c r="Q626" s="262"/>
      <c r="R626" s="262"/>
      <c r="S626" s="262"/>
      <c r="T626" s="263"/>
      <c r="AT626" s="264" t="s">
        <v>428</v>
      </c>
      <c r="AU626" s="264" t="s">
        <v>86</v>
      </c>
      <c r="AV626" s="12" t="s">
        <v>83</v>
      </c>
      <c r="AW626" s="12" t="s">
        <v>39</v>
      </c>
      <c r="AX626" s="12" t="s">
        <v>76</v>
      </c>
      <c r="AY626" s="264" t="s">
        <v>414</v>
      </c>
    </row>
    <row r="627" s="13" customFormat="1">
      <c r="B627" s="265"/>
      <c r="C627" s="266"/>
      <c r="D627" s="252" t="s">
        <v>428</v>
      </c>
      <c r="E627" s="267" t="s">
        <v>21</v>
      </c>
      <c r="F627" s="268" t="s">
        <v>83</v>
      </c>
      <c r="G627" s="266"/>
      <c r="H627" s="269">
        <v>1</v>
      </c>
      <c r="I627" s="270"/>
      <c r="J627" s="266"/>
      <c r="K627" s="266"/>
      <c r="L627" s="271"/>
      <c r="M627" s="272"/>
      <c r="N627" s="273"/>
      <c r="O627" s="273"/>
      <c r="P627" s="273"/>
      <c r="Q627" s="273"/>
      <c r="R627" s="273"/>
      <c r="S627" s="273"/>
      <c r="T627" s="274"/>
      <c r="AT627" s="275" t="s">
        <v>428</v>
      </c>
      <c r="AU627" s="275" t="s">
        <v>86</v>
      </c>
      <c r="AV627" s="13" t="s">
        <v>86</v>
      </c>
      <c r="AW627" s="13" t="s">
        <v>39</v>
      </c>
      <c r="AX627" s="13" t="s">
        <v>76</v>
      </c>
      <c r="AY627" s="275" t="s">
        <v>414</v>
      </c>
    </row>
    <row r="628" s="15" customFormat="1">
      <c r="B628" s="287"/>
      <c r="C628" s="288"/>
      <c r="D628" s="252" t="s">
        <v>428</v>
      </c>
      <c r="E628" s="289" t="s">
        <v>21</v>
      </c>
      <c r="F628" s="290" t="s">
        <v>235</v>
      </c>
      <c r="G628" s="288"/>
      <c r="H628" s="291">
        <v>1</v>
      </c>
      <c r="I628" s="292"/>
      <c r="J628" s="288"/>
      <c r="K628" s="288"/>
      <c r="L628" s="293"/>
      <c r="M628" s="294"/>
      <c r="N628" s="295"/>
      <c r="O628" s="295"/>
      <c r="P628" s="295"/>
      <c r="Q628" s="295"/>
      <c r="R628" s="295"/>
      <c r="S628" s="295"/>
      <c r="T628" s="296"/>
      <c r="AT628" s="297" t="s">
        <v>428</v>
      </c>
      <c r="AU628" s="297" t="s">
        <v>86</v>
      </c>
      <c r="AV628" s="15" t="s">
        <v>422</v>
      </c>
      <c r="AW628" s="15" t="s">
        <v>39</v>
      </c>
      <c r="AX628" s="15" t="s">
        <v>83</v>
      </c>
      <c r="AY628" s="297" t="s">
        <v>414</v>
      </c>
    </row>
    <row r="629" s="1" customFormat="1" ht="38.25" customHeight="1">
      <c r="B629" s="47"/>
      <c r="C629" s="298" t="s">
        <v>1703</v>
      </c>
      <c r="D629" s="298" t="s">
        <v>841</v>
      </c>
      <c r="E629" s="299" t="s">
        <v>7323</v>
      </c>
      <c r="F629" s="300" t="s">
        <v>7324</v>
      </c>
      <c r="G629" s="301" t="s">
        <v>4084</v>
      </c>
      <c r="H629" s="302">
        <v>5</v>
      </c>
      <c r="I629" s="303"/>
      <c r="J629" s="304">
        <f>ROUND(I629*H629,2)</f>
        <v>0</v>
      </c>
      <c r="K629" s="300" t="s">
        <v>21</v>
      </c>
      <c r="L629" s="305"/>
      <c r="M629" s="306" t="s">
        <v>21</v>
      </c>
      <c r="N629" s="307" t="s">
        <v>47</v>
      </c>
      <c r="O629" s="48"/>
      <c r="P629" s="249">
        <f>O629*H629</f>
        <v>0</v>
      </c>
      <c r="Q629" s="249">
        <v>0</v>
      </c>
      <c r="R629" s="249">
        <f>Q629*H629</f>
        <v>0</v>
      </c>
      <c r="S629" s="249">
        <v>0</v>
      </c>
      <c r="T629" s="250">
        <f>S629*H629</f>
        <v>0</v>
      </c>
      <c r="AR629" s="25" t="s">
        <v>818</v>
      </c>
      <c r="AT629" s="25" t="s">
        <v>841</v>
      </c>
      <c r="AU629" s="25" t="s">
        <v>86</v>
      </c>
      <c r="AY629" s="25" t="s">
        <v>414</v>
      </c>
      <c r="BE629" s="251">
        <f>IF(N629="základní",J629,0)</f>
        <v>0</v>
      </c>
      <c r="BF629" s="251">
        <f>IF(N629="snížená",J629,0)</f>
        <v>0</v>
      </c>
      <c r="BG629" s="251">
        <f>IF(N629="zákl. přenesená",J629,0)</f>
        <v>0</v>
      </c>
      <c r="BH629" s="251">
        <f>IF(N629="sníž. přenesená",J629,0)</f>
        <v>0</v>
      </c>
      <c r="BI629" s="251">
        <f>IF(N629="nulová",J629,0)</f>
        <v>0</v>
      </c>
      <c r="BJ629" s="25" t="s">
        <v>83</v>
      </c>
      <c r="BK629" s="251">
        <f>ROUND(I629*H629,2)</f>
        <v>0</v>
      </c>
      <c r="BL629" s="25" t="s">
        <v>690</v>
      </c>
      <c r="BM629" s="25" t="s">
        <v>7325</v>
      </c>
    </row>
    <row r="630" s="12" customFormat="1">
      <c r="B630" s="255"/>
      <c r="C630" s="256"/>
      <c r="D630" s="252" t="s">
        <v>428</v>
      </c>
      <c r="E630" s="257" t="s">
        <v>21</v>
      </c>
      <c r="F630" s="258" t="s">
        <v>6992</v>
      </c>
      <c r="G630" s="256"/>
      <c r="H630" s="257" t="s">
        <v>21</v>
      </c>
      <c r="I630" s="259"/>
      <c r="J630" s="256"/>
      <c r="K630" s="256"/>
      <c r="L630" s="260"/>
      <c r="M630" s="261"/>
      <c r="N630" s="262"/>
      <c r="O630" s="262"/>
      <c r="P630" s="262"/>
      <c r="Q630" s="262"/>
      <c r="R630" s="262"/>
      <c r="S630" s="262"/>
      <c r="T630" s="263"/>
      <c r="AT630" s="264" t="s">
        <v>428</v>
      </c>
      <c r="AU630" s="264" t="s">
        <v>86</v>
      </c>
      <c r="AV630" s="12" t="s">
        <v>83</v>
      </c>
      <c r="AW630" s="12" t="s">
        <v>39</v>
      </c>
      <c r="AX630" s="12" t="s">
        <v>76</v>
      </c>
      <c r="AY630" s="264" t="s">
        <v>414</v>
      </c>
    </row>
    <row r="631" s="13" customFormat="1">
      <c r="B631" s="265"/>
      <c r="C631" s="266"/>
      <c r="D631" s="252" t="s">
        <v>428</v>
      </c>
      <c r="E631" s="267" t="s">
        <v>21</v>
      </c>
      <c r="F631" s="268" t="s">
        <v>498</v>
      </c>
      <c r="G631" s="266"/>
      <c r="H631" s="269">
        <v>5</v>
      </c>
      <c r="I631" s="270"/>
      <c r="J631" s="266"/>
      <c r="K631" s="266"/>
      <c r="L631" s="271"/>
      <c r="M631" s="272"/>
      <c r="N631" s="273"/>
      <c r="O631" s="273"/>
      <c r="P631" s="273"/>
      <c r="Q631" s="273"/>
      <c r="R631" s="273"/>
      <c r="S631" s="273"/>
      <c r="T631" s="274"/>
      <c r="AT631" s="275" t="s">
        <v>428</v>
      </c>
      <c r="AU631" s="275" t="s">
        <v>86</v>
      </c>
      <c r="AV631" s="13" t="s">
        <v>86</v>
      </c>
      <c r="AW631" s="13" t="s">
        <v>39</v>
      </c>
      <c r="AX631" s="13" t="s">
        <v>83</v>
      </c>
      <c r="AY631" s="275" t="s">
        <v>414</v>
      </c>
    </row>
    <row r="632" s="1" customFormat="1" ht="16.5" customHeight="1">
      <c r="B632" s="47"/>
      <c r="C632" s="298" t="s">
        <v>1707</v>
      </c>
      <c r="D632" s="298" t="s">
        <v>841</v>
      </c>
      <c r="E632" s="299" t="s">
        <v>7326</v>
      </c>
      <c r="F632" s="300" t="s">
        <v>7327</v>
      </c>
      <c r="G632" s="301" t="s">
        <v>4084</v>
      </c>
      <c r="H632" s="302">
        <v>5</v>
      </c>
      <c r="I632" s="303"/>
      <c r="J632" s="304">
        <f>ROUND(I632*H632,2)</f>
        <v>0</v>
      </c>
      <c r="K632" s="300" t="s">
        <v>21</v>
      </c>
      <c r="L632" s="305"/>
      <c r="M632" s="306" t="s">
        <v>21</v>
      </c>
      <c r="N632" s="307" t="s">
        <v>47</v>
      </c>
      <c r="O632" s="48"/>
      <c r="P632" s="249">
        <f>O632*H632</f>
        <v>0</v>
      </c>
      <c r="Q632" s="249">
        <v>0</v>
      </c>
      <c r="R632" s="249">
        <f>Q632*H632</f>
        <v>0</v>
      </c>
      <c r="S632" s="249">
        <v>0</v>
      </c>
      <c r="T632" s="250">
        <f>S632*H632</f>
        <v>0</v>
      </c>
      <c r="AR632" s="25" t="s">
        <v>818</v>
      </c>
      <c r="AT632" s="25" t="s">
        <v>841</v>
      </c>
      <c r="AU632" s="25" t="s">
        <v>86</v>
      </c>
      <c r="AY632" s="25" t="s">
        <v>414</v>
      </c>
      <c r="BE632" s="251">
        <f>IF(N632="základní",J632,0)</f>
        <v>0</v>
      </c>
      <c r="BF632" s="251">
        <f>IF(N632="snížená",J632,0)</f>
        <v>0</v>
      </c>
      <c r="BG632" s="251">
        <f>IF(N632="zákl. přenesená",J632,0)</f>
        <v>0</v>
      </c>
      <c r="BH632" s="251">
        <f>IF(N632="sníž. přenesená",J632,0)</f>
        <v>0</v>
      </c>
      <c r="BI632" s="251">
        <f>IF(N632="nulová",J632,0)</f>
        <v>0</v>
      </c>
      <c r="BJ632" s="25" t="s">
        <v>83</v>
      </c>
      <c r="BK632" s="251">
        <f>ROUND(I632*H632,2)</f>
        <v>0</v>
      </c>
      <c r="BL632" s="25" t="s">
        <v>690</v>
      </c>
      <c r="BM632" s="25" t="s">
        <v>7328</v>
      </c>
    </row>
    <row r="633" s="12" customFormat="1">
      <c r="B633" s="255"/>
      <c r="C633" s="256"/>
      <c r="D633" s="252" t="s">
        <v>428</v>
      </c>
      <c r="E633" s="257" t="s">
        <v>21</v>
      </c>
      <c r="F633" s="258" t="s">
        <v>6992</v>
      </c>
      <c r="G633" s="256"/>
      <c r="H633" s="257" t="s">
        <v>21</v>
      </c>
      <c r="I633" s="259"/>
      <c r="J633" s="256"/>
      <c r="K633" s="256"/>
      <c r="L633" s="260"/>
      <c r="M633" s="261"/>
      <c r="N633" s="262"/>
      <c r="O633" s="262"/>
      <c r="P633" s="262"/>
      <c r="Q633" s="262"/>
      <c r="R633" s="262"/>
      <c r="S633" s="262"/>
      <c r="T633" s="263"/>
      <c r="AT633" s="264" t="s">
        <v>428</v>
      </c>
      <c r="AU633" s="264" t="s">
        <v>86</v>
      </c>
      <c r="AV633" s="12" t="s">
        <v>83</v>
      </c>
      <c r="AW633" s="12" t="s">
        <v>39</v>
      </c>
      <c r="AX633" s="12" t="s">
        <v>76</v>
      </c>
      <c r="AY633" s="264" t="s">
        <v>414</v>
      </c>
    </row>
    <row r="634" s="13" customFormat="1">
      <c r="B634" s="265"/>
      <c r="C634" s="266"/>
      <c r="D634" s="252" t="s">
        <v>428</v>
      </c>
      <c r="E634" s="267" t="s">
        <v>21</v>
      </c>
      <c r="F634" s="268" t="s">
        <v>498</v>
      </c>
      <c r="G634" s="266"/>
      <c r="H634" s="269">
        <v>5</v>
      </c>
      <c r="I634" s="270"/>
      <c r="J634" s="266"/>
      <c r="K634" s="266"/>
      <c r="L634" s="271"/>
      <c r="M634" s="272"/>
      <c r="N634" s="273"/>
      <c r="O634" s="273"/>
      <c r="P634" s="273"/>
      <c r="Q634" s="273"/>
      <c r="R634" s="273"/>
      <c r="S634" s="273"/>
      <c r="T634" s="274"/>
      <c r="AT634" s="275" t="s">
        <v>428</v>
      </c>
      <c r="AU634" s="275" t="s">
        <v>86</v>
      </c>
      <c r="AV634" s="13" t="s">
        <v>86</v>
      </c>
      <c r="AW634" s="13" t="s">
        <v>39</v>
      </c>
      <c r="AX634" s="13" t="s">
        <v>76</v>
      </c>
      <c r="AY634" s="275" t="s">
        <v>414</v>
      </c>
    </row>
    <row r="635" s="15" customFormat="1">
      <c r="B635" s="287"/>
      <c r="C635" s="288"/>
      <c r="D635" s="252" t="s">
        <v>428</v>
      </c>
      <c r="E635" s="289" t="s">
        <v>21</v>
      </c>
      <c r="F635" s="290" t="s">
        <v>235</v>
      </c>
      <c r="G635" s="288"/>
      <c r="H635" s="291">
        <v>5</v>
      </c>
      <c r="I635" s="292"/>
      <c r="J635" s="288"/>
      <c r="K635" s="288"/>
      <c r="L635" s="293"/>
      <c r="M635" s="294"/>
      <c r="N635" s="295"/>
      <c r="O635" s="295"/>
      <c r="P635" s="295"/>
      <c r="Q635" s="295"/>
      <c r="R635" s="295"/>
      <c r="S635" s="295"/>
      <c r="T635" s="296"/>
      <c r="AT635" s="297" t="s">
        <v>428</v>
      </c>
      <c r="AU635" s="297" t="s">
        <v>86</v>
      </c>
      <c r="AV635" s="15" t="s">
        <v>422</v>
      </c>
      <c r="AW635" s="15" t="s">
        <v>39</v>
      </c>
      <c r="AX635" s="15" t="s">
        <v>83</v>
      </c>
      <c r="AY635" s="297" t="s">
        <v>414</v>
      </c>
    </row>
    <row r="636" s="1" customFormat="1" ht="25.5" customHeight="1">
      <c r="B636" s="47"/>
      <c r="C636" s="298" t="s">
        <v>1712</v>
      </c>
      <c r="D636" s="298" t="s">
        <v>841</v>
      </c>
      <c r="E636" s="299" t="s">
        <v>7329</v>
      </c>
      <c r="F636" s="300" t="s">
        <v>7330</v>
      </c>
      <c r="G636" s="301" t="s">
        <v>4084</v>
      </c>
      <c r="H636" s="302">
        <v>108</v>
      </c>
      <c r="I636" s="303"/>
      <c r="J636" s="304">
        <f>ROUND(I636*H636,2)</f>
        <v>0</v>
      </c>
      <c r="K636" s="300" t="s">
        <v>21</v>
      </c>
      <c r="L636" s="305"/>
      <c r="M636" s="306" t="s">
        <v>21</v>
      </c>
      <c r="N636" s="307" t="s">
        <v>47</v>
      </c>
      <c r="O636" s="48"/>
      <c r="P636" s="249">
        <f>O636*H636</f>
        <v>0</v>
      </c>
      <c r="Q636" s="249">
        <v>0</v>
      </c>
      <c r="R636" s="249">
        <f>Q636*H636</f>
        <v>0</v>
      </c>
      <c r="S636" s="249">
        <v>0</v>
      </c>
      <c r="T636" s="250">
        <f>S636*H636</f>
        <v>0</v>
      </c>
      <c r="AR636" s="25" t="s">
        <v>818</v>
      </c>
      <c r="AT636" s="25" t="s">
        <v>841</v>
      </c>
      <c r="AU636" s="25" t="s">
        <v>86</v>
      </c>
      <c r="AY636" s="25" t="s">
        <v>414</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690</v>
      </c>
      <c r="BM636" s="25" t="s">
        <v>7331</v>
      </c>
    </row>
    <row r="637" s="12" customFormat="1">
      <c r="B637" s="255"/>
      <c r="C637" s="256"/>
      <c r="D637" s="252" t="s">
        <v>428</v>
      </c>
      <c r="E637" s="257" t="s">
        <v>21</v>
      </c>
      <c r="F637" s="258" t="s">
        <v>6992</v>
      </c>
      <c r="G637" s="256"/>
      <c r="H637" s="257" t="s">
        <v>21</v>
      </c>
      <c r="I637" s="259"/>
      <c r="J637" s="256"/>
      <c r="K637" s="256"/>
      <c r="L637" s="260"/>
      <c r="M637" s="261"/>
      <c r="N637" s="262"/>
      <c r="O637" s="262"/>
      <c r="P637" s="262"/>
      <c r="Q637" s="262"/>
      <c r="R637" s="262"/>
      <c r="S637" s="262"/>
      <c r="T637" s="263"/>
      <c r="AT637" s="264" t="s">
        <v>428</v>
      </c>
      <c r="AU637" s="264" t="s">
        <v>86</v>
      </c>
      <c r="AV637" s="12" t="s">
        <v>83</v>
      </c>
      <c r="AW637" s="12" t="s">
        <v>39</v>
      </c>
      <c r="AX637" s="12" t="s">
        <v>76</v>
      </c>
      <c r="AY637" s="264" t="s">
        <v>414</v>
      </c>
    </row>
    <row r="638" s="13" customFormat="1">
      <c r="B638" s="265"/>
      <c r="C638" s="266"/>
      <c r="D638" s="252" t="s">
        <v>428</v>
      </c>
      <c r="E638" s="267" t="s">
        <v>21</v>
      </c>
      <c r="F638" s="268" t="s">
        <v>1457</v>
      </c>
      <c r="G638" s="266"/>
      <c r="H638" s="269">
        <v>108</v>
      </c>
      <c r="I638" s="270"/>
      <c r="J638" s="266"/>
      <c r="K638" s="266"/>
      <c r="L638" s="271"/>
      <c r="M638" s="272"/>
      <c r="N638" s="273"/>
      <c r="O638" s="273"/>
      <c r="P638" s="273"/>
      <c r="Q638" s="273"/>
      <c r="R638" s="273"/>
      <c r="S638" s="273"/>
      <c r="T638" s="274"/>
      <c r="AT638" s="275" t="s">
        <v>428</v>
      </c>
      <c r="AU638" s="275" t="s">
        <v>86</v>
      </c>
      <c r="AV638" s="13" t="s">
        <v>86</v>
      </c>
      <c r="AW638" s="13" t="s">
        <v>39</v>
      </c>
      <c r="AX638" s="13" t="s">
        <v>83</v>
      </c>
      <c r="AY638" s="275" t="s">
        <v>414</v>
      </c>
    </row>
    <row r="639" s="1" customFormat="1" ht="25.5" customHeight="1">
      <c r="B639" s="47"/>
      <c r="C639" s="298" t="s">
        <v>1719</v>
      </c>
      <c r="D639" s="298" t="s">
        <v>841</v>
      </c>
      <c r="E639" s="299" t="s">
        <v>7332</v>
      </c>
      <c r="F639" s="300" t="s">
        <v>7333</v>
      </c>
      <c r="G639" s="301" t="s">
        <v>4084</v>
      </c>
      <c r="H639" s="302">
        <v>28</v>
      </c>
      <c r="I639" s="303"/>
      <c r="J639" s="304">
        <f>ROUND(I639*H639,2)</f>
        <v>0</v>
      </c>
      <c r="K639" s="300" t="s">
        <v>21</v>
      </c>
      <c r="L639" s="305"/>
      <c r="M639" s="306" t="s">
        <v>21</v>
      </c>
      <c r="N639" s="307" t="s">
        <v>47</v>
      </c>
      <c r="O639" s="48"/>
      <c r="P639" s="249">
        <f>O639*H639</f>
        <v>0</v>
      </c>
      <c r="Q639" s="249">
        <v>0</v>
      </c>
      <c r="R639" s="249">
        <f>Q639*H639</f>
        <v>0</v>
      </c>
      <c r="S639" s="249">
        <v>0</v>
      </c>
      <c r="T639" s="250">
        <f>S639*H639</f>
        <v>0</v>
      </c>
      <c r="AR639" s="25" t="s">
        <v>818</v>
      </c>
      <c r="AT639" s="25" t="s">
        <v>841</v>
      </c>
      <c r="AU639" s="25" t="s">
        <v>86</v>
      </c>
      <c r="AY639" s="25" t="s">
        <v>414</v>
      </c>
      <c r="BE639" s="251">
        <f>IF(N639="základní",J639,0)</f>
        <v>0</v>
      </c>
      <c r="BF639" s="251">
        <f>IF(N639="snížená",J639,0)</f>
        <v>0</v>
      </c>
      <c r="BG639" s="251">
        <f>IF(N639="zákl. přenesená",J639,0)</f>
        <v>0</v>
      </c>
      <c r="BH639" s="251">
        <f>IF(N639="sníž. přenesená",J639,0)</f>
        <v>0</v>
      </c>
      <c r="BI639" s="251">
        <f>IF(N639="nulová",J639,0)</f>
        <v>0</v>
      </c>
      <c r="BJ639" s="25" t="s">
        <v>83</v>
      </c>
      <c r="BK639" s="251">
        <f>ROUND(I639*H639,2)</f>
        <v>0</v>
      </c>
      <c r="BL639" s="25" t="s">
        <v>690</v>
      </c>
      <c r="BM639" s="25" t="s">
        <v>7334</v>
      </c>
    </row>
    <row r="640" s="12" customFormat="1">
      <c r="B640" s="255"/>
      <c r="C640" s="256"/>
      <c r="D640" s="252" t="s">
        <v>428</v>
      </c>
      <c r="E640" s="257" t="s">
        <v>21</v>
      </c>
      <c r="F640" s="258" t="s">
        <v>6992</v>
      </c>
      <c r="G640" s="256"/>
      <c r="H640" s="257" t="s">
        <v>21</v>
      </c>
      <c r="I640" s="259"/>
      <c r="J640" s="256"/>
      <c r="K640" s="256"/>
      <c r="L640" s="260"/>
      <c r="M640" s="261"/>
      <c r="N640" s="262"/>
      <c r="O640" s="262"/>
      <c r="P640" s="262"/>
      <c r="Q640" s="262"/>
      <c r="R640" s="262"/>
      <c r="S640" s="262"/>
      <c r="T640" s="263"/>
      <c r="AT640" s="264" t="s">
        <v>428</v>
      </c>
      <c r="AU640" s="264" t="s">
        <v>86</v>
      </c>
      <c r="AV640" s="12" t="s">
        <v>83</v>
      </c>
      <c r="AW640" s="12" t="s">
        <v>39</v>
      </c>
      <c r="AX640" s="12" t="s">
        <v>76</v>
      </c>
      <c r="AY640" s="264" t="s">
        <v>414</v>
      </c>
    </row>
    <row r="641" s="13" customFormat="1">
      <c r="B641" s="265"/>
      <c r="C641" s="266"/>
      <c r="D641" s="252" t="s">
        <v>428</v>
      </c>
      <c r="E641" s="267" t="s">
        <v>21</v>
      </c>
      <c r="F641" s="268" t="s">
        <v>799</v>
      </c>
      <c r="G641" s="266"/>
      <c r="H641" s="269">
        <v>28</v>
      </c>
      <c r="I641" s="270"/>
      <c r="J641" s="266"/>
      <c r="K641" s="266"/>
      <c r="L641" s="271"/>
      <c r="M641" s="272"/>
      <c r="N641" s="273"/>
      <c r="O641" s="273"/>
      <c r="P641" s="273"/>
      <c r="Q641" s="273"/>
      <c r="R641" s="273"/>
      <c r="S641" s="273"/>
      <c r="T641" s="274"/>
      <c r="AT641" s="275" t="s">
        <v>428</v>
      </c>
      <c r="AU641" s="275" t="s">
        <v>86</v>
      </c>
      <c r="AV641" s="13" t="s">
        <v>86</v>
      </c>
      <c r="AW641" s="13" t="s">
        <v>39</v>
      </c>
      <c r="AX641" s="13" t="s">
        <v>76</v>
      </c>
      <c r="AY641" s="275" t="s">
        <v>414</v>
      </c>
    </row>
    <row r="642" s="15" customFormat="1">
      <c r="B642" s="287"/>
      <c r="C642" s="288"/>
      <c r="D642" s="252" t="s">
        <v>428</v>
      </c>
      <c r="E642" s="289" t="s">
        <v>21</v>
      </c>
      <c r="F642" s="290" t="s">
        <v>235</v>
      </c>
      <c r="G642" s="288"/>
      <c r="H642" s="291">
        <v>28</v>
      </c>
      <c r="I642" s="292"/>
      <c r="J642" s="288"/>
      <c r="K642" s="288"/>
      <c r="L642" s="293"/>
      <c r="M642" s="294"/>
      <c r="N642" s="295"/>
      <c r="O642" s="295"/>
      <c r="P642" s="295"/>
      <c r="Q642" s="295"/>
      <c r="R642" s="295"/>
      <c r="S642" s="295"/>
      <c r="T642" s="296"/>
      <c r="AT642" s="297" t="s">
        <v>428</v>
      </c>
      <c r="AU642" s="297" t="s">
        <v>86</v>
      </c>
      <c r="AV642" s="15" t="s">
        <v>422</v>
      </c>
      <c r="AW642" s="15" t="s">
        <v>39</v>
      </c>
      <c r="AX642" s="15" t="s">
        <v>83</v>
      </c>
      <c r="AY642" s="297" t="s">
        <v>414</v>
      </c>
    </row>
    <row r="643" s="1" customFormat="1" ht="16.5" customHeight="1">
      <c r="B643" s="47"/>
      <c r="C643" s="298" t="s">
        <v>1724</v>
      </c>
      <c r="D643" s="298" t="s">
        <v>841</v>
      </c>
      <c r="E643" s="299" t="s">
        <v>7335</v>
      </c>
      <c r="F643" s="300" t="s">
        <v>7336</v>
      </c>
      <c r="G643" s="301" t="s">
        <v>4084</v>
      </c>
      <c r="H643" s="302">
        <v>128</v>
      </c>
      <c r="I643" s="303"/>
      <c r="J643" s="304">
        <f>ROUND(I643*H643,2)</f>
        <v>0</v>
      </c>
      <c r="K643" s="300" t="s">
        <v>21</v>
      </c>
      <c r="L643" s="305"/>
      <c r="M643" s="306" t="s">
        <v>21</v>
      </c>
      <c r="N643" s="307" t="s">
        <v>47</v>
      </c>
      <c r="O643" s="48"/>
      <c r="P643" s="249">
        <f>O643*H643</f>
        <v>0</v>
      </c>
      <c r="Q643" s="249">
        <v>0</v>
      </c>
      <c r="R643" s="249">
        <f>Q643*H643</f>
        <v>0</v>
      </c>
      <c r="S643" s="249">
        <v>0</v>
      </c>
      <c r="T643" s="250">
        <f>S643*H643</f>
        <v>0</v>
      </c>
      <c r="AR643" s="25" t="s">
        <v>818</v>
      </c>
      <c r="AT643" s="25" t="s">
        <v>841</v>
      </c>
      <c r="AU643" s="25" t="s">
        <v>86</v>
      </c>
      <c r="AY643" s="25" t="s">
        <v>414</v>
      </c>
      <c r="BE643" s="251">
        <f>IF(N643="základní",J643,0)</f>
        <v>0</v>
      </c>
      <c r="BF643" s="251">
        <f>IF(N643="snížená",J643,0)</f>
        <v>0</v>
      </c>
      <c r="BG643" s="251">
        <f>IF(N643="zákl. přenesená",J643,0)</f>
        <v>0</v>
      </c>
      <c r="BH643" s="251">
        <f>IF(N643="sníž. přenesená",J643,0)</f>
        <v>0</v>
      </c>
      <c r="BI643" s="251">
        <f>IF(N643="nulová",J643,0)</f>
        <v>0</v>
      </c>
      <c r="BJ643" s="25" t="s">
        <v>83</v>
      </c>
      <c r="BK643" s="251">
        <f>ROUND(I643*H643,2)</f>
        <v>0</v>
      </c>
      <c r="BL643" s="25" t="s">
        <v>690</v>
      </c>
      <c r="BM643" s="25" t="s">
        <v>7337</v>
      </c>
    </row>
    <row r="644" s="12" customFormat="1">
      <c r="B644" s="255"/>
      <c r="C644" s="256"/>
      <c r="D644" s="252" t="s">
        <v>428</v>
      </c>
      <c r="E644" s="257" t="s">
        <v>21</v>
      </c>
      <c r="F644" s="258" t="s">
        <v>6992</v>
      </c>
      <c r="G644" s="256"/>
      <c r="H644" s="257" t="s">
        <v>21</v>
      </c>
      <c r="I644" s="259"/>
      <c r="J644" s="256"/>
      <c r="K644" s="256"/>
      <c r="L644" s="260"/>
      <c r="M644" s="261"/>
      <c r="N644" s="262"/>
      <c r="O644" s="262"/>
      <c r="P644" s="262"/>
      <c r="Q644" s="262"/>
      <c r="R644" s="262"/>
      <c r="S644" s="262"/>
      <c r="T644" s="263"/>
      <c r="AT644" s="264" t="s">
        <v>428</v>
      </c>
      <c r="AU644" s="264" t="s">
        <v>86</v>
      </c>
      <c r="AV644" s="12" t="s">
        <v>83</v>
      </c>
      <c r="AW644" s="12" t="s">
        <v>39</v>
      </c>
      <c r="AX644" s="12" t="s">
        <v>76</v>
      </c>
      <c r="AY644" s="264" t="s">
        <v>414</v>
      </c>
    </row>
    <row r="645" s="13" customFormat="1">
      <c r="B645" s="265"/>
      <c r="C645" s="266"/>
      <c r="D645" s="252" t="s">
        <v>428</v>
      </c>
      <c r="E645" s="267" t="s">
        <v>21</v>
      </c>
      <c r="F645" s="268" t="s">
        <v>1614</v>
      </c>
      <c r="G645" s="266"/>
      <c r="H645" s="269">
        <v>128</v>
      </c>
      <c r="I645" s="270"/>
      <c r="J645" s="266"/>
      <c r="K645" s="266"/>
      <c r="L645" s="271"/>
      <c r="M645" s="272"/>
      <c r="N645" s="273"/>
      <c r="O645" s="273"/>
      <c r="P645" s="273"/>
      <c r="Q645" s="273"/>
      <c r="R645" s="273"/>
      <c r="S645" s="273"/>
      <c r="T645" s="274"/>
      <c r="AT645" s="275" t="s">
        <v>428</v>
      </c>
      <c r="AU645" s="275" t="s">
        <v>86</v>
      </c>
      <c r="AV645" s="13" t="s">
        <v>86</v>
      </c>
      <c r="AW645" s="13" t="s">
        <v>39</v>
      </c>
      <c r="AX645" s="13" t="s">
        <v>83</v>
      </c>
      <c r="AY645" s="275" t="s">
        <v>414</v>
      </c>
    </row>
    <row r="646" s="1" customFormat="1" ht="16.5" customHeight="1">
      <c r="B646" s="47"/>
      <c r="C646" s="298" t="s">
        <v>1729</v>
      </c>
      <c r="D646" s="298" t="s">
        <v>841</v>
      </c>
      <c r="E646" s="299" t="s">
        <v>7338</v>
      </c>
      <c r="F646" s="300" t="s">
        <v>7339</v>
      </c>
      <c r="G646" s="301" t="s">
        <v>4084</v>
      </c>
      <c r="H646" s="302">
        <v>53</v>
      </c>
      <c r="I646" s="303"/>
      <c r="J646" s="304">
        <f>ROUND(I646*H646,2)</f>
        <v>0</v>
      </c>
      <c r="K646" s="300" t="s">
        <v>21</v>
      </c>
      <c r="L646" s="305"/>
      <c r="M646" s="306" t="s">
        <v>21</v>
      </c>
      <c r="N646" s="307" t="s">
        <v>47</v>
      </c>
      <c r="O646" s="48"/>
      <c r="P646" s="249">
        <f>O646*H646</f>
        <v>0</v>
      </c>
      <c r="Q646" s="249">
        <v>0</v>
      </c>
      <c r="R646" s="249">
        <f>Q646*H646</f>
        <v>0</v>
      </c>
      <c r="S646" s="249">
        <v>0</v>
      </c>
      <c r="T646" s="250">
        <f>S646*H646</f>
        <v>0</v>
      </c>
      <c r="AR646" s="25" t="s">
        <v>818</v>
      </c>
      <c r="AT646" s="25" t="s">
        <v>841</v>
      </c>
      <c r="AU646" s="25" t="s">
        <v>86</v>
      </c>
      <c r="AY646" s="25" t="s">
        <v>414</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690</v>
      </c>
      <c r="BM646" s="25" t="s">
        <v>7340</v>
      </c>
    </row>
    <row r="647" s="12" customFormat="1">
      <c r="B647" s="255"/>
      <c r="C647" s="256"/>
      <c r="D647" s="252" t="s">
        <v>428</v>
      </c>
      <c r="E647" s="257" t="s">
        <v>21</v>
      </c>
      <c r="F647" s="258" t="s">
        <v>6992</v>
      </c>
      <c r="G647" s="256"/>
      <c r="H647" s="257" t="s">
        <v>21</v>
      </c>
      <c r="I647" s="259"/>
      <c r="J647" s="256"/>
      <c r="K647" s="256"/>
      <c r="L647" s="260"/>
      <c r="M647" s="261"/>
      <c r="N647" s="262"/>
      <c r="O647" s="262"/>
      <c r="P647" s="262"/>
      <c r="Q647" s="262"/>
      <c r="R647" s="262"/>
      <c r="S647" s="262"/>
      <c r="T647" s="263"/>
      <c r="AT647" s="264" t="s">
        <v>428</v>
      </c>
      <c r="AU647" s="264" t="s">
        <v>86</v>
      </c>
      <c r="AV647" s="12" t="s">
        <v>83</v>
      </c>
      <c r="AW647" s="12" t="s">
        <v>39</v>
      </c>
      <c r="AX647" s="12" t="s">
        <v>76</v>
      </c>
      <c r="AY647" s="264" t="s">
        <v>414</v>
      </c>
    </row>
    <row r="648" s="13" customFormat="1">
      <c r="B648" s="265"/>
      <c r="C648" s="266"/>
      <c r="D648" s="252" t="s">
        <v>428</v>
      </c>
      <c r="E648" s="267" t="s">
        <v>21</v>
      </c>
      <c r="F648" s="268" t="s">
        <v>1024</v>
      </c>
      <c r="G648" s="266"/>
      <c r="H648" s="269">
        <v>53</v>
      </c>
      <c r="I648" s="270"/>
      <c r="J648" s="266"/>
      <c r="K648" s="266"/>
      <c r="L648" s="271"/>
      <c r="M648" s="272"/>
      <c r="N648" s="273"/>
      <c r="O648" s="273"/>
      <c r="P648" s="273"/>
      <c r="Q648" s="273"/>
      <c r="R648" s="273"/>
      <c r="S648" s="273"/>
      <c r="T648" s="274"/>
      <c r="AT648" s="275" t="s">
        <v>428</v>
      </c>
      <c r="AU648" s="275" t="s">
        <v>86</v>
      </c>
      <c r="AV648" s="13" t="s">
        <v>86</v>
      </c>
      <c r="AW648" s="13" t="s">
        <v>39</v>
      </c>
      <c r="AX648" s="13" t="s">
        <v>76</v>
      </c>
      <c r="AY648" s="275" t="s">
        <v>414</v>
      </c>
    </row>
    <row r="649" s="15" customFormat="1">
      <c r="B649" s="287"/>
      <c r="C649" s="288"/>
      <c r="D649" s="252" t="s">
        <v>428</v>
      </c>
      <c r="E649" s="289" t="s">
        <v>21</v>
      </c>
      <c r="F649" s="290" t="s">
        <v>235</v>
      </c>
      <c r="G649" s="288"/>
      <c r="H649" s="291">
        <v>53</v>
      </c>
      <c r="I649" s="292"/>
      <c r="J649" s="288"/>
      <c r="K649" s="288"/>
      <c r="L649" s="293"/>
      <c r="M649" s="294"/>
      <c r="N649" s="295"/>
      <c r="O649" s="295"/>
      <c r="P649" s="295"/>
      <c r="Q649" s="295"/>
      <c r="R649" s="295"/>
      <c r="S649" s="295"/>
      <c r="T649" s="296"/>
      <c r="AT649" s="297" t="s">
        <v>428</v>
      </c>
      <c r="AU649" s="297" t="s">
        <v>86</v>
      </c>
      <c r="AV649" s="15" t="s">
        <v>422</v>
      </c>
      <c r="AW649" s="15" t="s">
        <v>39</v>
      </c>
      <c r="AX649" s="15" t="s">
        <v>83</v>
      </c>
      <c r="AY649" s="297" t="s">
        <v>414</v>
      </c>
    </row>
    <row r="650" s="1" customFormat="1" ht="16.5" customHeight="1">
      <c r="B650" s="47"/>
      <c r="C650" s="298" t="s">
        <v>1734</v>
      </c>
      <c r="D650" s="298" t="s">
        <v>841</v>
      </c>
      <c r="E650" s="299" t="s">
        <v>7341</v>
      </c>
      <c r="F650" s="300" t="s">
        <v>7342</v>
      </c>
      <c r="G650" s="301" t="s">
        <v>4084</v>
      </c>
      <c r="H650" s="302">
        <v>2</v>
      </c>
      <c r="I650" s="303"/>
      <c r="J650" s="304">
        <f>ROUND(I650*H650,2)</f>
        <v>0</v>
      </c>
      <c r="K650" s="300" t="s">
        <v>21</v>
      </c>
      <c r="L650" s="305"/>
      <c r="M650" s="306" t="s">
        <v>21</v>
      </c>
      <c r="N650" s="307" t="s">
        <v>47</v>
      </c>
      <c r="O650" s="48"/>
      <c r="P650" s="249">
        <f>O650*H650</f>
        <v>0</v>
      </c>
      <c r="Q650" s="249">
        <v>0</v>
      </c>
      <c r="R650" s="249">
        <f>Q650*H650</f>
        <v>0</v>
      </c>
      <c r="S650" s="249">
        <v>0</v>
      </c>
      <c r="T650" s="250">
        <f>S650*H650</f>
        <v>0</v>
      </c>
      <c r="AR650" s="25" t="s">
        <v>818</v>
      </c>
      <c r="AT650" s="25" t="s">
        <v>841</v>
      </c>
      <c r="AU650" s="25" t="s">
        <v>86</v>
      </c>
      <c r="AY650" s="25" t="s">
        <v>414</v>
      </c>
      <c r="BE650" s="251">
        <f>IF(N650="základní",J650,0)</f>
        <v>0</v>
      </c>
      <c r="BF650" s="251">
        <f>IF(N650="snížená",J650,0)</f>
        <v>0</v>
      </c>
      <c r="BG650" s="251">
        <f>IF(N650="zákl. přenesená",J650,0)</f>
        <v>0</v>
      </c>
      <c r="BH650" s="251">
        <f>IF(N650="sníž. přenesená",J650,0)</f>
        <v>0</v>
      </c>
      <c r="BI650" s="251">
        <f>IF(N650="nulová",J650,0)</f>
        <v>0</v>
      </c>
      <c r="BJ650" s="25" t="s">
        <v>83</v>
      </c>
      <c r="BK650" s="251">
        <f>ROUND(I650*H650,2)</f>
        <v>0</v>
      </c>
      <c r="BL650" s="25" t="s">
        <v>690</v>
      </c>
      <c r="BM650" s="25" t="s">
        <v>7343</v>
      </c>
    </row>
    <row r="651" s="12" customFormat="1">
      <c r="B651" s="255"/>
      <c r="C651" s="256"/>
      <c r="D651" s="252" t="s">
        <v>428</v>
      </c>
      <c r="E651" s="257" t="s">
        <v>21</v>
      </c>
      <c r="F651" s="258" t="s">
        <v>6992</v>
      </c>
      <c r="G651" s="256"/>
      <c r="H651" s="257" t="s">
        <v>21</v>
      </c>
      <c r="I651" s="259"/>
      <c r="J651" s="256"/>
      <c r="K651" s="256"/>
      <c r="L651" s="260"/>
      <c r="M651" s="261"/>
      <c r="N651" s="262"/>
      <c r="O651" s="262"/>
      <c r="P651" s="262"/>
      <c r="Q651" s="262"/>
      <c r="R651" s="262"/>
      <c r="S651" s="262"/>
      <c r="T651" s="263"/>
      <c r="AT651" s="264" t="s">
        <v>428</v>
      </c>
      <c r="AU651" s="264" t="s">
        <v>86</v>
      </c>
      <c r="AV651" s="12" t="s">
        <v>83</v>
      </c>
      <c r="AW651" s="12" t="s">
        <v>39</v>
      </c>
      <c r="AX651" s="12" t="s">
        <v>76</v>
      </c>
      <c r="AY651" s="264" t="s">
        <v>414</v>
      </c>
    </row>
    <row r="652" s="13" customFormat="1">
      <c r="B652" s="265"/>
      <c r="C652" s="266"/>
      <c r="D652" s="252" t="s">
        <v>428</v>
      </c>
      <c r="E652" s="267" t="s">
        <v>21</v>
      </c>
      <c r="F652" s="268" t="s">
        <v>86</v>
      </c>
      <c r="G652" s="266"/>
      <c r="H652" s="269">
        <v>2</v>
      </c>
      <c r="I652" s="270"/>
      <c r="J652" s="266"/>
      <c r="K652" s="266"/>
      <c r="L652" s="271"/>
      <c r="M652" s="272"/>
      <c r="N652" s="273"/>
      <c r="O652" s="273"/>
      <c r="P652" s="273"/>
      <c r="Q652" s="273"/>
      <c r="R652" s="273"/>
      <c r="S652" s="273"/>
      <c r="T652" s="274"/>
      <c r="AT652" s="275" t="s">
        <v>428</v>
      </c>
      <c r="AU652" s="275" t="s">
        <v>86</v>
      </c>
      <c r="AV652" s="13" t="s">
        <v>86</v>
      </c>
      <c r="AW652" s="13" t="s">
        <v>39</v>
      </c>
      <c r="AX652" s="13" t="s">
        <v>83</v>
      </c>
      <c r="AY652" s="275" t="s">
        <v>414</v>
      </c>
    </row>
    <row r="653" s="1" customFormat="1" ht="16.5" customHeight="1">
      <c r="B653" s="47"/>
      <c r="C653" s="298" t="s">
        <v>1739</v>
      </c>
      <c r="D653" s="298" t="s">
        <v>841</v>
      </c>
      <c r="E653" s="299" t="s">
        <v>7344</v>
      </c>
      <c r="F653" s="300" t="s">
        <v>7345</v>
      </c>
      <c r="G653" s="301" t="s">
        <v>145</v>
      </c>
      <c r="H653" s="302">
        <v>50</v>
      </c>
      <c r="I653" s="303"/>
      <c r="J653" s="304">
        <f>ROUND(I653*H653,2)</f>
        <v>0</v>
      </c>
      <c r="K653" s="300" t="s">
        <v>21</v>
      </c>
      <c r="L653" s="305"/>
      <c r="M653" s="306" t="s">
        <v>21</v>
      </c>
      <c r="N653" s="307" t="s">
        <v>47</v>
      </c>
      <c r="O653" s="48"/>
      <c r="P653" s="249">
        <f>O653*H653</f>
        <v>0</v>
      </c>
      <c r="Q653" s="249">
        <v>0</v>
      </c>
      <c r="R653" s="249">
        <f>Q653*H653</f>
        <v>0</v>
      </c>
      <c r="S653" s="249">
        <v>0</v>
      </c>
      <c r="T653" s="250">
        <f>S653*H653</f>
        <v>0</v>
      </c>
      <c r="AR653" s="25" t="s">
        <v>818</v>
      </c>
      <c r="AT653" s="25" t="s">
        <v>841</v>
      </c>
      <c r="AU653" s="25" t="s">
        <v>86</v>
      </c>
      <c r="AY653" s="25" t="s">
        <v>414</v>
      </c>
      <c r="BE653" s="251">
        <f>IF(N653="základní",J653,0)</f>
        <v>0</v>
      </c>
      <c r="BF653" s="251">
        <f>IF(N653="snížená",J653,0)</f>
        <v>0</v>
      </c>
      <c r="BG653" s="251">
        <f>IF(N653="zákl. přenesená",J653,0)</f>
        <v>0</v>
      </c>
      <c r="BH653" s="251">
        <f>IF(N653="sníž. přenesená",J653,0)</f>
        <v>0</v>
      </c>
      <c r="BI653" s="251">
        <f>IF(N653="nulová",J653,0)</f>
        <v>0</v>
      </c>
      <c r="BJ653" s="25" t="s">
        <v>83</v>
      </c>
      <c r="BK653" s="251">
        <f>ROUND(I653*H653,2)</f>
        <v>0</v>
      </c>
      <c r="BL653" s="25" t="s">
        <v>690</v>
      </c>
      <c r="BM653" s="25" t="s">
        <v>7346</v>
      </c>
    </row>
    <row r="654" s="12" customFormat="1">
      <c r="B654" s="255"/>
      <c r="C654" s="256"/>
      <c r="D654" s="252" t="s">
        <v>428</v>
      </c>
      <c r="E654" s="257" t="s">
        <v>21</v>
      </c>
      <c r="F654" s="258" t="s">
        <v>6992</v>
      </c>
      <c r="G654" s="256"/>
      <c r="H654" s="257" t="s">
        <v>21</v>
      </c>
      <c r="I654" s="259"/>
      <c r="J654" s="256"/>
      <c r="K654" s="256"/>
      <c r="L654" s="260"/>
      <c r="M654" s="261"/>
      <c r="N654" s="262"/>
      <c r="O654" s="262"/>
      <c r="P654" s="262"/>
      <c r="Q654" s="262"/>
      <c r="R654" s="262"/>
      <c r="S654" s="262"/>
      <c r="T654" s="263"/>
      <c r="AT654" s="264" t="s">
        <v>428</v>
      </c>
      <c r="AU654" s="264" t="s">
        <v>86</v>
      </c>
      <c r="AV654" s="12" t="s">
        <v>83</v>
      </c>
      <c r="AW654" s="12" t="s">
        <v>39</v>
      </c>
      <c r="AX654" s="12" t="s">
        <v>76</v>
      </c>
      <c r="AY654" s="264" t="s">
        <v>414</v>
      </c>
    </row>
    <row r="655" s="13" customFormat="1">
      <c r="B655" s="265"/>
      <c r="C655" s="266"/>
      <c r="D655" s="252" t="s">
        <v>428</v>
      </c>
      <c r="E655" s="267" t="s">
        <v>21</v>
      </c>
      <c r="F655" s="268" t="s">
        <v>1003</v>
      </c>
      <c r="G655" s="266"/>
      <c r="H655" s="269">
        <v>50</v>
      </c>
      <c r="I655" s="270"/>
      <c r="J655" s="266"/>
      <c r="K655" s="266"/>
      <c r="L655" s="271"/>
      <c r="M655" s="272"/>
      <c r="N655" s="273"/>
      <c r="O655" s="273"/>
      <c r="P655" s="273"/>
      <c r="Q655" s="273"/>
      <c r="R655" s="273"/>
      <c r="S655" s="273"/>
      <c r="T655" s="274"/>
      <c r="AT655" s="275" t="s">
        <v>428</v>
      </c>
      <c r="AU655" s="275" t="s">
        <v>86</v>
      </c>
      <c r="AV655" s="13" t="s">
        <v>86</v>
      </c>
      <c r="AW655" s="13" t="s">
        <v>39</v>
      </c>
      <c r="AX655" s="13" t="s">
        <v>76</v>
      </c>
      <c r="AY655" s="275" t="s">
        <v>414</v>
      </c>
    </row>
    <row r="656" s="15" customFormat="1">
      <c r="B656" s="287"/>
      <c r="C656" s="288"/>
      <c r="D656" s="252" t="s">
        <v>428</v>
      </c>
      <c r="E656" s="289" t="s">
        <v>21</v>
      </c>
      <c r="F656" s="290" t="s">
        <v>235</v>
      </c>
      <c r="G656" s="288"/>
      <c r="H656" s="291">
        <v>50</v>
      </c>
      <c r="I656" s="292"/>
      <c r="J656" s="288"/>
      <c r="K656" s="288"/>
      <c r="L656" s="293"/>
      <c r="M656" s="294"/>
      <c r="N656" s="295"/>
      <c r="O656" s="295"/>
      <c r="P656" s="295"/>
      <c r="Q656" s="295"/>
      <c r="R656" s="295"/>
      <c r="S656" s="295"/>
      <c r="T656" s="296"/>
      <c r="AT656" s="297" t="s">
        <v>428</v>
      </c>
      <c r="AU656" s="297" t="s">
        <v>86</v>
      </c>
      <c r="AV656" s="15" t="s">
        <v>422</v>
      </c>
      <c r="AW656" s="15" t="s">
        <v>39</v>
      </c>
      <c r="AX656" s="15" t="s">
        <v>83</v>
      </c>
      <c r="AY656" s="297" t="s">
        <v>414</v>
      </c>
    </row>
    <row r="657" s="1" customFormat="1" ht="16.5" customHeight="1">
      <c r="B657" s="47"/>
      <c r="C657" s="298" t="s">
        <v>1744</v>
      </c>
      <c r="D657" s="298" t="s">
        <v>841</v>
      </c>
      <c r="E657" s="299" t="s">
        <v>7347</v>
      </c>
      <c r="F657" s="300" t="s">
        <v>7348</v>
      </c>
      <c r="G657" s="301" t="s">
        <v>145</v>
      </c>
      <c r="H657" s="302">
        <v>50</v>
      </c>
      <c r="I657" s="303"/>
      <c r="J657" s="304">
        <f>ROUND(I657*H657,2)</f>
        <v>0</v>
      </c>
      <c r="K657" s="300" t="s">
        <v>21</v>
      </c>
      <c r="L657" s="305"/>
      <c r="M657" s="306" t="s">
        <v>21</v>
      </c>
      <c r="N657" s="307" t="s">
        <v>47</v>
      </c>
      <c r="O657" s="48"/>
      <c r="P657" s="249">
        <f>O657*H657</f>
        <v>0</v>
      </c>
      <c r="Q657" s="249">
        <v>0</v>
      </c>
      <c r="R657" s="249">
        <f>Q657*H657</f>
        <v>0</v>
      </c>
      <c r="S657" s="249">
        <v>0</v>
      </c>
      <c r="T657" s="250">
        <f>S657*H657</f>
        <v>0</v>
      </c>
      <c r="AR657" s="25" t="s">
        <v>818</v>
      </c>
      <c r="AT657" s="25" t="s">
        <v>841</v>
      </c>
      <c r="AU657" s="25" t="s">
        <v>86</v>
      </c>
      <c r="AY657" s="25" t="s">
        <v>414</v>
      </c>
      <c r="BE657" s="251">
        <f>IF(N657="základní",J657,0)</f>
        <v>0</v>
      </c>
      <c r="BF657" s="251">
        <f>IF(N657="snížená",J657,0)</f>
        <v>0</v>
      </c>
      <c r="BG657" s="251">
        <f>IF(N657="zákl. přenesená",J657,0)</f>
        <v>0</v>
      </c>
      <c r="BH657" s="251">
        <f>IF(N657="sníž. přenesená",J657,0)</f>
        <v>0</v>
      </c>
      <c r="BI657" s="251">
        <f>IF(N657="nulová",J657,0)</f>
        <v>0</v>
      </c>
      <c r="BJ657" s="25" t="s">
        <v>83</v>
      </c>
      <c r="BK657" s="251">
        <f>ROUND(I657*H657,2)</f>
        <v>0</v>
      </c>
      <c r="BL657" s="25" t="s">
        <v>690</v>
      </c>
      <c r="BM657" s="25" t="s">
        <v>7349</v>
      </c>
    </row>
    <row r="658" s="12" customFormat="1">
      <c r="B658" s="255"/>
      <c r="C658" s="256"/>
      <c r="D658" s="252" t="s">
        <v>428</v>
      </c>
      <c r="E658" s="257" t="s">
        <v>21</v>
      </c>
      <c r="F658" s="258" t="s">
        <v>6992</v>
      </c>
      <c r="G658" s="256"/>
      <c r="H658" s="257" t="s">
        <v>21</v>
      </c>
      <c r="I658" s="259"/>
      <c r="J658" s="256"/>
      <c r="K658" s="256"/>
      <c r="L658" s="260"/>
      <c r="M658" s="261"/>
      <c r="N658" s="262"/>
      <c r="O658" s="262"/>
      <c r="P658" s="262"/>
      <c r="Q658" s="262"/>
      <c r="R658" s="262"/>
      <c r="S658" s="262"/>
      <c r="T658" s="263"/>
      <c r="AT658" s="264" t="s">
        <v>428</v>
      </c>
      <c r="AU658" s="264" t="s">
        <v>86</v>
      </c>
      <c r="AV658" s="12" t="s">
        <v>83</v>
      </c>
      <c r="AW658" s="12" t="s">
        <v>39</v>
      </c>
      <c r="AX658" s="12" t="s">
        <v>76</v>
      </c>
      <c r="AY658" s="264" t="s">
        <v>414</v>
      </c>
    </row>
    <row r="659" s="13" customFormat="1">
      <c r="B659" s="265"/>
      <c r="C659" s="266"/>
      <c r="D659" s="252" t="s">
        <v>428</v>
      </c>
      <c r="E659" s="267" t="s">
        <v>21</v>
      </c>
      <c r="F659" s="268" t="s">
        <v>5399</v>
      </c>
      <c r="G659" s="266"/>
      <c r="H659" s="269">
        <v>50</v>
      </c>
      <c r="I659" s="270"/>
      <c r="J659" s="266"/>
      <c r="K659" s="266"/>
      <c r="L659" s="271"/>
      <c r="M659" s="272"/>
      <c r="N659" s="273"/>
      <c r="O659" s="273"/>
      <c r="P659" s="273"/>
      <c r="Q659" s="273"/>
      <c r="R659" s="273"/>
      <c r="S659" s="273"/>
      <c r="T659" s="274"/>
      <c r="AT659" s="275" t="s">
        <v>428</v>
      </c>
      <c r="AU659" s="275" t="s">
        <v>86</v>
      </c>
      <c r="AV659" s="13" t="s">
        <v>86</v>
      </c>
      <c r="AW659" s="13" t="s">
        <v>39</v>
      </c>
      <c r="AX659" s="13" t="s">
        <v>83</v>
      </c>
      <c r="AY659" s="275" t="s">
        <v>414</v>
      </c>
    </row>
    <row r="660" s="1" customFormat="1" ht="16.5" customHeight="1">
      <c r="B660" s="47"/>
      <c r="C660" s="298" t="s">
        <v>1748</v>
      </c>
      <c r="D660" s="298" t="s">
        <v>841</v>
      </c>
      <c r="E660" s="299" t="s">
        <v>7350</v>
      </c>
      <c r="F660" s="300" t="s">
        <v>7351</v>
      </c>
      <c r="G660" s="301" t="s">
        <v>145</v>
      </c>
      <c r="H660" s="302">
        <v>2</v>
      </c>
      <c r="I660" s="303"/>
      <c r="J660" s="304">
        <f>ROUND(I660*H660,2)</f>
        <v>0</v>
      </c>
      <c r="K660" s="300" t="s">
        <v>21</v>
      </c>
      <c r="L660" s="305"/>
      <c r="M660" s="306" t="s">
        <v>21</v>
      </c>
      <c r="N660" s="307" t="s">
        <v>47</v>
      </c>
      <c r="O660" s="48"/>
      <c r="P660" s="249">
        <f>O660*H660</f>
        <v>0</v>
      </c>
      <c r="Q660" s="249">
        <v>0</v>
      </c>
      <c r="R660" s="249">
        <f>Q660*H660</f>
        <v>0</v>
      </c>
      <c r="S660" s="249">
        <v>0</v>
      </c>
      <c r="T660" s="250">
        <f>S660*H660</f>
        <v>0</v>
      </c>
      <c r="AR660" s="25" t="s">
        <v>818</v>
      </c>
      <c r="AT660" s="25" t="s">
        <v>841</v>
      </c>
      <c r="AU660" s="25" t="s">
        <v>86</v>
      </c>
      <c r="AY660" s="25" t="s">
        <v>414</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690</v>
      </c>
      <c r="BM660" s="25" t="s">
        <v>7352</v>
      </c>
    </row>
    <row r="661" s="12" customFormat="1">
      <c r="B661" s="255"/>
      <c r="C661" s="256"/>
      <c r="D661" s="252" t="s">
        <v>428</v>
      </c>
      <c r="E661" s="257" t="s">
        <v>21</v>
      </c>
      <c r="F661" s="258" t="s">
        <v>6992</v>
      </c>
      <c r="G661" s="256"/>
      <c r="H661" s="257" t="s">
        <v>21</v>
      </c>
      <c r="I661" s="259"/>
      <c r="J661" s="256"/>
      <c r="K661" s="256"/>
      <c r="L661" s="260"/>
      <c r="M661" s="261"/>
      <c r="N661" s="262"/>
      <c r="O661" s="262"/>
      <c r="P661" s="262"/>
      <c r="Q661" s="262"/>
      <c r="R661" s="262"/>
      <c r="S661" s="262"/>
      <c r="T661" s="263"/>
      <c r="AT661" s="264" t="s">
        <v>428</v>
      </c>
      <c r="AU661" s="264" t="s">
        <v>86</v>
      </c>
      <c r="AV661" s="12" t="s">
        <v>83</v>
      </c>
      <c r="AW661" s="12" t="s">
        <v>39</v>
      </c>
      <c r="AX661" s="12" t="s">
        <v>76</v>
      </c>
      <c r="AY661" s="264" t="s">
        <v>414</v>
      </c>
    </row>
    <row r="662" s="13" customFormat="1">
      <c r="B662" s="265"/>
      <c r="C662" s="266"/>
      <c r="D662" s="252" t="s">
        <v>428</v>
      </c>
      <c r="E662" s="267" t="s">
        <v>21</v>
      </c>
      <c r="F662" s="268" t="s">
        <v>86</v>
      </c>
      <c r="G662" s="266"/>
      <c r="H662" s="269">
        <v>2</v>
      </c>
      <c r="I662" s="270"/>
      <c r="J662" s="266"/>
      <c r="K662" s="266"/>
      <c r="L662" s="271"/>
      <c r="M662" s="272"/>
      <c r="N662" s="273"/>
      <c r="O662" s="273"/>
      <c r="P662" s="273"/>
      <c r="Q662" s="273"/>
      <c r="R662" s="273"/>
      <c r="S662" s="273"/>
      <c r="T662" s="274"/>
      <c r="AT662" s="275" t="s">
        <v>428</v>
      </c>
      <c r="AU662" s="275" t="s">
        <v>86</v>
      </c>
      <c r="AV662" s="13" t="s">
        <v>86</v>
      </c>
      <c r="AW662" s="13" t="s">
        <v>39</v>
      </c>
      <c r="AX662" s="13" t="s">
        <v>76</v>
      </c>
      <c r="AY662" s="275" t="s">
        <v>414</v>
      </c>
    </row>
    <row r="663" s="15" customFormat="1">
      <c r="B663" s="287"/>
      <c r="C663" s="288"/>
      <c r="D663" s="252" t="s">
        <v>428</v>
      </c>
      <c r="E663" s="289" t="s">
        <v>21</v>
      </c>
      <c r="F663" s="290" t="s">
        <v>235</v>
      </c>
      <c r="G663" s="288"/>
      <c r="H663" s="291">
        <v>2</v>
      </c>
      <c r="I663" s="292"/>
      <c r="J663" s="288"/>
      <c r="K663" s="288"/>
      <c r="L663" s="293"/>
      <c r="M663" s="294"/>
      <c r="N663" s="295"/>
      <c r="O663" s="295"/>
      <c r="P663" s="295"/>
      <c r="Q663" s="295"/>
      <c r="R663" s="295"/>
      <c r="S663" s="295"/>
      <c r="T663" s="296"/>
      <c r="AT663" s="297" t="s">
        <v>428</v>
      </c>
      <c r="AU663" s="297" t="s">
        <v>86</v>
      </c>
      <c r="AV663" s="15" t="s">
        <v>422</v>
      </c>
      <c r="AW663" s="15" t="s">
        <v>39</v>
      </c>
      <c r="AX663" s="15" t="s">
        <v>83</v>
      </c>
      <c r="AY663" s="297" t="s">
        <v>414</v>
      </c>
    </row>
    <row r="664" s="1" customFormat="1" ht="16.5" customHeight="1">
      <c r="B664" s="47"/>
      <c r="C664" s="298" t="s">
        <v>1752</v>
      </c>
      <c r="D664" s="298" t="s">
        <v>841</v>
      </c>
      <c r="E664" s="299" t="s">
        <v>7353</v>
      </c>
      <c r="F664" s="300" t="s">
        <v>7354</v>
      </c>
      <c r="G664" s="301" t="s">
        <v>4084</v>
      </c>
      <c r="H664" s="302">
        <v>2158</v>
      </c>
      <c r="I664" s="303"/>
      <c r="J664" s="304">
        <f>ROUND(I664*H664,2)</f>
        <v>0</v>
      </c>
      <c r="K664" s="300" t="s">
        <v>21</v>
      </c>
      <c r="L664" s="305"/>
      <c r="M664" s="306" t="s">
        <v>21</v>
      </c>
      <c r="N664" s="307" t="s">
        <v>47</v>
      </c>
      <c r="O664" s="48"/>
      <c r="P664" s="249">
        <f>O664*H664</f>
        <v>0</v>
      </c>
      <c r="Q664" s="249">
        <v>0</v>
      </c>
      <c r="R664" s="249">
        <f>Q664*H664</f>
        <v>0</v>
      </c>
      <c r="S664" s="249">
        <v>0</v>
      </c>
      <c r="T664" s="250">
        <f>S664*H664</f>
        <v>0</v>
      </c>
      <c r="AR664" s="25" t="s">
        <v>818</v>
      </c>
      <c r="AT664" s="25" t="s">
        <v>841</v>
      </c>
      <c r="AU664" s="25" t="s">
        <v>86</v>
      </c>
      <c r="AY664" s="25" t="s">
        <v>414</v>
      </c>
      <c r="BE664" s="251">
        <f>IF(N664="základní",J664,0)</f>
        <v>0</v>
      </c>
      <c r="BF664" s="251">
        <f>IF(N664="snížená",J664,0)</f>
        <v>0</v>
      </c>
      <c r="BG664" s="251">
        <f>IF(N664="zákl. přenesená",J664,0)</f>
        <v>0</v>
      </c>
      <c r="BH664" s="251">
        <f>IF(N664="sníž. přenesená",J664,0)</f>
        <v>0</v>
      </c>
      <c r="BI664" s="251">
        <f>IF(N664="nulová",J664,0)</f>
        <v>0</v>
      </c>
      <c r="BJ664" s="25" t="s">
        <v>83</v>
      </c>
      <c r="BK664" s="251">
        <f>ROUND(I664*H664,2)</f>
        <v>0</v>
      </c>
      <c r="BL664" s="25" t="s">
        <v>690</v>
      </c>
      <c r="BM664" s="25" t="s">
        <v>7355</v>
      </c>
    </row>
    <row r="665" s="12" customFormat="1">
      <c r="B665" s="255"/>
      <c r="C665" s="256"/>
      <c r="D665" s="252" t="s">
        <v>428</v>
      </c>
      <c r="E665" s="257" t="s">
        <v>21</v>
      </c>
      <c r="F665" s="258" t="s">
        <v>6992</v>
      </c>
      <c r="G665" s="256"/>
      <c r="H665" s="257" t="s">
        <v>21</v>
      </c>
      <c r="I665" s="259"/>
      <c r="J665" s="256"/>
      <c r="K665" s="256"/>
      <c r="L665" s="260"/>
      <c r="M665" s="261"/>
      <c r="N665" s="262"/>
      <c r="O665" s="262"/>
      <c r="P665" s="262"/>
      <c r="Q665" s="262"/>
      <c r="R665" s="262"/>
      <c r="S665" s="262"/>
      <c r="T665" s="263"/>
      <c r="AT665" s="264" t="s">
        <v>428</v>
      </c>
      <c r="AU665" s="264" t="s">
        <v>86</v>
      </c>
      <c r="AV665" s="12" t="s">
        <v>83</v>
      </c>
      <c r="AW665" s="12" t="s">
        <v>39</v>
      </c>
      <c r="AX665" s="12" t="s">
        <v>76</v>
      </c>
      <c r="AY665" s="264" t="s">
        <v>414</v>
      </c>
    </row>
    <row r="666" s="13" customFormat="1">
      <c r="B666" s="265"/>
      <c r="C666" s="266"/>
      <c r="D666" s="252" t="s">
        <v>428</v>
      </c>
      <c r="E666" s="267" t="s">
        <v>21</v>
      </c>
      <c r="F666" s="268" t="s">
        <v>7356</v>
      </c>
      <c r="G666" s="266"/>
      <c r="H666" s="269">
        <v>2158</v>
      </c>
      <c r="I666" s="270"/>
      <c r="J666" s="266"/>
      <c r="K666" s="266"/>
      <c r="L666" s="271"/>
      <c r="M666" s="272"/>
      <c r="N666" s="273"/>
      <c r="O666" s="273"/>
      <c r="P666" s="273"/>
      <c r="Q666" s="273"/>
      <c r="R666" s="273"/>
      <c r="S666" s="273"/>
      <c r="T666" s="274"/>
      <c r="AT666" s="275" t="s">
        <v>428</v>
      </c>
      <c r="AU666" s="275" t="s">
        <v>86</v>
      </c>
      <c r="AV666" s="13" t="s">
        <v>86</v>
      </c>
      <c r="AW666" s="13" t="s">
        <v>39</v>
      </c>
      <c r="AX666" s="13" t="s">
        <v>83</v>
      </c>
      <c r="AY666" s="275" t="s">
        <v>414</v>
      </c>
    </row>
    <row r="667" s="1" customFormat="1" ht="16.5" customHeight="1">
      <c r="B667" s="47"/>
      <c r="C667" s="298" t="s">
        <v>1756</v>
      </c>
      <c r="D667" s="298" t="s">
        <v>841</v>
      </c>
      <c r="E667" s="299" t="s">
        <v>7357</v>
      </c>
      <c r="F667" s="300" t="s">
        <v>7358</v>
      </c>
      <c r="G667" s="301" t="s">
        <v>4084</v>
      </c>
      <c r="H667" s="302">
        <v>96</v>
      </c>
      <c r="I667" s="303"/>
      <c r="J667" s="304">
        <f>ROUND(I667*H667,2)</f>
        <v>0</v>
      </c>
      <c r="K667" s="300" t="s">
        <v>21</v>
      </c>
      <c r="L667" s="305"/>
      <c r="M667" s="306" t="s">
        <v>21</v>
      </c>
      <c r="N667" s="307" t="s">
        <v>47</v>
      </c>
      <c r="O667" s="48"/>
      <c r="P667" s="249">
        <f>O667*H667</f>
        <v>0</v>
      </c>
      <c r="Q667" s="249">
        <v>0</v>
      </c>
      <c r="R667" s="249">
        <f>Q667*H667</f>
        <v>0</v>
      </c>
      <c r="S667" s="249">
        <v>0</v>
      </c>
      <c r="T667" s="250">
        <f>S667*H667</f>
        <v>0</v>
      </c>
      <c r="AR667" s="25" t="s">
        <v>818</v>
      </c>
      <c r="AT667" s="25" t="s">
        <v>841</v>
      </c>
      <c r="AU667" s="25" t="s">
        <v>86</v>
      </c>
      <c r="AY667" s="25" t="s">
        <v>414</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690</v>
      </c>
      <c r="BM667" s="25" t="s">
        <v>7359</v>
      </c>
    </row>
    <row r="668" s="12" customFormat="1">
      <c r="B668" s="255"/>
      <c r="C668" s="256"/>
      <c r="D668" s="252" t="s">
        <v>428</v>
      </c>
      <c r="E668" s="257" t="s">
        <v>21</v>
      </c>
      <c r="F668" s="258" t="s">
        <v>6992</v>
      </c>
      <c r="G668" s="256"/>
      <c r="H668" s="257" t="s">
        <v>21</v>
      </c>
      <c r="I668" s="259"/>
      <c r="J668" s="256"/>
      <c r="K668" s="256"/>
      <c r="L668" s="260"/>
      <c r="M668" s="261"/>
      <c r="N668" s="262"/>
      <c r="O668" s="262"/>
      <c r="P668" s="262"/>
      <c r="Q668" s="262"/>
      <c r="R668" s="262"/>
      <c r="S668" s="262"/>
      <c r="T668" s="263"/>
      <c r="AT668" s="264" t="s">
        <v>428</v>
      </c>
      <c r="AU668" s="264" t="s">
        <v>86</v>
      </c>
      <c r="AV668" s="12" t="s">
        <v>83</v>
      </c>
      <c r="AW668" s="12" t="s">
        <v>39</v>
      </c>
      <c r="AX668" s="12" t="s">
        <v>76</v>
      </c>
      <c r="AY668" s="264" t="s">
        <v>414</v>
      </c>
    </row>
    <row r="669" s="13" customFormat="1">
      <c r="B669" s="265"/>
      <c r="C669" s="266"/>
      <c r="D669" s="252" t="s">
        <v>428</v>
      </c>
      <c r="E669" s="267" t="s">
        <v>21</v>
      </c>
      <c r="F669" s="268" t="s">
        <v>1385</v>
      </c>
      <c r="G669" s="266"/>
      <c r="H669" s="269">
        <v>96</v>
      </c>
      <c r="I669" s="270"/>
      <c r="J669" s="266"/>
      <c r="K669" s="266"/>
      <c r="L669" s="271"/>
      <c r="M669" s="272"/>
      <c r="N669" s="273"/>
      <c r="O669" s="273"/>
      <c r="P669" s="273"/>
      <c r="Q669" s="273"/>
      <c r="R669" s="273"/>
      <c r="S669" s="273"/>
      <c r="T669" s="274"/>
      <c r="AT669" s="275" t="s">
        <v>428</v>
      </c>
      <c r="AU669" s="275" t="s">
        <v>86</v>
      </c>
      <c r="AV669" s="13" t="s">
        <v>86</v>
      </c>
      <c r="AW669" s="13" t="s">
        <v>39</v>
      </c>
      <c r="AX669" s="13" t="s">
        <v>76</v>
      </c>
      <c r="AY669" s="275" t="s">
        <v>414</v>
      </c>
    </row>
    <row r="670" s="15" customFormat="1">
      <c r="B670" s="287"/>
      <c r="C670" s="288"/>
      <c r="D670" s="252" t="s">
        <v>428</v>
      </c>
      <c r="E670" s="289" t="s">
        <v>21</v>
      </c>
      <c r="F670" s="290" t="s">
        <v>235</v>
      </c>
      <c r="G670" s="288"/>
      <c r="H670" s="291">
        <v>96</v>
      </c>
      <c r="I670" s="292"/>
      <c r="J670" s="288"/>
      <c r="K670" s="288"/>
      <c r="L670" s="293"/>
      <c r="M670" s="294"/>
      <c r="N670" s="295"/>
      <c r="O670" s="295"/>
      <c r="P670" s="295"/>
      <c r="Q670" s="295"/>
      <c r="R670" s="295"/>
      <c r="S670" s="295"/>
      <c r="T670" s="296"/>
      <c r="AT670" s="297" t="s">
        <v>428</v>
      </c>
      <c r="AU670" s="297" t="s">
        <v>86</v>
      </c>
      <c r="AV670" s="15" t="s">
        <v>422</v>
      </c>
      <c r="AW670" s="15" t="s">
        <v>39</v>
      </c>
      <c r="AX670" s="15" t="s">
        <v>83</v>
      </c>
      <c r="AY670" s="297" t="s">
        <v>414</v>
      </c>
    </row>
    <row r="671" s="1" customFormat="1" ht="25.5" customHeight="1">
      <c r="B671" s="47"/>
      <c r="C671" s="298" t="s">
        <v>1760</v>
      </c>
      <c r="D671" s="298" t="s">
        <v>841</v>
      </c>
      <c r="E671" s="299" t="s">
        <v>7360</v>
      </c>
      <c r="F671" s="300" t="s">
        <v>7361</v>
      </c>
      <c r="G671" s="301" t="s">
        <v>4084</v>
      </c>
      <c r="H671" s="302">
        <v>142</v>
      </c>
      <c r="I671" s="303"/>
      <c r="J671" s="304">
        <f>ROUND(I671*H671,2)</f>
        <v>0</v>
      </c>
      <c r="K671" s="300" t="s">
        <v>21</v>
      </c>
      <c r="L671" s="305"/>
      <c r="M671" s="306" t="s">
        <v>21</v>
      </c>
      <c r="N671" s="307" t="s">
        <v>47</v>
      </c>
      <c r="O671" s="48"/>
      <c r="P671" s="249">
        <f>O671*H671</f>
        <v>0</v>
      </c>
      <c r="Q671" s="249">
        <v>0</v>
      </c>
      <c r="R671" s="249">
        <f>Q671*H671</f>
        <v>0</v>
      </c>
      <c r="S671" s="249">
        <v>0</v>
      </c>
      <c r="T671" s="250">
        <f>S671*H671</f>
        <v>0</v>
      </c>
      <c r="AR671" s="25" t="s">
        <v>818</v>
      </c>
      <c r="AT671" s="25" t="s">
        <v>841</v>
      </c>
      <c r="AU671" s="25" t="s">
        <v>86</v>
      </c>
      <c r="AY671" s="25" t="s">
        <v>414</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690</v>
      </c>
      <c r="BM671" s="25" t="s">
        <v>7362</v>
      </c>
    </row>
    <row r="672" s="12" customFormat="1">
      <c r="B672" s="255"/>
      <c r="C672" s="256"/>
      <c r="D672" s="252" t="s">
        <v>428</v>
      </c>
      <c r="E672" s="257" t="s">
        <v>21</v>
      </c>
      <c r="F672" s="258" t="s">
        <v>6992</v>
      </c>
      <c r="G672" s="256"/>
      <c r="H672" s="257" t="s">
        <v>21</v>
      </c>
      <c r="I672" s="259"/>
      <c r="J672" s="256"/>
      <c r="K672" s="256"/>
      <c r="L672" s="260"/>
      <c r="M672" s="261"/>
      <c r="N672" s="262"/>
      <c r="O672" s="262"/>
      <c r="P672" s="262"/>
      <c r="Q672" s="262"/>
      <c r="R672" s="262"/>
      <c r="S672" s="262"/>
      <c r="T672" s="263"/>
      <c r="AT672" s="264" t="s">
        <v>428</v>
      </c>
      <c r="AU672" s="264" t="s">
        <v>86</v>
      </c>
      <c r="AV672" s="12" t="s">
        <v>83</v>
      </c>
      <c r="AW672" s="12" t="s">
        <v>39</v>
      </c>
      <c r="AX672" s="12" t="s">
        <v>76</v>
      </c>
      <c r="AY672" s="264" t="s">
        <v>414</v>
      </c>
    </row>
    <row r="673" s="13" customFormat="1">
      <c r="B673" s="265"/>
      <c r="C673" s="266"/>
      <c r="D673" s="252" t="s">
        <v>428</v>
      </c>
      <c r="E673" s="267" t="s">
        <v>21</v>
      </c>
      <c r="F673" s="268" t="s">
        <v>1690</v>
      </c>
      <c r="G673" s="266"/>
      <c r="H673" s="269">
        <v>142</v>
      </c>
      <c r="I673" s="270"/>
      <c r="J673" s="266"/>
      <c r="K673" s="266"/>
      <c r="L673" s="271"/>
      <c r="M673" s="272"/>
      <c r="N673" s="273"/>
      <c r="O673" s="273"/>
      <c r="P673" s="273"/>
      <c r="Q673" s="273"/>
      <c r="R673" s="273"/>
      <c r="S673" s="273"/>
      <c r="T673" s="274"/>
      <c r="AT673" s="275" t="s">
        <v>428</v>
      </c>
      <c r="AU673" s="275" t="s">
        <v>86</v>
      </c>
      <c r="AV673" s="13" t="s">
        <v>86</v>
      </c>
      <c r="AW673" s="13" t="s">
        <v>39</v>
      </c>
      <c r="AX673" s="13" t="s">
        <v>83</v>
      </c>
      <c r="AY673" s="275" t="s">
        <v>414</v>
      </c>
    </row>
    <row r="674" s="1" customFormat="1" ht="25.5" customHeight="1">
      <c r="B674" s="47"/>
      <c r="C674" s="298" t="s">
        <v>1767</v>
      </c>
      <c r="D674" s="298" t="s">
        <v>841</v>
      </c>
      <c r="E674" s="299" t="s">
        <v>7363</v>
      </c>
      <c r="F674" s="300" t="s">
        <v>7364</v>
      </c>
      <c r="G674" s="301" t="s">
        <v>4084</v>
      </c>
      <c r="H674" s="302">
        <v>16</v>
      </c>
      <c r="I674" s="303"/>
      <c r="J674" s="304">
        <f>ROUND(I674*H674,2)</f>
        <v>0</v>
      </c>
      <c r="K674" s="300" t="s">
        <v>21</v>
      </c>
      <c r="L674" s="305"/>
      <c r="M674" s="306" t="s">
        <v>21</v>
      </c>
      <c r="N674" s="307" t="s">
        <v>47</v>
      </c>
      <c r="O674" s="48"/>
      <c r="P674" s="249">
        <f>O674*H674</f>
        <v>0</v>
      </c>
      <c r="Q674" s="249">
        <v>0</v>
      </c>
      <c r="R674" s="249">
        <f>Q674*H674</f>
        <v>0</v>
      </c>
      <c r="S674" s="249">
        <v>0</v>
      </c>
      <c r="T674" s="250">
        <f>S674*H674</f>
        <v>0</v>
      </c>
      <c r="AR674" s="25" t="s">
        <v>818</v>
      </c>
      <c r="AT674" s="25" t="s">
        <v>841</v>
      </c>
      <c r="AU674" s="25" t="s">
        <v>86</v>
      </c>
      <c r="AY674" s="25" t="s">
        <v>414</v>
      </c>
      <c r="BE674" s="251">
        <f>IF(N674="základní",J674,0)</f>
        <v>0</v>
      </c>
      <c r="BF674" s="251">
        <f>IF(N674="snížená",J674,0)</f>
        <v>0</v>
      </c>
      <c r="BG674" s="251">
        <f>IF(N674="zákl. přenesená",J674,0)</f>
        <v>0</v>
      </c>
      <c r="BH674" s="251">
        <f>IF(N674="sníž. přenesená",J674,0)</f>
        <v>0</v>
      </c>
      <c r="BI674" s="251">
        <f>IF(N674="nulová",J674,0)</f>
        <v>0</v>
      </c>
      <c r="BJ674" s="25" t="s">
        <v>83</v>
      </c>
      <c r="BK674" s="251">
        <f>ROUND(I674*H674,2)</f>
        <v>0</v>
      </c>
      <c r="BL674" s="25" t="s">
        <v>690</v>
      </c>
      <c r="BM674" s="25" t="s">
        <v>7365</v>
      </c>
    </row>
    <row r="675" s="12" customFormat="1">
      <c r="B675" s="255"/>
      <c r="C675" s="256"/>
      <c r="D675" s="252" t="s">
        <v>428</v>
      </c>
      <c r="E675" s="257" t="s">
        <v>21</v>
      </c>
      <c r="F675" s="258" t="s">
        <v>6992</v>
      </c>
      <c r="G675" s="256"/>
      <c r="H675" s="257" t="s">
        <v>21</v>
      </c>
      <c r="I675" s="259"/>
      <c r="J675" s="256"/>
      <c r="K675" s="256"/>
      <c r="L675" s="260"/>
      <c r="M675" s="261"/>
      <c r="N675" s="262"/>
      <c r="O675" s="262"/>
      <c r="P675" s="262"/>
      <c r="Q675" s="262"/>
      <c r="R675" s="262"/>
      <c r="S675" s="262"/>
      <c r="T675" s="263"/>
      <c r="AT675" s="264" t="s">
        <v>428</v>
      </c>
      <c r="AU675" s="264" t="s">
        <v>86</v>
      </c>
      <c r="AV675" s="12" t="s">
        <v>83</v>
      </c>
      <c r="AW675" s="12" t="s">
        <v>39</v>
      </c>
      <c r="AX675" s="12" t="s">
        <v>76</v>
      </c>
      <c r="AY675" s="264" t="s">
        <v>414</v>
      </c>
    </row>
    <row r="676" s="13" customFormat="1">
      <c r="B676" s="265"/>
      <c r="C676" s="266"/>
      <c r="D676" s="252" t="s">
        <v>428</v>
      </c>
      <c r="E676" s="267" t="s">
        <v>21</v>
      </c>
      <c r="F676" s="268" t="s">
        <v>690</v>
      </c>
      <c r="G676" s="266"/>
      <c r="H676" s="269">
        <v>16</v>
      </c>
      <c r="I676" s="270"/>
      <c r="J676" s="266"/>
      <c r="K676" s="266"/>
      <c r="L676" s="271"/>
      <c r="M676" s="272"/>
      <c r="N676" s="273"/>
      <c r="O676" s="273"/>
      <c r="P676" s="273"/>
      <c r="Q676" s="273"/>
      <c r="R676" s="273"/>
      <c r="S676" s="273"/>
      <c r="T676" s="274"/>
      <c r="AT676" s="275" t="s">
        <v>428</v>
      </c>
      <c r="AU676" s="275" t="s">
        <v>86</v>
      </c>
      <c r="AV676" s="13" t="s">
        <v>86</v>
      </c>
      <c r="AW676" s="13" t="s">
        <v>39</v>
      </c>
      <c r="AX676" s="13" t="s">
        <v>76</v>
      </c>
      <c r="AY676" s="275" t="s">
        <v>414</v>
      </c>
    </row>
    <row r="677" s="15" customFormat="1">
      <c r="B677" s="287"/>
      <c r="C677" s="288"/>
      <c r="D677" s="252" t="s">
        <v>428</v>
      </c>
      <c r="E677" s="289" t="s">
        <v>21</v>
      </c>
      <c r="F677" s="290" t="s">
        <v>235</v>
      </c>
      <c r="G677" s="288"/>
      <c r="H677" s="291">
        <v>16</v>
      </c>
      <c r="I677" s="292"/>
      <c r="J677" s="288"/>
      <c r="K677" s="288"/>
      <c r="L677" s="293"/>
      <c r="M677" s="294"/>
      <c r="N677" s="295"/>
      <c r="O677" s="295"/>
      <c r="P677" s="295"/>
      <c r="Q677" s="295"/>
      <c r="R677" s="295"/>
      <c r="S677" s="295"/>
      <c r="T677" s="296"/>
      <c r="AT677" s="297" t="s">
        <v>428</v>
      </c>
      <c r="AU677" s="297" t="s">
        <v>86</v>
      </c>
      <c r="AV677" s="15" t="s">
        <v>422</v>
      </c>
      <c r="AW677" s="15" t="s">
        <v>39</v>
      </c>
      <c r="AX677" s="15" t="s">
        <v>83</v>
      </c>
      <c r="AY677" s="297" t="s">
        <v>414</v>
      </c>
    </row>
    <row r="678" s="11" customFormat="1" ht="29.88" customHeight="1">
      <c r="B678" s="224"/>
      <c r="C678" s="225"/>
      <c r="D678" s="226" t="s">
        <v>75</v>
      </c>
      <c r="E678" s="238" t="s">
        <v>7366</v>
      </c>
      <c r="F678" s="238" t="s">
        <v>7367</v>
      </c>
      <c r="G678" s="225"/>
      <c r="H678" s="225"/>
      <c r="I678" s="228"/>
      <c r="J678" s="239">
        <f>BK678</f>
        <v>0</v>
      </c>
      <c r="K678" s="225"/>
      <c r="L678" s="230"/>
      <c r="M678" s="231"/>
      <c r="N678" s="232"/>
      <c r="O678" s="232"/>
      <c r="P678" s="233">
        <f>SUM(P679:P1362)</f>
        <v>0</v>
      </c>
      <c r="Q678" s="232"/>
      <c r="R678" s="233">
        <f>SUM(R679:R1362)</f>
        <v>0</v>
      </c>
      <c r="S678" s="232"/>
      <c r="T678" s="234">
        <f>SUM(T679:T1362)</f>
        <v>0</v>
      </c>
      <c r="AR678" s="235" t="s">
        <v>86</v>
      </c>
      <c r="AT678" s="236" t="s">
        <v>75</v>
      </c>
      <c r="AU678" s="236" t="s">
        <v>83</v>
      </c>
      <c r="AY678" s="235" t="s">
        <v>414</v>
      </c>
      <c r="BK678" s="237">
        <f>SUM(BK679:BK1362)</f>
        <v>0</v>
      </c>
    </row>
    <row r="679" s="1" customFormat="1" ht="16.5" customHeight="1">
      <c r="B679" s="47"/>
      <c r="C679" s="240" t="s">
        <v>1772</v>
      </c>
      <c r="D679" s="240" t="s">
        <v>418</v>
      </c>
      <c r="E679" s="241" t="s">
        <v>7368</v>
      </c>
      <c r="F679" s="242" t="s">
        <v>7369</v>
      </c>
      <c r="G679" s="243" t="s">
        <v>145</v>
      </c>
      <c r="H679" s="244">
        <v>7062</v>
      </c>
      <c r="I679" s="245"/>
      <c r="J679" s="246">
        <f>ROUND(I679*H679,2)</f>
        <v>0</v>
      </c>
      <c r="K679" s="242" t="s">
        <v>21</v>
      </c>
      <c r="L679" s="73"/>
      <c r="M679" s="247" t="s">
        <v>21</v>
      </c>
      <c r="N679" s="248" t="s">
        <v>47</v>
      </c>
      <c r="O679" s="48"/>
      <c r="P679" s="249">
        <f>O679*H679</f>
        <v>0</v>
      </c>
      <c r="Q679" s="249">
        <v>0</v>
      </c>
      <c r="R679" s="249">
        <f>Q679*H679</f>
        <v>0</v>
      </c>
      <c r="S679" s="249">
        <v>0</v>
      </c>
      <c r="T679" s="250">
        <f>S679*H679</f>
        <v>0</v>
      </c>
      <c r="AR679" s="25" t="s">
        <v>690</v>
      </c>
      <c r="AT679" s="25" t="s">
        <v>418</v>
      </c>
      <c r="AU679" s="25" t="s">
        <v>86</v>
      </c>
      <c r="AY679" s="25" t="s">
        <v>414</v>
      </c>
      <c r="BE679" s="251">
        <f>IF(N679="základní",J679,0)</f>
        <v>0</v>
      </c>
      <c r="BF679" s="251">
        <f>IF(N679="snížená",J679,0)</f>
        <v>0</v>
      </c>
      <c r="BG679" s="251">
        <f>IF(N679="zákl. přenesená",J679,0)</f>
        <v>0</v>
      </c>
      <c r="BH679" s="251">
        <f>IF(N679="sníž. přenesená",J679,0)</f>
        <v>0</v>
      </c>
      <c r="BI679" s="251">
        <f>IF(N679="nulová",J679,0)</f>
        <v>0</v>
      </c>
      <c r="BJ679" s="25" t="s">
        <v>83</v>
      </c>
      <c r="BK679" s="251">
        <f>ROUND(I679*H679,2)</f>
        <v>0</v>
      </c>
      <c r="BL679" s="25" t="s">
        <v>690</v>
      </c>
      <c r="BM679" s="25" t="s">
        <v>7370</v>
      </c>
    </row>
    <row r="680" s="12" customFormat="1">
      <c r="B680" s="255"/>
      <c r="C680" s="256"/>
      <c r="D680" s="252" t="s">
        <v>428</v>
      </c>
      <c r="E680" s="257" t="s">
        <v>21</v>
      </c>
      <c r="F680" s="258" t="s">
        <v>6838</v>
      </c>
      <c r="G680" s="256"/>
      <c r="H680" s="257" t="s">
        <v>21</v>
      </c>
      <c r="I680" s="259"/>
      <c r="J680" s="256"/>
      <c r="K680" s="256"/>
      <c r="L680" s="260"/>
      <c r="M680" s="261"/>
      <c r="N680" s="262"/>
      <c r="O680" s="262"/>
      <c r="P680" s="262"/>
      <c r="Q680" s="262"/>
      <c r="R680" s="262"/>
      <c r="S680" s="262"/>
      <c r="T680" s="263"/>
      <c r="AT680" s="264" t="s">
        <v>428</v>
      </c>
      <c r="AU680" s="264" t="s">
        <v>86</v>
      </c>
      <c r="AV680" s="12" t="s">
        <v>83</v>
      </c>
      <c r="AW680" s="12" t="s">
        <v>39</v>
      </c>
      <c r="AX680" s="12" t="s">
        <v>76</v>
      </c>
      <c r="AY680" s="264" t="s">
        <v>414</v>
      </c>
    </row>
    <row r="681" s="13" customFormat="1">
      <c r="B681" s="265"/>
      <c r="C681" s="266"/>
      <c r="D681" s="252" t="s">
        <v>428</v>
      </c>
      <c r="E681" s="267" t="s">
        <v>21</v>
      </c>
      <c r="F681" s="268" t="s">
        <v>6839</v>
      </c>
      <c r="G681" s="266"/>
      <c r="H681" s="269">
        <v>7062</v>
      </c>
      <c r="I681" s="270"/>
      <c r="J681" s="266"/>
      <c r="K681" s="266"/>
      <c r="L681" s="271"/>
      <c r="M681" s="272"/>
      <c r="N681" s="273"/>
      <c r="O681" s="273"/>
      <c r="P681" s="273"/>
      <c r="Q681" s="273"/>
      <c r="R681" s="273"/>
      <c r="S681" s="273"/>
      <c r="T681" s="274"/>
      <c r="AT681" s="275" t="s">
        <v>428</v>
      </c>
      <c r="AU681" s="275" t="s">
        <v>86</v>
      </c>
      <c r="AV681" s="13" t="s">
        <v>86</v>
      </c>
      <c r="AW681" s="13" t="s">
        <v>39</v>
      </c>
      <c r="AX681" s="13" t="s">
        <v>76</v>
      </c>
      <c r="AY681" s="275" t="s">
        <v>414</v>
      </c>
    </row>
    <row r="682" s="15" customFormat="1">
      <c r="B682" s="287"/>
      <c r="C682" s="288"/>
      <c r="D682" s="252" t="s">
        <v>428</v>
      </c>
      <c r="E682" s="289" t="s">
        <v>21</v>
      </c>
      <c r="F682" s="290" t="s">
        <v>235</v>
      </c>
      <c r="G682" s="288"/>
      <c r="H682" s="291">
        <v>7062</v>
      </c>
      <c r="I682" s="292"/>
      <c r="J682" s="288"/>
      <c r="K682" s="288"/>
      <c r="L682" s="293"/>
      <c r="M682" s="294"/>
      <c r="N682" s="295"/>
      <c r="O682" s="295"/>
      <c r="P682" s="295"/>
      <c r="Q682" s="295"/>
      <c r="R682" s="295"/>
      <c r="S682" s="295"/>
      <c r="T682" s="296"/>
      <c r="AT682" s="297" t="s">
        <v>428</v>
      </c>
      <c r="AU682" s="297" t="s">
        <v>86</v>
      </c>
      <c r="AV682" s="15" t="s">
        <v>422</v>
      </c>
      <c r="AW682" s="15" t="s">
        <v>39</v>
      </c>
      <c r="AX682" s="15" t="s">
        <v>83</v>
      </c>
      <c r="AY682" s="297" t="s">
        <v>414</v>
      </c>
    </row>
    <row r="683" s="1" customFormat="1" ht="16.5" customHeight="1">
      <c r="B683" s="47"/>
      <c r="C683" s="240" t="s">
        <v>1780</v>
      </c>
      <c r="D683" s="240" t="s">
        <v>418</v>
      </c>
      <c r="E683" s="241" t="s">
        <v>7371</v>
      </c>
      <c r="F683" s="242" t="s">
        <v>7372</v>
      </c>
      <c r="G683" s="243" t="s">
        <v>145</v>
      </c>
      <c r="H683" s="244">
        <v>9167</v>
      </c>
      <c r="I683" s="245"/>
      <c r="J683" s="246">
        <f>ROUND(I683*H683,2)</f>
        <v>0</v>
      </c>
      <c r="K683" s="242" t="s">
        <v>21</v>
      </c>
      <c r="L683" s="73"/>
      <c r="M683" s="247" t="s">
        <v>21</v>
      </c>
      <c r="N683" s="248" t="s">
        <v>47</v>
      </c>
      <c r="O683" s="48"/>
      <c r="P683" s="249">
        <f>O683*H683</f>
        <v>0</v>
      </c>
      <c r="Q683" s="249">
        <v>0</v>
      </c>
      <c r="R683" s="249">
        <f>Q683*H683</f>
        <v>0</v>
      </c>
      <c r="S683" s="249">
        <v>0</v>
      </c>
      <c r="T683" s="250">
        <f>S683*H683</f>
        <v>0</v>
      </c>
      <c r="AR683" s="25" t="s">
        <v>690</v>
      </c>
      <c r="AT683" s="25" t="s">
        <v>418</v>
      </c>
      <c r="AU683" s="25" t="s">
        <v>86</v>
      </c>
      <c r="AY683" s="25" t="s">
        <v>414</v>
      </c>
      <c r="BE683" s="251">
        <f>IF(N683="základní",J683,0)</f>
        <v>0</v>
      </c>
      <c r="BF683" s="251">
        <f>IF(N683="snížená",J683,0)</f>
        <v>0</v>
      </c>
      <c r="BG683" s="251">
        <f>IF(N683="zákl. přenesená",J683,0)</f>
        <v>0</v>
      </c>
      <c r="BH683" s="251">
        <f>IF(N683="sníž. přenesená",J683,0)</f>
        <v>0</v>
      </c>
      <c r="BI683" s="251">
        <f>IF(N683="nulová",J683,0)</f>
        <v>0</v>
      </c>
      <c r="BJ683" s="25" t="s">
        <v>83</v>
      </c>
      <c r="BK683" s="251">
        <f>ROUND(I683*H683,2)</f>
        <v>0</v>
      </c>
      <c r="BL683" s="25" t="s">
        <v>690</v>
      </c>
      <c r="BM683" s="25" t="s">
        <v>7373</v>
      </c>
    </row>
    <row r="684" s="12" customFormat="1">
      <c r="B684" s="255"/>
      <c r="C684" s="256"/>
      <c r="D684" s="252" t="s">
        <v>428</v>
      </c>
      <c r="E684" s="257" t="s">
        <v>21</v>
      </c>
      <c r="F684" s="258" t="s">
        <v>6838</v>
      </c>
      <c r="G684" s="256"/>
      <c r="H684" s="257" t="s">
        <v>21</v>
      </c>
      <c r="I684" s="259"/>
      <c r="J684" s="256"/>
      <c r="K684" s="256"/>
      <c r="L684" s="260"/>
      <c r="M684" s="261"/>
      <c r="N684" s="262"/>
      <c r="O684" s="262"/>
      <c r="P684" s="262"/>
      <c r="Q684" s="262"/>
      <c r="R684" s="262"/>
      <c r="S684" s="262"/>
      <c r="T684" s="263"/>
      <c r="AT684" s="264" t="s">
        <v>428</v>
      </c>
      <c r="AU684" s="264" t="s">
        <v>86</v>
      </c>
      <c r="AV684" s="12" t="s">
        <v>83</v>
      </c>
      <c r="AW684" s="12" t="s">
        <v>39</v>
      </c>
      <c r="AX684" s="12" t="s">
        <v>76</v>
      </c>
      <c r="AY684" s="264" t="s">
        <v>414</v>
      </c>
    </row>
    <row r="685" s="13" customFormat="1">
      <c r="B685" s="265"/>
      <c r="C685" s="266"/>
      <c r="D685" s="252" t="s">
        <v>428</v>
      </c>
      <c r="E685" s="267" t="s">
        <v>21</v>
      </c>
      <c r="F685" s="268" t="s">
        <v>7374</v>
      </c>
      <c r="G685" s="266"/>
      <c r="H685" s="269">
        <v>9167</v>
      </c>
      <c r="I685" s="270"/>
      <c r="J685" s="266"/>
      <c r="K685" s="266"/>
      <c r="L685" s="271"/>
      <c r="M685" s="272"/>
      <c r="N685" s="273"/>
      <c r="O685" s="273"/>
      <c r="P685" s="273"/>
      <c r="Q685" s="273"/>
      <c r="R685" s="273"/>
      <c r="S685" s="273"/>
      <c r="T685" s="274"/>
      <c r="AT685" s="275" t="s">
        <v>428</v>
      </c>
      <c r="AU685" s="275" t="s">
        <v>86</v>
      </c>
      <c r="AV685" s="13" t="s">
        <v>86</v>
      </c>
      <c r="AW685" s="13" t="s">
        <v>39</v>
      </c>
      <c r="AX685" s="13" t="s">
        <v>83</v>
      </c>
      <c r="AY685" s="275" t="s">
        <v>414</v>
      </c>
    </row>
    <row r="686" s="1" customFormat="1" ht="16.5" customHeight="1">
      <c r="B686" s="47"/>
      <c r="C686" s="240" t="s">
        <v>1787</v>
      </c>
      <c r="D686" s="240" t="s">
        <v>418</v>
      </c>
      <c r="E686" s="241" t="s">
        <v>7375</v>
      </c>
      <c r="F686" s="242" t="s">
        <v>7376</v>
      </c>
      <c r="G686" s="243" t="s">
        <v>145</v>
      </c>
      <c r="H686" s="244">
        <v>15789</v>
      </c>
      <c r="I686" s="245"/>
      <c r="J686" s="246">
        <f>ROUND(I686*H686,2)</f>
        <v>0</v>
      </c>
      <c r="K686" s="242" t="s">
        <v>21</v>
      </c>
      <c r="L686" s="73"/>
      <c r="M686" s="247" t="s">
        <v>21</v>
      </c>
      <c r="N686" s="248" t="s">
        <v>47</v>
      </c>
      <c r="O686" s="48"/>
      <c r="P686" s="249">
        <f>O686*H686</f>
        <v>0</v>
      </c>
      <c r="Q686" s="249">
        <v>0</v>
      </c>
      <c r="R686" s="249">
        <f>Q686*H686</f>
        <v>0</v>
      </c>
      <c r="S686" s="249">
        <v>0</v>
      </c>
      <c r="T686" s="250">
        <f>S686*H686</f>
        <v>0</v>
      </c>
      <c r="AR686" s="25" t="s">
        <v>690</v>
      </c>
      <c r="AT686" s="25" t="s">
        <v>418</v>
      </c>
      <c r="AU686" s="25" t="s">
        <v>86</v>
      </c>
      <c r="AY686" s="25" t="s">
        <v>414</v>
      </c>
      <c r="BE686" s="251">
        <f>IF(N686="základní",J686,0)</f>
        <v>0</v>
      </c>
      <c r="BF686" s="251">
        <f>IF(N686="snížená",J686,0)</f>
        <v>0</v>
      </c>
      <c r="BG686" s="251">
        <f>IF(N686="zákl. přenesená",J686,0)</f>
        <v>0</v>
      </c>
      <c r="BH686" s="251">
        <f>IF(N686="sníž. přenesená",J686,0)</f>
        <v>0</v>
      </c>
      <c r="BI686" s="251">
        <f>IF(N686="nulová",J686,0)</f>
        <v>0</v>
      </c>
      <c r="BJ686" s="25" t="s">
        <v>83</v>
      </c>
      <c r="BK686" s="251">
        <f>ROUND(I686*H686,2)</f>
        <v>0</v>
      </c>
      <c r="BL686" s="25" t="s">
        <v>690</v>
      </c>
      <c r="BM686" s="25" t="s">
        <v>7377</v>
      </c>
    </row>
    <row r="687" s="12" customFormat="1">
      <c r="B687" s="255"/>
      <c r="C687" s="256"/>
      <c r="D687" s="252" t="s">
        <v>428</v>
      </c>
      <c r="E687" s="257" t="s">
        <v>21</v>
      </c>
      <c r="F687" s="258" t="s">
        <v>6838</v>
      </c>
      <c r="G687" s="256"/>
      <c r="H687" s="257" t="s">
        <v>21</v>
      </c>
      <c r="I687" s="259"/>
      <c r="J687" s="256"/>
      <c r="K687" s="256"/>
      <c r="L687" s="260"/>
      <c r="M687" s="261"/>
      <c r="N687" s="262"/>
      <c r="O687" s="262"/>
      <c r="P687" s="262"/>
      <c r="Q687" s="262"/>
      <c r="R687" s="262"/>
      <c r="S687" s="262"/>
      <c r="T687" s="263"/>
      <c r="AT687" s="264" t="s">
        <v>428</v>
      </c>
      <c r="AU687" s="264" t="s">
        <v>86</v>
      </c>
      <c r="AV687" s="12" t="s">
        <v>83</v>
      </c>
      <c r="AW687" s="12" t="s">
        <v>39</v>
      </c>
      <c r="AX687" s="12" t="s">
        <v>76</v>
      </c>
      <c r="AY687" s="264" t="s">
        <v>414</v>
      </c>
    </row>
    <row r="688" s="13" customFormat="1">
      <c r="B688" s="265"/>
      <c r="C688" s="266"/>
      <c r="D688" s="252" t="s">
        <v>428</v>
      </c>
      <c r="E688" s="267" t="s">
        <v>21</v>
      </c>
      <c r="F688" s="268" t="s">
        <v>6847</v>
      </c>
      <c r="G688" s="266"/>
      <c r="H688" s="269">
        <v>15789</v>
      </c>
      <c r="I688" s="270"/>
      <c r="J688" s="266"/>
      <c r="K688" s="266"/>
      <c r="L688" s="271"/>
      <c r="M688" s="272"/>
      <c r="N688" s="273"/>
      <c r="O688" s="273"/>
      <c r="P688" s="273"/>
      <c r="Q688" s="273"/>
      <c r="R688" s="273"/>
      <c r="S688" s="273"/>
      <c r="T688" s="274"/>
      <c r="AT688" s="275" t="s">
        <v>428</v>
      </c>
      <c r="AU688" s="275" t="s">
        <v>86</v>
      </c>
      <c r="AV688" s="13" t="s">
        <v>86</v>
      </c>
      <c r="AW688" s="13" t="s">
        <v>39</v>
      </c>
      <c r="AX688" s="13" t="s">
        <v>76</v>
      </c>
      <c r="AY688" s="275" t="s">
        <v>414</v>
      </c>
    </row>
    <row r="689" s="15" customFormat="1">
      <c r="B689" s="287"/>
      <c r="C689" s="288"/>
      <c r="D689" s="252" t="s">
        <v>428</v>
      </c>
      <c r="E689" s="289" t="s">
        <v>21</v>
      </c>
      <c r="F689" s="290" t="s">
        <v>235</v>
      </c>
      <c r="G689" s="288"/>
      <c r="H689" s="291">
        <v>15789</v>
      </c>
      <c r="I689" s="292"/>
      <c r="J689" s="288"/>
      <c r="K689" s="288"/>
      <c r="L689" s="293"/>
      <c r="M689" s="294"/>
      <c r="N689" s="295"/>
      <c r="O689" s="295"/>
      <c r="P689" s="295"/>
      <c r="Q689" s="295"/>
      <c r="R689" s="295"/>
      <c r="S689" s="295"/>
      <c r="T689" s="296"/>
      <c r="AT689" s="297" t="s">
        <v>428</v>
      </c>
      <c r="AU689" s="297" t="s">
        <v>86</v>
      </c>
      <c r="AV689" s="15" t="s">
        <v>422</v>
      </c>
      <c r="AW689" s="15" t="s">
        <v>39</v>
      </c>
      <c r="AX689" s="15" t="s">
        <v>83</v>
      </c>
      <c r="AY689" s="297" t="s">
        <v>414</v>
      </c>
    </row>
    <row r="690" s="1" customFormat="1" ht="16.5" customHeight="1">
      <c r="B690" s="47"/>
      <c r="C690" s="240" t="s">
        <v>1794</v>
      </c>
      <c r="D690" s="240" t="s">
        <v>418</v>
      </c>
      <c r="E690" s="241" t="s">
        <v>7378</v>
      </c>
      <c r="F690" s="242" t="s">
        <v>7379</v>
      </c>
      <c r="G690" s="243" t="s">
        <v>145</v>
      </c>
      <c r="H690" s="244">
        <v>278</v>
      </c>
      <c r="I690" s="245"/>
      <c r="J690" s="246">
        <f>ROUND(I690*H690,2)</f>
        <v>0</v>
      </c>
      <c r="K690" s="242" t="s">
        <v>21</v>
      </c>
      <c r="L690" s="73"/>
      <c r="M690" s="247" t="s">
        <v>21</v>
      </c>
      <c r="N690" s="248" t="s">
        <v>47</v>
      </c>
      <c r="O690" s="48"/>
      <c r="P690" s="249">
        <f>O690*H690</f>
        <v>0</v>
      </c>
      <c r="Q690" s="249">
        <v>0</v>
      </c>
      <c r="R690" s="249">
        <f>Q690*H690</f>
        <v>0</v>
      </c>
      <c r="S690" s="249">
        <v>0</v>
      </c>
      <c r="T690" s="250">
        <f>S690*H690</f>
        <v>0</v>
      </c>
      <c r="AR690" s="25" t="s">
        <v>690</v>
      </c>
      <c r="AT690" s="25" t="s">
        <v>418</v>
      </c>
      <c r="AU690" s="25" t="s">
        <v>86</v>
      </c>
      <c r="AY690" s="25" t="s">
        <v>414</v>
      </c>
      <c r="BE690" s="251">
        <f>IF(N690="základní",J690,0)</f>
        <v>0</v>
      </c>
      <c r="BF690" s="251">
        <f>IF(N690="snížená",J690,0)</f>
        <v>0</v>
      </c>
      <c r="BG690" s="251">
        <f>IF(N690="zákl. přenesená",J690,0)</f>
        <v>0</v>
      </c>
      <c r="BH690" s="251">
        <f>IF(N690="sníž. přenesená",J690,0)</f>
        <v>0</v>
      </c>
      <c r="BI690" s="251">
        <f>IF(N690="nulová",J690,0)</f>
        <v>0</v>
      </c>
      <c r="BJ690" s="25" t="s">
        <v>83</v>
      </c>
      <c r="BK690" s="251">
        <f>ROUND(I690*H690,2)</f>
        <v>0</v>
      </c>
      <c r="BL690" s="25" t="s">
        <v>690</v>
      </c>
      <c r="BM690" s="25" t="s">
        <v>7380</v>
      </c>
    </row>
    <row r="691" s="12" customFormat="1">
      <c r="B691" s="255"/>
      <c r="C691" s="256"/>
      <c r="D691" s="252" t="s">
        <v>428</v>
      </c>
      <c r="E691" s="257" t="s">
        <v>21</v>
      </c>
      <c r="F691" s="258" t="s">
        <v>6838</v>
      </c>
      <c r="G691" s="256"/>
      <c r="H691" s="257" t="s">
        <v>21</v>
      </c>
      <c r="I691" s="259"/>
      <c r="J691" s="256"/>
      <c r="K691" s="256"/>
      <c r="L691" s="260"/>
      <c r="M691" s="261"/>
      <c r="N691" s="262"/>
      <c r="O691" s="262"/>
      <c r="P691" s="262"/>
      <c r="Q691" s="262"/>
      <c r="R691" s="262"/>
      <c r="S691" s="262"/>
      <c r="T691" s="263"/>
      <c r="AT691" s="264" t="s">
        <v>428</v>
      </c>
      <c r="AU691" s="264" t="s">
        <v>86</v>
      </c>
      <c r="AV691" s="12" t="s">
        <v>83</v>
      </c>
      <c r="AW691" s="12" t="s">
        <v>39</v>
      </c>
      <c r="AX691" s="12" t="s">
        <v>76</v>
      </c>
      <c r="AY691" s="264" t="s">
        <v>414</v>
      </c>
    </row>
    <row r="692" s="13" customFormat="1">
      <c r="B692" s="265"/>
      <c r="C692" s="266"/>
      <c r="D692" s="252" t="s">
        <v>428</v>
      </c>
      <c r="E692" s="267" t="s">
        <v>21</v>
      </c>
      <c r="F692" s="268" t="s">
        <v>7381</v>
      </c>
      <c r="G692" s="266"/>
      <c r="H692" s="269">
        <v>278</v>
      </c>
      <c r="I692" s="270"/>
      <c r="J692" s="266"/>
      <c r="K692" s="266"/>
      <c r="L692" s="271"/>
      <c r="M692" s="272"/>
      <c r="N692" s="273"/>
      <c r="O692" s="273"/>
      <c r="P692" s="273"/>
      <c r="Q692" s="273"/>
      <c r="R692" s="273"/>
      <c r="S692" s="273"/>
      <c r="T692" s="274"/>
      <c r="AT692" s="275" t="s">
        <v>428</v>
      </c>
      <c r="AU692" s="275" t="s">
        <v>86</v>
      </c>
      <c r="AV692" s="13" t="s">
        <v>86</v>
      </c>
      <c r="AW692" s="13" t="s">
        <v>39</v>
      </c>
      <c r="AX692" s="13" t="s">
        <v>83</v>
      </c>
      <c r="AY692" s="275" t="s">
        <v>414</v>
      </c>
    </row>
    <row r="693" s="1" customFormat="1" ht="16.5" customHeight="1">
      <c r="B693" s="47"/>
      <c r="C693" s="240" t="s">
        <v>1800</v>
      </c>
      <c r="D693" s="240" t="s">
        <v>418</v>
      </c>
      <c r="E693" s="241" t="s">
        <v>7382</v>
      </c>
      <c r="F693" s="242" t="s">
        <v>7383</v>
      </c>
      <c r="G693" s="243" t="s">
        <v>145</v>
      </c>
      <c r="H693" s="244">
        <v>238</v>
      </c>
      <c r="I693" s="245"/>
      <c r="J693" s="246">
        <f>ROUND(I693*H693,2)</f>
        <v>0</v>
      </c>
      <c r="K693" s="242" t="s">
        <v>21</v>
      </c>
      <c r="L693" s="73"/>
      <c r="M693" s="247" t="s">
        <v>21</v>
      </c>
      <c r="N693" s="248" t="s">
        <v>47</v>
      </c>
      <c r="O693" s="48"/>
      <c r="P693" s="249">
        <f>O693*H693</f>
        <v>0</v>
      </c>
      <c r="Q693" s="249">
        <v>0</v>
      </c>
      <c r="R693" s="249">
        <f>Q693*H693</f>
        <v>0</v>
      </c>
      <c r="S693" s="249">
        <v>0</v>
      </c>
      <c r="T693" s="250">
        <f>S693*H693</f>
        <v>0</v>
      </c>
      <c r="AR693" s="25" t="s">
        <v>690</v>
      </c>
      <c r="AT693" s="25" t="s">
        <v>418</v>
      </c>
      <c r="AU693" s="25" t="s">
        <v>86</v>
      </c>
      <c r="AY693" s="25" t="s">
        <v>414</v>
      </c>
      <c r="BE693" s="251">
        <f>IF(N693="základní",J693,0)</f>
        <v>0</v>
      </c>
      <c r="BF693" s="251">
        <f>IF(N693="snížená",J693,0)</f>
        <v>0</v>
      </c>
      <c r="BG693" s="251">
        <f>IF(N693="zákl. přenesená",J693,0)</f>
        <v>0</v>
      </c>
      <c r="BH693" s="251">
        <f>IF(N693="sníž. přenesená",J693,0)</f>
        <v>0</v>
      </c>
      <c r="BI693" s="251">
        <f>IF(N693="nulová",J693,0)</f>
        <v>0</v>
      </c>
      <c r="BJ693" s="25" t="s">
        <v>83</v>
      </c>
      <c r="BK693" s="251">
        <f>ROUND(I693*H693,2)</f>
        <v>0</v>
      </c>
      <c r="BL693" s="25" t="s">
        <v>690</v>
      </c>
      <c r="BM693" s="25" t="s">
        <v>7384</v>
      </c>
    </row>
    <row r="694" s="12" customFormat="1">
      <c r="B694" s="255"/>
      <c r="C694" s="256"/>
      <c r="D694" s="252" t="s">
        <v>428</v>
      </c>
      <c r="E694" s="257" t="s">
        <v>21</v>
      </c>
      <c r="F694" s="258" t="s">
        <v>6838</v>
      </c>
      <c r="G694" s="256"/>
      <c r="H694" s="257" t="s">
        <v>21</v>
      </c>
      <c r="I694" s="259"/>
      <c r="J694" s="256"/>
      <c r="K694" s="256"/>
      <c r="L694" s="260"/>
      <c r="M694" s="261"/>
      <c r="N694" s="262"/>
      <c r="O694" s="262"/>
      <c r="P694" s="262"/>
      <c r="Q694" s="262"/>
      <c r="R694" s="262"/>
      <c r="S694" s="262"/>
      <c r="T694" s="263"/>
      <c r="AT694" s="264" t="s">
        <v>428</v>
      </c>
      <c r="AU694" s="264" t="s">
        <v>86</v>
      </c>
      <c r="AV694" s="12" t="s">
        <v>83</v>
      </c>
      <c r="AW694" s="12" t="s">
        <v>39</v>
      </c>
      <c r="AX694" s="12" t="s">
        <v>76</v>
      </c>
      <c r="AY694" s="264" t="s">
        <v>414</v>
      </c>
    </row>
    <row r="695" s="13" customFormat="1">
      <c r="B695" s="265"/>
      <c r="C695" s="266"/>
      <c r="D695" s="252" t="s">
        <v>428</v>
      </c>
      <c r="E695" s="267" t="s">
        <v>21</v>
      </c>
      <c r="F695" s="268" t="s">
        <v>2257</v>
      </c>
      <c r="G695" s="266"/>
      <c r="H695" s="269">
        <v>238</v>
      </c>
      <c r="I695" s="270"/>
      <c r="J695" s="266"/>
      <c r="K695" s="266"/>
      <c r="L695" s="271"/>
      <c r="M695" s="272"/>
      <c r="N695" s="273"/>
      <c r="O695" s="273"/>
      <c r="P695" s="273"/>
      <c r="Q695" s="273"/>
      <c r="R695" s="273"/>
      <c r="S695" s="273"/>
      <c r="T695" s="274"/>
      <c r="AT695" s="275" t="s">
        <v>428</v>
      </c>
      <c r="AU695" s="275" t="s">
        <v>86</v>
      </c>
      <c r="AV695" s="13" t="s">
        <v>86</v>
      </c>
      <c r="AW695" s="13" t="s">
        <v>39</v>
      </c>
      <c r="AX695" s="13" t="s">
        <v>76</v>
      </c>
      <c r="AY695" s="275" t="s">
        <v>414</v>
      </c>
    </row>
    <row r="696" s="15" customFormat="1">
      <c r="B696" s="287"/>
      <c r="C696" s="288"/>
      <c r="D696" s="252" t="s">
        <v>428</v>
      </c>
      <c r="E696" s="289" t="s">
        <v>21</v>
      </c>
      <c r="F696" s="290" t="s">
        <v>235</v>
      </c>
      <c r="G696" s="288"/>
      <c r="H696" s="291">
        <v>238</v>
      </c>
      <c r="I696" s="292"/>
      <c r="J696" s="288"/>
      <c r="K696" s="288"/>
      <c r="L696" s="293"/>
      <c r="M696" s="294"/>
      <c r="N696" s="295"/>
      <c r="O696" s="295"/>
      <c r="P696" s="295"/>
      <c r="Q696" s="295"/>
      <c r="R696" s="295"/>
      <c r="S696" s="295"/>
      <c r="T696" s="296"/>
      <c r="AT696" s="297" t="s">
        <v>428</v>
      </c>
      <c r="AU696" s="297" t="s">
        <v>86</v>
      </c>
      <c r="AV696" s="15" t="s">
        <v>422</v>
      </c>
      <c r="AW696" s="15" t="s">
        <v>39</v>
      </c>
      <c r="AX696" s="15" t="s">
        <v>83</v>
      </c>
      <c r="AY696" s="297" t="s">
        <v>414</v>
      </c>
    </row>
    <row r="697" s="1" customFormat="1" ht="16.5" customHeight="1">
      <c r="B697" s="47"/>
      <c r="C697" s="240" t="s">
        <v>1806</v>
      </c>
      <c r="D697" s="240" t="s">
        <v>418</v>
      </c>
      <c r="E697" s="241" t="s">
        <v>7385</v>
      </c>
      <c r="F697" s="242" t="s">
        <v>7386</v>
      </c>
      <c r="G697" s="243" t="s">
        <v>145</v>
      </c>
      <c r="H697" s="244">
        <v>6394</v>
      </c>
      <c r="I697" s="245"/>
      <c r="J697" s="246">
        <f>ROUND(I697*H697,2)</f>
        <v>0</v>
      </c>
      <c r="K697" s="242" t="s">
        <v>21</v>
      </c>
      <c r="L697" s="73"/>
      <c r="M697" s="247" t="s">
        <v>21</v>
      </c>
      <c r="N697" s="248" t="s">
        <v>47</v>
      </c>
      <c r="O697" s="48"/>
      <c r="P697" s="249">
        <f>O697*H697</f>
        <v>0</v>
      </c>
      <c r="Q697" s="249">
        <v>0</v>
      </c>
      <c r="R697" s="249">
        <f>Q697*H697</f>
        <v>0</v>
      </c>
      <c r="S697" s="249">
        <v>0</v>
      </c>
      <c r="T697" s="250">
        <f>S697*H697</f>
        <v>0</v>
      </c>
      <c r="AR697" s="25" t="s">
        <v>690</v>
      </c>
      <c r="AT697" s="25" t="s">
        <v>418</v>
      </c>
      <c r="AU697" s="25" t="s">
        <v>86</v>
      </c>
      <c r="AY697" s="25" t="s">
        <v>414</v>
      </c>
      <c r="BE697" s="251">
        <f>IF(N697="základní",J697,0)</f>
        <v>0</v>
      </c>
      <c r="BF697" s="251">
        <f>IF(N697="snížená",J697,0)</f>
        <v>0</v>
      </c>
      <c r="BG697" s="251">
        <f>IF(N697="zákl. přenesená",J697,0)</f>
        <v>0</v>
      </c>
      <c r="BH697" s="251">
        <f>IF(N697="sníž. přenesená",J697,0)</f>
        <v>0</v>
      </c>
      <c r="BI697" s="251">
        <f>IF(N697="nulová",J697,0)</f>
        <v>0</v>
      </c>
      <c r="BJ697" s="25" t="s">
        <v>83</v>
      </c>
      <c r="BK697" s="251">
        <f>ROUND(I697*H697,2)</f>
        <v>0</v>
      </c>
      <c r="BL697" s="25" t="s">
        <v>690</v>
      </c>
      <c r="BM697" s="25" t="s">
        <v>7387</v>
      </c>
    </row>
    <row r="698" s="12" customFormat="1">
      <c r="B698" s="255"/>
      <c r="C698" s="256"/>
      <c r="D698" s="252" t="s">
        <v>428</v>
      </c>
      <c r="E698" s="257" t="s">
        <v>21</v>
      </c>
      <c r="F698" s="258" t="s">
        <v>6838</v>
      </c>
      <c r="G698" s="256"/>
      <c r="H698" s="257" t="s">
        <v>21</v>
      </c>
      <c r="I698" s="259"/>
      <c r="J698" s="256"/>
      <c r="K698" s="256"/>
      <c r="L698" s="260"/>
      <c r="M698" s="261"/>
      <c r="N698" s="262"/>
      <c r="O698" s="262"/>
      <c r="P698" s="262"/>
      <c r="Q698" s="262"/>
      <c r="R698" s="262"/>
      <c r="S698" s="262"/>
      <c r="T698" s="263"/>
      <c r="AT698" s="264" t="s">
        <v>428</v>
      </c>
      <c r="AU698" s="264" t="s">
        <v>86</v>
      </c>
      <c r="AV698" s="12" t="s">
        <v>83</v>
      </c>
      <c r="AW698" s="12" t="s">
        <v>39</v>
      </c>
      <c r="AX698" s="12" t="s">
        <v>76</v>
      </c>
      <c r="AY698" s="264" t="s">
        <v>414</v>
      </c>
    </row>
    <row r="699" s="13" customFormat="1">
      <c r="B699" s="265"/>
      <c r="C699" s="266"/>
      <c r="D699" s="252" t="s">
        <v>428</v>
      </c>
      <c r="E699" s="267" t="s">
        <v>21</v>
      </c>
      <c r="F699" s="268" t="s">
        <v>7388</v>
      </c>
      <c r="G699" s="266"/>
      <c r="H699" s="269">
        <v>6394</v>
      </c>
      <c r="I699" s="270"/>
      <c r="J699" s="266"/>
      <c r="K699" s="266"/>
      <c r="L699" s="271"/>
      <c r="M699" s="272"/>
      <c r="N699" s="273"/>
      <c r="O699" s="273"/>
      <c r="P699" s="273"/>
      <c r="Q699" s="273"/>
      <c r="R699" s="273"/>
      <c r="S699" s="273"/>
      <c r="T699" s="274"/>
      <c r="AT699" s="275" t="s">
        <v>428</v>
      </c>
      <c r="AU699" s="275" t="s">
        <v>86</v>
      </c>
      <c r="AV699" s="13" t="s">
        <v>86</v>
      </c>
      <c r="AW699" s="13" t="s">
        <v>39</v>
      </c>
      <c r="AX699" s="13" t="s">
        <v>83</v>
      </c>
      <c r="AY699" s="275" t="s">
        <v>414</v>
      </c>
    </row>
    <row r="700" s="1" customFormat="1" ht="16.5" customHeight="1">
      <c r="B700" s="47"/>
      <c r="C700" s="240" t="s">
        <v>1813</v>
      </c>
      <c r="D700" s="240" t="s">
        <v>418</v>
      </c>
      <c r="E700" s="241" t="s">
        <v>7389</v>
      </c>
      <c r="F700" s="242" t="s">
        <v>7390</v>
      </c>
      <c r="G700" s="243" t="s">
        <v>145</v>
      </c>
      <c r="H700" s="244">
        <v>120</v>
      </c>
      <c r="I700" s="245"/>
      <c r="J700" s="246">
        <f>ROUND(I700*H700,2)</f>
        <v>0</v>
      </c>
      <c r="K700" s="242" t="s">
        <v>21</v>
      </c>
      <c r="L700" s="73"/>
      <c r="M700" s="247" t="s">
        <v>21</v>
      </c>
      <c r="N700" s="248" t="s">
        <v>47</v>
      </c>
      <c r="O700" s="48"/>
      <c r="P700" s="249">
        <f>O700*H700</f>
        <v>0</v>
      </c>
      <c r="Q700" s="249">
        <v>0</v>
      </c>
      <c r="R700" s="249">
        <f>Q700*H700</f>
        <v>0</v>
      </c>
      <c r="S700" s="249">
        <v>0</v>
      </c>
      <c r="T700" s="250">
        <f>S700*H700</f>
        <v>0</v>
      </c>
      <c r="AR700" s="25" t="s">
        <v>690</v>
      </c>
      <c r="AT700" s="25" t="s">
        <v>418</v>
      </c>
      <c r="AU700" s="25" t="s">
        <v>86</v>
      </c>
      <c r="AY700" s="25" t="s">
        <v>414</v>
      </c>
      <c r="BE700" s="251">
        <f>IF(N700="základní",J700,0)</f>
        <v>0</v>
      </c>
      <c r="BF700" s="251">
        <f>IF(N700="snížená",J700,0)</f>
        <v>0</v>
      </c>
      <c r="BG700" s="251">
        <f>IF(N700="zákl. přenesená",J700,0)</f>
        <v>0</v>
      </c>
      <c r="BH700" s="251">
        <f>IF(N700="sníž. přenesená",J700,0)</f>
        <v>0</v>
      </c>
      <c r="BI700" s="251">
        <f>IF(N700="nulová",J700,0)</f>
        <v>0</v>
      </c>
      <c r="BJ700" s="25" t="s">
        <v>83</v>
      </c>
      <c r="BK700" s="251">
        <f>ROUND(I700*H700,2)</f>
        <v>0</v>
      </c>
      <c r="BL700" s="25" t="s">
        <v>690</v>
      </c>
      <c r="BM700" s="25" t="s">
        <v>7391</v>
      </c>
    </row>
    <row r="701" s="12" customFormat="1">
      <c r="B701" s="255"/>
      <c r="C701" s="256"/>
      <c r="D701" s="252" t="s">
        <v>428</v>
      </c>
      <c r="E701" s="257" t="s">
        <v>21</v>
      </c>
      <c r="F701" s="258" t="s">
        <v>6838</v>
      </c>
      <c r="G701" s="256"/>
      <c r="H701" s="257" t="s">
        <v>21</v>
      </c>
      <c r="I701" s="259"/>
      <c r="J701" s="256"/>
      <c r="K701" s="256"/>
      <c r="L701" s="260"/>
      <c r="M701" s="261"/>
      <c r="N701" s="262"/>
      <c r="O701" s="262"/>
      <c r="P701" s="262"/>
      <c r="Q701" s="262"/>
      <c r="R701" s="262"/>
      <c r="S701" s="262"/>
      <c r="T701" s="263"/>
      <c r="AT701" s="264" t="s">
        <v>428</v>
      </c>
      <c r="AU701" s="264" t="s">
        <v>86</v>
      </c>
      <c r="AV701" s="12" t="s">
        <v>83</v>
      </c>
      <c r="AW701" s="12" t="s">
        <v>39</v>
      </c>
      <c r="AX701" s="12" t="s">
        <v>76</v>
      </c>
      <c r="AY701" s="264" t="s">
        <v>414</v>
      </c>
    </row>
    <row r="702" s="13" customFormat="1">
      <c r="B702" s="265"/>
      <c r="C702" s="266"/>
      <c r="D702" s="252" t="s">
        <v>428</v>
      </c>
      <c r="E702" s="267" t="s">
        <v>21</v>
      </c>
      <c r="F702" s="268" t="s">
        <v>1539</v>
      </c>
      <c r="G702" s="266"/>
      <c r="H702" s="269">
        <v>120</v>
      </c>
      <c r="I702" s="270"/>
      <c r="J702" s="266"/>
      <c r="K702" s="266"/>
      <c r="L702" s="271"/>
      <c r="M702" s="272"/>
      <c r="N702" s="273"/>
      <c r="O702" s="273"/>
      <c r="P702" s="273"/>
      <c r="Q702" s="273"/>
      <c r="R702" s="273"/>
      <c r="S702" s="273"/>
      <c r="T702" s="274"/>
      <c r="AT702" s="275" t="s">
        <v>428</v>
      </c>
      <c r="AU702" s="275" t="s">
        <v>86</v>
      </c>
      <c r="AV702" s="13" t="s">
        <v>86</v>
      </c>
      <c r="AW702" s="13" t="s">
        <v>39</v>
      </c>
      <c r="AX702" s="13" t="s">
        <v>76</v>
      </c>
      <c r="AY702" s="275" t="s">
        <v>414</v>
      </c>
    </row>
    <row r="703" s="15" customFormat="1">
      <c r="B703" s="287"/>
      <c r="C703" s="288"/>
      <c r="D703" s="252" t="s">
        <v>428</v>
      </c>
      <c r="E703" s="289" t="s">
        <v>21</v>
      </c>
      <c r="F703" s="290" t="s">
        <v>235</v>
      </c>
      <c r="G703" s="288"/>
      <c r="H703" s="291">
        <v>120</v>
      </c>
      <c r="I703" s="292"/>
      <c r="J703" s="288"/>
      <c r="K703" s="288"/>
      <c r="L703" s="293"/>
      <c r="M703" s="294"/>
      <c r="N703" s="295"/>
      <c r="O703" s="295"/>
      <c r="P703" s="295"/>
      <c r="Q703" s="295"/>
      <c r="R703" s="295"/>
      <c r="S703" s="295"/>
      <c r="T703" s="296"/>
      <c r="AT703" s="297" t="s">
        <v>428</v>
      </c>
      <c r="AU703" s="297" t="s">
        <v>86</v>
      </c>
      <c r="AV703" s="15" t="s">
        <v>422</v>
      </c>
      <c r="AW703" s="15" t="s">
        <v>39</v>
      </c>
      <c r="AX703" s="15" t="s">
        <v>83</v>
      </c>
      <c r="AY703" s="297" t="s">
        <v>414</v>
      </c>
    </row>
    <row r="704" s="1" customFormat="1" ht="16.5" customHeight="1">
      <c r="B704" s="47"/>
      <c r="C704" s="240" t="s">
        <v>1820</v>
      </c>
      <c r="D704" s="240" t="s">
        <v>418</v>
      </c>
      <c r="E704" s="241" t="s">
        <v>7392</v>
      </c>
      <c r="F704" s="242" t="s">
        <v>7393</v>
      </c>
      <c r="G704" s="243" t="s">
        <v>145</v>
      </c>
      <c r="H704" s="244">
        <v>62</v>
      </c>
      <c r="I704" s="245"/>
      <c r="J704" s="246">
        <f>ROUND(I704*H704,2)</f>
        <v>0</v>
      </c>
      <c r="K704" s="242" t="s">
        <v>21</v>
      </c>
      <c r="L704" s="73"/>
      <c r="M704" s="247" t="s">
        <v>21</v>
      </c>
      <c r="N704" s="248" t="s">
        <v>47</v>
      </c>
      <c r="O704" s="48"/>
      <c r="P704" s="249">
        <f>O704*H704</f>
        <v>0</v>
      </c>
      <c r="Q704" s="249">
        <v>0</v>
      </c>
      <c r="R704" s="249">
        <f>Q704*H704</f>
        <v>0</v>
      </c>
      <c r="S704" s="249">
        <v>0</v>
      </c>
      <c r="T704" s="250">
        <f>S704*H704</f>
        <v>0</v>
      </c>
      <c r="AR704" s="25" t="s">
        <v>690</v>
      </c>
      <c r="AT704" s="25" t="s">
        <v>418</v>
      </c>
      <c r="AU704" s="25" t="s">
        <v>86</v>
      </c>
      <c r="AY704" s="25" t="s">
        <v>414</v>
      </c>
      <c r="BE704" s="251">
        <f>IF(N704="základní",J704,0)</f>
        <v>0</v>
      </c>
      <c r="BF704" s="251">
        <f>IF(N704="snížená",J704,0)</f>
        <v>0</v>
      </c>
      <c r="BG704" s="251">
        <f>IF(N704="zákl. přenesená",J704,0)</f>
        <v>0</v>
      </c>
      <c r="BH704" s="251">
        <f>IF(N704="sníž. přenesená",J704,0)</f>
        <v>0</v>
      </c>
      <c r="BI704" s="251">
        <f>IF(N704="nulová",J704,0)</f>
        <v>0</v>
      </c>
      <c r="BJ704" s="25" t="s">
        <v>83</v>
      </c>
      <c r="BK704" s="251">
        <f>ROUND(I704*H704,2)</f>
        <v>0</v>
      </c>
      <c r="BL704" s="25" t="s">
        <v>690</v>
      </c>
      <c r="BM704" s="25" t="s">
        <v>7394</v>
      </c>
    </row>
    <row r="705" s="12" customFormat="1">
      <c r="B705" s="255"/>
      <c r="C705" s="256"/>
      <c r="D705" s="252" t="s">
        <v>428</v>
      </c>
      <c r="E705" s="257" t="s">
        <v>21</v>
      </c>
      <c r="F705" s="258" t="s">
        <v>6838</v>
      </c>
      <c r="G705" s="256"/>
      <c r="H705" s="257" t="s">
        <v>21</v>
      </c>
      <c r="I705" s="259"/>
      <c r="J705" s="256"/>
      <c r="K705" s="256"/>
      <c r="L705" s="260"/>
      <c r="M705" s="261"/>
      <c r="N705" s="262"/>
      <c r="O705" s="262"/>
      <c r="P705" s="262"/>
      <c r="Q705" s="262"/>
      <c r="R705" s="262"/>
      <c r="S705" s="262"/>
      <c r="T705" s="263"/>
      <c r="AT705" s="264" t="s">
        <v>428</v>
      </c>
      <c r="AU705" s="264" t="s">
        <v>86</v>
      </c>
      <c r="AV705" s="12" t="s">
        <v>83</v>
      </c>
      <c r="AW705" s="12" t="s">
        <v>39</v>
      </c>
      <c r="AX705" s="12" t="s">
        <v>76</v>
      </c>
      <c r="AY705" s="264" t="s">
        <v>414</v>
      </c>
    </row>
    <row r="706" s="13" customFormat="1">
      <c r="B706" s="265"/>
      <c r="C706" s="266"/>
      <c r="D706" s="252" t="s">
        <v>428</v>
      </c>
      <c r="E706" s="267" t="s">
        <v>21</v>
      </c>
      <c r="F706" s="268" t="s">
        <v>7395</v>
      </c>
      <c r="G706" s="266"/>
      <c r="H706" s="269">
        <v>62</v>
      </c>
      <c r="I706" s="270"/>
      <c r="J706" s="266"/>
      <c r="K706" s="266"/>
      <c r="L706" s="271"/>
      <c r="M706" s="272"/>
      <c r="N706" s="273"/>
      <c r="O706" s="273"/>
      <c r="P706" s="273"/>
      <c r="Q706" s="273"/>
      <c r="R706" s="273"/>
      <c r="S706" s="273"/>
      <c r="T706" s="274"/>
      <c r="AT706" s="275" t="s">
        <v>428</v>
      </c>
      <c r="AU706" s="275" t="s">
        <v>86</v>
      </c>
      <c r="AV706" s="13" t="s">
        <v>86</v>
      </c>
      <c r="AW706" s="13" t="s">
        <v>39</v>
      </c>
      <c r="AX706" s="13" t="s">
        <v>83</v>
      </c>
      <c r="AY706" s="275" t="s">
        <v>414</v>
      </c>
    </row>
    <row r="707" s="1" customFormat="1" ht="16.5" customHeight="1">
      <c r="B707" s="47"/>
      <c r="C707" s="240" t="s">
        <v>1825</v>
      </c>
      <c r="D707" s="240" t="s">
        <v>418</v>
      </c>
      <c r="E707" s="241" t="s">
        <v>7396</v>
      </c>
      <c r="F707" s="242" t="s">
        <v>7397</v>
      </c>
      <c r="G707" s="243" t="s">
        <v>145</v>
      </c>
      <c r="H707" s="244">
        <v>586</v>
      </c>
      <c r="I707" s="245"/>
      <c r="J707" s="246">
        <f>ROUND(I707*H707,2)</f>
        <v>0</v>
      </c>
      <c r="K707" s="242" t="s">
        <v>21</v>
      </c>
      <c r="L707" s="73"/>
      <c r="M707" s="247" t="s">
        <v>21</v>
      </c>
      <c r="N707" s="248" t="s">
        <v>47</v>
      </c>
      <c r="O707" s="48"/>
      <c r="P707" s="249">
        <f>O707*H707</f>
        <v>0</v>
      </c>
      <c r="Q707" s="249">
        <v>0</v>
      </c>
      <c r="R707" s="249">
        <f>Q707*H707</f>
        <v>0</v>
      </c>
      <c r="S707" s="249">
        <v>0</v>
      </c>
      <c r="T707" s="250">
        <f>S707*H707</f>
        <v>0</v>
      </c>
      <c r="AR707" s="25" t="s">
        <v>690</v>
      </c>
      <c r="AT707" s="25" t="s">
        <v>418</v>
      </c>
      <c r="AU707" s="25" t="s">
        <v>86</v>
      </c>
      <c r="AY707" s="25" t="s">
        <v>414</v>
      </c>
      <c r="BE707" s="251">
        <f>IF(N707="základní",J707,0)</f>
        <v>0</v>
      </c>
      <c r="BF707" s="251">
        <f>IF(N707="snížená",J707,0)</f>
        <v>0</v>
      </c>
      <c r="BG707" s="251">
        <f>IF(N707="zákl. přenesená",J707,0)</f>
        <v>0</v>
      </c>
      <c r="BH707" s="251">
        <f>IF(N707="sníž. přenesená",J707,0)</f>
        <v>0</v>
      </c>
      <c r="BI707" s="251">
        <f>IF(N707="nulová",J707,0)</f>
        <v>0</v>
      </c>
      <c r="BJ707" s="25" t="s">
        <v>83</v>
      </c>
      <c r="BK707" s="251">
        <f>ROUND(I707*H707,2)</f>
        <v>0</v>
      </c>
      <c r="BL707" s="25" t="s">
        <v>690</v>
      </c>
      <c r="BM707" s="25" t="s">
        <v>7398</v>
      </c>
    </row>
    <row r="708" s="12" customFormat="1">
      <c r="B708" s="255"/>
      <c r="C708" s="256"/>
      <c r="D708" s="252" t="s">
        <v>428</v>
      </c>
      <c r="E708" s="257" t="s">
        <v>21</v>
      </c>
      <c r="F708" s="258" t="s">
        <v>6838</v>
      </c>
      <c r="G708" s="256"/>
      <c r="H708" s="257" t="s">
        <v>21</v>
      </c>
      <c r="I708" s="259"/>
      <c r="J708" s="256"/>
      <c r="K708" s="256"/>
      <c r="L708" s="260"/>
      <c r="M708" s="261"/>
      <c r="N708" s="262"/>
      <c r="O708" s="262"/>
      <c r="P708" s="262"/>
      <c r="Q708" s="262"/>
      <c r="R708" s="262"/>
      <c r="S708" s="262"/>
      <c r="T708" s="263"/>
      <c r="AT708" s="264" t="s">
        <v>428</v>
      </c>
      <c r="AU708" s="264" t="s">
        <v>86</v>
      </c>
      <c r="AV708" s="12" t="s">
        <v>83</v>
      </c>
      <c r="AW708" s="12" t="s">
        <v>39</v>
      </c>
      <c r="AX708" s="12" t="s">
        <v>76</v>
      </c>
      <c r="AY708" s="264" t="s">
        <v>414</v>
      </c>
    </row>
    <row r="709" s="13" customFormat="1">
      <c r="B709" s="265"/>
      <c r="C709" s="266"/>
      <c r="D709" s="252" t="s">
        <v>428</v>
      </c>
      <c r="E709" s="267" t="s">
        <v>21</v>
      </c>
      <c r="F709" s="268" t="s">
        <v>7399</v>
      </c>
      <c r="G709" s="266"/>
      <c r="H709" s="269">
        <v>586</v>
      </c>
      <c r="I709" s="270"/>
      <c r="J709" s="266"/>
      <c r="K709" s="266"/>
      <c r="L709" s="271"/>
      <c r="M709" s="272"/>
      <c r="N709" s="273"/>
      <c r="O709" s="273"/>
      <c r="P709" s="273"/>
      <c r="Q709" s="273"/>
      <c r="R709" s="273"/>
      <c r="S709" s="273"/>
      <c r="T709" s="274"/>
      <c r="AT709" s="275" t="s">
        <v>428</v>
      </c>
      <c r="AU709" s="275" t="s">
        <v>86</v>
      </c>
      <c r="AV709" s="13" t="s">
        <v>86</v>
      </c>
      <c r="AW709" s="13" t="s">
        <v>39</v>
      </c>
      <c r="AX709" s="13" t="s">
        <v>76</v>
      </c>
      <c r="AY709" s="275" t="s">
        <v>414</v>
      </c>
    </row>
    <row r="710" s="15" customFormat="1">
      <c r="B710" s="287"/>
      <c r="C710" s="288"/>
      <c r="D710" s="252" t="s">
        <v>428</v>
      </c>
      <c r="E710" s="289" t="s">
        <v>21</v>
      </c>
      <c r="F710" s="290" t="s">
        <v>235</v>
      </c>
      <c r="G710" s="288"/>
      <c r="H710" s="291">
        <v>586</v>
      </c>
      <c r="I710" s="292"/>
      <c r="J710" s="288"/>
      <c r="K710" s="288"/>
      <c r="L710" s="293"/>
      <c r="M710" s="294"/>
      <c r="N710" s="295"/>
      <c r="O710" s="295"/>
      <c r="P710" s="295"/>
      <c r="Q710" s="295"/>
      <c r="R710" s="295"/>
      <c r="S710" s="295"/>
      <c r="T710" s="296"/>
      <c r="AT710" s="297" t="s">
        <v>428</v>
      </c>
      <c r="AU710" s="297" t="s">
        <v>86</v>
      </c>
      <c r="AV710" s="15" t="s">
        <v>422</v>
      </c>
      <c r="AW710" s="15" t="s">
        <v>39</v>
      </c>
      <c r="AX710" s="15" t="s">
        <v>83</v>
      </c>
      <c r="AY710" s="297" t="s">
        <v>414</v>
      </c>
    </row>
    <row r="711" s="1" customFormat="1" ht="16.5" customHeight="1">
      <c r="B711" s="47"/>
      <c r="C711" s="240" t="s">
        <v>1829</v>
      </c>
      <c r="D711" s="240" t="s">
        <v>418</v>
      </c>
      <c r="E711" s="241" t="s">
        <v>7400</v>
      </c>
      <c r="F711" s="242" t="s">
        <v>7401</v>
      </c>
      <c r="G711" s="243" t="s">
        <v>145</v>
      </c>
      <c r="H711" s="244">
        <v>3622</v>
      </c>
      <c r="I711" s="245"/>
      <c r="J711" s="246">
        <f>ROUND(I711*H711,2)</f>
        <v>0</v>
      </c>
      <c r="K711" s="242" t="s">
        <v>21</v>
      </c>
      <c r="L711" s="73"/>
      <c r="M711" s="247" t="s">
        <v>21</v>
      </c>
      <c r="N711" s="248" t="s">
        <v>47</v>
      </c>
      <c r="O711" s="48"/>
      <c r="P711" s="249">
        <f>O711*H711</f>
        <v>0</v>
      </c>
      <c r="Q711" s="249">
        <v>0</v>
      </c>
      <c r="R711" s="249">
        <f>Q711*H711</f>
        <v>0</v>
      </c>
      <c r="S711" s="249">
        <v>0</v>
      </c>
      <c r="T711" s="250">
        <f>S711*H711</f>
        <v>0</v>
      </c>
      <c r="AR711" s="25" t="s">
        <v>690</v>
      </c>
      <c r="AT711" s="25" t="s">
        <v>418</v>
      </c>
      <c r="AU711" s="25" t="s">
        <v>86</v>
      </c>
      <c r="AY711" s="25" t="s">
        <v>414</v>
      </c>
      <c r="BE711" s="251">
        <f>IF(N711="základní",J711,0)</f>
        <v>0</v>
      </c>
      <c r="BF711" s="251">
        <f>IF(N711="snížená",J711,0)</f>
        <v>0</v>
      </c>
      <c r="BG711" s="251">
        <f>IF(N711="zákl. přenesená",J711,0)</f>
        <v>0</v>
      </c>
      <c r="BH711" s="251">
        <f>IF(N711="sníž. přenesená",J711,0)</f>
        <v>0</v>
      </c>
      <c r="BI711" s="251">
        <f>IF(N711="nulová",J711,0)</f>
        <v>0</v>
      </c>
      <c r="BJ711" s="25" t="s">
        <v>83</v>
      </c>
      <c r="BK711" s="251">
        <f>ROUND(I711*H711,2)</f>
        <v>0</v>
      </c>
      <c r="BL711" s="25" t="s">
        <v>690</v>
      </c>
      <c r="BM711" s="25" t="s">
        <v>7402</v>
      </c>
    </row>
    <row r="712" s="12" customFormat="1">
      <c r="B712" s="255"/>
      <c r="C712" s="256"/>
      <c r="D712" s="252" t="s">
        <v>428</v>
      </c>
      <c r="E712" s="257" t="s">
        <v>21</v>
      </c>
      <c r="F712" s="258" t="s">
        <v>6838</v>
      </c>
      <c r="G712" s="256"/>
      <c r="H712" s="257" t="s">
        <v>21</v>
      </c>
      <c r="I712" s="259"/>
      <c r="J712" s="256"/>
      <c r="K712" s="256"/>
      <c r="L712" s="260"/>
      <c r="M712" s="261"/>
      <c r="N712" s="262"/>
      <c r="O712" s="262"/>
      <c r="P712" s="262"/>
      <c r="Q712" s="262"/>
      <c r="R712" s="262"/>
      <c r="S712" s="262"/>
      <c r="T712" s="263"/>
      <c r="AT712" s="264" t="s">
        <v>428</v>
      </c>
      <c r="AU712" s="264" t="s">
        <v>86</v>
      </c>
      <c r="AV712" s="12" t="s">
        <v>83</v>
      </c>
      <c r="AW712" s="12" t="s">
        <v>39</v>
      </c>
      <c r="AX712" s="12" t="s">
        <v>76</v>
      </c>
      <c r="AY712" s="264" t="s">
        <v>414</v>
      </c>
    </row>
    <row r="713" s="13" customFormat="1">
      <c r="B713" s="265"/>
      <c r="C713" s="266"/>
      <c r="D713" s="252" t="s">
        <v>428</v>
      </c>
      <c r="E713" s="267" t="s">
        <v>21</v>
      </c>
      <c r="F713" s="268" t="s">
        <v>7403</v>
      </c>
      <c r="G713" s="266"/>
      <c r="H713" s="269">
        <v>3622</v>
      </c>
      <c r="I713" s="270"/>
      <c r="J713" s="266"/>
      <c r="K713" s="266"/>
      <c r="L713" s="271"/>
      <c r="M713" s="272"/>
      <c r="N713" s="273"/>
      <c r="O713" s="273"/>
      <c r="P713" s="273"/>
      <c r="Q713" s="273"/>
      <c r="R713" s="273"/>
      <c r="S713" s="273"/>
      <c r="T713" s="274"/>
      <c r="AT713" s="275" t="s">
        <v>428</v>
      </c>
      <c r="AU713" s="275" t="s">
        <v>86</v>
      </c>
      <c r="AV713" s="13" t="s">
        <v>86</v>
      </c>
      <c r="AW713" s="13" t="s">
        <v>39</v>
      </c>
      <c r="AX713" s="13" t="s">
        <v>83</v>
      </c>
      <c r="AY713" s="275" t="s">
        <v>414</v>
      </c>
    </row>
    <row r="714" s="1" customFormat="1" ht="16.5" customHeight="1">
      <c r="B714" s="47"/>
      <c r="C714" s="240" t="s">
        <v>506</v>
      </c>
      <c r="D714" s="240" t="s">
        <v>418</v>
      </c>
      <c r="E714" s="241" t="s">
        <v>7404</v>
      </c>
      <c r="F714" s="242" t="s">
        <v>7405</v>
      </c>
      <c r="G714" s="243" t="s">
        <v>145</v>
      </c>
      <c r="H714" s="244">
        <v>48</v>
      </c>
      <c r="I714" s="245"/>
      <c r="J714" s="246">
        <f>ROUND(I714*H714,2)</f>
        <v>0</v>
      </c>
      <c r="K714" s="242" t="s">
        <v>21</v>
      </c>
      <c r="L714" s="73"/>
      <c r="M714" s="247" t="s">
        <v>21</v>
      </c>
      <c r="N714" s="248" t="s">
        <v>47</v>
      </c>
      <c r="O714" s="48"/>
      <c r="P714" s="249">
        <f>O714*H714</f>
        <v>0</v>
      </c>
      <c r="Q714" s="249">
        <v>0</v>
      </c>
      <c r="R714" s="249">
        <f>Q714*H714</f>
        <v>0</v>
      </c>
      <c r="S714" s="249">
        <v>0</v>
      </c>
      <c r="T714" s="250">
        <f>S714*H714</f>
        <v>0</v>
      </c>
      <c r="AR714" s="25" t="s">
        <v>690</v>
      </c>
      <c r="AT714" s="25" t="s">
        <v>418</v>
      </c>
      <c r="AU714" s="25" t="s">
        <v>86</v>
      </c>
      <c r="AY714" s="25" t="s">
        <v>414</v>
      </c>
      <c r="BE714" s="251">
        <f>IF(N714="základní",J714,0)</f>
        <v>0</v>
      </c>
      <c r="BF714" s="251">
        <f>IF(N714="snížená",J714,0)</f>
        <v>0</v>
      </c>
      <c r="BG714" s="251">
        <f>IF(N714="zákl. přenesená",J714,0)</f>
        <v>0</v>
      </c>
      <c r="BH714" s="251">
        <f>IF(N714="sníž. přenesená",J714,0)</f>
        <v>0</v>
      </c>
      <c r="BI714" s="251">
        <f>IF(N714="nulová",J714,0)</f>
        <v>0</v>
      </c>
      <c r="BJ714" s="25" t="s">
        <v>83</v>
      </c>
      <c r="BK714" s="251">
        <f>ROUND(I714*H714,2)</f>
        <v>0</v>
      </c>
      <c r="BL714" s="25" t="s">
        <v>690</v>
      </c>
      <c r="BM714" s="25" t="s">
        <v>7406</v>
      </c>
    </row>
    <row r="715" s="12" customFormat="1">
      <c r="B715" s="255"/>
      <c r="C715" s="256"/>
      <c r="D715" s="252" t="s">
        <v>428</v>
      </c>
      <c r="E715" s="257" t="s">
        <v>21</v>
      </c>
      <c r="F715" s="258" t="s">
        <v>6838</v>
      </c>
      <c r="G715" s="256"/>
      <c r="H715" s="257" t="s">
        <v>21</v>
      </c>
      <c r="I715" s="259"/>
      <c r="J715" s="256"/>
      <c r="K715" s="256"/>
      <c r="L715" s="260"/>
      <c r="M715" s="261"/>
      <c r="N715" s="262"/>
      <c r="O715" s="262"/>
      <c r="P715" s="262"/>
      <c r="Q715" s="262"/>
      <c r="R715" s="262"/>
      <c r="S715" s="262"/>
      <c r="T715" s="263"/>
      <c r="AT715" s="264" t="s">
        <v>428</v>
      </c>
      <c r="AU715" s="264" t="s">
        <v>86</v>
      </c>
      <c r="AV715" s="12" t="s">
        <v>83</v>
      </c>
      <c r="AW715" s="12" t="s">
        <v>39</v>
      </c>
      <c r="AX715" s="12" t="s">
        <v>76</v>
      </c>
      <c r="AY715" s="264" t="s">
        <v>414</v>
      </c>
    </row>
    <row r="716" s="13" customFormat="1">
      <c r="B716" s="265"/>
      <c r="C716" s="266"/>
      <c r="D716" s="252" t="s">
        <v>428</v>
      </c>
      <c r="E716" s="267" t="s">
        <v>21</v>
      </c>
      <c r="F716" s="268" t="s">
        <v>991</v>
      </c>
      <c r="G716" s="266"/>
      <c r="H716" s="269">
        <v>48</v>
      </c>
      <c r="I716" s="270"/>
      <c r="J716" s="266"/>
      <c r="K716" s="266"/>
      <c r="L716" s="271"/>
      <c r="M716" s="272"/>
      <c r="N716" s="273"/>
      <c r="O716" s="273"/>
      <c r="P716" s="273"/>
      <c r="Q716" s="273"/>
      <c r="R716" s="273"/>
      <c r="S716" s="273"/>
      <c r="T716" s="274"/>
      <c r="AT716" s="275" t="s">
        <v>428</v>
      </c>
      <c r="AU716" s="275" t="s">
        <v>86</v>
      </c>
      <c r="AV716" s="13" t="s">
        <v>86</v>
      </c>
      <c r="AW716" s="13" t="s">
        <v>39</v>
      </c>
      <c r="AX716" s="13" t="s">
        <v>76</v>
      </c>
      <c r="AY716" s="275" t="s">
        <v>414</v>
      </c>
    </row>
    <row r="717" s="15" customFormat="1">
      <c r="B717" s="287"/>
      <c r="C717" s="288"/>
      <c r="D717" s="252" t="s">
        <v>428</v>
      </c>
      <c r="E717" s="289" t="s">
        <v>21</v>
      </c>
      <c r="F717" s="290" t="s">
        <v>235</v>
      </c>
      <c r="G717" s="288"/>
      <c r="H717" s="291">
        <v>48</v>
      </c>
      <c r="I717" s="292"/>
      <c r="J717" s="288"/>
      <c r="K717" s="288"/>
      <c r="L717" s="293"/>
      <c r="M717" s="294"/>
      <c r="N717" s="295"/>
      <c r="O717" s="295"/>
      <c r="P717" s="295"/>
      <c r="Q717" s="295"/>
      <c r="R717" s="295"/>
      <c r="S717" s="295"/>
      <c r="T717" s="296"/>
      <c r="AT717" s="297" t="s">
        <v>428</v>
      </c>
      <c r="AU717" s="297" t="s">
        <v>86</v>
      </c>
      <c r="AV717" s="15" t="s">
        <v>422</v>
      </c>
      <c r="AW717" s="15" t="s">
        <v>39</v>
      </c>
      <c r="AX717" s="15" t="s">
        <v>83</v>
      </c>
      <c r="AY717" s="297" t="s">
        <v>414</v>
      </c>
    </row>
    <row r="718" s="1" customFormat="1" ht="16.5" customHeight="1">
      <c r="B718" s="47"/>
      <c r="C718" s="240" t="s">
        <v>1841</v>
      </c>
      <c r="D718" s="240" t="s">
        <v>418</v>
      </c>
      <c r="E718" s="241" t="s">
        <v>7407</v>
      </c>
      <c r="F718" s="242" t="s">
        <v>7408</v>
      </c>
      <c r="G718" s="243" t="s">
        <v>145</v>
      </c>
      <c r="H718" s="244">
        <v>42</v>
      </c>
      <c r="I718" s="245"/>
      <c r="J718" s="246">
        <f>ROUND(I718*H718,2)</f>
        <v>0</v>
      </c>
      <c r="K718" s="242" t="s">
        <v>21</v>
      </c>
      <c r="L718" s="73"/>
      <c r="M718" s="247" t="s">
        <v>21</v>
      </c>
      <c r="N718" s="248" t="s">
        <v>47</v>
      </c>
      <c r="O718" s="48"/>
      <c r="P718" s="249">
        <f>O718*H718</f>
        <v>0</v>
      </c>
      <c r="Q718" s="249">
        <v>0</v>
      </c>
      <c r="R718" s="249">
        <f>Q718*H718</f>
        <v>0</v>
      </c>
      <c r="S718" s="249">
        <v>0</v>
      </c>
      <c r="T718" s="250">
        <f>S718*H718</f>
        <v>0</v>
      </c>
      <c r="AR718" s="25" t="s">
        <v>690</v>
      </c>
      <c r="AT718" s="25" t="s">
        <v>418</v>
      </c>
      <c r="AU718" s="25" t="s">
        <v>86</v>
      </c>
      <c r="AY718" s="25" t="s">
        <v>414</v>
      </c>
      <c r="BE718" s="251">
        <f>IF(N718="základní",J718,0)</f>
        <v>0</v>
      </c>
      <c r="BF718" s="251">
        <f>IF(N718="snížená",J718,0)</f>
        <v>0</v>
      </c>
      <c r="BG718" s="251">
        <f>IF(N718="zákl. přenesená",J718,0)</f>
        <v>0</v>
      </c>
      <c r="BH718" s="251">
        <f>IF(N718="sníž. přenesená",J718,0)</f>
        <v>0</v>
      </c>
      <c r="BI718" s="251">
        <f>IF(N718="nulová",J718,0)</f>
        <v>0</v>
      </c>
      <c r="BJ718" s="25" t="s">
        <v>83</v>
      </c>
      <c r="BK718" s="251">
        <f>ROUND(I718*H718,2)</f>
        <v>0</v>
      </c>
      <c r="BL718" s="25" t="s">
        <v>690</v>
      </c>
      <c r="BM718" s="25" t="s">
        <v>7409</v>
      </c>
    </row>
    <row r="719" s="12" customFormat="1">
      <c r="B719" s="255"/>
      <c r="C719" s="256"/>
      <c r="D719" s="252" t="s">
        <v>428</v>
      </c>
      <c r="E719" s="257" t="s">
        <v>21</v>
      </c>
      <c r="F719" s="258" t="s">
        <v>6838</v>
      </c>
      <c r="G719" s="256"/>
      <c r="H719" s="257" t="s">
        <v>21</v>
      </c>
      <c r="I719" s="259"/>
      <c r="J719" s="256"/>
      <c r="K719" s="256"/>
      <c r="L719" s="260"/>
      <c r="M719" s="261"/>
      <c r="N719" s="262"/>
      <c r="O719" s="262"/>
      <c r="P719" s="262"/>
      <c r="Q719" s="262"/>
      <c r="R719" s="262"/>
      <c r="S719" s="262"/>
      <c r="T719" s="263"/>
      <c r="AT719" s="264" t="s">
        <v>428</v>
      </c>
      <c r="AU719" s="264" t="s">
        <v>86</v>
      </c>
      <c r="AV719" s="12" t="s">
        <v>83</v>
      </c>
      <c r="AW719" s="12" t="s">
        <v>39</v>
      </c>
      <c r="AX719" s="12" t="s">
        <v>76</v>
      </c>
      <c r="AY719" s="264" t="s">
        <v>414</v>
      </c>
    </row>
    <row r="720" s="13" customFormat="1">
      <c r="B720" s="265"/>
      <c r="C720" s="266"/>
      <c r="D720" s="252" t="s">
        <v>428</v>
      </c>
      <c r="E720" s="267" t="s">
        <v>21</v>
      </c>
      <c r="F720" s="268" t="s">
        <v>912</v>
      </c>
      <c r="G720" s="266"/>
      <c r="H720" s="269">
        <v>42</v>
      </c>
      <c r="I720" s="270"/>
      <c r="J720" s="266"/>
      <c r="K720" s="266"/>
      <c r="L720" s="271"/>
      <c r="M720" s="272"/>
      <c r="N720" s="273"/>
      <c r="O720" s="273"/>
      <c r="P720" s="273"/>
      <c r="Q720" s="273"/>
      <c r="R720" s="273"/>
      <c r="S720" s="273"/>
      <c r="T720" s="274"/>
      <c r="AT720" s="275" t="s">
        <v>428</v>
      </c>
      <c r="AU720" s="275" t="s">
        <v>86</v>
      </c>
      <c r="AV720" s="13" t="s">
        <v>86</v>
      </c>
      <c r="AW720" s="13" t="s">
        <v>39</v>
      </c>
      <c r="AX720" s="13" t="s">
        <v>83</v>
      </c>
      <c r="AY720" s="275" t="s">
        <v>414</v>
      </c>
    </row>
    <row r="721" s="1" customFormat="1" ht="16.5" customHeight="1">
      <c r="B721" s="47"/>
      <c r="C721" s="240" t="s">
        <v>1846</v>
      </c>
      <c r="D721" s="240" t="s">
        <v>418</v>
      </c>
      <c r="E721" s="241" t="s">
        <v>7410</v>
      </c>
      <c r="F721" s="242" t="s">
        <v>7411</v>
      </c>
      <c r="G721" s="243" t="s">
        <v>145</v>
      </c>
      <c r="H721" s="244">
        <v>65</v>
      </c>
      <c r="I721" s="245"/>
      <c r="J721" s="246">
        <f>ROUND(I721*H721,2)</f>
        <v>0</v>
      </c>
      <c r="K721" s="242" t="s">
        <v>21</v>
      </c>
      <c r="L721" s="73"/>
      <c r="M721" s="247" t="s">
        <v>21</v>
      </c>
      <c r="N721" s="248" t="s">
        <v>47</v>
      </c>
      <c r="O721" s="48"/>
      <c r="P721" s="249">
        <f>O721*H721</f>
        <v>0</v>
      </c>
      <c r="Q721" s="249">
        <v>0</v>
      </c>
      <c r="R721" s="249">
        <f>Q721*H721</f>
        <v>0</v>
      </c>
      <c r="S721" s="249">
        <v>0</v>
      </c>
      <c r="T721" s="250">
        <f>S721*H721</f>
        <v>0</v>
      </c>
      <c r="AR721" s="25" t="s">
        <v>690</v>
      </c>
      <c r="AT721" s="25" t="s">
        <v>418</v>
      </c>
      <c r="AU721" s="25" t="s">
        <v>86</v>
      </c>
      <c r="AY721" s="25" t="s">
        <v>414</v>
      </c>
      <c r="BE721" s="251">
        <f>IF(N721="základní",J721,0)</f>
        <v>0</v>
      </c>
      <c r="BF721" s="251">
        <f>IF(N721="snížená",J721,0)</f>
        <v>0</v>
      </c>
      <c r="BG721" s="251">
        <f>IF(N721="zákl. přenesená",J721,0)</f>
        <v>0</v>
      </c>
      <c r="BH721" s="251">
        <f>IF(N721="sníž. přenesená",J721,0)</f>
        <v>0</v>
      </c>
      <c r="BI721" s="251">
        <f>IF(N721="nulová",J721,0)</f>
        <v>0</v>
      </c>
      <c r="BJ721" s="25" t="s">
        <v>83</v>
      </c>
      <c r="BK721" s="251">
        <f>ROUND(I721*H721,2)</f>
        <v>0</v>
      </c>
      <c r="BL721" s="25" t="s">
        <v>690</v>
      </c>
      <c r="BM721" s="25" t="s">
        <v>7412</v>
      </c>
    </row>
    <row r="722" s="12" customFormat="1">
      <c r="B722" s="255"/>
      <c r="C722" s="256"/>
      <c r="D722" s="252" t="s">
        <v>428</v>
      </c>
      <c r="E722" s="257" t="s">
        <v>21</v>
      </c>
      <c r="F722" s="258" t="s">
        <v>6838</v>
      </c>
      <c r="G722" s="256"/>
      <c r="H722" s="257" t="s">
        <v>21</v>
      </c>
      <c r="I722" s="259"/>
      <c r="J722" s="256"/>
      <c r="K722" s="256"/>
      <c r="L722" s="260"/>
      <c r="M722" s="261"/>
      <c r="N722" s="262"/>
      <c r="O722" s="262"/>
      <c r="P722" s="262"/>
      <c r="Q722" s="262"/>
      <c r="R722" s="262"/>
      <c r="S722" s="262"/>
      <c r="T722" s="263"/>
      <c r="AT722" s="264" t="s">
        <v>428</v>
      </c>
      <c r="AU722" s="264" t="s">
        <v>86</v>
      </c>
      <c r="AV722" s="12" t="s">
        <v>83</v>
      </c>
      <c r="AW722" s="12" t="s">
        <v>39</v>
      </c>
      <c r="AX722" s="12" t="s">
        <v>76</v>
      </c>
      <c r="AY722" s="264" t="s">
        <v>414</v>
      </c>
    </row>
    <row r="723" s="13" customFormat="1">
      <c r="B723" s="265"/>
      <c r="C723" s="266"/>
      <c r="D723" s="252" t="s">
        <v>428</v>
      </c>
      <c r="E723" s="267" t="s">
        <v>21</v>
      </c>
      <c r="F723" s="268" t="s">
        <v>1126</v>
      </c>
      <c r="G723" s="266"/>
      <c r="H723" s="269">
        <v>65</v>
      </c>
      <c r="I723" s="270"/>
      <c r="J723" s="266"/>
      <c r="K723" s="266"/>
      <c r="L723" s="271"/>
      <c r="M723" s="272"/>
      <c r="N723" s="273"/>
      <c r="O723" s="273"/>
      <c r="P723" s="273"/>
      <c r="Q723" s="273"/>
      <c r="R723" s="273"/>
      <c r="S723" s="273"/>
      <c r="T723" s="274"/>
      <c r="AT723" s="275" t="s">
        <v>428</v>
      </c>
      <c r="AU723" s="275" t="s">
        <v>86</v>
      </c>
      <c r="AV723" s="13" t="s">
        <v>86</v>
      </c>
      <c r="AW723" s="13" t="s">
        <v>39</v>
      </c>
      <c r="AX723" s="13" t="s">
        <v>76</v>
      </c>
      <c r="AY723" s="275" t="s">
        <v>414</v>
      </c>
    </row>
    <row r="724" s="15" customFormat="1">
      <c r="B724" s="287"/>
      <c r="C724" s="288"/>
      <c r="D724" s="252" t="s">
        <v>428</v>
      </c>
      <c r="E724" s="289" t="s">
        <v>21</v>
      </c>
      <c r="F724" s="290" t="s">
        <v>235</v>
      </c>
      <c r="G724" s="288"/>
      <c r="H724" s="291">
        <v>65</v>
      </c>
      <c r="I724" s="292"/>
      <c r="J724" s="288"/>
      <c r="K724" s="288"/>
      <c r="L724" s="293"/>
      <c r="M724" s="294"/>
      <c r="N724" s="295"/>
      <c r="O724" s="295"/>
      <c r="P724" s="295"/>
      <c r="Q724" s="295"/>
      <c r="R724" s="295"/>
      <c r="S724" s="295"/>
      <c r="T724" s="296"/>
      <c r="AT724" s="297" t="s">
        <v>428</v>
      </c>
      <c r="AU724" s="297" t="s">
        <v>86</v>
      </c>
      <c r="AV724" s="15" t="s">
        <v>422</v>
      </c>
      <c r="AW724" s="15" t="s">
        <v>39</v>
      </c>
      <c r="AX724" s="15" t="s">
        <v>83</v>
      </c>
      <c r="AY724" s="297" t="s">
        <v>414</v>
      </c>
    </row>
    <row r="725" s="1" customFormat="1" ht="16.5" customHeight="1">
      <c r="B725" s="47"/>
      <c r="C725" s="240" t="s">
        <v>1852</v>
      </c>
      <c r="D725" s="240" t="s">
        <v>418</v>
      </c>
      <c r="E725" s="241" t="s">
        <v>7413</v>
      </c>
      <c r="F725" s="242" t="s">
        <v>7414</v>
      </c>
      <c r="G725" s="243" t="s">
        <v>145</v>
      </c>
      <c r="H725" s="244">
        <v>158</v>
      </c>
      <c r="I725" s="245"/>
      <c r="J725" s="246">
        <f>ROUND(I725*H725,2)</f>
        <v>0</v>
      </c>
      <c r="K725" s="242" t="s">
        <v>21</v>
      </c>
      <c r="L725" s="73"/>
      <c r="M725" s="247" t="s">
        <v>21</v>
      </c>
      <c r="N725" s="248" t="s">
        <v>47</v>
      </c>
      <c r="O725" s="48"/>
      <c r="P725" s="249">
        <f>O725*H725</f>
        <v>0</v>
      </c>
      <c r="Q725" s="249">
        <v>0</v>
      </c>
      <c r="R725" s="249">
        <f>Q725*H725</f>
        <v>0</v>
      </c>
      <c r="S725" s="249">
        <v>0</v>
      </c>
      <c r="T725" s="250">
        <f>S725*H725</f>
        <v>0</v>
      </c>
      <c r="AR725" s="25" t="s">
        <v>690</v>
      </c>
      <c r="AT725" s="25" t="s">
        <v>418</v>
      </c>
      <c r="AU725" s="25" t="s">
        <v>86</v>
      </c>
      <c r="AY725" s="25" t="s">
        <v>414</v>
      </c>
      <c r="BE725" s="251">
        <f>IF(N725="základní",J725,0)</f>
        <v>0</v>
      </c>
      <c r="BF725" s="251">
        <f>IF(N725="snížená",J725,0)</f>
        <v>0</v>
      </c>
      <c r="BG725" s="251">
        <f>IF(N725="zákl. přenesená",J725,0)</f>
        <v>0</v>
      </c>
      <c r="BH725" s="251">
        <f>IF(N725="sníž. přenesená",J725,0)</f>
        <v>0</v>
      </c>
      <c r="BI725" s="251">
        <f>IF(N725="nulová",J725,0)</f>
        <v>0</v>
      </c>
      <c r="BJ725" s="25" t="s">
        <v>83</v>
      </c>
      <c r="BK725" s="251">
        <f>ROUND(I725*H725,2)</f>
        <v>0</v>
      </c>
      <c r="BL725" s="25" t="s">
        <v>690</v>
      </c>
      <c r="BM725" s="25" t="s">
        <v>7415</v>
      </c>
    </row>
    <row r="726" s="12" customFormat="1">
      <c r="B726" s="255"/>
      <c r="C726" s="256"/>
      <c r="D726" s="252" t="s">
        <v>428</v>
      </c>
      <c r="E726" s="257" t="s">
        <v>21</v>
      </c>
      <c r="F726" s="258" t="s">
        <v>6838</v>
      </c>
      <c r="G726" s="256"/>
      <c r="H726" s="257" t="s">
        <v>21</v>
      </c>
      <c r="I726" s="259"/>
      <c r="J726" s="256"/>
      <c r="K726" s="256"/>
      <c r="L726" s="260"/>
      <c r="M726" s="261"/>
      <c r="N726" s="262"/>
      <c r="O726" s="262"/>
      <c r="P726" s="262"/>
      <c r="Q726" s="262"/>
      <c r="R726" s="262"/>
      <c r="S726" s="262"/>
      <c r="T726" s="263"/>
      <c r="AT726" s="264" t="s">
        <v>428</v>
      </c>
      <c r="AU726" s="264" t="s">
        <v>86</v>
      </c>
      <c r="AV726" s="12" t="s">
        <v>83</v>
      </c>
      <c r="AW726" s="12" t="s">
        <v>39</v>
      </c>
      <c r="AX726" s="12" t="s">
        <v>76</v>
      </c>
      <c r="AY726" s="264" t="s">
        <v>414</v>
      </c>
    </row>
    <row r="727" s="13" customFormat="1">
      <c r="B727" s="265"/>
      <c r="C727" s="266"/>
      <c r="D727" s="252" t="s">
        <v>428</v>
      </c>
      <c r="E727" s="267" t="s">
        <v>21</v>
      </c>
      <c r="F727" s="268" t="s">
        <v>7416</v>
      </c>
      <c r="G727" s="266"/>
      <c r="H727" s="269">
        <v>158</v>
      </c>
      <c r="I727" s="270"/>
      <c r="J727" s="266"/>
      <c r="K727" s="266"/>
      <c r="L727" s="271"/>
      <c r="M727" s="272"/>
      <c r="N727" s="273"/>
      <c r="O727" s="273"/>
      <c r="P727" s="273"/>
      <c r="Q727" s="273"/>
      <c r="R727" s="273"/>
      <c r="S727" s="273"/>
      <c r="T727" s="274"/>
      <c r="AT727" s="275" t="s">
        <v>428</v>
      </c>
      <c r="AU727" s="275" t="s">
        <v>86</v>
      </c>
      <c r="AV727" s="13" t="s">
        <v>86</v>
      </c>
      <c r="AW727" s="13" t="s">
        <v>39</v>
      </c>
      <c r="AX727" s="13" t="s">
        <v>83</v>
      </c>
      <c r="AY727" s="275" t="s">
        <v>414</v>
      </c>
    </row>
    <row r="728" s="1" customFormat="1" ht="16.5" customHeight="1">
      <c r="B728" s="47"/>
      <c r="C728" s="240" t="s">
        <v>1857</v>
      </c>
      <c r="D728" s="240" t="s">
        <v>418</v>
      </c>
      <c r="E728" s="241" t="s">
        <v>7417</v>
      </c>
      <c r="F728" s="242" t="s">
        <v>7418</v>
      </c>
      <c r="G728" s="243" t="s">
        <v>145</v>
      </c>
      <c r="H728" s="244">
        <v>88</v>
      </c>
      <c r="I728" s="245"/>
      <c r="J728" s="246">
        <f>ROUND(I728*H728,2)</f>
        <v>0</v>
      </c>
      <c r="K728" s="242" t="s">
        <v>21</v>
      </c>
      <c r="L728" s="73"/>
      <c r="M728" s="247" t="s">
        <v>21</v>
      </c>
      <c r="N728" s="248" t="s">
        <v>47</v>
      </c>
      <c r="O728" s="48"/>
      <c r="P728" s="249">
        <f>O728*H728</f>
        <v>0</v>
      </c>
      <c r="Q728" s="249">
        <v>0</v>
      </c>
      <c r="R728" s="249">
        <f>Q728*H728</f>
        <v>0</v>
      </c>
      <c r="S728" s="249">
        <v>0</v>
      </c>
      <c r="T728" s="250">
        <f>S728*H728</f>
        <v>0</v>
      </c>
      <c r="AR728" s="25" t="s">
        <v>690</v>
      </c>
      <c r="AT728" s="25" t="s">
        <v>418</v>
      </c>
      <c r="AU728" s="25" t="s">
        <v>86</v>
      </c>
      <c r="AY728" s="25" t="s">
        <v>414</v>
      </c>
      <c r="BE728" s="251">
        <f>IF(N728="základní",J728,0)</f>
        <v>0</v>
      </c>
      <c r="BF728" s="251">
        <f>IF(N728="snížená",J728,0)</f>
        <v>0</v>
      </c>
      <c r="BG728" s="251">
        <f>IF(N728="zákl. přenesená",J728,0)</f>
        <v>0</v>
      </c>
      <c r="BH728" s="251">
        <f>IF(N728="sníž. přenesená",J728,0)</f>
        <v>0</v>
      </c>
      <c r="BI728" s="251">
        <f>IF(N728="nulová",J728,0)</f>
        <v>0</v>
      </c>
      <c r="BJ728" s="25" t="s">
        <v>83</v>
      </c>
      <c r="BK728" s="251">
        <f>ROUND(I728*H728,2)</f>
        <v>0</v>
      </c>
      <c r="BL728" s="25" t="s">
        <v>690</v>
      </c>
      <c r="BM728" s="25" t="s">
        <v>7419</v>
      </c>
    </row>
    <row r="729" s="12" customFormat="1">
      <c r="B729" s="255"/>
      <c r="C729" s="256"/>
      <c r="D729" s="252" t="s">
        <v>428</v>
      </c>
      <c r="E729" s="257" t="s">
        <v>21</v>
      </c>
      <c r="F729" s="258" t="s">
        <v>6838</v>
      </c>
      <c r="G729" s="256"/>
      <c r="H729" s="257" t="s">
        <v>21</v>
      </c>
      <c r="I729" s="259"/>
      <c r="J729" s="256"/>
      <c r="K729" s="256"/>
      <c r="L729" s="260"/>
      <c r="M729" s="261"/>
      <c r="N729" s="262"/>
      <c r="O729" s="262"/>
      <c r="P729" s="262"/>
      <c r="Q729" s="262"/>
      <c r="R729" s="262"/>
      <c r="S729" s="262"/>
      <c r="T729" s="263"/>
      <c r="AT729" s="264" t="s">
        <v>428</v>
      </c>
      <c r="AU729" s="264" t="s">
        <v>86</v>
      </c>
      <c r="AV729" s="12" t="s">
        <v>83</v>
      </c>
      <c r="AW729" s="12" t="s">
        <v>39</v>
      </c>
      <c r="AX729" s="12" t="s">
        <v>76</v>
      </c>
      <c r="AY729" s="264" t="s">
        <v>414</v>
      </c>
    </row>
    <row r="730" s="13" customFormat="1">
      <c r="B730" s="265"/>
      <c r="C730" s="266"/>
      <c r="D730" s="252" t="s">
        <v>428</v>
      </c>
      <c r="E730" s="267" t="s">
        <v>21</v>
      </c>
      <c r="F730" s="268" t="s">
        <v>1255</v>
      </c>
      <c r="G730" s="266"/>
      <c r="H730" s="269">
        <v>88</v>
      </c>
      <c r="I730" s="270"/>
      <c r="J730" s="266"/>
      <c r="K730" s="266"/>
      <c r="L730" s="271"/>
      <c r="M730" s="272"/>
      <c r="N730" s="273"/>
      <c r="O730" s="273"/>
      <c r="P730" s="273"/>
      <c r="Q730" s="273"/>
      <c r="R730" s="273"/>
      <c r="S730" s="273"/>
      <c r="T730" s="274"/>
      <c r="AT730" s="275" t="s">
        <v>428</v>
      </c>
      <c r="AU730" s="275" t="s">
        <v>86</v>
      </c>
      <c r="AV730" s="13" t="s">
        <v>86</v>
      </c>
      <c r="AW730" s="13" t="s">
        <v>39</v>
      </c>
      <c r="AX730" s="13" t="s">
        <v>76</v>
      </c>
      <c r="AY730" s="275" t="s">
        <v>414</v>
      </c>
    </row>
    <row r="731" s="15" customFormat="1">
      <c r="B731" s="287"/>
      <c r="C731" s="288"/>
      <c r="D731" s="252" t="s">
        <v>428</v>
      </c>
      <c r="E731" s="289" t="s">
        <v>21</v>
      </c>
      <c r="F731" s="290" t="s">
        <v>235</v>
      </c>
      <c r="G731" s="288"/>
      <c r="H731" s="291">
        <v>88</v>
      </c>
      <c r="I731" s="292"/>
      <c r="J731" s="288"/>
      <c r="K731" s="288"/>
      <c r="L731" s="293"/>
      <c r="M731" s="294"/>
      <c r="N731" s="295"/>
      <c r="O731" s="295"/>
      <c r="P731" s="295"/>
      <c r="Q731" s="295"/>
      <c r="R731" s="295"/>
      <c r="S731" s="295"/>
      <c r="T731" s="296"/>
      <c r="AT731" s="297" t="s">
        <v>428</v>
      </c>
      <c r="AU731" s="297" t="s">
        <v>86</v>
      </c>
      <c r="AV731" s="15" t="s">
        <v>422</v>
      </c>
      <c r="AW731" s="15" t="s">
        <v>39</v>
      </c>
      <c r="AX731" s="15" t="s">
        <v>83</v>
      </c>
      <c r="AY731" s="297" t="s">
        <v>414</v>
      </c>
    </row>
    <row r="732" s="1" customFormat="1" ht="16.5" customHeight="1">
      <c r="B732" s="47"/>
      <c r="C732" s="240" t="s">
        <v>1864</v>
      </c>
      <c r="D732" s="240" t="s">
        <v>418</v>
      </c>
      <c r="E732" s="241" t="s">
        <v>7420</v>
      </c>
      <c r="F732" s="242" t="s">
        <v>7421</v>
      </c>
      <c r="G732" s="243" t="s">
        <v>145</v>
      </c>
      <c r="H732" s="244">
        <v>124</v>
      </c>
      <c r="I732" s="245"/>
      <c r="J732" s="246">
        <f>ROUND(I732*H732,2)</f>
        <v>0</v>
      </c>
      <c r="K732" s="242" t="s">
        <v>21</v>
      </c>
      <c r="L732" s="73"/>
      <c r="M732" s="247" t="s">
        <v>21</v>
      </c>
      <c r="N732" s="248" t="s">
        <v>47</v>
      </c>
      <c r="O732" s="48"/>
      <c r="P732" s="249">
        <f>O732*H732</f>
        <v>0</v>
      </c>
      <c r="Q732" s="249">
        <v>0</v>
      </c>
      <c r="R732" s="249">
        <f>Q732*H732</f>
        <v>0</v>
      </c>
      <c r="S732" s="249">
        <v>0</v>
      </c>
      <c r="T732" s="250">
        <f>S732*H732</f>
        <v>0</v>
      </c>
      <c r="AR732" s="25" t="s">
        <v>690</v>
      </c>
      <c r="AT732" s="25" t="s">
        <v>418</v>
      </c>
      <c r="AU732" s="25" t="s">
        <v>86</v>
      </c>
      <c r="AY732" s="25" t="s">
        <v>414</v>
      </c>
      <c r="BE732" s="251">
        <f>IF(N732="základní",J732,0)</f>
        <v>0</v>
      </c>
      <c r="BF732" s="251">
        <f>IF(N732="snížená",J732,0)</f>
        <v>0</v>
      </c>
      <c r="BG732" s="251">
        <f>IF(N732="zákl. přenesená",J732,0)</f>
        <v>0</v>
      </c>
      <c r="BH732" s="251">
        <f>IF(N732="sníž. přenesená",J732,0)</f>
        <v>0</v>
      </c>
      <c r="BI732" s="251">
        <f>IF(N732="nulová",J732,0)</f>
        <v>0</v>
      </c>
      <c r="BJ732" s="25" t="s">
        <v>83</v>
      </c>
      <c r="BK732" s="251">
        <f>ROUND(I732*H732,2)</f>
        <v>0</v>
      </c>
      <c r="BL732" s="25" t="s">
        <v>690</v>
      </c>
      <c r="BM732" s="25" t="s">
        <v>7422</v>
      </c>
    </row>
    <row r="733" s="12" customFormat="1">
      <c r="B733" s="255"/>
      <c r="C733" s="256"/>
      <c r="D733" s="252" t="s">
        <v>428</v>
      </c>
      <c r="E733" s="257" t="s">
        <v>21</v>
      </c>
      <c r="F733" s="258" t="s">
        <v>6838</v>
      </c>
      <c r="G733" s="256"/>
      <c r="H733" s="257" t="s">
        <v>21</v>
      </c>
      <c r="I733" s="259"/>
      <c r="J733" s="256"/>
      <c r="K733" s="256"/>
      <c r="L733" s="260"/>
      <c r="M733" s="261"/>
      <c r="N733" s="262"/>
      <c r="O733" s="262"/>
      <c r="P733" s="262"/>
      <c r="Q733" s="262"/>
      <c r="R733" s="262"/>
      <c r="S733" s="262"/>
      <c r="T733" s="263"/>
      <c r="AT733" s="264" t="s">
        <v>428</v>
      </c>
      <c r="AU733" s="264" t="s">
        <v>86</v>
      </c>
      <c r="AV733" s="12" t="s">
        <v>83</v>
      </c>
      <c r="AW733" s="12" t="s">
        <v>39</v>
      </c>
      <c r="AX733" s="12" t="s">
        <v>76</v>
      </c>
      <c r="AY733" s="264" t="s">
        <v>414</v>
      </c>
    </row>
    <row r="734" s="13" customFormat="1">
      <c r="B734" s="265"/>
      <c r="C734" s="266"/>
      <c r="D734" s="252" t="s">
        <v>428</v>
      </c>
      <c r="E734" s="267" t="s">
        <v>21</v>
      </c>
      <c r="F734" s="268" t="s">
        <v>7423</v>
      </c>
      <c r="G734" s="266"/>
      <c r="H734" s="269">
        <v>124</v>
      </c>
      <c r="I734" s="270"/>
      <c r="J734" s="266"/>
      <c r="K734" s="266"/>
      <c r="L734" s="271"/>
      <c r="M734" s="272"/>
      <c r="N734" s="273"/>
      <c r="O734" s="273"/>
      <c r="P734" s="273"/>
      <c r="Q734" s="273"/>
      <c r="R734" s="273"/>
      <c r="S734" s="273"/>
      <c r="T734" s="274"/>
      <c r="AT734" s="275" t="s">
        <v>428</v>
      </c>
      <c r="AU734" s="275" t="s">
        <v>86</v>
      </c>
      <c r="AV734" s="13" t="s">
        <v>86</v>
      </c>
      <c r="AW734" s="13" t="s">
        <v>39</v>
      </c>
      <c r="AX734" s="13" t="s">
        <v>83</v>
      </c>
      <c r="AY734" s="275" t="s">
        <v>414</v>
      </c>
    </row>
    <row r="735" s="1" customFormat="1" ht="16.5" customHeight="1">
      <c r="B735" s="47"/>
      <c r="C735" s="240" t="s">
        <v>1869</v>
      </c>
      <c r="D735" s="240" t="s">
        <v>418</v>
      </c>
      <c r="E735" s="241" t="s">
        <v>7424</v>
      </c>
      <c r="F735" s="242" t="s">
        <v>7425</v>
      </c>
      <c r="G735" s="243" t="s">
        <v>145</v>
      </c>
      <c r="H735" s="244">
        <v>630</v>
      </c>
      <c r="I735" s="245"/>
      <c r="J735" s="246">
        <f>ROUND(I735*H735,2)</f>
        <v>0</v>
      </c>
      <c r="K735" s="242" t="s">
        <v>21</v>
      </c>
      <c r="L735" s="73"/>
      <c r="M735" s="247" t="s">
        <v>21</v>
      </c>
      <c r="N735" s="248" t="s">
        <v>47</v>
      </c>
      <c r="O735" s="48"/>
      <c r="P735" s="249">
        <f>O735*H735</f>
        <v>0</v>
      </c>
      <c r="Q735" s="249">
        <v>0</v>
      </c>
      <c r="R735" s="249">
        <f>Q735*H735</f>
        <v>0</v>
      </c>
      <c r="S735" s="249">
        <v>0</v>
      </c>
      <c r="T735" s="250">
        <f>S735*H735</f>
        <v>0</v>
      </c>
      <c r="AR735" s="25" t="s">
        <v>690</v>
      </c>
      <c r="AT735" s="25" t="s">
        <v>418</v>
      </c>
      <c r="AU735" s="25" t="s">
        <v>86</v>
      </c>
      <c r="AY735" s="25" t="s">
        <v>414</v>
      </c>
      <c r="BE735" s="251">
        <f>IF(N735="základní",J735,0)</f>
        <v>0</v>
      </c>
      <c r="BF735" s="251">
        <f>IF(N735="snížená",J735,0)</f>
        <v>0</v>
      </c>
      <c r="BG735" s="251">
        <f>IF(N735="zákl. přenesená",J735,0)</f>
        <v>0</v>
      </c>
      <c r="BH735" s="251">
        <f>IF(N735="sníž. přenesená",J735,0)</f>
        <v>0</v>
      </c>
      <c r="BI735" s="251">
        <f>IF(N735="nulová",J735,0)</f>
        <v>0</v>
      </c>
      <c r="BJ735" s="25" t="s">
        <v>83</v>
      </c>
      <c r="BK735" s="251">
        <f>ROUND(I735*H735,2)</f>
        <v>0</v>
      </c>
      <c r="BL735" s="25" t="s">
        <v>690</v>
      </c>
      <c r="BM735" s="25" t="s">
        <v>7426</v>
      </c>
    </row>
    <row r="736" s="12" customFormat="1">
      <c r="B736" s="255"/>
      <c r="C736" s="256"/>
      <c r="D736" s="252" t="s">
        <v>428</v>
      </c>
      <c r="E736" s="257" t="s">
        <v>21</v>
      </c>
      <c r="F736" s="258" t="s">
        <v>6838</v>
      </c>
      <c r="G736" s="256"/>
      <c r="H736" s="257" t="s">
        <v>21</v>
      </c>
      <c r="I736" s="259"/>
      <c r="J736" s="256"/>
      <c r="K736" s="256"/>
      <c r="L736" s="260"/>
      <c r="M736" s="261"/>
      <c r="N736" s="262"/>
      <c r="O736" s="262"/>
      <c r="P736" s="262"/>
      <c r="Q736" s="262"/>
      <c r="R736" s="262"/>
      <c r="S736" s="262"/>
      <c r="T736" s="263"/>
      <c r="AT736" s="264" t="s">
        <v>428</v>
      </c>
      <c r="AU736" s="264" t="s">
        <v>86</v>
      </c>
      <c r="AV736" s="12" t="s">
        <v>83</v>
      </c>
      <c r="AW736" s="12" t="s">
        <v>39</v>
      </c>
      <c r="AX736" s="12" t="s">
        <v>76</v>
      </c>
      <c r="AY736" s="264" t="s">
        <v>414</v>
      </c>
    </row>
    <row r="737" s="13" customFormat="1">
      <c r="B737" s="265"/>
      <c r="C737" s="266"/>
      <c r="D737" s="252" t="s">
        <v>428</v>
      </c>
      <c r="E737" s="267" t="s">
        <v>21</v>
      </c>
      <c r="F737" s="268" t="s">
        <v>7427</v>
      </c>
      <c r="G737" s="266"/>
      <c r="H737" s="269">
        <v>630</v>
      </c>
      <c r="I737" s="270"/>
      <c r="J737" s="266"/>
      <c r="K737" s="266"/>
      <c r="L737" s="271"/>
      <c r="M737" s="272"/>
      <c r="N737" s="273"/>
      <c r="O737" s="273"/>
      <c r="P737" s="273"/>
      <c r="Q737" s="273"/>
      <c r="R737" s="273"/>
      <c r="S737" s="273"/>
      <c r="T737" s="274"/>
      <c r="AT737" s="275" t="s">
        <v>428</v>
      </c>
      <c r="AU737" s="275" t="s">
        <v>86</v>
      </c>
      <c r="AV737" s="13" t="s">
        <v>86</v>
      </c>
      <c r="AW737" s="13" t="s">
        <v>39</v>
      </c>
      <c r="AX737" s="13" t="s">
        <v>76</v>
      </c>
      <c r="AY737" s="275" t="s">
        <v>414</v>
      </c>
    </row>
    <row r="738" s="15" customFormat="1">
      <c r="B738" s="287"/>
      <c r="C738" s="288"/>
      <c r="D738" s="252" t="s">
        <v>428</v>
      </c>
      <c r="E738" s="289" t="s">
        <v>21</v>
      </c>
      <c r="F738" s="290" t="s">
        <v>235</v>
      </c>
      <c r="G738" s="288"/>
      <c r="H738" s="291">
        <v>630</v>
      </c>
      <c r="I738" s="292"/>
      <c r="J738" s="288"/>
      <c r="K738" s="288"/>
      <c r="L738" s="293"/>
      <c r="M738" s="294"/>
      <c r="N738" s="295"/>
      <c r="O738" s="295"/>
      <c r="P738" s="295"/>
      <c r="Q738" s="295"/>
      <c r="R738" s="295"/>
      <c r="S738" s="295"/>
      <c r="T738" s="296"/>
      <c r="AT738" s="297" t="s">
        <v>428</v>
      </c>
      <c r="AU738" s="297" t="s">
        <v>86</v>
      </c>
      <c r="AV738" s="15" t="s">
        <v>422</v>
      </c>
      <c r="AW738" s="15" t="s">
        <v>39</v>
      </c>
      <c r="AX738" s="15" t="s">
        <v>83</v>
      </c>
      <c r="AY738" s="297" t="s">
        <v>414</v>
      </c>
    </row>
    <row r="739" s="1" customFormat="1" ht="16.5" customHeight="1">
      <c r="B739" s="47"/>
      <c r="C739" s="240" t="s">
        <v>1887</v>
      </c>
      <c r="D739" s="240" t="s">
        <v>418</v>
      </c>
      <c r="E739" s="241" t="s">
        <v>7428</v>
      </c>
      <c r="F739" s="242" t="s">
        <v>7429</v>
      </c>
      <c r="G739" s="243" t="s">
        <v>145</v>
      </c>
      <c r="H739" s="244">
        <v>313</v>
      </c>
      <c r="I739" s="245"/>
      <c r="J739" s="246">
        <f>ROUND(I739*H739,2)</f>
        <v>0</v>
      </c>
      <c r="K739" s="242" t="s">
        <v>21</v>
      </c>
      <c r="L739" s="73"/>
      <c r="M739" s="247" t="s">
        <v>21</v>
      </c>
      <c r="N739" s="248" t="s">
        <v>47</v>
      </c>
      <c r="O739" s="48"/>
      <c r="P739" s="249">
        <f>O739*H739</f>
        <v>0</v>
      </c>
      <c r="Q739" s="249">
        <v>0</v>
      </c>
      <c r="R739" s="249">
        <f>Q739*H739</f>
        <v>0</v>
      </c>
      <c r="S739" s="249">
        <v>0</v>
      </c>
      <c r="T739" s="250">
        <f>S739*H739</f>
        <v>0</v>
      </c>
      <c r="AR739" s="25" t="s">
        <v>690</v>
      </c>
      <c r="AT739" s="25" t="s">
        <v>418</v>
      </c>
      <c r="AU739" s="25" t="s">
        <v>86</v>
      </c>
      <c r="AY739" s="25" t="s">
        <v>414</v>
      </c>
      <c r="BE739" s="251">
        <f>IF(N739="základní",J739,0)</f>
        <v>0</v>
      </c>
      <c r="BF739" s="251">
        <f>IF(N739="snížená",J739,0)</f>
        <v>0</v>
      </c>
      <c r="BG739" s="251">
        <f>IF(N739="zákl. přenesená",J739,0)</f>
        <v>0</v>
      </c>
      <c r="BH739" s="251">
        <f>IF(N739="sníž. přenesená",J739,0)</f>
        <v>0</v>
      </c>
      <c r="BI739" s="251">
        <f>IF(N739="nulová",J739,0)</f>
        <v>0</v>
      </c>
      <c r="BJ739" s="25" t="s">
        <v>83</v>
      </c>
      <c r="BK739" s="251">
        <f>ROUND(I739*H739,2)</f>
        <v>0</v>
      </c>
      <c r="BL739" s="25" t="s">
        <v>690</v>
      </c>
      <c r="BM739" s="25" t="s">
        <v>7430</v>
      </c>
    </row>
    <row r="740" s="12" customFormat="1">
      <c r="B740" s="255"/>
      <c r="C740" s="256"/>
      <c r="D740" s="252" t="s">
        <v>428</v>
      </c>
      <c r="E740" s="257" t="s">
        <v>21</v>
      </c>
      <c r="F740" s="258" t="s">
        <v>6838</v>
      </c>
      <c r="G740" s="256"/>
      <c r="H740" s="257" t="s">
        <v>21</v>
      </c>
      <c r="I740" s="259"/>
      <c r="J740" s="256"/>
      <c r="K740" s="256"/>
      <c r="L740" s="260"/>
      <c r="M740" s="261"/>
      <c r="N740" s="262"/>
      <c r="O740" s="262"/>
      <c r="P740" s="262"/>
      <c r="Q740" s="262"/>
      <c r="R740" s="262"/>
      <c r="S740" s="262"/>
      <c r="T740" s="263"/>
      <c r="AT740" s="264" t="s">
        <v>428</v>
      </c>
      <c r="AU740" s="264" t="s">
        <v>86</v>
      </c>
      <c r="AV740" s="12" t="s">
        <v>83</v>
      </c>
      <c r="AW740" s="12" t="s">
        <v>39</v>
      </c>
      <c r="AX740" s="12" t="s">
        <v>76</v>
      </c>
      <c r="AY740" s="264" t="s">
        <v>414</v>
      </c>
    </row>
    <row r="741" s="13" customFormat="1">
      <c r="B741" s="265"/>
      <c r="C741" s="266"/>
      <c r="D741" s="252" t="s">
        <v>428</v>
      </c>
      <c r="E741" s="267" t="s">
        <v>21</v>
      </c>
      <c r="F741" s="268" t="s">
        <v>7431</v>
      </c>
      <c r="G741" s="266"/>
      <c r="H741" s="269">
        <v>313</v>
      </c>
      <c r="I741" s="270"/>
      <c r="J741" s="266"/>
      <c r="K741" s="266"/>
      <c r="L741" s="271"/>
      <c r="M741" s="272"/>
      <c r="N741" s="273"/>
      <c r="O741" s="273"/>
      <c r="P741" s="273"/>
      <c r="Q741" s="273"/>
      <c r="R741" s="273"/>
      <c r="S741" s="273"/>
      <c r="T741" s="274"/>
      <c r="AT741" s="275" t="s">
        <v>428</v>
      </c>
      <c r="AU741" s="275" t="s">
        <v>86</v>
      </c>
      <c r="AV741" s="13" t="s">
        <v>86</v>
      </c>
      <c r="AW741" s="13" t="s">
        <v>39</v>
      </c>
      <c r="AX741" s="13" t="s">
        <v>83</v>
      </c>
      <c r="AY741" s="275" t="s">
        <v>414</v>
      </c>
    </row>
    <row r="742" s="1" customFormat="1" ht="16.5" customHeight="1">
      <c r="B742" s="47"/>
      <c r="C742" s="240" t="s">
        <v>1892</v>
      </c>
      <c r="D742" s="240" t="s">
        <v>418</v>
      </c>
      <c r="E742" s="241" t="s">
        <v>7432</v>
      </c>
      <c r="F742" s="242" t="s">
        <v>7433</v>
      </c>
      <c r="G742" s="243" t="s">
        <v>145</v>
      </c>
      <c r="H742" s="244">
        <v>702</v>
      </c>
      <c r="I742" s="245"/>
      <c r="J742" s="246">
        <f>ROUND(I742*H742,2)</f>
        <v>0</v>
      </c>
      <c r="K742" s="242" t="s">
        <v>21</v>
      </c>
      <c r="L742" s="73"/>
      <c r="M742" s="247" t="s">
        <v>21</v>
      </c>
      <c r="N742" s="248" t="s">
        <v>47</v>
      </c>
      <c r="O742" s="48"/>
      <c r="P742" s="249">
        <f>O742*H742</f>
        <v>0</v>
      </c>
      <c r="Q742" s="249">
        <v>0</v>
      </c>
      <c r="R742" s="249">
        <f>Q742*H742</f>
        <v>0</v>
      </c>
      <c r="S742" s="249">
        <v>0</v>
      </c>
      <c r="T742" s="250">
        <f>S742*H742</f>
        <v>0</v>
      </c>
      <c r="AR742" s="25" t="s">
        <v>690</v>
      </c>
      <c r="AT742" s="25" t="s">
        <v>418</v>
      </c>
      <c r="AU742" s="25" t="s">
        <v>86</v>
      </c>
      <c r="AY742" s="25" t="s">
        <v>414</v>
      </c>
      <c r="BE742" s="251">
        <f>IF(N742="základní",J742,0)</f>
        <v>0</v>
      </c>
      <c r="BF742" s="251">
        <f>IF(N742="snížená",J742,0)</f>
        <v>0</v>
      </c>
      <c r="BG742" s="251">
        <f>IF(N742="zákl. přenesená",J742,0)</f>
        <v>0</v>
      </c>
      <c r="BH742" s="251">
        <f>IF(N742="sníž. přenesená",J742,0)</f>
        <v>0</v>
      </c>
      <c r="BI742" s="251">
        <f>IF(N742="nulová",J742,0)</f>
        <v>0</v>
      </c>
      <c r="BJ742" s="25" t="s">
        <v>83</v>
      </c>
      <c r="BK742" s="251">
        <f>ROUND(I742*H742,2)</f>
        <v>0</v>
      </c>
      <c r="BL742" s="25" t="s">
        <v>690</v>
      </c>
      <c r="BM742" s="25" t="s">
        <v>7434</v>
      </c>
    </row>
    <row r="743" s="12" customFormat="1">
      <c r="B743" s="255"/>
      <c r="C743" s="256"/>
      <c r="D743" s="252" t="s">
        <v>428</v>
      </c>
      <c r="E743" s="257" t="s">
        <v>21</v>
      </c>
      <c r="F743" s="258" t="s">
        <v>6838</v>
      </c>
      <c r="G743" s="256"/>
      <c r="H743" s="257" t="s">
        <v>21</v>
      </c>
      <c r="I743" s="259"/>
      <c r="J743" s="256"/>
      <c r="K743" s="256"/>
      <c r="L743" s="260"/>
      <c r="M743" s="261"/>
      <c r="N743" s="262"/>
      <c r="O743" s="262"/>
      <c r="P743" s="262"/>
      <c r="Q743" s="262"/>
      <c r="R743" s="262"/>
      <c r="S743" s="262"/>
      <c r="T743" s="263"/>
      <c r="AT743" s="264" t="s">
        <v>428</v>
      </c>
      <c r="AU743" s="264" t="s">
        <v>86</v>
      </c>
      <c r="AV743" s="12" t="s">
        <v>83</v>
      </c>
      <c r="AW743" s="12" t="s">
        <v>39</v>
      </c>
      <c r="AX743" s="12" t="s">
        <v>76</v>
      </c>
      <c r="AY743" s="264" t="s">
        <v>414</v>
      </c>
    </row>
    <row r="744" s="13" customFormat="1">
      <c r="B744" s="265"/>
      <c r="C744" s="266"/>
      <c r="D744" s="252" t="s">
        <v>428</v>
      </c>
      <c r="E744" s="267" t="s">
        <v>21</v>
      </c>
      <c r="F744" s="268" t="s">
        <v>7435</v>
      </c>
      <c r="G744" s="266"/>
      <c r="H744" s="269">
        <v>702</v>
      </c>
      <c r="I744" s="270"/>
      <c r="J744" s="266"/>
      <c r="K744" s="266"/>
      <c r="L744" s="271"/>
      <c r="M744" s="272"/>
      <c r="N744" s="273"/>
      <c r="O744" s="273"/>
      <c r="P744" s="273"/>
      <c r="Q744" s="273"/>
      <c r="R744" s="273"/>
      <c r="S744" s="273"/>
      <c r="T744" s="274"/>
      <c r="AT744" s="275" t="s">
        <v>428</v>
      </c>
      <c r="AU744" s="275" t="s">
        <v>86</v>
      </c>
      <c r="AV744" s="13" t="s">
        <v>86</v>
      </c>
      <c r="AW744" s="13" t="s">
        <v>39</v>
      </c>
      <c r="AX744" s="13" t="s">
        <v>76</v>
      </c>
      <c r="AY744" s="275" t="s">
        <v>414</v>
      </c>
    </row>
    <row r="745" s="15" customFormat="1">
      <c r="B745" s="287"/>
      <c r="C745" s="288"/>
      <c r="D745" s="252" t="s">
        <v>428</v>
      </c>
      <c r="E745" s="289" t="s">
        <v>21</v>
      </c>
      <c r="F745" s="290" t="s">
        <v>235</v>
      </c>
      <c r="G745" s="288"/>
      <c r="H745" s="291">
        <v>702</v>
      </c>
      <c r="I745" s="292"/>
      <c r="J745" s="288"/>
      <c r="K745" s="288"/>
      <c r="L745" s="293"/>
      <c r="M745" s="294"/>
      <c r="N745" s="295"/>
      <c r="O745" s="295"/>
      <c r="P745" s="295"/>
      <c r="Q745" s="295"/>
      <c r="R745" s="295"/>
      <c r="S745" s="295"/>
      <c r="T745" s="296"/>
      <c r="AT745" s="297" t="s">
        <v>428</v>
      </c>
      <c r="AU745" s="297" t="s">
        <v>86</v>
      </c>
      <c r="AV745" s="15" t="s">
        <v>422</v>
      </c>
      <c r="AW745" s="15" t="s">
        <v>39</v>
      </c>
      <c r="AX745" s="15" t="s">
        <v>83</v>
      </c>
      <c r="AY745" s="297" t="s">
        <v>414</v>
      </c>
    </row>
    <row r="746" s="1" customFormat="1" ht="16.5" customHeight="1">
      <c r="B746" s="47"/>
      <c r="C746" s="240" t="s">
        <v>1896</v>
      </c>
      <c r="D746" s="240" t="s">
        <v>418</v>
      </c>
      <c r="E746" s="241" t="s">
        <v>7436</v>
      </c>
      <c r="F746" s="242" t="s">
        <v>7437</v>
      </c>
      <c r="G746" s="243" t="s">
        <v>145</v>
      </c>
      <c r="H746" s="244">
        <v>82</v>
      </c>
      <c r="I746" s="245"/>
      <c r="J746" s="246">
        <f>ROUND(I746*H746,2)</f>
        <v>0</v>
      </c>
      <c r="K746" s="242" t="s">
        <v>21</v>
      </c>
      <c r="L746" s="73"/>
      <c r="M746" s="247" t="s">
        <v>21</v>
      </c>
      <c r="N746" s="248" t="s">
        <v>47</v>
      </c>
      <c r="O746" s="48"/>
      <c r="P746" s="249">
        <f>O746*H746</f>
        <v>0</v>
      </c>
      <c r="Q746" s="249">
        <v>0</v>
      </c>
      <c r="R746" s="249">
        <f>Q746*H746</f>
        <v>0</v>
      </c>
      <c r="S746" s="249">
        <v>0</v>
      </c>
      <c r="T746" s="250">
        <f>S746*H746</f>
        <v>0</v>
      </c>
      <c r="AR746" s="25" t="s">
        <v>690</v>
      </c>
      <c r="AT746" s="25" t="s">
        <v>418</v>
      </c>
      <c r="AU746" s="25" t="s">
        <v>86</v>
      </c>
      <c r="AY746" s="25" t="s">
        <v>414</v>
      </c>
      <c r="BE746" s="251">
        <f>IF(N746="základní",J746,0)</f>
        <v>0</v>
      </c>
      <c r="BF746" s="251">
        <f>IF(N746="snížená",J746,0)</f>
        <v>0</v>
      </c>
      <c r="BG746" s="251">
        <f>IF(N746="zákl. přenesená",J746,0)</f>
        <v>0</v>
      </c>
      <c r="BH746" s="251">
        <f>IF(N746="sníž. přenesená",J746,0)</f>
        <v>0</v>
      </c>
      <c r="BI746" s="251">
        <f>IF(N746="nulová",J746,0)</f>
        <v>0</v>
      </c>
      <c r="BJ746" s="25" t="s">
        <v>83</v>
      </c>
      <c r="BK746" s="251">
        <f>ROUND(I746*H746,2)</f>
        <v>0</v>
      </c>
      <c r="BL746" s="25" t="s">
        <v>690</v>
      </c>
      <c r="BM746" s="25" t="s">
        <v>7438</v>
      </c>
    </row>
    <row r="747" s="12" customFormat="1">
      <c r="B747" s="255"/>
      <c r="C747" s="256"/>
      <c r="D747" s="252" t="s">
        <v>428</v>
      </c>
      <c r="E747" s="257" t="s">
        <v>21</v>
      </c>
      <c r="F747" s="258" t="s">
        <v>6838</v>
      </c>
      <c r="G747" s="256"/>
      <c r="H747" s="257" t="s">
        <v>21</v>
      </c>
      <c r="I747" s="259"/>
      <c r="J747" s="256"/>
      <c r="K747" s="256"/>
      <c r="L747" s="260"/>
      <c r="M747" s="261"/>
      <c r="N747" s="262"/>
      <c r="O747" s="262"/>
      <c r="P747" s="262"/>
      <c r="Q747" s="262"/>
      <c r="R747" s="262"/>
      <c r="S747" s="262"/>
      <c r="T747" s="263"/>
      <c r="AT747" s="264" t="s">
        <v>428</v>
      </c>
      <c r="AU747" s="264" t="s">
        <v>86</v>
      </c>
      <c r="AV747" s="12" t="s">
        <v>83</v>
      </c>
      <c r="AW747" s="12" t="s">
        <v>39</v>
      </c>
      <c r="AX747" s="12" t="s">
        <v>76</v>
      </c>
      <c r="AY747" s="264" t="s">
        <v>414</v>
      </c>
    </row>
    <row r="748" s="13" customFormat="1">
      <c r="B748" s="265"/>
      <c r="C748" s="266"/>
      <c r="D748" s="252" t="s">
        <v>428</v>
      </c>
      <c r="E748" s="267" t="s">
        <v>21</v>
      </c>
      <c r="F748" s="268" t="s">
        <v>6969</v>
      </c>
      <c r="G748" s="266"/>
      <c r="H748" s="269">
        <v>82</v>
      </c>
      <c r="I748" s="270"/>
      <c r="J748" s="266"/>
      <c r="K748" s="266"/>
      <c r="L748" s="271"/>
      <c r="M748" s="272"/>
      <c r="N748" s="273"/>
      <c r="O748" s="273"/>
      <c r="P748" s="273"/>
      <c r="Q748" s="273"/>
      <c r="R748" s="273"/>
      <c r="S748" s="273"/>
      <c r="T748" s="274"/>
      <c r="AT748" s="275" t="s">
        <v>428</v>
      </c>
      <c r="AU748" s="275" t="s">
        <v>86</v>
      </c>
      <c r="AV748" s="13" t="s">
        <v>86</v>
      </c>
      <c r="AW748" s="13" t="s">
        <v>39</v>
      </c>
      <c r="AX748" s="13" t="s">
        <v>83</v>
      </c>
      <c r="AY748" s="275" t="s">
        <v>414</v>
      </c>
    </row>
    <row r="749" s="1" customFormat="1" ht="16.5" customHeight="1">
      <c r="B749" s="47"/>
      <c r="C749" s="240" t="s">
        <v>1900</v>
      </c>
      <c r="D749" s="240" t="s">
        <v>418</v>
      </c>
      <c r="E749" s="241" t="s">
        <v>7439</v>
      </c>
      <c r="F749" s="242" t="s">
        <v>7440</v>
      </c>
      <c r="G749" s="243" t="s">
        <v>145</v>
      </c>
      <c r="H749" s="244">
        <v>2322</v>
      </c>
      <c r="I749" s="245"/>
      <c r="J749" s="246">
        <f>ROUND(I749*H749,2)</f>
        <v>0</v>
      </c>
      <c r="K749" s="242" t="s">
        <v>21</v>
      </c>
      <c r="L749" s="73"/>
      <c r="M749" s="247" t="s">
        <v>21</v>
      </c>
      <c r="N749" s="248" t="s">
        <v>47</v>
      </c>
      <c r="O749" s="48"/>
      <c r="P749" s="249">
        <f>O749*H749</f>
        <v>0</v>
      </c>
      <c r="Q749" s="249">
        <v>0</v>
      </c>
      <c r="R749" s="249">
        <f>Q749*H749</f>
        <v>0</v>
      </c>
      <c r="S749" s="249">
        <v>0</v>
      </c>
      <c r="T749" s="250">
        <f>S749*H749</f>
        <v>0</v>
      </c>
      <c r="AR749" s="25" t="s">
        <v>690</v>
      </c>
      <c r="AT749" s="25" t="s">
        <v>418</v>
      </c>
      <c r="AU749" s="25" t="s">
        <v>86</v>
      </c>
      <c r="AY749" s="25" t="s">
        <v>414</v>
      </c>
      <c r="BE749" s="251">
        <f>IF(N749="základní",J749,0)</f>
        <v>0</v>
      </c>
      <c r="BF749" s="251">
        <f>IF(N749="snížená",J749,0)</f>
        <v>0</v>
      </c>
      <c r="BG749" s="251">
        <f>IF(N749="zákl. přenesená",J749,0)</f>
        <v>0</v>
      </c>
      <c r="BH749" s="251">
        <f>IF(N749="sníž. přenesená",J749,0)</f>
        <v>0</v>
      </c>
      <c r="BI749" s="251">
        <f>IF(N749="nulová",J749,0)</f>
        <v>0</v>
      </c>
      <c r="BJ749" s="25" t="s">
        <v>83</v>
      </c>
      <c r="BK749" s="251">
        <f>ROUND(I749*H749,2)</f>
        <v>0</v>
      </c>
      <c r="BL749" s="25" t="s">
        <v>690</v>
      </c>
      <c r="BM749" s="25" t="s">
        <v>7441</v>
      </c>
    </row>
    <row r="750" s="12" customFormat="1">
      <c r="B750" s="255"/>
      <c r="C750" s="256"/>
      <c r="D750" s="252" t="s">
        <v>428</v>
      </c>
      <c r="E750" s="257" t="s">
        <v>21</v>
      </c>
      <c r="F750" s="258" t="s">
        <v>6838</v>
      </c>
      <c r="G750" s="256"/>
      <c r="H750" s="257" t="s">
        <v>21</v>
      </c>
      <c r="I750" s="259"/>
      <c r="J750" s="256"/>
      <c r="K750" s="256"/>
      <c r="L750" s="260"/>
      <c r="M750" s="261"/>
      <c r="N750" s="262"/>
      <c r="O750" s="262"/>
      <c r="P750" s="262"/>
      <c r="Q750" s="262"/>
      <c r="R750" s="262"/>
      <c r="S750" s="262"/>
      <c r="T750" s="263"/>
      <c r="AT750" s="264" t="s">
        <v>428</v>
      </c>
      <c r="AU750" s="264" t="s">
        <v>86</v>
      </c>
      <c r="AV750" s="12" t="s">
        <v>83</v>
      </c>
      <c r="AW750" s="12" t="s">
        <v>39</v>
      </c>
      <c r="AX750" s="12" t="s">
        <v>76</v>
      </c>
      <c r="AY750" s="264" t="s">
        <v>414</v>
      </c>
    </row>
    <row r="751" s="13" customFormat="1">
      <c r="B751" s="265"/>
      <c r="C751" s="266"/>
      <c r="D751" s="252" t="s">
        <v>428</v>
      </c>
      <c r="E751" s="267" t="s">
        <v>21</v>
      </c>
      <c r="F751" s="268" t="s">
        <v>7442</v>
      </c>
      <c r="G751" s="266"/>
      <c r="H751" s="269">
        <v>2322</v>
      </c>
      <c r="I751" s="270"/>
      <c r="J751" s="266"/>
      <c r="K751" s="266"/>
      <c r="L751" s="271"/>
      <c r="M751" s="272"/>
      <c r="N751" s="273"/>
      <c r="O751" s="273"/>
      <c r="P751" s="273"/>
      <c r="Q751" s="273"/>
      <c r="R751" s="273"/>
      <c r="S751" s="273"/>
      <c r="T751" s="274"/>
      <c r="AT751" s="275" t="s">
        <v>428</v>
      </c>
      <c r="AU751" s="275" t="s">
        <v>86</v>
      </c>
      <c r="AV751" s="13" t="s">
        <v>86</v>
      </c>
      <c r="AW751" s="13" t="s">
        <v>39</v>
      </c>
      <c r="AX751" s="13" t="s">
        <v>76</v>
      </c>
      <c r="AY751" s="275" t="s">
        <v>414</v>
      </c>
    </row>
    <row r="752" s="15" customFormat="1">
      <c r="B752" s="287"/>
      <c r="C752" s="288"/>
      <c r="D752" s="252" t="s">
        <v>428</v>
      </c>
      <c r="E752" s="289" t="s">
        <v>21</v>
      </c>
      <c r="F752" s="290" t="s">
        <v>235</v>
      </c>
      <c r="G752" s="288"/>
      <c r="H752" s="291">
        <v>2322</v>
      </c>
      <c r="I752" s="292"/>
      <c r="J752" s="288"/>
      <c r="K752" s="288"/>
      <c r="L752" s="293"/>
      <c r="M752" s="294"/>
      <c r="N752" s="295"/>
      <c r="O752" s="295"/>
      <c r="P752" s="295"/>
      <c r="Q752" s="295"/>
      <c r="R752" s="295"/>
      <c r="S752" s="295"/>
      <c r="T752" s="296"/>
      <c r="AT752" s="297" t="s">
        <v>428</v>
      </c>
      <c r="AU752" s="297" t="s">
        <v>86</v>
      </c>
      <c r="AV752" s="15" t="s">
        <v>422</v>
      </c>
      <c r="AW752" s="15" t="s">
        <v>39</v>
      </c>
      <c r="AX752" s="15" t="s">
        <v>83</v>
      </c>
      <c r="AY752" s="297" t="s">
        <v>414</v>
      </c>
    </row>
    <row r="753" s="1" customFormat="1" ht="16.5" customHeight="1">
      <c r="B753" s="47"/>
      <c r="C753" s="240" t="s">
        <v>1904</v>
      </c>
      <c r="D753" s="240" t="s">
        <v>418</v>
      </c>
      <c r="E753" s="241" t="s">
        <v>7443</v>
      </c>
      <c r="F753" s="242" t="s">
        <v>7444</v>
      </c>
      <c r="G753" s="243" t="s">
        <v>145</v>
      </c>
      <c r="H753" s="244">
        <v>4292</v>
      </c>
      <c r="I753" s="245"/>
      <c r="J753" s="246">
        <f>ROUND(I753*H753,2)</f>
        <v>0</v>
      </c>
      <c r="K753" s="242" t="s">
        <v>21</v>
      </c>
      <c r="L753" s="73"/>
      <c r="M753" s="247" t="s">
        <v>21</v>
      </c>
      <c r="N753" s="248" t="s">
        <v>47</v>
      </c>
      <c r="O753" s="48"/>
      <c r="P753" s="249">
        <f>O753*H753</f>
        <v>0</v>
      </c>
      <c r="Q753" s="249">
        <v>0</v>
      </c>
      <c r="R753" s="249">
        <f>Q753*H753</f>
        <v>0</v>
      </c>
      <c r="S753" s="249">
        <v>0</v>
      </c>
      <c r="T753" s="250">
        <f>S753*H753</f>
        <v>0</v>
      </c>
      <c r="AR753" s="25" t="s">
        <v>690</v>
      </c>
      <c r="AT753" s="25" t="s">
        <v>418</v>
      </c>
      <c r="AU753" s="25" t="s">
        <v>86</v>
      </c>
      <c r="AY753" s="25" t="s">
        <v>414</v>
      </c>
      <c r="BE753" s="251">
        <f>IF(N753="základní",J753,0)</f>
        <v>0</v>
      </c>
      <c r="BF753" s="251">
        <f>IF(N753="snížená",J753,0)</f>
        <v>0</v>
      </c>
      <c r="BG753" s="251">
        <f>IF(N753="zákl. přenesená",J753,0)</f>
        <v>0</v>
      </c>
      <c r="BH753" s="251">
        <f>IF(N753="sníž. přenesená",J753,0)</f>
        <v>0</v>
      </c>
      <c r="BI753" s="251">
        <f>IF(N753="nulová",J753,0)</f>
        <v>0</v>
      </c>
      <c r="BJ753" s="25" t="s">
        <v>83</v>
      </c>
      <c r="BK753" s="251">
        <f>ROUND(I753*H753,2)</f>
        <v>0</v>
      </c>
      <c r="BL753" s="25" t="s">
        <v>690</v>
      </c>
      <c r="BM753" s="25" t="s">
        <v>7445</v>
      </c>
    </row>
    <row r="754" s="12" customFormat="1">
      <c r="B754" s="255"/>
      <c r="C754" s="256"/>
      <c r="D754" s="252" t="s">
        <v>428</v>
      </c>
      <c r="E754" s="257" t="s">
        <v>21</v>
      </c>
      <c r="F754" s="258" t="s">
        <v>6838</v>
      </c>
      <c r="G754" s="256"/>
      <c r="H754" s="257" t="s">
        <v>21</v>
      </c>
      <c r="I754" s="259"/>
      <c r="J754" s="256"/>
      <c r="K754" s="256"/>
      <c r="L754" s="260"/>
      <c r="M754" s="261"/>
      <c r="N754" s="262"/>
      <c r="O754" s="262"/>
      <c r="P754" s="262"/>
      <c r="Q754" s="262"/>
      <c r="R754" s="262"/>
      <c r="S754" s="262"/>
      <c r="T754" s="263"/>
      <c r="AT754" s="264" t="s">
        <v>428</v>
      </c>
      <c r="AU754" s="264" t="s">
        <v>86</v>
      </c>
      <c r="AV754" s="12" t="s">
        <v>83</v>
      </c>
      <c r="AW754" s="12" t="s">
        <v>39</v>
      </c>
      <c r="AX754" s="12" t="s">
        <v>76</v>
      </c>
      <c r="AY754" s="264" t="s">
        <v>414</v>
      </c>
    </row>
    <row r="755" s="13" customFormat="1">
      <c r="B755" s="265"/>
      <c r="C755" s="266"/>
      <c r="D755" s="252" t="s">
        <v>428</v>
      </c>
      <c r="E755" s="267" t="s">
        <v>21</v>
      </c>
      <c r="F755" s="268" t="s">
        <v>7446</v>
      </c>
      <c r="G755" s="266"/>
      <c r="H755" s="269">
        <v>4292</v>
      </c>
      <c r="I755" s="270"/>
      <c r="J755" s="266"/>
      <c r="K755" s="266"/>
      <c r="L755" s="271"/>
      <c r="M755" s="272"/>
      <c r="N755" s="273"/>
      <c r="O755" s="273"/>
      <c r="P755" s="273"/>
      <c r="Q755" s="273"/>
      <c r="R755" s="273"/>
      <c r="S755" s="273"/>
      <c r="T755" s="274"/>
      <c r="AT755" s="275" t="s">
        <v>428</v>
      </c>
      <c r="AU755" s="275" t="s">
        <v>86</v>
      </c>
      <c r="AV755" s="13" t="s">
        <v>86</v>
      </c>
      <c r="AW755" s="13" t="s">
        <v>39</v>
      </c>
      <c r="AX755" s="13" t="s">
        <v>83</v>
      </c>
      <c r="AY755" s="275" t="s">
        <v>414</v>
      </c>
    </row>
    <row r="756" s="1" customFormat="1" ht="16.5" customHeight="1">
      <c r="B756" s="47"/>
      <c r="C756" s="240" t="s">
        <v>1908</v>
      </c>
      <c r="D756" s="240" t="s">
        <v>418</v>
      </c>
      <c r="E756" s="241" t="s">
        <v>7447</v>
      </c>
      <c r="F756" s="242" t="s">
        <v>7448</v>
      </c>
      <c r="G756" s="243" t="s">
        <v>145</v>
      </c>
      <c r="H756" s="244">
        <v>285</v>
      </c>
      <c r="I756" s="245"/>
      <c r="J756" s="246">
        <f>ROUND(I756*H756,2)</f>
        <v>0</v>
      </c>
      <c r="K756" s="242" t="s">
        <v>21</v>
      </c>
      <c r="L756" s="73"/>
      <c r="M756" s="247" t="s">
        <v>21</v>
      </c>
      <c r="N756" s="248" t="s">
        <v>47</v>
      </c>
      <c r="O756" s="48"/>
      <c r="P756" s="249">
        <f>O756*H756</f>
        <v>0</v>
      </c>
      <c r="Q756" s="249">
        <v>0</v>
      </c>
      <c r="R756" s="249">
        <f>Q756*H756</f>
        <v>0</v>
      </c>
      <c r="S756" s="249">
        <v>0</v>
      </c>
      <c r="T756" s="250">
        <f>S756*H756</f>
        <v>0</v>
      </c>
      <c r="AR756" s="25" t="s">
        <v>690</v>
      </c>
      <c r="AT756" s="25" t="s">
        <v>418</v>
      </c>
      <c r="AU756" s="25" t="s">
        <v>86</v>
      </c>
      <c r="AY756" s="25" t="s">
        <v>414</v>
      </c>
      <c r="BE756" s="251">
        <f>IF(N756="základní",J756,0)</f>
        <v>0</v>
      </c>
      <c r="BF756" s="251">
        <f>IF(N756="snížená",J756,0)</f>
        <v>0</v>
      </c>
      <c r="BG756" s="251">
        <f>IF(N756="zákl. přenesená",J756,0)</f>
        <v>0</v>
      </c>
      <c r="BH756" s="251">
        <f>IF(N756="sníž. přenesená",J756,0)</f>
        <v>0</v>
      </c>
      <c r="BI756" s="251">
        <f>IF(N756="nulová",J756,0)</f>
        <v>0</v>
      </c>
      <c r="BJ756" s="25" t="s">
        <v>83</v>
      </c>
      <c r="BK756" s="251">
        <f>ROUND(I756*H756,2)</f>
        <v>0</v>
      </c>
      <c r="BL756" s="25" t="s">
        <v>690</v>
      </c>
      <c r="BM756" s="25" t="s">
        <v>7449</v>
      </c>
    </row>
    <row r="757" s="12" customFormat="1">
      <c r="B757" s="255"/>
      <c r="C757" s="256"/>
      <c r="D757" s="252" t="s">
        <v>428</v>
      </c>
      <c r="E757" s="257" t="s">
        <v>21</v>
      </c>
      <c r="F757" s="258" t="s">
        <v>6838</v>
      </c>
      <c r="G757" s="256"/>
      <c r="H757" s="257" t="s">
        <v>21</v>
      </c>
      <c r="I757" s="259"/>
      <c r="J757" s="256"/>
      <c r="K757" s="256"/>
      <c r="L757" s="260"/>
      <c r="M757" s="261"/>
      <c r="N757" s="262"/>
      <c r="O757" s="262"/>
      <c r="P757" s="262"/>
      <c r="Q757" s="262"/>
      <c r="R757" s="262"/>
      <c r="S757" s="262"/>
      <c r="T757" s="263"/>
      <c r="AT757" s="264" t="s">
        <v>428</v>
      </c>
      <c r="AU757" s="264" t="s">
        <v>86</v>
      </c>
      <c r="AV757" s="12" t="s">
        <v>83</v>
      </c>
      <c r="AW757" s="12" t="s">
        <v>39</v>
      </c>
      <c r="AX757" s="12" t="s">
        <v>76</v>
      </c>
      <c r="AY757" s="264" t="s">
        <v>414</v>
      </c>
    </row>
    <row r="758" s="13" customFormat="1">
      <c r="B758" s="265"/>
      <c r="C758" s="266"/>
      <c r="D758" s="252" t="s">
        <v>428</v>
      </c>
      <c r="E758" s="267" t="s">
        <v>21</v>
      </c>
      <c r="F758" s="268" t="s">
        <v>2591</v>
      </c>
      <c r="G758" s="266"/>
      <c r="H758" s="269">
        <v>285</v>
      </c>
      <c r="I758" s="270"/>
      <c r="J758" s="266"/>
      <c r="K758" s="266"/>
      <c r="L758" s="271"/>
      <c r="M758" s="272"/>
      <c r="N758" s="273"/>
      <c r="O758" s="273"/>
      <c r="P758" s="273"/>
      <c r="Q758" s="273"/>
      <c r="R758" s="273"/>
      <c r="S758" s="273"/>
      <c r="T758" s="274"/>
      <c r="AT758" s="275" t="s">
        <v>428</v>
      </c>
      <c r="AU758" s="275" t="s">
        <v>86</v>
      </c>
      <c r="AV758" s="13" t="s">
        <v>86</v>
      </c>
      <c r="AW758" s="13" t="s">
        <v>39</v>
      </c>
      <c r="AX758" s="13" t="s">
        <v>76</v>
      </c>
      <c r="AY758" s="275" t="s">
        <v>414</v>
      </c>
    </row>
    <row r="759" s="15" customFormat="1">
      <c r="B759" s="287"/>
      <c r="C759" s="288"/>
      <c r="D759" s="252" t="s">
        <v>428</v>
      </c>
      <c r="E759" s="289" t="s">
        <v>21</v>
      </c>
      <c r="F759" s="290" t="s">
        <v>235</v>
      </c>
      <c r="G759" s="288"/>
      <c r="H759" s="291">
        <v>285</v>
      </c>
      <c r="I759" s="292"/>
      <c r="J759" s="288"/>
      <c r="K759" s="288"/>
      <c r="L759" s="293"/>
      <c r="M759" s="294"/>
      <c r="N759" s="295"/>
      <c r="O759" s="295"/>
      <c r="P759" s="295"/>
      <c r="Q759" s="295"/>
      <c r="R759" s="295"/>
      <c r="S759" s="295"/>
      <c r="T759" s="296"/>
      <c r="AT759" s="297" t="s">
        <v>428</v>
      </c>
      <c r="AU759" s="297" t="s">
        <v>86</v>
      </c>
      <c r="AV759" s="15" t="s">
        <v>422</v>
      </c>
      <c r="AW759" s="15" t="s">
        <v>39</v>
      </c>
      <c r="AX759" s="15" t="s">
        <v>83</v>
      </c>
      <c r="AY759" s="297" t="s">
        <v>414</v>
      </c>
    </row>
    <row r="760" s="1" customFormat="1" ht="16.5" customHeight="1">
      <c r="B760" s="47"/>
      <c r="C760" s="240" t="s">
        <v>1914</v>
      </c>
      <c r="D760" s="240" t="s">
        <v>418</v>
      </c>
      <c r="E760" s="241" t="s">
        <v>7450</v>
      </c>
      <c r="F760" s="242" t="s">
        <v>7451</v>
      </c>
      <c r="G760" s="243" t="s">
        <v>145</v>
      </c>
      <c r="H760" s="244">
        <v>82</v>
      </c>
      <c r="I760" s="245"/>
      <c r="J760" s="246">
        <f>ROUND(I760*H760,2)</f>
        <v>0</v>
      </c>
      <c r="K760" s="242" t="s">
        <v>21</v>
      </c>
      <c r="L760" s="73"/>
      <c r="M760" s="247" t="s">
        <v>21</v>
      </c>
      <c r="N760" s="248" t="s">
        <v>47</v>
      </c>
      <c r="O760" s="48"/>
      <c r="P760" s="249">
        <f>O760*H760</f>
        <v>0</v>
      </c>
      <c r="Q760" s="249">
        <v>0</v>
      </c>
      <c r="R760" s="249">
        <f>Q760*H760</f>
        <v>0</v>
      </c>
      <c r="S760" s="249">
        <v>0</v>
      </c>
      <c r="T760" s="250">
        <f>S760*H760</f>
        <v>0</v>
      </c>
      <c r="AR760" s="25" t="s">
        <v>690</v>
      </c>
      <c r="AT760" s="25" t="s">
        <v>418</v>
      </c>
      <c r="AU760" s="25" t="s">
        <v>86</v>
      </c>
      <c r="AY760" s="25" t="s">
        <v>414</v>
      </c>
      <c r="BE760" s="251">
        <f>IF(N760="základní",J760,0)</f>
        <v>0</v>
      </c>
      <c r="BF760" s="251">
        <f>IF(N760="snížená",J760,0)</f>
        <v>0</v>
      </c>
      <c r="BG760" s="251">
        <f>IF(N760="zákl. přenesená",J760,0)</f>
        <v>0</v>
      </c>
      <c r="BH760" s="251">
        <f>IF(N760="sníž. přenesená",J760,0)</f>
        <v>0</v>
      </c>
      <c r="BI760" s="251">
        <f>IF(N760="nulová",J760,0)</f>
        <v>0</v>
      </c>
      <c r="BJ760" s="25" t="s">
        <v>83</v>
      </c>
      <c r="BK760" s="251">
        <f>ROUND(I760*H760,2)</f>
        <v>0</v>
      </c>
      <c r="BL760" s="25" t="s">
        <v>690</v>
      </c>
      <c r="BM760" s="25" t="s">
        <v>7452</v>
      </c>
    </row>
    <row r="761" s="12" customFormat="1">
      <c r="B761" s="255"/>
      <c r="C761" s="256"/>
      <c r="D761" s="252" t="s">
        <v>428</v>
      </c>
      <c r="E761" s="257" t="s">
        <v>21</v>
      </c>
      <c r="F761" s="258" t="s">
        <v>6838</v>
      </c>
      <c r="G761" s="256"/>
      <c r="H761" s="257" t="s">
        <v>21</v>
      </c>
      <c r="I761" s="259"/>
      <c r="J761" s="256"/>
      <c r="K761" s="256"/>
      <c r="L761" s="260"/>
      <c r="M761" s="261"/>
      <c r="N761" s="262"/>
      <c r="O761" s="262"/>
      <c r="P761" s="262"/>
      <c r="Q761" s="262"/>
      <c r="R761" s="262"/>
      <c r="S761" s="262"/>
      <c r="T761" s="263"/>
      <c r="AT761" s="264" t="s">
        <v>428</v>
      </c>
      <c r="AU761" s="264" t="s">
        <v>86</v>
      </c>
      <c r="AV761" s="12" t="s">
        <v>83</v>
      </c>
      <c r="AW761" s="12" t="s">
        <v>39</v>
      </c>
      <c r="AX761" s="12" t="s">
        <v>76</v>
      </c>
      <c r="AY761" s="264" t="s">
        <v>414</v>
      </c>
    </row>
    <row r="762" s="13" customFormat="1">
      <c r="B762" s="265"/>
      <c r="C762" s="266"/>
      <c r="D762" s="252" t="s">
        <v>428</v>
      </c>
      <c r="E762" s="267" t="s">
        <v>21</v>
      </c>
      <c r="F762" s="268" t="s">
        <v>6969</v>
      </c>
      <c r="G762" s="266"/>
      <c r="H762" s="269">
        <v>82</v>
      </c>
      <c r="I762" s="270"/>
      <c r="J762" s="266"/>
      <c r="K762" s="266"/>
      <c r="L762" s="271"/>
      <c r="M762" s="272"/>
      <c r="N762" s="273"/>
      <c r="O762" s="273"/>
      <c r="P762" s="273"/>
      <c r="Q762" s="273"/>
      <c r="R762" s="273"/>
      <c r="S762" s="273"/>
      <c r="T762" s="274"/>
      <c r="AT762" s="275" t="s">
        <v>428</v>
      </c>
      <c r="AU762" s="275" t="s">
        <v>86</v>
      </c>
      <c r="AV762" s="13" t="s">
        <v>86</v>
      </c>
      <c r="AW762" s="13" t="s">
        <v>39</v>
      </c>
      <c r="AX762" s="13" t="s">
        <v>83</v>
      </c>
      <c r="AY762" s="275" t="s">
        <v>414</v>
      </c>
    </row>
    <row r="763" s="1" customFormat="1" ht="16.5" customHeight="1">
      <c r="B763" s="47"/>
      <c r="C763" s="240" t="s">
        <v>1920</v>
      </c>
      <c r="D763" s="240" t="s">
        <v>418</v>
      </c>
      <c r="E763" s="241" t="s">
        <v>7453</v>
      </c>
      <c r="F763" s="242" t="s">
        <v>7454</v>
      </c>
      <c r="G763" s="243" t="s">
        <v>145</v>
      </c>
      <c r="H763" s="244">
        <v>309</v>
      </c>
      <c r="I763" s="245"/>
      <c r="J763" s="246">
        <f>ROUND(I763*H763,2)</f>
        <v>0</v>
      </c>
      <c r="K763" s="242" t="s">
        <v>21</v>
      </c>
      <c r="L763" s="73"/>
      <c r="M763" s="247" t="s">
        <v>21</v>
      </c>
      <c r="N763" s="248" t="s">
        <v>47</v>
      </c>
      <c r="O763" s="48"/>
      <c r="P763" s="249">
        <f>O763*H763</f>
        <v>0</v>
      </c>
      <c r="Q763" s="249">
        <v>0</v>
      </c>
      <c r="R763" s="249">
        <f>Q763*H763</f>
        <v>0</v>
      </c>
      <c r="S763" s="249">
        <v>0</v>
      </c>
      <c r="T763" s="250">
        <f>S763*H763</f>
        <v>0</v>
      </c>
      <c r="AR763" s="25" t="s">
        <v>690</v>
      </c>
      <c r="AT763" s="25" t="s">
        <v>418</v>
      </c>
      <c r="AU763" s="25" t="s">
        <v>86</v>
      </c>
      <c r="AY763" s="25" t="s">
        <v>414</v>
      </c>
      <c r="BE763" s="251">
        <f>IF(N763="základní",J763,0)</f>
        <v>0</v>
      </c>
      <c r="BF763" s="251">
        <f>IF(N763="snížená",J763,0)</f>
        <v>0</v>
      </c>
      <c r="BG763" s="251">
        <f>IF(N763="zákl. přenesená",J763,0)</f>
        <v>0</v>
      </c>
      <c r="BH763" s="251">
        <f>IF(N763="sníž. přenesená",J763,0)</f>
        <v>0</v>
      </c>
      <c r="BI763" s="251">
        <f>IF(N763="nulová",J763,0)</f>
        <v>0</v>
      </c>
      <c r="BJ763" s="25" t="s">
        <v>83</v>
      </c>
      <c r="BK763" s="251">
        <f>ROUND(I763*H763,2)</f>
        <v>0</v>
      </c>
      <c r="BL763" s="25" t="s">
        <v>690</v>
      </c>
      <c r="BM763" s="25" t="s">
        <v>7455</v>
      </c>
    </row>
    <row r="764" s="12" customFormat="1">
      <c r="B764" s="255"/>
      <c r="C764" s="256"/>
      <c r="D764" s="252" t="s">
        <v>428</v>
      </c>
      <c r="E764" s="257" t="s">
        <v>21</v>
      </c>
      <c r="F764" s="258" t="s">
        <v>6838</v>
      </c>
      <c r="G764" s="256"/>
      <c r="H764" s="257" t="s">
        <v>21</v>
      </c>
      <c r="I764" s="259"/>
      <c r="J764" s="256"/>
      <c r="K764" s="256"/>
      <c r="L764" s="260"/>
      <c r="M764" s="261"/>
      <c r="N764" s="262"/>
      <c r="O764" s="262"/>
      <c r="P764" s="262"/>
      <c r="Q764" s="262"/>
      <c r="R764" s="262"/>
      <c r="S764" s="262"/>
      <c r="T764" s="263"/>
      <c r="AT764" s="264" t="s">
        <v>428</v>
      </c>
      <c r="AU764" s="264" t="s">
        <v>86</v>
      </c>
      <c r="AV764" s="12" t="s">
        <v>83</v>
      </c>
      <c r="AW764" s="12" t="s">
        <v>39</v>
      </c>
      <c r="AX764" s="12" t="s">
        <v>76</v>
      </c>
      <c r="AY764" s="264" t="s">
        <v>414</v>
      </c>
    </row>
    <row r="765" s="13" customFormat="1">
      <c r="B765" s="265"/>
      <c r="C765" s="266"/>
      <c r="D765" s="252" t="s">
        <v>428</v>
      </c>
      <c r="E765" s="267" t="s">
        <v>21</v>
      </c>
      <c r="F765" s="268" t="s">
        <v>2711</v>
      </c>
      <c r="G765" s="266"/>
      <c r="H765" s="269">
        <v>309</v>
      </c>
      <c r="I765" s="270"/>
      <c r="J765" s="266"/>
      <c r="K765" s="266"/>
      <c r="L765" s="271"/>
      <c r="M765" s="272"/>
      <c r="N765" s="273"/>
      <c r="O765" s="273"/>
      <c r="P765" s="273"/>
      <c r="Q765" s="273"/>
      <c r="R765" s="273"/>
      <c r="S765" s="273"/>
      <c r="T765" s="274"/>
      <c r="AT765" s="275" t="s">
        <v>428</v>
      </c>
      <c r="AU765" s="275" t="s">
        <v>86</v>
      </c>
      <c r="AV765" s="13" t="s">
        <v>86</v>
      </c>
      <c r="AW765" s="13" t="s">
        <v>39</v>
      </c>
      <c r="AX765" s="13" t="s">
        <v>76</v>
      </c>
      <c r="AY765" s="275" t="s">
        <v>414</v>
      </c>
    </row>
    <row r="766" s="15" customFormat="1">
      <c r="B766" s="287"/>
      <c r="C766" s="288"/>
      <c r="D766" s="252" t="s">
        <v>428</v>
      </c>
      <c r="E766" s="289" t="s">
        <v>21</v>
      </c>
      <c r="F766" s="290" t="s">
        <v>235</v>
      </c>
      <c r="G766" s="288"/>
      <c r="H766" s="291">
        <v>309</v>
      </c>
      <c r="I766" s="292"/>
      <c r="J766" s="288"/>
      <c r="K766" s="288"/>
      <c r="L766" s="293"/>
      <c r="M766" s="294"/>
      <c r="N766" s="295"/>
      <c r="O766" s="295"/>
      <c r="P766" s="295"/>
      <c r="Q766" s="295"/>
      <c r="R766" s="295"/>
      <c r="S766" s="295"/>
      <c r="T766" s="296"/>
      <c r="AT766" s="297" t="s">
        <v>428</v>
      </c>
      <c r="AU766" s="297" t="s">
        <v>86</v>
      </c>
      <c r="AV766" s="15" t="s">
        <v>422</v>
      </c>
      <c r="AW766" s="15" t="s">
        <v>39</v>
      </c>
      <c r="AX766" s="15" t="s">
        <v>83</v>
      </c>
      <c r="AY766" s="297" t="s">
        <v>414</v>
      </c>
    </row>
    <row r="767" s="1" customFormat="1" ht="16.5" customHeight="1">
      <c r="B767" s="47"/>
      <c r="C767" s="240" t="s">
        <v>1925</v>
      </c>
      <c r="D767" s="240" t="s">
        <v>418</v>
      </c>
      <c r="E767" s="241" t="s">
        <v>7456</v>
      </c>
      <c r="F767" s="242" t="s">
        <v>7457</v>
      </c>
      <c r="G767" s="243" t="s">
        <v>145</v>
      </c>
      <c r="H767" s="244">
        <v>191</v>
      </c>
      <c r="I767" s="245"/>
      <c r="J767" s="246">
        <f>ROUND(I767*H767,2)</f>
        <v>0</v>
      </c>
      <c r="K767" s="242" t="s">
        <v>21</v>
      </c>
      <c r="L767" s="73"/>
      <c r="M767" s="247" t="s">
        <v>21</v>
      </c>
      <c r="N767" s="248" t="s">
        <v>47</v>
      </c>
      <c r="O767" s="48"/>
      <c r="P767" s="249">
        <f>O767*H767</f>
        <v>0</v>
      </c>
      <c r="Q767" s="249">
        <v>0</v>
      </c>
      <c r="R767" s="249">
        <f>Q767*H767</f>
        <v>0</v>
      </c>
      <c r="S767" s="249">
        <v>0</v>
      </c>
      <c r="T767" s="250">
        <f>S767*H767</f>
        <v>0</v>
      </c>
      <c r="AR767" s="25" t="s">
        <v>690</v>
      </c>
      <c r="AT767" s="25" t="s">
        <v>418</v>
      </c>
      <c r="AU767" s="25" t="s">
        <v>86</v>
      </c>
      <c r="AY767" s="25" t="s">
        <v>414</v>
      </c>
      <c r="BE767" s="251">
        <f>IF(N767="základní",J767,0)</f>
        <v>0</v>
      </c>
      <c r="BF767" s="251">
        <f>IF(N767="snížená",J767,0)</f>
        <v>0</v>
      </c>
      <c r="BG767" s="251">
        <f>IF(N767="zákl. přenesená",J767,0)</f>
        <v>0</v>
      </c>
      <c r="BH767" s="251">
        <f>IF(N767="sníž. přenesená",J767,0)</f>
        <v>0</v>
      </c>
      <c r="BI767" s="251">
        <f>IF(N767="nulová",J767,0)</f>
        <v>0</v>
      </c>
      <c r="BJ767" s="25" t="s">
        <v>83</v>
      </c>
      <c r="BK767" s="251">
        <f>ROUND(I767*H767,2)</f>
        <v>0</v>
      </c>
      <c r="BL767" s="25" t="s">
        <v>690</v>
      </c>
      <c r="BM767" s="25" t="s">
        <v>7458</v>
      </c>
    </row>
    <row r="768" s="12" customFormat="1">
      <c r="B768" s="255"/>
      <c r="C768" s="256"/>
      <c r="D768" s="252" t="s">
        <v>428</v>
      </c>
      <c r="E768" s="257" t="s">
        <v>21</v>
      </c>
      <c r="F768" s="258" t="s">
        <v>6838</v>
      </c>
      <c r="G768" s="256"/>
      <c r="H768" s="257" t="s">
        <v>21</v>
      </c>
      <c r="I768" s="259"/>
      <c r="J768" s="256"/>
      <c r="K768" s="256"/>
      <c r="L768" s="260"/>
      <c r="M768" s="261"/>
      <c r="N768" s="262"/>
      <c r="O768" s="262"/>
      <c r="P768" s="262"/>
      <c r="Q768" s="262"/>
      <c r="R768" s="262"/>
      <c r="S768" s="262"/>
      <c r="T768" s="263"/>
      <c r="AT768" s="264" t="s">
        <v>428</v>
      </c>
      <c r="AU768" s="264" t="s">
        <v>86</v>
      </c>
      <c r="AV768" s="12" t="s">
        <v>83</v>
      </c>
      <c r="AW768" s="12" t="s">
        <v>39</v>
      </c>
      <c r="AX768" s="12" t="s">
        <v>76</v>
      </c>
      <c r="AY768" s="264" t="s">
        <v>414</v>
      </c>
    </row>
    <row r="769" s="13" customFormat="1">
      <c r="B769" s="265"/>
      <c r="C769" s="266"/>
      <c r="D769" s="252" t="s">
        <v>428</v>
      </c>
      <c r="E769" s="267" t="s">
        <v>21</v>
      </c>
      <c r="F769" s="268" t="s">
        <v>7459</v>
      </c>
      <c r="G769" s="266"/>
      <c r="H769" s="269">
        <v>191</v>
      </c>
      <c r="I769" s="270"/>
      <c r="J769" s="266"/>
      <c r="K769" s="266"/>
      <c r="L769" s="271"/>
      <c r="M769" s="272"/>
      <c r="N769" s="273"/>
      <c r="O769" s="273"/>
      <c r="P769" s="273"/>
      <c r="Q769" s="273"/>
      <c r="R769" s="273"/>
      <c r="S769" s="273"/>
      <c r="T769" s="274"/>
      <c r="AT769" s="275" t="s">
        <v>428</v>
      </c>
      <c r="AU769" s="275" t="s">
        <v>86</v>
      </c>
      <c r="AV769" s="13" t="s">
        <v>86</v>
      </c>
      <c r="AW769" s="13" t="s">
        <v>39</v>
      </c>
      <c r="AX769" s="13" t="s">
        <v>83</v>
      </c>
      <c r="AY769" s="275" t="s">
        <v>414</v>
      </c>
    </row>
    <row r="770" s="1" customFormat="1" ht="16.5" customHeight="1">
      <c r="B770" s="47"/>
      <c r="C770" s="240" t="s">
        <v>1930</v>
      </c>
      <c r="D770" s="240" t="s">
        <v>418</v>
      </c>
      <c r="E770" s="241" t="s">
        <v>7460</v>
      </c>
      <c r="F770" s="242" t="s">
        <v>7461</v>
      </c>
      <c r="G770" s="243" t="s">
        <v>145</v>
      </c>
      <c r="H770" s="244">
        <v>52</v>
      </c>
      <c r="I770" s="245"/>
      <c r="J770" s="246">
        <f>ROUND(I770*H770,2)</f>
        <v>0</v>
      </c>
      <c r="K770" s="242" t="s">
        <v>21</v>
      </c>
      <c r="L770" s="73"/>
      <c r="M770" s="247" t="s">
        <v>21</v>
      </c>
      <c r="N770" s="248" t="s">
        <v>47</v>
      </c>
      <c r="O770" s="48"/>
      <c r="P770" s="249">
        <f>O770*H770</f>
        <v>0</v>
      </c>
      <c r="Q770" s="249">
        <v>0</v>
      </c>
      <c r="R770" s="249">
        <f>Q770*H770</f>
        <v>0</v>
      </c>
      <c r="S770" s="249">
        <v>0</v>
      </c>
      <c r="T770" s="250">
        <f>S770*H770</f>
        <v>0</v>
      </c>
      <c r="AR770" s="25" t="s">
        <v>690</v>
      </c>
      <c r="AT770" s="25" t="s">
        <v>418</v>
      </c>
      <c r="AU770" s="25" t="s">
        <v>86</v>
      </c>
      <c r="AY770" s="25" t="s">
        <v>414</v>
      </c>
      <c r="BE770" s="251">
        <f>IF(N770="základní",J770,0)</f>
        <v>0</v>
      </c>
      <c r="BF770" s="251">
        <f>IF(N770="snížená",J770,0)</f>
        <v>0</v>
      </c>
      <c r="BG770" s="251">
        <f>IF(N770="zákl. přenesená",J770,0)</f>
        <v>0</v>
      </c>
      <c r="BH770" s="251">
        <f>IF(N770="sníž. přenesená",J770,0)</f>
        <v>0</v>
      </c>
      <c r="BI770" s="251">
        <f>IF(N770="nulová",J770,0)</f>
        <v>0</v>
      </c>
      <c r="BJ770" s="25" t="s">
        <v>83</v>
      </c>
      <c r="BK770" s="251">
        <f>ROUND(I770*H770,2)</f>
        <v>0</v>
      </c>
      <c r="BL770" s="25" t="s">
        <v>690</v>
      </c>
      <c r="BM770" s="25" t="s">
        <v>7462</v>
      </c>
    </row>
    <row r="771" s="12" customFormat="1">
      <c r="B771" s="255"/>
      <c r="C771" s="256"/>
      <c r="D771" s="252" t="s">
        <v>428</v>
      </c>
      <c r="E771" s="257" t="s">
        <v>21</v>
      </c>
      <c r="F771" s="258" t="s">
        <v>6838</v>
      </c>
      <c r="G771" s="256"/>
      <c r="H771" s="257" t="s">
        <v>21</v>
      </c>
      <c r="I771" s="259"/>
      <c r="J771" s="256"/>
      <c r="K771" s="256"/>
      <c r="L771" s="260"/>
      <c r="M771" s="261"/>
      <c r="N771" s="262"/>
      <c r="O771" s="262"/>
      <c r="P771" s="262"/>
      <c r="Q771" s="262"/>
      <c r="R771" s="262"/>
      <c r="S771" s="262"/>
      <c r="T771" s="263"/>
      <c r="AT771" s="264" t="s">
        <v>428</v>
      </c>
      <c r="AU771" s="264" t="s">
        <v>86</v>
      </c>
      <c r="AV771" s="12" t="s">
        <v>83</v>
      </c>
      <c r="AW771" s="12" t="s">
        <v>39</v>
      </c>
      <c r="AX771" s="12" t="s">
        <v>76</v>
      </c>
      <c r="AY771" s="264" t="s">
        <v>414</v>
      </c>
    </row>
    <row r="772" s="13" customFormat="1">
      <c r="B772" s="265"/>
      <c r="C772" s="266"/>
      <c r="D772" s="252" t="s">
        <v>428</v>
      </c>
      <c r="E772" s="267" t="s">
        <v>21</v>
      </c>
      <c r="F772" s="268" t="s">
        <v>1016</v>
      </c>
      <c r="G772" s="266"/>
      <c r="H772" s="269">
        <v>52</v>
      </c>
      <c r="I772" s="270"/>
      <c r="J772" s="266"/>
      <c r="K772" s="266"/>
      <c r="L772" s="271"/>
      <c r="M772" s="272"/>
      <c r="N772" s="273"/>
      <c r="O772" s="273"/>
      <c r="P772" s="273"/>
      <c r="Q772" s="273"/>
      <c r="R772" s="273"/>
      <c r="S772" s="273"/>
      <c r="T772" s="274"/>
      <c r="AT772" s="275" t="s">
        <v>428</v>
      </c>
      <c r="AU772" s="275" t="s">
        <v>86</v>
      </c>
      <c r="AV772" s="13" t="s">
        <v>86</v>
      </c>
      <c r="AW772" s="13" t="s">
        <v>39</v>
      </c>
      <c r="AX772" s="13" t="s">
        <v>76</v>
      </c>
      <c r="AY772" s="275" t="s">
        <v>414</v>
      </c>
    </row>
    <row r="773" s="15" customFormat="1">
      <c r="B773" s="287"/>
      <c r="C773" s="288"/>
      <c r="D773" s="252" t="s">
        <v>428</v>
      </c>
      <c r="E773" s="289" t="s">
        <v>21</v>
      </c>
      <c r="F773" s="290" t="s">
        <v>235</v>
      </c>
      <c r="G773" s="288"/>
      <c r="H773" s="291">
        <v>52</v>
      </c>
      <c r="I773" s="292"/>
      <c r="J773" s="288"/>
      <c r="K773" s="288"/>
      <c r="L773" s="293"/>
      <c r="M773" s="294"/>
      <c r="N773" s="295"/>
      <c r="O773" s="295"/>
      <c r="P773" s="295"/>
      <c r="Q773" s="295"/>
      <c r="R773" s="295"/>
      <c r="S773" s="295"/>
      <c r="T773" s="296"/>
      <c r="AT773" s="297" t="s">
        <v>428</v>
      </c>
      <c r="AU773" s="297" t="s">
        <v>86</v>
      </c>
      <c r="AV773" s="15" t="s">
        <v>422</v>
      </c>
      <c r="AW773" s="15" t="s">
        <v>39</v>
      </c>
      <c r="AX773" s="15" t="s">
        <v>83</v>
      </c>
      <c r="AY773" s="297" t="s">
        <v>414</v>
      </c>
    </row>
    <row r="774" s="1" customFormat="1" ht="16.5" customHeight="1">
      <c r="B774" s="47"/>
      <c r="C774" s="240" t="s">
        <v>1935</v>
      </c>
      <c r="D774" s="240" t="s">
        <v>418</v>
      </c>
      <c r="E774" s="241" t="s">
        <v>7463</v>
      </c>
      <c r="F774" s="242" t="s">
        <v>7464</v>
      </c>
      <c r="G774" s="243" t="s">
        <v>145</v>
      </c>
      <c r="H774" s="244">
        <v>108</v>
      </c>
      <c r="I774" s="245"/>
      <c r="J774" s="246">
        <f>ROUND(I774*H774,2)</f>
        <v>0</v>
      </c>
      <c r="K774" s="242" t="s">
        <v>21</v>
      </c>
      <c r="L774" s="73"/>
      <c r="M774" s="247" t="s">
        <v>21</v>
      </c>
      <c r="N774" s="248" t="s">
        <v>47</v>
      </c>
      <c r="O774" s="48"/>
      <c r="P774" s="249">
        <f>O774*H774</f>
        <v>0</v>
      </c>
      <c r="Q774" s="249">
        <v>0</v>
      </c>
      <c r="R774" s="249">
        <f>Q774*H774</f>
        <v>0</v>
      </c>
      <c r="S774" s="249">
        <v>0</v>
      </c>
      <c r="T774" s="250">
        <f>S774*H774</f>
        <v>0</v>
      </c>
      <c r="AR774" s="25" t="s">
        <v>690</v>
      </c>
      <c r="AT774" s="25" t="s">
        <v>418</v>
      </c>
      <c r="AU774" s="25" t="s">
        <v>86</v>
      </c>
      <c r="AY774" s="25" t="s">
        <v>414</v>
      </c>
      <c r="BE774" s="251">
        <f>IF(N774="základní",J774,0)</f>
        <v>0</v>
      </c>
      <c r="BF774" s="251">
        <f>IF(N774="snížená",J774,0)</f>
        <v>0</v>
      </c>
      <c r="BG774" s="251">
        <f>IF(N774="zákl. přenesená",J774,0)</f>
        <v>0</v>
      </c>
      <c r="BH774" s="251">
        <f>IF(N774="sníž. přenesená",J774,0)</f>
        <v>0</v>
      </c>
      <c r="BI774" s="251">
        <f>IF(N774="nulová",J774,0)</f>
        <v>0</v>
      </c>
      <c r="BJ774" s="25" t="s">
        <v>83</v>
      </c>
      <c r="BK774" s="251">
        <f>ROUND(I774*H774,2)</f>
        <v>0</v>
      </c>
      <c r="BL774" s="25" t="s">
        <v>690</v>
      </c>
      <c r="BM774" s="25" t="s">
        <v>7465</v>
      </c>
    </row>
    <row r="775" s="12" customFormat="1">
      <c r="B775" s="255"/>
      <c r="C775" s="256"/>
      <c r="D775" s="252" t="s">
        <v>428</v>
      </c>
      <c r="E775" s="257" t="s">
        <v>21</v>
      </c>
      <c r="F775" s="258" t="s">
        <v>6838</v>
      </c>
      <c r="G775" s="256"/>
      <c r="H775" s="257" t="s">
        <v>21</v>
      </c>
      <c r="I775" s="259"/>
      <c r="J775" s="256"/>
      <c r="K775" s="256"/>
      <c r="L775" s="260"/>
      <c r="M775" s="261"/>
      <c r="N775" s="262"/>
      <c r="O775" s="262"/>
      <c r="P775" s="262"/>
      <c r="Q775" s="262"/>
      <c r="R775" s="262"/>
      <c r="S775" s="262"/>
      <c r="T775" s="263"/>
      <c r="AT775" s="264" t="s">
        <v>428</v>
      </c>
      <c r="AU775" s="264" t="s">
        <v>86</v>
      </c>
      <c r="AV775" s="12" t="s">
        <v>83</v>
      </c>
      <c r="AW775" s="12" t="s">
        <v>39</v>
      </c>
      <c r="AX775" s="12" t="s">
        <v>76</v>
      </c>
      <c r="AY775" s="264" t="s">
        <v>414</v>
      </c>
    </row>
    <row r="776" s="13" customFormat="1">
      <c r="B776" s="265"/>
      <c r="C776" s="266"/>
      <c r="D776" s="252" t="s">
        <v>428</v>
      </c>
      <c r="E776" s="267" t="s">
        <v>21</v>
      </c>
      <c r="F776" s="268" t="s">
        <v>7466</v>
      </c>
      <c r="G776" s="266"/>
      <c r="H776" s="269">
        <v>108</v>
      </c>
      <c r="I776" s="270"/>
      <c r="J776" s="266"/>
      <c r="K776" s="266"/>
      <c r="L776" s="271"/>
      <c r="M776" s="272"/>
      <c r="N776" s="273"/>
      <c r="O776" s="273"/>
      <c r="P776" s="273"/>
      <c r="Q776" s="273"/>
      <c r="R776" s="273"/>
      <c r="S776" s="273"/>
      <c r="T776" s="274"/>
      <c r="AT776" s="275" t="s">
        <v>428</v>
      </c>
      <c r="AU776" s="275" t="s">
        <v>86</v>
      </c>
      <c r="AV776" s="13" t="s">
        <v>86</v>
      </c>
      <c r="AW776" s="13" t="s">
        <v>39</v>
      </c>
      <c r="AX776" s="13" t="s">
        <v>83</v>
      </c>
      <c r="AY776" s="275" t="s">
        <v>414</v>
      </c>
    </row>
    <row r="777" s="1" customFormat="1" ht="16.5" customHeight="1">
      <c r="B777" s="47"/>
      <c r="C777" s="240" t="s">
        <v>1939</v>
      </c>
      <c r="D777" s="240" t="s">
        <v>418</v>
      </c>
      <c r="E777" s="241" t="s">
        <v>7467</v>
      </c>
      <c r="F777" s="242" t="s">
        <v>7468</v>
      </c>
      <c r="G777" s="243" t="s">
        <v>145</v>
      </c>
      <c r="H777" s="244">
        <v>30</v>
      </c>
      <c r="I777" s="245"/>
      <c r="J777" s="246">
        <f>ROUND(I777*H777,2)</f>
        <v>0</v>
      </c>
      <c r="K777" s="242" t="s">
        <v>21</v>
      </c>
      <c r="L777" s="73"/>
      <c r="M777" s="247" t="s">
        <v>21</v>
      </c>
      <c r="N777" s="248" t="s">
        <v>47</v>
      </c>
      <c r="O777" s="48"/>
      <c r="P777" s="249">
        <f>O777*H777</f>
        <v>0</v>
      </c>
      <c r="Q777" s="249">
        <v>0</v>
      </c>
      <c r="R777" s="249">
        <f>Q777*H777</f>
        <v>0</v>
      </c>
      <c r="S777" s="249">
        <v>0</v>
      </c>
      <c r="T777" s="250">
        <f>S777*H777</f>
        <v>0</v>
      </c>
      <c r="AR777" s="25" t="s">
        <v>690</v>
      </c>
      <c r="AT777" s="25" t="s">
        <v>418</v>
      </c>
      <c r="AU777" s="25" t="s">
        <v>86</v>
      </c>
      <c r="AY777" s="25" t="s">
        <v>414</v>
      </c>
      <c r="BE777" s="251">
        <f>IF(N777="základní",J777,0)</f>
        <v>0</v>
      </c>
      <c r="BF777" s="251">
        <f>IF(N777="snížená",J777,0)</f>
        <v>0</v>
      </c>
      <c r="BG777" s="251">
        <f>IF(N777="zákl. přenesená",J777,0)</f>
        <v>0</v>
      </c>
      <c r="BH777" s="251">
        <f>IF(N777="sníž. přenesená",J777,0)</f>
        <v>0</v>
      </c>
      <c r="BI777" s="251">
        <f>IF(N777="nulová",J777,0)</f>
        <v>0</v>
      </c>
      <c r="BJ777" s="25" t="s">
        <v>83</v>
      </c>
      <c r="BK777" s="251">
        <f>ROUND(I777*H777,2)</f>
        <v>0</v>
      </c>
      <c r="BL777" s="25" t="s">
        <v>690</v>
      </c>
      <c r="BM777" s="25" t="s">
        <v>7469</v>
      </c>
    </row>
    <row r="778" s="12" customFormat="1">
      <c r="B778" s="255"/>
      <c r="C778" s="256"/>
      <c r="D778" s="252" t="s">
        <v>428</v>
      </c>
      <c r="E778" s="257" t="s">
        <v>21</v>
      </c>
      <c r="F778" s="258" t="s">
        <v>6838</v>
      </c>
      <c r="G778" s="256"/>
      <c r="H778" s="257" t="s">
        <v>21</v>
      </c>
      <c r="I778" s="259"/>
      <c r="J778" s="256"/>
      <c r="K778" s="256"/>
      <c r="L778" s="260"/>
      <c r="M778" s="261"/>
      <c r="N778" s="262"/>
      <c r="O778" s="262"/>
      <c r="P778" s="262"/>
      <c r="Q778" s="262"/>
      <c r="R778" s="262"/>
      <c r="S778" s="262"/>
      <c r="T778" s="263"/>
      <c r="AT778" s="264" t="s">
        <v>428</v>
      </c>
      <c r="AU778" s="264" t="s">
        <v>86</v>
      </c>
      <c r="AV778" s="12" t="s">
        <v>83</v>
      </c>
      <c r="AW778" s="12" t="s">
        <v>39</v>
      </c>
      <c r="AX778" s="12" t="s">
        <v>76</v>
      </c>
      <c r="AY778" s="264" t="s">
        <v>414</v>
      </c>
    </row>
    <row r="779" s="13" customFormat="1">
      <c r="B779" s="265"/>
      <c r="C779" s="266"/>
      <c r="D779" s="252" t="s">
        <v>428</v>
      </c>
      <c r="E779" s="267" t="s">
        <v>21</v>
      </c>
      <c r="F779" s="268" t="s">
        <v>808</v>
      </c>
      <c r="G779" s="266"/>
      <c r="H779" s="269">
        <v>30</v>
      </c>
      <c r="I779" s="270"/>
      <c r="J779" s="266"/>
      <c r="K779" s="266"/>
      <c r="L779" s="271"/>
      <c r="M779" s="272"/>
      <c r="N779" s="273"/>
      <c r="O779" s="273"/>
      <c r="P779" s="273"/>
      <c r="Q779" s="273"/>
      <c r="R779" s="273"/>
      <c r="S779" s="273"/>
      <c r="T779" s="274"/>
      <c r="AT779" s="275" t="s">
        <v>428</v>
      </c>
      <c r="AU779" s="275" t="s">
        <v>86</v>
      </c>
      <c r="AV779" s="13" t="s">
        <v>86</v>
      </c>
      <c r="AW779" s="13" t="s">
        <v>39</v>
      </c>
      <c r="AX779" s="13" t="s">
        <v>76</v>
      </c>
      <c r="AY779" s="275" t="s">
        <v>414</v>
      </c>
    </row>
    <row r="780" s="15" customFormat="1">
      <c r="B780" s="287"/>
      <c r="C780" s="288"/>
      <c r="D780" s="252" t="s">
        <v>428</v>
      </c>
      <c r="E780" s="289" t="s">
        <v>21</v>
      </c>
      <c r="F780" s="290" t="s">
        <v>235</v>
      </c>
      <c r="G780" s="288"/>
      <c r="H780" s="291">
        <v>30</v>
      </c>
      <c r="I780" s="292"/>
      <c r="J780" s="288"/>
      <c r="K780" s="288"/>
      <c r="L780" s="293"/>
      <c r="M780" s="294"/>
      <c r="N780" s="295"/>
      <c r="O780" s="295"/>
      <c r="P780" s="295"/>
      <c r="Q780" s="295"/>
      <c r="R780" s="295"/>
      <c r="S780" s="295"/>
      <c r="T780" s="296"/>
      <c r="AT780" s="297" t="s">
        <v>428</v>
      </c>
      <c r="AU780" s="297" t="s">
        <v>86</v>
      </c>
      <c r="AV780" s="15" t="s">
        <v>422</v>
      </c>
      <c r="AW780" s="15" t="s">
        <v>39</v>
      </c>
      <c r="AX780" s="15" t="s">
        <v>83</v>
      </c>
      <c r="AY780" s="297" t="s">
        <v>414</v>
      </c>
    </row>
    <row r="781" s="1" customFormat="1" ht="16.5" customHeight="1">
      <c r="B781" s="47"/>
      <c r="C781" s="240" t="s">
        <v>1948</v>
      </c>
      <c r="D781" s="240" t="s">
        <v>418</v>
      </c>
      <c r="E781" s="241" t="s">
        <v>7470</v>
      </c>
      <c r="F781" s="242" t="s">
        <v>6942</v>
      </c>
      <c r="G781" s="243" t="s">
        <v>145</v>
      </c>
      <c r="H781" s="244">
        <v>835</v>
      </c>
      <c r="I781" s="245"/>
      <c r="J781" s="246">
        <f>ROUND(I781*H781,2)</f>
        <v>0</v>
      </c>
      <c r="K781" s="242" t="s">
        <v>21</v>
      </c>
      <c r="L781" s="73"/>
      <c r="M781" s="247" t="s">
        <v>21</v>
      </c>
      <c r="N781" s="248" t="s">
        <v>47</v>
      </c>
      <c r="O781" s="48"/>
      <c r="P781" s="249">
        <f>O781*H781</f>
        <v>0</v>
      </c>
      <c r="Q781" s="249">
        <v>0</v>
      </c>
      <c r="R781" s="249">
        <f>Q781*H781</f>
        <v>0</v>
      </c>
      <c r="S781" s="249">
        <v>0</v>
      </c>
      <c r="T781" s="250">
        <f>S781*H781</f>
        <v>0</v>
      </c>
      <c r="AR781" s="25" t="s">
        <v>690</v>
      </c>
      <c r="AT781" s="25" t="s">
        <v>418</v>
      </c>
      <c r="AU781" s="25" t="s">
        <v>86</v>
      </c>
      <c r="AY781" s="25" t="s">
        <v>414</v>
      </c>
      <c r="BE781" s="251">
        <f>IF(N781="základní",J781,0)</f>
        <v>0</v>
      </c>
      <c r="BF781" s="251">
        <f>IF(N781="snížená",J781,0)</f>
        <v>0</v>
      </c>
      <c r="BG781" s="251">
        <f>IF(N781="zákl. přenesená",J781,0)</f>
        <v>0</v>
      </c>
      <c r="BH781" s="251">
        <f>IF(N781="sníž. přenesená",J781,0)</f>
        <v>0</v>
      </c>
      <c r="BI781" s="251">
        <f>IF(N781="nulová",J781,0)</f>
        <v>0</v>
      </c>
      <c r="BJ781" s="25" t="s">
        <v>83</v>
      </c>
      <c r="BK781" s="251">
        <f>ROUND(I781*H781,2)</f>
        <v>0</v>
      </c>
      <c r="BL781" s="25" t="s">
        <v>690</v>
      </c>
      <c r="BM781" s="25" t="s">
        <v>7471</v>
      </c>
    </row>
    <row r="782" s="12" customFormat="1">
      <c r="B782" s="255"/>
      <c r="C782" s="256"/>
      <c r="D782" s="252" t="s">
        <v>428</v>
      </c>
      <c r="E782" s="257" t="s">
        <v>21</v>
      </c>
      <c r="F782" s="258" t="s">
        <v>6838</v>
      </c>
      <c r="G782" s="256"/>
      <c r="H782" s="257" t="s">
        <v>21</v>
      </c>
      <c r="I782" s="259"/>
      <c r="J782" s="256"/>
      <c r="K782" s="256"/>
      <c r="L782" s="260"/>
      <c r="M782" s="261"/>
      <c r="N782" s="262"/>
      <c r="O782" s="262"/>
      <c r="P782" s="262"/>
      <c r="Q782" s="262"/>
      <c r="R782" s="262"/>
      <c r="S782" s="262"/>
      <c r="T782" s="263"/>
      <c r="AT782" s="264" t="s">
        <v>428</v>
      </c>
      <c r="AU782" s="264" t="s">
        <v>86</v>
      </c>
      <c r="AV782" s="12" t="s">
        <v>83</v>
      </c>
      <c r="AW782" s="12" t="s">
        <v>39</v>
      </c>
      <c r="AX782" s="12" t="s">
        <v>76</v>
      </c>
      <c r="AY782" s="264" t="s">
        <v>414</v>
      </c>
    </row>
    <row r="783" s="13" customFormat="1">
      <c r="B783" s="265"/>
      <c r="C783" s="266"/>
      <c r="D783" s="252" t="s">
        <v>428</v>
      </c>
      <c r="E783" s="267" t="s">
        <v>21</v>
      </c>
      <c r="F783" s="268" t="s">
        <v>7472</v>
      </c>
      <c r="G783" s="266"/>
      <c r="H783" s="269">
        <v>835</v>
      </c>
      <c r="I783" s="270"/>
      <c r="J783" s="266"/>
      <c r="K783" s="266"/>
      <c r="L783" s="271"/>
      <c r="M783" s="272"/>
      <c r="N783" s="273"/>
      <c r="O783" s="273"/>
      <c r="P783" s="273"/>
      <c r="Q783" s="273"/>
      <c r="R783" s="273"/>
      <c r="S783" s="273"/>
      <c r="T783" s="274"/>
      <c r="AT783" s="275" t="s">
        <v>428</v>
      </c>
      <c r="AU783" s="275" t="s">
        <v>86</v>
      </c>
      <c r="AV783" s="13" t="s">
        <v>86</v>
      </c>
      <c r="AW783" s="13" t="s">
        <v>39</v>
      </c>
      <c r="AX783" s="13" t="s">
        <v>83</v>
      </c>
      <c r="AY783" s="275" t="s">
        <v>414</v>
      </c>
    </row>
    <row r="784" s="1" customFormat="1" ht="16.5" customHeight="1">
      <c r="B784" s="47"/>
      <c r="C784" s="240" t="s">
        <v>1953</v>
      </c>
      <c r="D784" s="240" t="s">
        <v>418</v>
      </c>
      <c r="E784" s="241" t="s">
        <v>7473</v>
      </c>
      <c r="F784" s="242" t="s">
        <v>6946</v>
      </c>
      <c r="G784" s="243" t="s">
        <v>145</v>
      </c>
      <c r="H784" s="244">
        <v>460</v>
      </c>
      <c r="I784" s="245"/>
      <c r="J784" s="246">
        <f>ROUND(I784*H784,2)</f>
        <v>0</v>
      </c>
      <c r="K784" s="242" t="s">
        <v>21</v>
      </c>
      <c r="L784" s="73"/>
      <c r="M784" s="247" t="s">
        <v>21</v>
      </c>
      <c r="N784" s="248" t="s">
        <v>47</v>
      </c>
      <c r="O784" s="48"/>
      <c r="P784" s="249">
        <f>O784*H784</f>
        <v>0</v>
      </c>
      <c r="Q784" s="249">
        <v>0</v>
      </c>
      <c r="R784" s="249">
        <f>Q784*H784</f>
        <v>0</v>
      </c>
      <c r="S784" s="249">
        <v>0</v>
      </c>
      <c r="T784" s="250">
        <f>S784*H784</f>
        <v>0</v>
      </c>
      <c r="AR784" s="25" t="s">
        <v>690</v>
      </c>
      <c r="AT784" s="25" t="s">
        <v>418</v>
      </c>
      <c r="AU784" s="25" t="s">
        <v>86</v>
      </c>
      <c r="AY784" s="25" t="s">
        <v>414</v>
      </c>
      <c r="BE784" s="251">
        <f>IF(N784="základní",J784,0)</f>
        <v>0</v>
      </c>
      <c r="BF784" s="251">
        <f>IF(N784="snížená",J784,0)</f>
        <v>0</v>
      </c>
      <c r="BG784" s="251">
        <f>IF(N784="zákl. přenesená",J784,0)</f>
        <v>0</v>
      </c>
      <c r="BH784" s="251">
        <f>IF(N784="sníž. přenesená",J784,0)</f>
        <v>0</v>
      </c>
      <c r="BI784" s="251">
        <f>IF(N784="nulová",J784,0)</f>
        <v>0</v>
      </c>
      <c r="BJ784" s="25" t="s">
        <v>83</v>
      </c>
      <c r="BK784" s="251">
        <f>ROUND(I784*H784,2)</f>
        <v>0</v>
      </c>
      <c r="BL784" s="25" t="s">
        <v>690</v>
      </c>
      <c r="BM784" s="25" t="s">
        <v>7474</v>
      </c>
    </row>
    <row r="785" s="12" customFormat="1">
      <c r="B785" s="255"/>
      <c r="C785" s="256"/>
      <c r="D785" s="252" t="s">
        <v>428</v>
      </c>
      <c r="E785" s="257" t="s">
        <v>21</v>
      </c>
      <c r="F785" s="258" t="s">
        <v>6838</v>
      </c>
      <c r="G785" s="256"/>
      <c r="H785" s="257" t="s">
        <v>21</v>
      </c>
      <c r="I785" s="259"/>
      <c r="J785" s="256"/>
      <c r="K785" s="256"/>
      <c r="L785" s="260"/>
      <c r="M785" s="261"/>
      <c r="N785" s="262"/>
      <c r="O785" s="262"/>
      <c r="P785" s="262"/>
      <c r="Q785" s="262"/>
      <c r="R785" s="262"/>
      <c r="S785" s="262"/>
      <c r="T785" s="263"/>
      <c r="AT785" s="264" t="s">
        <v>428</v>
      </c>
      <c r="AU785" s="264" t="s">
        <v>86</v>
      </c>
      <c r="AV785" s="12" t="s">
        <v>83</v>
      </c>
      <c r="AW785" s="12" t="s">
        <v>39</v>
      </c>
      <c r="AX785" s="12" t="s">
        <v>76</v>
      </c>
      <c r="AY785" s="264" t="s">
        <v>414</v>
      </c>
    </row>
    <row r="786" s="13" customFormat="1">
      <c r="B786" s="265"/>
      <c r="C786" s="266"/>
      <c r="D786" s="252" t="s">
        <v>428</v>
      </c>
      <c r="E786" s="267" t="s">
        <v>21</v>
      </c>
      <c r="F786" s="268" t="s">
        <v>508</v>
      </c>
      <c r="G786" s="266"/>
      <c r="H786" s="269">
        <v>460</v>
      </c>
      <c r="I786" s="270"/>
      <c r="J786" s="266"/>
      <c r="K786" s="266"/>
      <c r="L786" s="271"/>
      <c r="M786" s="272"/>
      <c r="N786" s="273"/>
      <c r="O786" s="273"/>
      <c r="P786" s="273"/>
      <c r="Q786" s="273"/>
      <c r="R786" s="273"/>
      <c r="S786" s="273"/>
      <c r="T786" s="274"/>
      <c r="AT786" s="275" t="s">
        <v>428</v>
      </c>
      <c r="AU786" s="275" t="s">
        <v>86</v>
      </c>
      <c r="AV786" s="13" t="s">
        <v>86</v>
      </c>
      <c r="AW786" s="13" t="s">
        <v>39</v>
      </c>
      <c r="AX786" s="13" t="s">
        <v>76</v>
      </c>
      <c r="AY786" s="275" t="s">
        <v>414</v>
      </c>
    </row>
    <row r="787" s="15" customFormat="1">
      <c r="B787" s="287"/>
      <c r="C787" s="288"/>
      <c r="D787" s="252" t="s">
        <v>428</v>
      </c>
      <c r="E787" s="289" t="s">
        <v>21</v>
      </c>
      <c r="F787" s="290" t="s">
        <v>235</v>
      </c>
      <c r="G787" s="288"/>
      <c r="H787" s="291">
        <v>460</v>
      </c>
      <c r="I787" s="292"/>
      <c r="J787" s="288"/>
      <c r="K787" s="288"/>
      <c r="L787" s="293"/>
      <c r="M787" s="294"/>
      <c r="N787" s="295"/>
      <c r="O787" s="295"/>
      <c r="P787" s="295"/>
      <c r="Q787" s="295"/>
      <c r="R787" s="295"/>
      <c r="S787" s="295"/>
      <c r="T787" s="296"/>
      <c r="AT787" s="297" t="s">
        <v>428</v>
      </c>
      <c r="AU787" s="297" t="s">
        <v>86</v>
      </c>
      <c r="AV787" s="15" t="s">
        <v>422</v>
      </c>
      <c r="AW787" s="15" t="s">
        <v>39</v>
      </c>
      <c r="AX787" s="15" t="s">
        <v>83</v>
      </c>
      <c r="AY787" s="297" t="s">
        <v>414</v>
      </c>
    </row>
    <row r="788" s="1" customFormat="1" ht="16.5" customHeight="1">
      <c r="B788" s="47"/>
      <c r="C788" s="240" t="s">
        <v>1959</v>
      </c>
      <c r="D788" s="240" t="s">
        <v>418</v>
      </c>
      <c r="E788" s="241" t="s">
        <v>7475</v>
      </c>
      <c r="F788" s="242" t="s">
        <v>7476</v>
      </c>
      <c r="G788" s="243" t="s">
        <v>145</v>
      </c>
      <c r="H788" s="244">
        <v>27</v>
      </c>
      <c r="I788" s="245"/>
      <c r="J788" s="246">
        <f>ROUND(I788*H788,2)</f>
        <v>0</v>
      </c>
      <c r="K788" s="242" t="s">
        <v>21</v>
      </c>
      <c r="L788" s="73"/>
      <c r="M788" s="247" t="s">
        <v>21</v>
      </c>
      <c r="N788" s="248" t="s">
        <v>47</v>
      </c>
      <c r="O788" s="48"/>
      <c r="P788" s="249">
        <f>O788*H788</f>
        <v>0</v>
      </c>
      <c r="Q788" s="249">
        <v>0</v>
      </c>
      <c r="R788" s="249">
        <f>Q788*H788</f>
        <v>0</v>
      </c>
      <c r="S788" s="249">
        <v>0</v>
      </c>
      <c r="T788" s="250">
        <f>S788*H788</f>
        <v>0</v>
      </c>
      <c r="AR788" s="25" t="s">
        <v>690</v>
      </c>
      <c r="AT788" s="25" t="s">
        <v>418</v>
      </c>
      <c r="AU788" s="25" t="s">
        <v>86</v>
      </c>
      <c r="AY788" s="25" t="s">
        <v>414</v>
      </c>
      <c r="BE788" s="251">
        <f>IF(N788="základní",J788,0)</f>
        <v>0</v>
      </c>
      <c r="BF788" s="251">
        <f>IF(N788="snížená",J788,0)</f>
        <v>0</v>
      </c>
      <c r="BG788" s="251">
        <f>IF(N788="zákl. přenesená",J788,0)</f>
        <v>0</v>
      </c>
      <c r="BH788" s="251">
        <f>IF(N788="sníž. přenesená",J788,0)</f>
        <v>0</v>
      </c>
      <c r="BI788" s="251">
        <f>IF(N788="nulová",J788,0)</f>
        <v>0</v>
      </c>
      <c r="BJ788" s="25" t="s">
        <v>83</v>
      </c>
      <c r="BK788" s="251">
        <f>ROUND(I788*H788,2)</f>
        <v>0</v>
      </c>
      <c r="BL788" s="25" t="s">
        <v>690</v>
      </c>
      <c r="BM788" s="25" t="s">
        <v>7477</v>
      </c>
    </row>
    <row r="789" s="12" customFormat="1">
      <c r="B789" s="255"/>
      <c r="C789" s="256"/>
      <c r="D789" s="252" t="s">
        <v>428</v>
      </c>
      <c r="E789" s="257" t="s">
        <v>21</v>
      </c>
      <c r="F789" s="258" t="s">
        <v>6838</v>
      </c>
      <c r="G789" s="256"/>
      <c r="H789" s="257" t="s">
        <v>21</v>
      </c>
      <c r="I789" s="259"/>
      <c r="J789" s="256"/>
      <c r="K789" s="256"/>
      <c r="L789" s="260"/>
      <c r="M789" s="261"/>
      <c r="N789" s="262"/>
      <c r="O789" s="262"/>
      <c r="P789" s="262"/>
      <c r="Q789" s="262"/>
      <c r="R789" s="262"/>
      <c r="S789" s="262"/>
      <c r="T789" s="263"/>
      <c r="AT789" s="264" t="s">
        <v>428</v>
      </c>
      <c r="AU789" s="264" t="s">
        <v>86</v>
      </c>
      <c r="AV789" s="12" t="s">
        <v>83</v>
      </c>
      <c r="AW789" s="12" t="s">
        <v>39</v>
      </c>
      <c r="AX789" s="12" t="s">
        <v>76</v>
      </c>
      <c r="AY789" s="264" t="s">
        <v>414</v>
      </c>
    </row>
    <row r="790" s="13" customFormat="1">
      <c r="B790" s="265"/>
      <c r="C790" s="266"/>
      <c r="D790" s="252" t="s">
        <v>428</v>
      </c>
      <c r="E790" s="267" t="s">
        <v>21</v>
      </c>
      <c r="F790" s="268" t="s">
        <v>5386</v>
      </c>
      <c r="G790" s="266"/>
      <c r="H790" s="269">
        <v>27</v>
      </c>
      <c r="I790" s="270"/>
      <c r="J790" s="266"/>
      <c r="K790" s="266"/>
      <c r="L790" s="271"/>
      <c r="M790" s="272"/>
      <c r="N790" s="273"/>
      <c r="O790" s="273"/>
      <c r="P790" s="273"/>
      <c r="Q790" s="273"/>
      <c r="R790" s="273"/>
      <c r="S790" s="273"/>
      <c r="T790" s="274"/>
      <c r="AT790" s="275" t="s">
        <v>428</v>
      </c>
      <c r="AU790" s="275" t="s">
        <v>86</v>
      </c>
      <c r="AV790" s="13" t="s">
        <v>86</v>
      </c>
      <c r="AW790" s="13" t="s">
        <v>39</v>
      </c>
      <c r="AX790" s="13" t="s">
        <v>83</v>
      </c>
      <c r="AY790" s="275" t="s">
        <v>414</v>
      </c>
    </row>
    <row r="791" s="1" customFormat="1" ht="16.5" customHeight="1">
      <c r="B791" s="47"/>
      <c r="C791" s="240" t="s">
        <v>1965</v>
      </c>
      <c r="D791" s="240" t="s">
        <v>418</v>
      </c>
      <c r="E791" s="241" t="s">
        <v>7478</v>
      </c>
      <c r="F791" s="242" t="s">
        <v>7479</v>
      </c>
      <c r="G791" s="243" t="s">
        <v>145</v>
      </c>
      <c r="H791" s="244">
        <v>12</v>
      </c>
      <c r="I791" s="245"/>
      <c r="J791" s="246">
        <f>ROUND(I791*H791,2)</f>
        <v>0</v>
      </c>
      <c r="K791" s="242" t="s">
        <v>21</v>
      </c>
      <c r="L791" s="73"/>
      <c r="M791" s="247" t="s">
        <v>21</v>
      </c>
      <c r="N791" s="248" t="s">
        <v>47</v>
      </c>
      <c r="O791" s="48"/>
      <c r="P791" s="249">
        <f>O791*H791</f>
        <v>0</v>
      </c>
      <c r="Q791" s="249">
        <v>0</v>
      </c>
      <c r="R791" s="249">
        <f>Q791*H791</f>
        <v>0</v>
      </c>
      <c r="S791" s="249">
        <v>0</v>
      </c>
      <c r="T791" s="250">
        <f>S791*H791</f>
        <v>0</v>
      </c>
      <c r="AR791" s="25" t="s">
        <v>690</v>
      </c>
      <c r="AT791" s="25" t="s">
        <v>418</v>
      </c>
      <c r="AU791" s="25" t="s">
        <v>86</v>
      </c>
      <c r="AY791" s="25" t="s">
        <v>414</v>
      </c>
      <c r="BE791" s="251">
        <f>IF(N791="základní",J791,0)</f>
        <v>0</v>
      </c>
      <c r="BF791" s="251">
        <f>IF(N791="snížená",J791,0)</f>
        <v>0</v>
      </c>
      <c r="BG791" s="251">
        <f>IF(N791="zákl. přenesená",J791,0)</f>
        <v>0</v>
      </c>
      <c r="BH791" s="251">
        <f>IF(N791="sníž. přenesená",J791,0)</f>
        <v>0</v>
      </c>
      <c r="BI791" s="251">
        <f>IF(N791="nulová",J791,0)</f>
        <v>0</v>
      </c>
      <c r="BJ791" s="25" t="s">
        <v>83</v>
      </c>
      <c r="BK791" s="251">
        <f>ROUND(I791*H791,2)</f>
        <v>0</v>
      </c>
      <c r="BL791" s="25" t="s">
        <v>690</v>
      </c>
      <c r="BM791" s="25" t="s">
        <v>7480</v>
      </c>
    </row>
    <row r="792" s="12" customFormat="1">
      <c r="B792" s="255"/>
      <c r="C792" s="256"/>
      <c r="D792" s="252" t="s">
        <v>428</v>
      </c>
      <c r="E792" s="257" t="s">
        <v>21</v>
      </c>
      <c r="F792" s="258" t="s">
        <v>6838</v>
      </c>
      <c r="G792" s="256"/>
      <c r="H792" s="257" t="s">
        <v>21</v>
      </c>
      <c r="I792" s="259"/>
      <c r="J792" s="256"/>
      <c r="K792" s="256"/>
      <c r="L792" s="260"/>
      <c r="M792" s="261"/>
      <c r="N792" s="262"/>
      <c r="O792" s="262"/>
      <c r="P792" s="262"/>
      <c r="Q792" s="262"/>
      <c r="R792" s="262"/>
      <c r="S792" s="262"/>
      <c r="T792" s="263"/>
      <c r="AT792" s="264" t="s">
        <v>428</v>
      </c>
      <c r="AU792" s="264" t="s">
        <v>86</v>
      </c>
      <c r="AV792" s="12" t="s">
        <v>83</v>
      </c>
      <c r="AW792" s="12" t="s">
        <v>39</v>
      </c>
      <c r="AX792" s="12" t="s">
        <v>76</v>
      </c>
      <c r="AY792" s="264" t="s">
        <v>414</v>
      </c>
    </row>
    <row r="793" s="13" customFormat="1">
      <c r="B793" s="265"/>
      <c r="C793" s="266"/>
      <c r="D793" s="252" t="s">
        <v>428</v>
      </c>
      <c r="E793" s="267" t="s">
        <v>21</v>
      </c>
      <c r="F793" s="268" t="s">
        <v>659</v>
      </c>
      <c r="G793" s="266"/>
      <c r="H793" s="269">
        <v>12</v>
      </c>
      <c r="I793" s="270"/>
      <c r="J793" s="266"/>
      <c r="K793" s="266"/>
      <c r="L793" s="271"/>
      <c r="M793" s="272"/>
      <c r="N793" s="273"/>
      <c r="O793" s="273"/>
      <c r="P793" s="273"/>
      <c r="Q793" s="273"/>
      <c r="R793" s="273"/>
      <c r="S793" s="273"/>
      <c r="T793" s="274"/>
      <c r="AT793" s="275" t="s">
        <v>428</v>
      </c>
      <c r="AU793" s="275" t="s">
        <v>86</v>
      </c>
      <c r="AV793" s="13" t="s">
        <v>86</v>
      </c>
      <c r="AW793" s="13" t="s">
        <v>39</v>
      </c>
      <c r="AX793" s="13" t="s">
        <v>76</v>
      </c>
      <c r="AY793" s="275" t="s">
        <v>414</v>
      </c>
    </row>
    <row r="794" s="15" customFormat="1">
      <c r="B794" s="287"/>
      <c r="C794" s="288"/>
      <c r="D794" s="252" t="s">
        <v>428</v>
      </c>
      <c r="E794" s="289" t="s">
        <v>21</v>
      </c>
      <c r="F794" s="290" t="s">
        <v>235</v>
      </c>
      <c r="G794" s="288"/>
      <c r="H794" s="291">
        <v>12</v>
      </c>
      <c r="I794" s="292"/>
      <c r="J794" s="288"/>
      <c r="K794" s="288"/>
      <c r="L794" s="293"/>
      <c r="M794" s="294"/>
      <c r="N794" s="295"/>
      <c r="O794" s="295"/>
      <c r="P794" s="295"/>
      <c r="Q794" s="295"/>
      <c r="R794" s="295"/>
      <c r="S794" s="295"/>
      <c r="T794" s="296"/>
      <c r="AT794" s="297" t="s">
        <v>428</v>
      </c>
      <c r="AU794" s="297" t="s">
        <v>86</v>
      </c>
      <c r="AV794" s="15" t="s">
        <v>422</v>
      </c>
      <c r="AW794" s="15" t="s">
        <v>39</v>
      </c>
      <c r="AX794" s="15" t="s">
        <v>83</v>
      </c>
      <c r="AY794" s="297" t="s">
        <v>414</v>
      </c>
    </row>
    <row r="795" s="1" customFormat="1" ht="16.5" customHeight="1">
      <c r="B795" s="47"/>
      <c r="C795" s="240" t="s">
        <v>1972</v>
      </c>
      <c r="D795" s="240" t="s">
        <v>418</v>
      </c>
      <c r="E795" s="241" t="s">
        <v>7481</v>
      </c>
      <c r="F795" s="242" t="s">
        <v>7482</v>
      </c>
      <c r="G795" s="243" t="s">
        <v>145</v>
      </c>
      <c r="H795" s="244">
        <v>21</v>
      </c>
      <c r="I795" s="245"/>
      <c r="J795" s="246">
        <f>ROUND(I795*H795,2)</f>
        <v>0</v>
      </c>
      <c r="K795" s="242" t="s">
        <v>21</v>
      </c>
      <c r="L795" s="73"/>
      <c r="M795" s="247" t="s">
        <v>21</v>
      </c>
      <c r="N795" s="248" t="s">
        <v>47</v>
      </c>
      <c r="O795" s="48"/>
      <c r="P795" s="249">
        <f>O795*H795</f>
        <v>0</v>
      </c>
      <c r="Q795" s="249">
        <v>0</v>
      </c>
      <c r="R795" s="249">
        <f>Q795*H795</f>
        <v>0</v>
      </c>
      <c r="S795" s="249">
        <v>0</v>
      </c>
      <c r="T795" s="250">
        <f>S795*H795</f>
        <v>0</v>
      </c>
      <c r="AR795" s="25" t="s">
        <v>690</v>
      </c>
      <c r="AT795" s="25" t="s">
        <v>418</v>
      </c>
      <c r="AU795" s="25" t="s">
        <v>86</v>
      </c>
      <c r="AY795" s="25" t="s">
        <v>414</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690</v>
      </c>
      <c r="BM795" s="25" t="s">
        <v>7483</v>
      </c>
    </row>
    <row r="796" s="12" customFormat="1">
      <c r="B796" s="255"/>
      <c r="C796" s="256"/>
      <c r="D796" s="252" t="s">
        <v>428</v>
      </c>
      <c r="E796" s="257" t="s">
        <v>21</v>
      </c>
      <c r="F796" s="258" t="s">
        <v>6838</v>
      </c>
      <c r="G796" s="256"/>
      <c r="H796" s="257" t="s">
        <v>21</v>
      </c>
      <c r="I796" s="259"/>
      <c r="J796" s="256"/>
      <c r="K796" s="256"/>
      <c r="L796" s="260"/>
      <c r="M796" s="261"/>
      <c r="N796" s="262"/>
      <c r="O796" s="262"/>
      <c r="P796" s="262"/>
      <c r="Q796" s="262"/>
      <c r="R796" s="262"/>
      <c r="S796" s="262"/>
      <c r="T796" s="263"/>
      <c r="AT796" s="264" t="s">
        <v>428</v>
      </c>
      <c r="AU796" s="264" t="s">
        <v>86</v>
      </c>
      <c r="AV796" s="12" t="s">
        <v>83</v>
      </c>
      <c r="AW796" s="12" t="s">
        <v>39</v>
      </c>
      <c r="AX796" s="12" t="s">
        <v>76</v>
      </c>
      <c r="AY796" s="264" t="s">
        <v>414</v>
      </c>
    </row>
    <row r="797" s="13" customFormat="1">
      <c r="B797" s="265"/>
      <c r="C797" s="266"/>
      <c r="D797" s="252" t="s">
        <v>428</v>
      </c>
      <c r="E797" s="267" t="s">
        <v>21</v>
      </c>
      <c r="F797" s="268" t="s">
        <v>7484</v>
      </c>
      <c r="G797" s="266"/>
      <c r="H797" s="269">
        <v>21</v>
      </c>
      <c r="I797" s="270"/>
      <c r="J797" s="266"/>
      <c r="K797" s="266"/>
      <c r="L797" s="271"/>
      <c r="M797" s="272"/>
      <c r="N797" s="273"/>
      <c r="O797" s="273"/>
      <c r="P797" s="273"/>
      <c r="Q797" s="273"/>
      <c r="R797" s="273"/>
      <c r="S797" s="273"/>
      <c r="T797" s="274"/>
      <c r="AT797" s="275" t="s">
        <v>428</v>
      </c>
      <c r="AU797" s="275" t="s">
        <v>86</v>
      </c>
      <c r="AV797" s="13" t="s">
        <v>86</v>
      </c>
      <c r="AW797" s="13" t="s">
        <v>39</v>
      </c>
      <c r="AX797" s="13" t="s">
        <v>83</v>
      </c>
      <c r="AY797" s="275" t="s">
        <v>414</v>
      </c>
    </row>
    <row r="798" s="1" customFormat="1" ht="16.5" customHeight="1">
      <c r="B798" s="47"/>
      <c r="C798" s="240" t="s">
        <v>1977</v>
      </c>
      <c r="D798" s="240" t="s">
        <v>418</v>
      </c>
      <c r="E798" s="241" t="s">
        <v>7485</v>
      </c>
      <c r="F798" s="242" t="s">
        <v>7486</v>
      </c>
      <c r="G798" s="243" t="s">
        <v>145</v>
      </c>
      <c r="H798" s="244">
        <v>102</v>
      </c>
      <c r="I798" s="245"/>
      <c r="J798" s="246">
        <f>ROUND(I798*H798,2)</f>
        <v>0</v>
      </c>
      <c r="K798" s="242" t="s">
        <v>21</v>
      </c>
      <c r="L798" s="73"/>
      <c r="M798" s="247" t="s">
        <v>21</v>
      </c>
      <c r="N798" s="248" t="s">
        <v>47</v>
      </c>
      <c r="O798" s="48"/>
      <c r="P798" s="249">
        <f>O798*H798</f>
        <v>0</v>
      </c>
      <c r="Q798" s="249">
        <v>0</v>
      </c>
      <c r="R798" s="249">
        <f>Q798*H798</f>
        <v>0</v>
      </c>
      <c r="S798" s="249">
        <v>0</v>
      </c>
      <c r="T798" s="250">
        <f>S798*H798</f>
        <v>0</v>
      </c>
      <c r="AR798" s="25" t="s">
        <v>690</v>
      </c>
      <c r="AT798" s="25" t="s">
        <v>418</v>
      </c>
      <c r="AU798" s="25" t="s">
        <v>86</v>
      </c>
      <c r="AY798" s="25" t="s">
        <v>414</v>
      </c>
      <c r="BE798" s="251">
        <f>IF(N798="základní",J798,0)</f>
        <v>0</v>
      </c>
      <c r="BF798" s="251">
        <f>IF(N798="snížená",J798,0)</f>
        <v>0</v>
      </c>
      <c r="BG798" s="251">
        <f>IF(N798="zákl. přenesená",J798,0)</f>
        <v>0</v>
      </c>
      <c r="BH798" s="251">
        <f>IF(N798="sníž. přenesená",J798,0)</f>
        <v>0</v>
      </c>
      <c r="BI798" s="251">
        <f>IF(N798="nulová",J798,0)</f>
        <v>0</v>
      </c>
      <c r="BJ798" s="25" t="s">
        <v>83</v>
      </c>
      <c r="BK798" s="251">
        <f>ROUND(I798*H798,2)</f>
        <v>0</v>
      </c>
      <c r="BL798" s="25" t="s">
        <v>690</v>
      </c>
      <c r="BM798" s="25" t="s">
        <v>7487</v>
      </c>
    </row>
    <row r="799" s="12" customFormat="1">
      <c r="B799" s="255"/>
      <c r="C799" s="256"/>
      <c r="D799" s="252" t="s">
        <v>428</v>
      </c>
      <c r="E799" s="257" t="s">
        <v>21</v>
      </c>
      <c r="F799" s="258" t="s">
        <v>6838</v>
      </c>
      <c r="G799" s="256"/>
      <c r="H799" s="257" t="s">
        <v>21</v>
      </c>
      <c r="I799" s="259"/>
      <c r="J799" s="256"/>
      <c r="K799" s="256"/>
      <c r="L799" s="260"/>
      <c r="M799" s="261"/>
      <c r="N799" s="262"/>
      <c r="O799" s="262"/>
      <c r="P799" s="262"/>
      <c r="Q799" s="262"/>
      <c r="R799" s="262"/>
      <c r="S799" s="262"/>
      <c r="T799" s="263"/>
      <c r="AT799" s="264" t="s">
        <v>428</v>
      </c>
      <c r="AU799" s="264" t="s">
        <v>86</v>
      </c>
      <c r="AV799" s="12" t="s">
        <v>83</v>
      </c>
      <c r="AW799" s="12" t="s">
        <v>39</v>
      </c>
      <c r="AX799" s="12" t="s">
        <v>76</v>
      </c>
      <c r="AY799" s="264" t="s">
        <v>414</v>
      </c>
    </row>
    <row r="800" s="13" customFormat="1">
      <c r="B800" s="265"/>
      <c r="C800" s="266"/>
      <c r="D800" s="252" t="s">
        <v>428</v>
      </c>
      <c r="E800" s="267" t="s">
        <v>21</v>
      </c>
      <c r="F800" s="268" t="s">
        <v>1409</v>
      </c>
      <c r="G800" s="266"/>
      <c r="H800" s="269">
        <v>102</v>
      </c>
      <c r="I800" s="270"/>
      <c r="J800" s="266"/>
      <c r="K800" s="266"/>
      <c r="L800" s="271"/>
      <c r="M800" s="272"/>
      <c r="N800" s="273"/>
      <c r="O800" s="273"/>
      <c r="P800" s="273"/>
      <c r="Q800" s="273"/>
      <c r="R800" s="273"/>
      <c r="S800" s="273"/>
      <c r="T800" s="274"/>
      <c r="AT800" s="275" t="s">
        <v>428</v>
      </c>
      <c r="AU800" s="275" t="s">
        <v>86</v>
      </c>
      <c r="AV800" s="13" t="s">
        <v>86</v>
      </c>
      <c r="AW800" s="13" t="s">
        <v>39</v>
      </c>
      <c r="AX800" s="13" t="s">
        <v>76</v>
      </c>
      <c r="AY800" s="275" t="s">
        <v>414</v>
      </c>
    </row>
    <row r="801" s="15" customFormat="1">
      <c r="B801" s="287"/>
      <c r="C801" s="288"/>
      <c r="D801" s="252" t="s">
        <v>428</v>
      </c>
      <c r="E801" s="289" t="s">
        <v>21</v>
      </c>
      <c r="F801" s="290" t="s">
        <v>235</v>
      </c>
      <c r="G801" s="288"/>
      <c r="H801" s="291">
        <v>102</v>
      </c>
      <c r="I801" s="292"/>
      <c r="J801" s="288"/>
      <c r="K801" s="288"/>
      <c r="L801" s="293"/>
      <c r="M801" s="294"/>
      <c r="N801" s="295"/>
      <c r="O801" s="295"/>
      <c r="P801" s="295"/>
      <c r="Q801" s="295"/>
      <c r="R801" s="295"/>
      <c r="S801" s="295"/>
      <c r="T801" s="296"/>
      <c r="AT801" s="297" t="s">
        <v>428</v>
      </c>
      <c r="AU801" s="297" t="s">
        <v>86</v>
      </c>
      <c r="AV801" s="15" t="s">
        <v>422</v>
      </c>
      <c r="AW801" s="15" t="s">
        <v>39</v>
      </c>
      <c r="AX801" s="15" t="s">
        <v>83</v>
      </c>
      <c r="AY801" s="297" t="s">
        <v>414</v>
      </c>
    </row>
    <row r="802" s="1" customFormat="1" ht="16.5" customHeight="1">
      <c r="B802" s="47"/>
      <c r="C802" s="240" t="s">
        <v>1982</v>
      </c>
      <c r="D802" s="240" t="s">
        <v>418</v>
      </c>
      <c r="E802" s="241" t="s">
        <v>7488</v>
      </c>
      <c r="F802" s="242" t="s">
        <v>7489</v>
      </c>
      <c r="G802" s="243" t="s">
        <v>145</v>
      </c>
      <c r="H802" s="244">
        <v>80</v>
      </c>
      <c r="I802" s="245"/>
      <c r="J802" s="246">
        <f>ROUND(I802*H802,2)</f>
        <v>0</v>
      </c>
      <c r="K802" s="242" t="s">
        <v>21</v>
      </c>
      <c r="L802" s="73"/>
      <c r="M802" s="247" t="s">
        <v>21</v>
      </c>
      <c r="N802" s="248" t="s">
        <v>47</v>
      </c>
      <c r="O802" s="48"/>
      <c r="P802" s="249">
        <f>O802*H802</f>
        <v>0</v>
      </c>
      <c r="Q802" s="249">
        <v>0</v>
      </c>
      <c r="R802" s="249">
        <f>Q802*H802</f>
        <v>0</v>
      </c>
      <c r="S802" s="249">
        <v>0</v>
      </c>
      <c r="T802" s="250">
        <f>S802*H802</f>
        <v>0</v>
      </c>
      <c r="AR802" s="25" t="s">
        <v>690</v>
      </c>
      <c r="AT802" s="25" t="s">
        <v>418</v>
      </c>
      <c r="AU802" s="25" t="s">
        <v>86</v>
      </c>
      <c r="AY802" s="25" t="s">
        <v>414</v>
      </c>
      <c r="BE802" s="251">
        <f>IF(N802="základní",J802,0)</f>
        <v>0</v>
      </c>
      <c r="BF802" s="251">
        <f>IF(N802="snížená",J802,0)</f>
        <v>0</v>
      </c>
      <c r="BG802" s="251">
        <f>IF(N802="zákl. přenesená",J802,0)</f>
        <v>0</v>
      </c>
      <c r="BH802" s="251">
        <f>IF(N802="sníž. přenesená",J802,0)</f>
        <v>0</v>
      </c>
      <c r="BI802" s="251">
        <f>IF(N802="nulová",J802,0)</f>
        <v>0</v>
      </c>
      <c r="BJ802" s="25" t="s">
        <v>83</v>
      </c>
      <c r="BK802" s="251">
        <f>ROUND(I802*H802,2)</f>
        <v>0</v>
      </c>
      <c r="BL802" s="25" t="s">
        <v>690</v>
      </c>
      <c r="BM802" s="25" t="s">
        <v>7490</v>
      </c>
    </row>
    <row r="803" s="12" customFormat="1">
      <c r="B803" s="255"/>
      <c r="C803" s="256"/>
      <c r="D803" s="252" t="s">
        <v>428</v>
      </c>
      <c r="E803" s="257" t="s">
        <v>21</v>
      </c>
      <c r="F803" s="258" t="s">
        <v>6838</v>
      </c>
      <c r="G803" s="256"/>
      <c r="H803" s="257" t="s">
        <v>21</v>
      </c>
      <c r="I803" s="259"/>
      <c r="J803" s="256"/>
      <c r="K803" s="256"/>
      <c r="L803" s="260"/>
      <c r="M803" s="261"/>
      <c r="N803" s="262"/>
      <c r="O803" s="262"/>
      <c r="P803" s="262"/>
      <c r="Q803" s="262"/>
      <c r="R803" s="262"/>
      <c r="S803" s="262"/>
      <c r="T803" s="263"/>
      <c r="AT803" s="264" t="s">
        <v>428</v>
      </c>
      <c r="AU803" s="264" t="s">
        <v>86</v>
      </c>
      <c r="AV803" s="12" t="s">
        <v>83</v>
      </c>
      <c r="AW803" s="12" t="s">
        <v>39</v>
      </c>
      <c r="AX803" s="12" t="s">
        <v>76</v>
      </c>
      <c r="AY803" s="264" t="s">
        <v>414</v>
      </c>
    </row>
    <row r="804" s="13" customFormat="1">
      <c r="B804" s="265"/>
      <c r="C804" s="266"/>
      <c r="D804" s="252" t="s">
        <v>428</v>
      </c>
      <c r="E804" s="267" t="s">
        <v>21</v>
      </c>
      <c r="F804" s="268" t="s">
        <v>7491</v>
      </c>
      <c r="G804" s="266"/>
      <c r="H804" s="269">
        <v>80</v>
      </c>
      <c r="I804" s="270"/>
      <c r="J804" s="266"/>
      <c r="K804" s="266"/>
      <c r="L804" s="271"/>
      <c r="M804" s="272"/>
      <c r="N804" s="273"/>
      <c r="O804" s="273"/>
      <c r="P804" s="273"/>
      <c r="Q804" s="273"/>
      <c r="R804" s="273"/>
      <c r="S804" s="273"/>
      <c r="T804" s="274"/>
      <c r="AT804" s="275" t="s">
        <v>428</v>
      </c>
      <c r="AU804" s="275" t="s">
        <v>86</v>
      </c>
      <c r="AV804" s="13" t="s">
        <v>86</v>
      </c>
      <c r="AW804" s="13" t="s">
        <v>39</v>
      </c>
      <c r="AX804" s="13" t="s">
        <v>83</v>
      </c>
      <c r="AY804" s="275" t="s">
        <v>414</v>
      </c>
    </row>
    <row r="805" s="1" customFormat="1" ht="16.5" customHeight="1">
      <c r="B805" s="47"/>
      <c r="C805" s="240" t="s">
        <v>1990</v>
      </c>
      <c r="D805" s="240" t="s">
        <v>418</v>
      </c>
      <c r="E805" s="241" t="s">
        <v>7492</v>
      </c>
      <c r="F805" s="242" t="s">
        <v>7493</v>
      </c>
      <c r="G805" s="243" t="s">
        <v>145</v>
      </c>
      <c r="H805" s="244">
        <v>82</v>
      </c>
      <c r="I805" s="245"/>
      <c r="J805" s="246">
        <f>ROUND(I805*H805,2)</f>
        <v>0</v>
      </c>
      <c r="K805" s="242" t="s">
        <v>21</v>
      </c>
      <c r="L805" s="73"/>
      <c r="M805" s="247" t="s">
        <v>21</v>
      </c>
      <c r="N805" s="248" t="s">
        <v>47</v>
      </c>
      <c r="O805" s="48"/>
      <c r="P805" s="249">
        <f>O805*H805</f>
        <v>0</v>
      </c>
      <c r="Q805" s="249">
        <v>0</v>
      </c>
      <c r="R805" s="249">
        <f>Q805*H805</f>
        <v>0</v>
      </c>
      <c r="S805" s="249">
        <v>0</v>
      </c>
      <c r="T805" s="250">
        <f>S805*H805</f>
        <v>0</v>
      </c>
      <c r="AR805" s="25" t="s">
        <v>690</v>
      </c>
      <c r="AT805" s="25" t="s">
        <v>418</v>
      </c>
      <c r="AU805" s="25" t="s">
        <v>86</v>
      </c>
      <c r="AY805" s="25" t="s">
        <v>414</v>
      </c>
      <c r="BE805" s="251">
        <f>IF(N805="základní",J805,0)</f>
        <v>0</v>
      </c>
      <c r="BF805" s="251">
        <f>IF(N805="snížená",J805,0)</f>
        <v>0</v>
      </c>
      <c r="BG805" s="251">
        <f>IF(N805="zákl. přenesená",J805,0)</f>
        <v>0</v>
      </c>
      <c r="BH805" s="251">
        <f>IF(N805="sníž. přenesená",J805,0)</f>
        <v>0</v>
      </c>
      <c r="BI805" s="251">
        <f>IF(N805="nulová",J805,0)</f>
        <v>0</v>
      </c>
      <c r="BJ805" s="25" t="s">
        <v>83</v>
      </c>
      <c r="BK805" s="251">
        <f>ROUND(I805*H805,2)</f>
        <v>0</v>
      </c>
      <c r="BL805" s="25" t="s">
        <v>690</v>
      </c>
      <c r="BM805" s="25" t="s">
        <v>7494</v>
      </c>
    </row>
    <row r="806" s="12" customFormat="1">
      <c r="B806" s="255"/>
      <c r="C806" s="256"/>
      <c r="D806" s="252" t="s">
        <v>428</v>
      </c>
      <c r="E806" s="257" t="s">
        <v>21</v>
      </c>
      <c r="F806" s="258" t="s">
        <v>6838</v>
      </c>
      <c r="G806" s="256"/>
      <c r="H806" s="257" t="s">
        <v>21</v>
      </c>
      <c r="I806" s="259"/>
      <c r="J806" s="256"/>
      <c r="K806" s="256"/>
      <c r="L806" s="260"/>
      <c r="M806" s="261"/>
      <c r="N806" s="262"/>
      <c r="O806" s="262"/>
      <c r="P806" s="262"/>
      <c r="Q806" s="262"/>
      <c r="R806" s="262"/>
      <c r="S806" s="262"/>
      <c r="T806" s="263"/>
      <c r="AT806" s="264" t="s">
        <v>428</v>
      </c>
      <c r="AU806" s="264" t="s">
        <v>86</v>
      </c>
      <c r="AV806" s="12" t="s">
        <v>83</v>
      </c>
      <c r="AW806" s="12" t="s">
        <v>39</v>
      </c>
      <c r="AX806" s="12" t="s">
        <v>76</v>
      </c>
      <c r="AY806" s="264" t="s">
        <v>414</v>
      </c>
    </row>
    <row r="807" s="13" customFormat="1">
      <c r="B807" s="265"/>
      <c r="C807" s="266"/>
      <c r="D807" s="252" t="s">
        <v>428</v>
      </c>
      <c r="E807" s="267" t="s">
        <v>21</v>
      </c>
      <c r="F807" s="268" t="s">
        <v>1224</v>
      </c>
      <c r="G807" s="266"/>
      <c r="H807" s="269">
        <v>82</v>
      </c>
      <c r="I807" s="270"/>
      <c r="J807" s="266"/>
      <c r="K807" s="266"/>
      <c r="L807" s="271"/>
      <c r="M807" s="272"/>
      <c r="N807" s="273"/>
      <c r="O807" s="273"/>
      <c r="P807" s="273"/>
      <c r="Q807" s="273"/>
      <c r="R807" s="273"/>
      <c r="S807" s="273"/>
      <c r="T807" s="274"/>
      <c r="AT807" s="275" t="s">
        <v>428</v>
      </c>
      <c r="AU807" s="275" t="s">
        <v>86</v>
      </c>
      <c r="AV807" s="13" t="s">
        <v>86</v>
      </c>
      <c r="AW807" s="13" t="s">
        <v>39</v>
      </c>
      <c r="AX807" s="13" t="s">
        <v>76</v>
      </c>
      <c r="AY807" s="275" t="s">
        <v>414</v>
      </c>
    </row>
    <row r="808" s="15" customFormat="1">
      <c r="B808" s="287"/>
      <c r="C808" s="288"/>
      <c r="D808" s="252" t="s">
        <v>428</v>
      </c>
      <c r="E808" s="289" t="s">
        <v>21</v>
      </c>
      <c r="F808" s="290" t="s">
        <v>235</v>
      </c>
      <c r="G808" s="288"/>
      <c r="H808" s="291">
        <v>82</v>
      </c>
      <c r="I808" s="292"/>
      <c r="J808" s="288"/>
      <c r="K808" s="288"/>
      <c r="L808" s="293"/>
      <c r="M808" s="294"/>
      <c r="N808" s="295"/>
      <c r="O808" s="295"/>
      <c r="P808" s="295"/>
      <c r="Q808" s="295"/>
      <c r="R808" s="295"/>
      <c r="S808" s="295"/>
      <c r="T808" s="296"/>
      <c r="AT808" s="297" t="s">
        <v>428</v>
      </c>
      <c r="AU808" s="297" t="s">
        <v>86</v>
      </c>
      <c r="AV808" s="15" t="s">
        <v>422</v>
      </c>
      <c r="AW808" s="15" t="s">
        <v>39</v>
      </c>
      <c r="AX808" s="15" t="s">
        <v>83</v>
      </c>
      <c r="AY808" s="297" t="s">
        <v>414</v>
      </c>
    </row>
    <row r="809" s="1" customFormat="1" ht="16.5" customHeight="1">
      <c r="B809" s="47"/>
      <c r="C809" s="240" t="s">
        <v>1995</v>
      </c>
      <c r="D809" s="240" t="s">
        <v>418</v>
      </c>
      <c r="E809" s="241" t="s">
        <v>7495</v>
      </c>
      <c r="F809" s="242" t="s">
        <v>7496</v>
      </c>
      <c r="G809" s="243" t="s">
        <v>145</v>
      </c>
      <c r="H809" s="244">
        <v>6452</v>
      </c>
      <c r="I809" s="245"/>
      <c r="J809" s="246">
        <f>ROUND(I809*H809,2)</f>
        <v>0</v>
      </c>
      <c r="K809" s="242" t="s">
        <v>21</v>
      </c>
      <c r="L809" s="73"/>
      <c r="M809" s="247" t="s">
        <v>21</v>
      </c>
      <c r="N809" s="248" t="s">
        <v>47</v>
      </c>
      <c r="O809" s="48"/>
      <c r="P809" s="249">
        <f>O809*H809</f>
        <v>0</v>
      </c>
      <c r="Q809" s="249">
        <v>0</v>
      </c>
      <c r="R809" s="249">
        <f>Q809*H809</f>
        <v>0</v>
      </c>
      <c r="S809" s="249">
        <v>0</v>
      </c>
      <c r="T809" s="250">
        <f>S809*H809</f>
        <v>0</v>
      </c>
      <c r="AR809" s="25" t="s">
        <v>690</v>
      </c>
      <c r="AT809" s="25" t="s">
        <v>418</v>
      </c>
      <c r="AU809" s="25" t="s">
        <v>86</v>
      </c>
      <c r="AY809" s="25" t="s">
        <v>414</v>
      </c>
      <c r="BE809" s="251">
        <f>IF(N809="základní",J809,0)</f>
        <v>0</v>
      </c>
      <c r="BF809" s="251">
        <f>IF(N809="snížená",J809,0)</f>
        <v>0</v>
      </c>
      <c r="BG809" s="251">
        <f>IF(N809="zákl. přenesená",J809,0)</f>
        <v>0</v>
      </c>
      <c r="BH809" s="251">
        <f>IF(N809="sníž. přenesená",J809,0)</f>
        <v>0</v>
      </c>
      <c r="BI809" s="251">
        <f>IF(N809="nulová",J809,0)</f>
        <v>0</v>
      </c>
      <c r="BJ809" s="25" t="s">
        <v>83</v>
      </c>
      <c r="BK809" s="251">
        <f>ROUND(I809*H809,2)</f>
        <v>0</v>
      </c>
      <c r="BL809" s="25" t="s">
        <v>690</v>
      </c>
      <c r="BM809" s="25" t="s">
        <v>7497</v>
      </c>
    </row>
    <row r="810" s="12" customFormat="1">
      <c r="B810" s="255"/>
      <c r="C810" s="256"/>
      <c r="D810" s="252" t="s">
        <v>428</v>
      </c>
      <c r="E810" s="257" t="s">
        <v>21</v>
      </c>
      <c r="F810" s="258" t="s">
        <v>6838</v>
      </c>
      <c r="G810" s="256"/>
      <c r="H810" s="257" t="s">
        <v>21</v>
      </c>
      <c r="I810" s="259"/>
      <c r="J810" s="256"/>
      <c r="K810" s="256"/>
      <c r="L810" s="260"/>
      <c r="M810" s="261"/>
      <c r="N810" s="262"/>
      <c r="O810" s="262"/>
      <c r="P810" s="262"/>
      <c r="Q810" s="262"/>
      <c r="R810" s="262"/>
      <c r="S810" s="262"/>
      <c r="T810" s="263"/>
      <c r="AT810" s="264" t="s">
        <v>428</v>
      </c>
      <c r="AU810" s="264" t="s">
        <v>86</v>
      </c>
      <c r="AV810" s="12" t="s">
        <v>83</v>
      </c>
      <c r="AW810" s="12" t="s">
        <v>39</v>
      </c>
      <c r="AX810" s="12" t="s">
        <v>76</v>
      </c>
      <c r="AY810" s="264" t="s">
        <v>414</v>
      </c>
    </row>
    <row r="811" s="13" customFormat="1">
      <c r="B811" s="265"/>
      <c r="C811" s="266"/>
      <c r="D811" s="252" t="s">
        <v>428</v>
      </c>
      <c r="E811" s="267" t="s">
        <v>21</v>
      </c>
      <c r="F811" s="268" t="s">
        <v>7498</v>
      </c>
      <c r="G811" s="266"/>
      <c r="H811" s="269">
        <v>6452</v>
      </c>
      <c r="I811" s="270"/>
      <c r="J811" s="266"/>
      <c r="K811" s="266"/>
      <c r="L811" s="271"/>
      <c r="M811" s="272"/>
      <c r="N811" s="273"/>
      <c r="O811" s="273"/>
      <c r="P811" s="273"/>
      <c r="Q811" s="273"/>
      <c r="R811" s="273"/>
      <c r="S811" s="273"/>
      <c r="T811" s="274"/>
      <c r="AT811" s="275" t="s">
        <v>428</v>
      </c>
      <c r="AU811" s="275" t="s">
        <v>86</v>
      </c>
      <c r="AV811" s="13" t="s">
        <v>86</v>
      </c>
      <c r="AW811" s="13" t="s">
        <v>39</v>
      </c>
      <c r="AX811" s="13" t="s">
        <v>83</v>
      </c>
      <c r="AY811" s="275" t="s">
        <v>414</v>
      </c>
    </row>
    <row r="812" s="1" customFormat="1" ht="16.5" customHeight="1">
      <c r="B812" s="47"/>
      <c r="C812" s="240" t="s">
        <v>1999</v>
      </c>
      <c r="D812" s="240" t="s">
        <v>418</v>
      </c>
      <c r="E812" s="241" t="s">
        <v>7499</v>
      </c>
      <c r="F812" s="242" t="s">
        <v>7500</v>
      </c>
      <c r="G812" s="243" t="s">
        <v>145</v>
      </c>
      <c r="H812" s="244">
        <v>1503</v>
      </c>
      <c r="I812" s="245"/>
      <c r="J812" s="246">
        <f>ROUND(I812*H812,2)</f>
        <v>0</v>
      </c>
      <c r="K812" s="242" t="s">
        <v>21</v>
      </c>
      <c r="L812" s="73"/>
      <c r="M812" s="247" t="s">
        <v>21</v>
      </c>
      <c r="N812" s="248" t="s">
        <v>47</v>
      </c>
      <c r="O812" s="48"/>
      <c r="P812" s="249">
        <f>O812*H812</f>
        <v>0</v>
      </c>
      <c r="Q812" s="249">
        <v>0</v>
      </c>
      <c r="R812" s="249">
        <f>Q812*H812</f>
        <v>0</v>
      </c>
      <c r="S812" s="249">
        <v>0</v>
      </c>
      <c r="T812" s="250">
        <f>S812*H812</f>
        <v>0</v>
      </c>
      <c r="AR812" s="25" t="s">
        <v>690</v>
      </c>
      <c r="AT812" s="25" t="s">
        <v>418</v>
      </c>
      <c r="AU812" s="25" t="s">
        <v>86</v>
      </c>
      <c r="AY812" s="25" t="s">
        <v>414</v>
      </c>
      <c r="BE812" s="251">
        <f>IF(N812="základní",J812,0)</f>
        <v>0</v>
      </c>
      <c r="BF812" s="251">
        <f>IF(N812="snížená",J812,0)</f>
        <v>0</v>
      </c>
      <c r="BG812" s="251">
        <f>IF(N812="zákl. přenesená",J812,0)</f>
        <v>0</v>
      </c>
      <c r="BH812" s="251">
        <f>IF(N812="sníž. přenesená",J812,0)</f>
        <v>0</v>
      </c>
      <c r="BI812" s="251">
        <f>IF(N812="nulová",J812,0)</f>
        <v>0</v>
      </c>
      <c r="BJ812" s="25" t="s">
        <v>83</v>
      </c>
      <c r="BK812" s="251">
        <f>ROUND(I812*H812,2)</f>
        <v>0</v>
      </c>
      <c r="BL812" s="25" t="s">
        <v>690</v>
      </c>
      <c r="BM812" s="25" t="s">
        <v>7501</v>
      </c>
    </row>
    <row r="813" s="12" customFormat="1">
      <c r="B813" s="255"/>
      <c r="C813" s="256"/>
      <c r="D813" s="252" t="s">
        <v>428</v>
      </c>
      <c r="E813" s="257" t="s">
        <v>21</v>
      </c>
      <c r="F813" s="258" t="s">
        <v>6838</v>
      </c>
      <c r="G813" s="256"/>
      <c r="H813" s="257" t="s">
        <v>21</v>
      </c>
      <c r="I813" s="259"/>
      <c r="J813" s="256"/>
      <c r="K813" s="256"/>
      <c r="L813" s="260"/>
      <c r="M813" s="261"/>
      <c r="N813" s="262"/>
      <c r="O813" s="262"/>
      <c r="P813" s="262"/>
      <c r="Q813" s="262"/>
      <c r="R813" s="262"/>
      <c r="S813" s="262"/>
      <c r="T813" s="263"/>
      <c r="AT813" s="264" t="s">
        <v>428</v>
      </c>
      <c r="AU813" s="264" t="s">
        <v>86</v>
      </c>
      <c r="AV813" s="12" t="s">
        <v>83</v>
      </c>
      <c r="AW813" s="12" t="s">
        <v>39</v>
      </c>
      <c r="AX813" s="12" t="s">
        <v>76</v>
      </c>
      <c r="AY813" s="264" t="s">
        <v>414</v>
      </c>
    </row>
    <row r="814" s="13" customFormat="1">
      <c r="B814" s="265"/>
      <c r="C814" s="266"/>
      <c r="D814" s="252" t="s">
        <v>428</v>
      </c>
      <c r="E814" s="267" t="s">
        <v>21</v>
      </c>
      <c r="F814" s="268" t="s">
        <v>7502</v>
      </c>
      <c r="G814" s="266"/>
      <c r="H814" s="269">
        <v>1503</v>
      </c>
      <c r="I814" s="270"/>
      <c r="J814" s="266"/>
      <c r="K814" s="266"/>
      <c r="L814" s="271"/>
      <c r="M814" s="272"/>
      <c r="N814" s="273"/>
      <c r="O814" s="273"/>
      <c r="P814" s="273"/>
      <c r="Q814" s="273"/>
      <c r="R814" s="273"/>
      <c r="S814" s="273"/>
      <c r="T814" s="274"/>
      <c r="AT814" s="275" t="s">
        <v>428</v>
      </c>
      <c r="AU814" s="275" t="s">
        <v>86</v>
      </c>
      <c r="AV814" s="13" t="s">
        <v>86</v>
      </c>
      <c r="AW814" s="13" t="s">
        <v>39</v>
      </c>
      <c r="AX814" s="13" t="s">
        <v>76</v>
      </c>
      <c r="AY814" s="275" t="s">
        <v>414</v>
      </c>
    </row>
    <row r="815" s="15" customFormat="1">
      <c r="B815" s="287"/>
      <c r="C815" s="288"/>
      <c r="D815" s="252" t="s">
        <v>428</v>
      </c>
      <c r="E815" s="289" t="s">
        <v>21</v>
      </c>
      <c r="F815" s="290" t="s">
        <v>235</v>
      </c>
      <c r="G815" s="288"/>
      <c r="H815" s="291">
        <v>1503</v>
      </c>
      <c r="I815" s="292"/>
      <c r="J815" s="288"/>
      <c r="K815" s="288"/>
      <c r="L815" s="293"/>
      <c r="M815" s="294"/>
      <c r="N815" s="295"/>
      <c r="O815" s="295"/>
      <c r="P815" s="295"/>
      <c r="Q815" s="295"/>
      <c r="R815" s="295"/>
      <c r="S815" s="295"/>
      <c r="T815" s="296"/>
      <c r="AT815" s="297" t="s">
        <v>428</v>
      </c>
      <c r="AU815" s="297" t="s">
        <v>86</v>
      </c>
      <c r="AV815" s="15" t="s">
        <v>422</v>
      </c>
      <c r="AW815" s="15" t="s">
        <v>39</v>
      </c>
      <c r="AX815" s="15" t="s">
        <v>83</v>
      </c>
      <c r="AY815" s="297" t="s">
        <v>414</v>
      </c>
    </row>
    <row r="816" s="1" customFormat="1" ht="16.5" customHeight="1">
      <c r="B816" s="47"/>
      <c r="C816" s="240" t="s">
        <v>2004</v>
      </c>
      <c r="D816" s="240" t="s">
        <v>418</v>
      </c>
      <c r="E816" s="241" t="s">
        <v>7503</v>
      </c>
      <c r="F816" s="242" t="s">
        <v>7504</v>
      </c>
      <c r="G816" s="243" t="s">
        <v>145</v>
      </c>
      <c r="H816" s="244">
        <v>857</v>
      </c>
      <c r="I816" s="245"/>
      <c r="J816" s="246">
        <f>ROUND(I816*H816,2)</f>
        <v>0</v>
      </c>
      <c r="K816" s="242" t="s">
        <v>21</v>
      </c>
      <c r="L816" s="73"/>
      <c r="M816" s="247" t="s">
        <v>21</v>
      </c>
      <c r="N816" s="248" t="s">
        <v>47</v>
      </c>
      <c r="O816" s="48"/>
      <c r="P816" s="249">
        <f>O816*H816</f>
        <v>0</v>
      </c>
      <c r="Q816" s="249">
        <v>0</v>
      </c>
      <c r="R816" s="249">
        <f>Q816*H816</f>
        <v>0</v>
      </c>
      <c r="S816" s="249">
        <v>0</v>
      </c>
      <c r="T816" s="250">
        <f>S816*H816</f>
        <v>0</v>
      </c>
      <c r="AR816" s="25" t="s">
        <v>690</v>
      </c>
      <c r="AT816" s="25" t="s">
        <v>418</v>
      </c>
      <c r="AU816" s="25" t="s">
        <v>86</v>
      </c>
      <c r="AY816" s="25" t="s">
        <v>414</v>
      </c>
      <c r="BE816" s="251">
        <f>IF(N816="základní",J816,0)</f>
        <v>0</v>
      </c>
      <c r="BF816" s="251">
        <f>IF(N816="snížená",J816,0)</f>
        <v>0</v>
      </c>
      <c r="BG816" s="251">
        <f>IF(N816="zákl. přenesená",J816,0)</f>
        <v>0</v>
      </c>
      <c r="BH816" s="251">
        <f>IF(N816="sníž. přenesená",J816,0)</f>
        <v>0</v>
      </c>
      <c r="BI816" s="251">
        <f>IF(N816="nulová",J816,0)</f>
        <v>0</v>
      </c>
      <c r="BJ816" s="25" t="s">
        <v>83</v>
      </c>
      <c r="BK816" s="251">
        <f>ROUND(I816*H816,2)</f>
        <v>0</v>
      </c>
      <c r="BL816" s="25" t="s">
        <v>690</v>
      </c>
      <c r="BM816" s="25" t="s">
        <v>7505</v>
      </c>
    </row>
    <row r="817" s="12" customFormat="1">
      <c r="B817" s="255"/>
      <c r="C817" s="256"/>
      <c r="D817" s="252" t="s">
        <v>428</v>
      </c>
      <c r="E817" s="257" t="s">
        <v>21</v>
      </c>
      <c r="F817" s="258" t="s">
        <v>6838</v>
      </c>
      <c r="G817" s="256"/>
      <c r="H817" s="257" t="s">
        <v>21</v>
      </c>
      <c r="I817" s="259"/>
      <c r="J817" s="256"/>
      <c r="K817" s="256"/>
      <c r="L817" s="260"/>
      <c r="M817" s="261"/>
      <c r="N817" s="262"/>
      <c r="O817" s="262"/>
      <c r="P817" s="262"/>
      <c r="Q817" s="262"/>
      <c r="R817" s="262"/>
      <c r="S817" s="262"/>
      <c r="T817" s="263"/>
      <c r="AT817" s="264" t="s">
        <v>428</v>
      </c>
      <c r="AU817" s="264" t="s">
        <v>86</v>
      </c>
      <c r="AV817" s="12" t="s">
        <v>83</v>
      </c>
      <c r="AW817" s="12" t="s">
        <v>39</v>
      </c>
      <c r="AX817" s="12" t="s">
        <v>76</v>
      </c>
      <c r="AY817" s="264" t="s">
        <v>414</v>
      </c>
    </row>
    <row r="818" s="13" customFormat="1">
      <c r="B818" s="265"/>
      <c r="C818" s="266"/>
      <c r="D818" s="252" t="s">
        <v>428</v>
      </c>
      <c r="E818" s="267" t="s">
        <v>21</v>
      </c>
      <c r="F818" s="268" t="s">
        <v>7506</v>
      </c>
      <c r="G818" s="266"/>
      <c r="H818" s="269">
        <v>857</v>
      </c>
      <c r="I818" s="270"/>
      <c r="J818" s="266"/>
      <c r="K818" s="266"/>
      <c r="L818" s="271"/>
      <c r="M818" s="272"/>
      <c r="N818" s="273"/>
      <c r="O818" s="273"/>
      <c r="P818" s="273"/>
      <c r="Q818" s="273"/>
      <c r="R818" s="273"/>
      <c r="S818" s="273"/>
      <c r="T818" s="274"/>
      <c r="AT818" s="275" t="s">
        <v>428</v>
      </c>
      <c r="AU818" s="275" t="s">
        <v>86</v>
      </c>
      <c r="AV818" s="13" t="s">
        <v>86</v>
      </c>
      <c r="AW818" s="13" t="s">
        <v>39</v>
      </c>
      <c r="AX818" s="13" t="s">
        <v>83</v>
      </c>
      <c r="AY818" s="275" t="s">
        <v>414</v>
      </c>
    </row>
    <row r="819" s="1" customFormat="1" ht="16.5" customHeight="1">
      <c r="B819" s="47"/>
      <c r="C819" s="240" t="s">
        <v>2008</v>
      </c>
      <c r="D819" s="240" t="s">
        <v>418</v>
      </c>
      <c r="E819" s="241" t="s">
        <v>7507</v>
      </c>
      <c r="F819" s="242" t="s">
        <v>7508</v>
      </c>
      <c r="G819" s="243" t="s">
        <v>145</v>
      </c>
      <c r="H819" s="244">
        <v>380</v>
      </c>
      <c r="I819" s="245"/>
      <c r="J819" s="246">
        <f>ROUND(I819*H819,2)</f>
        <v>0</v>
      </c>
      <c r="K819" s="242" t="s">
        <v>21</v>
      </c>
      <c r="L819" s="73"/>
      <c r="M819" s="247" t="s">
        <v>21</v>
      </c>
      <c r="N819" s="248" t="s">
        <v>47</v>
      </c>
      <c r="O819" s="48"/>
      <c r="P819" s="249">
        <f>O819*H819</f>
        <v>0</v>
      </c>
      <c r="Q819" s="249">
        <v>0</v>
      </c>
      <c r="R819" s="249">
        <f>Q819*H819</f>
        <v>0</v>
      </c>
      <c r="S819" s="249">
        <v>0</v>
      </c>
      <c r="T819" s="250">
        <f>S819*H819</f>
        <v>0</v>
      </c>
      <c r="AR819" s="25" t="s">
        <v>690</v>
      </c>
      <c r="AT819" s="25" t="s">
        <v>418</v>
      </c>
      <c r="AU819" s="25" t="s">
        <v>86</v>
      </c>
      <c r="AY819" s="25" t="s">
        <v>414</v>
      </c>
      <c r="BE819" s="251">
        <f>IF(N819="základní",J819,0)</f>
        <v>0</v>
      </c>
      <c r="BF819" s="251">
        <f>IF(N819="snížená",J819,0)</f>
        <v>0</v>
      </c>
      <c r="BG819" s="251">
        <f>IF(N819="zákl. přenesená",J819,0)</f>
        <v>0</v>
      </c>
      <c r="BH819" s="251">
        <f>IF(N819="sníž. přenesená",J819,0)</f>
        <v>0</v>
      </c>
      <c r="BI819" s="251">
        <f>IF(N819="nulová",J819,0)</f>
        <v>0</v>
      </c>
      <c r="BJ819" s="25" t="s">
        <v>83</v>
      </c>
      <c r="BK819" s="251">
        <f>ROUND(I819*H819,2)</f>
        <v>0</v>
      </c>
      <c r="BL819" s="25" t="s">
        <v>690</v>
      </c>
      <c r="BM819" s="25" t="s">
        <v>7509</v>
      </c>
    </row>
    <row r="820" s="12" customFormat="1">
      <c r="B820" s="255"/>
      <c r="C820" s="256"/>
      <c r="D820" s="252" t="s">
        <v>428</v>
      </c>
      <c r="E820" s="257" t="s">
        <v>21</v>
      </c>
      <c r="F820" s="258" t="s">
        <v>6838</v>
      </c>
      <c r="G820" s="256"/>
      <c r="H820" s="257" t="s">
        <v>21</v>
      </c>
      <c r="I820" s="259"/>
      <c r="J820" s="256"/>
      <c r="K820" s="256"/>
      <c r="L820" s="260"/>
      <c r="M820" s="261"/>
      <c r="N820" s="262"/>
      <c r="O820" s="262"/>
      <c r="P820" s="262"/>
      <c r="Q820" s="262"/>
      <c r="R820" s="262"/>
      <c r="S820" s="262"/>
      <c r="T820" s="263"/>
      <c r="AT820" s="264" t="s">
        <v>428</v>
      </c>
      <c r="AU820" s="264" t="s">
        <v>86</v>
      </c>
      <c r="AV820" s="12" t="s">
        <v>83</v>
      </c>
      <c r="AW820" s="12" t="s">
        <v>39</v>
      </c>
      <c r="AX820" s="12" t="s">
        <v>76</v>
      </c>
      <c r="AY820" s="264" t="s">
        <v>414</v>
      </c>
    </row>
    <row r="821" s="13" customFormat="1">
      <c r="B821" s="265"/>
      <c r="C821" s="266"/>
      <c r="D821" s="252" t="s">
        <v>428</v>
      </c>
      <c r="E821" s="267" t="s">
        <v>21</v>
      </c>
      <c r="F821" s="268" t="s">
        <v>3066</v>
      </c>
      <c r="G821" s="266"/>
      <c r="H821" s="269">
        <v>380</v>
      </c>
      <c r="I821" s="270"/>
      <c r="J821" s="266"/>
      <c r="K821" s="266"/>
      <c r="L821" s="271"/>
      <c r="M821" s="272"/>
      <c r="N821" s="273"/>
      <c r="O821" s="273"/>
      <c r="P821" s="273"/>
      <c r="Q821" s="273"/>
      <c r="R821" s="273"/>
      <c r="S821" s="273"/>
      <c r="T821" s="274"/>
      <c r="AT821" s="275" t="s">
        <v>428</v>
      </c>
      <c r="AU821" s="275" t="s">
        <v>86</v>
      </c>
      <c r="AV821" s="13" t="s">
        <v>86</v>
      </c>
      <c r="AW821" s="13" t="s">
        <v>39</v>
      </c>
      <c r="AX821" s="13" t="s">
        <v>76</v>
      </c>
      <c r="AY821" s="275" t="s">
        <v>414</v>
      </c>
    </row>
    <row r="822" s="15" customFormat="1">
      <c r="B822" s="287"/>
      <c r="C822" s="288"/>
      <c r="D822" s="252" t="s">
        <v>428</v>
      </c>
      <c r="E822" s="289" t="s">
        <v>21</v>
      </c>
      <c r="F822" s="290" t="s">
        <v>235</v>
      </c>
      <c r="G822" s="288"/>
      <c r="H822" s="291">
        <v>380</v>
      </c>
      <c r="I822" s="292"/>
      <c r="J822" s="288"/>
      <c r="K822" s="288"/>
      <c r="L822" s="293"/>
      <c r="M822" s="294"/>
      <c r="N822" s="295"/>
      <c r="O822" s="295"/>
      <c r="P822" s="295"/>
      <c r="Q822" s="295"/>
      <c r="R822" s="295"/>
      <c r="S822" s="295"/>
      <c r="T822" s="296"/>
      <c r="AT822" s="297" t="s">
        <v>428</v>
      </c>
      <c r="AU822" s="297" t="s">
        <v>86</v>
      </c>
      <c r="AV822" s="15" t="s">
        <v>422</v>
      </c>
      <c r="AW822" s="15" t="s">
        <v>39</v>
      </c>
      <c r="AX822" s="15" t="s">
        <v>83</v>
      </c>
      <c r="AY822" s="297" t="s">
        <v>414</v>
      </c>
    </row>
    <row r="823" s="1" customFormat="1" ht="16.5" customHeight="1">
      <c r="B823" s="47"/>
      <c r="C823" s="240" t="s">
        <v>2013</v>
      </c>
      <c r="D823" s="240" t="s">
        <v>418</v>
      </c>
      <c r="E823" s="241" t="s">
        <v>7510</v>
      </c>
      <c r="F823" s="242" t="s">
        <v>7511</v>
      </c>
      <c r="G823" s="243" t="s">
        <v>145</v>
      </c>
      <c r="H823" s="244">
        <v>194</v>
      </c>
      <c r="I823" s="245"/>
      <c r="J823" s="246">
        <f>ROUND(I823*H823,2)</f>
        <v>0</v>
      </c>
      <c r="K823" s="242" t="s">
        <v>21</v>
      </c>
      <c r="L823" s="73"/>
      <c r="M823" s="247" t="s">
        <v>21</v>
      </c>
      <c r="N823" s="248" t="s">
        <v>47</v>
      </c>
      <c r="O823" s="48"/>
      <c r="P823" s="249">
        <f>O823*H823</f>
        <v>0</v>
      </c>
      <c r="Q823" s="249">
        <v>0</v>
      </c>
      <c r="R823" s="249">
        <f>Q823*H823</f>
        <v>0</v>
      </c>
      <c r="S823" s="249">
        <v>0</v>
      </c>
      <c r="T823" s="250">
        <f>S823*H823</f>
        <v>0</v>
      </c>
      <c r="AR823" s="25" t="s">
        <v>690</v>
      </c>
      <c r="AT823" s="25" t="s">
        <v>418</v>
      </c>
      <c r="AU823" s="25" t="s">
        <v>86</v>
      </c>
      <c r="AY823" s="25" t="s">
        <v>414</v>
      </c>
      <c r="BE823" s="251">
        <f>IF(N823="základní",J823,0)</f>
        <v>0</v>
      </c>
      <c r="BF823" s="251">
        <f>IF(N823="snížená",J823,0)</f>
        <v>0</v>
      </c>
      <c r="BG823" s="251">
        <f>IF(N823="zákl. přenesená",J823,0)</f>
        <v>0</v>
      </c>
      <c r="BH823" s="251">
        <f>IF(N823="sníž. přenesená",J823,0)</f>
        <v>0</v>
      </c>
      <c r="BI823" s="251">
        <f>IF(N823="nulová",J823,0)</f>
        <v>0</v>
      </c>
      <c r="BJ823" s="25" t="s">
        <v>83</v>
      </c>
      <c r="BK823" s="251">
        <f>ROUND(I823*H823,2)</f>
        <v>0</v>
      </c>
      <c r="BL823" s="25" t="s">
        <v>690</v>
      </c>
      <c r="BM823" s="25" t="s">
        <v>7512</v>
      </c>
    </row>
    <row r="824" s="12" customFormat="1">
      <c r="B824" s="255"/>
      <c r="C824" s="256"/>
      <c r="D824" s="252" t="s">
        <v>428</v>
      </c>
      <c r="E824" s="257" t="s">
        <v>21</v>
      </c>
      <c r="F824" s="258" t="s">
        <v>6838</v>
      </c>
      <c r="G824" s="256"/>
      <c r="H824" s="257" t="s">
        <v>21</v>
      </c>
      <c r="I824" s="259"/>
      <c r="J824" s="256"/>
      <c r="K824" s="256"/>
      <c r="L824" s="260"/>
      <c r="M824" s="261"/>
      <c r="N824" s="262"/>
      <c r="O824" s="262"/>
      <c r="P824" s="262"/>
      <c r="Q824" s="262"/>
      <c r="R824" s="262"/>
      <c r="S824" s="262"/>
      <c r="T824" s="263"/>
      <c r="AT824" s="264" t="s">
        <v>428</v>
      </c>
      <c r="AU824" s="264" t="s">
        <v>86</v>
      </c>
      <c r="AV824" s="12" t="s">
        <v>83</v>
      </c>
      <c r="AW824" s="12" t="s">
        <v>39</v>
      </c>
      <c r="AX824" s="12" t="s">
        <v>76</v>
      </c>
      <c r="AY824" s="264" t="s">
        <v>414</v>
      </c>
    </row>
    <row r="825" s="13" customFormat="1">
      <c r="B825" s="265"/>
      <c r="C825" s="266"/>
      <c r="D825" s="252" t="s">
        <v>428</v>
      </c>
      <c r="E825" s="267" t="s">
        <v>21</v>
      </c>
      <c r="F825" s="268" t="s">
        <v>7513</v>
      </c>
      <c r="G825" s="266"/>
      <c r="H825" s="269">
        <v>194</v>
      </c>
      <c r="I825" s="270"/>
      <c r="J825" s="266"/>
      <c r="K825" s="266"/>
      <c r="L825" s="271"/>
      <c r="M825" s="272"/>
      <c r="N825" s="273"/>
      <c r="O825" s="273"/>
      <c r="P825" s="273"/>
      <c r="Q825" s="273"/>
      <c r="R825" s="273"/>
      <c r="S825" s="273"/>
      <c r="T825" s="274"/>
      <c r="AT825" s="275" t="s">
        <v>428</v>
      </c>
      <c r="AU825" s="275" t="s">
        <v>86</v>
      </c>
      <c r="AV825" s="13" t="s">
        <v>86</v>
      </c>
      <c r="AW825" s="13" t="s">
        <v>39</v>
      </c>
      <c r="AX825" s="13" t="s">
        <v>83</v>
      </c>
      <c r="AY825" s="275" t="s">
        <v>414</v>
      </c>
    </row>
    <row r="826" s="1" customFormat="1" ht="16.5" customHeight="1">
      <c r="B826" s="47"/>
      <c r="C826" s="240" t="s">
        <v>2018</v>
      </c>
      <c r="D826" s="240" t="s">
        <v>418</v>
      </c>
      <c r="E826" s="241" t="s">
        <v>7514</v>
      </c>
      <c r="F826" s="242" t="s">
        <v>6990</v>
      </c>
      <c r="G826" s="243" t="s">
        <v>4084</v>
      </c>
      <c r="H826" s="244">
        <v>682</v>
      </c>
      <c r="I826" s="245"/>
      <c r="J826" s="246">
        <f>ROUND(I826*H826,2)</f>
        <v>0</v>
      </c>
      <c r="K826" s="242" t="s">
        <v>21</v>
      </c>
      <c r="L826" s="73"/>
      <c r="M826" s="247" t="s">
        <v>21</v>
      </c>
      <c r="N826" s="248" t="s">
        <v>47</v>
      </c>
      <c r="O826" s="48"/>
      <c r="P826" s="249">
        <f>O826*H826</f>
        <v>0</v>
      </c>
      <c r="Q826" s="249">
        <v>0</v>
      </c>
      <c r="R826" s="249">
        <f>Q826*H826</f>
        <v>0</v>
      </c>
      <c r="S826" s="249">
        <v>0</v>
      </c>
      <c r="T826" s="250">
        <f>S826*H826</f>
        <v>0</v>
      </c>
      <c r="AR826" s="25" t="s">
        <v>690</v>
      </c>
      <c r="AT826" s="25" t="s">
        <v>418</v>
      </c>
      <c r="AU826" s="25" t="s">
        <v>86</v>
      </c>
      <c r="AY826" s="25" t="s">
        <v>414</v>
      </c>
      <c r="BE826" s="251">
        <f>IF(N826="základní",J826,0)</f>
        <v>0</v>
      </c>
      <c r="BF826" s="251">
        <f>IF(N826="snížená",J826,0)</f>
        <v>0</v>
      </c>
      <c r="BG826" s="251">
        <f>IF(N826="zákl. přenesená",J826,0)</f>
        <v>0</v>
      </c>
      <c r="BH826" s="251">
        <f>IF(N826="sníž. přenesená",J826,0)</f>
        <v>0</v>
      </c>
      <c r="BI826" s="251">
        <f>IF(N826="nulová",J826,0)</f>
        <v>0</v>
      </c>
      <c r="BJ826" s="25" t="s">
        <v>83</v>
      </c>
      <c r="BK826" s="251">
        <f>ROUND(I826*H826,2)</f>
        <v>0</v>
      </c>
      <c r="BL826" s="25" t="s">
        <v>690</v>
      </c>
      <c r="BM826" s="25" t="s">
        <v>7515</v>
      </c>
    </row>
    <row r="827" s="12" customFormat="1">
      <c r="B827" s="255"/>
      <c r="C827" s="256"/>
      <c r="D827" s="252" t="s">
        <v>428</v>
      </c>
      <c r="E827" s="257" t="s">
        <v>21</v>
      </c>
      <c r="F827" s="258" t="s">
        <v>6992</v>
      </c>
      <c r="G827" s="256"/>
      <c r="H827" s="257" t="s">
        <v>21</v>
      </c>
      <c r="I827" s="259"/>
      <c r="J827" s="256"/>
      <c r="K827" s="256"/>
      <c r="L827" s="260"/>
      <c r="M827" s="261"/>
      <c r="N827" s="262"/>
      <c r="O827" s="262"/>
      <c r="P827" s="262"/>
      <c r="Q827" s="262"/>
      <c r="R827" s="262"/>
      <c r="S827" s="262"/>
      <c r="T827" s="263"/>
      <c r="AT827" s="264" t="s">
        <v>428</v>
      </c>
      <c r="AU827" s="264" t="s">
        <v>86</v>
      </c>
      <c r="AV827" s="12" t="s">
        <v>83</v>
      </c>
      <c r="AW827" s="12" t="s">
        <v>39</v>
      </c>
      <c r="AX827" s="12" t="s">
        <v>76</v>
      </c>
      <c r="AY827" s="264" t="s">
        <v>414</v>
      </c>
    </row>
    <row r="828" s="13" customFormat="1">
      <c r="B828" s="265"/>
      <c r="C828" s="266"/>
      <c r="D828" s="252" t="s">
        <v>428</v>
      </c>
      <c r="E828" s="267" t="s">
        <v>21</v>
      </c>
      <c r="F828" s="268" t="s">
        <v>6993</v>
      </c>
      <c r="G828" s="266"/>
      <c r="H828" s="269">
        <v>682</v>
      </c>
      <c r="I828" s="270"/>
      <c r="J828" s="266"/>
      <c r="K828" s="266"/>
      <c r="L828" s="271"/>
      <c r="M828" s="272"/>
      <c r="N828" s="273"/>
      <c r="O828" s="273"/>
      <c r="P828" s="273"/>
      <c r="Q828" s="273"/>
      <c r="R828" s="273"/>
      <c r="S828" s="273"/>
      <c r="T828" s="274"/>
      <c r="AT828" s="275" t="s">
        <v>428</v>
      </c>
      <c r="AU828" s="275" t="s">
        <v>86</v>
      </c>
      <c r="AV828" s="13" t="s">
        <v>86</v>
      </c>
      <c r="AW828" s="13" t="s">
        <v>39</v>
      </c>
      <c r="AX828" s="13" t="s">
        <v>76</v>
      </c>
      <c r="AY828" s="275" t="s">
        <v>414</v>
      </c>
    </row>
    <row r="829" s="15" customFormat="1">
      <c r="B829" s="287"/>
      <c r="C829" s="288"/>
      <c r="D829" s="252" t="s">
        <v>428</v>
      </c>
      <c r="E829" s="289" t="s">
        <v>21</v>
      </c>
      <c r="F829" s="290" t="s">
        <v>235</v>
      </c>
      <c r="G829" s="288"/>
      <c r="H829" s="291">
        <v>682</v>
      </c>
      <c r="I829" s="292"/>
      <c r="J829" s="288"/>
      <c r="K829" s="288"/>
      <c r="L829" s="293"/>
      <c r="M829" s="294"/>
      <c r="N829" s="295"/>
      <c r="O829" s="295"/>
      <c r="P829" s="295"/>
      <c r="Q829" s="295"/>
      <c r="R829" s="295"/>
      <c r="S829" s="295"/>
      <c r="T829" s="296"/>
      <c r="AT829" s="297" t="s">
        <v>428</v>
      </c>
      <c r="AU829" s="297" t="s">
        <v>86</v>
      </c>
      <c r="AV829" s="15" t="s">
        <v>422</v>
      </c>
      <c r="AW829" s="15" t="s">
        <v>39</v>
      </c>
      <c r="AX829" s="15" t="s">
        <v>83</v>
      </c>
      <c r="AY829" s="297" t="s">
        <v>414</v>
      </c>
    </row>
    <row r="830" s="1" customFormat="1" ht="16.5" customHeight="1">
      <c r="B830" s="47"/>
      <c r="C830" s="240" t="s">
        <v>2024</v>
      </c>
      <c r="D830" s="240" t="s">
        <v>418</v>
      </c>
      <c r="E830" s="241" t="s">
        <v>7516</v>
      </c>
      <c r="F830" s="242" t="s">
        <v>7517</v>
      </c>
      <c r="G830" s="243" t="s">
        <v>4084</v>
      </c>
      <c r="H830" s="244">
        <v>486</v>
      </c>
      <c r="I830" s="245"/>
      <c r="J830" s="246">
        <f>ROUND(I830*H830,2)</f>
        <v>0</v>
      </c>
      <c r="K830" s="242" t="s">
        <v>21</v>
      </c>
      <c r="L830" s="73"/>
      <c r="M830" s="247" t="s">
        <v>21</v>
      </c>
      <c r="N830" s="248" t="s">
        <v>47</v>
      </c>
      <c r="O830" s="48"/>
      <c r="P830" s="249">
        <f>O830*H830</f>
        <v>0</v>
      </c>
      <c r="Q830" s="249">
        <v>0</v>
      </c>
      <c r="R830" s="249">
        <f>Q830*H830</f>
        <v>0</v>
      </c>
      <c r="S830" s="249">
        <v>0</v>
      </c>
      <c r="T830" s="250">
        <f>S830*H830</f>
        <v>0</v>
      </c>
      <c r="AR830" s="25" t="s">
        <v>690</v>
      </c>
      <c r="AT830" s="25" t="s">
        <v>418</v>
      </c>
      <c r="AU830" s="25" t="s">
        <v>86</v>
      </c>
      <c r="AY830" s="25" t="s">
        <v>414</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690</v>
      </c>
      <c r="BM830" s="25" t="s">
        <v>7518</v>
      </c>
    </row>
    <row r="831" s="12" customFormat="1">
      <c r="B831" s="255"/>
      <c r="C831" s="256"/>
      <c r="D831" s="252" t="s">
        <v>428</v>
      </c>
      <c r="E831" s="257" t="s">
        <v>21</v>
      </c>
      <c r="F831" s="258" t="s">
        <v>6992</v>
      </c>
      <c r="G831" s="256"/>
      <c r="H831" s="257" t="s">
        <v>21</v>
      </c>
      <c r="I831" s="259"/>
      <c r="J831" s="256"/>
      <c r="K831" s="256"/>
      <c r="L831" s="260"/>
      <c r="M831" s="261"/>
      <c r="N831" s="262"/>
      <c r="O831" s="262"/>
      <c r="P831" s="262"/>
      <c r="Q831" s="262"/>
      <c r="R831" s="262"/>
      <c r="S831" s="262"/>
      <c r="T831" s="263"/>
      <c r="AT831" s="264" t="s">
        <v>428</v>
      </c>
      <c r="AU831" s="264" t="s">
        <v>86</v>
      </c>
      <c r="AV831" s="12" t="s">
        <v>83</v>
      </c>
      <c r="AW831" s="12" t="s">
        <v>39</v>
      </c>
      <c r="AX831" s="12" t="s">
        <v>76</v>
      </c>
      <c r="AY831" s="264" t="s">
        <v>414</v>
      </c>
    </row>
    <row r="832" s="13" customFormat="1">
      <c r="B832" s="265"/>
      <c r="C832" s="266"/>
      <c r="D832" s="252" t="s">
        <v>428</v>
      </c>
      <c r="E832" s="267" t="s">
        <v>21</v>
      </c>
      <c r="F832" s="268" t="s">
        <v>3668</v>
      </c>
      <c r="G832" s="266"/>
      <c r="H832" s="269">
        <v>486</v>
      </c>
      <c r="I832" s="270"/>
      <c r="J832" s="266"/>
      <c r="K832" s="266"/>
      <c r="L832" s="271"/>
      <c r="M832" s="272"/>
      <c r="N832" s="273"/>
      <c r="O832" s="273"/>
      <c r="P832" s="273"/>
      <c r="Q832" s="273"/>
      <c r="R832" s="273"/>
      <c r="S832" s="273"/>
      <c r="T832" s="274"/>
      <c r="AT832" s="275" t="s">
        <v>428</v>
      </c>
      <c r="AU832" s="275" t="s">
        <v>86</v>
      </c>
      <c r="AV832" s="13" t="s">
        <v>86</v>
      </c>
      <c r="AW832" s="13" t="s">
        <v>39</v>
      </c>
      <c r="AX832" s="13" t="s">
        <v>83</v>
      </c>
      <c r="AY832" s="275" t="s">
        <v>414</v>
      </c>
    </row>
    <row r="833" s="1" customFormat="1" ht="16.5" customHeight="1">
      <c r="B833" s="47"/>
      <c r="C833" s="240" t="s">
        <v>2030</v>
      </c>
      <c r="D833" s="240" t="s">
        <v>418</v>
      </c>
      <c r="E833" s="241" t="s">
        <v>7519</v>
      </c>
      <c r="F833" s="242" t="s">
        <v>7520</v>
      </c>
      <c r="G833" s="243" t="s">
        <v>4084</v>
      </c>
      <c r="H833" s="244">
        <v>94</v>
      </c>
      <c r="I833" s="245"/>
      <c r="J833" s="246">
        <f>ROUND(I833*H833,2)</f>
        <v>0</v>
      </c>
      <c r="K833" s="242" t="s">
        <v>21</v>
      </c>
      <c r="L833" s="73"/>
      <c r="M833" s="247" t="s">
        <v>21</v>
      </c>
      <c r="N833" s="248" t="s">
        <v>47</v>
      </c>
      <c r="O833" s="48"/>
      <c r="P833" s="249">
        <f>O833*H833</f>
        <v>0</v>
      </c>
      <c r="Q833" s="249">
        <v>0</v>
      </c>
      <c r="R833" s="249">
        <f>Q833*H833</f>
        <v>0</v>
      </c>
      <c r="S833" s="249">
        <v>0</v>
      </c>
      <c r="T833" s="250">
        <f>S833*H833</f>
        <v>0</v>
      </c>
      <c r="AR833" s="25" t="s">
        <v>690</v>
      </c>
      <c r="AT833" s="25" t="s">
        <v>418</v>
      </c>
      <c r="AU833" s="25" t="s">
        <v>86</v>
      </c>
      <c r="AY833" s="25" t="s">
        <v>414</v>
      </c>
      <c r="BE833" s="251">
        <f>IF(N833="základní",J833,0)</f>
        <v>0</v>
      </c>
      <c r="BF833" s="251">
        <f>IF(N833="snížená",J833,0)</f>
        <v>0</v>
      </c>
      <c r="BG833" s="251">
        <f>IF(N833="zákl. přenesená",J833,0)</f>
        <v>0</v>
      </c>
      <c r="BH833" s="251">
        <f>IF(N833="sníž. přenesená",J833,0)</f>
        <v>0</v>
      </c>
      <c r="BI833" s="251">
        <f>IF(N833="nulová",J833,0)</f>
        <v>0</v>
      </c>
      <c r="BJ833" s="25" t="s">
        <v>83</v>
      </c>
      <c r="BK833" s="251">
        <f>ROUND(I833*H833,2)</f>
        <v>0</v>
      </c>
      <c r="BL833" s="25" t="s">
        <v>690</v>
      </c>
      <c r="BM833" s="25" t="s">
        <v>7521</v>
      </c>
    </row>
    <row r="834" s="12" customFormat="1">
      <c r="B834" s="255"/>
      <c r="C834" s="256"/>
      <c r="D834" s="252" t="s">
        <v>428</v>
      </c>
      <c r="E834" s="257" t="s">
        <v>21</v>
      </c>
      <c r="F834" s="258" t="s">
        <v>6992</v>
      </c>
      <c r="G834" s="256"/>
      <c r="H834" s="257" t="s">
        <v>21</v>
      </c>
      <c r="I834" s="259"/>
      <c r="J834" s="256"/>
      <c r="K834" s="256"/>
      <c r="L834" s="260"/>
      <c r="M834" s="261"/>
      <c r="N834" s="262"/>
      <c r="O834" s="262"/>
      <c r="P834" s="262"/>
      <c r="Q834" s="262"/>
      <c r="R834" s="262"/>
      <c r="S834" s="262"/>
      <c r="T834" s="263"/>
      <c r="AT834" s="264" t="s">
        <v>428</v>
      </c>
      <c r="AU834" s="264" t="s">
        <v>86</v>
      </c>
      <c r="AV834" s="12" t="s">
        <v>83</v>
      </c>
      <c r="AW834" s="12" t="s">
        <v>39</v>
      </c>
      <c r="AX834" s="12" t="s">
        <v>76</v>
      </c>
      <c r="AY834" s="264" t="s">
        <v>414</v>
      </c>
    </row>
    <row r="835" s="13" customFormat="1">
      <c r="B835" s="265"/>
      <c r="C835" s="266"/>
      <c r="D835" s="252" t="s">
        <v>428</v>
      </c>
      <c r="E835" s="267" t="s">
        <v>21</v>
      </c>
      <c r="F835" s="268" t="s">
        <v>1364</v>
      </c>
      <c r="G835" s="266"/>
      <c r="H835" s="269">
        <v>94</v>
      </c>
      <c r="I835" s="270"/>
      <c r="J835" s="266"/>
      <c r="K835" s="266"/>
      <c r="L835" s="271"/>
      <c r="M835" s="272"/>
      <c r="N835" s="273"/>
      <c r="O835" s="273"/>
      <c r="P835" s="273"/>
      <c r="Q835" s="273"/>
      <c r="R835" s="273"/>
      <c r="S835" s="273"/>
      <c r="T835" s="274"/>
      <c r="AT835" s="275" t="s">
        <v>428</v>
      </c>
      <c r="AU835" s="275" t="s">
        <v>86</v>
      </c>
      <c r="AV835" s="13" t="s">
        <v>86</v>
      </c>
      <c r="AW835" s="13" t="s">
        <v>39</v>
      </c>
      <c r="AX835" s="13" t="s">
        <v>76</v>
      </c>
      <c r="AY835" s="275" t="s">
        <v>414</v>
      </c>
    </row>
    <row r="836" s="15" customFormat="1">
      <c r="B836" s="287"/>
      <c r="C836" s="288"/>
      <c r="D836" s="252" t="s">
        <v>428</v>
      </c>
      <c r="E836" s="289" t="s">
        <v>21</v>
      </c>
      <c r="F836" s="290" t="s">
        <v>235</v>
      </c>
      <c r="G836" s="288"/>
      <c r="H836" s="291">
        <v>94</v>
      </c>
      <c r="I836" s="292"/>
      <c r="J836" s="288"/>
      <c r="K836" s="288"/>
      <c r="L836" s="293"/>
      <c r="M836" s="294"/>
      <c r="N836" s="295"/>
      <c r="O836" s="295"/>
      <c r="P836" s="295"/>
      <c r="Q836" s="295"/>
      <c r="R836" s="295"/>
      <c r="S836" s="295"/>
      <c r="T836" s="296"/>
      <c r="AT836" s="297" t="s">
        <v>428</v>
      </c>
      <c r="AU836" s="297" t="s">
        <v>86</v>
      </c>
      <c r="AV836" s="15" t="s">
        <v>422</v>
      </c>
      <c r="AW836" s="15" t="s">
        <v>39</v>
      </c>
      <c r="AX836" s="15" t="s">
        <v>83</v>
      </c>
      <c r="AY836" s="297" t="s">
        <v>414</v>
      </c>
    </row>
    <row r="837" s="1" customFormat="1" ht="16.5" customHeight="1">
      <c r="B837" s="47"/>
      <c r="C837" s="240" t="s">
        <v>2034</v>
      </c>
      <c r="D837" s="240" t="s">
        <v>418</v>
      </c>
      <c r="E837" s="241" t="s">
        <v>7522</v>
      </c>
      <c r="F837" s="242" t="s">
        <v>7523</v>
      </c>
      <c r="G837" s="243" t="s">
        <v>4084</v>
      </c>
      <c r="H837" s="244">
        <v>128</v>
      </c>
      <c r="I837" s="245"/>
      <c r="J837" s="246">
        <f>ROUND(I837*H837,2)</f>
        <v>0</v>
      </c>
      <c r="K837" s="242" t="s">
        <v>21</v>
      </c>
      <c r="L837" s="73"/>
      <c r="M837" s="247" t="s">
        <v>21</v>
      </c>
      <c r="N837" s="248" t="s">
        <v>47</v>
      </c>
      <c r="O837" s="48"/>
      <c r="P837" s="249">
        <f>O837*H837</f>
        <v>0</v>
      </c>
      <c r="Q837" s="249">
        <v>0</v>
      </c>
      <c r="R837" s="249">
        <f>Q837*H837</f>
        <v>0</v>
      </c>
      <c r="S837" s="249">
        <v>0</v>
      </c>
      <c r="T837" s="250">
        <f>S837*H837</f>
        <v>0</v>
      </c>
      <c r="AR837" s="25" t="s">
        <v>690</v>
      </c>
      <c r="AT837" s="25" t="s">
        <v>418</v>
      </c>
      <c r="AU837" s="25" t="s">
        <v>86</v>
      </c>
      <c r="AY837" s="25" t="s">
        <v>414</v>
      </c>
      <c r="BE837" s="251">
        <f>IF(N837="základní",J837,0)</f>
        <v>0</v>
      </c>
      <c r="BF837" s="251">
        <f>IF(N837="snížená",J837,0)</f>
        <v>0</v>
      </c>
      <c r="BG837" s="251">
        <f>IF(N837="zákl. přenesená",J837,0)</f>
        <v>0</v>
      </c>
      <c r="BH837" s="251">
        <f>IF(N837="sníž. přenesená",J837,0)</f>
        <v>0</v>
      </c>
      <c r="BI837" s="251">
        <f>IF(N837="nulová",J837,0)</f>
        <v>0</v>
      </c>
      <c r="BJ837" s="25" t="s">
        <v>83</v>
      </c>
      <c r="BK837" s="251">
        <f>ROUND(I837*H837,2)</f>
        <v>0</v>
      </c>
      <c r="BL837" s="25" t="s">
        <v>690</v>
      </c>
      <c r="BM837" s="25" t="s">
        <v>7524</v>
      </c>
    </row>
    <row r="838" s="12" customFormat="1">
      <c r="B838" s="255"/>
      <c r="C838" s="256"/>
      <c r="D838" s="252" t="s">
        <v>428</v>
      </c>
      <c r="E838" s="257" t="s">
        <v>21</v>
      </c>
      <c r="F838" s="258" t="s">
        <v>6992</v>
      </c>
      <c r="G838" s="256"/>
      <c r="H838" s="257" t="s">
        <v>21</v>
      </c>
      <c r="I838" s="259"/>
      <c r="J838" s="256"/>
      <c r="K838" s="256"/>
      <c r="L838" s="260"/>
      <c r="M838" s="261"/>
      <c r="N838" s="262"/>
      <c r="O838" s="262"/>
      <c r="P838" s="262"/>
      <c r="Q838" s="262"/>
      <c r="R838" s="262"/>
      <c r="S838" s="262"/>
      <c r="T838" s="263"/>
      <c r="AT838" s="264" t="s">
        <v>428</v>
      </c>
      <c r="AU838" s="264" t="s">
        <v>86</v>
      </c>
      <c r="AV838" s="12" t="s">
        <v>83</v>
      </c>
      <c r="AW838" s="12" t="s">
        <v>39</v>
      </c>
      <c r="AX838" s="12" t="s">
        <v>76</v>
      </c>
      <c r="AY838" s="264" t="s">
        <v>414</v>
      </c>
    </row>
    <row r="839" s="13" customFormat="1">
      <c r="B839" s="265"/>
      <c r="C839" s="266"/>
      <c r="D839" s="252" t="s">
        <v>428</v>
      </c>
      <c r="E839" s="267" t="s">
        <v>21</v>
      </c>
      <c r="F839" s="268" t="s">
        <v>1614</v>
      </c>
      <c r="G839" s="266"/>
      <c r="H839" s="269">
        <v>128</v>
      </c>
      <c r="I839" s="270"/>
      <c r="J839" s="266"/>
      <c r="K839" s="266"/>
      <c r="L839" s="271"/>
      <c r="M839" s="272"/>
      <c r="N839" s="273"/>
      <c r="O839" s="273"/>
      <c r="P839" s="273"/>
      <c r="Q839" s="273"/>
      <c r="R839" s="273"/>
      <c r="S839" s="273"/>
      <c r="T839" s="274"/>
      <c r="AT839" s="275" t="s">
        <v>428</v>
      </c>
      <c r="AU839" s="275" t="s">
        <v>86</v>
      </c>
      <c r="AV839" s="13" t="s">
        <v>86</v>
      </c>
      <c r="AW839" s="13" t="s">
        <v>39</v>
      </c>
      <c r="AX839" s="13" t="s">
        <v>83</v>
      </c>
      <c r="AY839" s="275" t="s">
        <v>414</v>
      </c>
    </row>
    <row r="840" s="1" customFormat="1" ht="16.5" customHeight="1">
      <c r="B840" s="47"/>
      <c r="C840" s="240" t="s">
        <v>2038</v>
      </c>
      <c r="D840" s="240" t="s">
        <v>418</v>
      </c>
      <c r="E840" s="241" t="s">
        <v>7525</v>
      </c>
      <c r="F840" s="242" t="s">
        <v>7526</v>
      </c>
      <c r="G840" s="243" t="s">
        <v>4084</v>
      </c>
      <c r="H840" s="244">
        <v>76</v>
      </c>
      <c r="I840" s="245"/>
      <c r="J840" s="246">
        <f>ROUND(I840*H840,2)</f>
        <v>0</v>
      </c>
      <c r="K840" s="242" t="s">
        <v>21</v>
      </c>
      <c r="L840" s="73"/>
      <c r="M840" s="247" t="s">
        <v>21</v>
      </c>
      <c r="N840" s="248" t="s">
        <v>47</v>
      </c>
      <c r="O840" s="48"/>
      <c r="P840" s="249">
        <f>O840*H840</f>
        <v>0</v>
      </c>
      <c r="Q840" s="249">
        <v>0</v>
      </c>
      <c r="R840" s="249">
        <f>Q840*H840</f>
        <v>0</v>
      </c>
      <c r="S840" s="249">
        <v>0</v>
      </c>
      <c r="T840" s="250">
        <f>S840*H840</f>
        <v>0</v>
      </c>
      <c r="AR840" s="25" t="s">
        <v>690</v>
      </c>
      <c r="AT840" s="25" t="s">
        <v>418</v>
      </c>
      <c r="AU840" s="25" t="s">
        <v>86</v>
      </c>
      <c r="AY840" s="25" t="s">
        <v>414</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690</v>
      </c>
      <c r="BM840" s="25" t="s">
        <v>7527</v>
      </c>
    </row>
    <row r="841" s="12" customFormat="1">
      <c r="B841" s="255"/>
      <c r="C841" s="256"/>
      <c r="D841" s="252" t="s">
        <v>428</v>
      </c>
      <c r="E841" s="257" t="s">
        <v>21</v>
      </c>
      <c r="F841" s="258" t="s">
        <v>6992</v>
      </c>
      <c r="G841" s="256"/>
      <c r="H841" s="257" t="s">
        <v>21</v>
      </c>
      <c r="I841" s="259"/>
      <c r="J841" s="256"/>
      <c r="K841" s="256"/>
      <c r="L841" s="260"/>
      <c r="M841" s="261"/>
      <c r="N841" s="262"/>
      <c r="O841" s="262"/>
      <c r="P841" s="262"/>
      <c r="Q841" s="262"/>
      <c r="R841" s="262"/>
      <c r="S841" s="262"/>
      <c r="T841" s="263"/>
      <c r="AT841" s="264" t="s">
        <v>428</v>
      </c>
      <c r="AU841" s="264" t="s">
        <v>86</v>
      </c>
      <c r="AV841" s="12" t="s">
        <v>83</v>
      </c>
      <c r="AW841" s="12" t="s">
        <v>39</v>
      </c>
      <c r="AX841" s="12" t="s">
        <v>76</v>
      </c>
      <c r="AY841" s="264" t="s">
        <v>414</v>
      </c>
    </row>
    <row r="842" s="13" customFormat="1">
      <c r="B842" s="265"/>
      <c r="C842" s="266"/>
      <c r="D842" s="252" t="s">
        <v>428</v>
      </c>
      <c r="E842" s="267" t="s">
        <v>21</v>
      </c>
      <c r="F842" s="268" t="s">
        <v>1191</v>
      </c>
      <c r="G842" s="266"/>
      <c r="H842" s="269">
        <v>76</v>
      </c>
      <c r="I842" s="270"/>
      <c r="J842" s="266"/>
      <c r="K842" s="266"/>
      <c r="L842" s="271"/>
      <c r="M842" s="272"/>
      <c r="N842" s="273"/>
      <c r="O842" s="273"/>
      <c r="P842" s="273"/>
      <c r="Q842" s="273"/>
      <c r="R842" s="273"/>
      <c r="S842" s="273"/>
      <c r="T842" s="274"/>
      <c r="AT842" s="275" t="s">
        <v>428</v>
      </c>
      <c r="AU842" s="275" t="s">
        <v>86</v>
      </c>
      <c r="AV842" s="13" t="s">
        <v>86</v>
      </c>
      <c r="AW842" s="13" t="s">
        <v>39</v>
      </c>
      <c r="AX842" s="13" t="s">
        <v>76</v>
      </c>
      <c r="AY842" s="275" t="s">
        <v>414</v>
      </c>
    </row>
    <row r="843" s="15" customFormat="1">
      <c r="B843" s="287"/>
      <c r="C843" s="288"/>
      <c r="D843" s="252" t="s">
        <v>428</v>
      </c>
      <c r="E843" s="289" t="s">
        <v>21</v>
      </c>
      <c r="F843" s="290" t="s">
        <v>235</v>
      </c>
      <c r="G843" s="288"/>
      <c r="H843" s="291">
        <v>76</v>
      </c>
      <c r="I843" s="292"/>
      <c r="J843" s="288"/>
      <c r="K843" s="288"/>
      <c r="L843" s="293"/>
      <c r="M843" s="294"/>
      <c r="N843" s="295"/>
      <c r="O843" s="295"/>
      <c r="P843" s="295"/>
      <c r="Q843" s="295"/>
      <c r="R843" s="295"/>
      <c r="S843" s="295"/>
      <c r="T843" s="296"/>
      <c r="AT843" s="297" t="s">
        <v>428</v>
      </c>
      <c r="AU843" s="297" t="s">
        <v>86</v>
      </c>
      <c r="AV843" s="15" t="s">
        <v>422</v>
      </c>
      <c r="AW843" s="15" t="s">
        <v>39</v>
      </c>
      <c r="AX843" s="15" t="s">
        <v>83</v>
      </c>
      <c r="AY843" s="297" t="s">
        <v>414</v>
      </c>
    </row>
    <row r="844" s="1" customFormat="1" ht="16.5" customHeight="1">
      <c r="B844" s="47"/>
      <c r="C844" s="240" t="s">
        <v>2044</v>
      </c>
      <c r="D844" s="240" t="s">
        <v>418</v>
      </c>
      <c r="E844" s="241" t="s">
        <v>7528</v>
      </c>
      <c r="F844" s="242" t="s">
        <v>7529</v>
      </c>
      <c r="G844" s="243" t="s">
        <v>4084</v>
      </c>
      <c r="H844" s="244">
        <v>138</v>
      </c>
      <c r="I844" s="245"/>
      <c r="J844" s="246">
        <f>ROUND(I844*H844,2)</f>
        <v>0</v>
      </c>
      <c r="K844" s="242" t="s">
        <v>21</v>
      </c>
      <c r="L844" s="73"/>
      <c r="M844" s="247" t="s">
        <v>21</v>
      </c>
      <c r="N844" s="248" t="s">
        <v>47</v>
      </c>
      <c r="O844" s="48"/>
      <c r="P844" s="249">
        <f>O844*H844</f>
        <v>0</v>
      </c>
      <c r="Q844" s="249">
        <v>0</v>
      </c>
      <c r="R844" s="249">
        <f>Q844*H844</f>
        <v>0</v>
      </c>
      <c r="S844" s="249">
        <v>0</v>
      </c>
      <c r="T844" s="250">
        <f>S844*H844</f>
        <v>0</v>
      </c>
      <c r="AR844" s="25" t="s">
        <v>690</v>
      </c>
      <c r="AT844" s="25" t="s">
        <v>418</v>
      </c>
      <c r="AU844" s="25" t="s">
        <v>86</v>
      </c>
      <c r="AY844" s="25" t="s">
        <v>414</v>
      </c>
      <c r="BE844" s="251">
        <f>IF(N844="základní",J844,0)</f>
        <v>0</v>
      </c>
      <c r="BF844" s="251">
        <f>IF(N844="snížená",J844,0)</f>
        <v>0</v>
      </c>
      <c r="BG844" s="251">
        <f>IF(N844="zákl. přenesená",J844,0)</f>
        <v>0</v>
      </c>
      <c r="BH844" s="251">
        <f>IF(N844="sníž. přenesená",J844,0)</f>
        <v>0</v>
      </c>
      <c r="BI844" s="251">
        <f>IF(N844="nulová",J844,0)</f>
        <v>0</v>
      </c>
      <c r="BJ844" s="25" t="s">
        <v>83</v>
      </c>
      <c r="BK844" s="251">
        <f>ROUND(I844*H844,2)</f>
        <v>0</v>
      </c>
      <c r="BL844" s="25" t="s">
        <v>690</v>
      </c>
      <c r="BM844" s="25" t="s">
        <v>7530</v>
      </c>
    </row>
    <row r="845" s="12" customFormat="1">
      <c r="B845" s="255"/>
      <c r="C845" s="256"/>
      <c r="D845" s="252" t="s">
        <v>428</v>
      </c>
      <c r="E845" s="257" t="s">
        <v>21</v>
      </c>
      <c r="F845" s="258" t="s">
        <v>6992</v>
      </c>
      <c r="G845" s="256"/>
      <c r="H845" s="257" t="s">
        <v>21</v>
      </c>
      <c r="I845" s="259"/>
      <c r="J845" s="256"/>
      <c r="K845" s="256"/>
      <c r="L845" s="260"/>
      <c r="M845" s="261"/>
      <c r="N845" s="262"/>
      <c r="O845" s="262"/>
      <c r="P845" s="262"/>
      <c r="Q845" s="262"/>
      <c r="R845" s="262"/>
      <c r="S845" s="262"/>
      <c r="T845" s="263"/>
      <c r="AT845" s="264" t="s">
        <v>428</v>
      </c>
      <c r="AU845" s="264" t="s">
        <v>86</v>
      </c>
      <c r="AV845" s="12" t="s">
        <v>83</v>
      </c>
      <c r="AW845" s="12" t="s">
        <v>39</v>
      </c>
      <c r="AX845" s="12" t="s">
        <v>76</v>
      </c>
      <c r="AY845" s="264" t="s">
        <v>414</v>
      </c>
    </row>
    <row r="846" s="13" customFormat="1">
      <c r="B846" s="265"/>
      <c r="C846" s="266"/>
      <c r="D846" s="252" t="s">
        <v>428</v>
      </c>
      <c r="E846" s="267" t="s">
        <v>21</v>
      </c>
      <c r="F846" s="268" t="s">
        <v>1670</v>
      </c>
      <c r="G846" s="266"/>
      <c r="H846" s="269">
        <v>138</v>
      </c>
      <c r="I846" s="270"/>
      <c r="J846" s="266"/>
      <c r="K846" s="266"/>
      <c r="L846" s="271"/>
      <c r="M846" s="272"/>
      <c r="N846" s="273"/>
      <c r="O846" s="273"/>
      <c r="P846" s="273"/>
      <c r="Q846" s="273"/>
      <c r="R846" s="273"/>
      <c r="S846" s="273"/>
      <c r="T846" s="274"/>
      <c r="AT846" s="275" t="s">
        <v>428</v>
      </c>
      <c r="AU846" s="275" t="s">
        <v>86</v>
      </c>
      <c r="AV846" s="13" t="s">
        <v>86</v>
      </c>
      <c r="AW846" s="13" t="s">
        <v>39</v>
      </c>
      <c r="AX846" s="13" t="s">
        <v>83</v>
      </c>
      <c r="AY846" s="275" t="s">
        <v>414</v>
      </c>
    </row>
    <row r="847" s="1" customFormat="1" ht="16.5" customHeight="1">
      <c r="B847" s="47"/>
      <c r="C847" s="240" t="s">
        <v>2070</v>
      </c>
      <c r="D847" s="240" t="s">
        <v>418</v>
      </c>
      <c r="E847" s="241" t="s">
        <v>7531</v>
      </c>
      <c r="F847" s="242" t="s">
        <v>7532</v>
      </c>
      <c r="G847" s="243" t="s">
        <v>4084</v>
      </c>
      <c r="H847" s="244">
        <v>72</v>
      </c>
      <c r="I847" s="245"/>
      <c r="J847" s="246">
        <f>ROUND(I847*H847,2)</f>
        <v>0</v>
      </c>
      <c r="K847" s="242" t="s">
        <v>21</v>
      </c>
      <c r="L847" s="73"/>
      <c r="M847" s="247" t="s">
        <v>21</v>
      </c>
      <c r="N847" s="248" t="s">
        <v>47</v>
      </c>
      <c r="O847" s="48"/>
      <c r="P847" s="249">
        <f>O847*H847</f>
        <v>0</v>
      </c>
      <c r="Q847" s="249">
        <v>0</v>
      </c>
      <c r="R847" s="249">
        <f>Q847*H847</f>
        <v>0</v>
      </c>
      <c r="S847" s="249">
        <v>0</v>
      </c>
      <c r="T847" s="250">
        <f>S847*H847</f>
        <v>0</v>
      </c>
      <c r="AR847" s="25" t="s">
        <v>690</v>
      </c>
      <c r="AT847" s="25" t="s">
        <v>418</v>
      </c>
      <c r="AU847" s="25" t="s">
        <v>86</v>
      </c>
      <c r="AY847" s="25" t="s">
        <v>414</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690</v>
      </c>
      <c r="BM847" s="25" t="s">
        <v>7533</v>
      </c>
    </row>
    <row r="848" s="12" customFormat="1">
      <c r="B848" s="255"/>
      <c r="C848" s="256"/>
      <c r="D848" s="252" t="s">
        <v>428</v>
      </c>
      <c r="E848" s="257" t="s">
        <v>21</v>
      </c>
      <c r="F848" s="258" t="s">
        <v>6992</v>
      </c>
      <c r="G848" s="256"/>
      <c r="H848" s="257" t="s">
        <v>21</v>
      </c>
      <c r="I848" s="259"/>
      <c r="J848" s="256"/>
      <c r="K848" s="256"/>
      <c r="L848" s="260"/>
      <c r="M848" s="261"/>
      <c r="N848" s="262"/>
      <c r="O848" s="262"/>
      <c r="P848" s="262"/>
      <c r="Q848" s="262"/>
      <c r="R848" s="262"/>
      <c r="S848" s="262"/>
      <c r="T848" s="263"/>
      <c r="AT848" s="264" t="s">
        <v>428</v>
      </c>
      <c r="AU848" s="264" t="s">
        <v>86</v>
      </c>
      <c r="AV848" s="12" t="s">
        <v>83</v>
      </c>
      <c r="AW848" s="12" t="s">
        <v>39</v>
      </c>
      <c r="AX848" s="12" t="s">
        <v>76</v>
      </c>
      <c r="AY848" s="264" t="s">
        <v>414</v>
      </c>
    </row>
    <row r="849" s="13" customFormat="1">
      <c r="B849" s="265"/>
      <c r="C849" s="266"/>
      <c r="D849" s="252" t="s">
        <v>428</v>
      </c>
      <c r="E849" s="267" t="s">
        <v>21</v>
      </c>
      <c r="F849" s="268" t="s">
        <v>1169</v>
      </c>
      <c r="G849" s="266"/>
      <c r="H849" s="269">
        <v>72</v>
      </c>
      <c r="I849" s="270"/>
      <c r="J849" s="266"/>
      <c r="K849" s="266"/>
      <c r="L849" s="271"/>
      <c r="M849" s="272"/>
      <c r="N849" s="273"/>
      <c r="O849" s="273"/>
      <c r="P849" s="273"/>
      <c r="Q849" s="273"/>
      <c r="R849" s="273"/>
      <c r="S849" s="273"/>
      <c r="T849" s="274"/>
      <c r="AT849" s="275" t="s">
        <v>428</v>
      </c>
      <c r="AU849" s="275" t="s">
        <v>86</v>
      </c>
      <c r="AV849" s="13" t="s">
        <v>86</v>
      </c>
      <c r="AW849" s="13" t="s">
        <v>39</v>
      </c>
      <c r="AX849" s="13" t="s">
        <v>76</v>
      </c>
      <c r="AY849" s="275" t="s">
        <v>414</v>
      </c>
    </row>
    <row r="850" s="15" customFormat="1">
      <c r="B850" s="287"/>
      <c r="C850" s="288"/>
      <c r="D850" s="252" t="s">
        <v>428</v>
      </c>
      <c r="E850" s="289" t="s">
        <v>21</v>
      </c>
      <c r="F850" s="290" t="s">
        <v>235</v>
      </c>
      <c r="G850" s="288"/>
      <c r="H850" s="291">
        <v>72</v>
      </c>
      <c r="I850" s="292"/>
      <c r="J850" s="288"/>
      <c r="K850" s="288"/>
      <c r="L850" s="293"/>
      <c r="M850" s="294"/>
      <c r="N850" s="295"/>
      <c r="O850" s="295"/>
      <c r="P850" s="295"/>
      <c r="Q850" s="295"/>
      <c r="R850" s="295"/>
      <c r="S850" s="295"/>
      <c r="T850" s="296"/>
      <c r="AT850" s="297" t="s">
        <v>428</v>
      </c>
      <c r="AU850" s="297" t="s">
        <v>86</v>
      </c>
      <c r="AV850" s="15" t="s">
        <v>422</v>
      </c>
      <c r="AW850" s="15" t="s">
        <v>39</v>
      </c>
      <c r="AX850" s="15" t="s">
        <v>83</v>
      </c>
      <c r="AY850" s="297" t="s">
        <v>414</v>
      </c>
    </row>
    <row r="851" s="1" customFormat="1" ht="16.5" customHeight="1">
      <c r="B851" s="47"/>
      <c r="C851" s="240" t="s">
        <v>2085</v>
      </c>
      <c r="D851" s="240" t="s">
        <v>418</v>
      </c>
      <c r="E851" s="241" t="s">
        <v>7534</v>
      </c>
      <c r="F851" s="242" t="s">
        <v>7535</v>
      </c>
      <c r="G851" s="243" t="s">
        <v>4084</v>
      </c>
      <c r="H851" s="244">
        <v>4890</v>
      </c>
      <c r="I851" s="245"/>
      <c r="J851" s="246">
        <f>ROUND(I851*H851,2)</f>
        <v>0</v>
      </c>
      <c r="K851" s="242" t="s">
        <v>21</v>
      </c>
      <c r="L851" s="73"/>
      <c r="M851" s="247" t="s">
        <v>21</v>
      </c>
      <c r="N851" s="248" t="s">
        <v>47</v>
      </c>
      <c r="O851" s="48"/>
      <c r="P851" s="249">
        <f>O851*H851</f>
        <v>0</v>
      </c>
      <c r="Q851" s="249">
        <v>0</v>
      </c>
      <c r="R851" s="249">
        <f>Q851*H851</f>
        <v>0</v>
      </c>
      <c r="S851" s="249">
        <v>0</v>
      </c>
      <c r="T851" s="250">
        <f>S851*H851</f>
        <v>0</v>
      </c>
      <c r="AR851" s="25" t="s">
        <v>690</v>
      </c>
      <c r="AT851" s="25" t="s">
        <v>418</v>
      </c>
      <c r="AU851" s="25" t="s">
        <v>86</v>
      </c>
      <c r="AY851" s="25" t="s">
        <v>414</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690</v>
      </c>
      <c r="BM851" s="25" t="s">
        <v>7536</v>
      </c>
    </row>
    <row r="852" s="12" customFormat="1">
      <c r="B852" s="255"/>
      <c r="C852" s="256"/>
      <c r="D852" s="252" t="s">
        <v>428</v>
      </c>
      <c r="E852" s="257" t="s">
        <v>21</v>
      </c>
      <c r="F852" s="258" t="s">
        <v>6992</v>
      </c>
      <c r="G852" s="256"/>
      <c r="H852" s="257" t="s">
        <v>21</v>
      </c>
      <c r="I852" s="259"/>
      <c r="J852" s="256"/>
      <c r="K852" s="256"/>
      <c r="L852" s="260"/>
      <c r="M852" s="261"/>
      <c r="N852" s="262"/>
      <c r="O852" s="262"/>
      <c r="P852" s="262"/>
      <c r="Q852" s="262"/>
      <c r="R852" s="262"/>
      <c r="S852" s="262"/>
      <c r="T852" s="263"/>
      <c r="AT852" s="264" t="s">
        <v>428</v>
      </c>
      <c r="AU852" s="264" t="s">
        <v>86</v>
      </c>
      <c r="AV852" s="12" t="s">
        <v>83</v>
      </c>
      <c r="AW852" s="12" t="s">
        <v>39</v>
      </c>
      <c r="AX852" s="12" t="s">
        <v>76</v>
      </c>
      <c r="AY852" s="264" t="s">
        <v>414</v>
      </c>
    </row>
    <row r="853" s="13" customFormat="1">
      <c r="B853" s="265"/>
      <c r="C853" s="266"/>
      <c r="D853" s="252" t="s">
        <v>428</v>
      </c>
      <c r="E853" s="267" t="s">
        <v>21</v>
      </c>
      <c r="F853" s="268" t="s">
        <v>7537</v>
      </c>
      <c r="G853" s="266"/>
      <c r="H853" s="269">
        <v>4890</v>
      </c>
      <c r="I853" s="270"/>
      <c r="J853" s="266"/>
      <c r="K853" s="266"/>
      <c r="L853" s="271"/>
      <c r="M853" s="272"/>
      <c r="N853" s="273"/>
      <c r="O853" s="273"/>
      <c r="P853" s="273"/>
      <c r="Q853" s="273"/>
      <c r="R853" s="273"/>
      <c r="S853" s="273"/>
      <c r="T853" s="274"/>
      <c r="AT853" s="275" t="s">
        <v>428</v>
      </c>
      <c r="AU853" s="275" t="s">
        <v>86</v>
      </c>
      <c r="AV853" s="13" t="s">
        <v>86</v>
      </c>
      <c r="AW853" s="13" t="s">
        <v>39</v>
      </c>
      <c r="AX853" s="13" t="s">
        <v>83</v>
      </c>
      <c r="AY853" s="275" t="s">
        <v>414</v>
      </c>
    </row>
    <row r="854" s="1" customFormat="1" ht="16.5" customHeight="1">
      <c r="B854" s="47"/>
      <c r="C854" s="240" t="s">
        <v>2105</v>
      </c>
      <c r="D854" s="240" t="s">
        <v>418</v>
      </c>
      <c r="E854" s="241" t="s">
        <v>7538</v>
      </c>
      <c r="F854" s="242" t="s">
        <v>7539</v>
      </c>
      <c r="G854" s="243" t="s">
        <v>4084</v>
      </c>
      <c r="H854" s="244">
        <v>563</v>
      </c>
      <c r="I854" s="245"/>
      <c r="J854" s="246">
        <f>ROUND(I854*H854,2)</f>
        <v>0</v>
      </c>
      <c r="K854" s="242" t="s">
        <v>21</v>
      </c>
      <c r="L854" s="73"/>
      <c r="M854" s="247" t="s">
        <v>21</v>
      </c>
      <c r="N854" s="248" t="s">
        <v>47</v>
      </c>
      <c r="O854" s="48"/>
      <c r="P854" s="249">
        <f>O854*H854</f>
        <v>0</v>
      </c>
      <c r="Q854" s="249">
        <v>0</v>
      </c>
      <c r="R854" s="249">
        <f>Q854*H854</f>
        <v>0</v>
      </c>
      <c r="S854" s="249">
        <v>0</v>
      </c>
      <c r="T854" s="250">
        <f>S854*H854</f>
        <v>0</v>
      </c>
      <c r="AR854" s="25" t="s">
        <v>690</v>
      </c>
      <c r="AT854" s="25" t="s">
        <v>418</v>
      </c>
      <c r="AU854" s="25" t="s">
        <v>86</v>
      </c>
      <c r="AY854" s="25" t="s">
        <v>414</v>
      </c>
      <c r="BE854" s="251">
        <f>IF(N854="základní",J854,0)</f>
        <v>0</v>
      </c>
      <c r="BF854" s="251">
        <f>IF(N854="snížená",J854,0)</f>
        <v>0</v>
      </c>
      <c r="BG854" s="251">
        <f>IF(N854="zákl. přenesená",J854,0)</f>
        <v>0</v>
      </c>
      <c r="BH854" s="251">
        <f>IF(N854="sníž. přenesená",J854,0)</f>
        <v>0</v>
      </c>
      <c r="BI854" s="251">
        <f>IF(N854="nulová",J854,0)</f>
        <v>0</v>
      </c>
      <c r="BJ854" s="25" t="s">
        <v>83</v>
      </c>
      <c r="BK854" s="251">
        <f>ROUND(I854*H854,2)</f>
        <v>0</v>
      </c>
      <c r="BL854" s="25" t="s">
        <v>690</v>
      </c>
      <c r="BM854" s="25" t="s">
        <v>7540</v>
      </c>
    </row>
    <row r="855" s="12" customFormat="1">
      <c r="B855" s="255"/>
      <c r="C855" s="256"/>
      <c r="D855" s="252" t="s">
        <v>428</v>
      </c>
      <c r="E855" s="257" t="s">
        <v>21</v>
      </c>
      <c r="F855" s="258" t="s">
        <v>6992</v>
      </c>
      <c r="G855" s="256"/>
      <c r="H855" s="257" t="s">
        <v>21</v>
      </c>
      <c r="I855" s="259"/>
      <c r="J855" s="256"/>
      <c r="K855" s="256"/>
      <c r="L855" s="260"/>
      <c r="M855" s="261"/>
      <c r="N855" s="262"/>
      <c r="O855" s="262"/>
      <c r="P855" s="262"/>
      <c r="Q855" s="262"/>
      <c r="R855" s="262"/>
      <c r="S855" s="262"/>
      <c r="T855" s="263"/>
      <c r="AT855" s="264" t="s">
        <v>428</v>
      </c>
      <c r="AU855" s="264" t="s">
        <v>86</v>
      </c>
      <c r="AV855" s="12" t="s">
        <v>83</v>
      </c>
      <c r="AW855" s="12" t="s">
        <v>39</v>
      </c>
      <c r="AX855" s="12" t="s">
        <v>76</v>
      </c>
      <c r="AY855" s="264" t="s">
        <v>414</v>
      </c>
    </row>
    <row r="856" s="13" customFormat="1">
      <c r="B856" s="265"/>
      <c r="C856" s="266"/>
      <c r="D856" s="252" t="s">
        <v>428</v>
      </c>
      <c r="E856" s="267" t="s">
        <v>21</v>
      </c>
      <c r="F856" s="268" t="s">
        <v>7541</v>
      </c>
      <c r="G856" s="266"/>
      <c r="H856" s="269">
        <v>563</v>
      </c>
      <c r="I856" s="270"/>
      <c r="J856" s="266"/>
      <c r="K856" s="266"/>
      <c r="L856" s="271"/>
      <c r="M856" s="272"/>
      <c r="N856" s="273"/>
      <c r="O856" s="273"/>
      <c r="P856" s="273"/>
      <c r="Q856" s="273"/>
      <c r="R856" s="273"/>
      <c r="S856" s="273"/>
      <c r="T856" s="274"/>
      <c r="AT856" s="275" t="s">
        <v>428</v>
      </c>
      <c r="AU856" s="275" t="s">
        <v>86</v>
      </c>
      <c r="AV856" s="13" t="s">
        <v>86</v>
      </c>
      <c r="AW856" s="13" t="s">
        <v>39</v>
      </c>
      <c r="AX856" s="13" t="s">
        <v>76</v>
      </c>
      <c r="AY856" s="275" t="s">
        <v>414</v>
      </c>
    </row>
    <row r="857" s="15" customFormat="1">
      <c r="B857" s="287"/>
      <c r="C857" s="288"/>
      <c r="D857" s="252" t="s">
        <v>428</v>
      </c>
      <c r="E857" s="289" t="s">
        <v>21</v>
      </c>
      <c r="F857" s="290" t="s">
        <v>235</v>
      </c>
      <c r="G857" s="288"/>
      <c r="H857" s="291">
        <v>563</v>
      </c>
      <c r="I857" s="292"/>
      <c r="J857" s="288"/>
      <c r="K857" s="288"/>
      <c r="L857" s="293"/>
      <c r="M857" s="294"/>
      <c r="N857" s="295"/>
      <c r="O857" s="295"/>
      <c r="P857" s="295"/>
      <c r="Q857" s="295"/>
      <c r="R857" s="295"/>
      <c r="S857" s="295"/>
      <c r="T857" s="296"/>
      <c r="AT857" s="297" t="s">
        <v>428</v>
      </c>
      <c r="AU857" s="297" t="s">
        <v>86</v>
      </c>
      <c r="AV857" s="15" t="s">
        <v>422</v>
      </c>
      <c r="AW857" s="15" t="s">
        <v>39</v>
      </c>
      <c r="AX857" s="15" t="s">
        <v>83</v>
      </c>
      <c r="AY857" s="297" t="s">
        <v>414</v>
      </c>
    </row>
    <row r="858" s="1" customFormat="1" ht="16.5" customHeight="1">
      <c r="B858" s="47"/>
      <c r="C858" s="240" t="s">
        <v>2117</v>
      </c>
      <c r="D858" s="240" t="s">
        <v>418</v>
      </c>
      <c r="E858" s="241" t="s">
        <v>7542</v>
      </c>
      <c r="F858" s="242" t="s">
        <v>7543</v>
      </c>
      <c r="G858" s="243" t="s">
        <v>4084</v>
      </c>
      <c r="H858" s="244">
        <v>182</v>
      </c>
      <c r="I858" s="245"/>
      <c r="J858" s="246">
        <f>ROUND(I858*H858,2)</f>
        <v>0</v>
      </c>
      <c r="K858" s="242" t="s">
        <v>21</v>
      </c>
      <c r="L858" s="73"/>
      <c r="M858" s="247" t="s">
        <v>21</v>
      </c>
      <c r="N858" s="248" t="s">
        <v>47</v>
      </c>
      <c r="O858" s="48"/>
      <c r="P858" s="249">
        <f>O858*H858</f>
        <v>0</v>
      </c>
      <c r="Q858" s="249">
        <v>0</v>
      </c>
      <c r="R858" s="249">
        <f>Q858*H858</f>
        <v>0</v>
      </c>
      <c r="S858" s="249">
        <v>0</v>
      </c>
      <c r="T858" s="250">
        <f>S858*H858</f>
        <v>0</v>
      </c>
      <c r="AR858" s="25" t="s">
        <v>690</v>
      </c>
      <c r="AT858" s="25" t="s">
        <v>418</v>
      </c>
      <c r="AU858" s="25" t="s">
        <v>86</v>
      </c>
      <c r="AY858" s="25" t="s">
        <v>414</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690</v>
      </c>
      <c r="BM858" s="25" t="s">
        <v>7544</v>
      </c>
    </row>
    <row r="859" s="12" customFormat="1">
      <c r="B859" s="255"/>
      <c r="C859" s="256"/>
      <c r="D859" s="252" t="s">
        <v>428</v>
      </c>
      <c r="E859" s="257" t="s">
        <v>21</v>
      </c>
      <c r="F859" s="258" t="s">
        <v>6992</v>
      </c>
      <c r="G859" s="256"/>
      <c r="H859" s="257" t="s">
        <v>21</v>
      </c>
      <c r="I859" s="259"/>
      <c r="J859" s="256"/>
      <c r="K859" s="256"/>
      <c r="L859" s="260"/>
      <c r="M859" s="261"/>
      <c r="N859" s="262"/>
      <c r="O859" s="262"/>
      <c r="P859" s="262"/>
      <c r="Q859" s="262"/>
      <c r="R859" s="262"/>
      <c r="S859" s="262"/>
      <c r="T859" s="263"/>
      <c r="AT859" s="264" t="s">
        <v>428</v>
      </c>
      <c r="AU859" s="264" t="s">
        <v>86</v>
      </c>
      <c r="AV859" s="12" t="s">
        <v>83</v>
      </c>
      <c r="AW859" s="12" t="s">
        <v>39</v>
      </c>
      <c r="AX859" s="12" t="s">
        <v>76</v>
      </c>
      <c r="AY859" s="264" t="s">
        <v>414</v>
      </c>
    </row>
    <row r="860" s="13" customFormat="1">
      <c r="B860" s="265"/>
      <c r="C860" s="266"/>
      <c r="D860" s="252" t="s">
        <v>428</v>
      </c>
      <c r="E860" s="267" t="s">
        <v>21</v>
      </c>
      <c r="F860" s="268" t="s">
        <v>1914</v>
      </c>
      <c r="G860" s="266"/>
      <c r="H860" s="269">
        <v>182</v>
      </c>
      <c r="I860" s="270"/>
      <c r="J860" s="266"/>
      <c r="K860" s="266"/>
      <c r="L860" s="271"/>
      <c r="M860" s="272"/>
      <c r="N860" s="273"/>
      <c r="O860" s="273"/>
      <c r="P860" s="273"/>
      <c r="Q860" s="273"/>
      <c r="R860" s="273"/>
      <c r="S860" s="273"/>
      <c r="T860" s="274"/>
      <c r="AT860" s="275" t="s">
        <v>428</v>
      </c>
      <c r="AU860" s="275" t="s">
        <v>86</v>
      </c>
      <c r="AV860" s="13" t="s">
        <v>86</v>
      </c>
      <c r="AW860" s="13" t="s">
        <v>39</v>
      </c>
      <c r="AX860" s="13" t="s">
        <v>83</v>
      </c>
      <c r="AY860" s="275" t="s">
        <v>414</v>
      </c>
    </row>
    <row r="861" s="1" customFormat="1" ht="16.5" customHeight="1">
      <c r="B861" s="47"/>
      <c r="C861" s="240" t="s">
        <v>2123</v>
      </c>
      <c r="D861" s="240" t="s">
        <v>418</v>
      </c>
      <c r="E861" s="241" t="s">
        <v>7545</v>
      </c>
      <c r="F861" s="242" t="s">
        <v>7546</v>
      </c>
      <c r="G861" s="243" t="s">
        <v>4084</v>
      </c>
      <c r="H861" s="244">
        <v>434</v>
      </c>
      <c r="I861" s="245"/>
      <c r="J861" s="246">
        <f>ROUND(I861*H861,2)</f>
        <v>0</v>
      </c>
      <c r="K861" s="242" t="s">
        <v>21</v>
      </c>
      <c r="L861" s="73"/>
      <c r="M861" s="247" t="s">
        <v>21</v>
      </c>
      <c r="N861" s="248" t="s">
        <v>47</v>
      </c>
      <c r="O861" s="48"/>
      <c r="P861" s="249">
        <f>O861*H861</f>
        <v>0</v>
      </c>
      <c r="Q861" s="249">
        <v>0</v>
      </c>
      <c r="R861" s="249">
        <f>Q861*H861</f>
        <v>0</v>
      </c>
      <c r="S861" s="249">
        <v>0</v>
      </c>
      <c r="T861" s="250">
        <f>S861*H861</f>
        <v>0</v>
      </c>
      <c r="AR861" s="25" t="s">
        <v>690</v>
      </c>
      <c r="AT861" s="25" t="s">
        <v>418</v>
      </c>
      <c r="AU861" s="25" t="s">
        <v>86</v>
      </c>
      <c r="AY861" s="25" t="s">
        <v>414</v>
      </c>
      <c r="BE861" s="251">
        <f>IF(N861="základní",J861,0)</f>
        <v>0</v>
      </c>
      <c r="BF861" s="251">
        <f>IF(N861="snížená",J861,0)</f>
        <v>0</v>
      </c>
      <c r="BG861" s="251">
        <f>IF(N861="zákl. přenesená",J861,0)</f>
        <v>0</v>
      </c>
      <c r="BH861" s="251">
        <f>IF(N861="sníž. přenesená",J861,0)</f>
        <v>0</v>
      </c>
      <c r="BI861" s="251">
        <f>IF(N861="nulová",J861,0)</f>
        <v>0</v>
      </c>
      <c r="BJ861" s="25" t="s">
        <v>83</v>
      </c>
      <c r="BK861" s="251">
        <f>ROUND(I861*H861,2)</f>
        <v>0</v>
      </c>
      <c r="BL861" s="25" t="s">
        <v>690</v>
      </c>
      <c r="BM861" s="25" t="s">
        <v>7547</v>
      </c>
    </row>
    <row r="862" s="12" customFormat="1">
      <c r="B862" s="255"/>
      <c r="C862" s="256"/>
      <c r="D862" s="252" t="s">
        <v>428</v>
      </c>
      <c r="E862" s="257" t="s">
        <v>21</v>
      </c>
      <c r="F862" s="258" t="s">
        <v>6992</v>
      </c>
      <c r="G862" s="256"/>
      <c r="H862" s="257" t="s">
        <v>21</v>
      </c>
      <c r="I862" s="259"/>
      <c r="J862" s="256"/>
      <c r="K862" s="256"/>
      <c r="L862" s="260"/>
      <c r="M862" s="261"/>
      <c r="N862" s="262"/>
      <c r="O862" s="262"/>
      <c r="P862" s="262"/>
      <c r="Q862" s="262"/>
      <c r="R862" s="262"/>
      <c r="S862" s="262"/>
      <c r="T862" s="263"/>
      <c r="AT862" s="264" t="s">
        <v>428</v>
      </c>
      <c r="AU862" s="264" t="s">
        <v>86</v>
      </c>
      <c r="AV862" s="12" t="s">
        <v>83</v>
      </c>
      <c r="AW862" s="12" t="s">
        <v>39</v>
      </c>
      <c r="AX862" s="12" t="s">
        <v>76</v>
      </c>
      <c r="AY862" s="264" t="s">
        <v>414</v>
      </c>
    </row>
    <row r="863" s="13" customFormat="1">
      <c r="B863" s="265"/>
      <c r="C863" s="266"/>
      <c r="D863" s="252" t="s">
        <v>428</v>
      </c>
      <c r="E863" s="267" t="s">
        <v>21</v>
      </c>
      <c r="F863" s="268" t="s">
        <v>3369</v>
      </c>
      <c r="G863" s="266"/>
      <c r="H863" s="269">
        <v>434</v>
      </c>
      <c r="I863" s="270"/>
      <c r="J863" s="266"/>
      <c r="K863" s="266"/>
      <c r="L863" s="271"/>
      <c r="M863" s="272"/>
      <c r="N863" s="273"/>
      <c r="O863" s="273"/>
      <c r="P863" s="273"/>
      <c r="Q863" s="273"/>
      <c r="R863" s="273"/>
      <c r="S863" s="273"/>
      <c r="T863" s="274"/>
      <c r="AT863" s="275" t="s">
        <v>428</v>
      </c>
      <c r="AU863" s="275" t="s">
        <v>86</v>
      </c>
      <c r="AV863" s="13" t="s">
        <v>86</v>
      </c>
      <c r="AW863" s="13" t="s">
        <v>39</v>
      </c>
      <c r="AX863" s="13" t="s">
        <v>76</v>
      </c>
      <c r="AY863" s="275" t="s">
        <v>414</v>
      </c>
    </row>
    <row r="864" s="15" customFormat="1">
      <c r="B864" s="287"/>
      <c r="C864" s="288"/>
      <c r="D864" s="252" t="s">
        <v>428</v>
      </c>
      <c r="E864" s="289" t="s">
        <v>21</v>
      </c>
      <c r="F864" s="290" t="s">
        <v>235</v>
      </c>
      <c r="G864" s="288"/>
      <c r="H864" s="291">
        <v>434</v>
      </c>
      <c r="I864" s="292"/>
      <c r="J864" s="288"/>
      <c r="K864" s="288"/>
      <c r="L864" s="293"/>
      <c r="M864" s="294"/>
      <c r="N864" s="295"/>
      <c r="O864" s="295"/>
      <c r="P864" s="295"/>
      <c r="Q864" s="295"/>
      <c r="R864" s="295"/>
      <c r="S864" s="295"/>
      <c r="T864" s="296"/>
      <c r="AT864" s="297" t="s">
        <v>428</v>
      </c>
      <c r="AU864" s="297" t="s">
        <v>86</v>
      </c>
      <c r="AV864" s="15" t="s">
        <v>422</v>
      </c>
      <c r="AW864" s="15" t="s">
        <v>39</v>
      </c>
      <c r="AX864" s="15" t="s">
        <v>83</v>
      </c>
      <c r="AY864" s="297" t="s">
        <v>414</v>
      </c>
    </row>
    <row r="865" s="1" customFormat="1" ht="16.5" customHeight="1">
      <c r="B865" s="47"/>
      <c r="C865" s="240" t="s">
        <v>2131</v>
      </c>
      <c r="D865" s="240" t="s">
        <v>418</v>
      </c>
      <c r="E865" s="241" t="s">
        <v>7548</v>
      </c>
      <c r="F865" s="242" t="s">
        <v>7549</v>
      </c>
      <c r="G865" s="243" t="s">
        <v>4084</v>
      </c>
      <c r="H865" s="244">
        <v>14</v>
      </c>
      <c r="I865" s="245"/>
      <c r="J865" s="246">
        <f>ROUND(I865*H865,2)</f>
        <v>0</v>
      </c>
      <c r="K865" s="242" t="s">
        <v>21</v>
      </c>
      <c r="L865" s="73"/>
      <c r="M865" s="247" t="s">
        <v>21</v>
      </c>
      <c r="N865" s="248" t="s">
        <v>47</v>
      </c>
      <c r="O865" s="48"/>
      <c r="P865" s="249">
        <f>O865*H865</f>
        <v>0</v>
      </c>
      <c r="Q865" s="249">
        <v>0</v>
      </c>
      <c r="R865" s="249">
        <f>Q865*H865</f>
        <v>0</v>
      </c>
      <c r="S865" s="249">
        <v>0</v>
      </c>
      <c r="T865" s="250">
        <f>S865*H865</f>
        <v>0</v>
      </c>
      <c r="AR865" s="25" t="s">
        <v>690</v>
      </c>
      <c r="AT865" s="25" t="s">
        <v>418</v>
      </c>
      <c r="AU865" s="25" t="s">
        <v>86</v>
      </c>
      <c r="AY865" s="25" t="s">
        <v>414</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690</v>
      </c>
      <c r="BM865" s="25" t="s">
        <v>7550</v>
      </c>
    </row>
    <row r="866" s="12" customFormat="1">
      <c r="B866" s="255"/>
      <c r="C866" s="256"/>
      <c r="D866" s="252" t="s">
        <v>428</v>
      </c>
      <c r="E866" s="257" t="s">
        <v>21</v>
      </c>
      <c r="F866" s="258" t="s">
        <v>6992</v>
      </c>
      <c r="G866" s="256"/>
      <c r="H866" s="257" t="s">
        <v>21</v>
      </c>
      <c r="I866" s="259"/>
      <c r="J866" s="256"/>
      <c r="K866" s="256"/>
      <c r="L866" s="260"/>
      <c r="M866" s="261"/>
      <c r="N866" s="262"/>
      <c r="O866" s="262"/>
      <c r="P866" s="262"/>
      <c r="Q866" s="262"/>
      <c r="R866" s="262"/>
      <c r="S866" s="262"/>
      <c r="T866" s="263"/>
      <c r="AT866" s="264" t="s">
        <v>428</v>
      </c>
      <c r="AU866" s="264" t="s">
        <v>86</v>
      </c>
      <c r="AV866" s="12" t="s">
        <v>83</v>
      </c>
      <c r="AW866" s="12" t="s">
        <v>39</v>
      </c>
      <c r="AX866" s="12" t="s">
        <v>76</v>
      </c>
      <c r="AY866" s="264" t="s">
        <v>414</v>
      </c>
    </row>
    <row r="867" s="13" customFormat="1">
      <c r="B867" s="265"/>
      <c r="C867" s="266"/>
      <c r="D867" s="252" t="s">
        <v>428</v>
      </c>
      <c r="E867" s="267" t="s">
        <v>21</v>
      </c>
      <c r="F867" s="268" t="s">
        <v>675</v>
      </c>
      <c r="G867" s="266"/>
      <c r="H867" s="269">
        <v>14</v>
      </c>
      <c r="I867" s="270"/>
      <c r="J867" s="266"/>
      <c r="K867" s="266"/>
      <c r="L867" s="271"/>
      <c r="M867" s="272"/>
      <c r="N867" s="273"/>
      <c r="O867" s="273"/>
      <c r="P867" s="273"/>
      <c r="Q867" s="273"/>
      <c r="R867" s="273"/>
      <c r="S867" s="273"/>
      <c r="T867" s="274"/>
      <c r="AT867" s="275" t="s">
        <v>428</v>
      </c>
      <c r="AU867" s="275" t="s">
        <v>86</v>
      </c>
      <c r="AV867" s="13" t="s">
        <v>86</v>
      </c>
      <c r="AW867" s="13" t="s">
        <v>39</v>
      </c>
      <c r="AX867" s="13" t="s">
        <v>83</v>
      </c>
      <c r="AY867" s="275" t="s">
        <v>414</v>
      </c>
    </row>
    <row r="868" s="1" customFormat="1" ht="16.5" customHeight="1">
      <c r="B868" s="47"/>
      <c r="C868" s="240" t="s">
        <v>2137</v>
      </c>
      <c r="D868" s="240" t="s">
        <v>418</v>
      </c>
      <c r="E868" s="241" t="s">
        <v>7551</v>
      </c>
      <c r="F868" s="242" t="s">
        <v>7552</v>
      </c>
      <c r="G868" s="243" t="s">
        <v>4084</v>
      </c>
      <c r="H868" s="244">
        <v>4</v>
      </c>
      <c r="I868" s="245"/>
      <c r="J868" s="246">
        <f>ROUND(I868*H868,2)</f>
        <v>0</v>
      </c>
      <c r="K868" s="242" t="s">
        <v>21</v>
      </c>
      <c r="L868" s="73"/>
      <c r="M868" s="247" t="s">
        <v>21</v>
      </c>
      <c r="N868" s="248" t="s">
        <v>47</v>
      </c>
      <c r="O868" s="48"/>
      <c r="P868" s="249">
        <f>O868*H868</f>
        <v>0</v>
      </c>
      <c r="Q868" s="249">
        <v>0</v>
      </c>
      <c r="R868" s="249">
        <f>Q868*H868</f>
        <v>0</v>
      </c>
      <c r="S868" s="249">
        <v>0</v>
      </c>
      <c r="T868" s="250">
        <f>S868*H868</f>
        <v>0</v>
      </c>
      <c r="AR868" s="25" t="s">
        <v>690</v>
      </c>
      <c r="AT868" s="25" t="s">
        <v>418</v>
      </c>
      <c r="AU868" s="25" t="s">
        <v>86</v>
      </c>
      <c r="AY868" s="25" t="s">
        <v>414</v>
      </c>
      <c r="BE868" s="251">
        <f>IF(N868="základní",J868,0)</f>
        <v>0</v>
      </c>
      <c r="BF868" s="251">
        <f>IF(N868="snížená",J868,0)</f>
        <v>0</v>
      </c>
      <c r="BG868" s="251">
        <f>IF(N868="zákl. přenesená",J868,0)</f>
        <v>0</v>
      </c>
      <c r="BH868" s="251">
        <f>IF(N868="sníž. přenesená",J868,0)</f>
        <v>0</v>
      </c>
      <c r="BI868" s="251">
        <f>IF(N868="nulová",J868,0)</f>
        <v>0</v>
      </c>
      <c r="BJ868" s="25" t="s">
        <v>83</v>
      </c>
      <c r="BK868" s="251">
        <f>ROUND(I868*H868,2)</f>
        <v>0</v>
      </c>
      <c r="BL868" s="25" t="s">
        <v>690</v>
      </c>
      <c r="BM868" s="25" t="s">
        <v>7553</v>
      </c>
    </row>
    <row r="869" s="12" customFormat="1">
      <c r="B869" s="255"/>
      <c r="C869" s="256"/>
      <c r="D869" s="252" t="s">
        <v>428</v>
      </c>
      <c r="E869" s="257" t="s">
        <v>21</v>
      </c>
      <c r="F869" s="258" t="s">
        <v>6992</v>
      </c>
      <c r="G869" s="256"/>
      <c r="H869" s="257" t="s">
        <v>21</v>
      </c>
      <c r="I869" s="259"/>
      <c r="J869" s="256"/>
      <c r="K869" s="256"/>
      <c r="L869" s="260"/>
      <c r="M869" s="261"/>
      <c r="N869" s="262"/>
      <c r="O869" s="262"/>
      <c r="P869" s="262"/>
      <c r="Q869" s="262"/>
      <c r="R869" s="262"/>
      <c r="S869" s="262"/>
      <c r="T869" s="263"/>
      <c r="AT869" s="264" t="s">
        <v>428</v>
      </c>
      <c r="AU869" s="264" t="s">
        <v>86</v>
      </c>
      <c r="AV869" s="12" t="s">
        <v>83</v>
      </c>
      <c r="AW869" s="12" t="s">
        <v>39</v>
      </c>
      <c r="AX869" s="12" t="s">
        <v>76</v>
      </c>
      <c r="AY869" s="264" t="s">
        <v>414</v>
      </c>
    </row>
    <row r="870" s="13" customFormat="1">
      <c r="B870" s="265"/>
      <c r="C870" s="266"/>
      <c r="D870" s="252" t="s">
        <v>428</v>
      </c>
      <c r="E870" s="267" t="s">
        <v>21</v>
      </c>
      <c r="F870" s="268" t="s">
        <v>422</v>
      </c>
      <c r="G870" s="266"/>
      <c r="H870" s="269">
        <v>4</v>
      </c>
      <c r="I870" s="270"/>
      <c r="J870" s="266"/>
      <c r="K870" s="266"/>
      <c r="L870" s="271"/>
      <c r="M870" s="272"/>
      <c r="N870" s="273"/>
      <c r="O870" s="273"/>
      <c r="P870" s="273"/>
      <c r="Q870" s="273"/>
      <c r="R870" s="273"/>
      <c r="S870" s="273"/>
      <c r="T870" s="274"/>
      <c r="AT870" s="275" t="s">
        <v>428</v>
      </c>
      <c r="AU870" s="275" t="s">
        <v>86</v>
      </c>
      <c r="AV870" s="13" t="s">
        <v>86</v>
      </c>
      <c r="AW870" s="13" t="s">
        <v>39</v>
      </c>
      <c r="AX870" s="13" t="s">
        <v>76</v>
      </c>
      <c r="AY870" s="275" t="s">
        <v>414</v>
      </c>
    </row>
    <row r="871" s="15" customFormat="1">
      <c r="B871" s="287"/>
      <c r="C871" s="288"/>
      <c r="D871" s="252" t="s">
        <v>428</v>
      </c>
      <c r="E871" s="289" t="s">
        <v>21</v>
      </c>
      <c r="F871" s="290" t="s">
        <v>235</v>
      </c>
      <c r="G871" s="288"/>
      <c r="H871" s="291">
        <v>4</v>
      </c>
      <c r="I871" s="292"/>
      <c r="J871" s="288"/>
      <c r="K871" s="288"/>
      <c r="L871" s="293"/>
      <c r="M871" s="294"/>
      <c r="N871" s="295"/>
      <c r="O871" s="295"/>
      <c r="P871" s="295"/>
      <c r="Q871" s="295"/>
      <c r="R871" s="295"/>
      <c r="S871" s="295"/>
      <c r="T871" s="296"/>
      <c r="AT871" s="297" t="s">
        <v>428</v>
      </c>
      <c r="AU871" s="297" t="s">
        <v>86</v>
      </c>
      <c r="AV871" s="15" t="s">
        <v>422</v>
      </c>
      <c r="AW871" s="15" t="s">
        <v>39</v>
      </c>
      <c r="AX871" s="15" t="s">
        <v>83</v>
      </c>
      <c r="AY871" s="297" t="s">
        <v>414</v>
      </c>
    </row>
    <row r="872" s="1" customFormat="1" ht="16.5" customHeight="1">
      <c r="B872" s="47"/>
      <c r="C872" s="240" t="s">
        <v>2151</v>
      </c>
      <c r="D872" s="240" t="s">
        <v>418</v>
      </c>
      <c r="E872" s="241" t="s">
        <v>7554</v>
      </c>
      <c r="F872" s="242" t="s">
        <v>7555</v>
      </c>
      <c r="G872" s="243" t="s">
        <v>4084</v>
      </c>
      <c r="H872" s="244">
        <v>44</v>
      </c>
      <c r="I872" s="245"/>
      <c r="J872" s="246">
        <f>ROUND(I872*H872,2)</f>
        <v>0</v>
      </c>
      <c r="K872" s="242" t="s">
        <v>21</v>
      </c>
      <c r="L872" s="73"/>
      <c r="M872" s="247" t="s">
        <v>21</v>
      </c>
      <c r="N872" s="248" t="s">
        <v>47</v>
      </c>
      <c r="O872" s="48"/>
      <c r="P872" s="249">
        <f>O872*H872</f>
        <v>0</v>
      </c>
      <c r="Q872" s="249">
        <v>0</v>
      </c>
      <c r="R872" s="249">
        <f>Q872*H872</f>
        <v>0</v>
      </c>
      <c r="S872" s="249">
        <v>0</v>
      </c>
      <c r="T872" s="250">
        <f>S872*H872</f>
        <v>0</v>
      </c>
      <c r="AR872" s="25" t="s">
        <v>690</v>
      </c>
      <c r="AT872" s="25" t="s">
        <v>418</v>
      </c>
      <c r="AU872" s="25" t="s">
        <v>86</v>
      </c>
      <c r="AY872" s="25" t="s">
        <v>414</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690</v>
      </c>
      <c r="BM872" s="25" t="s">
        <v>7556</v>
      </c>
    </row>
    <row r="873" s="12" customFormat="1">
      <c r="B873" s="255"/>
      <c r="C873" s="256"/>
      <c r="D873" s="252" t="s">
        <v>428</v>
      </c>
      <c r="E873" s="257" t="s">
        <v>21</v>
      </c>
      <c r="F873" s="258" t="s">
        <v>6992</v>
      </c>
      <c r="G873" s="256"/>
      <c r="H873" s="257" t="s">
        <v>21</v>
      </c>
      <c r="I873" s="259"/>
      <c r="J873" s="256"/>
      <c r="K873" s="256"/>
      <c r="L873" s="260"/>
      <c r="M873" s="261"/>
      <c r="N873" s="262"/>
      <c r="O873" s="262"/>
      <c r="P873" s="262"/>
      <c r="Q873" s="262"/>
      <c r="R873" s="262"/>
      <c r="S873" s="262"/>
      <c r="T873" s="263"/>
      <c r="AT873" s="264" t="s">
        <v>428</v>
      </c>
      <c r="AU873" s="264" t="s">
        <v>86</v>
      </c>
      <c r="AV873" s="12" t="s">
        <v>83</v>
      </c>
      <c r="AW873" s="12" t="s">
        <v>39</v>
      </c>
      <c r="AX873" s="12" t="s">
        <v>76</v>
      </c>
      <c r="AY873" s="264" t="s">
        <v>414</v>
      </c>
    </row>
    <row r="874" s="13" customFormat="1">
      <c r="B874" s="265"/>
      <c r="C874" s="266"/>
      <c r="D874" s="252" t="s">
        <v>428</v>
      </c>
      <c r="E874" s="267" t="s">
        <v>21</v>
      </c>
      <c r="F874" s="268" t="s">
        <v>920</v>
      </c>
      <c r="G874" s="266"/>
      <c r="H874" s="269">
        <v>44</v>
      </c>
      <c r="I874" s="270"/>
      <c r="J874" s="266"/>
      <c r="K874" s="266"/>
      <c r="L874" s="271"/>
      <c r="M874" s="272"/>
      <c r="N874" s="273"/>
      <c r="O874" s="273"/>
      <c r="P874" s="273"/>
      <c r="Q874" s="273"/>
      <c r="R874" s="273"/>
      <c r="S874" s="273"/>
      <c r="T874" s="274"/>
      <c r="AT874" s="275" t="s">
        <v>428</v>
      </c>
      <c r="AU874" s="275" t="s">
        <v>86</v>
      </c>
      <c r="AV874" s="13" t="s">
        <v>86</v>
      </c>
      <c r="AW874" s="13" t="s">
        <v>39</v>
      </c>
      <c r="AX874" s="13" t="s">
        <v>83</v>
      </c>
      <c r="AY874" s="275" t="s">
        <v>414</v>
      </c>
    </row>
    <row r="875" s="1" customFormat="1" ht="16.5" customHeight="1">
      <c r="B875" s="47"/>
      <c r="C875" s="240" t="s">
        <v>2157</v>
      </c>
      <c r="D875" s="240" t="s">
        <v>418</v>
      </c>
      <c r="E875" s="241" t="s">
        <v>7557</v>
      </c>
      <c r="F875" s="242" t="s">
        <v>7558</v>
      </c>
      <c r="G875" s="243" t="s">
        <v>4084</v>
      </c>
      <c r="H875" s="244">
        <v>18</v>
      </c>
      <c r="I875" s="245"/>
      <c r="J875" s="246">
        <f>ROUND(I875*H875,2)</f>
        <v>0</v>
      </c>
      <c r="K875" s="242" t="s">
        <v>21</v>
      </c>
      <c r="L875" s="73"/>
      <c r="M875" s="247" t="s">
        <v>21</v>
      </c>
      <c r="N875" s="248" t="s">
        <v>47</v>
      </c>
      <c r="O875" s="48"/>
      <c r="P875" s="249">
        <f>O875*H875</f>
        <v>0</v>
      </c>
      <c r="Q875" s="249">
        <v>0</v>
      </c>
      <c r="R875" s="249">
        <f>Q875*H875</f>
        <v>0</v>
      </c>
      <c r="S875" s="249">
        <v>0</v>
      </c>
      <c r="T875" s="250">
        <f>S875*H875</f>
        <v>0</v>
      </c>
      <c r="AR875" s="25" t="s">
        <v>690</v>
      </c>
      <c r="AT875" s="25" t="s">
        <v>418</v>
      </c>
      <c r="AU875" s="25" t="s">
        <v>86</v>
      </c>
      <c r="AY875" s="25" t="s">
        <v>414</v>
      </c>
      <c r="BE875" s="251">
        <f>IF(N875="základní",J875,0)</f>
        <v>0</v>
      </c>
      <c r="BF875" s="251">
        <f>IF(N875="snížená",J875,0)</f>
        <v>0</v>
      </c>
      <c r="BG875" s="251">
        <f>IF(N875="zákl. přenesená",J875,0)</f>
        <v>0</v>
      </c>
      <c r="BH875" s="251">
        <f>IF(N875="sníž. přenesená",J875,0)</f>
        <v>0</v>
      </c>
      <c r="BI875" s="251">
        <f>IF(N875="nulová",J875,0)</f>
        <v>0</v>
      </c>
      <c r="BJ875" s="25" t="s">
        <v>83</v>
      </c>
      <c r="BK875" s="251">
        <f>ROUND(I875*H875,2)</f>
        <v>0</v>
      </c>
      <c r="BL875" s="25" t="s">
        <v>690</v>
      </c>
      <c r="BM875" s="25" t="s">
        <v>7559</v>
      </c>
    </row>
    <row r="876" s="12" customFormat="1">
      <c r="B876" s="255"/>
      <c r="C876" s="256"/>
      <c r="D876" s="252" t="s">
        <v>428</v>
      </c>
      <c r="E876" s="257" t="s">
        <v>21</v>
      </c>
      <c r="F876" s="258" t="s">
        <v>6992</v>
      </c>
      <c r="G876" s="256"/>
      <c r="H876" s="257" t="s">
        <v>21</v>
      </c>
      <c r="I876" s="259"/>
      <c r="J876" s="256"/>
      <c r="K876" s="256"/>
      <c r="L876" s="260"/>
      <c r="M876" s="261"/>
      <c r="N876" s="262"/>
      <c r="O876" s="262"/>
      <c r="P876" s="262"/>
      <c r="Q876" s="262"/>
      <c r="R876" s="262"/>
      <c r="S876" s="262"/>
      <c r="T876" s="263"/>
      <c r="AT876" s="264" t="s">
        <v>428</v>
      </c>
      <c r="AU876" s="264" t="s">
        <v>86</v>
      </c>
      <c r="AV876" s="12" t="s">
        <v>83</v>
      </c>
      <c r="AW876" s="12" t="s">
        <v>39</v>
      </c>
      <c r="AX876" s="12" t="s">
        <v>76</v>
      </c>
      <c r="AY876" s="264" t="s">
        <v>414</v>
      </c>
    </row>
    <row r="877" s="13" customFormat="1">
      <c r="B877" s="265"/>
      <c r="C877" s="266"/>
      <c r="D877" s="252" t="s">
        <v>428</v>
      </c>
      <c r="E877" s="267" t="s">
        <v>21</v>
      </c>
      <c r="F877" s="268" t="s">
        <v>701</v>
      </c>
      <c r="G877" s="266"/>
      <c r="H877" s="269">
        <v>18</v>
      </c>
      <c r="I877" s="270"/>
      <c r="J877" s="266"/>
      <c r="K877" s="266"/>
      <c r="L877" s="271"/>
      <c r="M877" s="272"/>
      <c r="N877" s="273"/>
      <c r="O877" s="273"/>
      <c r="P877" s="273"/>
      <c r="Q877" s="273"/>
      <c r="R877" s="273"/>
      <c r="S877" s="273"/>
      <c r="T877" s="274"/>
      <c r="AT877" s="275" t="s">
        <v>428</v>
      </c>
      <c r="AU877" s="275" t="s">
        <v>86</v>
      </c>
      <c r="AV877" s="13" t="s">
        <v>86</v>
      </c>
      <c r="AW877" s="13" t="s">
        <v>39</v>
      </c>
      <c r="AX877" s="13" t="s">
        <v>76</v>
      </c>
      <c r="AY877" s="275" t="s">
        <v>414</v>
      </c>
    </row>
    <row r="878" s="15" customFormat="1">
      <c r="B878" s="287"/>
      <c r="C878" s="288"/>
      <c r="D878" s="252" t="s">
        <v>428</v>
      </c>
      <c r="E878" s="289" t="s">
        <v>21</v>
      </c>
      <c r="F878" s="290" t="s">
        <v>235</v>
      </c>
      <c r="G878" s="288"/>
      <c r="H878" s="291">
        <v>18</v>
      </c>
      <c r="I878" s="292"/>
      <c r="J878" s="288"/>
      <c r="K878" s="288"/>
      <c r="L878" s="293"/>
      <c r="M878" s="294"/>
      <c r="N878" s="295"/>
      <c r="O878" s="295"/>
      <c r="P878" s="295"/>
      <c r="Q878" s="295"/>
      <c r="R878" s="295"/>
      <c r="S878" s="295"/>
      <c r="T878" s="296"/>
      <c r="AT878" s="297" t="s">
        <v>428</v>
      </c>
      <c r="AU878" s="297" t="s">
        <v>86</v>
      </c>
      <c r="AV878" s="15" t="s">
        <v>422</v>
      </c>
      <c r="AW878" s="15" t="s">
        <v>39</v>
      </c>
      <c r="AX878" s="15" t="s">
        <v>83</v>
      </c>
      <c r="AY878" s="297" t="s">
        <v>414</v>
      </c>
    </row>
    <row r="879" s="1" customFormat="1" ht="16.5" customHeight="1">
      <c r="B879" s="47"/>
      <c r="C879" s="240" t="s">
        <v>2164</v>
      </c>
      <c r="D879" s="240" t="s">
        <v>418</v>
      </c>
      <c r="E879" s="241" t="s">
        <v>7560</v>
      </c>
      <c r="F879" s="242" t="s">
        <v>7561</v>
      </c>
      <c r="G879" s="243" t="s">
        <v>4084</v>
      </c>
      <c r="H879" s="244">
        <v>4</v>
      </c>
      <c r="I879" s="245"/>
      <c r="J879" s="246">
        <f>ROUND(I879*H879,2)</f>
        <v>0</v>
      </c>
      <c r="K879" s="242" t="s">
        <v>21</v>
      </c>
      <c r="L879" s="73"/>
      <c r="M879" s="247" t="s">
        <v>21</v>
      </c>
      <c r="N879" s="248" t="s">
        <v>47</v>
      </c>
      <c r="O879" s="48"/>
      <c r="P879" s="249">
        <f>O879*H879</f>
        <v>0</v>
      </c>
      <c r="Q879" s="249">
        <v>0</v>
      </c>
      <c r="R879" s="249">
        <f>Q879*H879</f>
        <v>0</v>
      </c>
      <c r="S879" s="249">
        <v>0</v>
      </c>
      <c r="T879" s="250">
        <f>S879*H879</f>
        <v>0</v>
      </c>
      <c r="AR879" s="25" t="s">
        <v>690</v>
      </c>
      <c r="AT879" s="25" t="s">
        <v>418</v>
      </c>
      <c r="AU879" s="25" t="s">
        <v>86</v>
      </c>
      <c r="AY879" s="25" t="s">
        <v>414</v>
      </c>
      <c r="BE879" s="251">
        <f>IF(N879="základní",J879,0)</f>
        <v>0</v>
      </c>
      <c r="BF879" s="251">
        <f>IF(N879="snížená",J879,0)</f>
        <v>0</v>
      </c>
      <c r="BG879" s="251">
        <f>IF(N879="zákl. přenesená",J879,0)</f>
        <v>0</v>
      </c>
      <c r="BH879" s="251">
        <f>IF(N879="sníž. přenesená",J879,0)</f>
        <v>0</v>
      </c>
      <c r="BI879" s="251">
        <f>IF(N879="nulová",J879,0)</f>
        <v>0</v>
      </c>
      <c r="BJ879" s="25" t="s">
        <v>83</v>
      </c>
      <c r="BK879" s="251">
        <f>ROUND(I879*H879,2)</f>
        <v>0</v>
      </c>
      <c r="BL879" s="25" t="s">
        <v>690</v>
      </c>
      <c r="BM879" s="25" t="s">
        <v>7562</v>
      </c>
    </row>
    <row r="880" s="12" customFormat="1">
      <c r="B880" s="255"/>
      <c r="C880" s="256"/>
      <c r="D880" s="252" t="s">
        <v>428</v>
      </c>
      <c r="E880" s="257" t="s">
        <v>21</v>
      </c>
      <c r="F880" s="258" t="s">
        <v>6992</v>
      </c>
      <c r="G880" s="256"/>
      <c r="H880" s="257" t="s">
        <v>21</v>
      </c>
      <c r="I880" s="259"/>
      <c r="J880" s="256"/>
      <c r="K880" s="256"/>
      <c r="L880" s="260"/>
      <c r="M880" s="261"/>
      <c r="N880" s="262"/>
      <c r="O880" s="262"/>
      <c r="P880" s="262"/>
      <c r="Q880" s="262"/>
      <c r="R880" s="262"/>
      <c r="S880" s="262"/>
      <c r="T880" s="263"/>
      <c r="AT880" s="264" t="s">
        <v>428</v>
      </c>
      <c r="AU880" s="264" t="s">
        <v>86</v>
      </c>
      <c r="AV880" s="12" t="s">
        <v>83</v>
      </c>
      <c r="AW880" s="12" t="s">
        <v>39</v>
      </c>
      <c r="AX880" s="12" t="s">
        <v>76</v>
      </c>
      <c r="AY880" s="264" t="s">
        <v>414</v>
      </c>
    </row>
    <row r="881" s="13" customFormat="1">
      <c r="B881" s="265"/>
      <c r="C881" s="266"/>
      <c r="D881" s="252" t="s">
        <v>428</v>
      </c>
      <c r="E881" s="267" t="s">
        <v>21</v>
      </c>
      <c r="F881" s="268" t="s">
        <v>422</v>
      </c>
      <c r="G881" s="266"/>
      <c r="H881" s="269">
        <v>4</v>
      </c>
      <c r="I881" s="270"/>
      <c r="J881" s="266"/>
      <c r="K881" s="266"/>
      <c r="L881" s="271"/>
      <c r="M881" s="272"/>
      <c r="N881" s="273"/>
      <c r="O881" s="273"/>
      <c r="P881" s="273"/>
      <c r="Q881" s="273"/>
      <c r="R881" s="273"/>
      <c r="S881" s="273"/>
      <c r="T881" s="274"/>
      <c r="AT881" s="275" t="s">
        <v>428</v>
      </c>
      <c r="AU881" s="275" t="s">
        <v>86</v>
      </c>
      <c r="AV881" s="13" t="s">
        <v>86</v>
      </c>
      <c r="AW881" s="13" t="s">
        <v>39</v>
      </c>
      <c r="AX881" s="13" t="s">
        <v>83</v>
      </c>
      <c r="AY881" s="275" t="s">
        <v>414</v>
      </c>
    </row>
    <row r="882" s="1" customFormat="1" ht="16.5" customHeight="1">
      <c r="B882" s="47"/>
      <c r="C882" s="240" t="s">
        <v>2169</v>
      </c>
      <c r="D882" s="240" t="s">
        <v>418</v>
      </c>
      <c r="E882" s="241" t="s">
        <v>7563</v>
      </c>
      <c r="F882" s="242" t="s">
        <v>7564</v>
      </c>
      <c r="G882" s="243" t="s">
        <v>4084</v>
      </c>
      <c r="H882" s="244">
        <v>212</v>
      </c>
      <c r="I882" s="245"/>
      <c r="J882" s="246">
        <f>ROUND(I882*H882,2)</f>
        <v>0</v>
      </c>
      <c r="K882" s="242" t="s">
        <v>21</v>
      </c>
      <c r="L882" s="73"/>
      <c r="M882" s="247" t="s">
        <v>21</v>
      </c>
      <c r="N882" s="248" t="s">
        <v>47</v>
      </c>
      <c r="O882" s="48"/>
      <c r="P882" s="249">
        <f>O882*H882</f>
        <v>0</v>
      </c>
      <c r="Q882" s="249">
        <v>0</v>
      </c>
      <c r="R882" s="249">
        <f>Q882*H882</f>
        <v>0</v>
      </c>
      <c r="S882" s="249">
        <v>0</v>
      </c>
      <c r="T882" s="250">
        <f>S882*H882</f>
        <v>0</v>
      </c>
      <c r="AR882" s="25" t="s">
        <v>690</v>
      </c>
      <c r="AT882" s="25" t="s">
        <v>418</v>
      </c>
      <c r="AU882" s="25" t="s">
        <v>86</v>
      </c>
      <c r="AY882" s="25" t="s">
        <v>414</v>
      </c>
      <c r="BE882" s="251">
        <f>IF(N882="základní",J882,0)</f>
        <v>0</v>
      </c>
      <c r="BF882" s="251">
        <f>IF(N882="snížená",J882,0)</f>
        <v>0</v>
      </c>
      <c r="BG882" s="251">
        <f>IF(N882="zákl. přenesená",J882,0)</f>
        <v>0</v>
      </c>
      <c r="BH882" s="251">
        <f>IF(N882="sníž. přenesená",J882,0)</f>
        <v>0</v>
      </c>
      <c r="BI882" s="251">
        <f>IF(N882="nulová",J882,0)</f>
        <v>0</v>
      </c>
      <c r="BJ882" s="25" t="s">
        <v>83</v>
      </c>
      <c r="BK882" s="251">
        <f>ROUND(I882*H882,2)</f>
        <v>0</v>
      </c>
      <c r="BL882" s="25" t="s">
        <v>690</v>
      </c>
      <c r="BM882" s="25" t="s">
        <v>7565</v>
      </c>
    </row>
    <row r="883" s="12" customFormat="1">
      <c r="B883" s="255"/>
      <c r="C883" s="256"/>
      <c r="D883" s="252" t="s">
        <v>428</v>
      </c>
      <c r="E883" s="257" t="s">
        <v>21</v>
      </c>
      <c r="F883" s="258" t="s">
        <v>6992</v>
      </c>
      <c r="G883" s="256"/>
      <c r="H883" s="257" t="s">
        <v>21</v>
      </c>
      <c r="I883" s="259"/>
      <c r="J883" s="256"/>
      <c r="K883" s="256"/>
      <c r="L883" s="260"/>
      <c r="M883" s="261"/>
      <c r="N883" s="262"/>
      <c r="O883" s="262"/>
      <c r="P883" s="262"/>
      <c r="Q883" s="262"/>
      <c r="R883" s="262"/>
      <c r="S883" s="262"/>
      <c r="T883" s="263"/>
      <c r="AT883" s="264" t="s">
        <v>428</v>
      </c>
      <c r="AU883" s="264" t="s">
        <v>86</v>
      </c>
      <c r="AV883" s="12" t="s">
        <v>83</v>
      </c>
      <c r="AW883" s="12" t="s">
        <v>39</v>
      </c>
      <c r="AX883" s="12" t="s">
        <v>76</v>
      </c>
      <c r="AY883" s="264" t="s">
        <v>414</v>
      </c>
    </row>
    <row r="884" s="13" customFormat="1">
      <c r="B884" s="265"/>
      <c r="C884" s="266"/>
      <c r="D884" s="252" t="s">
        <v>428</v>
      </c>
      <c r="E884" s="267" t="s">
        <v>21</v>
      </c>
      <c r="F884" s="268" t="s">
        <v>2131</v>
      </c>
      <c r="G884" s="266"/>
      <c r="H884" s="269">
        <v>212</v>
      </c>
      <c r="I884" s="270"/>
      <c r="J884" s="266"/>
      <c r="K884" s="266"/>
      <c r="L884" s="271"/>
      <c r="M884" s="272"/>
      <c r="N884" s="273"/>
      <c r="O884" s="273"/>
      <c r="P884" s="273"/>
      <c r="Q884" s="273"/>
      <c r="R884" s="273"/>
      <c r="S884" s="273"/>
      <c r="T884" s="274"/>
      <c r="AT884" s="275" t="s">
        <v>428</v>
      </c>
      <c r="AU884" s="275" t="s">
        <v>86</v>
      </c>
      <c r="AV884" s="13" t="s">
        <v>86</v>
      </c>
      <c r="AW884" s="13" t="s">
        <v>39</v>
      </c>
      <c r="AX884" s="13" t="s">
        <v>76</v>
      </c>
      <c r="AY884" s="275" t="s">
        <v>414</v>
      </c>
    </row>
    <row r="885" s="15" customFormat="1">
      <c r="B885" s="287"/>
      <c r="C885" s="288"/>
      <c r="D885" s="252" t="s">
        <v>428</v>
      </c>
      <c r="E885" s="289" t="s">
        <v>21</v>
      </c>
      <c r="F885" s="290" t="s">
        <v>235</v>
      </c>
      <c r="G885" s="288"/>
      <c r="H885" s="291">
        <v>212</v>
      </c>
      <c r="I885" s="292"/>
      <c r="J885" s="288"/>
      <c r="K885" s="288"/>
      <c r="L885" s="293"/>
      <c r="M885" s="294"/>
      <c r="N885" s="295"/>
      <c r="O885" s="295"/>
      <c r="P885" s="295"/>
      <c r="Q885" s="295"/>
      <c r="R885" s="295"/>
      <c r="S885" s="295"/>
      <c r="T885" s="296"/>
      <c r="AT885" s="297" t="s">
        <v>428</v>
      </c>
      <c r="AU885" s="297" t="s">
        <v>86</v>
      </c>
      <c r="AV885" s="15" t="s">
        <v>422</v>
      </c>
      <c r="AW885" s="15" t="s">
        <v>39</v>
      </c>
      <c r="AX885" s="15" t="s">
        <v>83</v>
      </c>
      <c r="AY885" s="297" t="s">
        <v>414</v>
      </c>
    </row>
    <row r="886" s="1" customFormat="1" ht="16.5" customHeight="1">
      <c r="B886" s="47"/>
      <c r="C886" s="240" t="s">
        <v>2175</v>
      </c>
      <c r="D886" s="240" t="s">
        <v>418</v>
      </c>
      <c r="E886" s="241" t="s">
        <v>7566</v>
      </c>
      <c r="F886" s="242" t="s">
        <v>7567</v>
      </c>
      <c r="G886" s="243" t="s">
        <v>4084</v>
      </c>
      <c r="H886" s="244">
        <v>90</v>
      </c>
      <c r="I886" s="245"/>
      <c r="J886" s="246">
        <f>ROUND(I886*H886,2)</f>
        <v>0</v>
      </c>
      <c r="K886" s="242" t="s">
        <v>21</v>
      </c>
      <c r="L886" s="73"/>
      <c r="M886" s="247" t="s">
        <v>21</v>
      </c>
      <c r="N886" s="248" t="s">
        <v>47</v>
      </c>
      <c r="O886" s="48"/>
      <c r="P886" s="249">
        <f>O886*H886</f>
        <v>0</v>
      </c>
      <c r="Q886" s="249">
        <v>0</v>
      </c>
      <c r="R886" s="249">
        <f>Q886*H886</f>
        <v>0</v>
      </c>
      <c r="S886" s="249">
        <v>0</v>
      </c>
      <c r="T886" s="250">
        <f>S886*H886</f>
        <v>0</v>
      </c>
      <c r="AR886" s="25" t="s">
        <v>690</v>
      </c>
      <c r="AT886" s="25" t="s">
        <v>418</v>
      </c>
      <c r="AU886" s="25" t="s">
        <v>86</v>
      </c>
      <c r="AY886" s="25" t="s">
        <v>414</v>
      </c>
      <c r="BE886" s="251">
        <f>IF(N886="základní",J886,0)</f>
        <v>0</v>
      </c>
      <c r="BF886" s="251">
        <f>IF(N886="snížená",J886,0)</f>
        <v>0</v>
      </c>
      <c r="BG886" s="251">
        <f>IF(N886="zákl. přenesená",J886,0)</f>
        <v>0</v>
      </c>
      <c r="BH886" s="251">
        <f>IF(N886="sníž. přenesená",J886,0)</f>
        <v>0</v>
      </c>
      <c r="BI886" s="251">
        <f>IF(N886="nulová",J886,0)</f>
        <v>0</v>
      </c>
      <c r="BJ886" s="25" t="s">
        <v>83</v>
      </c>
      <c r="BK886" s="251">
        <f>ROUND(I886*H886,2)</f>
        <v>0</v>
      </c>
      <c r="BL886" s="25" t="s">
        <v>690</v>
      </c>
      <c r="BM886" s="25" t="s">
        <v>7568</v>
      </c>
    </row>
    <row r="887" s="12" customFormat="1">
      <c r="B887" s="255"/>
      <c r="C887" s="256"/>
      <c r="D887" s="252" t="s">
        <v>428</v>
      </c>
      <c r="E887" s="257" t="s">
        <v>21</v>
      </c>
      <c r="F887" s="258" t="s">
        <v>6992</v>
      </c>
      <c r="G887" s="256"/>
      <c r="H887" s="257" t="s">
        <v>21</v>
      </c>
      <c r="I887" s="259"/>
      <c r="J887" s="256"/>
      <c r="K887" s="256"/>
      <c r="L887" s="260"/>
      <c r="M887" s="261"/>
      <c r="N887" s="262"/>
      <c r="O887" s="262"/>
      <c r="P887" s="262"/>
      <c r="Q887" s="262"/>
      <c r="R887" s="262"/>
      <c r="S887" s="262"/>
      <c r="T887" s="263"/>
      <c r="AT887" s="264" t="s">
        <v>428</v>
      </c>
      <c r="AU887" s="264" t="s">
        <v>86</v>
      </c>
      <c r="AV887" s="12" t="s">
        <v>83</v>
      </c>
      <c r="AW887" s="12" t="s">
        <v>39</v>
      </c>
      <c r="AX887" s="12" t="s">
        <v>76</v>
      </c>
      <c r="AY887" s="264" t="s">
        <v>414</v>
      </c>
    </row>
    <row r="888" s="13" customFormat="1">
      <c r="B888" s="265"/>
      <c r="C888" s="266"/>
      <c r="D888" s="252" t="s">
        <v>428</v>
      </c>
      <c r="E888" s="267" t="s">
        <v>21</v>
      </c>
      <c r="F888" s="268" t="s">
        <v>1247</v>
      </c>
      <c r="G888" s="266"/>
      <c r="H888" s="269">
        <v>90</v>
      </c>
      <c r="I888" s="270"/>
      <c r="J888" s="266"/>
      <c r="K888" s="266"/>
      <c r="L888" s="271"/>
      <c r="M888" s="272"/>
      <c r="N888" s="273"/>
      <c r="O888" s="273"/>
      <c r="P888" s="273"/>
      <c r="Q888" s="273"/>
      <c r="R888" s="273"/>
      <c r="S888" s="273"/>
      <c r="T888" s="274"/>
      <c r="AT888" s="275" t="s">
        <v>428</v>
      </c>
      <c r="AU888" s="275" t="s">
        <v>86</v>
      </c>
      <c r="AV888" s="13" t="s">
        <v>86</v>
      </c>
      <c r="AW888" s="13" t="s">
        <v>39</v>
      </c>
      <c r="AX888" s="13" t="s">
        <v>83</v>
      </c>
      <c r="AY888" s="275" t="s">
        <v>414</v>
      </c>
    </row>
    <row r="889" s="1" customFormat="1" ht="16.5" customHeight="1">
      <c r="B889" s="47"/>
      <c r="C889" s="240" t="s">
        <v>2180</v>
      </c>
      <c r="D889" s="240" t="s">
        <v>418</v>
      </c>
      <c r="E889" s="241" t="s">
        <v>7569</v>
      </c>
      <c r="F889" s="242" t="s">
        <v>7570</v>
      </c>
      <c r="G889" s="243" t="s">
        <v>4084</v>
      </c>
      <c r="H889" s="244">
        <v>66</v>
      </c>
      <c r="I889" s="245"/>
      <c r="J889" s="246">
        <f>ROUND(I889*H889,2)</f>
        <v>0</v>
      </c>
      <c r="K889" s="242" t="s">
        <v>21</v>
      </c>
      <c r="L889" s="73"/>
      <c r="M889" s="247" t="s">
        <v>21</v>
      </c>
      <c r="N889" s="248" t="s">
        <v>47</v>
      </c>
      <c r="O889" s="48"/>
      <c r="P889" s="249">
        <f>O889*H889</f>
        <v>0</v>
      </c>
      <c r="Q889" s="249">
        <v>0</v>
      </c>
      <c r="R889" s="249">
        <f>Q889*H889</f>
        <v>0</v>
      </c>
      <c r="S889" s="249">
        <v>0</v>
      </c>
      <c r="T889" s="250">
        <f>S889*H889</f>
        <v>0</v>
      </c>
      <c r="AR889" s="25" t="s">
        <v>690</v>
      </c>
      <c r="AT889" s="25" t="s">
        <v>418</v>
      </c>
      <c r="AU889" s="25" t="s">
        <v>86</v>
      </c>
      <c r="AY889" s="25" t="s">
        <v>414</v>
      </c>
      <c r="BE889" s="251">
        <f>IF(N889="základní",J889,0)</f>
        <v>0</v>
      </c>
      <c r="BF889" s="251">
        <f>IF(N889="snížená",J889,0)</f>
        <v>0</v>
      </c>
      <c r="BG889" s="251">
        <f>IF(N889="zákl. přenesená",J889,0)</f>
        <v>0</v>
      </c>
      <c r="BH889" s="251">
        <f>IF(N889="sníž. přenesená",J889,0)</f>
        <v>0</v>
      </c>
      <c r="BI889" s="251">
        <f>IF(N889="nulová",J889,0)</f>
        <v>0</v>
      </c>
      <c r="BJ889" s="25" t="s">
        <v>83</v>
      </c>
      <c r="BK889" s="251">
        <f>ROUND(I889*H889,2)</f>
        <v>0</v>
      </c>
      <c r="BL889" s="25" t="s">
        <v>690</v>
      </c>
      <c r="BM889" s="25" t="s">
        <v>7571</v>
      </c>
    </row>
    <row r="890" s="12" customFormat="1">
      <c r="B890" s="255"/>
      <c r="C890" s="256"/>
      <c r="D890" s="252" t="s">
        <v>428</v>
      </c>
      <c r="E890" s="257" t="s">
        <v>21</v>
      </c>
      <c r="F890" s="258" t="s">
        <v>6992</v>
      </c>
      <c r="G890" s="256"/>
      <c r="H890" s="257" t="s">
        <v>21</v>
      </c>
      <c r="I890" s="259"/>
      <c r="J890" s="256"/>
      <c r="K890" s="256"/>
      <c r="L890" s="260"/>
      <c r="M890" s="261"/>
      <c r="N890" s="262"/>
      <c r="O890" s="262"/>
      <c r="P890" s="262"/>
      <c r="Q890" s="262"/>
      <c r="R890" s="262"/>
      <c r="S890" s="262"/>
      <c r="T890" s="263"/>
      <c r="AT890" s="264" t="s">
        <v>428</v>
      </c>
      <c r="AU890" s="264" t="s">
        <v>86</v>
      </c>
      <c r="AV890" s="12" t="s">
        <v>83</v>
      </c>
      <c r="AW890" s="12" t="s">
        <v>39</v>
      </c>
      <c r="AX890" s="12" t="s">
        <v>76</v>
      </c>
      <c r="AY890" s="264" t="s">
        <v>414</v>
      </c>
    </row>
    <row r="891" s="13" customFormat="1">
      <c r="B891" s="265"/>
      <c r="C891" s="266"/>
      <c r="D891" s="252" t="s">
        <v>428</v>
      </c>
      <c r="E891" s="267" t="s">
        <v>21</v>
      </c>
      <c r="F891" s="268" t="s">
        <v>1136</v>
      </c>
      <c r="G891" s="266"/>
      <c r="H891" s="269">
        <v>66</v>
      </c>
      <c r="I891" s="270"/>
      <c r="J891" s="266"/>
      <c r="K891" s="266"/>
      <c r="L891" s="271"/>
      <c r="M891" s="272"/>
      <c r="N891" s="273"/>
      <c r="O891" s="273"/>
      <c r="P891" s="273"/>
      <c r="Q891" s="273"/>
      <c r="R891" s="273"/>
      <c r="S891" s="273"/>
      <c r="T891" s="274"/>
      <c r="AT891" s="275" t="s">
        <v>428</v>
      </c>
      <c r="AU891" s="275" t="s">
        <v>86</v>
      </c>
      <c r="AV891" s="13" t="s">
        <v>86</v>
      </c>
      <c r="AW891" s="13" t="s">
        <v>39</v>
      </c>
      <c r="AX891" s="13" t="s">
        <v>76</v>
      </c>
      <c r="AY891" s="275" t="s">
        <v>414</v>
      </c>
    </row>
    <row r="892" s="15" customFormat="1">
      <c r="B892" s="287"/>
      <c r="C892" s="288"/>
      <c r="D892" s="252" t="s">
        <v>428</v>
      </c>
      <c r="E892" s="289" t="s">
        <v>21</v>
      </c>
      <c r="F892" s="290" t="s">
        <v>235</v>
      </c>
      <c r="G892" s="288"/>
      <c r="H892" s="291">
        <v>66</v>
      </c>
      <c r="I892" s="292"/>
      <c r="J892" s="288"/>
      <c r="K892" s="288"/>
      <c r="L892" s="293"/>
      <c r="M892" s="294"/>
      <c r="N892" s="295"/>
      <c r="O892" s="295"/>
      <c r="P892" s="295"/>
      <c r="Q892" s="295"/>
      <c r="R892" s="295"/>
      <c r="S892" s="295"/>
      <c r="T892" s="296"/>
      <c r="AT892" s="297" t="s">
        <v>428</v>
      </c>
      <c r="AU892" s="297" t="s">
        <v>86</v>
      </c>
      <c r="AV892" s="15" t="s">
        <v>422</v>
      </c>
      <c r="AW892" s="15" t="s">
        <v>39</v>
      </c>
      <c r="AX892" s="15" t="s">
        <v>83</v>
      </c>
      <c r="AY892" s="297" t="s">
        <v>414</v>
      </c>
    </row>
    <row r="893" s="1" customFormat="1" ht="16.5" customHeight="1">
      <c r="B893" s="47"/>
      <c r="C893" s="240" t="s">
        <v>157</v>
      </c>
      <c r="D893" s="240" t="s">
        <v>418</v>
      </c>
      <c r="E893" s="241" t="s">
        <v>7572</v>
      </c>
      <c r="F893" s="242" t="s">
        <v>7573</v>
      </c>
      <c r="G893" s="243" t="s">
        <v>4084</v>
      </c>
      <c r="H893" s="244">
        <v>245</v>
      </c>
      <c r="I893" s="245"/>
      <c r="J893" s="246">
        <f>ROUND(I893*H893,2)</f>
        <v>0</v>
      </c>
      <c r="K893" s="242" t="s">
        <v>21</v>
      </c>
      <c r="L893" s="73"/>
      <c r="M893" s="247" t="s">
        <v>21</v>
      </c>
      <c r="N893" s="248" t="s">
        <v>47</v>
      </c>
      <c r="O893" s="48"/>
      <c r="P893" s="249">
        <f>O893*H893</f>
        <v>0</v>
      </c>
      <c r="Q893" s="249">
        <v>0</v>
      </c>
      <c r="R893" s="249">
        <f>Q893*H893</f>
        <v>0</v>
      </c>
      <c r="S893" s="249">
        <v>0</v>
      </c>
      <c r="T893" s="250">
        <f>S893*H893</f>
        <v>0</v>
      </c>
      <c r="AR893" s="25" t="s">
        <v>690</v>
      </c>
      <c r="AT893" s="25" t="s">
        <v>418</v>
      </c>
      <c r="AU893" s="25" t="s">
        <v>86</v>
      </c>
      <c r="AY893" s="25" t="s">
        <v>414</v>
      </c>
      <c r="BE893" s="251">
        <f>IF(N893="základní",J893,0)</f>
        <v>0</v>
      </c>
      <c r="BF893" s="251">
        <f>IF(N893="snížená",J893,0)</f>
        <v>0</v>
      </c>
      <c r="BG893" s="251">
        <f>IF(N893="zákl. přenesená",J893,0)</f>
        <v>0</v>
      </c>
      <c r="BH893" s="251">
        <f>IF(N893="sníž. přenesená",J893,0)</f>
        <v>0</v>
      </c>
      <c r="BI893" s="251">
        <f>IF(N893="nulová",J893,0)</f>
        <v>0</v>
      </c>
      <c r="BJ893" s="25" t="s">
        <v>83</v>
      </c>
      <c r="BK893" s="251">
        <f>ROUND(I893*H893,2)</f>
        <v>0</v>
      </c>
      <c r="BL893" s="25" t="s">
        <v>690</v>
      </c>
      <c r="BM893" s="25" t="s">
        <v>7574</v>
      </c>
    </row>
    <row r="894" s="12" customFormat="1">
      <c r="B894" s="255"/>
      <c r="C894" s="256"/>
      <c r="D894" s="252" t="s">
        <v>428</v>
      </c>
      <c r="E894" s="257" t="s">
        <v>21</v>
      </c>
      <c r="F894" s="258" t="s">
        <v>6992</v>
      </c>
      <c r="G894" s="256"/>
      <c r="H894" s="257" t="s">
        <v>21</v>
      </c>
      <c r="I894" s="259"/>
      <c r="J894" s="256"/>
      <c r="K894" s="256"/>
      <c r="L894" s="260"/>
      <c r="M894" s="261"/>
      <c r="N894" s="262"/>
      <c r="O894" s="262"/>
      <c r="P894" s="262"/>
      <c r="Q894" s="262"/>
      <c r="R894" s="262"/>
      <c r="S894" s="262"/>
      <c r="T894" s="263"/>
      <c r="AT894" s="264" t="s">
        <v>428</v>
      </c>
      <c r="AU894" s="264" t="s">
        <v>86</v>
      </c>
      <c r="AV894" s="12" t="s">
        <v>83</v>
      </c>
      <c r="AW894" s="12" t="s">
        <v>39</v>
      </c>
      <c r="AX894" s="12" t="s">
        <v>76</v>
      </c>
      <c r="AY894" s="264" t="s">
        <v>414</v>
      </c>
    </row>
    <row r="895" s="13" customFormat="1">
      <c r="B895" s="265"/>
      <c r="C895" s="266"/>
      <c r="D895" s="252" t="s">
        <v>428</v>
      </c>
      <c r="E895" s="267" t="s">
        <v>21</v>
      </c>
      <c r="F895" s="268" t="s">
        <v>2352</v>
      </c>
      <c r="G895" s="266"/>
      <c r="H895" s="269">
        <v>245</v>
      </c>
      <c r="I895" s="270"/>
      <c r="J895" s="266"/>
      <c r="K895" s="266"/>
      <c r="L895" s="271"/>
      <c r="M895" s="272"/>
      <c r="N895" s="273"/>
      <c r="O895" s="273"/>
      <c r="P895" s="273"/>
      <c r="Q895" s="273"/>
      <c r="R895" s="273"/>
      <c r="S895" s="273"/>
      <c r="T895" s="274"/>
      <c r="AT895" s="275" t="s">
        <v>428</v>
      </c>
      <c r="AU895" s="275" t="s">
        <v>86</v>
      </c>
      <c r="AV895" s="13" t="s">
        <v>86</v>
      </c>
      <c r="AW895" s="13" t="s">
        <v>39</v>
      </c>
      <c r="AX895" s="13" t="s">
        <v>83</v>
      </c>
      <c r="AY895" s="275" t="s">
        <v>414</v>
      </c>
    </row>
    <row r="896" s="1" customFormat="1" ht="16.5" customHeight="1">
      <c r="B896" s="47"/>
      <c r="C896" s="240" t="s">
        <v>2188</v>
      </c>
      <c r="D896" s="240" t="s">
        <v>418</v>
      </c>
      <c r="E896" s="241" t="s">
        <v>7575</v>
      </c>
      <c r="F896" s="242" t="s">
        <v>7576</v>
      </c>
      <c r="G896" s="243" t="s">
        <v>4084</v>
      </c>
      <c r="H896" s="244">
        <v>430</v>
      </c>
      <c r="I896" s="245"/>
      <c r="J896" s="246">
        <f>ROUND(I896*H896,2)</f>
        <v>0</v>
      </c>
      <c r="K896" s="242" t="s">
        <v>21</v>
      </c>
      <c r="L896" s="73"/>
      <c r="M896" s="247" t="s">
        <v>21</v>
      </c>
      <c r="N896" s="248" t="s">
        <v>47</v>
      </c>
      <c r="O896" s="48"/>
      <c r="P896" s="249">
        <f>O896*H896</f>
        <v>0</v>
      </c>
      <c r="Q896" s="249">
        <v>0</v>
      </c>
      <c r="R896" s="249">
        <f>Q896*H896</f>
        <v>0</v>
      </c>
      <c r="S896" s="249">
        <v>0</v>
      </c>
      <c r="T896" s="250">
        <f>S896*H896</f>
        <v>0</v>
      </c>
      <c r="AR896" s="25" t="s">
        <v>690</v>
      </c>
      <c r="AT896" s="25" t="s">
        <v>418</v>
      </c>
      <c r="AU896" s="25" t="s">
        <v>86</v>
      </c>
      <c r="AY896" s="25" t="s">
        <v>414</v>
      </c>
      <c r="BE896" s="251">
        <f>IF(N896="základní",J896,0)</f>
        <v>0</v>
      </c>
      <c r="BF896" s="251">
        <f>IF(N896="snížená",J896,0)</f>
        <v>0</v>
      </c>
      <c r="BG896" s="251">
        <f>IF(N896="zákl. přenesená",J896,0)</f>
        <v>0</v>
      </c>
      <c r="BH896" s="251">
        <f>IF(N896="sníž. přenesená",J896,0)</f>
        <v>0</v>
      </c>
      <c r="BI896" s="251">
        <f>IF(N896="nulová",J896,0)</f>
        <v>0</v>
      </c>
      <c r="BJ896" s="25" t="s">
        <v>83</v>
      </c>
      <c r="BK896" s="251">
        <f>ROUND(I896*H896,2)</f>
        <v>0</v>
      </c>
      <c r="BL896" s="25" t="s">
        <v>690</v>
      </c>
      <c r="BM896" s="25" t="s">
        <v>7577</v>
      </c>
    </row>
    <row r="897" s="12" customFormat="1">
      <c r="B897" s="255"/>
      <c r="C897" s="256"/>
      <c r="D897" s="252" t="s">
        <v>428</v>
      </c>
      <c r="E897" s="257" t="s">
        <v>21</v>
      </c>
      <c r="F897" s="258" t="s">
        <v>6992</v>
      </c>
      <c r="G897" s="256"/>
      <c r="H897" s="257" t="s">
        <v>21</v>
      </c>
      <c r="I897" s="259"/>
      <c r="J897" s="256"/>
      <c r="K897" s="256"/>
      <c r="L897" s="260"/>
      <c r="M897" s="261"/>
      <c r="N897" s="262"/>
      <c r="O897" s="262"/>
      <c r="P897" s="262"/>
      <c r="Q897" s="262"/>
      <c r="R897" s="262"/>
      <c r="S897" s="262"/>
      <c r="T897" s="263"/>
      <c r="AT897" s="264" t="s">
        <v>428</v>
      </c>
      <c r="AU897" s="264" t="s">
        <v>86</v>
      </c>
      <c r="AV897" s="12" t="s">
        <v>83</v>
      </c>
      <c r="AW897" s="12" t="s">
        <v>39</v>
      </c>
      <c r="AX897" s="12" t="s">
        <v>76</v>
      </c>
      <c r="AY897" s="264" t="s">
        <v>414</v>
      </c>
    </row>
    <row r="898" s="13" customFormat="1">
      <c r="B898" s="265"/>
      <c r="C898" s="266"/>
      <c r="D898" s="252" t="s">
        <v>428</v>
      </c>
      <c r="E898" s="267" t="s">
        <v>21</v>
      </c>
      <c r="F898" s="268" t="s">
        <v>3348</v>
      </c>
      <c r="G898" s="266"/>
      <c r="H898" s="269">
        <v>430</v>
      </c>
      <c r="I898" s="270"/>
      <c r="J898" s="266"/>
      <c r="K898" s="266"/>
      <c r="L898" s="271"/>
      <c r="M898" s="272"/>
      <c r="N898" s="273"/>
      <c r="O898" s="273"/>
      <c r="P898" s="273"/>
      <c r="Q898" s="273"/>
      <c r="R898" s="273"/>
      <c r="S898" s="273"/>
      <c r="T898" s="274"/>
      <c r="AT898" s="275" t="s">
        <v>428</v>
      </c>
      <c r="AU898" s="275" t="s">
        <v>86</v>
      </c>
      <c r="AV898" s="13" t="s">
        <v>86</v>
      </c>
      <c r="AW898" s="13" t="s">
        <v>39</v>
      </c>
      <c r="AX898" s="13" t="s">
        <v>76</v>
      </c>
      <c r="AY898" s="275" t="s">
        <v>414</v>
      </c>
    </row>
    <row r="899" s="15" customFormat="1">
      <c r="B899" s="287"/>
      <c r="C899" s="288"/>
      <c r="D899" s="252" t="s">
        <v>428</v>
      </c>
      <c r="E899" s="289" t="s">
        <v>21</v>
      </c>
      <c r="F899" s="290" t="s">
        <v>235</v>
      </c>
      <c r="G899" s="288"/>
      <c r="H899" s="291">
        <v>430</v>
      </c>
      <c r="I899" s="292"/>
      <c r="J899" s="288"/>
      <c r="K899" s="288"/>
      <c r="L899" s="293"/>
      <c r="M899" s="294"/>
      <c r="N899" s="295"/>
      <c r="O899" s="295"/>
      <c r="P899" s="295"/>
      <c r="Q899" s="295"/>
      <c r="R899" s="295"/>
      <c r="S899" s="295"/>
      <c r="T899" s="296"/>
      <c r="AT899" s="297" t="s">
        <v>428</v>
      </c>
      <c r="AU899" s="297" t="s">
        <v>86</v>
      </c>
      <c r="AV899" s="15" t="s">
        <v>422</v>
      </c>
      <c r="AW899" s="15" t="s">
        <v>39</v>
      </c>
      <c r="AX899" s="15" t="s">
        <v>83</v>
      </c>
      <c r="AY899" s="297" t="s">
        <v>414</v>
      </c>
    </row>
    <row r="900" s="1" customFormat="1" ht="16.5" customHeight="1">
      <c r="B900" s="47"/>
      <c r="C900" s="240" t="s">
        <v>2193</v>
      </c>
      <c r="D900" s="240" t="s">
        <v>418</v>
      </c>
      <c r="E900" s="241" t="s">
        <v>7578</v>
      </c>
      <c r="F900" s="242" t="s">
        <v>7579</v>
      </c>
      <c r="G900" s="243" t="s">
        <v>4084</v>
      </c>
      <c r="H900" s="244">
        <v>14</v>
      </c>
      <c r="I900" s="245"/>
      <c r="J900" s="246">
        <f>ROUND(I900*H900,2)</f>
        <v>0</v>
      </c>
      <c r="K900" s="242" t="s">
        <v>21</v>
      </c>
      <c r="L900" s="73"/>
      <c r="M900" s="247" t="s">
        <v>21</v>
      </c>
      <c r="N900" s="248" t="s">
        <v>47</v>
      </c>
      <c r="O900" s="48"/>
      <c r="P900" s="249">
        <f>O900*H900</f>
        <v>0</v>
      </c>
      <c r="Q900" s="249">
        <v>0</v>
      </c>
      <c r="R900" s="249">
        <f>Q900*H900</f>
        <v>0</v>
      </c>
      <c r="S900" s="249">
        <v>0</v>
      </c>
      <c r="T900" s="250">
        <f>S900*H900</f>
        <v>0</v>
      </c>
      <c r="AR900" s="25" t="s">
        <v>690</v>
      </c>
      <c r="AT900" s="25" t="s">
        <v>418</v>
      </c>
      <c r="AU900" s="25" t="s">
        <v>86</v>
      </c>
      <c r="AY900" s="25" t="s">
        <v>414</v>
      </c>
      <c r="BE900" s="251">
        <f>IF(N900="základní",J900,0)</f>
        <v>0</v>
      </c>
      <c r="BF900" s="251">
        <f>IF(N900="snížená",J900,0)</f>
        <v>0</v>
      </c>
      <c r="BG900" s="251">
        <f>IF(N900="zákl. přenesená",J900,0)</f>
        <v>0</v>
      </c>
      <c r="BH900" s="251">
        <f>IF(N900="sníž. přenesená",J900,0)</f>
        <v>0</v>
      </c>
      <c r="BI900" s="251">
        <f>IF(N900="nulová",J900,0)</f>
        <v>0</v>
      </c>
      <c r="BJ900" s="25" t="s">
        <v>83</v>
      </c>
      <c r="BK900" s="251">
        <f>ROUND(I900*H900,2)</f>
        <v>0</v>
      </c>
      <c r="BL900" s="25" t="s">
        <v>690</v>
      </c>
      <c r="BM900" s="25" t="s">
        <v>7580</v>
      </c>
    </row>
    <row r="901" s="12" customFormat="1">
      <c r="B901" s="255"/>
      <c r="C901" s="256"/>
      <c r="D901" s="252" t="s">
        <v>428</v>
      </c>
      <c r="E901" s="257" t="s">
        <v>21</v>
      </c>
      <c r="F901" s="258" t="s">
        <v>6992</v>
      </c>
      <c r="G901" s="256"/>
      <c r="H901" s="257" t="s">
        <v>21</v>
      </c>
      <c r="I901" s="259"/>
      <c r="J901" s="256"/>
      <c r="K901" s="256"/>
      <c r="L901" s="260"/>
      <c r="M901" s="261"/>
      <c r="N901" s="262"/>
      <c r="O901" s="262"/>
      <c r="P901" s="262"/>
      <c r="Q901" s="262"/>
      <c r="R901" s="262"/>
      <c r="S901" s="262"/>
      <c r="T901" s="263"/>
      <c r="AT901" s="264" t="s">
        <v>428</v>
      </c>
      <c r="AU901" s="264" t="s">
        <v>86</v>
      </c>
      <c r="AV901" s="12" t="s">
        <v>83</v>
      </c>
      <c r="AW901" s="12" t="s">
        <v>39</v>
      </c>
      <c r="AX901" s="12" t="s">
        <v>76</v>
      </c>
      <c r="AY901" s="264" t="s">
        <v>414</v>
      </c>
    </row>
    <row r="902" s="13" customFormat="1">
      <c r="B902" s="265"/>
      <c r="C902" s="266"/>
      <c r="D902" s="252" t="s">
        <v>428</v>
      </c>
      <c r="E902" s="267" t="s">
        <v>21</v>
      </c>
      <c r="F902" s="268" t="s">
        <v>675</v>
      </c>
      <c r="G902" s="266"/>
      <c r="H902" s="269">
        <v>14</v>
      </c>
      <c r="I902" s="270"/>
      <c r="J902" s="266"/>
      <c r="K902" s="266"/>
      <c r="L902" s="271"/>
      <c r="M902" s="272"/>
      <c r="N902" s="273"/>
      <c r="O902" s="273"/>
      <c r="P902" s="273"/>
      <c r="Q902" s="273"/>
      <c r="R902" s="273"/>
      <c r="S902" s="273"/>
      <c r="T902" s="274"/>
      <c r="AT902" s="275" t="s">
        <v>428</v>
      </c>
      <c r="AU902" s="275" t="s">
        <v>86</v>
      </c>
      <c r="AV902" s="13" t="s">
        <v>86</v>
      </c>
      <c r="AW902" s="13" t="s">
        <v>39</v>
      </c>
      <c r="AX902" s="13" t="s">
        <v>83</v>
      </c>
      <c r="AY902" s="275" t="s">
        <v>414</v>
      </c>
    </row>
    <row r="903" s="1" customFormat="1" ht="16.5" customHeight="1">
      <c r="B903" s="47"/>
      <c r="C903" s="240" t="s">
        <v>2197</v>
      </c>
      <c r="D903" s="240" t="s">
        <v>418</v>
      </c>
      <c r="E903" s="241" t="s">
        <v>7581</v>
      </c>
      <c r="F903" s="242" t="s">
        <v>7582</v>
      </c>
      <c r="G903" s="243" t="s">
        <v>4084</v>
      </c>
      <c r="H903" s="244">
        <v>10</v>
      </c>
      <c r="I903" s="245"/>
      <c r="J903" s="246">
        <f>ROUND(I903*H903,2)</f>
        <v>0</v>
      </c>
      <c r="K903" s="242" t="s">
        <v>21</v>
      </c>
      <c r="L903" s="73"/>
      <c r="M903" s="247" t="s">
        <v>21</v>
      </c>
      <c r="N903" s="248" t="s">
        <v>47</v>
      </c>
      <c r="O903" s="48"/>
      <c r="P903" s="249">
        <f>O903*H903</f>
        <v>0</v>
      </c>
      <c r="Q903" s="249">
        <v>0</v>
      </c>
      <c r="R903" s="249">
        <f>Q903*H903</f>
        <v>0</v>
      </c>
      <c r="S903" s="249">
        <v>0</v>
      </c>
      <c r="T903" s="250">
        <f>S903*H903</f>
        <v>0</v>
      </c>
      <c r="AR903" s="25" t="s">
        <v>690</v>
      </c>
      <c r="AT903" s="25" t="s">
        <v>418</v>
      </c>
      <c r="AU903" s="25" t="s">
        <v>86</v>
      </c>
      <c r="AY903" s="25" t="s">
        <v>414</v>
      </c>
      <c r="BE903" s="251">
        <f>IF(N903="základní",J903,0)</f>
        <v>0</v>
      </c>
      <c r="BF903" s="251">
        <f>IF(N903="snížená",J903,0)</f>
        <v>0</v>
      </c>
      <c r="BG903" s="251">
        <f>IF(N903="zákl. přenesená",J903,0)</f>
        <v>0</v>
      </c>
      <c r="BH903" s="251">
        <f>IF(N903="sníž. přenesená",J903,0)</f>
        <v>0</v>
      </c>
      <c r="BI903" s="251">
        <f>IF(N903="nulová",J903,0)</f>
        <v>0</v>
      </c>
      <c r="BJ903" s="25" t="s">
        <v>83</v>
      </c>
      <c r="BK903" s="251">
        <f>ROUND(I903*H903,2)</f>
        <v>0</v>
      </c>
      <c r="BL903" s="25" t="s">
        <v>690</v>
      </c>
      <c r="BM903" s="25" t="s">
        <v>7583</v>
      </c>
    </row>
    <row r="904" s="12" customFormat="1">
      <c r="B904" s="255"/>
      <c r="C904" s="256"/>
      <c r="D904" s="252" t="s">
        <v>428</v>
      </c>
      <c r="E904" s="257" t="s">
        <v>21</v>
      </c>
      <c r="F904" s="258" t="s">
        <v>6992</v>
      </c>
      <c r="G904" s="256"/>
      <c r="H904" s="257" t="s">
        <v>21</v>
      </c>
      <c r="I904" s="259"/>
      <c r="J904" s="256"/>
      <c r="K904" s="256"/>
      <c r="L904" s="260"/>
      <c r="M904" s="261"/>
      <c r="N904" s="262"/>
      <c r="O904" s="262"/>
      <c r="P904" s="262"/>
      <c r="Q904" s="262"/>
      <c r="R904" s="262"/>
      <c r="S904" s="262"/>
      <c r="T904" s="263"/>
      <c r="AT904" s="264" t="s">
        <v>428</v>
      </c>
      <c r="AU904" s="264" t="s">
        <v>86</v>
      </c>
      <c r="AV904" s="12" t="s">
        <v>83</v>
      </c>
      <c r="AW904" s="12" t="s">
        <v>39</v>
      </c>
      <c r="AX904" s="12" t="s">
        <v>76</v>
      </c>
      <c r="AY904" s="264" t="s">
        <v>414</v>
      </c>
    </row>
    <row r="905" s="13" customFormat="1">
      <c r="B905" s="265"/>
      <c r="C905" s="266"/>
      <c r="D905" s="252" t="s">
        <v>428</v>
      </c>
      <c r="E905" s="267" t="s">
        <v>21</v>
      </c>
      <c r="F905" s="268" t="s">
        <v>628</v>
      </c>
      <c r="G905" s="266"/>
      <c r="H905" s="269">
        <v>10</v>
      </c>
      <c r="I905" s="270"/>
      <c r="J905" s="266"/>
      <c r="K905" s="266"/>
      <c r="L905" s="271"/>
      <c r="M905" s="272"/>
      <c r="N905" s="273"/>
      <c r="O905" s="273"/>
      <c r="P905" s="273"/>
      <c r="Q905" s="273"/>
      <c r="R905" s="273"/>
      <c r="S905" s="273"/>
      <c r="T905" s="274"/>
      <c r="AT905" s="275" t="s">
        <v>428</v>
      </c>
      <c r="AU905" s="275" t="s">
        <v>86</v>
      </c>
      <c r="AV905" s="13" t="s">
        <v>86</v>
      </c>
      <c r="AW905" s="13" t="s">
        <v>39</v>
      </c>
      <c r="AX905" s="13" t="s">
        <v>76</v>
      </c>
      <c r="AY905" s="275" t="s">
        <v>414</v>
      </c>
    </row>
    <row r="906" s="15" customFormat="1">
      <c r="B906" s="287"/>
      <c r="C906" s="288"/>
      <c r="D906" s="252" t="s">
        <v>428</v>
      </c>
      <c r="E906" s="289" t="s">
        <v>21</v>
      </c>
      <c r="F906" s="290" t="s">
        <v>235</v>
      </c>
      <c r="G906" s="288"/>
      <c r="H906" s="291">
        <v>10</v>
      </c>
      <c r="I906" s="292"/>
      <c r="J906" s="288"/>
      <c r="K906" s="288"/>
      <c r="L906" s="293"/>
      <c r="M906" s="294"/>
      <c r="N906" s="295"/>
      <c r="O906" s="295"/>
      <c r="P906" s="295"/>
      <c r="Q906" s="295"/>
      <c r="R906" s="295"/>
      <c r="S906" s="295"/>
      <c r="T906" s="296"/>
      <c r="AT906" s="297" t="s">
        <v>428</v>
      </c>
      <c r="AU906" s="297" t="s">
        <v>86</v>
      </c>
      <c r="AV906" s="15" t="s">
        <v>422</v>
      </c>
      <c r="AW906" s="15" t="s">
        <v>39</v>
      </c>
      <c r="AX906" s="15" t="s">
        <v>83</v>
      </c>
      <c r="AY906" s="297" t="s">
        <v>414</v>
      </c>
    </row>
    <row r="907" s="1" customFormat="1" ht="16.5" customHeight="1">
      <c r="B907" s="47"/>
      <c r="C907" s="240" t="s">
        <v>2201</v>
      </c>
      <c r="D907" s="240" t="s">
        <v>418</v>
      </c>
      <c r="E907" s="241" t="s">
        <v>7584</v>
      </c>
      <c r="F907" s="242" t="s">
        <v>7585</v>
      </c>
      <c r="G907" s="243" t="s">
        <v>4084</v>
      </c>
      <c r="H907" s="244">
        <v>2487</v>
      </c>
      <c r="I907" s="245"/>
      <c r="J907" s="246">
        <f>ROUND(I907*H907,2)</f>
        <v>0</v>
      </c>
      <c r="K907" s="242" t="s">
        <v>21</v>
      </c>
      <c r="L907" s="73"/>
      <c r="M907" s="247" t="s">
        <v>21</v>
      </c>
      <c r="N907" s="248" t="s">
        <v>47</v>
      </c>
      <c r="O907" s="48"/>
      <c r="P907" s="249">
        <f>O907*H907</f>
        <v>0</v>
      </c>
      <c r="Q907" s="249">
        <v>0</v>
      </c>
      <c r="R907" s="249">
        <f>Q907*H907</f>
        <v>0</v>
      </c>
      <c r="S907" s="249">
        <v>0</v>
      </c>
      <c r="T907" s="250">
        <f>S907*H907</f>
        <v>0</v>
      </c>
      <c r="AR907" s="25" t="s">
        <v>690</v>
      </c>
      <c r="AT907" s="25" t="s">
        <v>418</v>
      </c>
      <c r="AU907" s="25" t="s">
        <v>86</v>
      </c>
      <c r="AY907" s="25" t="s">
        <v>414</v>
      </c>
      <c r="BE907" s="251">
        <f>IF(N907="základní",J907,0)</f>
        <v>0</v>
      </c>
      <c r="BF907" s="251">
        <f>IF(N907="snížená",J907,0)</f>
        <v>0</v>
      </c>
      <c r="BG907" s="251">
        <f>IF(N907="zákl. přenesená",J907,0)</f>
        <v>0</v>
      </c>
      <c r="BH907" s="251">
        <f>IF(N907="sníž. přenesená",J907,0)</f>
        <v>0</v>
      </c>
      <c r="BI907" s="251">
        <f>IF(N907="nulová",J907,0)</f>
        <v>0</v>
      </c>
      <c r="BJ907" s="25" t="s">
        <v>83</v>
      </c>
      <c r="BK907" s="251">
        <f>ROUND(I907*H907,2)</f>
        <v>0</v>
      </c>
      <c r="BL907" s="25" t="s">
        <v>690</v>
      </c>
      <c r="BM907" s="25" t="s">
        <v>7586</v>
      </c>
    </row>
    <row r="908" s="12" customFormat="1">
      <c r="B908" s="255"/>
      <c r="C908" s="256"/>
      <c r="D908" s="252" t="s">
        <v>428</v>
      </c>
      <c r="E908" s="257" t="s">
        <v>21</v>
      </c>
      <c r="F908" s="258" t="s">
        <v>6992</v>
      </c>
      <c r="G908" s="256"/>
      <c r="H908" s="257" t="s">
        <v>21</v>
      </c>
      <c r="I908" s="259"/>
      <c r="J908" s="256"/>
      <c r="K908" s="256"/>
      <c r="L908" s="260"/>
      <c r="M908" s="261"/>
      <c r="N908" s="262"/>
      <c r="O908" s="262"/>
      <c r="P908" s="262"/>
      <c r="Q908" s="262"/>
      <c r="R908" s="262"/>
      <c r="S908" s="262"/>
      <c r="T908" s="263"/>
      <c r="AT908" s="264" t="s">
        <v>428</v>
      </c>
      <c r="AU908" s="264" t="s">
        <v>86</v>
      </c>
      <c r="AV908" s="12" t="s">
        <v>83</v>
      </c>
      <c r="AW908" s="12" t="s">
        <v>39</v>
      </c>
      <c r="AX908" s="12" t="s">
        <v>76</v>
      </c>
      <c r="AY908" s="264" t="s">
        <v>414</v>
      </c>
    </row>
    <row r="909" s="13" customFormat="1">
      <c r="B909" s="265"/>
      <c r="C909" s="266"/>
      <c r="D909" s="252" t="s">
        <v>428</v>
      </c>
      <c r="E909" s="267" t="s">
        <v>21</v>
      </c>
      <c r="F909" s="268" t="s">
        <v>7018</v>
      </c>
      <c r="G909" s="266"/>
      <c r="H909" s="269">
        <v>2487</v>
      </c>
      <c r="I909" s="270"/>
      <c r="J909" s="266"/>
      <c r="K909" s="266"/>
      <c r="L909" s="271"/>
      <c r="M909" s="272"/>
      <c r="N909" s="273"/>
      <c r="O909" s="273"/>
      <c r="P909" s="273"/>
      <c r="Q909" s="273"/>
      <c r="R909" s="273"/>
      <c r="S909" s="273"/>
      <c r="T909" s="274"/>
      <c r="AT909" s="275" t="s">
        <v>428</v>
      </c>
      <c r="AU909" s="275" t="s">
        <v>86</v>
      </c>
      <c r="AV909" s="13" t="s">
        <v>86</v>
      </c>
      <c r="AW909" s="13" t="s">
        <v>39</v>
      </c>
      <c r="AX909" s="13" t="s">
        <v>83</v>
      </c>
      <c r="AY909" s="275" t="s">
        <v>414</v>
      </c>
    </row>
    <row r="910" s="1" customFormat="1" ht="16.5" customHeight="1">
      <c r="B910" s="47"/>
      <c r="C910" s="240" t="s">
        <v>2205</v>
      </c>
      <c r="D910" s="240" t="s">
        <v>418</v>
      </c>
      <c r="E910" s="241" t="s">
        <v>7587</v>
      </c>
      <c r="F910" s="242" t="s">
        <v>7588</v>
      </c>
      <c r="G910" s="243" t="s">
        <v>4084</v>
      </c>
      <c r="H910" s="244">
        <v>420</v>
      </c>
      <c r="I910" s="245"/>
      <c r="J910" s="246">
        <f>ROUND(I910*H910,2)</f>
        <v>0</v>
      </c>
      <c r="K910" s="242" t="s">
        <v>21</v>
      </c>
      <c r="L910" s="73"/>
      <c r="M910" s="247" t="s">
        <v>21</v>
      </c>
      <c r="N910" s="248" t="s">
        <v>47</v>
      </c>
      <c r="O910" s="48"/>
      <c r="P910" s="249">
        <f>O910*H910</f>
        <v>0</v>
      </c>
      <c r="Q910" s="249">
        <v>0</v>
      </c>
      <c r="R910" s="249">
        <f>Q910*H910</f>
        <v>0</v>
      </c>
      <c r="S910" s="249">
        <v>0</v>
      </c>
      <c r="T910" s="250">
        <f>S910*H910</f>
        <v>0</v>
      </c>
      <c r="AR910" s="25" t="s">
        <v>690</v>
      </c>
      <c r="AT910" s="25" t="s">
        <v>418</v>
      </c>
      <c r="AU910" s="25" t="s">
        <v>86</v>
      </c>
      <c r="AY910" s="25" t="s">
        <v>414</v>
      </c>
      <c r="BE910" s="251">
        <f>IF(N910="základní",J910,0)</f>
        <v>0</v>
      </c>
      <c r="BF910" s="251">
        <f>IF(N910="snížená",J910,0)</f>
        <v>0</v>
      </c>
      <c r="BG910" s="251">
        <f>IF(N910="zákl. přenesená",J910,0)</f>
        <v>0</v>
      </c>
      <c r="BH910" s="251">
        <f>IF(N910="sníž. přenesená",J910,0)</f>
        <v>0</v>
      </c>
      <c r="BI910" s="251">
        <f>IF(N910="nulová",J910,0)</f>
        <v>0</v>
      </c>
      <c r="BJ910" s="25" t="s">
        <v>83</v>
      </c>
      <c r="BK910" s="251">
        <f>ROUND(I910*H910,2)</f>
        <v>0</v>
      </c>
      <c r="BL910" s="25" t="s">
        <v>690</v>
      </c>
      <c r="BM910" s="25" t="s">
        <v>7589</v>
      </c>
    </row>
    <row r="911" s="12" customFormat="1">
      <c r="B911" s="255"/>
      <c r="C911" s="256"/>
      <c r="D911" s="252" t="s">
        <v>428</v>
      </c>
      <c r="E911" s="257" t="s">
        <v>21</v>
      </c>
      <c r="F911" s="258" t="s">
        <v>6992</v>
      </c>
      <c r="G911" s="256"/>
      <c r="H911" s="257" t="s">
        <v>21</v>
      </c>
      <c r="I911" s="259"/>
      <c r="J911" s="256"/>
      <c r="K911" s="256"/>
      <c r="L911" s="260"/>
      <c r="M911" s="261"/>
      <c r="N911" s="262"/>
      <c r="O911" s="262"/>
      <c r="P911" s="262"/>
      <c r="Q911" s="262"/>
      <c r="R911" s="262"/>
      <c r="S911" s="262"/>
      <c r="T911" s="263"/>
      <c r="AT911" s="264" t="s">
        <v>428</v>
      </c>
      <c r="AU911" s="264" t="s">
        <v>86</v>
      </c>
      <c r="AV911" s="12" t="s">
        <v>83</v>
      </c>
      <c r="AW911" s="12" t="s">
        <v>39</v>
      </c>
      <c r="AX911" s="12" t="s">
        <v>76</v>
      </c>
      <c r="AY911" s="264" t="s">
        <v>414</v>
      </c>
    </row>
    <row r="912" s="13" customFormat="1">
      <c r="B912" s="265"/>
      <c r="C912" s="266"/>
      <c r="D912" s="252" t="s">
        <v>428</v>
      </c>
      <c r="E912" s="267" t="s">
        <v>21</v>
      </c>
      <c r="F912" s="268" t="s">
        <v>3299</v>
      </c>
      <c r="G912" s="266"/>
      <c r="H912" s="269">
        <v>420</v>
      </c>
      <c r="I912" s="270"/>
      <c r="J912" s="266"/>
      <c r="K912" s="266"/>
      <c r="L912" s="271"/>
      <c r="M912" s="272"/>
      <c r="N912" s="273"/>
      <c r="O912" s="273"/>
      <c r="P912" s="273"/>
      <c r="Q912" s="273"/>
      <c r="R912" s="273"/>
      <c r="S912" s="273"/>
      <c r="T912" s="274"/>
      <c r="AT912" s="275" t="s">
        <v>428</v>
      </c>
      <c r="AU912" s="275" t="s">
        <v>86</v>
      </c>
      <c r="AV912" s="13" t="s">
        <v>86</v>
      </c>
      <c r="AW912" s="13" t="s">
        <v>39</v>
      </c>
      <c r="AX912" s="13" t="s">
        <v>76</v>
      </c>
      <c r="AY912" s="275" t="s">
        <v>414</v>
      </c>
    </row>
    <row r="913" s="15" customFormat="1">
      <c r="B913" s="287"/>
      <c r="C913" s="288"/>
      <c r="D913" s="252" t="s">
        <v>428</v>
      </c>
      <c r="E913" s="289" t="s">
        <v>21</v>
      </c>
      <c r="F913" s="290" t="s">
        <v>235</v>
      </c>
      <c r="G913" s="288"/>
      <c r="H913" s="291">
        <v>420</v>
      </c>
      <c r="I913" s="292"/>
      <c r="J913" s="288"/>
      <c r="K913" s="288"/>
      <c r="L913" s="293"/>
      <c r="M913" s="294"/>
      <c r="N913" s="295"/>
      <c r="O913" s="295"/>
      <c r="P913" s="295"/>
      <c r="Q913" s="295"/>
      <c r="R913" s="295"/>
      <c r="S913" s="295"/>
      <c r="T913" s="296"/>
      <c r="AT913" s="297" t="s">
        <v>428</v>
      </c>
      <c r="AU913" s="297" t="s">
        <v>86</v>
      </c>
      <c r="AV913" s="15" t="s">
        <v>422</v>
      </c>
      <c r="AW913" s="15" t="s">
        <v>39</v>
      </c>
      <c r="AX913" s="15" t="s">
        <v>83</v>
      </c>
      <c r="AY913" s="297" t="s">
        <v>414</v>
      </c>
    </row>
    <row r="914" s="1" customFormat="1" ht="16.5" customHeight="1">
      <c r="B914" s="47"/>
      <c r="C914" s="240" t="s">
        <v>2209</v>
      </c>
      <c r="D914" s="240" t="s">
        <v>418</v>
      </c>
      <c r="E914" s="241" t="s">
        <v>7590</v>
      </c>
      <c r="F914" s="242" t="s">
        <v>7591</v>
      </c>
      <c r="G914" s="243" t="s">
        <v>4084</v>
      </c>
      <c r="H914" s="244">
        <v>8</v>
      </c>
      <c r="I914" s="245"/>
      <c r="J914" s="246">
        <f>ROUND(I914*H914,2)</f>
        <v>0</v>
      </c>
      <c r="K914" s="242" t="s">
        <v>21</v>
      </c>
      <c r="L914" s="73"/>
      <c r="M914" s="247" t="s">
        <v>21</v>
      </c>
      <c r="N914" s="248" t="s">
        <v>47</v>
      </c>
      <c r="O914" s="48"/>
      <c r="P914" s="249">
        <f>O914*H914</f>
        <v>0</v>
      </c>
      <c r="Q914" s="249">
        <v>0</v>
      </c>
      <c r="R914" s="249">
        <f>Q914*H914</f>
        <v>0</v>
      </c>
      <c r="S914" s="249">
        <v>0</v>
      </c>
      <c r="T914" s="250">
        <f>S914*H914</f>
        <v>0</v>
      </c>
      <c r="AR914" s="25" t="s">
        <v>690</v>
      </c>
      <c r="AT914" s="25" t="s">
        <v>418</v>
      </c>
      <c r="AU914" s="25" t="s">
        <v>86</v>
      </c>
      <c r="AY914" s="25" t="s">
        <v>414</v>
      </c>
      <c r="BE914" s="251">
        <f>IF(N914="základní",J914,0)</f>
        <v>0</v>
      </c>
      <c r="BF914" s="251">
        <f>IF(N914="snížená",J914,0)</f>
        <v>0</v>
      </c>
      <c r="BG914" s="251">
        <f>IF(N914="zákl. přenesená",J914,0)</f>
        <v>0</v>
      </c>
      <c r="BH914" s="251">
        <f>IF(N914="sníž. přenesená",J914,0)</f>
        <v>0</v>
      </c>
      <c r="BI914" s="251">
        <f>IF(N914="nulová",J914,0)</f>
        <v>0</v>
      </c>
      <c r="BJ914" s="25" t="s">
        <v>83</v>
      </c>
      <c r="BK914" s="251">
        <f>ROUND(I914*H914,2)</f>
        <v>0</v>
      </c>
      <c r="BL914" s="25" t="s">
        <v>690</v>
      </c>
      <c r="BM914" s="25" t="s">
        <v>7592</v>
      </c>
    </row>
    <row r="915" s="12" customFormat="1">
      <c r="B915" s="255"/>
      <c r="C915" s="256"/>
      <c r="D915" s="252" t="s">
        <v>428</v>
      </c>
      <c r="E915" s="257" t="s">
        <v>21</v>
      </c>
      <c r="F915" s="258" t="s">
        <v>6992</v>
      </c>
      <c r="G915" s="256"/>
      <c r="H915" s="257" t="s">
        <v>21</v>
      </c>
      <c r="I915" s="259"/>
      <c r="J915" s="256"/>
      <c r="K915" s="256"/>
      <c r="L915" s="260"/>
      <c r="M915" s="261"/>
      <c r="N915" s="262"/>
      <c r="O915" s="262"/>
      <c r="P915" s="262"/>
      <c r="Q915" s="262"/>
      <c r="R915" s="262"/>
      <c r="S915" s="262"/>
      <c r="T915" s="263"/>
      <c r="AT915" s="264" t="s">
        <v>428</v>
      </c>
      <c r="AU915" s="264" t="s">
        <v>86</v>
      </c>
      <c r="AV915" s="12" t="s">
        <v>83</v>
      </c>
      <c r="AW915" s="12" t="s">
        <v>39</v>
      </c>
      <c r="AX915" s="12" t="s">
        <v>76</v>
      </c>
      <c r="AY915" s="264" t="s">
        <v>414</v>
      </c>
    </row>
    <row r="916" s="13" customFormat="1">
      <c r="B916" s="265"/>
      <c r="C916" s="266"/>
      <c r="D916" s="252" t="s">
        <v>428</v>
      </c>
      <c r="E916" s="267" t="s">
        <v>21</v>
      </c>
      <c r="F916" s="268" t="s">
        <v>542</v>
      </c>
      <c r="G916" s="266"/>
      <c r="H916" s="269">
        <v>8</v>
      </c>
      <c r="I916" s="270"/>
      <c r="J916" s="266"/>
      <c r="K916" s="266"/>
      <c r="L916" s="271"/>
      <c r="M916" s="272"/>
      <c r="N916" s="273"/>
      <c r="O916" s="273"/>
      <c r="P916" s="273"/>
      <c r="Q916" s="273"/>
      <c r="R916" s="273"/>
      <c r="S916" s="273"/>
      <c r="T916" s="274"/>
      <c r="AT916" s="275" t="s">
        <v>428</v>
      </c>
      <c r="AU916" s="275" t="s">
        <v>86</v>
      </c>
      <c r="AV916" s="13" t="s">
        <v>86</v>
      </c>
      <c r="AW916" s="13" t="s">
        <v>39</v>
      </c>
      <c r="AX916" s="13" t="s">
        <v>83</v>
      </c>
      <c r="AY916" s="275" t="s">
        <v>414</v>
      </c>
    </row>
    <row r="917" s="1" customFormat="1" ht="16.5" customHeight="1">
      <c r="B917" s="47"/>
      <c r="C917" s="240" t="s">
        <v>2213</v>
      </c>
      <c r="D917" s="240" t="s">
        <v>418</v>
      </c>
      <c r="E917" s="241" t="s">
        <v>7593</v>
      </c>
      <c r="F917" s="242" t="s">
        <v>7594</v>
      </c>
      <c r="G917" s="243" t="s">
        <v>4084</v>
      </c>
      <c r="H917" s="244">
        <v>4</v>
      </c>
      <c r="I917" s="245"/>
      <c r="J917" s="246">
        <f>ROUND(I917*H917,2)</f>
        <v>0</v>
      </c>
      <c r="K917" s="242" t="s">
        <v>21</v>
      </c>
      <c r="L917" s="73"/>
      <c r="M917" s="247" t="s">
        <v>21</v>
      </c>
      <c r="N917" s="248" t="s">
        <v>47</v>
      </c>
      <c r="O917" s="48"/>
      <c r="P917" s="249">
        <f>O917*H917</f>
        <v>0</v>
      </c>
      <c r="Q917" s="249">
        <v>0</v>
      </c>
      <c r="R917" s="249">
        <f>Q917*H917</f>
        <v>0</v>
      </c>
      <c r="S917" s="249">
        <v>0</v>
      </c>
      <c r="T917" s="250">
        <f>S917*H917</f>
        <v>0</v>
      </c>
      <c r="AR917" s="25" t="s">
        <v>690</v>
      </c>
      <c r="AT917" s="25" t="s">
        <v>418</v>
      </c>
      <c r="AU917" s="25" t="s">
        <v>86</v>
      </c>
      <c r="AY917" s="25" t="s">
        <v>414</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690</v>
      </c>
      <c r="BM917" s="25" t="s">
        <v>7595</v>
      </c>
    </row>
    <row r="918" s="12" customFormat="1">
      <c r="B918" s="255"/>
      <c r="C918" s="256"/>
      <c r="D918" s="252" t="s">
        <v>428</v>
      </c>
      <c r="E918" s="257" t="s">
        <v>21</v>
      </c>
      <c r="F918" s="258" t="s">
        <v>6992</v>
      </c>
      <c r="G918" s="256"/>
      <c r="H918" s="257" t="s">
        <v>21</v>
      </c>
      <c r="I918" s="259"/>
      <c r="J918" s="256"/>
      <c r="K918" s="256"/>
      <c r="L918" s="260"/>
      <c r="M918" s="261"/>
      <c r="N918" s="262"/>
      <c r="O918" s="262"/>
      <c r="P918" s="262"/>
      <c r="Q918" s="262"/>
      <c r="R918" s="262"/>
      <c r="S918" s="262"/>
      <c r="T918" s="263"/>
      <c r="AT918" s="264" t="s">
        <v>428</v>
      </c>
      <c r="AU918" s="264" t="s">
        <v>86</v>
      </c>
      <c r="AV918" s="12" t="s">
        <v>83</v>
      </c>
      <c r="AW918" s="12" t="s">
        <v>39</v>
      </c>
      <c r="AX918" s="12" t="s">
        <v>76</v>
      </c>
      <c r="AY918" s="264" t="s">
        <v>414</v>
      </c>
    </row>
    <row r="919" s="13" customFormat="1">
      <c r="B919" s="265"/>
      <c r="C919" s="266"/>
      <c r="D919" s="252" t="s">
        <v>428</v>
      </c>
      <c r="E919" s="267" t="s">
        <v>21</v>
      </c>
      <c r="F919" s="268" t="s">
        <v>422</v>
      </c>
      <c r="G919" s="266"/>
      <c r="H919" s="269">
        <v>4</v>
      </c>
      <c r="I919" s="270"/>
      <c r="J919" s="266"/>
      <c r="K919" s="266"/>
      <c r="L919" s="271"/>
      <c r="M919" s="272"/>
      <c r="N919" s="273"/>
      <c r="O919" s="273"/>
      <c r="P919" s="273"/>
      <c r="Q919" s="273"/>
      <c r="R919" s="273"/>
      <c r="S919" s="273"/>
      <c r="T919" s="274"/>
      <c r="AT919" s="275" t="s">
        <v>428</v>
      </c>
      <c r="AU919" s="275" t="s">
        <v>86</v>
      </c>
      <c r="AV919" s="13" t="s">
        <v>86</v>
      </c>
      <c r="AW919" s="13" t="s">
        <v>39</v>
      </c>
      <c r="AX919" s="13" t="s">
        <v>76</v>
      </c>
      <c r="AY919" s="275" t="s">
        <v>414</v>
      </c>
    </row>
    <row r="920" s="15" customFormat="1">
      <c r="B920" s="287"/>
      <c r="C920" s="288"/>
      <c r="D920" s="252" t="s">
        <v>428</v>
      </c>
      <c r="E920" s="289" t="s">
        <v>21</v>
      </c>
      <c r="F920" s="290" t="s">
        <v>235</v>
      </c>
      <c r="G920" s="288"/>
      <c r="H920" s="291">
        <v>4</v>
      </c>
      <c r="I920" s="292"/>
      <c r="J920" s="288"/>
      <c r="K920" s="288"/>
      <c r="L920" s="293"/>
      <c r="M920" s="294"/>
      <c r="N920" s="295"/>
      <c r="O920" s="295"/>
      <c r="P920" s="295"/>
      <c r="Q920" s="295"/>
      <c r="R920" s="295"/>
      <c r="S920" s="295"/>
      <c r="T920" s="296"/>
      <c r="AT920" s="297" t="s">
        <v>428</v>
      </c>
      <c r="AU920" s="297" t="s">
        <v>86</v>
      </c>
      <c r="AV920" s="15" t="s">
        <v>422</v>
      </c>
      <c r="AW920" s="15" t="s">
        <v>39</v>
      </c>
      <c r="AX920" s="15" t="s">
        <v>83</v>
      </c>
      <c r="AY920" s="297" t="s">
        <v>414</v>
      </c>
    </row>
    <row r="921" s="1" customFormat="1" ht="16.5" customHeight="1">
      <c r="B921" s="47"/>
      <c r="C921" s="240" t="s">
        <v>2217</v>
      </c>
      <c r="D921" s="240" t="s">
        <v>418</v>
      </c>
      <c r="E921" s="241" t="s">
        <v>7596</v>
      </c>
      <c r="F921" s="242" t="s">
        <v>7029</v>
      </c>
      <c r="G921" s="243" t="s">
        <v>4084</v>
      </c>
      <c r="H921" s="244">
        <v>20</v>
      </c>
      <c r="I921" s="245"/>
      <c r="J921" s="246">
        <f>ROUND(I921*H921,2)</f>
        <v>0</v>
      </c>
      <c r="K921" s="242" t="s">
        <v>21</v>
      </c>
      <c r="L921" s="73"/>
      <c r="M921" s="247" t="s">
        <v>21</v>
      </c>
      <c r="N921" s="248" t="s">
        <v>47</v>
      </c>
      <c r="O921" s="48"/>
      <c r="P921" s="249">
        <f>O921*H921</f>
        <v>0</v>
      </c>
      <c r="Q921" s="249">
        <v>0</v>
      </c>
      <c r="R921" s="249">
        <f>Q921*H921</f>
        <v>0</v>
      </c>
      <c r="S921" s="249">
        <v>0</v>
      </c>
      <c r="T921" s="250">
        <f>S921*H921</f>
        <v>0</v>
      </c>
      <c r="AR921" s="25" t="s">
        <v>690</v>
      </c>
      <c r="AT921" s="25" t="s">
        <v>418</v>
      </c>
      <c r="AU921" s="25" t="s">
        <v>86</v>
      </c>
      <c r="AY921" s="25" t="s">
        <v>414</v>
      </c>
      <c r="BE921" s="251">
        <f>IF(N921="základní",J921,0)</f>
        <v>0</v>
      </c>
      <c r="BF921" s="251">
        <f>IF(N921="snížená",J921,0)</f>
        <v>0</v>
      </c>
      <c r="BG921" s="251">
        <f>IF(N921="zákl. přenesená",J921,0)</f>
        <v>0</v>
      </c>
      <c r="BH921" s="251">
        <f>IF(N921="sníž. přenesená",J921,0)</f>
        <v>0</v>
      </c>
      <c r="BI921" s="251">
        <f>IF(N921="nulová",J921,0)</f>
        <v>0</v>
      </c>
      <c r="BJ921" s="25" t="s">
        <v>83</v>
      </c>
      <c r="BK921" s="251">
        <f>ROUND(I921*H921,2)</f>
        <v>0</v>
      </c>
      <c r="BL921" s="25" t="s">
        <v>690</v>
      </c>
      <c r="BM921" s="25" t="s">
        <v>7597</v>
      </c>
    </row>
    <row r="922" s="1" customFormat="1" ht="16.5" customHeight="1">
      <c r="B922" s="47"/>
      <c r="C922" s="240" t="s">
        <v>2221</v>
      </c>
      <c r="D922" s="240" t="s">
        <v>418</v>
      </c>
      <c r="E922" s="241" t="s">
        <v>7598</v>
      </c>
      <c r="F922" s="242" t="s">
        <v>7599</v>
      </c>
      <c r="G922" s="243" t="s">
        <v>4084</v>
      </c>
      <c r="H922" s="244">
        <v>20</v>
      </c>
      <c r="I922" s="245"/>
      <c r="J922" s="246">
        <f>ROUND(I922*H922,2)</f>
        <v>0</v>
      </c>
      <c r="K922" s="242" t="s">
        <v>21</v>
      </c>
      <c r="L922" s="73"/>
      <c r="M922" s="247" t="s">
        <v>21</v>
      </c>
      <c r="N922" s="248" t="s">
        <v>47</v>
      </c>
      <c r="O922" s="48"/>
      <c r="P922" s="249">
        <f>O922*H922</f>
        <v>0</v>
      </c>
      <c r="Q922" s="249">
        <v>0</v>
      </c>
      <c r="R922" s="249">
        <f>Q922*H922</f>
        <v>0</v>
      </c>
      <c r="S922" s="249">
        <v>0</v>
      </c>
      <c r="T922" s="250">
        <f>S922*H922</f>
        <v>0</v>
      </c>
      <c r="AR922" s="25" t="s">
        <v>690</v>
      </c>
      <c r="AT922" s="25" t="s">
        <v>418</v>
      </c>
      <c r="AU922" s="25" t="s">
        <v>86</v>
      </c>
      <c r="AY922" s="25" t="s">
        <v>414</v>
      </c>
      <c r="BE922" s="251">
        <f>IF(N922="základní",J922,0)</f>
        <v>0</v>
      </c>
      <c r="BF922" s="251">
        <f>IF(N922="snížená",J922,0)</f>
        <v>0</v>
      </c>
      <c r="BG922" s="251">
        <f>IF(N922="zákl. přenesená",J922,0)</f>
        <v>0</v>
      </c>
      <c r="BH922" s="251">
        <f>IF(N922="sníž. přenesená",J922,0)</f>
        <v>0</v>
      </c>
      <c r="BI922" s="251">
        <f>IF(N922="nulová",J922,0)</f>
        <v>0</v>
      </c>
      <c r="BJ922" s="25" t="s">
        <v>83</v>
      </c>
      <c r="BK922" s="251">
        <f>ROUND(I922*H922,2)</f>
        <v>0</v>
      </c>
      <c r="BL922" s="25" t="s">
        <v>690</v>
      </c>
      <c r="BM922" s="25" t="s">
        <v>7600</v>
      </c>
    </row>
    <row r="923" s="12" customFormat="1">
      <c r="B923" s="255"/>
      <c r="C923" s="256"/>
      <c r="D923" s="252" t="s">
        <v>428</v>
      </c>
      <c r="E923" s="257" t="s">
        <v>21</v>
      </c>
      <c r="F923" s="258" t="s">
        <v>6992</v>
      </c>
      <c r="G923" s="256"/>
      <c r="H923" s="257" t="s">
        <v>21</v>
      </c>
      <c r="I923" s="259"/>
      <c r="J923" s="256"/>
      <c r="K923" s="256"/>
      <c r="L923" s="260"/>
      <c r="M923" s="261"/>
      <c r="N923" s="262"/>
      <c r="O923" s="262"/>
      <c r="P923" s="262"/>
      <c r="Q923" s="262"/>
      <c r="R923" s="262"/>
      <c r="S923" s="262"/>
      <c r="T923" s="263"/>
      <c r="AT923" s="264" t="s">
        <v>428</v>
      </c>
      <c r="AU923" s="264" t="s">
        <v>86</v>
      </c>
      <c r="AV923" s="12" t="s">
        <v>83</v>
      </c>
      <c r="AW923" s="12" t="s">
        <v>39</v>
      </c>
      <c r="AX923" s="12" t="s">
        <v>76</v>
      </c>
      <c r="AY923" s="264" t="s">
        <v>414</v>
      </c>
    </row>
    <row r="924" s="13" customFormat="1">
      <c r="B924" s="265"/>
      <c r="C924" s="266"/>
      <c r="D924" s="252" t="s">
        <v>428</v>
      </c>
      <c r="E924" s="267" t="s">
        <v>21</v>
      </c>
      <c r="F924" s="268" t="s">
        <v>715</v>
      </c>
      <c r="G924" s="266"/>
      <c r="H924" s="269">
        <v>20</v>
      </c>
      <c r="I924" s="270"/>
      <c r="J924" s="266"/>
      <c r="K924" s="266"/>
      <c r="L924" s="271"/>
      <c r="M924" s="272"/>
      <c r="N924" s="273"/>
      <c r="O924" s="273"/>
      <c r="P924" s="273"/>
      <c r="Q924" s="273"/>
      <c r="R924" s="273"/>
      <c r="S924" s="273"/>
      <c r="T924" s="274"/>
      <c r="AT924" s="275" t="s">
        <v>428</v>
      </c>
      <c r="AU924" s="275" t="s">
        <v>86</v>
      </c>
      <c r="AV924" s="13" t="s">
        <v>86</v>
      </c>
      <c r="AW924" s="13" t="s">
        <v>39</v>
      </c>
      <c r="AX924" s="13" t="s">
        <v>76</v>
      </c>
      <c r="AY924" s="275" t="s">
        <v>414</v>
      </c>
    </row>
    <row r="925" s="15" customFormat="1">
      <c r="B925" s="287"/>
      <c r="C925" s="288"/>
      <c r="D925" s="252" t="s">
        <v>428</v>
      </c>
      <c r="E925" s="289" t="s">
        <v>21</v>
      </c>
      <c r="F925" s="290" t="s">
        <v>235</v>
      </c>
      <c r="G925" s="288"/>
      <c r="H925" s="291">
        <v>20</v>
      </c>
      <c r="I925" s="292"/>
      <c r="J925" s="288"/>
      <c r="K925" s="288"/>
      <c r="L925" s="293"/>
      <c r="M925" s="294"/>
      <c r="N925" s="295"/>
      <c r="O925" s="295"/>
      <c r="P925" s="295"/>
      <c r="Q925" s="295"/>
      <c r="R925" s="295"/>
      <c r="S925" s="295"/>
      <c r="T925" s="296"/>
      <c r="AT925" s="297" t="s">
        <v>428</v>
      </c>
      <c r="AU925" s="297" t="s">
        <v>86</v>
      </c>
      <c r="AV925" s="15" t="s">
        <v>422</v>
      </c>
      <c r="AW925" s="15" t="s">
        <v>39</v>
      </c>
      <c r="AX925" s="15" t="s">
        <v>83</v>
      </c>
      <c r="AY925" s="297" t="s">
        <v>414</v>
      </c>
    </row>
    <row r="926" s="1" customFormat="1" ht="25.5" customHeight="1">
      <c r="B926" s="47"/>
      <c r="C926" s="240" t="s">
        <v>2225</v>
      </c>
      <c r="D926" s="240" t="s">
        <v>418</v>
      </c>
      <c r="E926" s="241" t="s">
        <v>7601</v>
      </c>
      <c r="F926" s="242" t="s">
        <v>7602</v>
      </c>
      <c r="G926" s="243" t="s">
        <v>4084</v>
      </c>
      <c r="H926" s="244">
        <v>156</v>
      </c>
      <c r="I926" s="245"/>
      <c r="J926" s="246">
        <f>ROUND(I926*H926,2)</f>
        <v>0</v>
      </c>
      <c r="K926" s="242" t="s">
        <v>21</v>
      </c>
      <c r="L926" s="73"/>
      <c r="M926" s="247" t="s">
        <v>21</v>
      </c>
      <c r="N926" s="248" t="s">
        <v>47</v>
      </c>
      <c r="O926" s="48"/>
      <c r="P926" s="249">
        <f>O926*H926</f>
        <v>0</v>
      </c>
      <c r="Q926" s="249">
        <v>0</v>
      </c>
      <c r="R926" s="249">
        <f>Q926*H926</f>
        <v>0</v>
      </c>
      <c r="S926" s="249">
        <v>0</v>
      </c>
      <c r="T926" s="250">
        <f>S926*H926</f>
        <v>0</v>
      </c>
      <c r="AR926" s="25" t="s">
        <v>690</v>
      </c>
      <c r="AT926" s="25" t="s">
        <v>418</v>
      </c>
      <c r="AU926" s="25" t="s">
        <v>86</v>
      </c>
      <c r="AY926" s="25" t="s">
        <v>414</v>
      </c>
      <c r="BE926" s="251">
        <f>IF(N926="základní",J926,0)</f>
        <v>0</v>
      </c>
      <c r="BF926" s="251">
        <f>IF(N926="snížená",J926,0)</f>
        <v>0</v>
      </c>
      <c r="BG926" s="251">
        <f>IF(N926="zákl. přenesená",J926,0)</f>
        <v>0</v>
      </c>
      <c r="BH926" s="251">
        <f>IF(N926="sníž. přenesená",J926,0)</f>
        <v>0</v>
      </c>
      <c r="BI926" s="251">
        <f>IF(N926="nulová",J926,0)</f>
        <v>0</v>
      </c>
      <c r="BJ926" s="25" t="s">
        <v>83</v>
      </c>
      <c r="BK926" s="251">
        <f>ROUND(I926*H926,2)</f>
        <v>0</v>
      </c>
      <c r="BL926" s="25" t="s">
        <v>690</v>
      </c>
      <c r="BM926" s="25" t="s">
        <v>7603</v>
      </c>
    </row>
    <row r="927" s="12" customFormat="1">
      <c r="B927" s="255"/>
      <c r="C927" s="256"/>
      <c r="D927" s="252" t="s">
        <v>428</v>
      </c>
      <c r="E927" s="257" t="s">
        <v>21</v>
      </c>
      <c r="F927" s="258" t="s">
        <v>6992</v>
      </c>
      <c r="G927" s="256"/>
      <c r="H927" s="257" t="s">
        <v>21</v>
      </c>
      <c r="I927" s="259"/>
      <c r="J927" s="256"/>
      <c r="K927" s="256"/>
      <c r="L927" s="260"/>
      <c r="M927" s="261"/>
      <c r="N927" s="262"/>
      <c r="O927" s="262"/>
      <c r="P927" s="262"/>
      <c r="Q927" s="262"/>
      <c r="R927" s="262"/>
      <c r="S927" s="262"/>
      <c r="T927" s="263"/>
      <c r="AT927" s="264" t="s">
        <v>428</v>
      </c>
      <c r="AU927" s="264" t="s">
        <v>86</v>
      </c>
      <c r="AV927" s="12" t="s">
        <v>83</v>
      </c>
      <c r="AW927" s="12" t="s">
        <v>39</v>
      </c>
      <c r="AX927" s="12" t="s">
        <v>76</v>
      </c>
      <c r="AY927" s="264" t="s">
        <v>414</v>
      </c>
    </row>
    <row r="928" s="13" customFormat="1">
      <c r="B928" s="265"/>
      <c r="C928" s="266"/>
      <c r="D928" s="252" t="s">
        <v>428</v>
      </c>
      <c r="E928" s="267" t="s">
        <v>21</v>
      </c>
      <c r="F928" s="268" t="s">
        <v>1756</v>
      </c>
      <c r="G928" s="266"/>
      <c r="H928" s="269">
        <v>156</v>
      </c>
      <c r="I928" s="270"/>
      <c r="J928" s="266"/>
      <c r="K928" s="266"/>
      <c r="L928" s="271"/>
      <c r="M928" s="272"/>
      <c r="N928" s="273"/>
      <c r="O928" s="273"/>
      <c r="P928" s="273"/>
      <c r="Q928" s="273"/>
      <c r="R928" s="273"/>
      <c r="S928" s="273"/>
      <c r="T928" s="274"/>
      <c r="AT928" s="275" t="s">
        <v>428</v>
      </c>
      <c r="AU928" s="275" t="s">
        <v>86</v>
      </c>
      <c r="AV928" s="13" t="s">
        <v>86</v>
      </c>
      <c r="AW928" s="13" t="s">
        <v>39</v>
      </c>
      <c r="AX928" s="13" t="s">
        <v>83</v>
      </c>
      <c r="AY928" s="275" t="s">
        <v>414</v>
      </c>
    </row>
    <row r="929" s="1" customFormat="1" ht="25.5" customHeight="1">
      <c r="B929" s="47"/>
      <c r="C929" s="240" t="s">
        <v>2229</v>
      </c>
      <c r="D929" s="240" t="s">
        <v>418</v>
      </c>
      <c r="E929" s="241" t="s">
        <v>7604</v>
      </c>
      <c r="F929" s="242" t="s">
        <v>7605</v>
      </c>
      <c r="G929" s="243" t="s">
        <v>4084</v>
      </c>
      <c r="H929" s="244">
        <v>50</v>
      </c>
      <c r="I929" s="245"/>
      <c r="J929" s="246">
        <f>ROUND(I929*H929,2)</f>
        <v>0</v>
      </c>
      <c r="K929" s="242" t="s">
        <v>21</v>
      </c>
      <c r="L929" s="73"/>
      <c r="M929" s="247" t="s">
        <v>21</v>
      </c>
      <c r="N929" s="248" t="s">
        <v>47</v>
      </c>
      <c r="O929" s="48"/>
      <c r="P929" s="249">
        <f>O929*H929</f>
        <v>0</v>
      </c>
      <c r="Q929" s="249">
        <v>0</v>
      </c>
      <c r="R929" s="249">
        <f>Q929*H929</f>
        <v>0</v>
      </c>
      <c r="S929" s="249">
        <v>0</v>
      </c>
      <c r="T929" s="250">
        <f>S929*H929</f>
        <v>0</v>
      </c>
      <c r="AR929" s="25" t="s">
        <v>690</v>
      </c>
      <c r="AT929" s="25" t="s">
        <v>418</v>
      </c>
      <c r="AU929" s="25" t="s">
        <v>86</v>
      </c>
      <c r="AY929" s="25" t="s">
        <v>414</v>
      </c>
      <c r="BE929" s="251">
        <f>IF(N929="základní",J929,0)</f>
        <v>0</v>
      </c>
      <c r="BF929" s="251">
        <f>IF(N929="snížená",J929,0)</f>
        <v>0</v>
      </c>
      <c r="BG929" s="251">
        <f>IF(N929="zákl. přenesená",J929,0)</f>
        <v>0</v>
      </c>
      <c r="BH929" s="251">
        <f>IF(N929="sníž. přenesená",J929,0)</f>
        <v>0</v>
      </c>
      <c r="BI929" s="251">
        <f>IF(N929="nulová",J929,0)</f>
        <v>0</v>
      </c>
      <c r="BJ929" s="25" t="s">
        <v>83</v>
      </c>
      <c r="BK929" s="251">
        <f>ROUND(I929*H929,2)</f>
        <v>0</v>
      </c>
      <c r="BL929" s="25" t="s">
        <v>690</v>
      </c>
      <c r="BM929" s="25" t="s">
        <v>7606</v>
      </c>
    </row>
    <row r="930" s="12" customFormat="1">
      <c r="B930" s="255"/>
      <c r="C930" s="256"/>
      <c r="D930" s="252" t="s">
        <v>428</v>
      </c>
      <c r="E930" s="257" t="s">
        <v>21</v>
      </c>
      <c r="F930" s="258" t="s">
        <v>6992</v>
      </c>
      <c r="G930" s="256"/>
      <c r="H930" s="257" t="s">
        <v>21</v>
      </c>
      <c r="I930" s="259"/>
      <c r="J930" s="256"/>
      <c r="K930" s="256"/>
      <c r="L930" s="260"/>
      <c r="M930" s="261"/>
      <c r="N930" s="262"/>
      <c r="O930" s="262"/>
      <c r="P930" s="262"/>
      <c r="Q930" s="262"/>
      <c r="R930" s="262"/>
      <c r="S930" s="262"/>
      <c r="T930" s="263"/>
      <c r="AT930" s="264" t="s">
        <v>428</v>
      </c>
      <c r="AU930" s="264" t="s">
        <v>86</v>
      </c>
      <c r="AV930" s="12" t="s">
        <v>83</v>
      </c>
      <c r="AW930" s="12" t="s">
        <v>39</v>
      </c>
      <c r="AX930" s="12" t="s">
        <v>76</v>
      </c>
      <c r="AY930" s="264" t="s">
        <v>414</v>
      </c>
    </row>
    <row r="931" s="13" customFormat="1">
      <c r="B931" s="265"/>
      <c r="C931" s="266"/>
      <c r="D931" s="252" t="s">
        <v>428</v>
      </c>
      <c r="E931" s="267" t="s">
        <v>21</v>
      </c>
      <c r="F931" s="268" t="s">
        <v>1003</v>
      </c>
      <c r="G931" s="266"/>
      <c r="H931" s="269">
        <v>50</v>
      </c>
      <c r="I931" s="270"/>
      <c r="J931" s="266"/>
      <c r="K931" s="266"/>
      <c r="L931" s="271"/>
      <c r="M931" s="272"/>
      <c r="N931" s="273"/>
      <c r="O931" s="273"/>
      <c r="P931" s="273"/>
      <c r="Q931" s="273"/>
      <c r="R931" s="273"/>
      <c r="S931" s="273"/>
      <c r="T931" s="274"/>
      <c r="AT931" s="275" t="s">
        <v>428</v>
      </c>
      <c r="AU931" s="275" t="s">
        <v>86</v>
      </c>
      <c r="AV931" s="13" t="s">
        <v>86</v>
      </c>
      <c r="AW931" s="13" t="s">
        <v>39</v>
      </c>
      <c r="AX931" s="13" t="s">
        <v>76</v>
      </c>
      <c r="AY931" s="275" t="s">
        <v>414</v>
      </c>
    </row>
    <row r="932" s="15" customFormat="1">
      <c r="B932" s="287"/>
      <c r="C932" s="288"/>
      <c r="D932" s="252" t="s">
        <v>428</v>
      </c>
      <c r="E932" s="289" t="s">
        <v>21</v>
      </c>
      <c r="F932" s="290" t="s">
        <v>235</v>
      </c>
      <c r="G932" s="288"/>
      <c r="H932" s="291">
        <v>50</v>
      </c>
      <c r="I932" s="292"/>
      <c r="J932" s="288"/>
      <c r="K932" s="288"/>
      <c r="L932" s="293"/>
      <c r="M932" s="294"/>
      <c r="N932" s="295"/>
      <c r="O932" s="295"/>
      <c r="P932" s="295"/>
      <c r="Q932" s="295"/>
      <c r="R932" s="295"/>
      <c r="S932" s="295"/>
      <c r="T932" s="296"/>
      <c r="AT932" s="297" t="s">
        <v>428</v>
      </c>
      <c r="AU932" s="297" t="s">
        <v>86</v>
      </c>
      <c r="AV932" s="15" t="s">
        <v>422</v>
      </c>
      <c r="AW932" s="15" t="s">
        <v>39</v>
      </c>
      <c r="AX932" s="15" t="s">
        <v>83</v>
      </c>
      <c r="AY932" s="297" t="s">
        <v>414</v>
      </c>
    </row>
    <row r="933" s="1" customFormat="1" ht="16.5" customHeight="1">
      <c r="B933" s="47"/>
      <c r="C933" s="240" t="s">
        <v>2233</v>
      </c>
      <c r="D933" s="240" t="s">
        <v>418</v>
      </c>
      <c r="E933" s="241" t="s">
        <v>7607</v>
      </c>
      <c r="F933" s="242" t="s">
        <v>7608</v>
      </c>
      <c r="G933" s="243" t="s">
        <v>4084</v>
      </c>
      <c r="H933" s="244">
        <v>2</v>
      </c>
      <c r="I933" s="245"/>
      <c r="J933" s="246">
        <f>ROUND(I933*H933,2)</f>
        <v>0</v>
      </c>
      <c r="K933" s="242" t="s">
        <v>21</v>
      </c>
      <c r="L933" s="73"/>
      <c r="M933" s="247" t="s">
        <v>21</v>
      </c>
      <c r="N933" s="248" t="s">
        <v>47</v>
      </c>
      <c r="O933" s="48"/>
      <c r="P933" s="249">
        <f>O933*H933</f>
        <v>0</v>
      </c>
      <c r="Q933" s="249">
        <v>0</v>
      </c>
      <c r="R933" s="249">
        <f>Q933*H933</f>
        <v>0</v>
      </c>
      <c r="S933" s="249">
        <v>0</v>
      </c>
      <c r="T933" s="250">
        <f>S933*H933</f>
        <v>0</v>
      </c>
      <c r="AR933" s="25" t="s">
        <v>690</v>
      </c>
      <c r="AT933" s="25" t="s">
        <v>418</v>
      </c>
      <c r="AU933" s="25" t="s">
        <v>86</v>
      </c>
      <c r="AY933" s="25" t="s">
        <v>414</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690</v>
      </c>
      <c r="BM933" s="25" t="s">
        <v>7609</v>
      </c>
    </row>
    <row r="934" s="12" customFormat="1">
      <c r="B934" s="255"/>
      <c r="C934" s="256"/>
      <c r="D934" s="252" t="s">
        <v>428</v>
      </c>
      <c r="E934" s="257" t="s">
        <v>21</v>
      </c>
      <c r="F934" s="258" t="s">
        <v>6992</v>
      </c>
      <c r="G934" s="256"/>
      <c r="H934" s="257" t="s">
        <v>21</v>
      </c>
      <c r="I934" s="259"/>
      <c r="J934" s="256"/>
      <c r="K934" s="256"/>
      <c r="L934" s="260"/>
      <c r="M934" s="261"/>
      <c r="N934" s="262"/>
      <c r="O934" s="262"/>
      <c r="P934" s="262"/>
      <c r="Q934" s="262"/>
      <c r="R934" s="262"/>
      <c r="S934" s="262"/>
      <c r="T934" s="263"/>
      <c r="AT934" s="264" t="s">
        <v>428</v>
      </c>
      <c r="AU934" s="264" t="s">
        <v>86</v>
      </c>
      <c r="AV934" s="12" t="s">
        <v>83</v>
      </c>
      <c r="AW934" s="12" t="s">
        <v>39</v>
      </c>
      <c r="AX934" s="12" t="s">
        <v>76</v>
      </c>
      <c r="AY934" s="264" t="s">
        <v>414</v>
      </c>
    </row>
    <row r="935" s="13" customFormat="1">
      <c r="B935" s="265"/>
      <c r="C935" s="266"/>
      <c r="D935" s="252" t="s">
        <v>428</v>
      </c>
      <c r="E935" s="267" t="s">
        <v>21</v>
      </c>
      <c r="F935" s="268" t="s">
        <v>86</v>
      </c>
      <c r="G935" s="266"/>
      <c r="H935" s="269">
        <v>2</v>
      </c>
      <c r="I935" s="270"/>
      <c r="J935" s="266"/>
      <c r="K935" s="266"/>
      <c r="L935" s="271"/>
      <c r="M935" s="272"/>
      <c r="N935" s="273"/>
      <c r="O935" s="273"/>
      <c r="P935" s="273"/>
      <c r="Q935" s="273"/>
      <c r="R935" s="273"/>
      <c r="S935" s="273"/>
      <c r="T935" s="274"/>
      <c r="AT935" s="275" t="s">
        <v>428</v>
      </c>
      <c r="AU935" s="275" t="s">
        <v>86</v>
      </c>
      <c r="AV935" s="13" t="s">
        <v>86</v>
      </c>
      <c r="AW935" s="13" t="s">
        <v>39</v>
      </c>
      <c r="AX935" s="13" t="s">
        <v>76</v>
      </c>
      <c r="AY935" s="275" t="s">
        <v>414</v>
      </c>
    </row>
    <row r="936" s="15" customFormat="1">
      <c r="B936" s="287"/>
      <c r="C936" s="288"/>
      <c r="D936" s="252" t="s">
        <v>428</v>
      </c>
      <c r="E936" s="289" t="s">
        <v>21</v>
      </c>
      <c r="F936" s="290" t="s">
        <v>235</v>
      </c>
      <c r="G936" s="288"/>
      <c r="H936" s="291">
        <v>2</v>
      </c>
      <c r="I936" s="292"/>
      <c r="J936" s="288"/>
      <c r="K936" s="288"/>
      <c r="L936" s="293"/>
      <c r="M936" s="294"/>
      <c r="N936" s="295"/>
      <c r="O936" s="295"/>
      <c r="P936" s="295"/>
      <c r="Q936" s="295"/>
      <c r="R936" s="295"/>
      <c r="S936" s="295"/>
      <c r="T936" s="296"/>
      <c r="AT936" s="297" t="s">
        <v>428</v>
      </c>
      <c r="AU936" s="297" t="s">
        <v>86</v>
      </c>
      <c r="AV936" s="15" t="s">
        <v>422</v>
      </c>
      <c r="AW936" s="15" t="s">
        <v>39</v>
      </c>
      <c r="AX936" s="15" t="s">
        <v>83</v>
      </c>
      <c r="AY936" s="297" t="s">
        <v>414</v>
      </c>
    </row>
    <row r="937" s="1" customFormat="1" ht="16.5" customHeight="1">
      <c r="B937" s="47"/>
      <c r="C937" s="240" t="s">
        <v>2237</v>
      </c>
      <c r="D937" s="240" t="s">
        <v>418</v>
      </c>
      <c r="E937" s="241" t="s">
        <v>7610</v>
      </c>
      <c r="F937" s="242" t="s">
        <v>7611</v>
      </c>
      <c r="G937" s="243" t="s">
        <v>4084</v>
      </c>
      <c r="H937" s="244">
        <v>22</v>
      </c>
      <c r="I937" s="245"/>
      <c r="J937" s="246">
        <f>ROUND(I937*H937,2)</f>
        <v>0</v>
      </c>
      <c r="K937" s="242" t="s">
        <v>21</v>
      </c>
      <c r="L937" s="73"/>
      <c r="M937" s="247" t="s">
        <v>21</v>
      </c>
      <c r="N937" s="248" t="s">
        <v>47</v>
      </c>
      <c r="O937" s="48"/>
      <c r="P937" s="249">
        <f>O937*H937</f>
        <v>0</v>
      </c>
      <c r="Q937" s="249">
        <v>0</v>
      </c>
      <c r="R937" s="249">
        <f>Q937*H937</f>
        <v>0</v>
      </c>
      <c r="S937" s="249">
        <v>0</v>
      </c>
      <c r="T937" s="250">
        <f>S937*H937</f>
        <v>0</v>
      </c>
      <c r="AR937" s="25" t="s">
        <v>690</v>
      </c>
      <c r="AT937" s="25" t="s">
        <v>418</v>
      </c>
      <c r="AU937" s="25" t="s">
        <v>86</v>
      </c>
      <c r="AY937" s="25" t="s">
        <v>414</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690</v>
      </c>
      <c r="BM937" s="25" t="s">
        <v>7612</v>
      </c>
    </row>
    <row r="938" s="12" customFormat="1">
      <c r="B938" s="255"/>
      <c r="C938" s="256"/>
      <c r="D938" s="252" t="s">
        <v>428</v>
      </c>
      <c r="E938" s="257" t="s">
        <v>21</v>
      </c>
      <c r="F938" s="258" t="s">
        <v>6992</v>
      </c>
      <c r="G938" s="256"/>
      <c r="H938" s="257" t="s">
        <v>21</v>
      </c>
      <c r="I938" s="259"/>
      <c r="J938" s="256"/>
      <c r="K938" s="256"/>
      <c r="L938" s="260"/>
      <c r="M938" s="261"/>
      <c r="N938" s="262"/>
      <c r="O938" s="262"/>
      <c r="P938" s="262"/>
      <c r="Q938" s="262"/>
      <c r="R938" s="262"/>
      <c r="S938" s="262"/>
      <c r="T938" s="263"/>
      <c r="AT938" s="264" t="s">
        <v>428</v>
      </c>
      <c r="AU938" s="264" t="s">
        <v>86</v>
      </c>
      <c r="AV938" s="12" t="s">
        <v>83</v>
      </c>
      <c r="AW938" s="12" t="s">
        <v>39</v>
      </c>
      <c r="AX938" s="12" t="s">
        <v>76</v>
      </c>
      <c r="AY938" s="264" t="s">
        <v>414</v>
      </c>
    </row>
    <row r="939" s="13" customFormat="1">
      <c r="B939" s="265"/>
      <c r="C939" s="266"/>
      <c r="D939" s="252" t="s">
        <v>428</v>
      </c>
      <c r="E939" s="267" t="s">
        <v>21</v>
      </c>
      <c r="F939" s="268" t="s">
        <v>726</v>
      </c>
      <c r="G939" s="266"/>
      <c r="H939" s="269">
        <v>22</v>
      </c>
      <c r="I939" s="270"/>
      <c r="J939" s="266"/>
      <c r="K939" s="266"/>
      <c r="L939" s="271"/>
      <c r="M939" s="272"/>
      <c r="N939" s="273"/>
      <c r="O939" s="273"/>
      <c r="P939" s="273"/>
      <c r="Q939" s="273"/>
      <c r="R939" s="273"/>
      <c r="S939" s="273"/>
      <c r="T939" s="274"/>
      <c r="AT939" s="275" t="s">
        <v>428</v>
      </c>
      <c r="AU939" s="275" t="s">
        <v>86</v>
      </c>
      <c r="AV939" s="13" t="s">
        <v>86</v>
      </c>
      <c r="AW939" s="13" t="s">
        <v>39</v>
      </c>
      <c r="AX939" s="13" t="s">
        <v>83</v>
      </c>
      <c r="AY939" s="275" t="s">
        <v>414</v>
      </c>
    </row>
    <row r="940" s="1" customFormat="1" ht="16.5" customHeight="1">
      <c r="B940" s="47"/>
      <c r="C940" s="240" t="s">
        <v>2241</v>
      </c>
      <c r="D940" s="240" t="s">
        <v>418</v>
      </c>
      <c r="E940" s="241" t="s">
        <v>7613</v>
      </c>
      <c r="F940" s="242" t="s">
        <v>7614</v>
      </c>
      <c r="G940" s="243" t="s">
        <v>4084</v>
      </c>
      <c r="H940" s="244">
        <v>2</v>
      </c>
      <c r="I940" s="245"/>
      <c r="J940" s="246">
        <f>ROUND(I940*H940,2)</f>
        <v>0</v>
      </c>
      <c r="K940" s="242" t="s">
        <v>21</v>
      </c>
      <c r="L940" s="73"/>
      <c r="M940" s="247" t="s">
        <v>21</v>
      </c>
      <c r="N940" s="248" t="s">
        <v>47</v>
      </c>
      <c r="O940" s="48"/>
      <c r="P940" s="249">
        <f>O940*H940</f>
        <v>0</v>
      </c>
      <c r="Q940" s="249">
        <v>0</v>
      </c>
      <c r="R940" s="249">
        <f>Q940*H940</f>
        <v>0</v>
      </c>
      <c r="S940" s="249">
        <v>0</v>
      </c>
      <c r="T940" s="250">
        <f>S940*H940</f>
        <v>0</v>
      </c>
      <c r="AR940" s="25" t="s">
        <v>690</v>
      </c>
      <c r="AT940" s="25" t="s">
        <v>418</v>
      </c>
      <c r="AU940" s="25" t="s">
        <v>86</v>
      </c>
      <c r="AY940" s="25" t="s">
        <v>414</v>
      </c>
      <c r="BE940" s="251">
        <f>IF(N940="základní",J940,0)</f>
        <v>0</v>
      </c>
      <c r="BF940" s="251">
        <f>IF(N940="snížená",J940,0)</f>
        <v>0</v>
      </c>
      <c r="BG940" s="251">
        <f>IF(N940="zákl. přenesená",J940,0)</f>
        <v>0</v>
      </c>
      <c r="BH940" s="251">
        <f>IF(N940="sníž. přenesená",J940,0)</f>
        <v>0</v>
      </c>
      <c r="BI940" s="251">
        <f>IF(N940="nulová",J940,0)</f>
        <v>0</v>
      </c>
      <c r="BJ940" s="25" t="s">
        <v>83</v>
      </c>
      <c r="BK940" s="251">
        <f>ROUND(I940*H940,2)</f>
        <v>0</v>
      </c>
      <c r="BL940" s="25" t="s">
        <v>690</v>
      </c>
      <c r="BM940" s="25" t="s">
        <v>7615</v>
      </c>
    </row>
    <row r="941" s="12" customFormat="1">
      <c r="B941" s="255"/>
      <c r="C941" s="256"/>
      <c r="D941" s="252" t="s">
        <v>428</v>
      </c>
      <c r="E941" s="257" t="s">
        <v>21</v>
      </c>
      <c r="F941" s="258" t="s">
        <v>6992</v>
      </c>
      <c r="G941" s="256"/>
      <c r="H941" s="257" t="s">
        <v>21</v>
      </c>
      <c r="I941" s="259"/>
      <c r="J941" s="256"/>
      <c r="K941" s="256"/>
      <c r="L941" s="260"/>
      <c r="M941" s="261"/>
      <c r="N941" s="262"/>
      <c r="O941" s="262"/>
      <c r="P941" s="262"/>
      <c r="Q941" s="262"/>
      <c r="R941" s="262"/>
      <c r="S941" s="262"/>
      <c r="T941" s="263"/>
      <c r="AT941" s="264" t="s">
        <v>428</v>
      </c>
      <c r="AU941" s="264" t="s">
        <v>86</v>
      </c>
      <c r="AV941" s="12" t="s">
        <v>83</v>
      </c>
      <c r="AW941" s="12" t="s">
        <v>39</v>
      </c>
      <c r="AX941" s="12" t="s">
        <v>76</v>
      </c>
      <c r="AY941" s="264" t="s">
        <v>414</v>
      </c>
    </row>
    <row r="942" s="13" customFormat="1">
      <c r="B942" s="265"/>
      <c r="C942" s="266"/>
      <c r="D942" s="252" t="s">
        <v>428</v>
      </c>
      <c r="E942" s="267" t="s">
        <v>21</v>
      </c>
      <c r="F942" s="268" t="s">
        <v>86</v>
      </c>
      <c r="G942" s="266"/>
      <c r="H942" s="269">
        <v>2</v>
      </c>
      <c r="I942" s="270"/>
      <c r="J942" s="266"/>
      <c r="K942" s="266"/>
      <c r="L942" s="271"/>
      <c r="M942" s="272"/>
      <c r="N942" s="273"/>
      <c r="O942" s="273"/>
      <c r="P942" s="273"/>
      <c r="Q942" s="273"/>
      <c r="R942" s="273"/>
      <c r="S942" s="273"/>
      <c r="T942" s="274"/>
      <c r="AT942" s="275" t="s">
        <v>428</v>
      </c>
      <c r="AU942" s="275" t="s">
        <v>86</v>
      </c>
      <c r="AV942" s="13" t="s">
        <v>86</v>
      </c>
      <c r="AW942" s="13" t="s">
        <v>39</v>
      </c>
      <c r="AX942" s="13" t="s">
        <v>76</v>
      </c>
      <c r="AY942" s="275" t="s">
        <v>414</v>
      </c>
    </row>
    <row r="943" s="15" customFormat="1">
      <c r="B943" s="287"/>
      <c r="C943" s="288"/>
      <c r="D943" s="252" t="s">
        <v>428</v>
      </c>
      <c r="E943" s="289" t="s">
        <v>21</v>
      </c>
      <c r="F943" s="290" t="s">
        <v>235</v>
      </c>
      <c r="G943" s="288"/>
      <c r="H943" s="291">
        <v>2</v>
      </c>
      <c r="I943" s="292"/>
      <c r="J943" s="288"/>
      <c r="K943" s="288"/>
      <c r="L943" s="293"/>
      <c r="M943" s="294"/>
      <c r="N943" s="295"/>
      <c r="O943" s="295"/>
      <c r="P943" s="295"/>
      <c r="Q943" s="295"/>
      <c r="R943" s="295"/>
      <c r="S943" s="295"/>
      <c r="T943" s="296"/>
      <c r="AT943" s="297" t="s">
        <v>428</v>
      </c>
      <c r="AU943" s="297" t="s">
        <v>86</v>
      </c>
      <c r="AV943" s="15" t="s">
        <v>422</v>
      </c>
      <c r="AW943" s="15" t="s">
        <v>39</v>
      </c>
      <c r="AX943" s="15" t="s">
        <v>83</v>
      </c>
      <c r="AY943" s="297" t="s">
        <v>414</v>
      </c>
    </row>
    <row r="944" s="1" customFormat="1" ht="16.5" customHeight="1">
      <c r="B944" s="47"/>
      <c r="C944" s="240" t="s">
        <v>2245</v>
      </c>
      <c r="D944" s="240" t="s">
        <v>418</v>
      </c>
      <c r="E944" s="241" t="s">
        <v>7616</v>
      </c>
      <c r="F944" s="242" t="s">
        <v>7617</v>
      </c>
      <c r="G944" s="243" t="s">
        <v>4084</v>
      </c>
      <c r="H944" s="244">
        <v>15</v>
      </c>
      <c r="I944" s="245"/>
      <c r="J944" s="246">
        <f>ROUND(I944*H944,2)</f>
        <v>0</v>
      </c>
      <c r="K944" s="242" t="s">
        <v>21</v>
      </c>
      <c r="L944" s="73"/>
      <c r="M944" s="247" t="s">
        <v>21</v>
      </c>
      <c r="N944" s="248" t="s">
        <v>47</v>
      </c>
      <c r="O944" s="48"/>
      <c r="P944" s="249">
        <f>O944*H944</f>
        <v>0</v>
      </c>
      <c r="Q944" s="249">
        <v>0</v>
      </c>
      <c r="R944" s="249">
        <f>Q944*H944</f>
        <v>0</v>
      </c>
      <c r="S944" s="249">
        <v>0</v>
      </c>
      <c r="T944" s="250">
        <f>S944*H944</f>
        <v>0</v>
      </c>
      <c r="AR944" s="25" t="s">
        <v>690</v>
      </c>
      <c r="AT944" s="25" t="s">
        <v>418</v>
      </c>
      <c r="AU944" s="25" t="s">
        <v>86</v>
      </c>
      <c r="AY944" s="25" t="s">
        <v>414</v>
      </c>
      <c r="BE944" s="251">
        <f>IF(N944="základní",J944,0)</f>
        <v>0</v>
      </c>
      <c r="BF944" s="251">
        <f>IF(N944="snížená",J944,0)</f>
        <v>0</v>
      </c>
      <c r="BG944" s="251">
        <f>IF(N944="zákl. přenesená",J944,0)</f>
        <v>0</v>
      </c>
      <c r="BH944" s="251">
        <f>IF(N944="sníž. přenesená",J944,0)</f>
        <v>0</v>
      </c>
      <c r="BI944" s="251">
        <f>IF(N944="nulová",J944,0)</f>
        <v>0</v>
      </c>
      <c r="BJ944" s="25" t="s">
        <v>83</v>
      </c>
      <c r="BK944" s="251">
        <f>ROUND(I944*H944,2)</f>
        <v>0</v>
      </c>
      <c r="BL944" s="25" t="s">
        <v>690</v>
      </c>
      <c r="BM944" s="25" t="s">
        <v>7618</v>
      </c>
    </row>
    <row r="945" s="12" customFormat="1">
      <c r="B945" s="255"/>
      <c r="C945" s="256"/>
      <c r="D945" s="252" t="s">
        <v>428</v>
      </c>
      <c r="E945" s="257" t="s">
        <v>21</v>
      </c>
      <c r="F945" s="258" t="s">
        <v>6992</v>
      </c>
      <c r="G945" s="256"/>
      <c r="H945" s="257" t="s">
        <v>21</v>
      </c>
      <c r="I945" s="259"/>
      <c r="J945" s="256"/>
      <c r="K945" s="256"/>
      <c r="L945" s="260"/>
      <c r="M945" s="261"/>
      <c r="N945" s="262"/>
      <c r="O945" s="262"/>
      <c r="P945" s="262"/>
      <c r="Q945" s="262"/>
      <c r="R945" s="262"/>
      <c r="S945" s="262"/>
      <c r="T945" s="263"/>
      <c r="AT945" s="264" t="s">
        <v>428</v>
      </c>
      <c r="AU945" s="264" t="s">
        <v>86</v>
      </c>
      <c r="AV945" s="12" t="s">
        <v>83</v>
      </c>
      <c r="AW945" s="12" t="s">
        <v>39</v>
      </c>
      <c r="AX945" s="12" t="s">
        <v>76</v>
      </c>
      <c r="AY945" s="264" t="s">
        <v>414</v>
      </c>
    </row>
    <row r="946" s="13" customFormat="1">
      <c r="B946" s="265"/>
      <c r="C946" s="266"/>
      <c r="D946" s="252" t="s">
        <v>428</v>
      </c>
      <c r="E946" s="267" t="s">
        <v>21</v>
      </c>
      <c r="F946" s="268" t="s">
        <v>10</v>
      </c>
      <c r="G946" s="266"/>
      <c r="H946" s="269">
        <v>15</v>
      </c>
      <c r="I946" s="270"/>
      <c r="J946" s="266"/>
      <c r="K946" s="266"/>
      <c r="L946" s="271"/>
      <c r="M946" s="272"/>
      <c r="N946" s="273"/>
      <c r="O946" s="273"/>
      <c r="P946" s="273"/>
      <c r="Q946" s="273"/>
      <c r="R946" s="273"/>
      <c r="S946" s="273"/>
      <c r="T946" s="274"/>
      <c r="AT946" s="275" t="s">
        <v>428</v>
      </c>
      <c r="AU946" s="275" t="s">
        <v>86</v>
      </c>
      <c r="AV946" s="13" t="s">
        <v>86</v>
      </c>
      <c r="AW946" s="13" t="s">
        <v>39</v>
      </c>
      <c r="AX946" s="13" t="s">
        <v>83</v>
      </c>
      <c r="AY946" s="275" t="s">
        <v>414</v>
      </c>
    </row>
    <row r="947" s="1" customFormat="1" ht="16.5" customHeight="1">
      <c r="B947" s="47"/>
      <c r="C947" s="240" t="s">
        <v>2249</v>
      </c>
      <c r="D947" s="240" t="s">
        <v>418</v>
      </c>
      <c r="E947" s="241" t="s">
        <v>7619</v>
      </c>
      <c r="F947" s="242" t="s">
        <v>7620</v>
      </c>
      <c r="G947" s="243" t="s">
        <v>4084</v>
      </c>
      <c r="H947" s="244">
        <v>4</v>
      </c>
      <c r="I947" s="245"/>
      <c r="J947" s="246">
        <f>ROUND(I947*H947,2)</f>
        <v>0</v>
      </c>
      <c r="K947" s="242" t="s">
        <v>21</v>
      </c>
      <c r="L947" s="73"/>
      <c r="M947" s="247" t="s">
        <v>21</v>
      </c>
      <c r="N947" s="248" t="s">
        <v>47</v>
      </c>
      <c r="O947" s="48"/>
      <c r="P947" s="249">
        <f>O947*H947</f>
        <v>0</v>
      </c>
      <c r="Q947" s="249">
        <v>0</v>
      </c>
      <c r="R947" s="249">
        <f>Q947*H947</f>
        <v>0</v>
      </c>
      <c r="S947" s="249">
        <v>0</v>
      </c>
      <c r="T947" s="250">
        <f>S947*H947</f>
        <v>0</v>
      </c>
      <c r="AR947" s="25" t="s">
        <v>690</v>
      </c>
      <c r="AT947" s="25" t="s">
        <v>418</v>
      </c>
      <c r="AU947" s="25" t="s">
        <v>86</v>
      </c>
      <c r="AY947" s="25" t="s">
        <v>414</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690</v>
      </c>
      <c r="BM947" s="25" t="s">
        <v>7621</v>
      </c>
    </row>
    <row r="948" s="12" customFormat="1">
      <c r="B948" s="255"/>
      <c r="C948" s="256"/>
      <c r="D948" s="252" t="s">
        <v>428</v>
      </c>
      <c r="E948" s="257" t="s">
        <v>21</v>
      </c>
      <c r="F948" s="258" t="s">
        <v>6992</v>
      </c>
      <c r="G948" s="256"/>
      <c r="H948" s="257" t="s">
        <v>21</v>
      </c>
      <c r="I948" s="259"/>
      <c r="J948" s="256"/>
      <c r="K948" s="256"/>
      <c r="L948" s="260"/>
      <c r="M948" s="261"/>
      <c r="N948" s="262"/>
      <c r="O948" s="262"/>
      <c r="P948" s="262"/>
      <c r="Q948" s="262"/>
      <c r="R948" s="262"/>
      <c r="S948" s="262"/>
      <c r="T948" s="263"/>
      <c r="AT948" s="264" t="s">
        <v>428</v>
      </c>
      <c r="AU948" s="264" t="s">
        <v>86</v>
      </c>
      <c r="AV948" s="12" t="s">
        <v>83</v>
      </c>
      <c r="AW948" s="12" t="s">
        <v>39</v>
      </c>
      <c r="AX948" s="12" t="s">
        <v>76</v>
      </c>
      <c r="AY948" s="264" t="s">
        <v>414</v>
      </c>
    </row>
    <row r="949" s="13" customFormat="1">
      <c r="B949" s="265"/>
      <c r="C949" s="266"/>
      <c r="D949" s="252" t="s">
        <v>428</v>
      </c>
      <c r="E949" s="267" t="s">
        <v>21</v>
      </c>
      <c r="F949" s="268" t="s">
        <v>422</v>
      </c>
      <c r="G949" s="266"/>
      <c r="H949" s="269">
        <v>4</v>
      </c>
      <c r="I949" s="270"/>
      <c r="J949" s="266"/>
      <c r="K949" s="266"/>
      <c r="L949" s="271"/>
      <c r="M949" s="272"/>
      <c r="N949" s="273"/>
      <c r="O949" s="273"/>
      <c r="P949" s="273"/>
      <c r="Q949" s="273"/>
      <c r="R949" s="273"/>
      <c r="S949" s="273"/>
      <c r="T949" s="274"/>
      <c r="AT949" s="275" t="s">
        <v>428</v>
      </c>
      <c r="AU949" s="275" t="s">
        <v>86</v>
      </c>
      <c r="AV949" s="13" t="s">
        <v>86</v>
      </c>
      <c r="AW949" s="13" t="s">
        <v>39</v>
      </c>
      <c r="AX949" s="13" t="s">
        <v>76</v>
      </c>
      <c r="AY949" s="275" t="s">
        <v>414</v>
      </c>
    </row>
    <row r="950" s="15" customFormat="1">
      <c r="B950" s="287"/>
      <c r="C950" s="288"/>
      <c r="D950" s="252" t="s">
        <v>428</v>
      </c>
      <c r="E950" s="289" t="s">
        <v>21</v>
      </c>
      <c r="F950" s="290" t="s">
        <v>235</v>
      </c>
      <c r="G950" s="288"/>
      <c r="H950" s="291">
        <v>4</v>
      </c>
      <c r="I950" s="292"/>
      <c r="J950" s="288"/>
      <c r="K950" s="288"/>
      <c r="L950" s="293"/>
      <c r="M950" s="294"/>
      <c r="N950" s="295"/>
      <c r="O950" s="295"/>
      <c r="P950" s="295"/>
      <c r="Q950" s="295"/>
      <c r="R950" s="295"/>
      <c r="S950" s="295"/>
      <c r="T950" s="296"/>
      <c r="AT950" s="297" t="s">
        <v>428</v>
      </c>
      <c r="AU950" s="297" t="s">
        <v>86</v>
      </c>
      <c r="AV950" s="15" t="s">
        <v>422</v>
      </c>
      <c r="AW950" s="15" t="s">
        <v>39</v>
      </c>
      <c r="AX950" s="15" t="s">
        <v>83</v>
      </c>
      <c r="AY950" s="297" t="s">
        <v>414</v>
      </c>
    </row>
    <row r="951" s="1" customFormat="1" ht="16.5" customHeight="1">
      <c r="B951" s="47"/>
      <c r="C951" s="240" t="s">
        <v>2253</v>
      </c>
      <c r="D951" s="240" t="s">
        <v>418</v>
      </c>
      <c r="E951" s="241" t="s">
        <v>7622</v>
      </c>
      <c r="F951" s="242" t="s">
        <v>7059</v>
      </c>
      <c r="G951" s="243" t="s">
        <v>4084</v>
      </c>
      <c r="H951" s="244">
        <v>1946</v>
      </c>
      <c r="I951" s="245"/>
      <c r="J951" s="246">
        <f>ROUND(I951*H951,2)</f>
        <v>0</v>
      </c>
      <c r="K951" s="242" t="s">
        <v>21</v>
      </c>
      <c r="L951" s="73"/>
      <c r="M951" s="247" t="s">
        <v>21</v>
      </c>
      <c r="N951" s="248" t="s">
        <v>47</v>
      </c>
      <c r="O951" s="48"/>
      <c r="P951" s="249">
        <f>O951*H951</f>
        <v>0</v>
      </c>
      <c r="Q951" s="249">
        <v>0</v>
      </c>
      <c r="R951" s="249">
        <f>Q951*H951</f>
        <v>0</v>
      </c>
      <c r="S951" s="249">
        <v>0</v>
      </c>
      <c r="T951" s="250">
        <f>S951*H951</f>
        <v>0</v>
      </c>
      <c r="AR951" s="25" t="s">
        <v>690</v>
      </c>
      <c r="AT951" s="25" t="s">
        <v>418</v>
      </c>
      <c r="AU951" s="25" t="s">
        <v>86</v>
      </c>
      <c r="AY951" s="25" t="s">
        <v>414</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690</v>
      </c>
      <c r="BM951" s="25" t="s">
        <v>7623</v>
      </c>
    </row>
    <row r="952" s="12" customFormat="1">
      <c r="B952" s="255"/>
      <c r="C952" s="256"/>
      <c r="D952" s="252" t="s">
        <v>428</v>
      </c>
      <c r="E952" s="257" t="s">
        <v>21</v>
      </c>
      <c r="F952" s="258" t="s">
        <v>6992</v>
      </c>
      <c r="G952" s="256"/>
      <c r="H952" s="257" t="s">
        <v>21</v>
      </c>
      <c r="I952" s="259"/>
      <c r="J952" s="256"/>
      <c r="K952" s="256"/>
      <c r="L952" s="260"/>
      <c r="M952" s="261"/>
      <c r="N952" s="262"/>
      <c r="O952" s="262"/>
      <c r="P952" s="262"/>
      <c r="Q952" s="262"/>
      <c r="R952" s="262"/>
      <c r="S952" s="262"/>
      <c r="T952" s="263"/>
      <c r="AT952" s="264" t="s">
        <v>428</v>
      </c>
      <c r="AU952" s="264" t="s">
        <v>86</v>
      </c>
      <c r="AV952" s="12" t="s">
        <v>83</v>
      </c>
      <c r="AW952" s="12" t="s">
        <v>39</v>
      </c>
      <c r="AX952" s="12" t="s">
        <v>76</v>
      </c>
      <c r="AY952" s="264" t="s">
        <v>414</v>
      </c>
    </row>
    <row r="953" s="13" customFormat="1">
      <c r="B953" s="265"/>
      <c r="C953" s="266"/>
      <c r="D953" s="252" t="s">
        <v>428</v>
      </c>
      <c r="E953" s="267" t="s">
        <v>21</v>
      </c>
      <c r="F953" s="268" t="s">
        <v>7061</v>
      </c>
      <c r="G953" s="266"/>
      <c r="H953" s="269">
        <v>1946</v>
      </c>
      <c r="I953" s="270"/>
      <c r="J953" s="266"/>
      <c r="K953" s="266"/>
      <c r="L953" s="271"/>
      <c r="M953" s="272"/>
      <c r="N953" s="273"/>
      <c r="O953" s="273"/>
      <c r="P953" s="273"/>
      <c r="Q953" s="273"/>
      <c r="R953" s="273"/>
      <c r="S953" s="273"/>
      <c r="T953" s="274"/>
      <c r="AT953" s="275" t="s">
        <v>428</v>
      </c>
      <c r="AU953" s="275" t="s">
        <v>86</v>
      </c>
      <c r="AV953" s="13" t="s">
        <v>86</v>
      </c>
      <c r="AW953" s="13" t="s">
        <v>39</v>
      </c>
      <c r="AX953" s="13" t="s">
        <v>83</v>
      </c>
      <c r="AY953" s="275" t="s">
        <v>414</v>
      </c>
    </row>
    <row r="954" s="1" customFormat="1" ht="16.5" customHeight="1">
      <c r="B954" s="47"/>
      <c r="C954" s="240" t="s">
        <v>2257</v>
      </c>
      <c r="D954" s="240" t="s">
        <v>418</v>
      </c>
      <c r="E954" s="241" t="s">
        <v>7624</v>
      </c>
      <c r="F954" s="242" t="s">
        <v>7063</v>
      </c>
      <c r="G954" s="243" t="s">
        <v>4084</v>
      </c>
      <c r="H954" s="244">
        <v>942</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690</v>
      </c>
      <c r="AT954" s="25" t="s">
        <v>418</v>
      </c>
      <c r="AU954" s="25" t="s">
        <v>86</v>
      </c>
      <c r="AY954" s="25" t="s">
        <v>414</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690</v>
      </c>
      <c r="BM954" s="25" t="s">
        <v>7625</v>
      </c>
    </row>
    <row r="955" s="12" customFormat="1">
      <c r="B955" s="255"/>
      <c r="C955" s="256"/>
      <c r="D955" s="252" t="s">
        <v>428</v>
      </c>
      <c r="E955" s="257" t="s">
        <v>21</v>
      </c>
      <c r="F955" s="258" t="s">
        <v>6992</v>
      </c>
      <c r="G955" s="256"/>
      <c r="H955" s="257" t="s">
        <v>21</v>
      </c>
      <c r="I955" s="259"/>
      <c r="J955" s="256"/>
      <c r="K955" s="256"/>
      <c r="L955" s="260"/>
      <c r="M955" s="261"/>
      <c r="N955" s="262"/>
      <c r="O955" s="262"/>
      <c r="P955" s="262"/>
      <c r="Q955" s="262"/>
      <c r="R955" s="262"/>
      <c r="S955" s="262"/>
      <c r="T955" s="263"/>
      <c r="AT955" s="264" t="s">
        <v>428</v>
      </c>
      <c r="AU955" s="264" t="s">
        <v>86</v>
      </c>
      <c r="AV955" s="12" t="s">
        <v>83</v>
      </c>
      <c r="AW955" s="12" t="s">
        <v>39</v>
      </c>
      <c r="AX955" s="12" t="s">
        <v>76</v>
      </c>
      <c r="AY955" s="264" t="s">
        <v>414</v>
      </c>
    </row>
    <row r="956" s="13" customFormat="1">
      <c r="B956" s="265"/>
      <c r="C956" s="266"/>
      <c r="D956" s="252" t="s">
        <v>428</v>
      </c>
      <c r="E956" s="267" t="s">
        <v>21</v>
      </c>
      <c r="F956" s="268" t="s">
        <v>7065</v>
      </c>
      <c r="G956" s="266"/>
      <c r="H956" s="269">
        <v>942</v>
      </c>
      <c r="I956" s="270"/>
      <c r="J956" s="266"/>
      <c r="K956" s="266"/>
      <c r="L956" s="271"/>
      <c r="M956" s="272"/>
      <c r="N956" s="273"/>
      <c r="O956" s="273"/>
      <c r="P956" s="273"/>
      <c r="Q956" s="273"/>
      <c r="R956" s="273"/>
      <c r="S956" s="273"/>
      <c r="T956" s="274"/>
      <c r="AT956" s="275" t="s">
        <v>428</v>
      </c>
      <c r="AU956" s="275" t="s">
        <v>86</v>
      </c>
      <c r="AV956" s="13" t="s">
        <v>86</v>
      </c>
      <c r="AW956" s="13" t="s">
        <v>39</v>
      </c>
      <c r="AX956" s="13" t="s">
        <v>76</v>
      </c>
      <c r="AY956" s="275" t="s">
        <v>414</v>
      </c>
    </row>
    <row r="957" s="15" customFormat="1">
      <c r="B957" s="287"/>
      <c r="C957" s="288"/>
      <c r="D957" s="252" t="s">
        <v>428</v>
      </c>
      <c r="E957" s="289" t="s">
        <v>21</v>
      </c>
      <c r="F957" s="290" t="s">
        <v>235</v>
      </c>
      <c r="G957" s="288"/>
      <c r="H957" s="291">
        <v>942</v>
      </c>
      <c r="I957" s="292"/>
      <c r="J957" s="288"/>
      <c r="K957" s="288"/>
      <c r="L957" s="293"/>
      <c r="M957" s="294"/>
      <c r="N957" s="295"/>
      <c r="O957" s="295"/>
      <c r="P957" s="295"/>
      <c r="Q957" s="295"/>
      <c r="R957" s="295"/>
      <c r="S957" s="295"/>
      <c r="T957" s="296"/>
      <c r="AT957" s="297" t="s">
        <v>428</v>
      </c>
      <c r="AU957" s="297" t="s">
        <v>86</v>
      </c>
      <c r="AV957" s="15" t="s">
        <v>422</v>
      </c>
      <c r="AW957" s="15" t="s">
        <v>39</v>
      </c>
      <c r="AX957" s="15" t="s">
        <v>83</v>
      </c>
      <c r="AY957" s="297" t="s">
        <v>414</v>
      </c>
    </row>
    <row r="958" s="1" customFormat="1" ht="16.5" customHeight="1">
      <c r="B958" s="47"/>
      <c r="C958" s="240" t="s">
        <v>2261</v>
      </c>
      <c r="D958" s="240" t="s">
        <v>418</v>
      </c>
      <c r="E958" s="241" t="s">
        <v>7626</v>
      </c>
      <c r="F958" s="242" t="s">
        <v>7067</v>
      </c>
      <c r="G958" s="243" t="s">
        <v>4084</v>
      </c>
      <c r="H958" s="244">
        <v>345</v>
      </c>
      <c r="I958" s="245"/>
      <c r="J958" s="246">
        <f>ROUND(I958*H958,2)</f>
        <v>0</v>
      </c>
      <c r="K958" s="242" t="s">
        <v>21</v>
      </c>
      <c r="L958" s="73"/>
      <c r="M958" s="247" t="s">
        <v>21</v>
      </c>
      <c r="N958" s="248" t="s">
        <v>47</v>
      </c>
      <c r="O958" s="48"/>
      <c r="P958" s="249">
        <f>O958*H958</f>
        <v>0</v>
      </c>
      <c r="Q958" s="249">
        <v>0</v>
      </c>
      <c r="R958" s="249">
        <f>Q958*H958</f>
        <v>0</v>
      </c>
      <c r="S958" s="249">
        <v>0</v>
      </c>
      <c r="T958" s="250">
        <f>S958*H958</f>
        <v>0</v>
      </c>
      <c r="AR958" s="25" t="s">
        <v>690</v>
      </c>
      <c r="AT958" s="25" t="s">
        <v>418</v>
      </c>
      <c r="AU958" s="25" t="s">
        <v>86</v>
      </c>
      <c r="AY958" s="25" t="s">
        <v>414</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690</v>
      </c>
      <c r="BM958" s="25" t="s">
        <v>7627</v>
      </c>
    </row>
    <row r="959" s="12" customFormat="1">
      <c r="B959" s="255"/>
      <c r="C959" s="256"/>
      <c r="D959" s="252" t="s">
        <v>428</v>
      </c>
      <c r="E959" s="257" t="s">
        <v>21</v>
      </c>
      <c r="F959" s="258" t="s">
        <v>6992</v>
      </c>
      <c r="G959" s="256"/>
      <c r="H959" s="257" t="s">
        <v>21</v>
      </c>
      <c r="I959" s="259"/>
      <c r="J959" s="256"/>
      <c r="K959" s="256"/>
      <c r="L959" s="260"/>
      <c r="M959" s="261"/>
      <c r="N959" s="262"/>
      <c r="O959" s="262"/>
      <c r="P959" s="262"/>
      <c r="Q959" s="262"/>
      <c r="R959" s="262"/>
      <c r="S959" s="262"/>
      <c r="T959" s="263"/>
      <c r="AT959" s="264" t="s">
        <v>428</v>
      </c>
      <c r="AU959" s="264" t="s">
        <v>86</v>
      </c>
      <c r="AV959" s="12" t="s">
        <v>83</v>
      </c>
      <c r="AW959" s="12" t="s">
        <v>39</v>
      </c>
      <c r="AX959" s="12" t="s">
        <v>76</v>
      </c>
      <c r="AY959" s="264" t="s">
        <v>414</v>
      </c>
    </row>
    <row r="960" s="13" customFormat="1">
      <c r="B960" s="265"/>
      <c r="C960" s="266"/>
      <c r="D960" s="252" t="s">
        <v>428</v>
      </c>
      <c r="E960" s="267" t="s">
        <v>21</v>
      </c>
      <c r="F960" s="268" t="s">
        <v>2891</v>
      </c>
      <c r="G960" s="266"/>
      <c r="H960" s="269">
        <v>345</v>
      </c>
      <c r="I960" s="270"/>
      <c r="J960" s="266"/>
      <c r="K960" s="266"/>
      <c r="L960" s="271"/>
      <c r="M960" s="272"/>
      <c r="N960" s="273"/>
      <c r="O960" s="273"/>
      <c r="P960" s="273"/>
      <c r="Q960" s="273"/>
      <c r="R960" s="273"/>
      <c r="S960" s="273"/>
      <c r="T960" s="274"/>
      <c r="AT960" s="275" t="s">
        <v>428</v>
      </c>
      <c r="AU960" s="275" t="s">
        <v>86</v>
      </c>
      <c r="AV960" s="13" t="s">
        <v>86</v>
      </c>
      <c r="AW960" s="13" t="s">
        <v>39</v>
      </c>
      <c r="AX960" s="13" t="s">
        <v>83</v>
      </c>
      <c r="AY960" s="275" t="s">
        <v>414</v>
      </c>
    </row>
    <row r="961" s="1" customFormat="1" ht="16.5" customHeight="1">
      <c r="B961" s="47"/>
      <c r="C961" s="240" t="s">
        <v>495</v>
      </c>
      <c r="D961" s="240" t="s">
        <v>418</v>
      </c>
      <c r="E961" s="241" t="s">
        <v>7628</v>
      </c>
      <c r="F961" s="242" t="s">
        <v>7629</v>
      </c>
      <c r="G961" s="243" t="s">
        <v>4084</v>
      </c>
      <c r="H961" s="244">
        <v>1</v>
      </c>
      <c r="I961" s="245"/>
      <c r="J961" s="246">
        <f>ROUND(I961*H961,2)</f>
        <v>0</v>
      </c>
      <c r="K961" s="242" t="s">
        <v>21</v>
      </c>
      <c r="L961" s="73"/>
      <c r="M961" s="247" t="s">
        <v>21</v>
      </c>
      <c r="N961" s="248" t="s">
        <v>47</v>
      </c>
      <c r="O961" s="48"/>
      <c r="P961" s="249">
        <f>O961*H961</f>
        <v>0</v>
      </c>
      <c r="Q961" s="249">
        <v>0</v>
      </c>
      <c r="R961" s="249">
        <f>Q961*H961</f>
        <v>0</v>
      </c>
      <c r="S961" s="249">
        <v>0</v>
      </c>
      <c r="T961" s="250">
        <f>S961*H961</f>
        <v>0</v>
      </c>
      <c r="AR961" s="25" t="s">
        <v>690</v>
      </c>
      <c r="AT961" s="25" t="s">
        <v>418</v>
      </c>
      <c r="AU961" s="25" t="s">
        <v>86</v>
      </c>
      <c r="AY961" s="25" t="s">
        <v>414</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690</v>
      </c>
      <c r="BM961" s="25" t="s">
        <v>7630</v>
      </c>
    </row>
    <row r="962" s="12" customFormat="1">
      <c r="B962" s="255"/>
      <c r="C962" s="256"/>
      <c r="D962" s="252" t="s">
        <v>428</v>
      </c>
      <c r="E962" s="257" t="s">
        <v>21</v>
      </c>
      <c r="F962" s="258" t="s">
        <v>6992</v>
      </c>
      <c r="G962" s="256"/>
      <c r="H962" s="257" t="s">
        <v>21</v>
      </c>
      <c r="I962" s="259"/>
      <c r="J962" s="256"/>
      <c r="K962" s="256"/>
      <c r="L962" s="260"/>
      <c r="M962" s="261"/>
      <c r="N962" s="262"/>
      <c r="O962" s="262"/>
      <c r="P962" s="262"/>
      <c r="Q962" s="262"/>
      <c r="R962" s="262"/>
      <c r="S962" s="262"/>
      <c r="T962" s="263"/>
      <c r="AT962" s="264" t="s">
        <v>428</v>
      </c>
      <c r="AU962" s="264" t="s">
        <v>86</v>
      </c>
      <c r="AV962" s="12" t="s">
        <v>83</v>
      </c>
      <c r="AW962" s="12" t="s">
        <v>39</v>
      </c>
      <c r="AX962" s="12" t="s">
        <v>76</v>
      </c>
      <c r="AY962" s="264" t="s">
        <v>414</v>
      </c>
    </row>
    <row r="963" s="13" customFormat="1">
      <c r="B963" s="265"/>
      <c r="C963" s="266"/>
      <c r="D963" s="252" t="s">
        <v>428</v>
      </c>
      <c r="E963" s="267" t="s">
        <v>21</v>
      </c>
      <c r="F963" s="268" t="s">
        <v>83</v>
      </c>
      <c r="G963" s="266"/>
      <c r="H963" s="269">
        <v>1</v>
      </c>
      <c r="I963" s="270"/>
      <c r="J963" s="266"/>
      <c r="K963" s="266"/>
      <c r="L963" s="271"/>
      <c r="M963" s="272"/>
      <c r="N963" s="273"/>
      <c r="O963" s="273"/>
      <c r="P963" s="273"/>
      <c r="Q963" s="273"/>
      <c r="R963" s="273"/>
      <c r="S963" s="273"/>
      <c r="T963" s="274"/>
      <c r="AT963" s="275" t="s">
        <v>428</v>
      </c>
      <c r="AU963" s="275" t="s">
        <v>86</v>
      </c>
      <c r="AV963" s="13" t="s">
        <v>86</v>
      </c>
      <c r="AW963" s="13" t="s">
        <v>39</v>
      </c>
      <c r="AX963" s="13" t="s">
        <v>76</v>
      </c>
      <c r="AY963" s="275" t="s">
        <v>414</v>
      </c>
    </row>
    <row r="964" s="15" customFormat="1">
      <c r="B964" s="287"/>
      <c r="C964" s="288"/>
      <c r="D964" s="252" t="s">
        <v>428</v>
      </c>
      <c r="E964" s="289" t="s">
        <v>21</v>
      </c>
      <c r="F964" s="290" t="s">
        <v>235</v>
      </c>
      <c r="G964" s="288"/>
      <c r="H964" s="291">
        <v>1</v>
      </c>
      <c r="I964" s="292"/>
      <c r="J964" s="288"/>
      <c r="K964" s="288"/>
      <c r="L964" s="293"/>
      <c r="M964" s="294"/>
      <c r="N964" s="295"/>
      <c r="O964" s="295"/>
      <c r="P964" s="295"/>
      <c r="Q964" s="295"/>
      <c r="R964" s="295"/>
      <c r="S964" s="295"/>
      <c r="T964" s="296"/>
      <c r="AT964" s="297" t="s">
        <v>428</v>
      </c>
      <c r="AU964" s="297" t="s">
        <v>86</v>
      </c>
      <c r="AV964" s="15" t="s">
        <v>422</v>
      </c>
      <c r="AW964" s="15" t="s">
        <v>39</v>
      </c>
      <c r="AX964" s="15" t="s">
        <v>83</v>
      </c>
      <c r="AY964" s="297" t="s">
        <v>414</v>
      </c>
    </row>
    <row r="965" s="1" customFormat="1" ht="16.5" customHeight="1">
      <c r="B965" s="47"/>
      <c r="C965" s="240" t="s">
        <v>2327</v>
      </c>
      <c r="D965" s="240" t="s">
        <v>418</v>
      </c>
      <c r="E965" s="241" t="s">
        <v>7631</v>
      </c>
      <c r="F965" s="242" t="s">
        <v>7632</v>
      </c>
      <c r="G965" s="243" t="s">
        <v>4084</v>
      </c>
      <c r="H965" s="244">
        <v>8</v>
      </c>
      <c r="I965" s="245"/>
      <c r="J965" s="246">
        <f>ROUND(I965*H965,2)</f>
        <v>0</v>
      </c>
      <c r="K965" s="242" t="s">
        <v>21</v>
      </c>
      <c r="L965" s="73"/>
      <c r="M965" s="247" t="s">
        <v>21</v>
      </c>
      <c r="N965" s="248" t="s">
        <v>47</v>
      </c>
      <c r="O965" s="48"/>
      <c r="P965" s="249">
        <f>O965*H965</f>
        <v>0</v>
      </c>
      <c r="Q965" s="249">
        <v>0</v>
      </c>
      <c r="R965" s="249">
        <f>Q965*H965</f>
        <v>0</v>
      </c>
      <c r="S965" s="249">
        <v>0</v>
      </c>
      <c r="T965" s="250">
        <f>S965*H965</f>
        <v>0</v>
      </c>
      <c r="AR965" s="25" t="s">
        <v>690</v>
      </c>
      <c r="AT965" s="25" t="s">
        <v>418</v>
      </c>
      <c r="AU965" s="25" t="s">
        <v>86</v>
      </c>
      <c r="AY965" s="25" t="s">
        <v>414</v>
      </c>
      <c r="BE965" s="251">
        <f>IF(N965="základní",J965,0)</f>
        <v>0</v>
      </c>
      <c r="BF965" s="251">
        <f>IF(N965="snížená",J965,0)</f>
        <v>0</v>
      </c>
      <c r="BG965" s="251">
        <f>IF(N965="zákl. přenesená",J965,0)</f>
        <v>0</v>
      </c>
      <c r="BH965" s="251">
        <f>IF(N965="sníž. přenesená",J965,0)</f>
        <v>0</v>
      </c>
      <c r="BI965" s="251">
        <f>IF(N965="nulová",J965,0)</f>
        <v>0</v>
      </c>
      <c r="BJ965" s="25" t="s">
        <v>83</v>
      </c>
      <c r="BK965" s="251">
        <f>ROUND(I965*H965,2)</f>
        <v>0</v>
      </c>
      <c r="BL965" s="25" t="s">
        <v>690</v>
      </c>
      <c r="BM965" s="25" t="s">
        <v>7633</v>
      </c>
    </row>
    <row r="966" s="12" customFormat="1">
      <c r="B966" s="255"/>
      <c r="C966" s="256"/>
      <c r="D966" s="252" t="s">
        <v>428</v>
      </c>
      <c r="E966" s="257" t="s">
        <v>21</v>
      </c>
      <c r="F966" s="258" t="s">
        <v>6992</v>
      </c>
      <c r="G966" s="256"/>
      <c r="H966" s="257" t="s">
        <v>21</v>
      </c>
      <c r="I966" s="259"/>
      <c r="J966" s="256"/>
      <c r="K966" s="256"/>
      <c r="L966" s="260"/>
      <c r="M966" s="261"/>
      <c r="N966" s="262"/>
      <c r="O966" s="262"/>
      <c r="P966" s="262"/>
      <c r="Q966" s="262"/>
      <c r="R966" s="262"/>
      <c r="S966" s="262"/>
      <c r="T966" s="263"/>
      <c r="AT966" s="264" t="s">
        <v>428</v>
      </c>
      <c r="AU966" s="264" t="s">
        <v>86</v>
      </c>
      <c r="AV966" s="12" t="s">
        <v>83</v>
      </c>
      <c r="AW966" s="12" t="s">
        <v>39</v>
      </c>
      <c r="AX966" s="12" t="s">
        <v>76</v>
      </c>
      <c r="AY966" s="264" t="s">
        <v>414</v>
      </c>
    </row>
    <row r="967" s="13" customFormat="1">
      <c r="B967" s="265"/>
      <c r="C967" s="266"/>
      <c r="D967" s="252" t="s">
        <v>428</v>
      </c>
      <c r="E967" s="267" t="s">
        <v>21</v>
      </c>
      <c r="F967" s="268" t="s">
        <v>542</v>
      </c>
      <c r="G967" s="266"/>
      <c r="H967" s="269">
        <v>8</v>
      </c>
      <c r="I967" s="270"/>
      <c r="J967" s="266"/>
      <c r="K967" s="266"/>
      <c r="L967" s="271"/>
      <c r="M967" s="272"/>
      <c r="N967" s="273"/>
      <c r="O967" s="273"/>
      <c r="P967" s="273"/>
      <c r="Q967" s="273"/>
      <c r="R967" s="273"/>
      <c r="S967" s="273"/>
      <c r="T967" s="274"/>
      <c r="AT967" s="275" t="s">
        <v>428</v>
      </c>
      <c r="AU967" s="275" t="s">
        <v>86</v>
      </c>
      <c r="AV967" s="13" t="s">
        <v>86</v>
      </c>
      <c r="AW967" s="13" t="s">
        <v>39</v>
      </c>
      <c r="AX967" s="13" t="s">
        <v>83</v>
      </c>
      <c r="AY967" s="275" t="s">
        <v>414</v>
      </c>
    </row>
    <row r="968" s="1" customFormat="1" ht="16.5" customHeight="1">
      <c r="B968" s="47"/>
      <c r="C968" s="240" t="s">
        <v>2335</v>
      </c>
      <c r="D968" s="240" t="s">
        <v>418</v>
      </c>
      <c r="E968" s="241" t="s">
        <v>7634</v>
      </c>
      <c r="F968" s="242" t="s">
        <v>7635</v>
      </c>
      <c r="G968" s="243" t="s">
        <v>4084</v>
      </c>
      <c r="H968" s="244">
        <v>1</v>
      </c>
      <c r="I968" s="245"/>
      <c r="J968" s="246">
        <f>ROUND(I968*H968,2)</f>
        <v>0</v>
      </c>
      <c r="K968" s="242" t="s">
        <v>21</v>
      </c>
      <c r="L968" s="73"/>
      <c r="M968" s="247" t="s">
        <v>21</v>
      </c>
      <c r="N968" s="248" t="s">
        <v>47</v>
      </c>
      <c r="O968" s="48"/>
      <c r="P968" s="249">
        <f>O968*H968</f>
        <v>0</v>
      </c>
      <c r="Q968" s="249">
        <v>0</v>
      </c>
      <c r="R968" s="249">
        <f>Q968*H968</f>
        <v>0</v>
      </c>
      <c r="S968" s="249">
        <v>0</v>
      </c>
      <c r="T968" s="250">
        <f>S968*H968</f>
        <v>0</v>
      </c>
      <c r="AR968" s="25" t="s">
        <v>690</v>
      </c>
      <c r="AT968" s="25" t="s">
        <v>418</v>
      </c>
      <c r="AU968" s="25" t="s">
        <v>86</v>
      </c>
      <c r="AY968" s="25" t="s">
        <v>414</v>
      </c>
      <c r="BE968" s="251">
        <f>IF(N968="základní",J968,0)</f>
        <v>0</v>
      </c>
      <c r="BF968" s="251">
        <f>IF(N968="snížená",J968,0)</f>
        <v>0</v>
      </c>
      <c r="BG968" s="251">
        <f>IF(N968="zákl. přenesená",J968,0)</f>
        <v>0</v>
      </c>
      <c r="BH968" s="251">
        <f>IF(N968="sníž. přenesená",J968,0)</f>
        <v>0</v>
      </c>
      <c r="BI968" s="251">
        <f>IF(N968="nulová",J968,0)</f>
        <v>0</v>
      </c>
      <c r="BJ968" s="25" t="s">
        <v>83</v>
      </c>
      <c r="BK968" s="251">
        <f>ROUND(I968*H968,2)</f>
        <v>0</v>
      </c>
      <c r="BL968" s="25" t="s">
        <v>690</v>
      </c>
      <c r="BM968" s="25" t="s">
        <v>7636</v>
      </c>
    </row>
    <row r="969" s="12" customFormat="1">
      <c r="B969" s="255"/>
      <c r="C969" s="256"/>
      <c r="D969" s="252" t="s">
        <v>428</v>
      </c>
      <c r="E969" s="257" t="s">
        <v>21</v>
      </c>
      <c r="F969" s="258" t="s">
        <v>6992</v>
      </c>
      <c r="G969" s="256"/>
      <c r="H969" s="257" t="s">
        <v>21</v>
      </c>
      <c r="I969" s="259"/>
      <c r="J969" s="256"/>
      <c r="K969" s="256"/>
      <c r="L969" s="260"/>
      <c r="M969" s="261"/>
      <c r="N969" s="262"/>
      <c r="O969" s="262"/>
      <c r="P969" s="262"/>
      <c r="Q969" s="262"/>
      <c r="R969" s="262"/>
      <c r="S969" s="262"/>
      <c r="T969" s="263"/>
      <c r="AT969" s="264" t="s">
        <v>428</v>
      </c>
      <c r="AU969" s="264" t="s">
        <v>86</v>
      </c>
      <c r="AV969" s="12" t="s">
        <v>83</v>
      </c>
      <c r="AW969" s="12" t="s">
        <v>39</v>
      </c>
      <c r="AX969" s="12" t="s">
        <v>76</v>
      </c>
      <c r="AY969" s="264" t="s">
        <v>414</v>
      </c>
    </row>
    <row r="970" s="13" customFormat="1">
      <c r="B970" s="265"/>
      <c r="C970" s="266"/>
      <c r="D970" s="252" t="s">
        <v>428</v>
      </c>
      <c r="E970" s="267" t="s">
        <v>21</v>
      </c>
      <c r="F970" s="268" t="s">
        <v>83</v>
      </c>
      <c r="G970" s="266"/>
      <c r="H970" s="269">
        <v>1</v>
      </c>
      <c r="I970" s="270"/>
      <c r="J970" s="266"/>
      <c r="K970" s="266"/>
      <c r="L970" s="271"/>
      <c r="M970" s="272"/>
      <c r="N970" s="273"/>
      <c r="O970" s="273"/>
      <c r="P970" s="273"/>
      <c r="Q970" s="273"/>
      <c r="R970" s="273"/>
      <c r="S970" s="273"/>
      <c r="T970" s="274"/>
      <c r="AT970" s="275" t="s">
        <v>428</v>
      </c>
      <c r="AU970" s="275" t="s">
        <v>86</v>
      </c>
      <c r="AV970" s="13" t="s">
        <v>86</v>
      </c>
      <c r="AW970" s="13" t="s">
        <v>39</v>
      </c>
      <c r="AX970" s="13" t="s">
        <v>76</v>
      </c>
      <c r="AY970" s="275" t="s">
        <v>414</v>
      </c>
    </row>
    <row r="971" s="15" customFormat="1">
      <c r="B971" s="287"/>
      <c r="C971" s="288"/>
      <c r="D971" s="252" t="s">
        <v>428</v>
      </c>
      <c r="E971" s="289" t="s">
        <v>21</v>
      </c>
      <c r="F971" s="290" t="s">
        <v>235</v>
      </c>
      <c r="G971" s="288"/>
      <c r="H971" s="291">
        <v>1</v>
      </c>
      <c r="I971" s="292"/>
      <c r="J971" s="288"/>
      <c r="K971" s="288"/>
      <c r="L971" s="293"/>
      <c r="M971" s="294"/>
      <c r="N971" s="295"/>
      <c r="O971" s="295"/>
      <c r="P971" s="295"/>
      <c r="Q971" s="295"/>
      <c r="R971" s="295"/>
      <c r="S971" s="295"/>
      <c r="T971" s="296"/>
      <c r="AT971" s="297" t="s">
        <v>428</v>
      </c>
      <c r="AU971" s="297" t="s">
        <v>86</v>
      </c>
      <c r="AV971" s="15" t="s">
        <v>422</v>
      </c>
      <c r="AW971" s="15" t="s">
        <v>39</v>
      </c>
      <c r="AX971" s="15" t="s">
        <v>83</v>
      </c>
      <c r="AY971" s="297" t="s">
        <v>414</v>
      </c>
    </row>
    <row r="972" s="1" customFormat="1" ht="16.5" customHeight="1">
      <c r="B972" s="47"/>
      <c r="C972" s="240" t="s">
        <v>2342</v>
      </c>
      <c r="D972" s="240" t="s">
        <v>418</v>
      </c>
      <c r="E972" s="241" t="s">
        <v>7637</v>
      </c>
      <c r="F972" s="242" t="s">
        <v>7638</v>
      </c>
      <c r="G972" s="243" t="s">
        <v>4084</v>
      </c>
      <c r="H972" s="244">
        <v>12</v>
      </c>
      <c r="I972" s="245"/>
      <c r="J972" s="246">
        <f>ROUND(I972*H972,2)</f>
        <v>0</v>
      </c>
      <c r="K972" s="242" t="s">
        <v>21</v>
      </c>
      <c r="L972" s="73"/>
      <c r="M972" s="247" t="s">
        <v>21</v>
      </c>
      <c r="N972" s="248" t="s">
        <v>47</v>
      </c>
      <c r="O972" s="48"/>
      <c r="P972" s="249">
        <f>O972*H972</f>
        <v>0</v>
      </c>
      <c r="Q972" s="249">
        <v>0</v>
      </c>
      <c r="R972" s="249">
        <f>Q972*H972</f>
        <v>0</v>
      </c>
      <c r="S972" s="249">
        <v>0</v>
      </c>
      <c r="T972" s="250">
        <f>S972*H972</f>
        <v>0</v>
      </c>
      <c r="AR972" s="25" t="s">
        <v>690</v>
      </c>
      <c r="AT972" s="25" t="s">
        <v>418</v>
      </c>
      <c r="AU972" s="25" t="s">
        <v>86</v>
      </c>
      <c r="AY972" s="25" t="s">
        <v>414</v>
      </c>
      <c r="BE972" s="251">
        <f>IF(N972="základní",J972,0)</f>
        <v>0</v>
      </c>
      <c r="BF972" s="251">
        <f>IF(N972="snížená",J972,0)</f>
        <v>0</v>
      </c>
      <c r="BG972" s="251">
        <f>IF(N972="zákl. přenesená",J972,0)</f>
        <v>0</v>
      </c>
      <c r="BH972" s="251">
        <f>IF(N972="sníž. přenesená",J972,0)</f>
        <v>0</v>
      </c>
      <c r="BI972" s="251">
        <f>IF(N972="nulová",J972,0)</f>
        <v>0</v>
      </c>
      <c r="BJ972" s="25" t="s">
        <v>83</v>
      </c>
      <c r="BK972" s="251">
        <f>ROUND(I972*H972,2)</f>
        <v>0</v>
      </c>
      <c r="BL972" s="25" t="s">
        <v>690</v>
      </c>
      <c r="BM972" s="25" t="s">
        <v>7639</v>
      </c>
    </row>
    <row r="973" s="12" customFormat="1">
      <c r="B973" s="255"/>
      <c r="C973" s="256"/>
      <c r="D973" s="252" t="s">
        <v>428</v>
      </c>
      <c r="E973" s="257" t="s">
        <v>21</v>
      </c>
      <c r="F973" s="258" t="s">
        <v>6992</v>
      </c>
      <c r="G973" s="256"/>
      <c r="H973" s="257" t="s">
        <v>21</v>
      </c>
      <c r="I973" s="259"/>
      <c r="J973" s="256"/>
      <c r="K973" s="256"/>
      <c r="L973" s="260"/>
      <c r="M973" s="261"/>
      <c r="N973" s="262"/>
      <c r="O973" s="262"/>
      <c r="P973" s="262"/>
      <c r="Q973" s="262"/>
      <c r="R973" s="262"/>
      <c r="S973" s="262"/>
      <c r="T973" s="263"/>
      <c r="AT973" s="264" t="s">
        <v>428</v>
      </c>
      <c r="AU973" s="264" t="s">
        <v>86</v>
      </c>
      <c r="AV973" s="12" t="s">
        <v>83</v>
      </c>
      <c r="AW973" s="12" t="s">
        <v>39</v>
      </c>
      <c r="AX973" s="12" t="s">
        <v>76</v>
      </c>
      <c r="AY973" s="264" t="s">
        <v>414</v>
      </c>
    </row>
    <row r="974" s="13" customFormat="1">
      <c r="B974" s="265"/>
      <c r="C974" s="266"/>
      <c r="D974" s="252" t="s">
        <v>428</v>
      </c>
      <c r="E974" s="267" t="s">
        <v>21</v>
      </c>
      <c r="F974" s="268" t="s">
        <v>659</v>
      </c>
      <c r="G974" s="266"/>
      <c r="H974" s="269">
        <v>12</v>
      </c>
      <c r="I974" s="270"/>
      <c r="J974" s="266"/>
      <c r="K974" s="266"/>
      <c r="L974" s="271"/>
      <c r="M974" s="272"/>
      <c r="N974" s="273"/>
      <c r="O974" s="273"/>
      <c r="P974" s="273"/>
      <c r="Q974" s="273"/>
      <c r="R974" s="273"/>
      <c r="S974" s="273"/>
      <c r="T974" s="274"/>
      <c r="AT974" s="275" t="s">
        <v>428</v>
      </c>
      <c r="AU974" s="275" t="s">
        <v>86</v>
      </c>
      <c r="AV974" s="13" t="s">
        <v>86</v>
      </c>
      <c r="AW974" s="13" t="s">
        <v>39</v>
      </c>
      <c r="AX974" s="13" t="s">
        <v>83</v>
      </c>
      <c r="AY974" s="275" t="s">
        <v>414</v>
      </c>
    </row>
    <row r="975" s="1" customFormat="1" ht="16.5" customHeight="1">
      <c r="B975" s="47"/>
      <c r="C975" s="240" t="s">
        <v>2347</v>
      </c>
      <c r="D975" s="240" t="s">
        <v>418</v>
      </c>
      <c r="E975" s="241" t="s">
        <v>7640</v>
      </c>
      <c r="F975" s="242" t="s">
        <v>7641</v>
      </c>
      <c r="G975" s="243" t="s">
        <v>4084</v>
      </c>
      <c r="H975" s="244">
        <v>2</v>
      </c>
      <c r="I975" s="245"/>
      <c r="J975" s="246">
        <f>ROUND(I975*H975,2)</f>
        <v>0</v>
      </c>
      <c r="K975" s="242" t="s">
        <v>21</v>
      </c>
      <c r="L975" s="73"/>
      <c r="M975" s="247" t="s">
        <v>21</v>
      </c>
      <c r="N975" s="248" t="s">
        <v>47</v>
      </c>
      <c r="O975" s="48"/>
      <c r="P975" s="249">
        <f>O975*H975</f>
        <v>0</v>
      </c>
      <c r="Q975" s="249">
        <v>0</v>
      </c>
      <c r="R975" s="249">
        <f>Q975*H975</f>
        <v>0</v>
      </c>
      <c r="S975" s="249">
        <v>0</v>
      </c>
      <c r="T975" s="250">
        <f>S975*H975</f>
        <v>0</v>
      </c>
      <c r="AR975" s="25" t="s">
        <v>690</v>
      </c>
      <c r="AT975" s="25" t="s">
        <v>418</v>
      </c>
      <c r="AU975" s="25" t="s">
        <v>86</v>
      </c>
      <c r="AY975" s="25" t="s">
        <v>414</v>
      </c>
      <c r="BE975" s="251">
        <f>IF(N975="základní",J975,0)</f>
        <v>0</v>
      </c>
      <c r="BF975" s="251">
        <f>IF(N975="snížená",J975,0)</f>
        <v>0</v>
      </c>
      <c r="BG975" s="251">
        <f>IF(N975="zákl. přenesená",J975,0)</f>
        <v>0</v>
      </c>
      <c r="BH975" s="251">
        <f>IF(N975="sníž. přenesená",J975,0)</f>
        <v>0</v>
      </c>
      <c r="BI975" s="251">
        <f>IF(N975="nulová",J975,0)</f>
        <v>0</v>
      </c>
      <c r="BJ975" s="25" t="s">
        <v>83</v>
      </c>
      <c r="BK975" s="251">
        <f>ROUND(I975*H975,2)</f>
        <v>0</v>
      </c>
      <c r="BL975" s="25" t="s">
        <v>690</v>
      </c>
      <c r="BM975" s="25" t="s">
        <v>7642</v>
      </c>
    </row>
    <row r="976" s="12" customFormat="1">
      <c r="B976" s="255"/>
      <c r="C976" s="256"/>
      <c r="D976" s="252" t="s">
        <v>428</v>
      </c>
      <c r="E976" s="257" t="s">
        <v>21</v>
      </c>
      <c r="F976" s="258" t="s">
        <v>6992</v>
      </c>
      <c r="G976" s="256"/>
      <c r="H976" s="257" t="s">
        <v>21</v>
      </c>
      <c r="I976" s="259"/>
      <c r="J976" s="256"/>
      <c r="K976" s="256"/>
      <c r="L976" s="260"/>
      <c r="M976" s="261"/>
      <c r="N976" s="262"/>
      <c r="O976" s="262"/>
      <c r="P976" s="262"/>
      <c r="Q976" s="262"/>
      <c r="R976" s="262"/>
      <c r="S976" s="262"/>
      <c r="T976" s="263"/>
      <c r="AT976" s="264" t="s">
        <v>428</v>
      </c>
      <c r="AU976" s="264" t="s">
        <v>86</v>
      </c>
      <c r="AV976" s="12" t="s">
        <v>83</v>
      </c>
      <c r="AW976" s="12" t="s">
        <v>39</v>
      </c>
      <c r="AX976" s="12" t="s">
        <v>76</v>
      </c>
      <c r="AY976" s="264" t="s">
        <v>414</v>
      </c>
    </row>
    <row r="977" s="13" customFormat="1">
      <c r="B977" s="265"/>
      <c r="C977" s="266"/>
      <c r="D977" s="252" t="s">
        <v>428</v>
      </c>
      <c r="E977" s="267" t="s">
        <v>21</v>
      </c>
      <c r="F977" s="268" t="s">
        <v>86</v>
      </c>
      <c r="G977" s="266"/>
      <c r="H977" s="269">
        <v>2</v>
      </c>
      <c r="I977" s="270"/>
      <c r="J977" s="266"/>
      <c r="K977" s="266"/>
      <c r="L977" s="271"/>
      <c r="M977" s="272"/>
      <c r="N977" s="273"/>
      <c r="O977" s="273"/>
      <c r="P977" s="273"/>
      <c r="Q977" s="273"/>
      <c r="R977" s="273"/>
      <c r="S977" s="273"/>
      <c r="T977" s="274"/>
      <c r="AT977" s="275" t="s">
        <v>428</v>
      </c>
      <c r="AU977" s="275" t="s">
        <v>86</v>
      </c>
      <c r="AV977" s="13" t="s">
        <v>86</v>
      </c>
      <c r="AW977" s="13" t="s">
        <v>39</v>
      </c>
      <c r="AX977" s="13" t="s">
        <v>76</v>
      </c>
      <c r="AY977" s="275" t="s">
        <v>414</v>
      </c>
    </row>
    <row r="978" s="15" customFormat="1">
      <c r="B978" s="287"/>
      <c r="C978" s="288"/>
      <c r="D978" s="252" t="s">
        <v>428</v>
      </c>
      <c r="E978" s="289" t="s">
        <v>21</v>
      </c>
      <c r="F978" s="290" t="s">
        <v>235</v>
      </c>
      <c r="G978" s="288"/>
      <c r="H978" s="291">
        <v>2</v>
      </c>
      <c r="I978" s="292"/>
      <c r="J978" s="288"/>
      <c r="K978" s="288"/>
      <c r="L978" s="293"/>
      <c r="M978" s="294"/>
      <c r="N978" s="295"/>
      <c r="O978" s="295"/>
      <c r="P978" s="295"/>
      <c r="Q978" s="295"/>
      <c r="R978" s="295"/>
      <c r="S978" s="295"/>
      <c r="T978" s="296"/>
      <c r="AT978" s="297" t="s">
        <v>428</v>
      </c>
      <c r="AU978" s="297" t="s">
        <v>86</v>
      </c>
      <c r="AV978" s="15" t="s">
        <v>422</v>
      </c>
      <c r="AW978" s="15" t="s">
        <v>39</v>
      </c>
      <c r="AX978" s="15" t="s">
        <v>83</v>
      </c>
      <c r="AY978" s="297" t="s">
        <v>414</v>
      </c>
    </row>
    <row r="979" s="1" customFormat="1" ht="16.5" customHeight="1">
      <c r="B979" s="47"/>
      <c r="C979" s="240" t="s">
        <v>2352</v>
      </c>
      <c r="D979" s="240" t="s">
        <v>418</v>
      </c>
      <c r="E979" s="241" t="s">
        <v>7643</v>
      </c>
      <c r="F979" s="242" t="s">
        <v>7644</v>
      </c>
      <c r="G979" s="243" t="s">
        <v>4084</v>
      </c>
      <c r="H979" s="244">
        <v>1</v>
      </c>
      <c r="I979" s="245"/>
      <c r="J979" s="246">
        <f>ROUND(I979*H979,2)</f>
        <v>0</v>
      </c>
      <c r="K979" s="242" t="s">
        <v>21</v>
      </c>
      <c r="L979" s="73"/>
      <c r="M979" s="247" t="s">
        <v>21</v>
      </c>
      <c r="N979" s="248" t="s">
        <v>47</v>
      </c>
      <c r="O979" s="48"/>
      <c r="P979" s="249">
        <f>O979*H979</f>
        <v>0</v>
      </c>
      <c r="Q979" s="249">
        <v>0</v>
      </c>
      <c r="R979" s="249">
        <f>Q979*H979</f>
        <v>0</v>
      </c>
      <c r="S979" s="249">
        <v>0</v>
      </c>
      <c r="T979" s="250">
        <f>S979*H979</f>
        <v>0</v>
      </c>
      <c r="AR979" s="25" t="s">
        <v>690</v>
      </c>
      <c r="AT979" s="25" t="s">
        <v>418</v>
      </c>
      <c r="AU979" s="25" t="s">
        <v>86</v>
      </c>
      <c r="AY979" s="25" t="s">
        <v>414</v>
      </c>
      <c r="BE979" s="251">
        <f>IF(N979="základní",J979,0)</f>
        <v>0</v>
      </c>
      <c r="BF979" s="251">
        <f>IF(N979="snížená",J979,0)</f>
        <v>0</v>
      </c>
      <c r="BG979" s="251">
        <f>IF(N979="zákl. přenesená",J979,0)</f>
        <v>0</v>
      </c>
      <c r="BH979" s="251">
        <f>IF(N979="sníž. přenesená",J979,0)</f>
        <v>0</v>
      </c>
      <c r="BI979" s="251">
        <f>IF(N979="nulová",J979,0)</f>
        <v>0</v>
      </c>
      <c r="BJ979" s="25" t="s">
        <v>83</v>
      </c>
      <c r="BK979" s="251">
        <f>ROUND(I979*H979,2)</f>
        <v>0</v>
      </c>
      <c r="BL979" s="25" t="s">
        <v>690</v>
      </c>
      <c r="BM979" s="25" t="s">
        <v>7645</v>
      </c>
    </row>
    <row r="980" s="12" customFormat="1">
      <c r="B980" s="255"/>
      <c r="C980" s="256"/>
      <c r="D980" s="252" t="s">
        <v>428</v>
      </c>
      <c r="E980" s="257" t="s">
        <v>21</v>
      </c>
      <c r="F980" s="258" t="s">
        <v>6992</v>
      </c>
      <c r="G980" s="256"/>
      <c r="H980" s="257" t="s">
        <v>21</v>
      </c>
      <c r="I980" s="259"/>
      <c r="J980" s="256"/>
      <c r="K980" s="256"/>
      <c r="L980" s="260"/>
      <c r="M980" s="261"/>
      <c r="N980" s="262"/>
      <c r="O980" s="262"/>
      <c r="P980" s="262"/>
      <c r="Q980" s="262"/>
      <c r="R980" s="262"/>
      <c r="S980" s="262"/>
      <c r="T980" s="263"/>
      <c r="AT980" s="264" t="s">
        <v>428</v>
      </c>
      <c r="AU980" s="264" t="s">
        <v>86</v>
      </c>
      <c r="AV980" s="12" t="s">
        <v>83</v>
      </c>
      <c r="AW980" s="12" t="s">
        <v>39</v>
      </c>
      <c r="AX980" s="12" t="s">
        <v>76</v>
      </c>
      <c r="AY980" s="264" t="s">
        <v>414</v>
      </c>
    </row>
    <row r="981" s="13" customFormat="1">
      <c r="B981" s="265"/>
      <c r="C981" s="266"/>
      <c r="D981" s="252" t="s">
        <v>428</v>
      </c>
      <c r="E981" s="267" t="s">
        <v>21</v>
      </c>
      <c r="F981" s="268" t="s">
        <v>83</v>
      </c>
      <c r="G981" s="266"/>
      <c r="H981" s="269">
        <v>1</v>
      </c>
      <c r="I981" s="270"/>
      <c r="J981" s="266"/>
      <c r="K981" s="266"/>
      <c r="L981" s="271"/>
      <c r="M981" s="272"/>
      <c r="N981" s="273"/>
      <c r="O981" s="273"/>
      <c r="P981" s="273"/>
      <c r="Q981" s="273"/>
      <c r="R981" s="273"/>
      <c r="S981" s="273"/>
      <c r="T981" s="274"/>
      <c r="AT981" s="275" t="s">
        <v>428</v>
      </c>
      <c r="AU981" s="275" t="s">
        <v>86</v>
      </c>
      <c r="AV981" s="13" t="s">
        <v>86</v>
      </c>
      <c r="AW981" s="13" t="s">
        <v>39</v>
      </c>
      <c r="AX981" s="13" t="s">
        <v>83</v>
      </c>
      <c r="AY981" s="275" t="s">
        <v>414</v>
      </c>
    </row>
    <row r="982" s="1" customFormat="1" ht="16.5" customHeight="1">
      <c r="B982" s="47"/>
      <c r="C982" s="240" t="s">
        <v>2358</v>
      </c>
      <c r="D982" s="240" t="s">
        <v>418</v>
      </c>
      <c r="E982" s="241" t="s">
        <v>7646</v>
      </c>
      <c r="F982" s="242" t="s">
        <v>7647</v>
      </c>
      <c r="G982" s="243" t="s">
        <v>4084</v>
      </c>
      <c r="H982" s="244">
        <v>15</v>
      </c>
      <c r="I982" s="245"/>
      <c r="J982" s="246">
        <f>ROUND(I982*H982,2)</f>
        <v>0</v>
      </c>
      <c r="K982" s="242" t="s">
        <v>21</v>
      </c>
      <c r="L982" s="73"/>
      <c r="M982" s="247" t="s">
        <v>21</v>
      </c>
      <c r="N982" s="248" t="s">
        <v>47</v>
      </c>
      <c r="O982" s="48"/>
      <c r="P982" s="249">
        <f>O982*H982</f>
        <v>0</v>
      </c>
      <c r="Q982" s="249">
        <v>0</v>
      </c>
      <c r="R982" s="249">
        <f>Q982*H982</f>
        <v>0</v>
      </c>
      <c r="S982" s="249">
        <v>0</v>
      </c>
      <c r="T982" s="250">
        <f>S982*H982</f>
        <v>0</v>
      </c>
      <c r="AR982" s="25" t="s">
        <v>690</v>
      </c>
      <c r="AT982" s="25" t="s">
        <v>418</v>
      </c>
      <c r="AU982" s="25" t="s">
        <v>86</v>
      </c>
      <c r="AY982" s="25" t="s">
        <v>414</v>
      </c>
      <c r="BE982" s="251">
        <f>IF(N982="základní",J982,0)</f>
        <v>0</v>
      </c>
      <c r="BF982" s="251">
        <f>IF(N982="snížená",J982,0)</f>
        <v>0</v>
      </c>
      <c r="BG982" s="251">
        <f>IF(N982="zákl. přenesená",J982,0)</f>
        <v>0</v>
      </c>
      <c r="BH982" s="251">
        <f>IF(N982="sníž. přenesená",J982,0)</f>
        <v>0</v>
      </c>
      <c r="BI982" s="251">
        <f>IF(N982="nulová",J982,0)</f>
        <v>0</v>
      </c>
      <c r="BJ982" s="25" t="s">
        <v>83</v>
      </c>
      <c r="BK982" s="251">
        <f>ROUND(I982*H982,2)</f>
        <v>0</v>
      </c>
      <c r="BL982" s="25" t="s">
        <v>690</v>
      </c>
      <c r="BM982" s="25" t="s">
        <v>7648</v>
      </c>
    </row>
    <row r="983" s="12" customFormat="1">
      <c r="B983" s="255"/>
      <c r="C983" s="256"/>
      <c r="D983" s="252" t="s">
        <v>428</v>
      </c>
      <c r="E983" s="257" t="s">
        <v>21</v>
      </c>
      <c r="F983" s="258" t="s">
        <v>6992</v>
      </c>
      <c r="G983" s="256"/>
      <c r="H983" s="257" t="s">
        <v>21</v>
      </c>
      <c r="I983" s="259"/>
      <c r="J983" s="256"/>
      <c r="K983" s="256"/>
      <c r="L983" s="260"/>
      <c r="M983" s="261"/>
      <c r="N983" s="262"/>
      <c r="O983" s="262"/>
      <c r="P983" s="262"/>
      <c r="Q983" s="262"/>
      <c r="R983" s="262"/>
      <c r="S983" s="262"/>
      <c r="T983" s="263"/>
      <c r="AT983" s="264" t="s">
        <v>428</v>
      </c>
      <c r="AU983" s="264" t="s">
        <v>86</v>
      </c>
      <c r="AV983" s="12" t="s">
        <v>83</v>
      </c>
      <c r="AW983" s="12" t="s">
        <v>39</v>
      </c>
      <c r="AX983" s="12" t="s">
        <v>76</v>
      </c>
      <c r="AY983" s="264" t="s">
        <v>414</v>
      </c>
    </row>
    <row r="984" s="13" customFormat="1">
      <c r="B984" s="265"/>
      <c r="C984" s="266"/>
      <c r="D984" s="252" t="s">
        <v>428</v>
      </c>
      <c r="E984" s="267" t="s">
        <v>21</v>
      </c>
      <c r="F984" s="268" t="s">
        <v>10</v>
      </c>
      <c r="G984" s="266"/>
      <c r="H984" s="269">
        <v>15</v>
      </c>
      <c r="I984" s="270"/>
      <c r="J984" s="266"/>
      <c r="K984" s="266"/>
      <c r="L984" s="271"/>
      <c r="M984" s="272"/>
      <c r="N984" s="273"/>
      <c r="O984" s="273"/>
      <c r="P984" s="273"/>
      <c r="Q984" s="273"/>
      <c r="R984" s="273"/>
      <c r="S984" s="273"/>
      <c r="T984" s="274"/>
      <c r="AT984" s="275" t="s">
        <v>428</v>
      </c>
      <c r="AU984" s="275" t="s">
        <v>86</v>
      </c>
      <c r="AV984" s="13" t="s">
        <v>86</v>
      </c>
      <c r="AW984" s="13" t="s">
        <v>39</v>
      </c>
      <c r="AX984" s="13" t="s">
        <v>76</v>
      </c>
      <c r="AY984" s="275" t="s">
        <v>414</v>
      </c>
    </row>
    <row r="985" s="15" customFormat="1">
      <c r="B985" s="287"/>
      <c r="C985" s="288"/>
      <c r="D985" s="252" t="s">
        <v>428</v>
      </c>
      <c r="E985" s="289" t="s">
        <v>21</v>
      </c>
      <c r="F985" s="290" t="s">
        <v>235</v>
      </c>
      <c r="G985" s="288"/>
      <c r="H985" s="291">
        <v>15</v>
      </c>
      <c r="I985" s="292"/>
      <c r="J985" s="288"/>
      <c r="K985" s="288"/>
      <c r="L985" s="293"/>
      <c r="M985" s="294"/>
      <c r="N985" s="295"/>
      <c r="O985" s="295"/>
      <c r="P985" s="295"/>
      <c r="Q985" s="295"/>
      <c r="R985" s="295"/>
      <c r="S985" s="295"/>
      <c r="T985" s="296"/>
      <c r="AT985" s="297" t="s">
        <v>428</v>
      </c>
      <c r="AU985" s="297" t="s">
        <v>86</v>
      </c>
      <c r="AV985" s="15" t="s">
        <v>422</v>
      </c>
      <c r="AW985" s="15" t="s">
        <v>39</v>
      </c>
      <c r="AX985" s="15" t="s">
        <v>83</v>
      </c>
      <c r="AY985" s="297" t="s">
        <v>414</v>
      </c>
    </row>
    <row r="986" s="1" customFormat="1" ht="16.5" customHeight="1">
      <c r="B986" s="47"/>
      <c r="C986" s="240" t="s">
        <v>2363</v>
      </c>
      <c r="D986" s="240" t="s">
        <v>418</v>
      </c>
      <c r="E986" s="241" t="s">
        <v>7649</v>
      </c>
      <c r="F986" s="242" t="s">
        <v>7088</v>
      </c>
      <c r="G986" s="243" t="s">
        <v>4084</v>
      </c>
      <c r="H986" s="244">
        <v>6</v>
      </c>
      <c r="I986" s="245"/>
      <c r="J986" s="246">
        <f>ROUND(I986*H986,2)</f>
        <v>0</v>
      </c>
      <c r="K986" s="242" t="s">
        <v>21</v>
      </c>
      <c r="L986" s="73"/>
      <c r="M986" s="247" t="s">
        <v>21</v>
      </c>
      <c r="N986" s="248" t="s">
        <v>47</v>
      </c>
      <c r="O986" s="48"/>
      <c r="P986" s="249">
        <f>O986*H986</f>
        <v>0</v>
      </c>
      <c r="Q986" s="249">
        <v>0</v>
      </c>
      <c r="R986" s="249">
        <f>Q986*H986</f>
        <v>0</v>
      </c>
      <c r="S986" s="249">
        <v>0</v>
      </c>
      <c r="T986" s="250">
        <f>S986*H986</f>
        <v>0</v>
      </c>
      <c r="AR986" s="25" t="s">
        <v>690</v>
      </c>
      <c r="AT986" s="25" t="s">
        <v>418</v>
      </c>
      <c r="AU986" s="25" t="s">
        <v>86</v>
      </c>
      <c r="AY986" s="25" t="s">
        <v>414</v>
      </c>
      <c r="BE986" s="251">
        <f>IF(N986="základní",J986,0)</f>
        <v>0</v>
      </c>
      <c r="BF986" s="251">
        <f>IF(N986="snížená",J986,0)</f>
        <v>0</v>
      </c>
      <c r="BG986" s="251">
        <f>IF(N986="zákl. přenesená",J986,0)</f>
        <v>0</v>
      </c>
      <c r="BH986" s="251">
        <f>IF(N986="sníž. přenesená",J986,0)</f>
        <v>0</v>
      </c>
      <c r="BI986" s="251">
        <f>IF(N986="nulová",J986,0)</f>
        <v>0</v>
      </c>
      <c r="BJ986" s="25" t="s">
        <v>83</v>
      </c>
      <c r="BK986" s="251">
        <f>ROUND(I986*H986,2)</f>
        <v>0</v>
      </c>
      <c r="BL986" s="25" t="s">
        <v>690</v>
      </c>
      <c r="BM986" s="25" t="s">
        <v>7650</v>
      </c>
    </row>
    <row r="987" s="12" customFormat="1">
      <c r="B987" s="255"/>
      <c r="C987" s="256"/>
      <c r="D987" s="252" t="s">
        <v>428</v>
      </c>
      <c r="E987" s="257" t="s">
        <v>21</v>
      </c>
      <c r="F987" s="258" t="s">
        <v>6992</v>
      </c>
      <c r="G987" s="256"/>
      <c r="H987" s="257" t="s">
        <v>21</v>
      </c>
      <c r="I987" s="259"/>
      <c r="J987" s="256"/>
      <c r="K987" s="256"/>
      <c r="L987" s="260"/>
      <c r="M987" s="261"/>
      <c r="N987" s="262"/>
      <c r="O987" s="262"/>
      <c r="P987" s="262"/>
      <c r="Q987" s="262"/>
      <c r="R987" s="262"/>
      <c r="S987" s="262"/>
      <c r="T987" s="263"/>
      <c r="AT987" s="264" t="s">
        <v>428</v>
      </c>
      <c r="AU987" s="264" t="s">
        <v>86</v>
      </c>
      <c r="AV987" s="12" t="s">
        <v>83</v>
      </c>
      <c r="AW987" s="12" t="s">
        <v>39</v>
      </c>
      <c r="AX987" s="12" t="s">
        <v>76</v>
      </c>
      <c r="AY987" s="264" t="s">
        <v>414</v>
      </c>
    </row>
    <row r="988" s="13" customFormat="1">
      <c r="B988" s="265"/>
      <c r="C988" s="266"/>
      <c r="D988" s="252" t="s">
        <v>428</v>
      </c>
      <c r="E988" s="267" t="s">
        <v>21</v>
      </c>
      <c r="F988" s="268" t="s">
        <v>509</v>
      </c>
      <c r="G988" s="266"/>
      <c r="H988" s="269">
        <v>6</v>
      </c>
      <c r="I988" s="270"/>
      <c r="J988" s="266"/>
      <c r="K988" s="266"/>
      <c r="L988" s="271"/>
      <c r="M988" s="272"/>
      <c r="N988" s="273"/>
      <c r="O988" s="273"/>
      <c r="P988" s="273"/>
      <c r="Q988" s="273"/>
      <c r="R988" s="273"/>
      <c r="S988" s="273"/>
      <c r="T988" s="274"/>
      <c r="AT988" s="275" t="s">
        <v>428</v>
      </c>
      <c r="AU988" s="275" t="s">
        <v>86</v>
      </c>
      <c r="AV988" s="13" t="s">
        <v>86</v>
      </c>
      <c r="AW988" s="13" t="s">
        <v>39</v>
      </c>
      <c r="AX988" s="13" t="s">
        <v>83</v>
      </c>
      <c r="AY988" s="275" t="s">
        <v>414</v>
      </c>
    </row>
    <row r="989" s="1" customFormat="1" ht="16.5" customHeight="1">
      <c r="B989" s="47"/>
      <c r="C989" s="240" t="s">
        <v>2367</v>
      </c>
      <c r="D989" s="240" t="s">
        <v>418</v>
      </c>
      <c r="E989" s="241" t="s">
        <v>7651</v>
      </c>
      <c r="F989" s="242" t="s">
        <v>7652</v>
      </c>
      <c r="G989" s="243" t="s">
        <v>4084</v>
      </c>
      <c r="H989" s="244">
        <v>6</v>
      </c>
      <c r="I989" s="245"/>
      <c r="J989" s="246">
        <f>ROUND(I989*H989,2)</f>
        <v>0</v>
      </c>
      <c r="K989" s="242" t="s">
        <v>21</v>
      </c>
      <c r="L989" s="73"/>
      <c r="M989" s="247" t="s">
        <v>21</v>
      </c>
      <c r="N989" s="248" t="s">
        <v>47</v>
      </c>
      <c r="O989" s="48"/>
      <c r="P989" s="249">
        <f>O989*H989</f>
        <v>0</v>
      </c>
      <c r="Q989" s="249">
        <v>0</v>
      </c>
      <c r="R989" s="249">
        <f>Q989*H989</f>
        <v>0</v>
      </c>
      <c r="S989" s="249">
        <v>0</v>
      </c>
      <c r="T989" s="250">
        <f>S989*H989</f>
        <v>0</v>
      </c>
      <c r="AR989" s="25" t="s">
        <v>690</v>
      </c>
      <c r="AT989" s="25" t="s">
        <v>418</v>
      </c>
      <c r="AU989" s="25" t="s">
        <v>86</v>
      </c>
      <c r="AY989" s="25" t="s">
        <v>414</v>
      </c>
      <c r="BE989" s="251">
        <f>IF(N989="základní",J989,0)</f>
        <v>0</v>
      </c>
      <c r="BF989" s="251">
        <f>IF(N989="snížená",J989,0)</f>
        <v>0</v>
      </c>
      <c r="BG989" s="251">
        <f>IF(N989="zákl. přenesená",J989,0)</f>
        <v>0</v>
      </c>
      <c r="BH989" s="251">
        <f>IF(N989="sníž. přenesená",J989,0)</f>
        <v>0</v>
      </c>
      <c r="BI989" s="251">
        <f>IF(N989="nulová",J989,0)</f>
        <v>0</v>
      </c>
      <c r="BJ989" s="25" t="s">
        <v>83</v>
      </c>
      <c r="BK989" s="251">
        <f>ROUND(I989*H989,2)</f>
        <v>0</v>
      </c>
      <c r="BL989" s="25" t="s">
        <v>690</v>
      </c>
      <c r="BM989" s="25" t="s">
        <v>7653</v>
      </c>
    </row>
    <row r="990" s="12" customFormat="1">
      <c r="B990" s="255"/>
      <c r="C990" s="256"/>
      <c r="D990" s="252" t="s">
        <v>428</v>
      </c>
      <c r="E990" s="257" t="s">
        <v>21</v>
      </c>
      <c r="F990" s="258" t="s">
        <v>6992</v>
      </c>
      <c r="G990" s="256"/>
      <c r="H990" s="257" t="s">
        <v>21</v>
      </c>
      <c r="I990" s="259"/>
      <c r="J990" s="256"/>
      <c r="K990" s="256"/>
      <c r="L990" s="260"/>
      <c r="M990" s="261"/>
      <c r="N990" s="262"/>
      <c r="O990" s="262"/>
      <c r="P990" s="262"/>
      <c r="Q990" s="262"/>
      <c r="R990" s="262"/>
      <c r="S990" s="262"/>
      <c r="T990" s="263"/>
      <c r="AT990" s="264" t="s">
        <v>428</v>
      </c>
      <c r="AU990" s="264" t="s">
        <v>86</v>
      </c>
      <c r="AV990" s="12" t="s">
        <v>83</v>
      </c>
      <c r="AW990" s="12" t="s">
        <v>39</v>
      </c>
      <c r="AX990" s="12" t="s">
        <v>76</v>
      </c>
      <c r="AY990" s="264" t="s">
        <v>414</v>
      </c>
    </row>
    <row r="991" s="13" customFormat="1">
      <c r="B991" s="265"/>
      <c r="C991" s="266"/>
      <c r="D991" s="252" t="s">
        <v>428</v>
      </c>
      <c r="E991" s="267" t="s">
        <v>21</v>
      </c>
      <c r="F991" s="268" t="s">
        <v>509</v>
      </c>
      <c r="G991" s="266"/>
      <c r="H991" s="269">
        <v>6</v>
      </c>
      <c r="I991" s="270"/>
      <c r="J991" s="266"/>
      <c r="K991" s="266"/>
      <c r="L991" s="271"/>
      <c r="M991" s="272"/>
      <c r="N991" s="273"/>
      <c r="O991" s="273"/>
      <c r="P991" s="273"/>
      <c r="Q991" s="273"/>
      <c r="R991" s="273"/>
      <c r="S991" s="273"/>
      <c r="T991" s="274"/>
      <c r="AT991" s="275" t="s">
        <v>428</v>
      </c>
      <c r="AU991" s="275" t="s">
        <v>86</v>
      </c>
      <c r="AV991" s="13" t="s">
        <v>86</v>
      </c>
      <c r="AW991" s="13" t="s">
        <v>39</v>
      </c>
      <c r="AX991" s="13" t="s">
        <v>76</v>
      </c>
      <c r="AY991" s="275" t="s">
        <v>414</v>
      </c>
    </row>
    <row r="992" s="15" customFormat="1">
      <c r="B992" s="287"/>
      <c r="C992" s="288"/>
      <c r="D992" s="252" t="s">
        <v>428</v>
      </c>
      <c r="E992" s="289" t="s">
        <v>21</v>
      </c>
      <c r="F992" s="290" t="s">
        <v>235</v>
      </c>
      <c r="G992" s="288"/>
      <c r="H992" s="291">
        <v>6</v>
      </c>
      <c r="I992" s="292"/>
      <c r="J992" s="288"/>
      <c r="K992" s="288"/>
      <c r="L992" s="293"/>
      <c r="M992" s="294"/>
      <c r="N992" s="295"/>
      <c r="O992" s="295"/>
      <c r="P992" s="295"/>
      <c r="Q992" s="295"/>
      <c r="R992" s="295"/>
      <c r="S992" s="295"/>
      <c r="T992" s="296"/>
      <c r="AT992" s="297" t="s">
        <v>428</v>
      </c>
      <c r="AU992" s="297" t="s">
        <v>86</v>
      </c>
      <c r="AV992" s="15" t="s">
        <v>422</v>
      </c>
      <c r="AW992" s="15" t="s">
        <v>39</v>
      </c>
      <c r="AX992" s="15" t="s">
        <v>83</v>
      </c>
      <c r="AY992" s="297" t="s">
        <v>414</v>
      </c>
    </row>
    <row r="993" s="1" customFormat="1" ht="16.5" customHeight="1">
      <c r="B993" s="47"/>
      <c r="C993" s="240" t="s">
        <v>2373</v>
      </c>
      <c r="D993" s="240" t="s">
        <v>418</v>
      </c>
      <c r="E993" s="241" t="s">
        <v>7654</v>
      </c>
      <c r="F993" s="242" t="s">
        <v>7655</v>
      </c>
      <c r="G993" s="243" t="s">
        <v>4084</v>
      </c>
      <c r="H993" s="244">
        <v>16</v>
      </c>
      <c r="I993" s="245"/>
      <c r="J993" s="246">
        <f>ROUND(I993*H993,2)</f>
        <v>0</v>
      </c>
      <c r="K993" s="242" t="s">
        <v>21</v>
      </c>
      <c r="L993" s="73"/>
      <c r="M993" s="247" t="s">
        <v>21</v>
      </c>
      <c r="N993" s="248" t="s">
        <v>47</v>
      </c>
      <c r="O993" s="48"/>
      <c r="P993" s="249">
        <f>O993*H993</f>
        <v>0</v>
      </c>
      <c r="Q993" s="249">
        <v>0</v>
      </c>
      <c r="R993" s="249">
        <f>Q993*H993</f>
        <v>0</v>
      </c>
      <c r="S993" s="249">
        <v>0</v>
      </c>
      <c r="T993" s="250">
        <f>S993*H993</f>
        <v>0</v>
      </c>
      <c r="AR993" s="25" t="s">
        <v>690</v>
      </c>
      <c r="AT993" s="25" t="s">
        <v>418</v>
      </c>
      <c r="AU993" s="25" t="s">
        <v>86</v>
      </c>
      <c r="AY993" s="25" t="s">
        <v>414</v>
      </c>
      <c r="BE993" s="251">
        <f>IF(N993="základní",J993,0)</f>
        <v>0</v>
      </c>
      <c r="BF993" s="251">
        <f>IF(N993="snížená",J993,0)</f>
        <v>0</v>
      </c>
      <c r="BG993" s="251">
        <f>IF(N993="zákl. přenesená",J993,0)</f>
        <v>0</v>
      </c>
      <c r="BH993" s="251">
        <f>IF(N993="sníž. přenesená",J993,0)</f>
        <v>0</v>
      </c>
      <c r="BI993" s="251">
        <f>IF(N993="nulová",J993,0)</f>
        <v>0</v>
      </c>
      <c r="BJ993" s="25" t="s">
        <v>83</v>
      </c>
      <c r="BK993" s="251">
        <f>ROUND(I993*H993,2)</f>
        <v>0</v>
      </c>
      <c r="BL993" s="25" t="s">
        <v>690</v>
      </c>
      <c r="BM993" s="25" t="s">
        <v>7656</v>
      </c>
    </row>
    <row r="994" s="12" customFormat="1">
      <c r="B994" s="255"/>
      <c r="C994" s="256"/>
      <c r="D994" s="252" t="s">
        <v>428</v>
      </c>
      <c r="E994" s="257" t="s">
        <v>21</v>
      </c>
      <c r="F994" s="258" t="s">
        <v>6992</v>
      </c>
      <c r="G994" s="256"/>
      <c r="H994" s="257" t="s">
        <v>21</v>
      </c>
      <c r="I994" s="259"/>
      <c r="J994" s="256"/>
      <c r="K994" s="256"/>
      <c r="L994" s="260"/>
      <c r="M994" s="261"/>
      <c r="N994" s="262"/>
      <c r="O994" s="262"/>
      <c r="P994" s="262"/>
      <c r="Q994" s="262"/>
      <c r="R994" s="262"/>
      <c r="S994" s="262"/>
      <c r="T994" s="263"/>
      <c r="AT994" s="264" t="s">
        <v>428</v>
      </c>
      <c r="AU994" s="264" t="s">
        <v>86</v>
      </c>
      <c r="AV994" s="12" t="s">
        <v>83</v>
      </c>
      <c r="AW994" s="12" t="s">
        <v>39</v>
      </c>
      <c r="AX994" s="12" t="s">
        <v>76</v>
      </c>
      <c r="AY994" s="264" t="s">
        <v>414</v>
      </c>
    </row>
    <row r="995" s="13" customFormat="1">
      <c r="B995" s="265"/>
      <c r="C995" s="266"/>
      <c r="D995" s="252" t="s">
        <v>428</v>
      </c>
      <c r="E995" s="267" t="s">
        <v>21</v>
      </c>
      <c r="F995" s="268" t="s">
        <v>690</v>
      </c>
      <c r="G995" s="266"/>
      <c r="H995" s="269">
        <v>16</v>
      </c>
      <c r="I995" s="270"/>
      <c r="J995" s="266"/>
      <c r="K995" s="266"/>
      <c r="L995" s="271"/>
      <c r="M995" s="272"/>
      <c r="N995" s="273"/>
      <c r="O995" s="273"/>
      <c r="P995" s="273"/>
      <c r="Q995" s="273"/>
      <c r="R995" s="273"/>
      <c r="S995" s="273"/>
      <c r="T995" s="274"/>
      <c r="AT995" s="275" t="s">
        <v>428</v>
      </c>
      <c r="AU995" s="275" t="s">
        <v>86</v>
      </c>
      <c r="AV995" s="13" t="s">
        <v>86</v>
      </c>
      <c r="AW995" s="13" t="s">
        <v>39</v>
      </c>
      <c r="AX995" s="13" t="s">
        <v>83</v>
      </c>
      <c r="AY995" s="275" t="s">
        <v>414</v>
      </c>
    </row>
    <row r="996" s="1" customFormat="1" ht="16.5" customHeight="1">
      <c r="B996" s="47"/>
      <c r="C996" s="240" t="s">
        <v>2379</v>
      </c>
      <c r="D996" s="240" t="s">
        <v>418</v>
      </c>
      <c r="E996" s="241" t="s">
        <v>7657</v>
      </c>
      <c r="F996" s="242" t="s">
        <v>7658</v>
      </c>
      <c r="G996" s="243" t="s">
        <v>4084</v>
      </c>
      <c r="H996" s="244">
        <v>48</v>
      </c>
      <c r="I996" s="245"/>
      <c r="J996" s="246">
        <f>ROUND(I996*H996,2)</f>
        <v>0</v>
      </c>
      <c r="K996" s="242" t="s">
        <v>21</v>
      </c>
      <c r="L996" s="73"/>
      <c r="M996" s="247" t="s">
        <v>21</v>
      </c>
      <c r="N996" s="248" t="s">
        <v>47</v>
      </c>
      <c r="O996" s="48"/>
      <c r="P996" s="249">
        <f>O996*H996</f>
        <v>0</v>
      </c>
      <c r="Q996" s="249">
        <v>0</v>
      </c>
      <c r="R996" s="249">
        <f>Q996*H996</f>
        <v>0</v>
      </c>
      <c r="S996" s="249">
        <v>0</v>
      </c>
      <c r="T996" s="250">
        <f>S996*H996</f>
        <v>0</v>
      </c>
      <c r="AR996" s="25" t="s">
        <v>690</v>
      </c>
      <c r="AT996" s="25" t="s">
        <v>418</v>
      </c>
      <c r="AU996" s="25" t="s">
        <v>86</v>
      </c>
      <c r="AY996" s="25" t="s">
        <v>414</v>
      </c>
      <c r="BE996" s="251">
        <f>IF(N996="základní",J996,0)</f>
        <v>0</v>
      </c>
      <c r="BF996" s="251">
        <f>IF(N996="snížená",J996,0)</f>
        <v>0</v>
      </c>
      <c r="BG996" s="251">
        <f>IF(N996="zákl. přenesená",J996,0)</f>
        <v>0</v>
      </c>
      <c r="BH996" s="251">
        <f>IF(N996="sníž. přenesená",J996,0)</f>
        <v>0</v>
      </c>
      <c r="BI996" s="251">
        <f>IF(N996="nulová",J996,0)</f>
        <v>0</v>
      </c>
      <c r="BJ996" s="25" t="s">
        <v>83</v>
      </c>
      <c r="BK996" s="251">
        <f>ROUND(I996*H996,2)</f>
        <v>0</v>
      </c>
      <c r="BL996" s="25" t="s">
        <v>690</v>
      </c>
      <c r="BM996" s="25" t="s">
        <v>7659</v>
      </c>
    </row>
    <row r="997" s="12" customFormat="1">
      <c r="B997" s="255"/>
      <c r="C997" s="256"/>
      <c r="D997" s="252" t="s">
        <v>428</v>
      </c>
      <c r="E997" s="257" t="s">
        <v>21</v>
      </c>
      <c r="F997" s="258" t="s">
        <v>6992</v>
      </c>
      <c r="G997" s="256"/>
      <c r="H997" s="257" t="s">
        <v>21</v>
      </c>
      <c r="I997" s="259"/>
      <c r="J997" s="256"/>
      <c r="K997" s="256"/>
      <c r="L997" s="260"/>
      <c r="M997" s="261"/>
      <c r="N997" s="262"/>
      <c r="O997" s="262"/>
      <c r="P997" s="262"/>
      <c r="Q997" s="262"/>
      <c r="R997" s="262"/>
      <c r="S997" s="262"/>
      <c r="T997" s="263"/>
      <c r="AT997" s="264" t="s">
        <v>428</v>
      </c>
      <c r="AU997" s="264" t="s">
        <v>86</v>
      </c>
      <c r="AV997" s="12" t="s">
        <v>83</v>
      </c>
      <c r="AW997" s="12" t="s">
        <v>39</v>
      </c>
      <c r="AX997" s="12" t="s">
        <v>76</v>
      </c>
      <c r="AY997" s="264" t="s">
        <v>414</v>
      </c>
    </row>
    <row r="998" s="13" customFormat="1">
      <c r="B998" s="265"/>
      <c r="C998" s="266"/>
      <c r="D998" s="252" t="s">
        <v>428</v>
      </c>
      <c r="E998" s="267" t="s">
        <v>21</v>
      </c>
      <c r="F998" s="268" t="s">
        <v>991</v>
      </c>
      <c r="G998" s="266"/>
      <c r="H998" s="269">
        <v>48</v>
      </c>
      <c r="I998" s="270"/>
      <c r="J998" s="266"/>
      <c r="K998" s="266"/>
      <c r="L998" s="271"/>
      <c r="M998" s="272"/>
      <c r="N998" s="273"/>
      <c r="O998" s="273"/>
      <c r="P998" s="273"/>
      <c r="Q998" s="273"/>
      <c r="R998" s="273"/>
      <c r="S998" s="273"/>
      <c r="T998" s="274"/>
      <c r="AT998" s="275" t="s">
        <v>428</v>
      </c>
      <c r="AU998" s="275" t="s">
        <v>86</v>
      </c>
      <c r="AV998" s="13" t="s">
        <v>86</v>
      </c>
      <c r="AW998" s="13" t="s">
        <v>39</v>
      </c>
      <c r="AX998" s="13" t="s">
        <v>76</v>
      </c>
      <c r="AY998" s="275" t="s">
        <v>414</v>
      </c>
    </row>
    <row r="999" s="15" customFormat="1">
      <c r="B999" s="287"/>
      <c r="C999" s="288"/>
      <c r="D999" s="252" t="s">
        <v>428</v>
      </c>
      <c r="E999" s="289" t="s">
        <v>21</v>
      </c>
      <c r="F999" s="290" t="s">
        <v>235</v>
      </c>
      <c r="G999" s="288"/>
      <c r="H999" s="291">
        <v>48</v>
      </c>
      <c r="I999" s="292"/>
      <c r="J999" s="288"/>
      <c r="K999" s="288"/>
      <c r="L999" s="293"/>
      <c r="M999" s="294"/>
      <c r="N999" s="295"/>
      <c r="O999" s="295"/>
      <c r="P999" s="295"/>
      <c r="Q999" s="295"/>
      <c r="R999" s="295"/>
      <c r="S999" s="295"/>
      <c r="T999" s="296"/>
      <c r="AT999" s="297" t="s">
        <v>428</v>
      </c>
      <c r="AU999" s="297" t="s">
        <v>86</v>
      </c>
      <c r="AV999" s="15" t="s">
        <v>422</v>
      </c>
      <c r="AW999" s="15" t="s">
        <v>39</v>
      </c>
      <c r="AX999" s="15" t="s">
        <v>83</v>
      </c>
      <c r="AY999" s="297" t="s">
        <v>414</v>
      </c>
    </row>
    <row r="1000" s="1" customFormat="1" ht="16.5" customHeight="1">
      <c r="B1000" s="47"/>
      <c r="C1000" s="240" t="s">
        <v>2384</v>
      </c>
      <c r="D1000" s="240" t="s">
        <v>418</v>
      </c>
      <c r="E1000" s="241" t="s">
        <v>7660</v>
      </c>
      <c r="F1000" s="242" t="s">
        <v>7661</v>
      </c>
      <c r="G1000" s="243" t="s">
        <v>4084</v>
      </c>
      <c r="H1000" s="244">
        <v>52</v>
      </c>
      <c r="I1000" s="245"/>
      <c r="J1000" s="246">
        <f>ROUND(I1000*H1000,2)</f>
        <v>0</v>
      </c>
      <c r="K1000" s="242" t="s">
        <v>21</v>
      </c>
      <c r="L1000" s="73"/>
      <c r="M1000" s="247" t="s">
        <v>21</v>
      </c>
      <c r="N1000" s="248" t="s">
        <v>47</v>
      </c>
      <c r="O1000" s="48"/>
      <c r="P1000" s="249">
        <f>O1000*H1000</f>
        <v>0</v>
      </c>
      <c r="Q1000" s="249">
        <v>0</v>
      </c>
      <c r="R1000" s="249">
        <f>Q1000*H1000</f>
        <v>0</v>
      </c>
      <c r="S1000" s="249">
        <v>0</v>
      </c>
      <c r="T1000" s="250">
        <f>S1000*H1000</f>
        <v>0</v>
      </c>
      <c r="AR1000" s="25" t="s">
        <v>690</v>
      </c>
      <c r="AT1000" s="25" t="s">
        <v>418</v>
      </c>
      <c r="AU1000" s="25" t="s">
        <v>86</v>
      </c>
      <c r="AY1000" s="25" t="s">
        <v>414</v>
      </c>
      <c r="BE1000" s="251">
        <f>IF(N1000="základní",J1000,0)</f>
        <v>0</v>
      </c>
      <c r="BF1000" s="251">
        <f>IF(N1000="snížená",J1000,0)</f>
        <v>0</v>
      </c>
      <c r="BG1000" s="251">
        <f>IF(N1000="zákl. přenesená",J1000,0)</f>
        <v>0</v>
      </c>
      <c r="BH1000" s="251">
        <f>IF(N1000="sníž. přenesená",J1000,0)</f>
        <v>0</v>
      </c>
      <c r="BI1000" s="251">
        <f>IF(N1000="nulová",J1000,0)</f>
        <v>0</v>
      </c>
      <c r="BJ1000" s="25" t="s">
        <v>83</v>
      </c>
      <c r="BK1000" s="251">
        <f>ROUND(I1000*H1000,2)</f>
        <v>0</v>
      </c>
      <c r="BL1000" s="25" t="s">
        <v>690</v>
      </c>
      <c r="BM1000" s="25" t="s">
        <v>7662</v>
      </c>
    </row>
    <row r="1001" s="12" customFormat="1">
      <c r="B1001" s="255"/>
      <c r="C1001" s="256"/>
      <c r="D1001" s="252" t="s">
        <v>428</v>
      </c>
      <c r="E1001" s="257" t="s">
        <v>21</v>
      </c>
      <c r="F1001" s="258" t="s">
        <v>6992</v>
      </c>
      <c r="G1001" s="256"/>
      <c r="H1001" s="257" t="s">
        <v>21</v>
      </c>
      <c r="I1001" s="259"/>
      <c r="J1001" s="256"/>
      <c r="K1001" s="256"/>
      <c r="L1001" s="260"/>
      <c r="M1001" s="261"/>
      <c r="N1001" s="262"/>
      <c r="O1001" s="262"/>
      <c r="P1001" s="262"/>
      <c r="Q1001" s="262"/>
      <c r="R1001" s="262"/>
      <c r="S1001" s="262"/>
      <c r="T1001" s="263"/>
      <c r="AT1001" s="264" t="s">
        <v>428</v>
      </c>
      <c r="AU1001" s="264" t="s">
        <v>86</v>
      </c>
      <c r="AV1001" s="12" t="s">
        <v>83</v>
      </c>
      <c r="AW1001" s="12" t="s">
        <v>39</v>
      </c>
      <c r="AX1001" s="12" t="s">
        <v>76</v>
      </c>
      <c r="AY1001" s="264" t="s">
        <v>414</v>
      </c>
    </row>
    <row r="1002" s="13" customFormat="1">
      <c r="B1002" s="265"/>
      <c r="C1002" s="266"/>
      <c r="D1002" s="252" t="s">
        <v>428</v>
      </c>
      <c r="E1002" s="267" t="s">
        <v>21</v>
      </c>
      <c r="F1002" s="268" t="s">
        <v>1016</v>
      </c>
      <c r="G1002" s="266"/>
      <c r="H1002" s="269">
        <v>52</v>
      </c>
      <c r="I1002" s="270"/>
      <c r="J1002" s="266"/>
      <c r="K1002" s="266"/>
      <c r="L1002" s="271"/>
      <c r="M1002" s="272"/>
      <c r="N1002" s="273"/>
      <c r="O1002" s="273"/>
      <c r="P1002" s="273"/>
      <c r="Q1002" s="273"/>
      <c r="R1002" s="273"/>
      <c r="S1002" s="273"/>
      <c r="T1002" s="274"/>
      <c r="AT1002" s="275" t="s">
        <v>428</v>
      </c>
      <c r="AU1002" s="275" t="s">
        <v>86</v>
      </c>
      <c r="AV1002" s="13" t="s">
        <v>86</v>
      </c>
      <c r="AW1002" s="13" t="s">
        <v>39</v>
      </c>
      <c r="AX1002" s="13" t="s">
        <v>83</v>
      </c>
      <c r="AY1002" s="275" t="s">
        <v>414</v>
      </c>
    </row>
    <row r="1003" s="1" customFormat="1" ht="38.25" customHeight="1">
      <c r="B1003" s="47"/>
      <c r="C1003" s="240" t="s">
        <v>2390</v>
      </c>
      <c r="D1003" s="240" t="s">
        <v>418</v>
      </c>
      <c r="E1003" s="241" t="s">
        <v>7663</v>
      </c>
      <c r="F1003" s="242" t="s">
        <v>7664</v>
      </c>
      <c r="G1003" s="243" t="s">
        <v>4084</v>
      </c>
      <c r="H1003" s="244">
        <v>4</v>
      </c>
      <c r="I1003" s="245"/>
      <c r="J1003" s="246">
        <f>ROUND(I1003*H1003,2)</f>
        <v>0</v>
      </c>
      <c r="K1003" s="242" t="s">
        <v>21</v>
      </c>
      <c r="L1003" s="73"/>
      <c r="M1003" s="247" t="s">
        <v>21</v>
      </c>
      <c r="N1003" s="248" t="s">
        <v>47</v>
      </c>
      <c r="O1003" s="48"/>
      <c r="P1003" s="249">
        <f>O1003*H1003</f>
        <v>0</v>
      </c>
      <c r="Q1003" s="249">
        <v>0</v>
      </c>
      <c r="R1003" s="249">
        <f>Q1003*H1003</f>
        <v>0</v>
      </c>
      <c r="S1003" s="249">
        <v>0</v>
      </c>
      <c r="T1003" s="250">
        <f>S1003*H1003</f>
        <v>0</v>
      </c>
      <c r="AR1003" s="25" t="s">
        <v>690</v>
      </c>
      <c r="AT1003" s="25" t="s">
        <v>418</v>
      </c>
      <c r="AU1003" s="25" t="s">
        <v>86</v>
      </c>
      <c r="AY1003" s="25" t="s">
        <v>414</v>
      </c>
      <c r="BE1003" s="251">
        <f>IF(N1003="základní",J1003,0)</f>
        <v>0</v>
      </c>
      <c r="BF1003" s="251">
        <f>IF(N1003="snížená",J1003,0)</f>
        <v>0</v>
      </c>
      <c r="BG1003" s="251">
        <f>IF(N1003="zákl. přenesená",J1003,0)</f>
        <v>0</v>
      </c>
      <c r="BH1003" s="251">
        <f>IF(N1003="sníž. přenesená",J1003,0)</f>
        <v>0</v>
      </c>
      <c r="BI1003" s="251">
        <f>IF(N1003="nulová",J1003,0)</f>
        <v>0</v>
      </c>
      <c r="BJ1003" s="25" t="s">
        <v>83</v>
      </c>
      <c r="BK1003" s="251">
        <f>ROUND(I1003*H1003,2)</f>
        <v>0</v>
      </c>
      <c r="BL1003" s="25" t="s">
        <v>690</v>
      </c>
      <c r="BM1003" s="25" t="s">
        <v>7665</v>
      </c>
    </row>
    <row r="1004" s="12" customFormat="1">
      <c r="B1004" s="255"/>
      <c r="C1004" s="256"/>
      <c r="D1004" s="252" t="s">
        <v>428</v>
      </c>
      <c r="E1004" s="257" t="s">
        <v>21</v>
      </c>
      <c r="F1004" s="258" t="s">
        <v>6992</v>
      </c>
      <c r="G1004" s="256"/>
      <c r="H1004" s="257" t="s">
        <v>21</v>
      </c>
      <c r="I1004" s="259"/>
      <c r="J1004" s="256"/>
      <c r="K1004" s="256"/>
      <c r="L1004" s="260"/>
      <c r="M1004" s="261"/>
      <c r="N1004" s="262"/>
      <c r="O1004" s="262"/>
      <c r="P1004" s="262"/>
      <c r="Q1004" s="262"/>
      <c r="R1004" s="262"/>
      <c r="S1004" s="262"/>
      <c r="T1004" s="263"/>
      <c r="AT1004" s="264" t="s">
        <v>428</v>
      </c>
      <c r="AU1004" s="264" t="s">
        <v>86</v>
      </c>
      <c r="AV1004" s="12" t="s">
        <v>83</v>
      </c>
      <c r="AW1004" s="12" t="s">
        <v>39</v>
      </c>
      <c r="AX1004" s="12" t="s">
        <v>76</v>
      </c>
      <c r="AY1004" s="264" t="s">
        <v>414</v>
      </c>
    </row>
    <row r="1005" s="13" customFormat="1">
      <c r="B1005" s="265"/>
      <c r="C1005" s="266"/>
      <c r="D1005" s="252" t="s">
        <v>428</v>
      </c>
      <c r="E1005" s="267" t="s">
        <v>21</v>
      </c>
      <c r="F1005" s="268" t="s">
        <v>422</v>
      </c>
      <c r="G1005" s="266"/>
      <c r="H1005" s="269">
        <v>4</v>
      </c>
      <c r="I1005" s="270"/>
      <c r="J1005" s="266"/>
      <c r="K1005" s="266"/>
      <c r="L1005" s="271"/>
      <c r="M1005" s="272"/>
      <c r="N1005" s="273"/>
      <c r="O1005" s="273"/>
      <c r="P1005" s="273"/>
      <c r="Q1005" s="273"/>
      <c r="R1005" s="273"/>
      <c r="S1005" s="273"/>
      <c r="T1005" s="274"/>
      <c r="AT1005" s="275" t="s">
        <v>428</v>
      </c>
      <c r="AU1005" s="275" t="s">
        <v>86</v>
      </c>
      <c r="AV1005" s="13" t="s">
        <v>86</v>
      </c>
      <c r="AW1005" s="13" t="s">
        <v>39</v>
      </c>
      <c r="AX1005" s="13" t="s">
        <v>76</v>
      </c>
      <c r="AY1005" s="275" t="s">
        <v>414</v>
      </c>
    </row>
    <row r="1006" s="15" customFormat="1">
      <c r="B1006" s="287"/>
      <c r="C1006" s="288"/>
      <c r="D1006" s="252" t="s">
        <v>428</v>
      </c>
      <c r="E1006" s="289" t="s">
        <v>21</v>
      </c>
      <c r="F1006" s="290" t="s">
        <v>235</v>
      </c>
      <c r="G1006" s="288"/>
      <c r="H1006" s="291">
        <v>4</v>
      </c>
      <c r="I1006" s="292"/>
      <c r="J1006" s="288"/>
      <c r="K1006" s="288"/>
      <c r="L1006" s="293"/>
      <c r="M1006" s="294"/>
      <c r="N1006" s="295"/>
      <c r="O1006" s="295"/>
      <c r="P1006" s="295"/>
      <c r="Q1006" s="295"/>
      <c r="R1006" s="295"/>
      <c r="S1006" s="295"/>
      <c r="T1006" s="296"/>
      <c r="AT1006" s="297" t="s">
        <v>428</v>
      </c>
      <c r="AU1006" s="297" t="s">
        <v>86</v>
      </c>
      <c r="AV1006" s="15" t="s">
        <v>422</v>
      </c>
      <c r="AW1006" s="15" t="s">
        <v>39</v>
      </c>
      <c r="AX1006" s="15" t="s">
        <v>83</v>
      </c>
      <c r="AY1006" s="297" t="s">
        <v>414</v>
      </c>
    </row>
    <row r="1007" s="1" customFormat="1" ht="25.5" customHeight="1">
      <c r="B1007" s="47"/>
      <c r="C1007" s="240" t="s">
        <v>2398</v>
      </c>
      <c r="D1007" s="240" t="s">
        <v>418</v>
      </c>
      <c r="E1007" s="241" t="s">
        <v>7666</v>
      </c>
      <c r="F1007" s="242" t="s">
        <v>7097</v>
      </c>
      <c r="G1007" s="243" t="s">
        <v>4084</v>
      </c>
      <c r="H1007" s="244">
        <v>4</v>
      </c>
      <c r="I1007" s="245"/>
      <c r="J1007" s="246">
        <f>ROUND(I1007*H1007,2)</f>
        <v>0</v>
      </c>
      <c r="K1007" s="242" t="s">
        <v>21</v>
      </c>
      <c r="L1007" s="73"/>
      <c r="M1007" s="247" t="s">
        <v>21</v>
      </c>
      <c r="N1007" s="248" t="s">
        <v>47</v>
      </c>
      <c r="O1007" s="48"/>
      <c r="P1007" s="249">
        <f>O1007*H1007</f>
        <v>0</v>
      </c>
      <c r="Q1007" s="249">
        <v>0</v>
      </c>
      <c r="R1007" s="249">
        <f>Q1007*H1007</f>
        <v>0</v>
      </c>
      <c r="S1007" s="249">
        <v>0</v>
      </c>
      <c r="T1007" s="250">
        <f>S1007*H1007</f>
        <v>0</v>
      </c>
      <c r="AR1007" s="25" t="s">
        <v>690</v>
      </c>
      <c r="AT1007" s="25" t="s">
        <v>418</v>
      </c>
      <c r="AU1007" s="25" t="s">
        <v>86</v>
      </c>
      <c r="AY1007" s="25" t="s">
        <v>414</v>
      </c>
      <c r="BE1007" s="251">
        <f>IF(N1007="základní",J1007,0)</f>
        <v>0</v>
      </c>
      <c r="BF1007" s="251">
        <f>IF(N1007="snížená",J1007,0)</f>
        <v>0</v>
      </c>
      <c r="BG1007" s="251">
        <f>IF(N1007="zákl. přenesená",J1007,0)</f>
        <v>0</v>
      </c>
      <c r="BH1007" s="251">
        <f>IF(N1007="sníž. přenesená",J1007,0)</f>
        <v>0</v>
      </c>
      <c r="BI1007" s="251">
        <f>IF(N1007="nulová",J1007,0)</f>
        <v>0</v>
      </c>
      <c r="BJ1007" s="25" t="s">
        <v>83</v>
      </c>
      <c r="BK1007" s="251">
        <f>ROUND(I1007*H1007,2)</f>
        <v>0</v>
      </c>
      <c r="BL1007" s="25" t="s">
        <v>690</v>
      </c>
      <c r="BM1007" s="25" t="s">
        <v>7667</v>
      </c>
    </row>
    <row r="1008" s="12" customFormat="1">
      <c r="B1008" s="255"/>
      <c r="C1008" s="256"/>
      <c r="D1008" s="252" t="s">
        <v>428</v>
      </c>
      <c r="E1008" s="257" t="s">
        <v>21</v>
      </c>
      <c r="F1008" s="258" t="s">
        <v>6992</v>
      </c>
      <c r="G1008" s="256"/>
      <c r="H1008" s="257" t="s">
        <v>21</v>
      </c>
      <c r="I1008" s="259"/>
      <c r="J1008" s="256"/>
      <c r="K1008" s="256"/>
      <c r="L1008" s="260"/>
      <c r="M1008" s="261"/>
      <c r="N1008" s="262"/>
      <c r="O1008" s="262"/>
      <c r="P1008" s="262"/>
      <c r="Q1008" s="262"/>
      <c r="R1008" s="262"/>
      <c r="S1008" s="262"/>
      <c r="T1008" s="263"/>
      <c r="AT1008" s="264" t="s">
        <v>428</v>
      </c>
      <c r="AU1008" s="264" t="s">
        <v>86</v>
      </c>
      <c r="AV1008" s="12" t="s">
        <v>83</v>
      </c>
      <c r="AW1008" s="12" t="s">
        <v>39</v>
      </c>
      <c r="AX1008" s="12" t="s">
        <v>76</v>
      </c>
      <c r="AY1008" s="264" t="s">
        <v>414</v>
      </c>
    </row>
    <row r="1009" s="13" customFormat="1">
      <c r="B1009" s="265"/>
      <c r="C1009" s="266"/>
      <c r="D1009" s="252" t="s">
        <v>428</v>
      </c>
      <c r="E1009" s="267" t="s">
        <v>21</v>
      </c>
      <c r="F1009" s="268" t="s">
        <v>422</v>
      </c>
      <c r="G1009" s="266"/>
      <c r="H1009" s="269">
        <v>4</v>
      </c>
      <c r="I1009" s="270"/>
      <c r="J1009" s="266"/>
      <c r="K1009" s="266"/>
      <c r="L1009" s="271"/>
      <c r="M1009" s="272"/>
      <c r="N1009" s="273"/>
      <c r="O1009" s="273"/>
      <c r="P1009" s="273"/>
      <c r="Q1009" s="273"/>
      <c r="R1009" s="273"/>
      <c r="S1009" s="273"/>
      <c r="T1009" s="274"/>
      <c r="AT1009" s="275" t="s">
        <v>428</v>
      </c>
      <c r="AU1009" s="275" t="s">
        <v>86</v>
      </c>
      <c r="AV1009" s="13" t="s">
        <v>86</v>
      </c>
      <c r="AW1009" s="13" t="s">
        <v>39</v>
      </c>
      <c r="AX1009" s="13" t="s">
        <v>83</v>
      </c>
      <c r="AY1009" s="275" t="s">
        <v>414</v>
      </c>
    </row>
    <row r="1010" s="1" customFormat="1" ht="16.5" customHeight="1">
      <c r="B1010" s="47"/>
      <c r="C1010" s="240" t="s">
        <v>2403</v>
      </c>
      <c r="D1010" s="240" t="s">
        <v>418</v>
      </c>
      <c r="E1010" s="241" t="s">
        <v>7668</v>
      </c>
      <c r="F1010" s="242" t="s">
        <v>7100</v>
      </c>
      <c r="G1010" s="243" t="s">
        <v>4084</v>
      </c>
      <c r="H1010" s="244">
        <v>2180</v>
      </c>
      <c r="I1010" s="245"/>
      <c r="J1010" s="246">
        <f>ROUND(I1010*H1010,2)</f>
        <v>0</v>
      </c>
      <c r="K1010" s="242" t="s">
        <v>21</v>
      </c>
      <c r="L1010" s="73"/>
      <c r="M1010" s="247" t="s">
        <v>21</v>
      </c>
      <c r="N1010" s="248" t="s">
        <v>47</v>
      </c>
      <c r="O1010" s="48"/>
      <c r="P1010" s="249">
        <f>O1010*H1010</f>
        <v>0</v>
      </c>
      <c r="Q1010" s="249">
        <v>0</v>
      </c>
      <c r="R1010" s="249">
        <f>Q1010*H1010</f>
        <v>0</v>
      </c>
      <c r="S1010" s="249">
        <v>0</v>
      </c>
      <c r="T1010" s="250">
        <f>S1010*H1010</f>
        <v>0</v>
      </c>
      <c r="AR1010" s="25" t="s">
        <v>690</v>
      </c>
      <c r="AT1010" s="25" t="s">
        <v>418</v>
      </c>
      <c r="AU1010" s="25" t="s">
        <v>86</v>
      </c>
      <c r="AY1010" s="25" t="s">
        <v>414</v>
      </c>
      <c r="BE1010" s="251">
        <f>IF(N1010="základní",J1010,0)</f>
        <v>0</v>
      </c>
      <c r="BF1010" s="251">
        <f>IF(N1010="snížená",J1010,0)</f>
        <v>0</v>
      </c>
      <c r="BG1010" s="251">
        <f>IF(N1010="zákl. přenesená",J1010,0)</f>
        <v>0</v>
      </c>
      <c r="BH1010" s="251">
        <f>IF(N1010="sníž. přenesená",J1010,0)</f>
        <v>0</v>
      </c>
      <c r="BI1010" s="251">
        <f>IF(N1010="nulová",J1010,0)</f>
        <v>0</v>
      </c>
      <c r="BJ1010" s="25" t="s">
        <v>83</v>
      </c>
      <c r="BK1010" s="251">
        <f>ROUND(I1010*H1010,2)</f>
        <v>0</v>
      </c>
      <c r="BL1010" s="25" t="s">
        <v>690</v>
      </c>
      <c r="BM1010" s="25" t="s">
        <v>7669</v>
      </c>
    </row>
    <row r="1011" s="12" customFormat="1">
      <c r="B1011" s="255"/>
      <c r="C1011" s="256"/>
      <c r="D1011" s="252" t="s">
        <v>428</v>
      </c>
      <c r="E1011" s="257" t="s">
        <v>21</v>
      </c>
      <c r="F1011" s="258" t="s">
        <v>6992</v>
      </c>
      <c r="G1011" s="256"/>
      <c r="H1011" s="257" t="s">
        <v>21</v>
      </c>
      <c r="I1011" s="259"/>
      <c r="J1011" s="256"/>
      <c r="K1011" s="256"/>
      <c r="L1011" s="260"/>
      <c r="M1011" s="261"/>
      <c r="N1011" s="262"/>
      <c r="O1011" s="262"/>
      <c r="P1011" s="262"/>
      <c r="Q1011" s="262"/>
      <c r="R1011" s="262"/>
      <c r="S1011" s="262"/>
      <c r="T1011" s="263"/>
      <c r="AT1011" s="264" t="s">
        <v>428</v>
      </c>
      <c r="AU1011" s="264" t="s">
        <v>86</v>
      </c>
      <c r="AV1011" s="12" t="s">
        <v>83</v>
      </c>
      <c r="AW1011" s="12" t="s">
        <v>39</v>
      </c>
      <c r="AX1011" s="12" t="s">
        <v>76</v>
      </c>
      <c r="AY1011" s="264" t="s">
        <v>414</v>
      </c>
    </row>
    <row r="1012" s="13" customFormat="1">
      <c r="B1012" s="265"/>
      <c r="C1012" s="266"/>
      <c r="D1012" s="252" t="s">
        <v>428</v>
      </c>
      <c r="E1012" s="267" t="s">
        <v>21</v>
      </c>
      <c r="F1012" s="268" t="s">
        <v>7102</v>
      </c>
      <c r="G1012" s="266"/>
      <c r="H1012" s="269">
        <v>2180</v>
      </c>
      <c r="I1012" s="270"/>
      <c r="J1012" s="266"/>
      <c r="K1012" s="266"/>
      <c r="L1012" s="271"/>
      <c r="M1012" s="272"/>
      <c r="N1012" s="273"/>
      <c r="O1012" s="273"/>
      <c r="P1012" s="273"/>
      <c r="Q1012" s="273"/>
      <c r="R1012" s="273"/>
      <c r="S1012" s="273"/>
      <c r="T1012" s="274"/>
      <c r="AT1012" s="275" t="s">
        <v>428</v>
      </c>
      <c r="AU1012" s="275" t="s">
        <v>86</v>
      </c>
      <c r="AV1012" s="13" t="s">
        <v>86</v>
      </c>
      <c r="AW1012" s="13" t="s">
        <v>39</v>
      </c>
      <c r="AX1012" s="13" t="s">
        <v>76</v>
      </c>
      <c r="AY1012" s="275" t="s">
        <v>414</v>
      </c>
    </row>
    <row r="1013" s="15" customFormat="1">
      <c r="B1013" s="287"/>
      <c r="C1013" s="288"/>
      <c r="D1013" s="252" t="s">
        <v>428</v>
      </c>
      <c r="E1013" s="289" t="s">
        <v>21</v>
      </c>
      <c r="F1013" s="290" t="s">
        <v>235</v>
      </c>
      <c r="G1013" s="288"/>
      <c r="H1013" s="291">
        <v>2180</v>
      </c>
      <c r="I1013" s="292"/>
      <c r="J1013" s="288"/>
      <c r="K1013" s="288"/>
      <c r="L1013" s="293"/>
      <c r="M1013" s="294"/>
      <c r="N1013" s="295"/>
      <c r="O1013" s="295"/>
      <c r="P1013" s="295"/>
      <c r="Q1013" s="295"/>
      <c r="R1013" s="295"/>
      <c r="S1013" s="295"/>
      <c r="T1013" s="296"/>
      <c r="AT1013" s="297" t="s">
        <v>428</v>
      </c>
      <c r="AU1013" s="297" t="s">
        <v>86</v>
      </c>
      <c r="AV1013" s="15" t="s">
        <v>422</v>
      </c>
      <c r="AW1013" s="15" t="s">
        <v>39</v>
      </c>
      <c r="AX1013" s="15" t="s">
        <v>83</v>
      </c>
      <c r="AY1013" s="297" t="s">
        <v>414</v>
      </c>
    </row>
    <row r="1014" s="1" customFormat="1" ht="16.5" customHeight="1">
      <c r="B1014" s="47"/>
      <c r="C1014" s="240" t="s">
        <v>516</v>
      </c>
      <c r="D1014" s="240" t="s">
        <v>418</v>
      </c>
      <c r="E1014" s="241" t="s">
        <v>7670</v>
      </c>
      <c r="F1014" s="242" t="s">
        <v>7671</v>
      </c>
      <c r="G1014" s="243" t="s">
        <v>4084</v>
      </c>
      <c r="H1014" s="244">
        <v>762</v>
      </c>
      <c r="I1014" s="245"/>
      <c r="J1014" s="246">
        <f>ROUND(I1014*H1014,2)</f>
        <v>0</v>
      </c>
      <c r="K1014" s="242" t="s">
        <v>21</v>
      </c>
      <c r="L1014" s="73"/>
      <c r="M1014" s="247" t="s">
        <v>21</v>
      </c>
      <c r="N1014" s="248" t="s">
        <v>47</v>
      </c>
      <c r="O1014" s="48"/>
      <c r="P1014" s="249">
        <f>O1014*H1014</f>
        <v>0</v>
      </c>
      <c r="Q1014" s="249">
        <v>0</v>
      </c>
      <c r="R1014" s="249">
        <f>Q1014*H1014</f>
        <v>0</v>
      </c>
      <c r="S1014" s="249">
        <v>0</v>
      </c>
      <c r="T1014" s="250">
        <f>S1014*H1014</f>
        <v>0</v>
      </c>
      <c r="AR1014" s="25" t="s">
        <v>690</v>
      </c>
      <c r="AT1014" s="25" t="s">
        <v>418</v>
      </c>
      <c r="AU1014" s="25" t="s">
        <v>86</v>
      </c>
      <c r="AY1014" s="25" t="s">
        <v>414</v>
      </c>
      <c r="BE1014" s="251">
        <f>IF(N1014="základní",J1014,0)</f>
        <v>0</v>
      </c>
      <c r="BF1014" s="251">
        <f>IF(N1014="snížená",J1014,0)</f>
        <v>0</v>
      </c>
      <c r="BG1014" s="251">
        <f>IF(N1014="zákl. přenesená",J1014,0)</f>
        <v>0</v>
      </c>
      <c r="BH1014" s="251">
        <f>IF(N1014="sníž. přenesená",J1014,0)</f>
        <v>0</v>
      </c>
      <c r="BI1014" s="251">
        <f>IF(N1014="nulová",J1014,0)</f>
        <v>0</v>
      </c>
      <c r="BJ1014" s="25" t="s">
        <v>83</v>
      </c>
      <c r="BK1014" s="251">
        <f>ROUND(I1014*H1014,2)</f>
        <v>0</v>
      </c>
      <c r="BL1014" s="25" t="s">
        <v>690</v>
      </c>
      <c r="BM1014" s="25" t="s">
        <v>7672</v>
      </c>
    </row>
    <row r="1015" s="12" customFormat="1">
      <c r="B1015" s="255"/>
      <c r="C1015" s="256"/>
      <c r="D1015" s="252" t="s">
        <v>428</v>
      </c>
      <c r="E1015" s="257" t="s">
        <v>21</v>
      </c>
      <c r="F1015" s="258" t="s">
        <v>6992</v>
      </c>
      <c r="G1015" s="256"/>
      <c r="H1015" s="257" t="s">
        <v>21</v>
      </c>
      <c r="I1015" s="259"/>
      <c r="J1015" s="256"/>
      <c r="K1015" s="256"/>
      <c r="L1015" s="260"/>
      <c r="M1015" s="261"/>
      <c r="N1015" s="262"/>
      <c r="O1015" s="262"/>
      <c r="P1015" s="262"/>
      <c r="Q1015" s="262"/>
      <c r="R1015" s="262"/>
      <c r="S1015" s="262"/>
      <c r="T1015" s="263"/>
      <c r="AT1015" s="264" t="s">
        <v>428</v>
      </c>
      <c r="AU1015" s="264" t="s">
        <v>86</v>
      </c>
      <c r="AV1015" s="12" t="s">
        <v>83</v>
      </c>
      <c r="AW1015" s="12" t="s">
        <v>39</v>
      </c>
      <c r="AX1015" s="12" t="s">
        <v>76</v>
      </c>
      <c r="AY1015" s="264" t="s">
        <v>414</v>
      </c>
    </row>
    <row r="1016" s="13" customFormat="1">
      <c r="B1016" s="265"/>
      <c r="C1016" s="266"/>
      <c r="D1016" s="252" t="s">
        <v>428</v>
      </c>
      <c r="E1016" s="267" t="s">
        <v>21</v>
      </c>
      <c r="F1016" s="268" t="s">
        <v>2028</v>
      </c>
      <c r="G1016" s="266"/>
      <c r="H1016" s="269">
        <v>762</v>
      </c>
      <c r="I1016" s="270"/>
      <c r="J1016" s="266"/>
      <c r="K1016" s="266"/>
      <c r="L1016" s="271"/>
      <c r="M1016" s="272"/>
      <c r="N1016" s="273"/>
      <c r="O1016" s="273"/>
      <c r="P1016" s="273"/>
      <c r="Q1016" s="273"/>
      <c r="R1016" s="273"/>
      <c r="S1016" s="273"/>
      <c r="T1016" s="274"/>
      <c r="AT1016" s="275" t="s">
        <v>428</v>
      </c>
      <c r="AU1016" s="275" t="s">
        <v>86</v>
      </c>
      <c r="AV1016" s="13" t="s">
        <v>86</v>
      </c>
      <c r="AW1016" s="13" t="s">
        <v>39</v>
      </c>
      <c r="AX1016" s="13" t="s">
        <v>83</v>
      </c>
      <c r="AY1016" s="275" t="s">
        <v>414</v>
      </c>
    </row>
    <row r="1017" s="1" customFormat="1" ht="16.5" customHeight="1">
      <c r="B1017" s="47"/>
      <c r="C1017" s="240" t="s">
        <v>2414</v>
      </c>
      <c r="D1017" s="240" t="s">
        <v>418</v>
      </c>
      <c r="E1017" s="241" t="s">
        <v>7673</v>
      </c>
      <c r="F1017" s="242" t="s">
        <v>7674</v>
      </c>
      <c r="G1017" s="243" t="s">
        <v>4084</v>
      </c>
      <c r="H1017" s="244">
        <v>678</v>
      </c>
      <c r="I1017" s="245"/>
      <c r="J1017" s="246">
        <f>ROUND(I1017*H1017,2)</f>
        <v>0</v>
      </c>
      <c r="K1017" s="242" t="s">
        <v>21</v>
      </c>
      <c r="L1017" s="73"/>
      <c r="M1017" s="247" t="s">
        <v>21</v>
      </c>
      <c r="N1017" s="248" t="s">
        <v>47</v>
      </c>
      <c r="O1017" s="48"/>
      <c r="P1017" s="249">
        <f>O1017*H1017</f>
        <v>0</v>
      </c>
      <c r="Q1017" s="249">
        <v>0</v>
      </c>
      <c r="R1017" s="249">
        <f>Q1017*H1017</f>
        <v>0</v>
      </c>
      <c r="S1017" s="249">
        <v>0</v>
      </c>
      <c r="T1017" s="250">
        <f>S1017*H1017</f>
        <v>0</v>
      </c>
      <c r="AR1017" s="25" t="s">
        <v>690</v>
      </c>
      <c r="AT1017" s="25" t="s">
        <v>418</v>
      </c>
      <c r="AU1017" s="25" t="s">
        <v>86</v>
      </c>
      <c r="AY1017" s="25" t="s">
        <v>414</v>
      </c>
      <c r="BE1017" s="251">
        <f>IF(N1017="základní",J1017,0)</f>
        <v>0</v>
      </c>
      <c r="BF1017" s="251">
        <f>IF(N1017="snížená",J1017,0)</f>
        <v>0</v>
      </c>
      <c r="BG1017" s="251">
        <f>IF(N1017="zákl. přenesená",J1017,0)</f>
        <v>0</v>
      </c>
      <c r="BH1017" s="251">
        <f>IF(N1017="sníž. přenesená",J1017,0)</f>
        <v>0</v>
      </c>
      <c r="BI1017" s="251">
        <f>IF(N1017="nulová",J1017,0)</f>
        <v>0</v>
      </c>
      <c r="BJ1017" s="25" t="s">
        <v>83</v>
      </c>
      <c r="BK1017" s="251">
        <f>ROUND(I1017*H1017,2)</f>
        <v>0</v>
      </c>
      <c r="BL1017" s="25" t="s">
        <v>690</v>
      </c>
      <c r="BM1017" s="25" t="s">
        <v>7675</v>
      </c>
    </row>
    <row r="1018" s="12" customFormat="1">
      <c r="B1018" s="255"/>
      <c r="C1018" s="256"/>
      <c r="D1018" s="252" t="s">
        <v>428</v>
      </c>
      <c r="E1018" s="257" t="s">
        <v>21</v>
      </c>
      <c r="F1018" s="258" t="s">
        <v>6992</v>
      </c>
      <c r="G1018" s="256"/>
      <c r="H1018" s="257" t="s">
        <v>21</v>
      </c>
      <c r="I1018" s="259"/>
      <c r="J1018" s="256"/>
      <c r="K1018" s="256"/>
      <c r="L1018" s="260"/>
      <c r="M1018" s="261"/>
      <c r="N1018" s="262"/>
      <c r="O1018" s="262"/>
      <c r="P1018" s="262"/>
      <c r="Q1018" s="262"/>
      <c r="R1018" s="262"/>
      <c r="S1018" s="262"/>
      <c r="T1018" s="263"/>
      <c r="AT1018" s="264" t="s">
        <v>428</v>
      </c>
      <c r="AU1018" s="264" t="s">
        <v>86</v>
      </c>
      <c r="AV1018" s="12" t="s">
        <v>83</v>
      </c>
      <c r="AW1018" s="12" t="s">
        <v>39</v>
      </c>
      <c r="AX1018" s="12" t="s">
        <v>76</v>
      </c>
      <c r="AY1018" s="264" t="s">
        <v>414</v>
      </c>
    </row>
    <row r="1019" s="13" customFormat="1">
      <c r="B1019" s="265"/>
      <c r="C1019" s="266"/>
      <c r="D1019" s="252" t="s">
        <v>428</v>
      </c>
      <c r="E1019" s="267" t="s">
        <v>21</v>
      </c>
      <c r="F1019" s="268" t="s">
        <v>7109</v>
      </c>
      <c r="G1019" s="266"/>
      <c r="H1019" s="269">
        <v>678</v>
      </c>
      <c r="I1019" s="270"/>
      <c r="J1019" s="266"/>
      <c r="K1019" s="266"/>
      <c r="L1019" s="271"/>
      <c r="M1019" s="272"/>
      <c r="N1019" s="273"/>
      <c r="O1019" s="273"/>
      <c r="P1019" s="273"/>
      <c r="Q1019" s="273"/>
      <c r="R1019" s="273"/>
      <c r="S1019" s="273"/>
      <c r="T1019" s="274"/>
      <c r="AT1019" s="275" t="s">
        <v>428</v>
      </c>
      <c r="AU1019" s="275" t="s">
        <v>86</v>
      </c>
      <c r="AV1019" s="13" t="s">
        <v>86</v>
      </c>
      <c r="AW1019" s="13" t="s">
        <v>39</v>
      </c>
      <c r="AX1019" s="13" t="s">
        <v>76</v>
      </c>
      <c r="AY1019" s="275" t="s">
        <v>414</v>
      </c>
    </row>
    <row r="1020" s="15" customFormat="1">
      <c r="B1020" s="287"/>
      <c r="C1020" s="288"/>
      <c r="D1020" s="252" t="s">
        <v>428</v>
      </c>
      <c r="E1020" s="289" t="s">
        <v>21</v>
      </c>
      <c r="F1020" s="290" t="s">
        <v>235</v>
      </c>
      <c r="G1020" s="288"/>
      <c r="H1020" s="291">
        <v>678</v>
      </c>
      <c r="I1020" s="292"/>
      <c r="J1020" s="288"/>
      <c r="K1020" s="288"/>
      <c r="L1020" s="293"/>
      <c r="M1020" s="294"/>
      <c r="N1020" s="295"/>
      <c r="O1020" s="295"/>
      <c r="P1020" s="295"/>
      <c r="Q1020" s="295"/>
      <c r="R1020" s="295"/>
      <c r="S1020" s="295"/>
      <c r="T1020" s="296"/>
      <c r="AT1020" s="297" t="s">
        <v>428</v>
      </c>
      <c r="AU1020" s="297" t="s">
        <v>86</v>
      </c>
      <c r="AV1020" s="15" t="s">
        <v>422</v>
      </c>
      <c r="AW1020" s="15" t="s">
        <v>39</v>
      </c>
      <c r="AX1020" s="15" t="s">
        <v>83</v>
      </c>
      <c r="AY1020" s="297" t="s">
        <v>414</v>
      </c>
    </row>
    <row r="1021" s="1" customFormat="1" ht="16.5" customHeight="1">
      <c r="B1021" s="47"/>
      <c r="C1021" s="240" t="s">
        <v>2425</v>
      </c>
      <c r="D1021" s="240" t="s">
        <v>418</v>
      </c>
      <c r="E1021" s="241" t="s">
        <v>7676</v>
      </c>
      <c r="F1021" s="242" t="s">
        <v>7677</v>
      </c>
      <c r="G1021" s="243" t="s">
        <v>4084</v>
      </c>
      <c r="H1021" s="244">
        <v>345</v>
      </c>
      <c r="I1021" s="245"/>
      <c r="J1021" s="246">
        <f>ROUND(I1021*H1021,2)</f>
        <v>0</v>
      </c>
      <c r="K1021" s="242" t="s">
        <v>21</v>
      </c>
      <c r="L1021" s="73"/>
      <c r="M1021" s="247" t="s">
        <v>21</v>
      </c>
      <c r="N1021" s="248" t="s">
        <v>47</v>
      </c>
      <c r="O1021" s="48"/>
      <c r="P1021" s="249">
        <f>O1021*H1021</f>
        <v>0</v>
      </c>
      <c r="Q1021" s="249">
        <v>0</v>
      </c>
      <c r="R1021" s="249">
        <f>Q1021*H1021</f>
        <v>0</v>
      </c>
      <c r="S1021" s="249">
        <v>0</v>
      </c>
      <c r="T1021" s="250">
        <f>S1021*H1021</f>
        <v>0</v>
      </c>
      <c r="AR1021" s="25" t="s">
        <v>690</v>
      </c>
      <c r="AT1021" s="25" t="s">
        <v>418</v>
      </c>
      <c r="AU1021" s="25" t="s">
        <v>86</v>
      </c>
      <c r="AY1021" s="25" t="s">
        <v>414</v>
      </c>
      <c r="BE1021" s="251">
        <f>IF(N1021="základní",J1021,0)</f>
        <v>0</v>
      </c>
      <c r="BF1021" s="251">
        <f>IF(N1021="snížená",J1021,0)</f>
        <v>0</v>
      </c>
      <c r="BG1021" s="251">
        <f>IF(N1021="zákl. přenesená",J1021,0)</f>
        <v>0</v>
      </c>
      <c r="BH1021" s="251">
        <f>IF(N1021="sníž. přenesená",J1021,0)</f>
        <v>0</v>
      </c>
      <c r="BI1021" s="251">
        <f>IF(N1021="nulová",J1021,0)</f>
        <v>0</v>
      </c>
      <c r="BJ1021" s="25" t="s">
        <v>83</v>
      </c>
      <c r="BK1021" s="251">
        <f>ROUND(I1021*H1021,2)</f>
        <v>0</v>
      </c>
      <c r="BL1021" s="25" t="s">
        <v>690</v>
      </c>
      <c r="BM1021" s="25" t="s">
        <v>7678</v>
      </c>
    </row>
    <row r="1022" s="12" customFormat="1">
      <c r="B1022" s="255"/>
      <c r="C1022" s="256"/>
      <c r="D1022" s="252" t="s">
        <v>428</v>
      </c>
      <c r="E1022" s="257" t="s">
        <v>21</v>
      </c>
      <c r="F1022" s="258" t="s">
        <v>6992</v>
      </c>
      <c r="G1022" s="256"/>
      <c r="H1022" s="257" t="s">
        <v>21</v>
      </c>
      <c r="I1022" s="259"/>
      <c r="J1022" s="256"/>
      <c r="K1022" s="256"/>
      <c r="L1022" s="260"/>
      <c r="M1022" s="261"/>
      <c r="N1022" s="262"/>
      <c r="O1022" s="262"/>
      <c r="P1022" s="262"/>
      <c r="Q1022" s="262"/>
      <c r="R1022" s="262"/>
      <c r="S1022" s="262"/>
      <c r="T1022" s="263"/>
      <c r="AT1022" s="264" t="s">
        <v>428</v>
      </c>
      <c r="AU1022" s="264" t="s">
        <v>86</v>
      </c>
      <c r="AV1022" s="12" t="s">
        <v>83</v>
      </c>
      <c r="AW1022" s="12" t="s">
        <v>39</v>
      </c>
      <c r="AX1022" s="12" t="s">
        <v>76</v>
      </c>
      <c r="AY1022" s="264" t="s">
        <v>414</v>
      </c>
    </row>
    <row r="1023" s="13" customFormat="1">
      <c r="B1023" s="265"/>
      <c r="C1023" s="266"/>
      <c r="D1023" s="252" t="s">
        <v>428</v>
      </c>
      <c r="E1023" s="267" t="s">
        <v>21</v>
      </c>
      <c r="F1023" s="268" t="s">
        <v>2891</v>
      </c>
      <c r="G1023" s="266"/>
      <c r="H1023" s="269">
        <v>345</v>
      </c>
      <c r="I1023" s="270"/>
      <c r="J1023" s="266"/>
      <c r="K1023" s="266"/>
      <c r="L1023" s="271"/>
      <c r="M1023" s="272"/>
      <c r="N1023" s="273"/>
      <c r="O1023" s="273"/>
      <c r="P1023" s="273"/>
      <c r="Q1023" s="273"/>
      <c r="R1023" s="273"/>
      <c r="S1023" s="273"/>
      <c r="T1023" s="274"/>
      <c r="AT1023" s="275" t="s">
        <v>428</v>
      </c>
      <c r="AU1023" s="275" t="s">
        <v>86</v>
      </c>
      <c r="AV1023" s="13" t="s">
        <v>86</v>
      </c>
      <c r="AW1023" s="13" t="s">
        <v>39</v>
      </c>
      <c r="AX1023" s="13" t="s">
        <v>83</v>
      </c>
      <c r="AY1023" s="275" t="s">
        <v>414</v>
      </c>
    </row>
    <row r="1024" s="1" customFormat="1" ht="16.5" customHeight="1">
      <c r="B1024" s="47"/>
      <c r="C1024" s="240" t="s">
        <v>2430</v>
      </c>
      <c r="D1024" s="240" t="s">
        <v>418</v>
      </c>
      <c r="E1024" s="241" t="s">
        <v>7679</v>
      </c>
      <c r="F1024" s="242" t="s">
        <v>7680</v>
      </c>
      <c r="G1024" s="243" t="s">
        <v>4084</v>
      </c>
      <c r="H1024" s="244">
        <v>64</v>
      </c>
      <c r="I1024" s="245"/>
      <c r="J1024" s="246">
        <f>ROUND(I1024*H1024,2)</f>
        <v>0</v>
      </c>
      <c r="K1024" s="242" t="s">
        <v>21</v>
      </c>
      <c r="L1024" s="73"/>
      <c r="M1024" s="247" t="s">
        <v>21</v>
      </c>
      <c r="N1024" s="248" t="s">
        <v>47</v>
      </c>
      <c r="O1024" s="48"/>
      <c r="P1024" s="249">
        <f>O1024*H1024</f>
        <v>0</v>
      </c>
      <c r="Q1024" s="249">
        <v>0</v>
      </c>
      <c r="R1024" s="249">
        <f>Q1024*H1024</f>
        <v>0</v>
      </c>
      <c r="S1024" s="249">
        <v>0</v>
      </c>
      <c r="T1024" s="250">
        <f>S1024*H1024</f>
        <v>0</v>
      </c>
      <c r="AR1024" s="25" t="s">
        <v>690</v>
      </c>
      <c r="AT1024" s="25" t="s">
        <v>418</v>
      </c>
      <c r="AU1024" s="25" t="s">
        <v>86</v>
      </c>
      <c r="AY1024" s="25" t="s">
        <v>414</v>
      </c>
      <c r="BE1024" s="251">
        <f>IF(N1024="základní",J1024,0)</f>
        <v>0</v>
      </c>
      <c r="BF1024" s="251">
        <f>IF(N1024="snížená",J1024,0)</f>
        <v>0</v>
      </c>
      <c r="BG1024" s="251">
        <f>IF(N1024="zákl. přenesená",J1024,0)</f>
        <v>0</v>
      </c>
      <c r="BH1024" s="251">
        <f>IF(N1024="sníž. přenesená",J1024,0)</f>
        <v>0</v>
      </c>
      <c r="BI1024" s="251">
        <f>IF(N1024="nulová",J1024,0)</f>
        <v>0</v>
      </c>
      <c r="BJ1024" s="25" t="s">
        <v>83</v>
      </c>
      <c r="BK1024" s="251">
        <f>ROUND(I1024*H1024,2)</f>
        <v>0</v>
      </c>
      <c r="BL1024" s="25" t="s">
        <v>690</v>
      </c>
      <c r="BM1024" s="25" t="s">
        <v>7681</v>
      </c>
    </row>
    <row r="1025" s="12" customFormat="1">
      <c r="B1025" s="255"/>
      <c r="C1025" s="256"/>
      <c r="D1025" s="252" t="s">
        <v>428</v>
      </c>
      <c r="E1025" s="257" t="s">
        <v>21</v>
      </c>
      <c r="F1025" s="258" t="s">
        <v>6992</v>
      </c>
      <c r="G1025" s="256"/>
      <c r="H1025" s="257" t="s">
        <v>21</v>
      </c>
      <c r="I1025" s="259"/>
      <c r="J1025" s="256"/>
      <c r="K1025" s="256"/>
      <c r="L1025" s="260"/>
      <c r="M1025" s="261"/>
      <c r="N1025" s="262"/>
      <c r="O1025" s="262"/>
      <c r="P1025" s="262"/>
      <c r="Q1025" s="262"/>
      <c r="R1025" s="262"/>
      <c r="S1025" s="262"/>
      <c r="T1025" s="263"/>
      <c r="AT1025" s="264" t="s">
        <v>428</v>
      </c>
      <c r="AU1025" s="264" t="s">
        <v>86</v>
      </c>
      <c r="AV1025" s="12" t="s">
        <v>83</v>
      </c>
      <c r="AW1025" s="12" t="s">
        <v>39</v>
      </c>
      <c r="AX1025" s="12" t="s">
        <v>76</v>
      </c>
      <c r="AY1025" s="264" t="s">
        <v>414</v>
      </c>
    </row>
    <row r="1026" s="13" customFormat="1">
      <c r="B1026" s="265"/>
      <c r="C1026" s="266"/>
      <c r="D1026" s="252" t="s">
        <v>428</v>
      </c>
      <c r="E1026" s="267" t="s">
        <v>21</v>
      </c>
      <c r="F1026" s="268" t="s">
        <v>1115</v>
      </c>
      <c r="G1026" s="266"/>
      <c r="H1026" s="269">
        <v>64</v>
      </c>
      <c r="I1026" s="270"/>
      <c r="J1026" s="266"/>
      <c r="K1026" s="266"/>
      <c r="L1026" s="271"/>
      <c r="M1026" s="272"/>
      <c r="N1026" s="273"/>
      <c r="O1026" s="273"/>
      <c r="P1026" s="273"/>
      <c r="Q1026" s="273"/>
      <c r="R1026" s="273"/>
      <c r="S1026" s="273"/>
      <c r="T1026" s="274"/>
      <c r="AT1026" s="275" t="s">
        <v>428</v>
      </c>
      <c r="AU1026" s="275" t="s">
        <v>86</v>
      </c>
      <c r="AV1026" s="13" t="s">
        <v>86</v>
      </c>
      <c r="AW1026" s="13" t="s">
        <v>39</v>
      </c>
      <c r="AX1026" s="13" t="s">
        <v>76</v>
      </c>
      <c r="AY1026" s="275" t="s">
        <v>414</v>
      </c>
    </row>
    <row r="1027" s="15" customFormat="1">
      <c r="B1027" s="287"/>
      <c r="C1027" s="288"/>
      <c r="D1027" s="252" t="s">
        <v>428</v>
      </c>
      <c r="E1027" s="289" t="s">
        <v>21</v>
      </c>
      <c r="F1027" s="290" t="s">
        <v>235</v>
      </c>
      <c r="G1027" s="288"/>
      <c r="H1027" s="291">
        <v>64</v>
      </c>
      <c r="I1027" s="292"/>
      <c r="J1027" s="288"/>
      <c r="K1027" s="288"/>
      <c r="L1027" s="293"/>
      <c r="M1027" s="294"/>
      <c r="N1027" s="295"/>
      <c r="O1027" s="295"/>
      <c r="P1027" s="295"/>
      <c r="Q1027" s="295"/>
      <c r="R1027" s="295"/>
      <c r="S1027" s="295"/>
      <c r="T1027" s="296"/>
      <c r="AT1027" s="297" t="s">
        <v>428</v>
      </c>
      <c r="AU1027" s="297" t="s">
        <v>86</v>
      </c>
      <c r="AV1027" s="15" t="s">
        <v>422</v>
      </c>
      <c r="AW1027" s="15" t="s">
        <v>39</v>
      </c>
      <c r="AX1027" s="15" t="s">
        <v>83</v>
      </c>
      <c r="AY1027" s="297" t="s">
        <v>414</v>
      </c>
    </row>
    <row r="1028" s="1" customFormat="1" ht="16.5" customHeight="1">
      <c r="B1028" s="47"/>
      <c r="C1028" s="240" t="s">
        <v>2434</v>
      </c>
      <c r="D1028" s="240" t="s">
        <v>418</v>
      </c>
      <c r="E1028" s="241" t="s">
        <v>7682</v>
      </c>
      <c r="F1028" s="242" t="s">
        <v>7683</v>
      </c>
      <c r="G1028" s="243" t="s">
        <v>4084</v>
      </c>
      <c r="H1028" s="244">
        <v>2065</v>
      </c>
      <c r="I1028" s="245"/>
      <c r="J1028" s="246">
        <f>ROUND(I1028*H1028,2)</f>
        <v>0</v>
      </c>
      <c r="K1028" s="242" t="s">
        <v>21</v>
      </c>
      <c r="L1028" s="73"/>
      <c r="M1028" s="247" t="s">
        <v>21</v>
      </c>
      <c r="N1028" s="248" t="s">
        <v>47</v>
      </c>
      <c r="O1028" s="48"/>
      <c r="P1028" s="249">
        <f>O1028*H1028</f>
        <v>0</v>
      </c>
      <c r="Q1028" s="249">
        <v>0</v>
      </c>
      <c r="R1028" s="249">
        <f>Q1028*H1028</f>
        <v>0</v>
      </c>
      <c r="S1028" s="249">
        <v>0</v>
      </c>
      <c r="T1028" s="250">
        <f>S1028*H1028</f>
        <v>0</v>
      </c>
      <c r="AR1028" s="25" t="s">
        <v>690</v>
      </c>
      <c r="AT1028" s="25" t="s">
        <v>418</v>
      </c>
      <c r="AU1028" s="25" t="s">
        <v>86</v>
      </c>
      <c r="AY1028" s="25" t="s">
        <v>414</v>
      </c>
      <c r="BE1028" s="251">
        <f>IF(N1028="základní",J1028,0)</f>
        <v>0</v>
      </c>
      <c r="BF1028" s="251">
        <f>IF(N1028="snížená",J1028,0)</f>
        <v>0</v>
      </c>
      <c r="BG1028" s="251">
        <f>IF(N1028="zákl. přenesená",J1028,0)</f>
        <v>0</v>
      </c>
      <c r="BH1028" s="251">
        <f>IF(N1028="sníž. přenesená",J1028,0)</f>
        <v>0</v>
      </c>
      <c r="BI1028" s="251">
        <f>IF(N1028="nulová",J1028,0)</f>
        <v>0</v>
      </c>
      <c r="BJ1028" s="25" t="s">
        <v>83</v>
      </c>
      <c r="BK1028" s="251">
        <f>ROUND(I1028*H1028,2)</f>
        <v>0</v>
      </c>
      <c r="BL1028" s="25" t="s">
        <v>690</v>
      </c>
      <c r="BM1028" s="25" t="s">
        <v>7684</v>
      </c>
    </row>
    <row r="1029" s="12" customFormat="1">
      <c r="B1029" s="255"/>
      <c r="C1029" s="256"/>
      <c r="D1029" s="252" t="s">
        <v>428</v>
      </c>
      <c r="E1029" s="257" t="s">
        <v>21</v>
      </c>
      <c r="F1029" s="258" t="s">
        <v>6992</v>
      </c>
      <c r="G1029" s="256"/>
      <c r="H1029" s="257" t="s">
        <v>21</v>
      </c>
      <c r="I1029" s="259"/>
      <c r="J1029" s="256"/>
      <c r="K1029" s="256"/>
      <c r="L1029" s="260"/>
      <c r="M1029" s="261"/>
      <c r="N1029" s="262"/>
      <c r="O1029" s="262"/>
      <c r="P1029" s="262"/>
      <c r="Q1029" s="262"/>
      <c r="R1029" s="262"/>
      <c r="S1029" s="262"/>
      <c r="T1029" s="263"/>
      <c r="AT1029" s="264" t="s">
        <v>428</v>
      </c>
      <c r="AU1029" s="264" t="s">
        <v>86</v>
      </c>
      <c r="AV1029" s="12" t="s">
        <v>83</v>
      </c>
      <c r="AW1029" s="12" t="s">
        <v>39</v>
      </c>
      <c r="AX1029" s="12" t="s">
        <v>76</v>
      </c>
      <c r="AY1029" s="264" t="s">
        <v>414</v>
      </c>
    </row>
    <row r="1030" s="13" customFormat="1">
      <c r="B1030" s="265"/>
      <c r="C1030" s="266"/>
      <c r="D1030" s="252" t="s">
        <v>428</v>
      </c>
      <c r="E1030" s="267" t="s">
        <v>21</v>
      </c>
      <c r="F1030" s="268" t="s">
        <v>7119</v>
      </c>
      <c r="G1030" s="266"/>
      <c r="H1030" s="269">
        <v>2065</v>
      </c>
      <c r="I1030" s="270"/>
      <c r="J1030" s="266"/>
      <c r="K1030" s="266"/>
      <c r="L1030" s="271"/>
      <c r="M1030" s="272"/>
      <c r="N1030" s="273"/>
      <c r="O1030" s="273"/>
      <c r="P1030" s="273"/>
      <c r="Q1030" s="273"/>
      <c r="R1030" s="273"/>
      <c r="S1030" s="273"/>
      <c r="T1030" s="274"/>
      <c r="AT1030" s="275" t="s">
        <v>428</v>
      </c>
      <c r="AU1030" s="275" t="s">
        <v>86</v>
      </c>
      <c r="AV1030" s="13" t="s">
        <v>86</v>
      </c>
      <c r="AW1030" s="13" t="s">
        <v>39</v>
      </c>
      <c r="AX1030" s="13" t="s">
        <v>83</v>
      </c>
      <c r="AY1030" s="275" t="s">
        <v>414</v>
      </c>
    </row>
    <row r="1031" s="1" customFormat="1" ht="16.5" customHeight="1">
      <c r="B1031" s="47"/>
      <c r="C1031" s="240" t="s">
        <v>2446</v>
      </c>
      <c r="D1031" s="240" t="s">
        <v>418</v>
      </c>
      <c r="E1031" s="241" t="s">
        <v>7685</v>
      </c>
      <c r="F1031" s="242" t="s">
        <v>7686</v>
      </c>
      <c r="G1031" s="243" t="s">
        <v>4084</v>
      </c>
      <c r="H1031" s="244">
        <v>845</v>
      </c>
      <c r="I1031" s="245"/>
      <c r="J1031" s="246">
        <f>ROUND(I1031*H1031,2)</f>
        <v>0</v>
      </c>
      <c r="K1031" s="242" t="s">
        <v>21</v>
      </c>
      <c r="L1031" s="73"/>
      <c r="M1031" s="247" t="s">
        <v>21</v>
      </c>
      <c r="N1031" s="248" t="s">
        <v>47</v>
      </c>
      <c r="O1031" s="48"/>
      <c r="P1031" s="249">
        <f>O1031*H1031</f>
        <v>0</v>
      </c>
      <c r="Q1031" s="249">
        <v>0</v>
      </c>
      <c r="R1031" s="249">
        <f>Q1031*H1031</f>
        <v>0</v>
      </c>
      <c r="S1031" s="249">
        <v>0</v>
      </c>
      <c r="T1031" s="250">
        <f>S1031*H1031</f>
        <v>0</v>
      </c>
      <c r="AR1031" s="25" t="s">
        <v>690</v>
      </c>
      <c r="AT1031" s="25" t="s">
        <v>418</v>
      </c>
      <c r="AU1031" s="25" t="s">
        <v>86</v>
      </c>
      <c r="AY1031" s="25" t="s">
        <v>414</v>
      </c>
      <c r="BE1031" s="251">
        <f>IF(N1031="základní",J1031,0)</f>
        <v>0</v>
      </c>
      <c r="BF1031" s="251">
        <f>IF(N1031="snížená",J1031,0)</f>
        <v>0</v>
      </c>
      <c r="BG1031" s="251">
        <f>IF(N1031="zákl. přenesená",J1031,0)</f>
        <v>0</v>
      </c>
      <c r="BH1031" s="251">
        <f>IF(N1031="sníž. přenesená",J1031,0)</f>
        <v>0</v>
      </c>
      <c r="BI1031" s="251">
        <f>IF(N1031="nulová",J1031,0)</f>
        <v>0</v>
      </c>
      <c r="BJ1031" s="25" t="s">
        <v>83</v>
      </c>
      <c r="BK1031" s="251">
        <f>ROUND(I1031*H1031,2)</f>
        <v>0</v>
      </c>
      <c r="BL1031" s="25" t="s">
        <v>690</v>
      </c>
      <c r="BM1031" s="25" t="s">
        <v>7687</v>
      </c>
    </row>
    <row r="1032" s="12" customFormat="1">
      <c r="B1032" s="255"/>
      <c r="C1032" s="256"/>
      <c r="D1032" s="252" t="s">
        <v>428</v>
      </c>
      <c r="E1032" s="257" t="s">
        <v>21</v>
      </c>
      <c r="F1032" s="258" t="s">
        <v>6992</v>
      </c>
      <c r="G1032" s="256"/>
      <c r="H1032" s="257" t="s">
        <v>21</v>
      </c>
      <c r="I1032" s="259"/>
      <c r="J1032" s="256"/>
      <c r="K1032" s="256"/>
      <c r="L1032" s="260"/>
      <c r="M1032" s="261"/>
      <c r="N1032" s="262"/>
      <c r="O1032" s="262"/>
      <c r="P1032" s="262"/>
      <c r="Q1032" s="262"/>
      <c r="R1032" s="262"/>
      <c r="S1032" s="262"/>
      <c r="T1032" s="263"/>
      <c r="AT1032" s="264" t="s">
        <v>428</v>
      </c>
      <c r="AU1032" s="264" t="s">
        <v>86</v>
      </c>
      <c r="AV1032" s="12" t="s">
        <v>83</v>
      </c>
      <c r="AW1032" s="12" t="s">
        <v>39</v>
      </c>
      <c r="AX1032" s="12" t="s">
        <v>76</v>
      </c>
      <c r="AY1032" s="264" t="s">
        <v>414</v>
      </c>
    </row>
    <row r="1033" s="13" customFormat="1">
      <c r="B1033" s="265"/>
      <c r="C1033" s="266"/>
      <c r="D1033" s="252" t="s">
        <v>428</v>
      </c>
      <c r="E1033" s="267" t="s">
        <v>21</v>
      </c>
      <c r="F1033" s="268" t="s">
        <v>7123</v>
      </c>
      <c r="G1033" s="266"/>
      <c r="H1033" s="269">
        <v>845</v>
      </c>
      <c r="I1033" s="270"/>
      <c r="J1033" s="266"/>
      <c r="K1033" s="266"/>
      <c r="L1033" s="271"/>
      <c r="M1033" s="272"/>
      <c r="N1033" s="273"/>
      <c r="O1033" s="273"/>
      <c r="P1033" s="273"/>
      <c r="Q1033" s="273"/>
      <c r="R1033" s="273"/>
      <c r="S1033" s="273"/>
      <c r="T1033" s="274"/>
      <c r="AT1033" s="275" t="s">
        <v>428</v>
      </c>
      <c r="AU1033" s="275" t="s">
        <v>86</v>
      </c>
      <c r="AV1033" s="13" t="s">
        <v>86</v>
      </c>
      <c r="AW1033" s="13" t="s">
        <v>39</v>
      </c>
      <c r="AX1033" s="13" t="s">
        <v>76</v>
      </c>
      <c r="AY1033" s="275" t="s">
        <v>414</v>
      </c>
    </row>
    <row r="1034" s="15" customFormat="1">
      <c r="B1034" s="287"/>
      <c r="C1034" s="288"/>
      <c r="D1034" s="252" t="s">
        <v>428</v>
      </c>
      <c r="E1034" s="289" t="s">
        <v>21</v>
      </c>
      <c r="F1034" s="290" t="s">
        <v>235</v>
      </c>
      <c r="G1034" s="288"/>
      <c r="H1034" s="291">
        <v>845</v>
      </c>
      <c r="I1034" s="292"/>
      <c r="J1034" s="288"/>
      <c r="K1034" s="288"/>
      <c r="L1034" s="293"/>
      <c r="M1034" s="294"/>
      <c r="N1034" s="295"/>
      <c r="O1034" s="295"/>
      <c r="P1034" s="295"/>
      <c r="Q1034" s="295"/>
      <c r="R1034" s="295"/>
      <c r="S1034" s="295"/>
      <c r="T1034" s="296"/>
      <c r="AT1034" s="297" t="s">
        <v>428</v>
      </c>
      <c r="AU1034" s="297" t="s">
        <v>86</v>
      </c>
      <c r="AV1034" s="15" t="s">
        <v>422</v>
      </c>
      <c r="AW1034" s="15" t="s">
        <v>39</v>
      </c>
      <c r="AX1034" s="15" t="s">
        <v>83</v>
      </c>
      <c r="AY1034" s="297" t="s">
        <v>414</v>
      </c>
    </row>
    <row r="1035" s="1" customFormat="1" ht="16.5" customHeight="1">
      <c r="B1035" s="47"/>
      <c r="C1035" s="240" t="s">
        <v>2457</v>
      </c>
      <c r="D1035" s="240" t="s">
        <v>418</v>
      </c>
      <c r="E1035" s="241" t="s">
        <v>7688</v>
      </c>
      <c r="F1035" s="242" t="s">
        <v>7689</v>
      </c>
      <c r="G1035" s="243" t="s">
        <v>4084</v>
      </c>
      <c r="H1035" s="244">
        <v>576</v>
      </c>
      <c r="I1035" s="245"/>
      <c r="J1035" s="246">
        <f>ROUND(I1035*H1035,2)</f>
        <v>0</v>
      </c>
      <c r="K1035" s="242" t="s">
        <v>21</v>
      </c>
      <c r="L1035" s="73"/>
      <c r="M1035" s="247" t="s">
        <v>21</v>
      </c>
      <c r="N1035" s="248" t="s">
        <v>47</v>
      </c>
      <c r="O1035" s="48"/>
      <c r="P1035" s="249">
        <f>O1035*H1035</f>
        <v>0</v>
      </c>
      <c r="Q1035" s="249">
        <v>0</v>
      </c>
      <c r="R1035" s="249">
        <f>Q1035*H1035</f>
        <v>0</v>
      </c>
      <c r="S1035" s="249">
        <v>0</v>
      </c>
      <c r="T1035" s="250">
        <f>S1035*H1035</f>
        <v>0</v>
      </c>
      <c r="AR1035" s="25" t="s">
        <v>690</v>
      </c>
      <c r="AT1035" s="25" t="s">
        <v>418</v>
      </c>
      <c r="AU1035" s="25" t="s">
        <v>86</v>
      </c>
      <c r="AY1035" s="25" t="s">
        <v>414</v>
      </c>
      <c r="BE1035" s="251">
        <f>IF(N1035="základní",J1035,0)</f>
        <v>0</v>
      </c>
      <c r="BF1035" s="251">
        <f>IF(N1035="snížená",J1035,0)</f>
        <v>0</v>
      </c>
      <c r="BG1035" s="251">
        <f>IF(N1035="zákl. přenesená",J1035,0)</f>
        <v>0</v>
      </c>
      <c r="BH1035" s="251">
        <f>IF(N1035="sníž. přenesená",J1035,0)</f>
        <v>0</v>
      </c>
      <c r="BI1035" s="251">
        <f>IF(N1035="nulová",J1035,0)</f>
        <v>0</v>
      </c>
      <c r="BJ1035" s="25" t="s">
        <v>83</v>
      </c>
      <c r="BK1035" s="251">
        <f>ROUND(I1035*H1035,2)</f>
        <v>0</v>
      </c>
      <c r="BL1035" s="25" t="s">
        <v>690</v>
      </c>
      <c r="BM1035" s="25" t="s">
        <v>7690</v>
      </c>
    </row>
    <row r="1036" s="12" customFormat="1">
      <c r="B1036" s="255"/>
      <c r="C1036" s="256"/>
      <c r="D1036" s="252" t="s">
        <v>428</v>
      </c>
      <c r="E1036" s="257" t="s">
        <v>21</v>
      </c>
      <c r="F1036" s="258" t="s">
        <v>6992</v>
      </c>
      <c r="G1036" s="256"/>
      <c r="H1036" s="257" t="s">
        <v>21</v>
      </c>
      <c r="I1036" s="259"/>
      <c r="J1036" s="256"/>
      <c r="K1036" s="256"/>
      <c r="L1036" s="260"/>
      <c r="M1036" s="261"/>
      <c r="N1036" s="262"/>
      <c r="O1036" s="262"/>
      <c r="P1036" s="262"/>
      <c r="Q1036" s="262"/>
      <c r="R1036" s="262"/>
      <c r="S1036" s="262"/>
      <c r="T1036" s="263"/>
      <c r="AT1036" s="264" t="s">
        <v>428</v>
      </c>
      <c r="AU1036" s="264" t="s">
        <v>86</v>
      </c>
      <c r="AV1036" s="12" t="s">
        <v>83</v>
      </c>
      <c r="AW1036" s="12" t="s">
        <v>39</v>
      </c>
      <c r="AX1036" s="12" t="s">
        <v>76</v>
      </c>
      <c r="AY1036" s="264" t="s">
        <v>414</v>
      </c>
    </row>
    <row r="1037" s="13" customFormat="1">
      <c r="B1037" s="265"/>
      <c r="C1037" s="266"/>
      <c r="D1037" s="252" t="s">
        <v>428</v>
      </c>
      <c r="E1037" s="267" t="s">
        <v>21</v>
      </c>
      <c r="F1037" s="268" t="s">
        <v>7127</v>
      </c>
      <c r="G1037" s="266"/>
      <c r="H1037" s="269">
        <v>576</v>
      </c>
      <c r="I1037" s="270"/>
      <c r="J1037" s="266"/>
      <c r="K1037" s="266"/>
      <c r="L1037" s="271"/>
      <c r="M1037" s="272"/>
      <c r="N1037" s="273"/>
      <c r="O1037" s="273"/>
      <c r="P1037" s="273"/>
      <c r="Q1037" s="273"/>
      <c r="R1037" s="273"/>
      <c r="S1037" s="273"/>
      <c r="T1037" s="274"/>
      <c r="AT1037" s="275" t="s">
        <v>428</v>
      </c>
      <c r="AU1037" s="275" t="s">
        <v>86</v>
      </c>
      <c r="AV1037" s="13" t="s">
        <v>86</v>
      </c>
      <c r="AW1037" s="13" t="s">
        <v>39</v>
      </c>
      <c r="AX1037" s="13" t="s">
        <v>83</v>
      </c>
      <c r="AY1037" s="275" t="s">
        <v>414</v>
      </c>
    </row>
    <row r="1038" s="1" customFormat="1" ht="16.5" customHeight="1">
      <c r="B1038" s="47"/>
      <c r="C1038" s="240" t="s">
        <v>2462</v>
      </c>
      <c r="D1038" s="240" t="s">
        <v>418</v>
      </c>
      <c r="E1038" s="241" t="s">
        <v>7691</v>
      </c>
      <c r="F1038" s="242" t="s">
        <v>7689</v>
      </c>
      <c r="G1038" s="243" t="s">
        <v>4084</v>
      </c>
      <c r="H1038" s="244">
        <v>342</v>
      </c>
      <c r="I1038" s="245"/>
      <c r="J1038" s="246">
        <f>ROUND(I1038*H1038,2)</f>
        <v>0</v>
      </c>
      <c r="K1038" s="242" t="s">
        <v>21</v>
      </c>
      <c r="L1038" s="73"/>
      <c r="M1038" s="247" t="s">
        <v>21</v>
      </c>
      <c r="N1038" s="248" t="s">
        <v>47</v>
      </c>
      <c r="O1038" s="48"/>
      <c r="P1038" s="249">
        <f>O1038*H1038</f>
        <v>0</v>
      </c>
      <c r="Q1038" s="249">
        <v>0</v>
      </c>
      <c r="R1038" s="249">
        <f>Q1038*H1038</f>
        <v>0</v>
      </c>
      <c r="S1038" s="249">
        <v>0</v>
      </c>
      <c r="T1038" s="250">
        <f>S1038*H1038</f>
        <v>0</v>
      </c>
      <c r="AR1038" s="25" t="s">
        <v>690</v>
      </c>
      <c r="AT1038" s="25" t="s">
        <v>418</v>
      </c>
      <c r="AU1038" s="25" t="s">
        <v>86</v>
      </c>
      <c r="AY1038" s="25" t="s">
        <v>414</v>
      </c>
      <c r="BE1038" s="251">
        <f>IF(N1038="základní",J1038,0)</f>
        <v>0</v>
      </c>
      <c r="BF1038" s="251">
        <f>IF(N1038="snížená",J1038,0)</f>
        <v>0</v>
      </c>
      <c r="BG1038" s="251">
        <f>IF(N1038="zákl. přenesená",J1038,0)</f>
        <v>0</v>
      </c>
      <c r="BH1038" s="251">
        <f>IF(N1038="sníž. přenesená",J1038,0)</f>
        <v>0</v>
      </c>
      <c r="BI1038" s="251">
        <f>IF(N1038="nulová",J1038,0)</f>
        <v>0</v>
      </c>
      <c r="BJ1038" s="25" t="s">
        <v>83</v>
      </c>
      <c r="BK1038" s="251">
        <f>ROUND(I1038*H1038,2)</f>
        <v>0</v>
      </c>
      <c r="BL1038" s="25" t="s">
        <v>690</v>
      </c>
      <c r="BM1038" s="25" t="s">
        <v>7692</v>
      </c>
    </row>
    <row r="1039" s="12" customFormat="1">
      <c r="B1039" s="255"/>
      <c r="C1039" s="256"/>
      <c r="D1039" s="252" t="s">
        <v>428</v>
      </c>
      <c r="E1039" s="257" t="s">
        <v>21</v>
      </c>
      <c r="F1039" s="258" t="s">
        <v>6992</v>
      </c>
      <c r="G1039" s="256"/>
      <c r="H1039" s="257" t="s">
        <v>21</v>
      </c>
      <c r="I1039" s="259"/>
      <c r="J1039" s="256"/>
      <c r="K1039" s="256"/>
      <c r="L1039" s="260"/>
      <c r="M1039" s="261"/>
      <c r="N1039" s="262"/>
      <c r="O1039" s="262"/>
      <c r="P1039" s="262"/>
      <c r="Q1039" s="262"/>
      <c r="R1039" s="262"/>
      <c r="S1039" s="262"/>
      <c r="T1039" s="263"/>
      <c r="AT1039" s="264" t="s">
        <v>428</v>
      </c>
      <c r="AU1039" s="264" t="s">
        <v>86</v>
      </c>
      <c r="AV1039" s="12" t="s">
        <v>83</v>
      </c>
      <c r="AW1039" s="12" t="s">
        <v>39</v>
      </c>
      <c r="AX1039" s="12" t="s">
        <v>76</v>
      </c>
      <c r="AY1039" s="264" t="s">
        <v>414</v>
      </c>
    </row>
    <row r="1040" s="13" customFormat="1">
      <c r="B1040" s="265"/>
      <c r="C1040" s="266"/>
      <c r="D1040" s="252" t="s">
        <v>428</v>
      </c>
      <c r="E1040" s="267" t="s">
        <v>21</v>
      </c>
      <c r="F1040" s="268" t="s">
        <v>2876</v>
      </c>
      <c r="G1040" s="266"/>
      <c r="H1040" s="269">
        <v>342</v>
      </c>
      <c r="I1040" s="270"/>
      <c r="J1040" s="266"/>
      <c r="K1040" s="266"/>
      <c r="L1040" s="271"/>
      <c r="M1040" s="272"/>
      <c r="N1040" s="273"/>
      <c r="O1040" s="273"/>
      <c r="P1040" s="273"/>
      <c r="Q1040" s="273"/>
      <c r="R1040" s="273"/>
      <c r="S1040" s="273"/>
      <c r="T1040" s="274"/>
      <c r="AT1040" s="275" t="s">
        <v>428</v>
      </c>
      <c r="AU1040" s="275" t="s">
        <v>86</v>
      </c>
      <c r="AV1040" s="13" t="s">
        <v>86</v>
      </c>
      <c r="AW1040" s="13" t="s">
        <v>39</v>
      </c>
      <c r="AX1040" s="13" t="s">
        <v>76</v>
      </c>
      <c r="AY1040" s="275" t="s">
        <v>414</v>
      </c>
    </row>
    <row r="1041" s="15" customFormat="1">
      <c r="B1041" s="287"/>
      <c r="C1041" s="288"/>
      <c r="D1041" s="252" t="s">
        <v>428</v>
      </c>
      <c r="E1041" s="289" t="s">
        <v>21</v>
      </c>
      <c r="F1041" s="290" t="s">
        <v>235</v>
      </c>
      <c r="G1041" s="288"/>
      <c r="H1041" s="291">
        <v>342</v>
      </c>
      <c r="I1041" s="292"/>
      <c r="J1041" s="288"/>
      <c r="K1041" s="288"/>
      <c r="L1041" s="293"/>
      <c r="M1041" s="294"/>
      <c r="N1041" s="295"/>
      <c r="O1041" s="295"/>
      <c r="P1041" s="295"/>
      <c r="Q1041" s="295"/>
      <c r="R1041" s="295"/>
      <c r="S1041" s="295"/>
      <c r="T1041" s="296"/>
      <c r="AT1041" s="297" t="s">
        <v>428</v>
      </c>
      <c r="AU1041" s="297" t="s">
        <v>86</v>
      </c>
      <c r="AV1041" s="15" t="s">
        <v>422</v>
      </c>
      <c r="AW1041" s="15" t="s">
        <v>39</v>
      </c>
      <c r="AX1041" s="15" t="s">
        <v>83</v>
      </c>
      <c r="AY1041" s="297" t="s">
        <v>414</v>
      </c>
    </row>
    <row r="1042" s="1" customFormat="1" ht="16.5" customHeight="1">
      <c r="B1042" s="47"/>
      <c r="C1042" s="240" t="s">
        <v>2469</v>
      </c>
      <c r="D1042" s="240" t="s">
        <v>418</v>
      </c>
      <c r="E1042" s="241" t="s">
        <v>7693</v>
      </c>
      <c r="F1042" s="242" t="s">
        <v>7694</v>
      </c>
      <c r="G1042" s="243" t="s">
        <v>4084</v>
      </c>
      <c r="H1042" s="244">
        <v>268</v>
      </c>
      <c r="I1042" s="245"/>
      <c r="J1042" s="246">
        <f>ROUND(I1042*H1042,2)</f>
        <v>0</v>
      </c>
      <c r="K1042" s="242" t="s">
        <v>21</v>
      </c>
      <c r="L1042" s="73"/>
      <c r="M1042" s="247" t="s">
        <v>21</v>
      </c>
      <c r="N1042" s="248" t="s">
        <v>47</v>
      </c>
      <c r="O1042" s="48"/>
      <c r="P1042" s="249">
        <f>O1042*H1042</f>
        <v>0</v>
      </c>
      <c r="Q1042" s="249">
        <v>0</v>
      </c>
      <c r="R1042" s="249">
        <f>Q1042*H1042</f>
        <v>0</v>
      </c>
      <c r="S1042" s="249">
        <v>0</v>
      </c>
      <c r="T1042" s="250">
        <f>S1042*H1042</f>
        <v>0</v>
      </c>
      <c r="AR1042" s="25" t="s">
        <v>690</v>
      </c>
      <c r="AT1042" s="25" t="s">
        <v>418</v>
      </c>
      <c r="AU1042" s="25" t="s">
        <v>86</v>
      </c>
      <c r="AY1042" s="25" t="s">
        <v>414</v>
      </c>
      <c r="BE1042" s="251">
        <f>IF(N1042="základní",J1042,0)</f>
        <v>0</v>
      </c>
      <c r="BF1042" s="251">
        <f>IF(N1042="snížená",J1042,0)</f>
        <v>0</v>
      </c>
      <c r="BG1042" s="251">
        <f>IF(N1042="zákl. přenesená",J1042,0)</f>
        <v>0</v>
      </c>
      <c r="BH1042" s="251">
        <f>IF(N1042="sníž. přenesená",J1042,0)</f>
        <v>0</v>
      </c>
      <c r="BI1042" s="251">
        <f>IF(N1042="nulová",J1042,0)</f>
        <v>0</v>
      </c>
      <c r="BJ1042" s="25" t="s">
        <v>83</v>
      </c>
      <c r="BK1042" s="251">
        <f>ROUND(I1042*H1042,2)</f>
        <v>0</v>
      </c>
      <c r="BL1042" s="25" t="s">
        <v>690</v>
      </c>
      <c r="BM1042" s="25" t="s">
        <v>7695</v>
      </c>
    </row>
    <row r="1043" s="12" customFormat="1">
      <c r="B1043" s="255"/>
      <c r="C1043" s="256"/>
      <c r="D1043" s="252" t="s">
        <v>428</v>
      </c>
      <c r="E1043" s="257" t="s">
        <v>21</v>
      </c>
      <c r="F1043" s="258" t="s">
        <v>6992</v>
      </c>
      <c r="G1043" s="256"/>
      <c r="H1043" s="257" t="s">
        <v>21</v>
      </c>
      <c r="I1043" s="259"/>
      <c r="J1043" s="256"/>
      <c r="K1043" s="256"/>
      <c r="L1043" s="260"/>
      <c r="M1043" s="261"/>
      <c r="N1043" s="262"/>
      <c r="O1043" s="262"/>
      <c r="P1043" s="262"/>
      <c r="Q1043" s="262"/>
      <c r="R1043" s="262"/>
      <c r="S1043" s="262"/>
      <c r="T1043" s="263"/>
      <c r="AT1043" s="264" t="s">
        <v>428</v>
      </c>
      <c r="AU1043" s="264" t="s">
        <v>86</v>
      </c>
      <c r="AV1043" s="12" t="s">
        <v>83</v>
      </c>
      <c r="AW1043" s="12" t="s">
        <v>39</v>
      </c>
      <c r="AX1043" s="12" t="s">
        <v>76</v>
      </c>
      <c r="AY1043" s="264" t="s">
        <v>414</v>
      </c>
    </row>
    <row r="1044" s="13" customFormat="1">
      <c r="B1044" s="265"/>
      <c r="C1044" s="266"/>
      <c r="D1044" s="252" t="s">
        <v>428</v>
      </c>
      <c r="E1044" s="267" t="s">
        <v>21</v>
      </c>
      <c r="F1044" s="268" t="s">
        <v>2501</v>
      </c>
      <c r="G1044" s="266"/>
      <c r="H1044" s="269">
        <v>268</v>
      </c>
      <c r="I1044" s="270"/>
      <c r="J1044" s="266"/>
      <c r="K1044" s="266"/>
      <c r="L1044" s="271"/>
      <c r="M1044" s="272"/>
      <c r="N1044" s="273"/>
      <c r="O1044" s="273"/>
      <c r="P1044" s="273"/>
      <c r="Q1044" s="273"/>
      <c r="R1044" s="273"/>
      <c r="S1044" s="273"/>
      <c r="T1044" s="274"/>
      <c r="AT1044" s="275" t="s">
        <v>428</v>
      </c>
      <c r="AU1044" s="275" t="s">
        <v>86</v>
      </c>
      <c r="AV1044" s="13" t="s">
        <v>86</v>
      </c>
      <c r="AW1044" s="13" t="s">
        <v>39</v>
      </c>
      <c r="AX1044" s="13" t="s">
        <v>83</v>
      </c>
      <c r="AY1044" s="275" t="s">
        <v>414</v>
      </c>
    </row>
    <row r="1045" s="1" customFormat="1" ht="16.5" customHeight="1">
      <c r="B1045" s="47"/>
      <c r="C1045" s="240" t="s">
        <v>2476</v>
      </c>
      <c r="D1045" s="240" t="s">
        <v>418</v>
      </c>
      <c r="E1045" s="241" t="s">
        <v>7696</v>
      </c>
      <c r="F1045" s="242" t="s">
        <v>7134</v>
      </c>
      <c r="G1045" s="243" t="s">
        <v>4084</v>
      </c>
      <c r="H1045" s="244">
        <v>1</v>
      </c>
      <c r="I1045" s="245"/>
      <c r="J1045" s="246">
        <f>ROUND(I1045*H1045,2)</f>
        <v>0</v>
      </c>
      <c r="K1045" s="242" t="s">
        <v>21</v>
      </c>
      <c r="L1045" s="73"/>
      <c r="M1045" s="247" t="s">
        <v>21</v>
      </c>
      <c r="N1045" s="248" t="s">
        <v>47</v>
      </c>
      <c r="O1045" s="48"/>
      <c r="P1045" s="249">
        <f>O1045*H1045</f>
        <v>0</v>
      </c>
      <c r="Q1045" s="249">
        <v>0</v>
      </c>
      <c r="R1045" s="249">
        <f>Q1045*H1045</f>
        <v>0</v>
      </c>
      <c r="S1045" s="249">
        <v>0</v>
      </c>
      <c r="T1045" s="250">
        <f>S1045*H1045</f>
        <v>0</v>
      </c>
      <c r="AR1045" s="25" t="s">
        <v>690</v>
      </c>
      <c r="AT1045" s="25" t="s">
        <v>418</v>
      </c>
      <c r="AU1045" s="25" t="s">
        <v>86</v>
      </c>
      <c r="AY1045" s="25" t="s">
        <v>414</v>
      </c>
      <c r="BE1045" s="251">
        <f>IF(N1045="základní",J1045,0)</f>
        <v>0</v>
      </c>
      <c r="BF1045" s="251">
        <f>IF(N1045="snížená",J1045,0)</f>
        <v>0</v>
      </c>
      <c r="BG1045" s="251">
        <f>IF(N1045="zákl. přenesená",J1045,0)</f>
        <v>0</v>
      </c>
      <c r="BH1045" s="251">
        <f>IF(N1045="sníž. přenesená",J1045,0)</f>
        <v>0</v>
      </c>
      <c r="BI1045" s="251">
        <f>IF(N1045="nulová",J1045,0)</f>
        <v>0</v>
      </c>
      <c r="BJ1045" s="25" t="s">
        <v>83</v>
      </c>
      <c r="BK1045" s="251">
        <f>ROUND(I1045*H1045,2)</f>
        <v>0</v>
      </c>
      <c r="BL1045" s="25" t="s">
        <v>690</v>
      </c>
      <c r="BM1045" s="25" t="s">
        <v>7697</v>
      </c>
    </row>
    <row r="1046" s="12" customFormat="1">
      <c r="B1046" s="255"/>
      <c r="C1046" s="256"/>
      <c r="D1046" s="252" t="s">
        <v>428</v>
      </c>
      <c r="E1046" s="257" t="s">
        <v>21</v>
      </c>
      <c r="F1046" s="258" t="s">
        <v>6992</v>
      </c>
      <c r="G1046" s="256"/>
      <c r="H1046" s="257" t="s">
        <v>21</v>
      </c>
      <c r="I1046" s="259"/>
      <c r="J1046" s="256"/>
      <c r="K1046" s="256"/>
      <c r="L1046" s="260"/>
      <c r="M1046" s="261"/>
      <c r="N1046" s="262"/>
      <c r="O1046" s="262"/>
      <c r="P1046" s="262"/>
      <c r="Q1046" s="262"/>
      <c r="R1046" s="262"/>
      <c r="S1046" s="262"/>
      <c r="T1046" s="263"/>
      <c r="AT1046" s="264" t="s">
        <v>428</v>
      </c>
      <c r="AU1046" s="264" t="s">
        <v>86</v>
      </c>
      <c r="AV1046" s="12" t="s">
        <v>83</v>
      </c>
      <c r="AW1046" s="12" t="s">
        <v>39</v>
      </c>
      <c r="AX1046" s="12" t="s">
        <v>76</v>
      </c>
      <c r="AY1046" s="264" t="s">
        <v>414</v>
      </c>
    </row>
    <row r="1047" s="13" customFormat="1">
      <c r="B1047" s="265"/>
      <c r="C1047" s="266"/>
      <c r="D1047" s="252" t="s">
        <v>428</v>
      </c>
      <c r="E1047" s="267" t="s">
        <v>21</v>
      </c>
      <c r="F1047" s="268" t="s">
        <v>83</v>
      </c>
      <c r="G1047" s="266"/>
      <c r="H1047" s="269">
        <v>1</v>
      </c>
      <c r="I1047" s="270"/>
      <c r="J1047" s="266"/>
      <c r="K1047" s="266"/>
      <c r="L1047" s="271"/>
      <c r="M1047" s="272"/>
      <c r="N1047" s="273"/>
      <c r="O1047" s="273"/>
      <c r="P1047" s="273"/>
      <c r="Q1047" s="273"/>
      <c r="R1047" s="273"/>
      <c r="S1047" s="273"/>
      <c r="T1047" s="274"/>
      <c r="AT1047" s="275" t="s">
        <v>428</v>
      </c>
      <c r="AU1047" s="275" t="s">
        <v>86</v>
      </c>
      <c r="AV1047" s="13" t="s">
        <v>86</v>
      </c>
      <c r="AW1047" s="13" t="s">
        <v>39</v>
      </c>
      <c r="AX1047" s="13" t="s">
        <v>76</v>
      </c>
      <c r="AY1047" s="275" t="s">
        <v>414</v>
      </c>
    </row>
    <row r="1048" s="15" customFormat="1">
      <c r="B1048" s="287"/>
      <c r="C1048" s="288"/>
      <c r="D1048" s="252" t="s">
        <v>428</v>
      </c>
      <c r="E1048" s="289" t="s">
        <v>21</v>
      </c>
      <c r="F1048" s="290" t="s">
        <v>235</v>
      </c>
      <c r="G1048" s="288"/>
      <c r="H1048" s="291">
        <v>1</v>
      </c>
      <c r="I1048" s="292"/>
      <c r="J1048" s="288"/>
      <c r="K1048" s="288"/>
      <c r="L1048" s="293"/>
      <c r="M1048" s="294"/>
      <c r="N1048" s="295"/>
      <c r="O1048" s="295"/>
      <c r="P1048" s="295"/>
      <c r="Q1048" s="295"/>
      <c r="R1048" s="295"/>
      <c r="S1048" s="295"/>
      <c r="T1048" s="296"/>
      <c r="AT1048" s="297" t="s">
        <v>428</v>
      </c>
      <c r="AU1048" s="297" t="s">
        <v>86</v>
      </c>
      <c r="AV1048" s="15" t="s">
        <v>422</v>
      </c>
      <c r="AW1048" s="15" t="s">
        <v>39</v>
      </c>
      <c r="AX1048" s="15" t="s">
        <v>83</v>
      </c>
      <c r="AY1048" s="297" t="s">
        <v>414</v>
      </c>
    </row>
    <row r="1049" s="1" customFormat="1" ht="25.5" customHeight="1">
      <c r="B1049" s="47"/>
      <c r="C1049" s="240" t="s">
        <v>2481</v>
      </c>
      <c r="D1049" s="240" t="s">
        <v>418</v>
      </c>
      <c r="E1049" s="241" t="s">
        <v>7698</v>
      </c>
      <c r="F1049" s="242" t="s">
        <v>7699</v>
      </c>
      <c r="G1049" s="243" t="s">
        <v>4084</v>
      </c>
      <c r="H1049" s="244">
        <v>3</v>
      </c>
      <c r="I1049" s="245"/>
      <c r="J1049" s="246">
        <f>ROUND(I1049*H1049,2)</f>
        <v>0</v>
      </c>
      <c r="K1049" s="242" t="s">
        <v>21</v>
      </c>
      <c r="L1049" s="73"/>
      <c r="M1049" s="247" t="s">
        <v>21</v>
      </c>
      <c r="N1049" s="248" t="s">
        <v>47</v>
      </c>
      <c r="O1049" s="48"/>
      <c r="P1049" s="249">
        <f>O1049*H1049</f>
        <v>0</v>
      </c>
      <c r="Q1049" s="249">
        <v>0</v>
      </c>
      <c r="R1049" s="249">
        <f>Q1049*H1049</f>
        <v>0</v>
      </c>
      <c r="S1049" s="249">
        <v>0</v>
      </c>
      <c r="T1049" s="250">
        <f>S1049*H1049</f>
        <v>0</v>
      </c>
      <c r="AR1049" s="25" t="s">
        <v>690</v>
      </c>
      <c r="AT1049" s="25" t="s">
        <v>418</v>
      </c>
      <c r="AU1049" s="25" t="s">
        <v>86</v>
      </c>
      <c r="AY1049" s="25" t="s">
        <v>414</v>
      </c>
      <c r="BE1049" s="251">
        <f>IF(N1049="základní",J1049,0)</f>
        <v>0</v>
      </c>
      <c r="BF1049" s="251">
        <f>IF(N1049="snížená",J1049,0)</f>
        <v>0</v>
      </c>
      <c r="BG1049" s="251">
        <f>IF(N1049="zákl. přenesená",J1049,0)</f>
        <v>0</v>
      </c>
      <c r="BH1049" s="251">
        <f>IF(N1049="sníž. přenesená",J1049,0)</f>
        <v>0</v>
      </c>
      <c r="BI1049" s="251">
        <f>IF(N1049="nulová",J1049,0)</f>
        <v>0</v>
      </c>
      <c r="BJ1049" s="25" t="s">
        <v>83</v>
      </c>
      <c r="BK1049" s="251">
        <f>ROUND(I1049*H1049,2)</f>
        <v>0</v>
      </c>
      <c r="BL1049" s="25" t="s">
        <v>690</v>
      </c>
      <c r="BM1049" s="25" t="s">
        <v>7700</v>
      </c>
    </row>
    <row r="1050" s="12" customFormat="1">
      <c r="B1050" s="255"/>
      <c r="C1050" s="256"/>
      <c r="D1050" s="252" t="s">
        <v>428</v>
      </c>
      <c r="E1050" s="257" t="s">
        <v>21</v>
      </c>
      <c r="F1050" s="258" t="s">
        <v>6992</v>
      </c>
      <c r="G1050" s="256"/>
      <c r="H1050" s="257" t="s">
        <v>21</v>
      </c>
      <c r="I1050" s="259"/>
      <c r="J1050" s="256"/>
      <c r="K1050" s="256"/>
      <c r="L1050" s="260"/>
      <c r="M1050" s="261"/>
      <c r="N1050" s="262"/>
      <c r="O1050" s="262"/>
      <c r="P1050" s="262"/>
      <c r="Q1050" s="262"/>
      <c r="R1050" s="262"/>
      <c r="S1050" s="262"/>
      <c r="T1050" s="263"/>
      <c r="AT1050" s="264" t="s">
        <v>428</v>
      </c>
      <c r="AU1050" s="264" t="s">
        <v>86</v>
      </c>
      <c r="AV1050" s="12" t="s">
        <v>83</v>
      </c>
      <c r="AW1050" s="12" t="s">
        <v>39</v>
      </c>
      <c r="AX1050" s="12" t="s">
        <v>76</v>
      </c>
      <c r="AY1050" s="264" t="s">
        <v>414</v>
      </c>
    </row>
    <row r="1051" s="13" customFormat="1">
      <c r="B1051" s="265"/>
      <c r="C1051" s="266"/>
      <c r="D1051" s="252" t="s">
        <v>428</v>
      </c>
      <c r="E1051" s="267" t="s">
        <v>21</v>
      </c>
      <c r="F1051" s="268" t="s">
        <v>394</v>
      </c>
      <c r="G1051" s="266"/>
      <c r="H1051" s="269">
        <v>3</v>
      </c>
      <c r="I1051" s="270"/>
      <c r="J1051" s="266"/>
      <c r="K1051" s="266"/>
      <c r="L1051" s="271"/>
      <c r="M1051" s="272"/>
      <c r="N1051" s="273"/>
      <c r="O1051" s="273"/>
      <c r="P1051" s="273"/>
      <c r="Q1051" s="273"/>
      <c r="R1051" s="273"/>
      <c r="S1051" s="273"/>
      <c r="T1051" s="274"/>
      <c r="AT1051" s="275" t="s">
        <v>428</v>
      </c>
      <c r="AU1051" s="275" t="s">
        <v>86</v>
      </c>
      <c r="AV1051" s="13" t="s">
        <v>86</v>
      </c>
      <c r="AW1051" s="13" t="s">
        <v>39</v>
      </c>
      <c r="AX1051" s="13" t="s">
        <v>83</v>
      </c>
      <c r="AY1051" s="275" t="s">
        <v>414</v>
      </c>
    </row>
    <row r="1052" s="1" customFormat="1" ht="16.5" customHeight="1">
      <c r="B1052" s="47"/>
      <c r="C1052" s="240" t="s">
        <v>2486</v>
      </c>
      <c r="D1052" s="240" t="s">
        <v>418</v>
      </c>
      <c r="E1052" s="241" t="s">
        <v>7701</v>
      </c>
      <c r="F1052" s="242" t="s">
        <v>7702</v>
      </c>
      <c r="G1052" s="243" t="s">
        <v>4084</v>
      </c>
      <c r="H1052" s="244">
        <v>4</v>
      </c>
      <c r="I1052" s="245"/>
      <c r="J1052" s="246">
        <f>ROUND(I1052*H1052,2)</f>
        <v>0</v>
      </c>
      <c r="K1052" s="242" t="s">
        <v>21</v>
      </c>
      <c r="L1052" s="73"/>
      <c r="M1052" s="247" t="s">
        <v>21</v>
      </c>
      <c r="N1052" s="248" t="s">
        <v>47</v>
      </c>
      <c r="O1052" s="48"/>
      <c r="P1052" s="249">
        <f>O1052*H1052</f>
        <v>0</v>
      </c>
      <c r="Q1052" s="249">
        <v>0</v>
      </c>
      <c r="R1052" s="249">
        <f>Q1052*H1052</f>
        <v>0</v>
      </c>
      <c r="S1052" s="249">
        <v>0</v>
      </c>
      <c r="T1052" s="250">
        <f>S1052*H1052</f>
        <v>0</v>
      </c>
      <c r="AR1052" s="25" t="s">
        <v>690</v>
      </c>
      <c r="AT1052" s="25" t="s">
        <v>418</v>
      </c>
      <c r="AU1052" s="25" t="s">
        <v>86</v>
      </c>
      <c r="AY1052" s="25" t="s">
        <v>414</v>
      </c>
      <c r="BE1052" s="251">
        <f>IF(N1052="základní",J1052,0)</f>
        <v>0</v>
      </c>
      <c r="BF1052" s="251">
        <f>IF(N1052="snížená",J1052,0)</f>
        <v>0</v>
      </c>
      <c r="BG1052" s="251">
        <f>IF(N1052="zákl. přenesená",J1052,0)</f>
        <v>0</v>
      </c>
      <c r="BH1052" s="251">
        <f>IF(N1052="sníž. přenesená",J1052,0)</f>
        <v>0</v>
      </c>
      <c r="BI1052" s="251">
        <f>IF(N1052="nulová",J1052,0)</f>
        <v>0</v>
      </c>
      <c r="BJ1052" s="25" t="s">
        <v>83</v>
      </c>
      <c r="BK1052" s="251">
        <f>ROUND(I1052*H1052,2)</f>
        <v>0</v>
      </c>
      <c r="BL1052" s="25" t="s">
        <v>690</v>
      </c>
      <c r="BM1052" s="25" t="s">
        <v>7703</v>
      </c>
    </row>
    <row r="1053" s="12" customFormat="1">
      <c r="B1053" s="255"/>
      <c r="C1053" s="256"/>
      <c r="D1053" s="252" t="s">
        <v>428</v>
      </c>
      <c r="E1053" s="257" t="s">
        <v>21</v>
      </c>
      <c r="F1053" s="258" t="s">
        <v>6992</v>
      </c>
      <c r="G1053" s="256"/>
      <c r="H1053" s="257" t="s">
        <v>21</v>
      </c>
      <c r="I1053" s="259"/>
      <c r="J1053" s="256"/>
      <c r="K1053" s="256"/>
      <c r="L1053" s="260"/>
      <c r="M1053" s="261"/>
      <c r="N1053" s="262"/>
      <c r="O1053" s="262"/>
      <c r="P1053" s="262"/>
      <c r="Q1053" s="262"/>
      <c r="R1053" s="262"/>
      <c r="S1053" s="262"/>
      <c r="T1053" s="263"/>
      <c r="AT1053" s="264" t="s">
        <v>428</v>
      </c>
      <c r="AU1053" s="264" t="s">
        <v>86</v>
      </c>
      <c r="AV1053" s="12" t="s">
        <v>83</v>
      </c>
      <c r="AW1053" s="12" t="s">
        <v>39</v>
      </c>
      <c r="AX1053" s="12" t="s">
        <v>76</v>
      </c>
      <c r="AY1053" s="264" t="s">
        <v>414</v>
      </c>
    </row>
    <row r="1054" s="13" customFormat="1">
      <c r="B1054" s="265"/>
      <c r="C1054" s="266"/>
      <c r="D1054" s="252" t="s">
        <v>428</v>
      </c>
      <c r="E1054" s="267" t="s">
        <v>21</v>
      </c>
      <c r="F1054" s="268" t="s">
        <v>422</v>
      </c>
      <c r="G1054" s="266"/>
      <c r="H1054" s="269">
        <v>4</v>
      </c>
      <c r="I1054" s="270"/>
      <c r="J1054" s="266"/>
      <c r="K1054" s="266"/>
      <c r="L1054" s="271"/>
      <c r="M1054" s="272"/>
      <c r="N1054" s="273"/>
      <c r="O1054" s="273"/>
      <c r="P1054" s="273"/>
      <c r="Q1054" s="273"/>
      <c r="R1054" s="273"/>
      <c r="S1054" s="273"/>
      <c r="T1054" s="274"/>
      <c r="AT1054" s="275" t="s">
        <v>428</v>
      </c>
      <c r="AU1054" s="275" t="s">
        <v>86</v>
      </c>
      <c r="AV1054" s="13" t="s">
        <v>86</v>
      </c>
      <c r="AW1054" s="13" t="s">
        <v>39</v>
      </c>
      <c r="AX1054" s="13" t="s">
        <v>76</v>
      </c>
      <c r="AY1054" s="275" t="s">
        <v>414</v>
      </c>
    </row>
    <row r="1055" s="15" customFormat="1">
      <c r="B1055" s="287"/>
      <c r="C1055" s="288"/>
      <c r="D1055" s="252" t="s">
        <v>428</v>
      </c>
      <c r="E1055" s="289" t="s">
        <v>21</v>
      </c>
      <c r="F1055" s="290" t="s">
        <v>235</v>
      </c>
      <c r="G1055" s="288"/>
      <c r="H1055" s="291">
        <v>4</v>
      </c>
      <c r="I1055" s="292"/>
      <c r="J1055" s="288"/>
      <c r="K1055" s="288"/>
      <c r="L1055" s="293"/>
      <c r="M1055" s="294"/>
      <c r="N1055" s="295"/>
      <c r="O1055" s="295"/>
      <c r="P1055" s="295"/>
      <c r="Q1055" s="295"/>
      <c r="R1055" s="295"/>
      <c r="S1055" s="295"/>
      <c r="T1055" s="296"/>
      <c r="AT1055" s="297" t="s">
        <v>428</v>
      </c>
      <c r="AU1055" s="297" t="s">
        <v>86</v>
      </c>
      <c r="AV1055" s="15" t="s">
        <v>422</v>
      </c>
      <c r="AW1055" s="15" t="s">
        <v>39</v>
      </c>
      <c r="AX1055" s="15" t="s">
        <v>83</v>
      </c>
      <c r="AY1055" s="297" t="s">
        <v>414</v>
      </c>
    </row>
    <row r="1056" s="1" customFormat="1" ht="16.5" customHeight="1">
      <c r="B1056" s="47"/>
      <c r="C1056" s="240" t="s">
        <v>2496</v>
      </c>
      <c r="D1056" s="240" t="s">
        <v>418</v>
      </c>
      <c r="E1056" s="241" t="s">
        <v>7704</v>
      </c>
      <c r="F1056" s="242" t="s">
        <v>7705</v>
      </c>
      <c r="G1056" s="243" t="s">
        <v>145</v>
      </c>
      <c r="H1056" s="244">
        <v>462</v>
      </c>
      <c r="I1056" s="245"/>
      <c r="J1056" s="246">
        <f>ROUND(I1056*H1056,2)</f>
        <v>0</v>
      </c>
      <c r="K1056" s="242" t="s">
        <v>21</v>
      </c>
      <c r="L1056" s="73"/>
      <c r="M1056" s="247" t="s">
        <v>21</v>
      </c>
      <c r="N1056" s="248" t="s">
        <v>47</v>
      </c>
      <c r="O1056" s="48"/>
      <c r="P1056" s="249">
        <f>O1056*H1056</f>
        <v>0</v>
      </c>
      <c r="Q1056" s="249">
        <v>0</v>
      </c>
      <c r="R1056" s="249">
        <f>Q1056*H1056</f>
        <v>0</v>
      </c>
      <c r="S1056" s="249">
        <v>0</v>
      </c>
      <c r="T1056" s="250">
        <f>S1056*H1056</f>
        <v>0</v>
      </c>
      <c r="AR1056" s="25" t="s">
        <v>690</v>
      </c>
      <c r="AT1056" s="25" t="s">
        <v>418</v>
      </c>
      <c r="AU1056" s="25" t="s">
        <v>86</v>
      </c>
      <c r="AY1056" s="25" t="s">
        <v>414</v>
      </c>
      <c r="BE1056" s="251">
        <f>IF(N1056="základní",J1056,0)</f>
        <v>0</v>
      </c>
      <c r="BF1056" s="251">
        <f>IF(N1056="snížená",J1056,0)</f>
        <v>0</v>
      </c>
      <c r="BG1056" s="251">
        <f>IF(N1056="zákl. přenesená",J1056,0)</f>
        <v>0</v>
      </c>
      <c r="BH1056" s="251">
        <f>IF(N1056="sníž. přenesená",J1056,0)</f>
        <v>0</v>
      </c>
      <c r="BI1056" s="251">
        <f>IF(N1056="nulová",J1056,0)</f>
        <v>0</v>
      </c>
      <c r="BJ1056" s="25" t="s">
        <v>83</v>
      </c>
      <c r="BK1056" s="251">
        <f>ROUND(I1056*H1056,2)</f>
        <v>0</v>
      </c>
      <c r="BL1056" s="25" t="s">
        <v>690</v>
      </c>
      <c r="BM1056" s="25" t="s">
        <v>7706</v>
      </c>
    </row>
    <row r="1057" s="12" customFormat="1">
      <c r="B1057" s="255"/>
      <c r="C1057" s="256"/>
      <c r="D1057" s="252" t="s">
        <v>428</v>
      </c>
      <c r="E1057" s="257" t="s">
        <v>21</v>
      </c>
      <c r="F1057" s="258" t="s">
        <v>6992</v>
      </c>
      <c r="G1057" s="256"/>
      <c r="H1057" s="257" t="s">
        <v>21</v>
      </c>
      <c r="I1057" s="259"/>
      <c r="J1057" s="256"/>
      <c r="K1057" s="256"/>
      <c r="L1057" s="260"/>
      <c r="M1057" s="261"/>
      <c r="N1057" s="262"/>
      <c r="O1057" s="262"/>
      <c r="P1057" s="262"/>
      <c r="Q1057" s="262"/>
      <c r="R1057" s="262"/>
      <c r="S1057" s="262"/>
      <c r="T1057" s="263"/>
      <c r="AT1057" s="264" t="s">
        <v>428</v>
      </c>
      <c r="AU1057" s="264" t="s">
        <v>86</v>
      </c>
      <c r="AV1057" s="12" t="s">
        <v>83</v>
      </c>
      <c r="AW1057" s="12" t="s">
        <v>39</v>
      </c>
      <c r="AX1057" s="12" t="s">
        <v>76</v>
      </c>
      <c r="AY1057" s="264" t="s">
        <v>414</v>
      </c>
    </row>
    <row r="1058" s="13" customFormat="1">
      <c r="B1058" s="265"/>
      <c r="C1058" s="266"/>
      <c r="D1058" s="252" t="s">
        <v>428</v>
      </c>
      <c r="E1058" s="267" t="s">
        <v>21</v>
      </c>
      <c r="F1058" s="268" t="s">
        <v>7145</v>
      </c>
      <c r="G1058" s="266"/>
      <c r="H1058" s="269">
        <v>462</v>
      </c>
      <c r="I1058" s="270"/>
      <c r="J1058" s="266"/>
      <c r="K1058" s="266"/>
      <c r="L1058" s="271"/>
      <c r="M1058" s="272"/>
      <c r="N1058" s="273"/>
      <c r="O1058" s="273"/>
      <c r="P1058" s="273"/>
      <c r="Q1058" s="273"/>
      <c r="R1058" s="273"/>
      <c r="S1058" s="273"/>
      <c r="T1058" s="274"/>
      <c r="AT1058" s="275" t="s">
        <v>428</v>
      </c>
      <c r="AU1058" s="275" t="s">
        <v>86</v>
      </c>
      <c r="AV1058" s="13" t="s">
        <v>86</v>
      </c>
      <c r="AW1058" s="13" t="s">
        <v>39</v>
      </c>
      <c r="AX1058" s="13" t="s">
        <v>83</v>
      </c>
      <c r="AY1058" s="275" t="s">
        <v>414</v>
      </c>
    </row>
    <row r="1059" s="1" customFormat="1" ht="16.5" customHeight="1">
      <c r="B1059" s="47"/>
      <c r="C1059" s="240" t="s">
        <v>2501</v>
      </c>
      <c r="D1059" s="240" t="s">
        <v>418</v>
      </c>
      <c r="E1059" s="241" t="s">
        <v>7707</v>
      </c>
      <c r="F1059" s="242" t="s">
        <v>7708</v>
      </c>
      <c r="G1059" s="243" t="s">
        <v>145</v>
      </c>
      <c r="H1059" s="244">
        <v>270</v>
      </c>
      <c r="I1059" s="245"/>
      <c r="J1059" s="246">
        <f>ROUND(I1059*H1059,2)</f>
        <v>0</v>
      </c>
      <c r="K1059" s="242" t="s">
        <v>21</v>
      </c>
      <c r="L1059" s="73"/>
      <c r="M1059" s="247" t="s">
        <v>21</v>
      </c>
      <c r="N1059" s="248" t="s">
        <v>47</v>
      </c>
      <c r="O1059" s="48"/>
      <c r="P1059" s="249">
        <f>O1059*H1059</f>
        <v>0</v>
      </c>
      <c r="Q1059" s="249">
        <v>0</v>
      </c>
      <c r="R1059" s="249">
        <f>Q1059*H1059</f>
        <v>0</v>
      </c>
      <c r="S1059" s="249">
        <v>0</v>
      </c>
      <c r="T1059" s="250">
        <f>S1059*H1059</f>
        <v>0</v>
      </c>
      <c r="AR1059" s="25" t="s">
        <v>690</v>
      </c>
      <c r="AT1059" s="25" t="s">
        <v>418</v>
      </c>
      <c r="AU1059" s="25" t="s">
        <v>86</v>
      </c>
      <c r="AY1059" s="25" t="s">
        <v>414</v>
      </c>
      <c r="BE1059" s="251">
        <f>IF(N1059="základní",J1059,0)</f>
        <v>0</v>
      </c>
      <c r="BF1059" s="251">
        <f>IF(N1059="snížená",J1059,0)</f>
        <v>0</v>
      </c>
      <c r="BG1059" s="251">
        <f>IF(N1059="zákl. přenesená",J1059,0)</f>
        <v>0</v>
      </c>
      <c r="BH1059" s="251">
        <f>IF(N1059="sníž. přenesená",J1059,0)</f>
        <v>0</v>
      </c>
      <c r="BI1059" s="251">
        <f>IF(N1059="nulová",J1059,0)</f>
        <v>0</v>
      </c>
      <c r="BJ1059" s="25" t="s">
        <v>83</v>
      </c>
      <c r="BK1059" s="251">
        <f>ROUND(I1059*H1059,2)</f>
        <v>0</v>
      </c>
      <c r="BL1059" s="25" t="s">
        <v>690</v>
      </c>
      <c r="BM1059" s="25" t="s">
        <v>7709</v>
      </c>
    </row>
    <row r="1060" s="12" customFormat="1">
      <c r="B1060" s="255"/>
      <c r="C1060" s="256"/>
      <c r="D1060" s="252" t="s">
        <v>428</v>
      </c>
      <c r="E1060" s="257" t="s">
        <v>21</v>
      </c>
      <c r="F1060" s="258" t="s">
        <v>6992</v>
      </c>
      <c r="G1060" s="256"/>
      <c r="H1060" s="257" t="s">
        <v>21</v>
      </c>
      <c r="I1060" s="259"/>
      <c r="J1060" s="256"/>
      <c r="K1060" s="256"/>
      <c r="L1060" s="260"/>
      <c r="M1060" s="261"/>
      <c r="N1060" s="262"/>
      <c r="O1060" s="262"/>
      <c r="P1060" s="262"/>
      <c r="Q1060" s="262"/>
      <c r="R1060" s="262"/>
      <c r="S1060" s="262"/>
      <c r="T1060" s="263"/>
      <c r="AT1060" s="264" t="s">
        <v>428</v>
      </c>
      <c r="AU1060" s="264" t="s">
        <v>86</v>
      </c>
      <c r="AV1060" s="12" t="s">
        <v>83</v>
      </c>
      <c r="AW1060" s="12" t="s">
        <v>39</v>
      </c>
      <c r="AX1060" s="12" t="s">
        <v>76</v>
      </c>
      <c r="AY1060" s="264" t="s">
        <v>414</v>
      </c>
    </row>
    <row r="1061" s="13" customFormat="1">
      <c r="B1061" s="265"/>
      <c r="C1061" s="266"/>
      <c r="D1061" s="252" t="s">
        <v>428</v>
      </c>
      <c r="E1061" s="267" t="s">
        <v>21</v>
      </c>
      <c r="F1061" s="268" t="s">
        <v>2512</v>
      </c>
      <c r="G1061" s="266"/>
      <c r="H1061" s="269">
        <v>270</v>
      </c>
      <c r="I1061" s="270"/>
      <c r="J1061" s="266"/>
      <c r="K1061" s="266"/>
      <c r="L1061" s="271"/>
      <c r="M1061" s="272"/>
      <c r="N1061" s="273"/>
      <c r="O1061" s="273"/>
      <c r="P1061" s="273"/>
      <c r="Q1061" s="273"/>
      <c r="R1061" s="273"/>
      <c r="S1061" s="273"/>
      <c r="T1061" s="274"/>
      <c r="AT1061" s="275" t="s">
        <v>428</v>
      </c>
      <c r="AU1061" s="275" t="s">
        <v>86</v>
      </c>
      <c r="AV1061" s="13" t="s">
        <v>86</v>
      </c>
      <c r="AW1061" s="13" t="s">
        <v>39</v>
      </c>
      <c r="AX1061" s="13" t="s">
        <v>76</v>
      </c>
      <c r="AY1061" s="275" t="s">
        <v>414</v>
      </c>
    </row>
    <row r="1062" s="15" customFormat="1">
      <c r="B1062" s="287"/>
      <c r="C1062" s="288"/>
      <c r="D1062" s="252" t="s">
        <v>428</v>
      </c>
      <c r="E1062" s="289" t="s">
        <v>21</v>
      </c>
      <c r="F1062" s="290" t="s">
        <v>235</v>
      </c>
      <c r="G1062" s="288"/>
      <c r="H1062" s="291">
        <v>270</v>
      </c>
      <c r="I1062" s="292"/>
      <c r="J1062" s="288"/>
      <c r="K1062" s="288"/>
      <c r="L1062" s="293"/>
      <c r="M1062" s="294"/>
      <c r="N1062" s="295"/>
      <c r="O1062" s="295"/>
      <c r="P1062" s="295"/>
      <c r="Q1062" s="295"/>
      <c r="R1062" s="295"/>
      <c r="S1062" s="295"/>
      <c r="T1062" s="296"/>
      <c r="AT1062" s="297" t="s">
        <v>428</v>
      </c>
      <c r="AU1062" s="297" t="s">
        <v>86</v>
      </c>
      <c r="AV1062" s="15" t="s">
        <v>422</v>
      </c>
      <c r="AW1062" s="15" t="s">
        <v>39</v>
      </c>
      <c r="AX1062" s="15" t="s">
        <v>83</v>
      </c>
      <c r="AY1062" s="297" t="s">
        <v>414</v>
      </c>
    </row>
    <row r="1063" s="1" customFormat="1" ht="16.5" customHeight="1">
      <c r="B1063" s="47"/>
      <c r="C1063" s="240" t="s">
        <v>2506</v>
      </c>
      <c r="D1063" s="240" t="s">
        <v>418</v>
      </c>
      <c r="E1063" s="241" t="s">
        <v>7710</v>
      </c>
      <c r="F1063" s="242" t="s">
        <v>7711</v>
      </c>
      <c r="G1063" s="243" t="s">
        <v>145</v>
      </c>
      <c r="H1063" s="244">
        <v>165</v>
      </c>
      <c r="I1063" s="245"/>
      <c r="J1063" s="246">
        <f>ROUND(I1063*H1063,2)</f>
        <v>0</v>
      </c>
      <c r="K1063" s="242" t="s">
        <v>21</v>
      </c>
      <c r="L1063" s="73"/>
      <c r="M1063" s="247" t="s">
        <v>21</v>
      </c>
      <c r="N1063" s="248" t="s">
        <v>47</v>
      </c>
      <c r="O1063" s="48"/>
      <c r="P1063" s="249">
        <f>O1063*H1063</f>
        <v>0</v>
      </c>
      <c r="Q1063" s="249">
        <v>0</v>
      </c>
      <c r="R1063" s="249">
        <f>Q1063*H1063</f>
        <v>0</v>
      </c>
      <c r="S1063" s="249">
        <v>0</v>
      </c>
      <c r="T1063" s="250">
        <f>S1063*H1063</f>
        <v>0</v>
      </c>
      <c r="AR1063" s="25" t="s">
        <v>690</v>
      </c>
      <c r="AT1063" s="25" t="s">
        <v>418</v>
      </c>
      <c r="AU1063" s="25" t="s">
        <v>86</v>
      </c>
      <c r="AY1063" s="25" t="s">
        <v>414</v>
      </c>
      <c r="BE1063" s="251">
        <f>IF(N1063="základní",J1063,0)</f>
        <v>0</v>
      </c>
      <c r="BF1063" s="251">
        <f>IF(N1063="snížená",J1063,0)</f>
        <v>0</v>
      </c>
      <c r="BG1063" s="251">
        <f>IF(N1063="zákl. přenesená",J1063,0)</f>
        <v>0</v>
      </c>
      <c r="BH1063" s="251">
        <f>IF(N1063="sníž. přenesená",J1063,0)</f>
        <v>0</v>
      </c>
      <c r="BI1063" s="251">
        <f>IF(N1063="nulová",J1063,0)</f>
        <v>0</v>
      </c>
      <c r="BJ1063" s="25" t="s">
        <v>83</v>
      </c>
      <c r="BK1063" s="251">
        <f>ROUND(I1063*H1063,2)</f>
        <v>0</v>
      </c>
      <c r="BL1063" s="25" t="s">
        <v>690</v>
      </c>
      <c r="BM1063" s="25" t="s">
        <v>7712</v>
      </c>
    </row>
    <row r="1064" s="12" customFormat="1">
      <c r="B1064" s="255"/>
      <c r="C1064" s="256"/>
      <c r="D1064" s="252" t="s">
        <v>428</v>
      </c>
      <c r="E1064" s="257" t="s">
        <v>21</v>
      </c>
      <c r="F1064" s="258" t="s">
        <v>6992</v>
      </c>
      <c r="G1064" s="256"/>
      <c r="H1064" s="257" t="s">
        <v>21</v>
      </c>
      <c r="I1064" s="259"/>
      <c r="J1064" s="256"/>
      <c r="K1064" s="256"/>
      <c r="L1064" s="260"/>
      <c r="M1064" s="261"/>
      <c r="N1064" s="262"/>
      <c r="O1064" s="262"/>
      <c r="P1064" s="262"/>
      <c r="Q1064" s="262"/>
      <c r="R1064" s="262"/>
      <c r="S1064" s="262"/>
      <c r="T1064" s="263"/>
      <c r="AT1064" s="264" t="s">
        <v>428</v>
      </c>
      <c r="AU1064" s="264" t="s">
        <v>86</v>
      </c>
      <c r="AV1064" s="12" t="s">
        <v>83</v>
      </c>
      <c r="AW1064" s="12" t="s">
        <v>39</v>
      </c>
      <c r="AX1064" s="12" t="s">
        <v>76</v>
      </c>
      <c r="AY1064" s="264" t="s">
        <v>414</v>
      </c>
    </row>
    <row r="1065" s="13" customFormat="1">
      <c r="B1065" s="265"/>
      <c r="C1065" s="266"/>
      <c r="D1065" s="252" t="s">
        <v>428</v>
      </c>
      <c r="E1065" s="267" t="s">
        <v>21</v>
      </c>
      <c r="F1065" s="268" t="s">
        <v>7152</v>
      </c>
      <c r="G1065" s="266"/>
      <c r="H1065" s="269">
        <v>165</v>
      </c>
      <c r="I1065" s="270"/>
      <c r="J1065" s="266"/>
      <c r="K1065" s="266"/>
      <c r="L1065" s="271"/>
      <c r="M1065" s="272"/>
      <c r="N1065" s="273"/>
      <c r="O1065" s="273"/>
      <c r="P1065" s="273"/>
      <c r="Q1065" s="273"/>
      <c r="R1065" s="273"/>
      <c r="S1065" s="273"/>
      <c r="T1065" s="274"/>
      <c r="AT1065" s="275" t="s">
        <v>428</v>
      </c>
      <c r="AU1065" s="275" t="s">
        <v>86</v>
      </c>
      <c r="AV1065" s="13" t="s">
        <v>86</v>
      </c>
      <c r="AW1065" s="13" t="s">
        <v>39</v>
      </c>
      <c r="AX1065" s="13" t="s">
        <v>83</v>
      </c>
      <c r="AY1065" s="275" t="s">
        <v>414</v>
      </c>
    </row>
    <row r="1066" s="1" customFormat="1" ht="16.5" customHeight="1">
      <c r="B1066" s="47"/>
      <c r="C1066" s="240" t="s">
        <v>2512</v>
      </c>
      <c r="D1066" s="240" t="s">
        <v>418</v>
      </c>
      <c r="E1066" s="241" t="s">
        <v>7713</v>
      </c>
      <c r="F1066" s="242" t="s">
        <v>7714</v>
      </c>
      <c r="G1066" s="243" t="s">
        <v>145</v>
      </c>
      <c r="H1066" s="244">
        <v>248</v>
      </c>
      <c r="I1066" s="245"/>
      <c r="J1066" s="246">
        <f>ROUND(I1066*H1066,2)</f>
        <v>0</v>
      </c>
      <c r="K1066" s="242" t="s">
        <v>21</v>
      </c>
      <c r="L1066" s="73"/>
      <c r="M1066" s="247" t="s">
        <v>21</v>
      </c>
      <c r="N1066" s="248" t="s">
        <v>47</v>
      </c>
      <c r="O1066" s="48"/>
      <c r="P1066" s="249">
        <f>O1066*H1066</f>
        <v>0</v>
      </c>
      <c r="Q1066" s="249">
        <v>0</v>
      </c>
      <c r="R1066" s="249">
        <f>Q1066*H1066</f>
        <v>0</v>
      </c>
      <c r="S1066" s="249">
        <v>0</v>
      </c>
      <c r="T1066" s="250">
        <f>S1066*H1066</f>
        <v>0</v>
      </c>
      <c r="AR1066" s="25" t="s">
        <v>690</v>
      </c>
      <c r="AT1066" s="25" t="s">
        <v>418</v>
      </c>
      <c r="AU1066" s="25" t="s">
        <v>86</v>
      </c>
      <c r="AY1066" s="25" t="s">
        <v>414</v>
      </c>
      <c r="BE1066" s="251">
        <f>IF(N1066="základní",J1066,0)</f>
        <v>0</v>
      </c>
      <c r="BF1066" s="251">
        <f>IF(N1066="snížená",J1066,0)</f>
        <v>0</v>
      </c>
      <c r="BG1066" s="251">
        <f>IF(N1066="zákl. přenesená",J1066,0)</f>
        <v>0</v>
      </c>
      <c r="BH1066" s="251">
        <f>IF(N1066="sníž. přenesená",J1066,0)</f>
        <v>0</v>
      </c>
      <c r="BI1066" s="251">
        <f>IF(N1066="nulová",J1066,0)</f>
        <v>0</v>
      </c>
      <c r="BJ1066" s="25" t="s">
        <v>83</v>
      </c>
      <c r="BK1066" s="251">
        <f>ROUND(I1066*H1066,2)</f>
        <v>0</v>
      </c>
      <c r="BL1066" s="25" t="s">
        <v>690</v>
      </c>
      <c r="BM1066" s="25" t="s">
        <v>7715</v>
      </c>
    </row>
    <row r="1067" s="12" customFormat="1">
      <c r="B1067" s="255"/>
      <c r="C1067" s="256"/>
      <c r="D1067" s="252" t="s">
        <v>428</v>
      </c>
      <c r="E1067" s="257" t="s">
        <v>21</v>
      </c>
      <c r="F1067" s="258" t="s">
        <v>6992</v>
      </c>
      <c r="G1067" s="256"/>
      <c r="H1067" s="257" t="s">
        <v>21</v>
      </c>
      <c r="I1067" s="259"/>
      <c r="J1067" s="256"/>
      <c r="K1067" s="256"/>
      <c r="L1067" s="260"/>
      <c r="M1067" s="261"/>
      <c r="N1067" s="262"/>
      <c r="O1067" s="262"/>
      <c r="P1067" s="262"/>
      <c r="Q1067" s="262"/>
      <c r="R1067" s="262"/>
      <c r="S1067" s="262"/>
      <c r="T1067" s="263"/>
      <c r="AT1067" s="264" t="s">
        <v>428</v>
      </c>
      <c r="AU1067" s="264" t="s">
        <v>86</v>
      </c>
      <c r="AV1067" s="12" t="s">
        <v>83</v>
      </c>
      <c r="AW1067" s="12" t="s">
        <v>39</v>
      </c>
      <c r="AX1067" s="12" t="s">
        <v>76</v>
      </c>
      <c r="AY1067" s="264" t="s">
        <v>414</v>
      </c>
    </row>
    <row r="1068" s="13" customFormat="1">
      <c r="B1068" s="265"/>
      <c r="C1068" s="266"/>
      <c r="D1068" s="252" t="s">
        <v>428</v>
      </c>
      <c r="E1068" s="267" t="s">
        <v>21</v>
      </c>
      <c r="F1068" s="268" t="s">
        <v>2367</v>
      </c>
      <c r="G1068" s="266"/>
      <c r="H1068" s="269">
        <v>248</v>
      </c>
      <c r="I1068" s="270"/>
      <c r="J1068" s="266"/>
      <c r="K1068" s="266"/>
      <c r="L1068" s="271"/>
      <c r="M1068" s="272"/>
      <c r="N1068" s="273"/>
      <c r="O1068" s="273"/>
      <c r="P1068" s="273"/>
      <c r="Q1068" s="273"/>
      <c r="R1068" s="273"/>
      <c r="S1068" s="273"/>
      <c r="T1068" s="274"/>
      <c r="AT1068" s="275" t="s">
        <v>428</v>
      </c>
      <c r="AU1068" s="275" t="s">
        <v>86</v>
      </c>
      <c r="AV1068" s="13" t="s">
        <v>86</v>
      </c>
      <c r="AW1068" s="13" t="s">
        <v>39</v>
      </c>
      <c r="AX1068" s="13" t="s">
        <v>76</v>
      </c>
      <c r="AY1068" s="275" t="s">
        <v>414</v>
      </c>
    </row>
    <row r="1069" s="15" customFormat="1">
      <c r="B1069" s="287"/>
      <c r="C1069" s="288"/>
      <c r="D1069" s="252" t="s">
        <v>428</v>
      </c>
      <c r="E1069" s="289" t="s">
        <v>21</v>
      </c>
      <c r="F1069" s="290" t="s">
        <v>235</v>
      </c>
      <c r="G1069" s="288"/>
      <c r="H1069" s="291">
        <v>248</v>
      </c>
      <c r="I1069" s="292"/>
      <c r="J1069" s="288"/>
      <c r="K1069" s="288"/>
      <c r="L1069" s="293"/>
      <c r="M1069" s="294"/>
      <c r="N1069" s="295"/>
      <c r="O1069" s="295"/>
      <c r="P1069" s="295"/>
      <c r="Q1069" s="295"/>
      <c r="R1069" s="295"/>
      <c r="S1069" s="295"/>
      <c r="T1069" s="296"/>
      <c r="AT1069" s="297" t="s">
        <v>428</v>
      </c>
      <c r="AU1069" s="297" t="s">
        <v>86</v>
      </c>
      <c r="AV1069" s="15" t="s">
        <v>422</v>
      </c>
      <c r="AW1069" s="15" t="s">
        <v>39</v>
      </c>
      <c r="AX1069" s="15" t="s">
        <v>83</v>
      </c>
      <c r="AY1069" s="297" t="s">
        <v>414</v>
      </c>
    </row>
    <row r="1070" s="1" customFormat="1" ht="16.5" customHeight="1">
      <c r="B1070" s="47"/>
      <c r="C1070" s="240" t="s">
        <v>2517</v>
      </c>
      <c r="D1070" s="240" t="s">
        <v>418</v>
      </c>
      <c r="E1070" s="241" t="s">
        <v>7716</v>
      </c>
      <c r="F1070" s="242" t="s">
        <v>7717</v>
      </c>
      <c r="G1070" s="243" t="s">
        <v>145</v>
      </c>
      <c r="H1070" s="244">
        <v>250</v>
      </c>
      <c r="I1070" s="245"/>
      <c r="J1070" s="246">
        <f>ROUND(I1070*H1070,2)</f>
        <v>0</v>
      </c>
      <c r="K1070" s="242" t="s">
        <v>21</v>
      </c>
      <c r="L1070" s="73"/>
      <c r="M1070" s="247" t="s">
        <v>21</v>
      </c>
      <c r="N1070" s="248" t="s">
        <v>47</v>
      </c>
      <c r="O1070" s="48"/>
      <c r="P1070" s="249">
        <f>O1070*H1070</f>
        <v>0</v>
      </c>
      <c r="Q1070" s="249">
        <v>0</v>
      </c>
      <c r="R1070" s="249">
        <f>Q1070*H1070</f>
        <v>0</v>
      </c>
      <c r="S1070" s="249">
        <v>0</v>
      </c>
      <c r="T1070" s="250">
        <f>S1070*H1070</f>
        <v>0</v>
      </c>
      <c r="AR1070" s="25" t="s">
        <v>690</v>
      </c>
      <c r="AT1070" s="25" t="s">
        <v>418</v>
      </c>
      <c r="AU1070" s="25" t="s">
        <v>86</v>
      </c>
      <c r="AY1070" s="25" t="s">
        <v>414</v>
      </c>
      <c r="BE1070" s="251">
        <f>IF(N1070="základní",J1070,0)</f>
        <v>0</v>
      </c>
      <c r="BF1070" s="251">
        <f>IF(N1070="snížená",J1070,0)</f>
        <v>0</v>
      </c>
      <c r="BG1070" s="251">
        <f>IF(N1070="zákl. přenesená",J1070,0)</f>
        <v>0</v>
      </c>
      <c r="BH1070" s="251">
        <f>IF(N1070="sníž. přenesená",J1070,0)</f>
        <v>0</v>
      </c>
      <c r="BI1070" s="251">
        <f>IF(N1070="nulová",J1070,0)</f>
        <v>0</v>
      </c>
      <c r="BJ1070" s="25" t="s">
        <v>83</v>
      </c>
      <c r="BK1070" s="251">
        <f>ROUND(I1070*H1070,2)</f>
        <v>0</v>
      </c>
      <c r="BL1070" s="25" t="s">
        <v>690</v>
      </c>
      <c r="BM1070" s="25" t="s">
        <v>7718</v>
      </c>
    </row>
    <row r="1071" s="12" customFormat="1">
      <c r="B1071" s="255"/>
      <c r="C1071" s="256"/>
      <c r="D1071" s="252" t="s">
        <v>428</v>
      </c>
      <c r="E1071" s="257" t="s">
        <v>21</v>
      </c>
      <c r="F1071" s="258" t="s">
        <v>6992</v>
      </c>
      <c r="G1071" s="256"/>
      <c r="H1071" s="257" t="s">
        <v>21</v>
      </c>
      <c r="I1071" s="259"/>
      <c r="J1071" s="256"/>
      <c r="K1071" s="256"/>
      <c r="L1071" s="260"/>
      <c r="M1071" s="261"/>
      <c r="N1071" s="262"/>
      <c r="O1071" s="262"/>
      <c r="P1071" s="262"/>
      <c r="Q1071" s="262"/>
      <c r="R1071" s="262"/>
      <c r="S1071" s="262"/>
      <c r="T1071" s="263"/>
      <c r="AT1071" s="264" t="s">
        <v>428</v>
      </c>
      <c r="AU1071" s="264" t="s">
        <v>86</v>
      </c>
      <c r="AV1071" s="12" t="s">
        <v>83</v>
      </c>
      <c r="AW1071" s="12" t="s">
        <v>39</v>
      </c>
      <c r="AX1071" s="12" t="s">
        <v>76</v>
      </c>
      <c r="AY1071" s="264" t="s">
        <v>414</v>
      </c>
    </row>
    <row r="1072" s="13" customFormat="1">
      <c r="B1072" s="265"/>
      <c r="C1072" s="266"/>
      <c r="D1072" s="252" t="s">
        <v>428</v>
      </c>
      <c r="E1072" s="267" t="s">
        <v>21</v>
      </c>
      <c r="F1072" s="268" t="s">
        <v>2379</v>
      </c>
      <c r="G1072" s="266"/>
      <c r="H1072" s="269">
        <v>250</v>
      </c>
      <c r="I1072" s="270"/>
      <c r="J1072" s="266"/>
      <c r="K1072" s="266"/>
      <c r="L1072" s="271"/>
      <c r="M1072" s="272"/>
      <c r="N1072" s="273"/>
      <c r="O1072" s="273"/>
      <c r="P1072" s="273"/>
      <c r="Q1072" s="273"/>
      <c r="R1072" s="273"/>
      <c r="S1072" s="273"/>
      <c r="T1072" s="274"/>
      <c r="AT1072" s="275" t="s">
        <v>428</v>
      </c>
      <c r="AU1072" s="275" t="s">
        <v>86</v>
      </c>
      <c r="AV1072" s="13" t="s">
        <v>86</v>
      </c>
      <c r="AW1072" s="13" t="s">
        <v>39</v>
      </c>
      <c r="AX1072" s="13" t="s">
        <v>83</v>
      </c>
      <c r="AY1072" s="275" t="s">
        <v>414</v>
      </c>
    </row>
    <row r="1073" s="1" customFormat="1" ht="16.5" customHeight="1">
      <c r="B1073" s="47"/>
      <c r="C1073" s="240" t="s">
        <v>2522</v>
      </c>
      <c r="D1073" s="240" t="s">
        <v>418</v>
      </c>
      <c r="E1073" s="241" t="s">
        <v>7719</v>
      </c>
      <c r="F1073" s="242" t="s">
        <v>7161</v>
      </c>
      <c r="G1073" s="243" t="s">
        <v>145</v>
      </c>
      <c r="H1073" s="244">
        <v>116</v>
      </c>
      <c r="I1073" s="245"/>
      <c r="J1073" s="246">
        <f>ROUND(I1073*H1073,2)</f>
        <v>0</v>
      </c>
      <c r="K1073" s="242" t="s">
        <v>21</v>
      </c>
      <c r="L1073" s="73"/>
      <c r="M1073" s="247" t="s">
        <v>21</v>
      </c>
      <c r="N1073" s="248" t="s">
        <v>47</v>
      </c>
      <c r="O1073" s="48"/>
      <c r="P1073" s="249">
        <f>O1073*H1073</f>
        <v>0</v>
      </c>
      <c r="Q1073" s="249">
        <v>0</v>
      </c>
      <c r="R1073" s="249">
        <f>Q1073*H1073</f>
        <v>0</v>
      </c>
      <c r="S1073" s="249">
        <v>0</v>
      </c>
      <c r="T1073" s="250">
        <f>S1073*H1073</f>
        <v>0</v>
      </c>
      <c r="AR1073" s="25" t="s">
        <v>690</v>
      </c>
      <c r="AT1073" s="25" t="s">
        <v>418</v>
      </c>
      <c r="AU1073" s="25" t="s">
        <v>86</v>
      </c>
      <c r="AY1073" s="25" t="s">
        <v>414</v>
      </c>
      <c r="BE1073" s="251">
        <f>IF(N1073="základní",J1073,0)</f>
        <v>0</v>
      </c>
      <c r="BF1073" s="251">
        <f>IF(N1073="snížená",J1073,0)</f>
        <v>0</v>
      </c>
      <c r="BG1073" s="251">
        <f>IF(N1073="zákl. přenesená",J1073,0)</f>
        <v>0</v>
      </c>
      <c r="BH1073" s="251">
        <f>IF(N1073="sníž. přenesená",J1073,0)</f>
        <v>0</v>
      </c>
      <c r="BI1073" s="251">
        <f>IF(N1073="nulová",J1073,0)</f>
        <v>0</v>
      </c>
      <c r="BJ1073" s="25" t="s">
        <v>83</v>
      </c>
      <c r="BK1073" s="251">
        <f>ROUND(I1073*H1073,2)</f>
        <v>0</v>
      </c>
      <c r="BL1073" s="25" t="s">
        <v>690</v>
      </c>
      <c r="BM1073" s="25" t="s">
        <v>7720</v>
      </c>
    </row>
    <row r="1074" s="12" customFormat="1">
      <c r="B1074" s="255"/>
      <c r="C1074" s="256"/>
      <c r="D1074" s="252" t="s">
        <v>428</v>
      </c>
      <c r="E1074" s="257" t="s">
        <v>21</v>
      </c>
      <c r="F1074" s="258" t="s">
        <v>6992</v>
      </c>
      <c r="G1074" s="256"/>
      <c r="H1074" s="257" t="s">
        <v>21</v>
      </c>
      <c r="I1074" s="259"/>
      <c r="J1074" s="256"/>
      <c r="K1074" s="256"/>
      <c r="L1074" s="260"/>
      <c r="M1074" s="261"/>
      <c r="N1074" s="262"/>
      <c r="O1074" s="262"/>
      <c r="P1074" s="262"/>
      <c r="Q1074" s="262"/>
      <c r="R1074" s="262"/>
      <c r="S1074" s="262"/>
      <c r="T1074" s="263"/>
      <c r="AT1074" s="264" t="s">
        <v>428</v>
      </c>
      <c r="AU1074" s="264" t="s">
        <v>86</v>
      </c>
      <c r="AV1074" s="12" t="s">
        <v>83</v>
      </c>
      <c r="AW1074" s="12" t="s">
        <v>39</v>
      </c>
      <c r="AX1074" s="12" t="s">
        <v>76</v>
      </c>
      <c r="AY1074" s="264" t="s">
        <v>414</v>
      </c>
    </row>
    <row r="1075" s="13" customFormat="1">
      <c r="B1075" s="265"/>
      <c r="C1075" s="266"/>
      <c r="D1075" s="252" t="s">
        <v>428</v>
      </c>
      <c r="E1075" s="267" t="s">
        <v>21</v>
      </c>
      <c r="F1075" s="268" t="s">
        <v>1519</v>
      </c>
      <c r="G1075" s="266"/>
      <c r="H1075" s="269">
        <v>116</v>
      </c>
      <c r="I1075" s="270"/>
      <c r="J1075" s="266"/>
      <c r="K1075" s="266"/>
      <c r="L1075" s="271"/>
      <c r="M1075" s="272"/>
      <c r="N1075" s="273"/>
      <c r="O1075" s="273"/>
      <c r="P1075" s="273"/>
      <c r="Q1075" s="273"/>
      <c r="R1075" s="273"/>
      <c r="S1075" s="273"/>
      <c r="T1075" s="274"/>
      <c r="AT1075" s="275" t="s">
        <v>428</v>
      </c>
      <c r="AU1075" s="275" t="s">
        <v>86</v>
      </c>
      <c r="AV1075" s="13" t="s">
        <v>86</v>
      </c>
      <c r="AW1075" s="13" t="s">
        <v>39</v>
      </c>
      <c r="AX1075" s="13" t="s">
        <v>76</v>
      </c>
      <c r="AY1075" s="275" t="s">
        <v>414</v>
      </c>
    </row>
    <row r="1076" s="15" customFormat="1">
      <c r="B1076" s="287"/>
      <c r="C1076" s="288"/>
      <c r="D1076" s="252" t="s">
        <v>428</v>
      </c>
      <c r="E1076" s="289" t="s">
        <v>21</v>
      </c>
      <c r="F1076" s="290" t="s">
        <v>235</v>
      </c>
      <c r="G1076" s="288"/>
      <c r="H1076" s="291">
        <v>116</v>
      </c>
      <c r="I1076" s="292"/>
      <c r="J1076" s="288"/>
      <c r="K1076" s="288"/>
      <c r="L1076" s="293"/>
      <c r="M1076" s="294"/>
      <c r="N1076" s="295"/>
      <c r="O1076" s="295"/>
      <c r="P1076" s="295"/>
      <c r="Q1076" s="295"/>
      <c r="R1076" s="295"/>
      <c r="S1076" s="295"/>
      <c r="T1076" s="296"/>
      <c r="AT1076" s="297" t="s">
        <v>428</v>
      </c>
      <c r="AU1076" s="297" t="s">
        <v>86</v>
      </c>
      <c r="AV1076" s="15" t="s">
        <v>422</v>
      </c>
      <c r="AW1076" s="15" t="s">
        <v>39</v>
      </c>
      <c r="AX1076" s="15" t="s">
        <v>83</v>
      </c>
      <c r="AY1076" s="297" t="s">
        <v>414</v>
      </c>
    </row>
    <row r="1077" s="1" customFormat="1" ht="16.5" customHeight="1">
      <c r="B1077" s="47"/>
      <c r="C1077" s="240" t="s">
        <v>2527</v>
      </c>
      <c r="D1077" s="240" t="s">
        <v>418</v>
      </c>
      <c r="E1077" s="241" t="s">
        <v>7721</v>
      </c>
      <c r="F1077" s="242" t="s">
        <v>7722</v>
      </c>
      <c r="G1077" s="243" t="s">
        <v>145</v>
      </c>
      <c r="H1077" s="244">
        <v>4262</v>
      </c>
      <c r="I1077" s="245"/>
      <c r="J1077" s="246">
        <f>ROUND(I1077*H1077,2)</f>
        <v>0</v>
      </c>
      <c r="K1077" s="242" t="s">
        <v>21</v>
      </c>
      <c r="L1077" s="73"/>
      <c r="M1077" s="247" t="s">
        <v>21</v>
      </c>
      <c r="N1077" s="248" t="s">
        <v>47</v>
      </c>
      <c r="O1077" s="48"/>
      <c r="P1077" s="249">
        <f>O1077*H1077</f>
        <v>0</v>
      </c>
      <c r="Q1077" s="249">
        <v>0</v>
      </c>
      <c r="R1077" s="249">
        <f>Q1077*H1077</f>
        <v>0</v>
      </c>
      <c r="S1077" s="249">
        <v>0</v>
      </c>
      <c r="T1077" s="250">
        <f>S1077*H1077</f>
        <v>0</v>
      </c>
      <c r="AR1077" s="25" t="s">
        <v>690</v>
      </c>
      <c r="AT1077" s="25" t="s">
        <v>418</v>
      </c>
      <c r="AU1077" s="25" t="s">
        <v>86</v>
      </c>
      <c r="AY1077" s="25" t="s">
        <v>414</v>
      </c>
      <c r="BE1077" s="251">
        <f>IF(N1077="základní",J1077,0)</f>
        <v>0</v>
      </c>
      <c r="BF1077" s="251">
        <f>IF(N1077="snížená",J1077,0)</f>
        <v>0</v>
      </c>
      <c r="BG1077" s="251">
        <f>IF(N1077="zákl. přenesená",J1077,0)</f>
        <v>0</v>
      </c>
      <c r="BH1077" s="251">
        <f>IF(N1077="sníž. přenesená",J1077,0)</f>
        <v>0</v>
      </c>
      <c r="BI1077" s="251">
        <f>IF(N1077="nulová",J1077,0)</f>
        <v>0</v>
      </c>
      <c r="BJ1077" s="25" t="s">
        <v>83</v>
      </c>
      <c r="BK1077" s="251">
        <f>ROUND(I1077*H1077,2)</f>
        <v>0</v>
      </c>
      <c r="BL1077" s="25" t="s">
        <v>690</v>
      </c>
      <c r="BM1077" s="25" t="s">
        <v>7723</v>
      </c>
    </row>
    <row r="1078" s="12" customFormat="1">
      <c r="B1078" s="255"/>
      <c r="C1078" s="256"/>
      <c r="D1078" s="252" t="s">
        <v>428</v>
      </c>
      <c r="E1078" s="257" t="s">
        <v>21</v>
      </c>
      <c r="F1078" s="258" t="s">
        <v>6992</v>
      </c>
      <c r="G1078" s="256"/>
      <c r="H1078" s="257" t="s">
        <v>21</v>
      </c>
      <c r="I1078" s="259"/>
      <c r="J1078" s="256"/>
      <c r="K1078" s="256"/>
      <c r="L1078" s="260"/>
      <c r="M1078" s="261"/>
      <c r="N1078" s="262"/>
      <c r="O1078" s="262"/>
      <c r="P1078" s="262"/>
      <c r="Q1078" s="262"/>
      <c r="R1078" s="262"/>
      <c r="S1078" s="262"/>
      <c r="T1078" s="263"/>
      <c r="AT1078" s="264" t="s">
        <v>428</v>
      </c>
      <c r="AU1078" s="264" t="s">
        <v>86</v>
      </c>
      <c r="AV1078" s="12" t="s">
        <v>83</v>
      </c>
      <c r="AW1078" s="12" t="s">
        <v>39</v>
      </c>
      <c r="AX1078" s="12" t="s">
        <v>76</v>
      </c>
      <c r="AY1078" s="264" t="s">
        <v>414</v>
      </c>
    </row>
    <row r="1079" s="13" customFormat="1">
      <c r="B1079" s="265"/>
      <c r="C1079" s="266"/>
      <c r="D1079" s="252" t="s">
        <v>428</v>
      </c>
      <c r="E1079" s="267" t="s">
        <v>21</v>
      </c>
      <c r="F1079" s="268" t="s">
        <v>7166</v>
      </c>
      <c r="G1079" s="266"/>
      <c r="H1079" s="269">
        <v>4262</v>
      </c>
      <c r="I1079" s="270"/>
      <c r="J1079" s="266"/>
      <c r="K1079" s="266"/>
      <c r="L1079" s="271"/>
      <c r="M1079" s="272"/>
      <c r="N1079" s="273"/>
      <c r="O1079" s="273"/>
      <c r="P1079" s="273"/>
      <c r="Q1079" s="273"/>
      <c r="R1079" s="273"/>
      <c r="S1079" s="273"/>
      <c r="T1079" s="274"/>
      <c r="AT1079" s="275" t="s">
        <v>428</v>
      </c>
      <c r="AU1079" s="275" t="s">
        <v>86</v>
      </c>
      <c r="AV1079" s="13" t="s">
        <v>86</v>
      </c>
      <c r="AW1079" s="13" t="s">
        <v>39</v>
      </c>
      <c r="AX1079" s="13" t="s">
        <v>83</v>
      </c>
      <c r="AY1079" s="275" t="s">
        <v>414</v>
      </c>
    </row>
    <row r="1080" s="1" customFormat="1" ht="16.5" customHeight="1">
      <c r="B1080" s="47"/>
      <c r="C1080" s="240" t="s">
        <v>2534</v>
      </c>
      <c r="D1080" s="240" t="s">
        <v>418</v>
      </c>
      <c r="E1080" s="241" t="s">
        <v>7724</v>
      </c>
      <c r="F1080" s="242" t="s">
        <v>7725</v>
      </c>
      <c r="G1080" s="243" t="s">
        <v>145</v>
      </c>
      <c r="H1080" s="244">
        <v>3890</v>
      </c>
      <c r="I1080" s="245"/>
      <c r="J1080" s="246">
        <f>ROUND(I1080*H1080,2)</f>
        <v>0</v>
      </c>
      <c r="K1080" s="242" t="s">
        <v>21</v>
      </c>
      <c r="L1080" s="73"/>
      <c r="M1080" s="247" t="s">
        <v>21</v>
      </c>
      <c r="N1080" s="248" t="s">
        <v>47</v>
      </c>
      <c r="O1080" s="48"/>
      <c r="P1080" s="249">
        <f>O1080*H1080</f>
        <v>0</v>
      </c>
      <c r="Q1080" s="249">
        <v>0</v>
      </c>
      <c r="R1080" s="249">
        <f>Q1080*H1080</f>
        <v>0</v>
      </c>
      <c r="S1080" s="249">
        <v>0</v>
      </c>
      <c r="T1080" s="250">
        <f>S1080*H1080</f>
        <v>0</v>
      </c>
      <c r="AR1080" s="25" t="s">
        <v>690</v>
      </c>
      <c r="AT1080" s="25" t="s">
        <v>418</v>
      </c>
      <c r="AU1080" s="25" t="s">
        <v>86</v>
      </c>
      <c r="AY1080" s="25" t="s">
        <v>414</v>
      </c>
      <c r="BE1080" s="251">
        <f>IF(N1080="základní",J1080,0)</f>
        <v>0</v>
      </c>
      <c r="BF1080" s="251">
        <f>IF(N1080="snížená",J1080,0)</f>
        <v>0</v>
      </c>
      <c r="BG1080" s="251">
        <f>IF(N1080="zákl. přenesená",J1080,0)</f>
        <v>0</v>
      </c>
      <c r="BH1080" s="251">
        <f>IF(N1080="sníž. přenesená",J1080,0)</f>
        <v>0</v>
      </c>
      <c r="BI1080" s="251">
        <f>IF(N1080="nulová",J1080,0)</f>
        <v>0</v>
      </c>
      <c r="BJ1080" s="25" t="s">
        <v>83</v>
      </c>
      <c r="BK1080" s="251">
        <f>ROUND(I1080*H1080,2)</f>
        <v>0</v>
      </c>
      <c r="BL1080" s="25" t="s">
        <v>690</v>
      </c>
      <c r="BM1080" s="25" t="s">
        <v>7726</v>
      </c>
    </row>
    <row r="1081" s="12" customFormat="1">
      <c r="B1081" s="255"/>
      <c r="C1081" s="256"/>
      <c r="D1081" s="252" t="s">
        <v>428</v>
      </c>
      <c r="E1081" s="257" t="s">
        <v>21</v>
      </c>
      <c r="F1081" s="258" t="s">
        <v>6992</v>
      </c>
      <c r="G1081" s="256"/>
      <c r="H1081" s="257" t="s">
        <v>21</v>
      </c>
      <c r="I1081" s="259"/>
      <c r="J1081" s="256"/>
      <c r="K1081" s="256"/>
      <c r="L1081" s="260"/>
      <c r="M1081" s="261"/>
      <c r="N1081" s="262"/>
      <c r="O1081" s="262"/>
      <c r="P1081" s="262"/>
      <c r="Q1081" s="262"/>
      <c r="R1081" s="262"/>
      <c r="S1081" s="262"/>
      <c r="T1081" s="263"/>
      <c r="AT1081" s="264" t="s">
        <v>428</v>
      </c>
      <c r="AU1081" s="264" t="s">
        <v>86</v>
      </c>
      <c r="AV1081" s="12" t="s">
        <v>83</v>
      </c>
      <c r="AW1081" s="12" t="s">
        <v>39</v>
      </c>
      <c r="AX1081" s="12" t="s">
        <v>76</v>
      </c>
      <c r="AY1081" s="264" t="s">
        <v>414</v>
      </c>
    </row>
    <row r="1082" s="13" customFormat="1">
      <c r="B1082" s="265"/>
      <c r="C1082" s="266"/>
      <c r="D1082" s="252" t="s">
        <v>428</v>
      </c>
      <c r="E1082" s="267" t="s">
        <v>21</v>
      </c>
      <c r="F1082" s="268" t="s">
        <v>7170</v>
      </c>
      <c r="G1082" s="266"/>
      <c r="H1082" s="269">
        <v>3890</v>
      </c>
      <c r="I1082" s="270"/>
      <c r="J1082" s="266"/>
      <c r="K1082" s="266"/>
      <c r="L1082" s="271"/>
      <c r="M1082" s="272"/>
      <c r="N1082" s="273"/>
      <c r="O1082" s="273"/>
      <c r="P1082" s="273"/>
      <c r="Q1082" s="273"/>
      <c r="R1082" s="273"/>
      <c r="S1082" s="273"/>
      <c r="T1082" s="274"/>
      <c r="AT1082" s="275" t="s">
        <v>428</v>
      </c>
      <c r="AU1082" s="275" t="s">
        <v>86</v>
      </c>
      <c r="AV1082" s="13" t="s">
        <v>86</v>
      </c>
      <c r="AW1082" s="13" t="s">
        <v>39</v>
      </c>
      <c r="AX1082" s="13" t="s">
        <v>76</v>
      </c>
      <c r="AY1082" s="275" t="s">
        <v>414</v>
      </c>
    </row>
    <row r="1083" s="15" customFormat="1">
      <c r="B1083" s="287"/>
      <c r="C1083" s="288"/>
      <c r="D1083" s="252" t="s">
        <v>428</v>
      </c>
      <c r="E1083" s="289" t="s">
        <v>21</v>
      </c>
      <c r="F1083" s="290" t="s">
        <v>235</v>
      </c>
      <c r="G1083" s="288"/>
      <c r="H1083" s="291">
        <v>3890</v>
      </c>
      <c r="I1083" s="292"/>
      <c r="J1083" s="288"/>
      <c r="K1083" s="288"/>
      <c r="L1083" s="293"/>
      <c r="M1083" s="294"/>
      <c r="N1083" s="295"/>
      <c r="O1083" s="295"/>
      <c r="P1083" s="295"/>
      <c r="Q1083" s="295"/>
      <c r="R1083" s="295"/>
      <c r="S1083" s="295"/>
      <c r="T1083" s="296"/>
      <c r="AT1083" s="297" t="s">
        <v>428</v>
      </c>
      <c r="AU1083" s="297" t="s">
        <v>86</v>
      </c>
      <c r="AV1083" s="15" t="s">
        <v>422</v>
      </c>
      <c r="AW1083" s="15" t="s">
        <v>39</v>
      </c>
      <c r="AX1083" s="15" t="s">
        <v>83</v>
      </c>
      <c r="AY1083" s="297" t="s">
        <v>414</v>
      </c>
    </row>
    <row r="1084" s="1" customFormat="1" ht="16.5" customHeight="1">
      <c r="B1084" s="47"/>
      <c r="C1084" s="240" t="s">
        <v>2540</v>
      </c>
      <c r="D1084" s="240" t="s">
        <v>418</v>
      </c>
      <c r="E1084" s="241" t="s">
        <v>7727</v>
      </c>
      <c r="F1084" s="242" t="s">
        <v>7728</v>
      </c>
      <c r="G1084" s="243" t="s">
        <v>145</v>
      </c>
      <c r="H1084" s="244">
        <v>872</v>
      </c>
      <c r="I1084" s="245"/>
      <c r="J1084" s="246">
        <f>ROUND(I1084*H1084,2)</f>
        <v>0</v>
      </c>
      <c r="K1084" s="242" t="s">
        <v>21</v>
      </c>
      <c r="L1084" s="73"/>
      <c r="M1084" s="247" t="s">
        <v>21</v>
      </c>
      <c r="N1084" s="248" t="s">
        <v>47</v>
      </c>
      <c r="O1084" s="48"/>
      <c r="P1084" s="249">
        <f>O1084*H1084</f>
        <v>0</v>
      </c>
      <c r="Q1084" s="249">
        <v>0</v>
      </c>
      <c r="R1084" s="249">
        <f>Q1084*H1084</f>
        <v>0</v>
      </c>
      <c r="S1084" s="249">
        <v>0</v>
      </c>
      <c r="T1084" s="250">
        <f>S1084*H1084</f>
        <v>0</v>
      </c>
      <c r="AR1084" s="25" t="s">
        <v>690</v>
      </c>
      <c r="AT1084" s="25" t="s">
        <v>418</v>
      </c>
      <c r="AU1084" s="25" t="s">
        <v>86</v>
      </c>
      <c r="AY1084" s="25" t="s">
        <v>414</v>
      </c>
      <c r="BE1084" s="251">
        <f>IF(N1084="základní",J1084,0)</f>
        <v>0</v>
      </c>
      <c r="BF1084" s="251">
        <f>IF(N1084="snížená",J1084,0)</f>
        <v>0</v>
      </c>
      <c r="BG1084" s="251">
        <f>IF(N1084="zákl. přenesená",J1084,0)</f>
        <v>0</v>
      </c>
      <c r="BH1084" s="251">
        <f>IF(N1084="sníž. přenesená",J1084,0)</f>
        <v>0</v>
      </c>
      <c r="BI1084" s="251">
        <f>IF(N1084="nulová",J1084,0)</f>
        <v>0</v>
      </c>
      <c r="BJ1084" s="25" t="s">
        <v>83</v>
      </c>
      <c r="BK1084" s="251">
        <f>ROUND(I1084*H1084,2)</f>
        <v>0</v>
      </c>
      <c r="BL1084" s="25" t="s">
        <v>690</v>
      </c>
      <c r="BM1084" s="25" t="s">
        <v>7729</v>
      </c>
    </row>
    <row r="1085" s="12" customFormat="1">
      <c r="B1085" s="255"/>
      <c r="C1085" s="256"/>
      <c r="D1085" s="252" t="s">
        <v>428</v>
      </c>
      <c r="E1085" s="257" t="s">
        <v>21</v>
      </c>
      <c r="F1085" s="258" t="s">
        <v>6992</v>
      </c>
      <c r="G1085" s="256"/>
      <c r="H1085" s="257" t="s">
        <v>21</v>
      </c>
      <c r="I1085" s="259"/>
      <c r="J1085" s="256"/>
      <c r="K1085" s="256"/>
      <c r="L1085" s="260"/>
      <c r="M1085" s="261"/>
      <c r="N1085" s="262"/>
      <c r="O1085" s="262"/>
      <c r="P1085" s="262"/>
      <c r="Q1085" s="262"/>
      <c r="R1085" s="262"/>
      <c r="S1085" s="262"/>
      <c r="T1085" s="263"/>
      <c r="AT1085" s="264" t="s">
        <v>428</v>
      </c>
      <c r="AU1085" s="264" t="s">
        <v>86</v>
      </c>
      <c r="AV1085" s="12" t="s">
        <v>83</v>
      </c>
      <c r="AW1085" s="12" t="s">
        <v>39</v>
      </c>
      <c r="AX1085" s="12" t="s">
        <v>76</v>
      </c>
      <c r="AY1085" s="264" t="s">
        <v>414</v>
      </c>
    </row>
    <row r="1086" s="13" customFormat="1">
      <c r="B1086" s="265"/>
      <c r="C1086" s="266"/>
      <c r="D1086" s="252" t="s">
        <v>428</v>
      </c>
      <c r="E1086" s="267" t="s">
        <v>21</v>
      </c>
      <c r="F1086" s="268" t="s">
        <v>7174</v>
      </c>
      <c r="G1086" s="266"/>
      <c r="H1086" s="269">
        <v>872</v>
      </c>
      <c r="I1086" s="270"/>
      <c r="J1086" s="266"/>
      <c r="K1086" s="266"/>
      <c r="L1086" s="271"/>
      <c r="M1086" s="272"/>
      <c r="N1086" s="273"/>
      <c r="O1086" s="273"/>
      <c r="P1086" s="273"/>
      <c r="Q1086" s="273"/>
      <c r="R1086" s="273"/>
      <c r="S1086" s="273"/>
      <c r="T1086" s="274"/>
      <c r="AT1086" s="275" t="s">
        <v>428</v>
      </c>
      <c r="AU1086" s="275" t="s">
        <v>86</v>
      </c>
      <c r="AV1086" s="13" t="s">
        <v>86</v>
      </c>
      <c r="AW1086" s="13" t="s">
        <v>39</v>
      </c>
      <c r="AX1086" s="13" t="s">
        <v>83</v>
      </c>
      <c r="AY1086" s="275" t="s">
        <v>414</v>
      </c>
    </row>
    <row r="1087" s="1" customFormat="1" ht="16.5" customHeight="1">
      <c r="B1087" s="47"/>
      <c r="C1087" s="240" t="s">
        <v>2545</v>
      </c>
      <c r="D1087" s="240" t="s">
        <v>418</v>
      </c>
      <c r="E1087" s="241" t="s">
        <v>7730</v>
      </c>
      <c r="F1087" s="242" t="s">
        <v>7731</v>
      </c>
      <c r="G1087" s="243" t="s">
        <v>145</v>
      </c>
      <c r="H1087" s="244">
        <v>265</v>
      </c>
      <c r="I1087" s="245"/>
      <c r="J1087" s="246">
        <f>ROUND(I1087*H1087,2)</f>
        <v>0</v>
      </c>
      <c r="K1087" s="242" t="s">
        <v>21</v>
      </c>
      <c r="L1087" s="73"/>
      <c r="M1087" s="247" t="s">
        <v>21</v>
      </c>
      <c r="N1087" s="248" t="s">
        <v>47</v>
      </c>
      <c r="O1087" s="48"/>
      <c r="P1087" s="249">
        <f>O1087*H1087</f>
        <v>0</v>
      </c>
      <c r="Q1087" s="249">
        <v>0</v>
      </c>
      <c r="R1087" s="249">
        <f>Q1087*H1087</f>
        <v>0</v>
      </c>
      <c r="S1087" s="249">
        <v>0</v>
      </c>
      <c r="T1087" s="250">
        <f>S1087*H1087</f>
        <v>0</v>
      </c>
      <c r="AR1087" s="25" t="s">
        <v>690</v>
      </c>
      <c r="AT1087" s="25" t="s">
        <v>418</v>
      </c>
      <c r="AU1087" s="25" t="s">
        <v>86</v>
      </c>
      <c r="AY1087" s="25" t="s">
        <v>414</v>
      </c>
      <c r="BE1087" s="251">
        <f>IF(N1087="základní",J1087,0)</f>
        <v>0</v>
      </c>
      <c r="BF1087" s="251">
        <f>IF(N1087="snížená",J1087,0)</f>
        <v>0</v>
      </c>
      <c r="BG1087" s="251">
        <f>IF(N1087="zákl. přenesená",J1087,0)</f>
        <v>0</v>
      </c>
      <c r="BH1087" s="251">
        <f>IF(N1087="sníž. přenesená",J1087,0)</f>
        <v>0</v>
      </c>
      <c r="BI1087" s="251">
        <f>IF(N1087="nulová",J1087,0)</f>
        <v>0</v>
      </c>
      <c r="BJ1087" s="25" t="s">
        <v>83</v>
      </c>
      <c r="BK1087" s="251">
        <f>ROUND(I1087*H1087,2)</f>
        <v>0</v>
      </c>
      <c r="BL1087" s="25" t="s">
        <v>690</v>
      </c>
      <c r="BM1087" s="25" t="s">
        <v>7732</v>
      </c>
    </row>
    <row r="1088" s="12" customFormat="1">
      <c r="B1088" s="255"/>
      <c r="C1088" s="256"/>
      <c r="D1088" s="252" t="s">
        <v>428</v>
      </c>
      <c r="E1088" s="257" t="s">
        <v>21</v>
      </c>
      <c r="F1088" s="258" t="s">
        <v>6992</v>
      </c>
      <c r="G1088" s="256"/>
      <c r="H1088" s="257" t="s">
        <v>21</v>
      </c>
      <c r="I1088" s="259"/>
      <c r="J1088" s="256"/>
      <c r="K1088" s="256"/>
      <c r="L1088" s="260"/>
      <c r="M1088" s="261"/>
      <c r="N1088" s="262"/>
      <c r="O1088" s="262"/>
      <c r="P1088" s="262"/>
      <c r="Q1088" s="262"/>
      <c r="R1088" s="262"/>
      <c r="S1088" s="262"/>
      <c r="T1088" s="263"/>
      <c r="AT1088" s="264" t="s">
        <v>428</v>
      </c>
      <c r="AU1088" s="264" t="s">
        <v>86</v>
      </c>
      <c r="AV1088" s="12" t="s">
        <v>83</v>
      </c>
      <c r="AW1088" s="12" t="s">
        <v>39</v>
      </c>
      <c r="AX1088" s="12" t="s">
        <v>76</v>
      </c>
      <c r="AY1088" s="264" t="s">
        <v>414</v>
      </c>
    </row>
    <row r="1089" s="13" customFormat="1">
      <c r="B1089" s="265"/>
      <c r="C1089" s="266"/>
      <c r="D1089" s="252" t="s">
        <v>428</v>
      </c>
      <c r="E1089" s="267" t="s">
        <v>21</v>
      </c>
      <c r="F1089" s="268" t="s">
        <v>2481</v>
      </c>
      <c r="G1089" s="266"/>
      <c r="H1089" s="269">
        <v>265</v>
      </c>
      <c r="I1089" s="270"/>
      <c r="J1089" s="266"/>
      <c r="K1089" s="266"/>
      <c r="L1089" s="271"/>
      <c r="M1089" s="272"/>
      <c r="N1089" s="273"/>
      <c r="O1089" s="273"/>
      <c r="P1089" s="273"/>
      <c r="Q1089" s="273"/>
      <c r="R1089" s="273"/>
      <c r="S1089" s="273"/>
      <c r="T1089" s="274"/>
      <c r="AT1089" s="275" t="s">
        <v>428</v>
      </c>
      <c r="AU1089" s="275" t="s">
        <v>86</v>
      </c>
      <c r="AV1089" s="13" t="s">
        <v>86</v>
      </c>
      <c r="AW1089" s="13" t="s">
        <v>39</v>
      </c>
      <c r="AX1089" s="13" t="s">
        <v>76</v>
      </c>
      <c r="AY1089" s="275" t="s">
        <v>414</v>
      </c>
    </row>
    <row r="1090" s="15" customFormat="1">
      <c r="B1090" s="287"/>
      <c r="C1090" s="288"/>
      <c r="D1090" s="252" t="s">
        <v>428</v>
      </c>
      <c r="E1090" s="289" t="s">
        <v>21</v>
      </c>
      <c r="F1090" s="290" t="s">
        <v>235</v>
      </c>
      <c r="G1090" s="288"/>
      <c r="H1090" s="291">
        <v>265</v>
      </c>
      <c r="I1090" s="292"/>
      <c r="J1090" s="288"/>
      <c r="K1090" s="288"/>
      <c r="L1090" s="293"/>
      <c r="M1090" s="294"/>
      <c r="N1090" s="295"/>
      <c r="O1090" s="295"/>
      <c r="P1090" s="295"/>
      <c r="Q1090" s="295"/>
      <c r="R1090" s="295"/>
      <c r="S1090" s="295"/>
      <c r="T1090" s="296"/>
      <c r="AT1090" s="297" t="s">
        <v>428</v>
      </c>
      <c r="AU1090" s="297" t="s">
        <v>86</v>
      </c>
      <c r="AV1090" s="15" t="s">
        <v>422</v>
      </c>
      <c r="AW1090" s="15" t="s">
        <v>39</v>
      </c>
      <c r="AX1090" s="15" t="s">
        <v>83</v>
      </c>
      <c r="AY1090" s="297" t="s">
        <v>414</v>
      </c>
    </row>
    <row r="1091" s="1" customFormat="1" ht="16.5" customHeight="1">
      <c r="B1091" s="47"/>
      <c r="C1091" s="240" t="s">
        <v>2550</v>
      </c>
      <c r="D1091" s="240" t="s">
        <v>418</v>
      </c>
      <c r="E1091" s="241" t="s">
        <v>7733</v>
      </c>
      <c r="F1091" s="242" t="s">
        <v>7734</v>
      </c>
      <c r="G1091" s="243" t="s">
        <v>145</v>
      </c>
      <c r="H1091" s="244">
        <v>348</v>
      </c>
      <c r="I1091" s="245"/>
      <c r="J1091" s="246">
        <f>ROUND(I1091*H1091,2)</f>
        <v>0</v>
      </c>
      <c r="K1091" s="242" t="s">
        <v>21</v>
      </c>
      <c r="L1091" s="73"/>
      <c r="M1091" s="247" t="s">
        <v>21</v>
      </c>
      <c r="N1091" s="248" t="s">
        <v>47</v>
      </c>
      <c r="O1091" s="48"/>
      <c r="P1091" s="249">
        <f>O1091*H1091</f>
        <v>0</v>
      </c>
      <c r="Q1091" s="249">
        <v>0</v>
      </c>
      <c r="R1091" s="249">
        <f>Q1091*H1091</f>
        <v>0</v>
      </c>
      <c r="S1091" s="249">
        <v>0</v>
      </c>
      <c r="T1091" s="250">
        <f>S1091*H1091</f>
        <v>0</v>
      </c>
      <c r="AR1091" s="25" t="s">
        <v>690</v>
      </c>
      <c r="AT1091" s="25" t="s">
        <v>418</v>
      </c>
      <c r="AU1091" s="25" t="s">
        <v>86</v>
      </c>
      <c r="AY1091" s="25" t="s">
        <v>414</v>
      </c>
      <c r="BE1091" s="251">
        <f>IF(N1091="základní",J1091,0)</f>
        <v>0</v>
      </c>
      <c r="BF1091" s="251">
        <f>IF(N1091="snížená",J1091,0)</f>
        <v>0</v>
      </c>
      <c r="BG1091" s="251">
        <f>IF(N1091="zákl. přenesená",J1091,0)</f>
        <v>0</v>
      </c>
      <c r="BH1091" s="251">
        <f>IF(N1091="sníž. přenesená",J1091,0)</f>
        <v>0</v>
      </c>
      <c r="BI1091" s="251">
        <f>IF(N1091="nulová",J1091,0)</f>
        <v>0</v>
      </c>
      <c r="BJ1091" s="25" t="s">
        <v>83</v>
      </c>
      <c r="BK1091" s="251">
        <f>ROUND(I1091*H1091,2)</f>
        <v>0</v>
      </c>
      <c r="BL1091" s="25" t="s">
        <v>690</v>
      </c>
      <c r="BM1091" s="25" t="s">
        <v>7735</v>
      </c>
    </row>
    <row r="1092" s="12" customFormat="1">
      <c r="B1092" s="255"/>
      <c r="C1092" s="256"/>
      <c r="D1092" s="252" t="s">
        <v>428</v>
      </c>
      <c r="E1092" s="257" t="s">
        <v>21</v>
      </c>
      <c r="F1092" s="258" t="s">
        <v>6992</v>
      </c>
      <c r="G1092" s="256"/>
      <c r="H1092" s="257" t="s">
        <v>21</v>
      </c>
      <c r="I1092" s="259"/>
      <c r="J1092" s="256"/>
      <c r="K1092" s="256"/>
      <c r="L1092" s="260"/>
      <c r="M1092" s="261"/>
      <c r="N1092" s="262"/>
      <c r="O1092" s="262"/>
      <c r="P1092" s="262"/>
      <c r="Q1092" s="262"/>
      <c r="R1092" s="262"/>
      <c r="S1092" s="262"/>
      <c r="T1092" s="263"/>
      <c r="AT1092" s="264" t="s">
        <v>428</v>
      </c>
      <c r="AU1092" s="264" t="s">
        <v>86</v>
      </c>
      <c r="AV1092" s="12" t="s">
        <v>83</v>
      </c>
      <c r="AW1092" s="12" t="s">
        <v>39</v>
      </c>
      <c r="AX1092" s="12" t="s">
        <v>76</v>
      </c>
      <c r="AY1092" s="264" t="s">
        <v>414</v>
      </c>
    </row>
    <row r="1093" s="13" customFormat="1">
      <c r="B1093" s="265"/>
      <c r="C1093" s="266"/>
      <c r="D1093" s="252" t="s">
        <v>428</v>
      </c>
      <c r="E1093" s="267" t="s">
        <v>21</v>
      </c>
      <c r="F1093" s="268" t="s">
        <v>7181</v>
      </c>
      <c r="G1093" s="266"/>
      <c r="H1093" s="269">
        <v>348</v>
      </c>
      <c r="I1093" s="270"/>
      <c r="J1093" s="266"/>
      <c r="K1093" s="266"/>
      <c r="L1093" s="271"/>
      <c r="M1093" s="272"/>
      <c r="N1093" s="273"/>
      <c r="O1093" s="273"/>
      <c r="P1093" s="273"/>
      <c r="Q1093" s="273"/>
      <c r="R1093" s="273"/>
      <c r="S1093" s="273"/>
      <c r="T1093" s="274"/>
      <c r="AT1093" s="275" t="s">
        <v>428</v>
      </c>
      <c r="AU1093" s="275" t="s">
        <v>86</v>
      </c>
      <c r="AV1093" s="13" t="s">
        <v>86</v>
      </c>
      <c r="AW1093" s="13" t="s">
        <v>39</v>
      </c>
      <c r="AX1093" s="13" t="s">
        <v>83</v>
      </c>
      <c r="AY1093" s="275" t="s">
        <v>414</v>
      </c>
    </row>
    <row r="1094" s="1" customFormat="1" ht="16.5" customHeight="1">
      <c r="B1094" s="47"/>
      <c r="C1094" s="240" t="s">
        <v>2555</v>
      </c>
      <c r="D1094" s="240" t="s">
        <v>418</v>
      </c>
      <c r="E1094" s="241" t="s">
        <v>7736</v>
      </c>
      <c r="F1094" s="242" t="s">
        <v>7737</v>
      </c>
      <c r="G1094" s="243" t="s">
        <v>145</v>
      </c>
      <c r="H1094" s="244">
        <v>265</v>
      </c>
      <c r="I1094" s="245"/>
      <c r="J1094" s="246">
        <f>ROUND(I1094*H1094,2)</f>
        <v>0</v>
      </c>
      <c r="K1094" s="242" t="s">
        <v>21</v>
      </c>
      <c r="L1094" s="73"/>
      <c r="M1094" s="247" t="s">
        <v>21</v>
      </c>
      <c r="N1094" s="248" t="s">
        <v>47</v>
      </c>
      <c r="O1094" s="48"/>
      <c r="P1094" s="249">
        <f>O1094*H1094</f>
        <v>0</v>
      </c>
      <c r="Q1094" s="249">
        <v>0</v>
      </c>
      <c r="R1094" s="249">
        <f>Q1094*H1094</f>
        <v>0</v>
      </c>
      <c r="S1094" s="249">
        <v>0</v>
      </c>
      <c r="T1094" s="250">
        <f>S1094*H1094</f>
        <v>0</v>
      </c>
      <c r="AR1094" s="25" t="s">
        <v>690</v>
      </c>
      <c r="AT1094" s="25" t="s">
        <v>418</v>
      </c>
      <c r="AU1094" s="25" t="s">
        <v>86</v>
      </c>
      <c r="AY1094" s="25" t="s">
        <v>414</v>
      </c>
      <c r="BE1094" s="251">
        <f>IF(N1094="základní",J1094,0)</f>
        <v>0</v>
      </c>
      <c r="BF1094" s="251">
        <f>IF(N1094="snížená",J1094,0)</f>
        <v>0</v>
      </c>
      <c r="BG1094" s="251">
        <f>IF(N1094="zákl. přenesená",J1094,0)</f>
        <v>0</v>
      </c>
      <c r="BH1094" s="251">
        <f>IF(N1094="sníž. přenesená",J1094,0)</f>
        <v>0</v>
      </c>
      <c r="BI1094" s="251">
        <f>IF(N1094="nulová",J1094,0)</f>
        <v>0</v>
      </c>
      <c r="BJ1094" s="25" t="s">
        <v>83</v>
      </c>
      <c r="BK1094" s="251">
        <f>ROUND(I1094*H1094,2)</f>
        <v>0</v>
      </c>
      <c r="BL1094" s="25" t="s">
        <v>690</v>
      </c>
      <c r="BM1094" s="25" t="s">
        <v>7738</v>
      </c>
    </row>
    <row r="1095" s="12" customFormat="1">
      <c r="B1095" s="255"/>
      <c r="C1095" s="256"/>
      <c r="D1095" s="252" t="s">
        <v>428</v>
      </c>
      <c r="E1095" s="257" t="s">
        <v>21</v>
      </c>
      <c r="F1095" s="258" t="s">
        <v>6992</v>
      </c>
      <c r="G1095" s="256"/>
      <c r="H1095" s="257" t="s">
        <v>21</v>
      </c>
      <c r="I1095" s="259"/>
      <c r="J1095" s="256"/>
      <c r="K1095" s="256"/>
      <c r="L1095" s="260"/>
      <c r="M1095" s="261"/>
      <c r="N1095" s="262"/>
      <c r="O1095" s="262"/>
      <c r="P1095" s="262"/>
      <c r="Q1095" s="262"/>
      <c r="R1095" s="262"/>
      <c r="S1095" s="262"/>
      <c r="T1095" s="263"/>
      <c r="AT1095" s="264" t="s">
        <v>428</v>
      </c>
      <c r="AU1095" s="264" t="s">
        <v>86</v>
      </c>
      <c r="AV1095" s="12" t="s">
        <v>83</v>
      </c>
      <c r="AW1095" s="12" t="s">
        <v>39</v>
      </c>
      <c r="AX1095" s="12" t="s">
        <v>76</v>
      </c>
      <c r="AY1095" s="264" t="s">
        <v>414</v>
      </c>
    </row>
    <row r="1096" s="13" customFormat="1">
      <c r="B1096" s="265"/>
      <c r="C1096" s="266"/>
      <c r="D1096" s="252" t="s">
        <v>428</v>
      </c>
      <c r="E1096" s="267" t="s">
        <v>21</v>
      </c>
      <c r="F1096" s="268" t="s">
        <v>2481</v>
      </c>
      <c r="G1096" s="266"/>
      <c r="H1096" s="269">
        <v>265</v>
      </c>
      <c r="I1096" s="270"/>
      <c r="J1096" s="266"/>
      <c r="K1096" s="266"/>
      <c r="L1096" s="271"/>
      <c r="M1096" s="272"/>
      <c r="N1096" s="273"/>
      <c r="O1096" s="273"/>
      <c r="P1096" s="273"/>
      <c r="Q1096" s="273"/>
      <c r="R1096" s="273"/>
      <c r="S1096" s="273"/>
      <c r="T1096" s="274"/>
      <c r="AT1096" s="275" t="s">
        <v>428</v>
      </c>
      <c r="AU1096" s="275" t="s">
        <v>86</v>
      </c>
      <c r="AV1096" s="13" t="s">
        <v>86</v>
      </c>
      <c r="AW1096" s="13" t="s">
        <v>39</v>
      </c>
      <c r="AX1096" s="13" t="s">
        <v>76</v>
      </c>
      <c r="AY1096" s="275" t="s">
        <v>414</v>
      </c>
    </row>
    <row r="1097" s="15" customFormat="1">
      <c r="B1097" s="287"/>
      <c r="C1097" s="288"/>
      <c r="D1097" s="252" t="s">
        <v>428</v>
      </c>
      <c r="E1097" s="289" t="s">
        <v>21</v>
      </c>
      <c r="F1097" s="290" t="s">
        <v>235</v>
      </c>
      <c r="G1097" s="288"/>
      <c r="H1097" s="291">
        <v>265</v>
      </c>
      <c r="I1097" s="292"/>
      <c r="J1097" s="288"/>
      <c r="K1097" s="288"/>
      <c r="L1097" s="293"/>
      <c r="M1097" s="294"/>
      <c r="N1097" s="295"/>
      <c r="O1097" s="295"/>
      <c r="P1097" s="295"/>
      <c r="Q1097" s="295"/>
      <c r="R1097" s="295"/>
      <c r="S1097" s="295"/>
      <c r="T1097" s="296"/>
      <c r="AT1097" s="297" t="s">
        <v>428</v>
      </c>
      <c r="AU1097" s="297" t="s">
        <v>86</v>
      </c>
      <c r="AV1097" s="15" t="s">
        <v>422</v>
      </c>
      <c r="AW1097" s="15" t="s">
        <v>39</v>
      </c>
      <c r="AX1097" s="15" t="s">
        <v>83</v>
      </c>
      <c r="AY1097" s="297" t="s">
        <v>414</v>
      </c>
    </row>
    <row r="1098" s="1" customFormat="1" ht="16.5" customHeight="1">
      <c r="B1098" s="47"/>
      <c r="C1098" s="240" t="s">
        <v>2561</v>
      </c>
      <c r="D1098" s="240" t="s">
        <v>418</v>
      </c>
      <c r="E1098" s="241" t="s">
        <v>7739</v>
      </c>
      <c r="F1098" s="242" t="s">
        <v>7740</v>
      </c>
      <c r="G1098" s="243" t="s">
        <v>4084</v>
      </c>
      <c r="H1098" s="244">
        <v>142</v>
      </c>
      <c r="I1098" s="245"/>
      <c r="J1098" s="246">
        <f>ROUND(I1098*H1098,2)</f>
        <v>0</v>
      </c>
      <c r="K1098" s="242" t="s">
        <v>21</v>
      </c>
      <c r="L1098" s="73"/>
      <c r="M1098" s="247" t="s">
        <v>21</v>
      </c>
      <c r="N1098" s="248" t="s">
        <v>47</v>
      </c>
      <c r="O1098" s="48"/>
      <c r="P1098" s="249">
        <f>O1098*H1098</f>
        <v>0</v>
      </c>
      <c r="Q1098" s="249">
        <v>0</v>
      </c>
      <c r="R1098" s="249">
        <f>Q1098*H1098</f>
        <v>0</v>
      </c>
      <c r="S1098" s="249">
        <v>0</v>
      </c>
      <c r="T1098" s="250">
        <f>S1098*H1098</f>
        <v>0</v>
      </c>
      <c r="AR1098" s="25" t="s">
        <v>690</v>
      </c>
      <c r="AT1098" s="25" t="s">
        <v>418</v>
      </c>
      <c r="AU1098" s="25" t="s">
        <v>86</v>
      </c>
      <c r="AY1098" s="25" t="s">
        <v>414</v>
      </c>
      <c r="BE1098" s="251">
        <f>IF(N1098="základní",J1098,0)</f>
        <v>0</v>
      </c>
      <c r="BF1098" s="251">
        <f>IF(N1098="snížená",J1098,0)</f>
        <v>0</v>
      </c>
      <c r="BG1098" s="251">
        <f>IF(N1098="zákl. přenesená",J1098,0)</f>
        <v>0</v>
      </c>
      <c r="BH1098" s="251">
        <f>IF(N1098="sníž. přenesená",J1098,0)</f>
        <v>0</v>
      </c>
      <c r="BI1098" s="251">
        <f>IF(N1098="nulová",J1098,0)</f>
        <v>0</v>
      </c>
      <c r="BJ1098" s="25" t="s">
        <v>83</v>
      </c>
      <c r="BK1098" s="251">
        <f>ROUND(I1098*H1098,2)</f>
        <v>0</v>
      </c>
      <c r="BL1098" s="25" t="s">
        <v>690</v>
      </c>
      <c r="BM1098" s="25" t="s">
        <v>7741</v>
      </c>
    </row>
    <row r="1099" s="12" customFormat="1">
      <c r="B1099" s="255"/>
      <c r="C1099" s="256"/>
      <c r="D1099" s="252" t="s">
        <v>428</v>
      </c>
      <c r="E1099" s="257" t="s">
        <v>21</v>
      </c>
      <c r="F1099" s="258" t="s">
        <v>6992</v>
      </c>
      <c r="G1099" s="256"/>
      <c r="H1099" s="257" t="s">
        <v>21</v>
      </c>
      <c r="I1099" s="259"/>
      <c r="J1099" s="256"/>
      <c r="K1099" s="256"/>
      <c r="L1099" s="260"/>
      <c r="M1099" s="261"/>
      <c r="N1099" s="262"/>
      <c r="O1099" s="262"/>
      <c r="P1099" s="262"/>
      <c r="Q1099" s="262"/>
      <c r="R1099" s="262"/>
      <c r="S1099" s="262"/>
      <c r="T1099" s="263"/>
      <c r="AT1099" s="264" t="s">
        <v>428</v>
      </c>
      <c r="AU1099" s="264" t="s">
        <v>86</v>
      </c>
      <c r="AV1099" s="12" t="s">
        <v>83</v>
      </c>
      <c r="AW1099" s="12" t="s">
        <v>39</v>
      </c>
      <c r="AX1099" s="12" t="s">
        <v>76</v>
      </c>
      <c r="AY1099" s="264" t="s">
        <v>414</v>
      </c>
    </row>
    <row r="1100" s="13" customFormat="1">
      <c r="B1100" s="265"/>
      <c r="C1100" s="266"/>
      <c r="D1100" s="252" t="s">
        <v>428</v>
      </c>
      <c r="E1100" s="267" t="s">
        <v>21</v>
      </c>
      <c r="F1100" s="268" t="s">
        <v>7188</v>
      </c>
      <c r="G1100" s="266"/>
      <c r="H1100" s="269">
        <v>142</v>
      </c>
      <c r="I1100" s="270"/>
      <c r="J1100" s="266"/>
      <c r="K1100" s="266"/>
      <c r="L1100" s="271"/>
      <c r="M1100" s="272"/>
      <c r="N1100" s="273"/>
      <c r="O1100" s="273"/>
      <c r="P1100" s="273"/>
      <c r="Q1100" s="273"/>
      <c r="R1100" s="273"/>
      <c r="S1100" s="273"/>
      <c r="T1100" s="274"/>
      <c r="AT1100" s="275" t="s">
        <v>428</v>
      </c>
      <c r="AU1100" s="275" t="s">
        <v>86</v>
      </c>
      <c r="AV1100" s="13" t="s">
        <v>86</v>
      </c>
      <c r="AW1100" s="13" t="s">
        <v>39</v>
      </c>
      <c r="AX1100" s="13" t="s">
        <v>83</v>
      </c>
      <c r="AY1100" s="275" t="s">
        <v>414</v>
      </c>
    </row>
    <row r="1101" s="1" customFormat="1" ht="16.5" customHeight="1">
      <c r="B1101" s="47"/>
      <c r="C1101" s="240" t="s">
        <v>2566</v>
      </c>
      <c r="D1101" s="240" t="s">
        <v>418</v>
      </c>
      <c r="E1101" s="241" t="s">
        <v>7742</v>
      </c>
      <c r="F1101" s="242" t="s">
        <v>7743</v>
      </c>
      <c r="G1101" s="243" t="s">
        <v>4084</v>
      </c>
      <c r="H1101" s="244">
        <v>4260</v>
      </c>
      <c r="I1101" s="245"/>
      <c r="J1101" s="246">
        <f>ROUND(I1101*H1101,2)</f>
        <v>0</v>
      </c>
      <c r="K1101" s="242" t="s">
        <v>21</v>
      </c>
      <c r="L1101" s="73"/>
      <c r="M1101" s="247" t="s">
        <v>21</v>
      </c>
      <c r="N1101" s="248" t="s">
        <v>47</v>
      </c>
      <c r="O1101" s="48"/>
      <c r="P1101" s="249">
        <f>O1101*H1101</f>
        <v>0</v>
      </c>
      <c r="Q1101" s="249">
        <v>0</v>
      </c>
      <c r="R1101" s="249">
        <f>Q1101*H1101</f>
        <v>0</v>
      </c>
      <c r="S1101" s="249">
        <v>0</v>
      </c>
      <c r="T1101" s="250">
        <f>S1101*H1101</f>
        <v>0</v>
      </c>
      <c r="AR1101" s="25" t="s">
        <v>690</v>
      </c>
      <c r="AT1101" s="25" t="s">
        <v>418</v>
      </c>
      <c r="AU1101" s="25" t="s">
        <v>86</v>
      </c>
      <c r="AY1101" s="25" t="s">
        <v>414</v>
      </c>
      <c r="BE1101" s="251">
        <f>IF(N1101="základní",J1101,0)</f>
        <v>0</v>
      </c>
      <c r="BF1101" s="251">
        <f>IF(N1101="snížená",J1101,0)</f>
        <v>0</v>
      </c>
      <c r="BG1101" s="251">
        <f>IF(N1101="zákl. přenesená",J1101,0)</f>
        <v>0</v>
      </c>
      <c r="BH1101" s="251">
        <f>IF(N1101="sníž. přenesená",J1101,0)</f>
        <v>0</v>
      </c>
      <c r="BI1101" s="251">
        <f>IF(N1101="nulová",J1101,0)</f>
        <v>0</v>
      </c>
      <c r="BJ1101" s="25" t="s">
        <v>83</v>
      </c>
      <c r="BK1101" s="251">
        <f>ROUND(I1101*H1101,2)</f>
        <v>0</v>
      </c>
      <c r="BL1101" s="25" t="s">
        <v>690</v>
      </c>
      <c r="BM1101" s="25" t="s">
        <v>7744</v>
      </c>
    </row>
    <row r="1102" s="12" customFormat="1">
      <c r="B1102" s="255"/>
      <c r="C1102" s="256"/>
      <c r="D1102" s="252" t="s">
        <v>428</v>
      </c>
      <c r="E1102" s="257" t="s">
        <v>21</v>
      </c>
      <c r="F1102" s="258" t="s">
        <v>6992</v>
      </c>
      <c r="G1102" s="256"/>
      <c r="H1102" s="257" t="s">
        <v>21</v>
      </c>
      <c r="I1102" s="259"/>
      <c r="J1102" s="256"/>
      <c r="K1102" s="256"/>
      <c r="L1102" s="260"/>
      <c r="M1102" s="261"/>
      <c r="N1102" s="262"/>
      <c r="O1102" s="262"/>
      <c r="P1102" s="262"/>
      <c r="Q1102" s="262"/>
      <c r="R1102" s="262"/>
      <c r="S1102" s="262"/>
      <c r="T1102" s="263"/>
      <c r="AT1102" s="264" t="s">
        <v>428</v>
      </c>
      <c r="AU1102" s="264" t="s">
        <v>86</v>
      </c>
      <c r="AV1102" s="12" t="s">
        <v>83</v>
      </c>
      <c r="AW1102" s="12" t="s">
        <v>39</v>
      </c>
      <c r="AX1102" s="12" t="s">
        <v>76</v>
      </c>
      <c r="AY1102" s="264" t="s">
        <v>414</v>
      </c>
    </row>
    <row r="1103" s="13" customFormat="1">
      <c r="B1103" s="265"/>
      <c r="C1103" s="266"/>
      <c r="D1103" s="252" t="s">
        <v>428</v>
      </c>
      <c r="E1103" s="267" t="s">
        <v>21</v>
      </c>
      <c r="F1103" s="268" t="s">
        <v>7192</v>
      </c>
      <c r="G1103" s="266"/>
      <c r="H1103" s="269">
        <v>4260</v>
      </c>
      <c r="I1103" s="270"/>
      <c r="J1103" s="266"/>
      <c r="K1103" s="266"/>
      <c r="L1103" s="271"/>
      <c r="M1103" s="272"/>
      <c r="N1103" s="273"/>
      <c r="O1103" s="273"/>
      <c r="P1103" s="273"/>
      <c r="Q1103" s="273"/>
      <c r="R1103" s="273"/>
      <c r="S1103" s="273"/>
      <c r="T1103" s="274"/>
      <c r="AT1103" s="275" t="s">
        <v>428</v>
      </c>
      <c r="AU1103" s="275" t="s">
        <v>86</v>
      </c>
      <c r="AV1103" s="13" t="s">
        <v>86</v>
      </c>
      <c r="AW1103" s="13" t="s">
        <v>39</v>
      </c>
      <c r="AX1103" s="13" t="s">
        <v>76</v>
      </c>
      <c r="AY1103" s="275" t="s">
        <v>414</v>
      </c>
    </row>
    <row r="1104" s="15" customFormat="1">
      <c r="B1104" s="287"/>
      <c r="C1104" s="288"/>
      <c r="D1104" s="252" t="s">
        <v>428</v>
      </c>
      <c r="E1104" s="289" t="s">
        <v>21</v>
      </c>
      <c r="F1104" s="290" t="s">
        <v>235</v>
      </c>
      <c r="G1104" s="288"/>
      <c r="H1104" s="291">
        <v>4260</v>
      </c>
      <c r="I1104" s="292"/>
      <c r="J1104" s="288"/>
      <c r="K1104" s="288"/>
      <c r="L1104" s="293"/>
      <c r="M1104" s="294"/>
      <c r="N1104" s="295"/>
      <c r="O1104" s="295"/>
      <c r="P1104" s="295"/>
      <c r="Q1104" s="295"/>
      <c r="R1104" s="295"/>
      <c r="S1104" s="295"/>
      <c r="T1104" s="296"/>
      <c r="AT1104" s="297" t="s">
        <v>428</v>
      </c>
      <c r="AU1104" s="297" t="s">
        <v>86</v>
      </c>
      <c r="AV1104" s="15" t="s">
        <v>422</v>
      </c>
      <c r="AW1104" s="15" t="s">
        <v>39</v>
      </c>
      <c r="AX1104" s="15" t="s">
        <v>83</v>
      </c>
      <c r="AY1104" s="297" t="s">
        <v>414</v>
      </c>
    </row>
    <row r="1105" s="1" customFormat="1" ht="16.5" customHeight="1">
      <c r="B1105" s="47"/>
      <c r="C1105" s="240" t="s">
        <v>2571</v>
      </c>
      <c r="D1105" s="240" t="s">
        <v>418</v>
      </c>
      <c r="E1105" s="241" t="s">
        <v>7745</v>
      </c>
      <c r="F1105" s="242" t="s">
        <v>7746</v>
      </c>
      <c r="G1105" s="243" t="s">
        <v>4084</v>
      </c>
      <c r="H1105" s="244">
        <v>2540</v>
      </c>
      <c r="I1105" s="245"/>
      <c r="J1105" s="246">
        <f>ROUND(I1105*H1105,2)</f>
        <v>0</v>
      </c>
      <c r="K1105" s="242" t="s">
        <v>21</v>
      </c>
      <c r="L1105" s="73"/>
      <c r="M1105" s="247" t="s">
        <v>21</v>
      </c>
      <c r="N1105" s="248" t="s">
        <v>47</v>
      </c>
      <c r="O1105" s="48"/>
      <c r="P1105" s="249">
        <f>O1105*H1105</f>
        <v>0</v>
      </c>
      <c r="Q1105" s="249">
        <v>0</v>
      </c>
      <c r="R1105" s="249">
        <f>Q1105*H1105</f>
        <v>0</v>
      </c>
      <c r="S1105" s="249">
        <v>0</v>
      </c>
      <c r="T1105" s="250">
        <f>S1105*H1105</f>
        <v>0</v>
      </c>
      <c r="AR1105" s="25" t="s">
        <v>690</v>
      </c>
      <c r="AT1105" s="25" t="s">
        <v>418</v>
      </c>
      <c r="AU1105" s="25" t="s">
        <v>86</v>
      </c>
      <c r="AY1105" s="25" t="s">
        <v>414</v>
      </c>
      <c r="BE1105" s="251">
        <f>IF(N1105="základní",J1105,0)</f>
        <v>0</v>
      </c>
      <c r="BF1105" s="251">
        <f>IF(N1105="snížená",J1105,0)</f>
        <v>0</v>
      </c>
      <c r="BG1105" s="251">
        <f>IF(N1105="zákl. přenesená",J1105,0)</f>
        <v>0</v>
      </c>
      <c r="BH1105" s="251">
        <f>IF(N1105="sníž. přenesená",J1105,0)</f>
        <v>0</v>
      </c>
      <c r="BI1105" s="251">
        <f>IF(N1105="nulová",J1105,0)</f>
        <v>0</v>
      </c>
      <c r="BJ1105" s="25" t="s">
        <v>83</v>
      </c>
      <c r="BK1105" s="251">
        <f>ROUND(I1105*H1105,2)</f>
        <v>0</v>
      </c>
      <c r="BL1105" s="25" t="s">
        <v>690</v>
      </c>
      <c r="BM1105" s="25" t="s">
        <v>7747</v>
      </c>
    </row>
    <row r="1106" s="12" customFormat="1">
      <c r="B1106" s="255"/>
      <c r="C1106" s="256"/>
      <c r="D1106" s="252" t="s">
        <v>428</v>
      </c>
      <c r="E1106" s="257" t="s">
        <v>21</v>
      </c>
      <c r="F1106" s="258" t="s">
        <v>6992</v>
      </c>
      <c r="G1106" s="256"/>
      <c r="H1106" s="257" t="s">
        <v>21</v>
      </c>
      <c r="I1106" s="259"/>
      <c r="J1106" s="256"/>
      <c r="K1106" s="256"/>
      <c r="L1106" s="260"/>
      <c r="M1106" s="261"/>
      <c r="N1106" s="262"/>
      <c r="O1106" s="262"/>
      <c r="P1106" s="262"/>
      <c r="Q1106" s="262"/>
      <c r="R1106" s="262"/>
      <c r="S1106" s="262"/>
      <c r="T1106" s="263"/>
      <c r="AT1106" s="264" t="s">
        <v>428</v>
      </c>
      <c r="AU1106" s="264" t="s">
        <v>86</v>
      </c>
      <c r="AV1106" s="12" t="s">
        <v>83</v>
      </c>
      <c r="AW1106" s="12" t="s">
        <v>39</v>
      </c>
      <c r="AX1106" s="12" t="s">
        <v>76</v>
      </c>
      <c r="AY1106" s="264" t="s">
        <v>414</v>
      </c>
    </row>
    <row r="1107" s="13" customFormat="1">
      <c r="B1107" s="265"/>
      <c r="C1107" s="266"/>
      <c r="D1107" s="252" t="s">
        <v>428</v>
      </c>
      <c r="E1107" s="267" t="s">
        <v>21</v>
      </c>
      <c r="F1107" s="268" t="s">
        <v>7196</v>
      </c>
      <c r="G1107" s="266"/>
      <c r="H1107" s="269">
        <v>2540</v>
      </c>
      <c r="I1107" s="270"/>
      <c r="J1107" s="266"/>
      <c r="K1107" s="266"/>
      <c r="L1107" s="271"/>
      <c r="M1107" s="272"/>
      <c r="N1107" s="273"/>
      <c r="O1107" s="273"/>
      <c r="P1107" s="273"/>
      <c r="Q1107" s="273"/>
      <c r="R1107" s="273"/>
      <c r="S1107" s="273"/>
      <c r="T1107" s="274"/>
      <c r="AT1107" s="275" t="s">
        <v>428</v>
      </c>
      <c r="AU1107" s="275" t="s">
        <v>86</v>
      </c>
      <c r="AV1107" s="13" t="s">
        <v>86</v>
      </c>
      <c r="AW1107" s="13" t="s">
        <v>39</v>
      </c>
      <c r="AX1107" s="13" t="s">
        <v>83</v>
      </c>
      <c r="AY1107" s="275" t="s">
        <v>414</v>
      </c>
    </row>
    <row r="1108" s="1" customFormat="1" ht="25.5" customHeight="1">
      <c r="B1108" s="47"/>
      <c r="C1108" s="240" t="s">
        <v>2576</v>
      </c>
      <c r="D1108" s="240" t="s">
        <v>418</v>
      </c>
      <c r="E1108" s="241" t="s">
        <v>7748</v>
      </c>
      <c r="F1108" s="242" t="s">
        <v>7198</v>
      </c>
      <c r="G1108" s="243" t="s">
        <v>4084</v>
      </c>
      <c r="H1108" s="244">
        <v>860</v>
      </c>
      <c r="I1108" s="245"/>
      <c r="J1108" s="246">
        <f>ROUND(I1108*H1108,2)</f>
        <v>0</v>
      </c>
      <c r="K1108" s="242" t="s">
        <v>21</v>
      </c>
      <c r="L1108" s="73"/>
      <c r="M1108" s="247" t="s">
        <v>21</v>
      </c>
      <c r="N1108" s="248" t="s">
        <v>47</v>
      </c>
      <c r="O1108" s="48"/>
      <c r="P1108" s="249">
        <f>O1108*H1108</f>
        <v>0</v>
      </c>
      <c r="Q1108" s="249">
        <v>0</v>
      </c>
      <c r="R1108" s="249">
        <f>Q1108*H1108</f>
        <v>0</v>
      </c>
      <c r="S1108" s="249">
        <v>0</v>
      </c>
      <c r="T1108" s="250">
        <f>S1108*H1108</f>
        <v>0</v>
      </c>
      <c r="AR1108" s="25" t="s">
        <v>690</v>
      </c>
      <c r="AT1108" s="25" t="s">
        <v>418</v>
      </c>
      <c r="AU1108" s="25" t="s">
        <v>86</v>
      </c>
      <c r="AY1108" s="25" t="s">
        <v>414</v>
      </c>
      <c r="BE1108" s="251">
        <f>IF(N1108="základní",J1108,0)</f>
        <v>0</v>
      </c>
      <c r="BF1108" s="251">
        <f>IF(N1108="snížená",J1108,0)</f>
        <v>0</v>
      </c>
      <c r="BG1108" s="251">
        <f>IF(N1108="zákl. přenesená",J1108,0)</f>
        <v>0</v>
      </c>
      <c r="BH1108" s="251">
        <f>IF(N1108="sníž. přenesená",J1108,0)</f>
        <v>0</v>
      </c>
      <c r="BI1108" s="251">
        <f>IF(N1108="nulová",J1108,0)</f>
        <v>0</v>
      </c>
      <c r="BJ1108" s="25" t="s">
        <v>83</v>
      </c>
      <c r="BK1108" s="251">
        <f>ROUND(I1108*H1108,2)</f>
        <v>0</v>
      </c>
      <c r="BL1108" s="25" t="s">
        <v>690</v>
      </c>
      <c r="BM1108" s="25" t="s">
        <v>7749</v>
      </c>
    </row>
    <row r="1109" s="12" customFormat="1">
      <c r="B1109" s="255"/>
      <c r="C1109" s="256"/>
      <c r="D1109" s="252" t="s">
        <v>428</v>
      </c>
      <c r="E1109" s="257" t="s">
        <v>21</v>
      </c>
      <c r="F1109" s="258" t="s">
        <v>6992</v>
      </c>
      <c r="G1109" s="256"/>
      <c r="H1109" s="257" t="s">
        <v>21</v>
      </c>
      <c r="I1109" s="259"/>
      <c r="J1109" s="256"/>
      <c r="K1109" s="256"/>
      <c r="L1109" s="260"/>
      <c r="M1109" s="261"/>
      <c r="N1109" s="262"/>
      <c r="O1109" s="262"/>
      <c r="P1109" s="262"/>
      <c r="Q1109" s="262"/>
      <c r="R1109" s="262"/>
      <c r="S1109" s="262"/>
      <c r="T1109" s="263"/>
      <c r="AT1109" s="264" t="s">
        <v>428</v>
      </c>
      <c r="AU1109" s="264" t="s">
        <v>86</v>
      </c>
      <c r="AV1109" s="12" t="s">
        <v>83</v>
      </c>
      <c r="AW1109" s="12" t="s">
        <v>39</v>
      </c>
      <c r="AX1109" s="12" t="s">
        <v>76</v>
      </c>
      <c r="AY1109" s="264" t="s">
        <v>414</v>
      </c>
    </row>
    <row r="1110" s="13" customFormat="1">
      <c r="B1110" s="265"/>
      <c r="C1110" s="266"/>
      <c r="D1110" s="252" t="s">
        <v>428</v>
      </c>
      <c r="E1110" s="267" t="s">
        <v>21</v>
      </c>
      <c r="F1110" s="268" t="s">
        <v>7200</v>
      </c>
      <c r="G1110" s="266"/>
      <c r="H1110" s="269">
        <v>860</v>
      </c>
      <c r="I1110" s="270"/>
      <c r="J1110" s="266"/>
      <c r="K1110" s="266"/>
      <c r="L1110" s="271"/>
      <c r="M1110" s="272"/>
      <c r="N1110" s="273"/>
      <c r="O1110" s="273"/>
      <c r="P1110" s="273"/>
      <c r="Q1110" s="273"/>
      <c r="R1110" s="273"/>
      <c r="S1110" s="273"/>
      <c r="T1110" s="274"/>
      <c r="AT1110" s="275" t="s">
        <v>428</v>
      </c>
      <c r="AU1110" s="275" t="s">
        <v>86</v>
      </c>
      <c r="AV1110" s="13" t="s">
        <v>86</v>
      </c>
      <c r="AW1110" s="13" t="s">
        <v>39</v>
      </c>
      <c r="AX1110" s="13" t="s">
        <v>76</v>
      </c>
      <c r="AY1110" s="275" t="s">
        <v>414</v>
      </c>
    </row>
    <row r="1111" s="15" customFormat="1">
      <c r="B1111" s="287"/>
      <c r="C1111" s="288"/>
      <c r="D1111" s="252" t="s">
        <v>428</v>
      </c>
      <c r="E1111" s="289" t="s">
        <v>21</v>
      </c>
      <c r="F1111" s="290" t="s">
        <v>235</v>
      </c>
      <c r="G1111" s="288"/>
      <c r="H1111" s="291">
        <v>860</v>
      </c>
      <c r="I1111" s="292"/>
      <c r="J1111" s="288"/>
      <c r="K1111" s="288"/>
      <c r="L1111" s="293"/>
      <c r="M1111" s="294"/>
      <c r="N1111" s="295"/>
      <c r="O1111" s="295"/>
      <c r="P1111" s="295"/>
      <c r="Q1111" s="295"/>
      <c r="R1111" s="295"/>
      <c r="S1111" s="295"/>
      <c r="T1111" s="296"/>
      <c r="AT1111" s="297" t="s">
        <v>428</v>
      </c>
      <c r="AU1111" s="297" t="s">
        <v>86</v>
      </c>
      <c r="AV1111" s="15" t="s">
        <v>422</v>
      </c>
      <c r="AW1111" s="15" t="s">
        <v>39</v>
      </c>
      <c r="AX1111" s="15" t="s">
        <v>83</v>
      </c>
      <c r="AY1111" s="297" t="s">
        <v>414</v>
      </c>
    </row>
    <row r="1112" s="1" customFormat="1" ht="38.25" customHeight="1">
      <c r="B1112" s="47"/>
      <c r="C1112" s="240" t="s">
        <v>2581</v>
      </c>
      <c r="D1112" s="240" t="s">
        <v>418</v>
      </c>
      <c r="E1112" s="241" t="s">
        <v>7750</v>
      </c>
      <c r="F1112" s="242" t="s">
        <v>7751</v>
      </c>
      <c r="G1112" s="243" t="s">
        <v>145</v>
      </c>
      <c r="H1112" s="244">
        <v>145</v>
      </c>
      <c r="I1112" s="245"/>
      <c r="J1112" s="246">
        <f>ROUND(I1112*H1112,2)</f>
        <v>0</v>
      </c>
      <c r="K1112" s="242" t="s">
        <v>21</v>
      </c>
      <c r="L1112" s="73"/>
      <c r="M1112" s="247" t="s">
        <v>21</v>
      </c>
      <c r="N1112" s="248" t="s">
        <v>47</v>
      </c>
      <c r="O1112" s="48"/>
      <c r="P1112" s="249">
        <f>O1112*H1112</f>
        <v>0</v>
      </c>
      <c r="Q1112" s="249">
        <v>0</v>
      </c>
      <c r="R1112" s="249">
        <f>Q1112*H1112</f>
        <v>0</v>
      </c>
      <c r="S1112" s="249">
        <v>0</v>
      </c>
      <c r="T1112" s="250">
        <f>S1112*H1112</f>
        <v>0</v>
      </c>
      <c r="AR1112" s="25" t="s">
        <v>690</v>
      </c>
      <c r="AT1112" s="25" t="s">
        <v>418</v>
      </c>
      <c r="AU1112" s="25" t="s">
        <v>86</v>
      </c>
      <c r="AY1112" s="25" t="s">
        <v>414</v>
      </c>
      <c r="BE1112" s="251">
        <f>IF(N1112="základní",J1112,0)</f>
        <v>0</v>
      </c>
      <c r="BF1112" s="251">
        <f>IF(N1112="snížená",J1112,0)</f>
        <v>0</v>
      </c>
      <c r="BG1112" s="251">
        <f>IF(N1112="zákl. přenesená",J1112,0)</f>
        <v>0</v>
      </c>
      <c r="BH1112" s="251">
        <f>IF(N1112="sníž. přenesená",J1112,0)</f>
        <v>0</v>
      </c>
      <c r="BI1112" s="251">
        <f>IF(N1112="nulová",J1112,0)</f>
        <v>0</v>
      </c>
      <c r="BJ1112" s="25" t="s">
        <v>83</v>
      </c>
      <c r="BK1112" s="251">
        <f>ROUND(I1112*H1112,2)</f>
        <v>0</v>
      </c>
      <c r="BL1112" s="25" t="s">
        <v>690</v>
      </c>
      <c r="BM1112" s="25" t="s">
        <v>7752</v>
      </c>
    </row>
    <row r="1113" s="12" customFormat="1">
      <c r="B1113" s="255"/>
      <c r="C1113" s="256"/>
      <c r="D1113" s="252" t="s">
        <v>428</v>
      </c>
      <c r="E1113" s="257" t="s">
        <v>21</v>
      </c>
      <c r="F1113" s="258" t="s">
        <v>6992</v>
      </c>
      <c r="G1113" s="256"/>
      <c r="H1113" s="257" t="s">
        <v>21</v>
      </c>
      <c r="I1113" s="259"/>
      <c r="J1113" s="256"/>
      <c r="K1113" s="256"/>
      <c r="L1113" s="260"/>
      <c r="M1113" s="261"/>
      <c r="N1113" s="262"/>
      <c r="O1113" s="262"/>
      <c r="P1113" s="262"/>
      <c r="Q1113" s="262"/>
      <c r="R1113" s="262"/>
      <c r="S1113" s="262"/>
      <c r="T1113" s="263"/>
      <c r="AT1113" s="264" t="s">
        <v>428</v>
      </c>
      <c r="AU1113" s="264" t="s">
        <v>86</v>
      </c>
      <c r="AV1113" s="12" t="s">
        <v>83</v>
      </c>
      <c r="AW1113" s="12" t="s">
        <v>39</v>
      </c>
      <c r="AX1113" s="12" t="s">
        <v>76</v>
      </c>
      <c r="AY1113" s="264" t="s">
        <v>414</v>
      </c>
    </row>
    <row r="1114" s="13" customFormat="1">
      <c r="B1114" s="265"/>
      <c r="C1114" s="266"/>
      <c r="D1114" s="252" t="s">
        <v>428</v>
      </c>
      <c r="E1114" s="267" t="s">
        <v>21</v>
      </c>
      <c r="F1114" s="268" t="s">
        <v>7204</v>
      </c>
      <c r="G1114" s="266"/>
      <c r="H1114" s="269">
        <v>145</v>
      </c>
      <c r="I1114" s="270"/>
      <c r="J1114" s="266"/>
      <c r="K1114" s="266"/>
      <c r="L1114" s="271"/>
      <c r="M1114" s="272"/>
      <c r="N1114" s="273"/>
      <c r="O1114" s="273"/>
      <c r="P1114" s="273"/>
      <c r="Q1114" s="273"/>
      <c r="R1114" s="273"/>
      <c r="S1114" s="273"/>
      <c r="T1114" s="274"/>
      <c r="AT1114" s="275" t="s">
        <v>428</v>
      </c>
      <c r="AU1114" s="275" t="s">
        <v>86</v>
      </c>
      <c r="AV1114" s="13" t="s">
        <v>86</v>
      </c>
      <c r="AW1114" s="13" t="s">
        <v>39</v>
      </c>
      <c r="AX1114" s="13" t="s">
        <v>83</v>
      </c>
      <c r="AY1114" s="275" t="s">
        <v>414</v>
      </c>
    </row>
    <row r="1115" s="1" customFormat="1" ht="38.25" customHeight="1">
      <c r="B1115" s="47"/>
      <c r="C1115" s="240" t="s">
        <v>2586</v>
      </c>
      <c r="D1115" s="240" t="s">
        <v>418</v>
      </c>
      <c r="E1115" s="241" t="s">
        <v>7753</v>
      </c>
      <c r="F1115" s="242" t="s">
        <v>7754</v>
      </c>
      <c r="G1115" s="243" t="s">
        <v>145</v>
      </c>
      <c r="H1115" s="244">
        <v>46</v>
      </c>
      <c r="I1115" s="245"/>
      <c r="J1115" s="246">
        <f>ROUND(I1115*H1115,2)</f>
        <v>0</v>
      </c>
      <c r="K1115" s="242" t="s">
        <v>21</v>
      </c>
      <c r="L1115" s="73"/>
      <c r="M1115" s="247" t="s">
        <v>21</v>
      </c>
      <c r="N1115" s="248" t="s">
        <v>47</v>
      </c>
      <c r="O1115" s="48"/>
      <c r="P1115" s="249">
        <f>O1115*H1115</f>
        <v>0</v>
      </c>
      <c r="Q1115" s="249">
        <v>0</v>
      </c>
      <c r="R1115" s="249">
        <f>Q1115*H1115</f>
        <v>0</v>
      </c>
      <c r="S1115" s="249">
        <v>0</v>
      </c>
      <c r="T1115" s="250">
        <f>S1115*H1115</f>
        <v>0</v>
      </c>
      <c r="AR1115" s="25" t="s">
        <v>690</v>
      </c>
      <c r="AT1115" s="25" t="s">
        <v>418</v>
      </c>
      <c r="AU1115" s="25" t="s">
        <v>86</v>
      </c>
      <c r="AY1115" s="25" t="s">
        <v>414</v>
      </c>
      <c r="BE1115" s="251">
        <f>IF(N1115="základní",J1115,0)</f>
        <v>0</v>
      </c>
      <c r="BF1115" s="251">
        <f>IF(N1115="snížená",J1115,0)</f>
        <v>0</v>
      </c>
      <c r="BG1115" s="251">
        <f>IF(N1115="zákl. přenesená",J1115,0)</f>
        <v>0</v>
      </c>
      <c r="BH1115" s="251">
        <f>IF(N1115="sníž. přenesená",J1115,0)</f>
        <v>0</v>
      </c>
      <c r="BI1115" s="251">
        <f>IF(N1115="nulová",J1115,0)</f>
        <v>0</v>
      </c>
      <c r="BJ1115" s="25" t="s">
        <v>83</v>
      </c>
      <c r="BK1115" s="251">
        <f>ROUND(I1115*H1115,2)</f>
        <v>0</v>
      </c>
      <c r="BL1115" s="25" t="s">
        <v>690</v>
      </c>
      <c r="BM1115" s="25" t="s">
        <v>7755</v>
      </c>
    </row>
    <row r="1116" s="12" customFormat="1">
      <c r="B1116" s="255"/>
      <c r="C1116" s="256"/>
      <c r="D1116" s="252" t="s">
        <v>428</v>
      </c>
      <c r="E1116" s="257" t="s">
        <v>21</v>
      </c>
      <c r="F1116" s="258" t="s">
        <v>6992</v>
      </c>
      <c r="G1116" s="256"/>
      <c r="H1116" s="257" t="s">
        <v>21</v>
      </c>
      <c r="I1116" s="259"/>
      <c r="J1116" s="256"/>
      <c r="K1116" s="256"/>
      <c r="L1116" s="260"/>
      <c r="M1116" s="261"/>
      <c r="N1116" s="262"/>
      <c r="O1116" s="262"/>
      <c r="P1116" s="262"/>
      <c r="Q1116" s="262"/>
      <c r="R1116" s="262"/>
      <c r="S1116" s="262"/>
      <c r="T1116" s="263"/>
      <c r="AT1116" s="264" t="s">
        <v>428</v>
      </c>
      <c r="AU1116" s="264" t="s">
        <v>86</v>
      </c>
      <c r="AV1116" s="12" t="s">
        <v>83</v>
      </c>
      <c r="AW1116" s="12" t="s">
        <v>39</v>
      </c>
      <c r="AX1116" s="12" t="s">
        <v>76</v>
      </c>
      <c r="AY1116" s="264" t="s">
        <v>414</v>
      </c>
    </row>
    <row r="1117" s="13" customFormat="1">
      <c r="B1117" s="265"/>
      <c r="C1117" s="266"/>
      <c r="D1117" s="252" t="s">
        <v>428</v>
      </c>
      <c r="E1117" s="267" t="s">
        <v>21</v>
      </c>
      <c r="F1117" s="268" t="s">
        <v>956</v>
      </c>
      <c r="G1117" s="266"/>
      <c r="H1117" s="269">
        <v>46</v>
      </c>
      <c r="I1117" s="270"/>
      <c r="J1117" s="266"/>
      <c r="K1117" s="266"/>
      <c r="L1117" s="271"/>
      <c r="M1117" s="272"/>
      <c r="N1117" s="273"/>
      <c r="O1117" s="273"/>
      <c r="P1117" s="273"/>
      <c r="Q1117" s="273"/>
      <c r="R1117" s="273"/>
      <c r="S1117" s="273"/>
      <c r="T1117" s="274"/>
      <c r="AT1117" s="275" t="s">
        <v>428</v>
      </c>
      <c r="AU1117" s="275" t="s">
        <v>86</v>
      </c>
      <c r="AV1117" s="13" t="s">
        <v>86</v>
      </c>
      <c r="AW1117" s="13" t="s">
        <v>39</v>
      </c>
      <c r="AX1117" s="13" t="s">
        <v>76</v>
      </c>
      <c r="AY1117" s="275" t="s">
        <v>414</v>
      </c>
    </row>
    <row r="1118" s="15" customFormat="1">
      <c r="B1118" s="287"/>
      <c r="C1118" s="288"/>
      <c r="D1118" s="252" t="s">
        <v>428</v>
      </c>
      <c r="E1118" s="289" t="s">
        <v>21</v>
      </c>
      <c r="F1118" s="290" t="s">
        <v>235</v>
      </c>
      <c r="G1118" s="288"/>
      <c r="H1118" s="291">
        <v>46</v>
      </c>
      <c r="I1118" s="292"/>
      <c r="J1118" s="288"/>
      <c r="K1118" s="288"/>
      <c r="L1118" s="293"/>
      <c r="M1118" s="294"/>
      <c r="N1118" s="295"/>
      <c r="O1118" s="295"/>
      <c r="P1118" s="295"/>
      <c r="Q1118" s="295"/>
      <c r="R1118" s="295"/>
      <c r="S1118" s="295"/>
      <c r="T1118" s="296"/>
      <c r="AT1118" s="297" t="s">
        <v>428</v>
      </c>
      <c r="AU1118" s="297" t="s">
        <v>86</v>
      </c>
      <c r="AV1118" s="15" t="s">
        <v>422</v>
      </c>
      <c r="AW1118" s="15" t="s">
        <v>39</v>
      </c>
      <c r="AX1118" s="15" t="s">
        <v>83</v>
      </c>
      <c r="AY1118" s="297" t="s">
        <v>414</v>
      </c>
    </row>
    <row r="1119" s="1" customFormat="1" ht="51" customHeight="1">
      <c r="B1119" s="47"/>
      <c r="C1119" s="240" t="s">
        <v>2591</v>
      </c>
      <c r="D1119" s="240" t="s">
        <v>418</v>
      </c>
      <c r="E1119" s="241" t="s">
        <v>7756</v>
      </c>
      <c r="F1119" s="242" t="s">
        <v>7757</v>
      </c>
      <c r="G1119" s="243" t="s">
        <v>145</v>
      </c>
      <c r="H1119" s="244">
        <v>120</v>
      </c>
      <c r="I1119" s="245"/>
      <c r="J1119" s="246">
        <f>ROUND(I1119*H1119,2)</f>
        <v>0</v>
      </c>
      <c r="K1119" s="242" t="s">
        <v>21</v>
      </c>
      <c r="L1119" s="73"/>
      <c r="M1119" s="247" t="s">
        <v>21</v>
      </c>
      <c r="N1119" s="248" t="s">
        <v>47</v>
      </c>
      <c r="O1119" s="48"/>
      <c r="P1119" s="249">
        <f>O1119*H1119</f>
        <v>0</v>
      </c>
      <c r="Q1119" s="249">
        <v>0</v>
      </c>
      <c r="R1119" s="249">
        <f>Q1119*H1119</f>
        <v>0</v>
      </c>
      <c r="S1119" s="249">
        <v>0</v>
      </c>
      <c r="T1119" s="250">
        <f>S1119*H1119</f>
        <v>0</v>
      </c>
      <c r="AR1119" s="25" t="s">
        <v>690</v>
      </c>
      <c r="AT1119" s="25" t="s">
        <v>418</v>
      </c>
      <c r="AU1119" s="25" t="s">
        <v>86</v>
      </c>
      <c r="AY1119" s="25" t="s">
        <v>414</v>
      </c>
      <c r="BE1119" s="251">
        <f>IF(N1119="základní",J1119,0)</f>
        <v>0</v>
      </c>
      <c r="BF1119" s="251">
        <f>IF(N1119="snížená",J1119,0)</f>
        <v>0</v>
      </c>
      <c r="BG1119" s="251">
        <f>IF(N1119="zákl. přenesená",J1119,0)</f>
        <v>0</v>
      </c>
      <c r="BH1119" s="251">
        <f>IF(N1119="sníž. přenesená",J1119,0)</f>
        <v>0</v>
      </c>
      <c r="BI1119" s="251">
        <f>IF(N1119="nulová",J1119,0)</f>
        <v>0</v>
      </c>
      <c r="BJ1119" s="25" t="s">
        <v>83</v>
      </c>
      <c r="BK1119" s="251">
        <f>ROUND(I1119*H1119,2)</f>
        <v>0</v>
      </c>
      <c r="BL1119" s="25" t="s">
        <v>690</v>
      </c>
      <c r="BM1119" s="25" t="s">
        <v>7758</v>
      </c>
    </row>
    <row r="1120" s="12" customFormat="1">
      <c r="B1120" s="255"/>
      <c r="C1120" s="256"/>
      <c r="D1120" s="252" t="s">
        <v>428</v>
      </c>
      <c r="E1120" s="257" t="s">
        <v>21</v>
      </c>
      <c r="F1120" s="258" t="s">
        <v>6992</v>
      </c>
      <c r="G1120" s="256"/>
      <c r="H1120" s="257" t="s">
        <v>21</v>
      </c>
      <c r="I1120" s="259"/>
      <c r="J1120" s="256"/>
      <c r="K1120" s="256"/>
      <c r="L1120" s="260"/>
      <c r="M1120" s="261"/>
      <c r="N1120" s="262"/>
      <c r="O1120" s="262"/>
      <c r="P1120" s="262"/>
      <c r="Q1120" s="262"/>
      <c r="R1120" s="262"/>
      <c r="S1120" s="262"/>
      <c r="T1120" s="263"/>
      <c r="AT1120" s="264" t="s">
        <v>428</v>
      </c>
      <c r="AU1120" s="264" t="s">
        <v>86</v>
      </c>
      <c r="AV1120" s="12" t="s">
        <v>83</v>
      </c>
      <c r="AW1120" s="12" t="s">
        <v>39</v>
      </c>
      <c r="AX1120" s="12" t="s">
        <v>76</v>
      </c>
      <c r="AY1120" s="264" t="s">
        <v>414</v>
      </c>
    </row>
    <row r="1121" s="13" customFormat="1">
      <c r="B1121" s="265"/>
      <c r="C1121" s="266"/>
      <c r="D1121" s="252" t="s">
        <v>428</v>
      </c>
      <c r="E1121" s="267" t="s">
        <v>21</v>
      </c>
      <c r="F1121" s="268" t="s">
        <v>6862</v>
      </c>
      <c r="G1121" s="266"/>
      <c r="H1121" s="269">
        <v>120</v>
      </c>
      <c r="I1121" s="270"/>
      <c r="J1121" s="266"/>
      <c r="K1121" s="266"/>
      <c r="L1121" s="271"/>
      <c r="M1121" s="272"/>
      <c r="N1121" s="273"/>
      <c r="O1121" s="273"/>
      <c r="P1121" s="273"/>
      <c r="Q1121" s="273"/>
      <c r="R1121" s="273"/>
      <c r="S1121" s="273"/>
      <c r="T1121" s="274"/>
      <c r="AT1121" s="275" t="s">
        <v>428</v>
      </c>
      <c r="AU1121" s="275" t="s">
        <v>86</v>
      </c>
      <c r="AV1121" s="13" t="s">
        <v>86</v>
      </c>
      <c r="AW1121" s="13" t="s">
        <v>39</v>
      </c>
      <c r="AX1121" s="13" t="s">
        <v>83</v>
      </c>
      <c r="AY1121" s="275" t="s">
        <v>414</v>
      </c>
    </row>
    <row r="1122" s="1" customFormat="1" ht="25.5" customHeight="1">
      <c r="B1122" s="47"/>
      <c r="C1122" s="240" t="s">
        <v>2596</v>
      </c>
      <c r="D1122" s="240" t="s">
        <v>418</v>
      </c>
      <c r="E1122" s="241" t="s">
        <v>7759</v>
      </c>
      <c r="F1122" s="242" t="s">
        <v>7760</v>
      </c>
      <c r="G1122" s="243" t="s">
        <v>4084</v>
      </c>
      <c r="H1122" s="244">
        <v>32</v>
      </c>
      <c r="I1122" s="245"/>
      <c r="J1122" s="246">
        <f>ROUND(I1122*H1122,2)</f>
        <v>0</v>
      </c>
      <c r="K1122" s="242" t="s">
        <v>21</v>
      </c>
      <c r="L1122" s="73"/>
      <c r="M1122" s="247" t="s">
        <v>21</v>
      </c>
      <c r="N1122" s="248" t="s">
        <v>47</v>
      </c>
      <c r="O1122" s="48"/>
      <c r="P1122" s="249">
        <f>O1122*H1122</f>
        <v>0</v>
      </c>
      <c r="Q1122" s="249">
        <v>0</v>
      </c>
      <c r="R1122" s="249">
        <f>Q1122*H1122</f>
        <v>0</v>
      </c>
      <c r="S1122" s="249">
        <v>0</v>
      </c>
      <c r="T1122" s="250">
        <f>S1122*H1122</f>
        <v>0</v>
      </c>
      <c r="AR1122" s="25" t="s">
        <v>690</v>
      </c>
      <c r="AT1122" s="25" t="s">
        <v>418</v>
      </c>
      <c r="AU1122" s="25" t="s">
        <v>86</v>
      </c>
      <c r="AY1122" s="25" t="s">
        <v>414</v>
      </c>
      <c r="BE1122" s="251">
        <f>IF(N1122="základní",J1122,0)</f>
        <v>0</v>
      </c>
      <c r="BF1122" s="251">
        <f>IF(N1122="snížená",J1122,0)</f>
        <v>0</v>
      </c>
      <c r="BG1122" s="251">
        <f>IF(N1122="zákl. přenesená",J1122,0)</f>
        <v>0</v>
      </c>
      <c r="BH1122" s="251">
        <f>IF(N1122="sníž. přenesená",J1122,0)</f>
        <v>0</v>
      </c>
      <c r="BI1122" s="251">
        <f>IF(N1122="nulová",J1122,0)</f>
        <v>0</v>
      </c>
      <c r="BJ1122" s="25" t="s">
        <v>83</v>
      </c>
      <c r="BK1122" s="251">
        <f>ROUND(I1122*H1122,2)</f>
        <v>0</v>
      </c>
      <c r="BL1122" s="25" t="s">
        <v>690</v>
      </c>
      <c r="BM1122" s="25" t="s">
        <v>7761</v>
      </c>
    </row>
    <row r="1123" s="12" customFormat="1">
      <c r="B1123" s="255"/>
      <c r="C1123" s="256"/>
      <c r="D1123" s="252" t="s">
        <v>428</v>
      </c>
      <c r="E1123" s="257" t="s">
        <v>21</v>
      </c>
      <c r="F1123" s="258" t="s">
        <v>6992</v>
      </c>
      <c r="G1123" s="256"/>
      <c r="H1123" s="257" t="s">
        <v>21</v>
      </c>
      <c r="I1123" s="259"/>
      <c r="J1123" s="256"/>
      <c r="K1123" s="256"/>
      <c r="L1123" s="260"/>
      <c r="M1123" s="261"/>
      <c r="N1123" s="262"/>
      <c r="O1123" s="262"/>
      <c r="P1123" s="262"/>
      <c r="Q1123" s="262"/>
      <c r="R1123" s="262"/>
      <c r="S1123" s="262"/>
      <c r="T1123" s="263"/>
      <c r="AT1123" s="264" t="s">
        <v>428</v>
      </c>
      <c r="AU1123" s="264" t="s">
        <v>86</v>
      </c>
      <c r="AV1123" s="12" t="s">
        <v>83</v>
      </c>
      <c r="AW1123" s="12" t="s">
        <v>39</v>
      </c>
      <c r="AX1123" s="12" t="s">
        <v>76</v>
      </c>
      <c r="AY1123" s="264" t="s">
        <v>414</v>
      </c>
    </row>
    <row r="1124" s="13" customFormat="1">
      <c r="B1124" s="265"/>
      <c r="C1124" s="266"/>
      <c r="D1124" s="252" t="s">
        <v>428</v>
      </c>
      <c r="E1124" s="267" t="s">
        <v>21</v>
      </c>
      <c r="F1124" s="268" t="s">
        <v>818</v>
      </c>
      <c r="G1124" s="266"/>
      <c r="H1124" s="269">
        <v>32</v>
      </c>
      <c r="I1124" s="270"/>
      <c r="J1124" s="266"/>
      <c r="K1124" s="266"/>
      <c r="L1124" s="271"/>
      <c r="M1124" s="272"/>
      <c r="N1124" s="273"/>
      <c r="O1124" s="273"/>
      <c r="P1124" s="273"/>
      <c r="Q1124" s="273"/>
      <c r="R1124" s="273"/>
      <c r="S1124" s="273"/>
      <c r="T1124" s="274"/>
      <c r="AT1124" s="275" t="s">
        <v>428</v>
      </c>
      <c r="AU1124" s="275" t="s">
        <v>86</v>
      </c>
      <c r="AV1124" s="13" t="s">
        <v>86</v>
      </c>
      <c r="AW1124" s="13" t="s">
        <v>39</v>
      </c>
      <c r="AX1124" s="13" t="s">
        <v>76</v>
      </c>
      <c r="AY1124" s="275" t="s">
        <v>414</v>
      </c>
    </row>
    <row r="1125" s="15" customFormat="1">
      <c r="B1125" s="287"/>
      <c r="C1125" s="288"/>
      <c r="D1125" s="252" t="s">
        <v>428</v>
      </c>
      <c r="E1125" s="289" t="s">
        <v>21</v>
      </c>
      <c r="F1125" s="290" t="s">
        <v>235</v>
      </c>
      <c r="G1125" s="288"/>
      <c r="H1125" s="291">
        <v>32</v>
      </c>
      <c r="I1125" s="292"/>
      <c r="J1125" s="288"/>
      <c r="K1125" s="288"/>
      <c r="L1125" s="293"/>
      <c r="M1125" s="294"/>
      <c r="N1125" s="295"/>
      <c r="O1125" s="295"/>
      <c r="P1125" s="295"/>
      <c r="Q1125" s="295"/>
      <c r="R1125" s="295"/>
      <c r="S1125" s="295"/>
      <c r="T1125" s="296"/>
      <c r="AT1125" s="297" t="s">
        <v>428</v>
      </c>
      <c r="AU1125" s="297" t="s">
        <v>86</v>
      </c>
      <c r="AV1125" s="15" t="s">
        <v>422</v>
      </c>
      <c r="AW1125" s="15" t="s">
        <v>39</v>
      </c>
      <c r="AX1125" s="15" t="s">
        <v>83</v>
      </c>
      <c r="AY1125" s="297" t="s">
        <v>414</v>
      </c>
    </row>
    <row r="1126" s="1" customFormat="1" ht="16.5" customHeight="1">
      <c r="B1126" s="47"/>
      <c r="C1126" s="240" t="s">
        <v>2601</v>
      </c>
      <c r="D1126" s="240" t="s">
        <v>418</v>
      </c>
      <c r="E1126" s="241" t="s">
        <v>7762</v>
      </c>
      <c r="F1126" s="242" t="s">
        <v>7763</v>
      </c>
      <c r="G1126" s="243" t="s">
        <v>145</v>
      </c>
      <c r="H1126" s="244">
        <v>72</v>
      </c>
      <c r="I1126" s="245"/>
      <c r="J1126" s="246">
        <f>ROUND(I1126*H1126,2)</f>
        <v>0</v>
      </c>
      <c r="K1126" s="242" t="s">
        <v>21</v>
      </c>
      <c r="L1126" s="73"/>
      <c r="M1126" s="247" t="s">
        <v>21</v>
      </c>
      <c r="N1126" s="248" t="s">
        <v>47</v>
      </c>
      <c r="O1126" s="48"/>
      <c r="P1126" s="249">
        <f>O1126*H1126</f>
        <v>0</v>
      </c>
      <c r="Q1126" s="249">
        <v>0</v>
      </c>
      <c r="R1126" s="249">
        <f>Q1126*H1126</f>
        <v>0</v>
      </c>
      <c r="S1126" s="249">
        <v>0</v>
      </c>
      <c r="T1126" s="250">
        <f>S1126*H1126</f>
        <v>0</v>
      </c>
      <c r="AR1126" s="25" t="s">
        <v>690</v>
      </c>
      <c r="AT1126" s="25" t="s">
        <v>418</v>
      </c>
      <c r="AU1126" s="25" t="s">
        <v>86</v>
      </c>
      <c r="AY1126" s="25" t="s">
        <v>414</v>
      </c>
      <c r="BE1126" s="251">
        <f>IF(N1126="základní",J1126,0)</f>
        <v>0</v>
      </c>
      <c r="BF1126" s="251">
        <f>IF(N1126="snížená",J1126,0)</f>
        <v>0</v>
      </c>
      <c r="BG1126" s="251">
        <f>IF(N1126="zákl. přenesená",J1126,0)</f>
        <v>0</v>
      </c>
      <c r="BH1126" s="251">
        <f>IF(N1126="sníž. přenesená",J1126,0)</f>
        <v>0</v>
      </c>
      <c r="BI1126" s="251">
        <f>IF(N1126="nulová",J1126,0)</f>
        <v>0</v>
      </c>
      <c r="BJ1126" s="25" t="s">
        <v>83</v>
      </c>
      <c r="BK1126" s="251">
        <f>ROUND(I1126*H1126,2)</f>
        <v>0</v>
      </c>
      <c r="BL1126" s="25" t="s">
        <v>690</v>
      </c>
      <c r="BM1126" s="25" t="s">
        <v>7764</v>
      </c>
    </row>
    <row r="1127" s="12" customFormat="1">
      <c r="B1127" s="255"/>
      <c r="C1127" s="256"/>
      <c r="D1127" s="252" t="s">
        <v>428</v>
      </c>
      <c r="E1127" s="257" t="s">
        <v>21</v>
      </c>
      <c r="F1127" s="258" t="s">
        <v>6992</v>
      </c>
      <c r="G1127" s="256"/>
      <c r="H1127" s="257" t="s">
        <v>21</v>
      </c>
      <c r="I1127" s="259"/>
      <c r="J1127" s="256"/>
      <c r="K1127" s="256"/>
      <c r="L1127" s="260"/>
      <c r="M1127" s="261"/>
      <c r="N1127" s="262"/>
      <c r="O1127" s="262"/>
      <c r="P1127" s="262"/>
      <c r="Q1127" s="262"/>
      <c r="R1127" s="262"/>
      <c r="S1127" s="262"/>
      <c r="T1127" s="263"/>
      <c r="AT1127" s="264" t="s">
        <v>428</v>
      </c>
      <c r="AU1127" s="264" t="s">
        <v>86</v>
      </c>
      <c r="AV1127" s="12" t="s">
        <v>83</v>
      </c>
      <c r="AW1127" s="12" t="s">
        <v>39</v>
      </c>
      <c r="AX1127" s="12" t="s">
        <v>76</v>
      </c>
      <c r="AY1127" s="264" t="s">
        <v>414</v>
      </c>
    </row>
    <row r="1128" s="13" customFormat="1">
      <c r="B1128" s="265"/>
      <c r="C1128" s="266"/>
      <c r="D1128" s="252" t="s">
        <v>428</v>
      </c>
      <c r="E1128" s="267" t="s">
        <v>21</v>
      </c>
      <c r="F1128" s="268" t="s">
        <v>7217</v>
      </c>
      <c r="G1128" s="266"/>
      <c r="H1128" s="269">
        <v>72</v>
      </c>
      <c r="I1128" s="270"/>
      <c r="J1128" s="266"/>
      <c r="K1128" s="266"/>
      <c r="L1128" s="271"/>
      <c r="M1128" s="272"/>
      <c r="N1128" s="273"/>
      <c r="O1128" s="273"/>
      <c r="P1128" s="273"/>
      <c r="Q1128" s="273"/>
      <c r="R1128" s="273"/>
      <c r="S1128" s="273"/>
      <c r="T1128" s="274"/>
      <c r="AT1128" s="275" t="s">
        <v>428</v>
      </c>
      <c r="AU1128" s="275" t="s">
        <v>86</v>
      </c>
      <c r="AV1128" s="13" t="s">
        <v>86</v>
      </c>
      <c r="AW1128" s="13" t="s">
        <v>39</v>
      </c>
      <c r="AX1128" s="13" t="s">
        <v>83</v>
      </c>
      <c r="AY1128" s="275" t="s">
        <v>414</v>
      </c>
    </row>
    <row r="1129" s="1" customFormat="1" ht="16.5" customHeight="1">
      <c r="B1129" s="47"/>
      <c r="C1129" s="240" t="s">
        <v>2606</v>
      </c>
      <c r="D1129" s="240" t="s">
        <v>418</v>
      </c>
      <c r="E1129" s="241" t="s">
        <v>7765</v>
      </c>
      <c r="F1129" s="242" t="s">
        <v>7766</v>
      </c>
      <c r="G1129" s="243" t="s">
        <v>145</v>
      </c>
      <c r="H1129" s="244">
        <v>84</v>
      </c>
      <c r="I1129" s="245"/>
      <c r="J1129" s="246">
        <f>ROUND(I1129*H1129,2)</f>
        <v>0</v>
      </c>
      <c r="K1129" s="242" t="s">
        <v>21</v>
      </c>
      <c r="L1129" s="73"/>
      <c r="M1129" s="247" t="s">
        <v>21</v>
      </c>
      <c r="N1129" s="248" t="s">
        <v>47</v>
      </c>
      <c r="O1129" s="48"/>
      <c r="P1129" s="249">
        <f>O1129*H1129</f>
        <v>0</v>
      </c>
      <c r="Q1129" s="249">
        <v>0</v>
      </c>
      <c r="R1129" s="249">
        <f>Q1129*H1129</f>
        <v>0</v>
      </c>
      <c r="S1129" s="249">
        <v>0</v>
      </c>
      <c r="T1129" s="250">
        <f>S1129*H1129</f>
        <v>0</v>
      </c>
      <c r="AR1129" s="25" t="s">
        <v>690</v>
      </c>
      <c r="AT1129" s="25" t="s">
        <v>418</v>
      </c>
      <c r="AU1129" s="25" t="s">
        <v>86</v>
      </c>
      <c r="AY1129" s="25" t="s">
        <v>414</v>
      </c>
      <c r="BE1129" s="251">
        <f>IF(N1129="základní",J1129,0)</f>
        <v>0</v>
      </c>
      <c r="BF1129" s="251">
        <f>IF(N1129="snížená",J1129,0)</f>
        <v>0</v>
      </c>
      <c r="BG1129" s="251">
        <f>IF(N1129="zákl. přenesená",J1129,0)</f>
        <v>0</v>
      </c>
      <c r="BH1129" s="251">
        <f>IF(N1129="sníž. přenesená",J1129,0)</f>
        <v>0</v>
      </c>
      <c r="BI1129" s="251">
        <f>IF(N1129="nulová",J1129,0)</f>
        <v>0</v>
      </c>
      <c r="BJ1129" s="25" t="s">
        <v>83</v>
      </c>
      <c r="BK1129" s="251">
        <f>ROUND(I1129*H1129,2)</f>
        <v>0</v>
      </c>
      <c r="BL1129" s="25" t="s">
        <v>690</v>
      </c>
      <c r="BM1129" s="25" t="s">
        <v>7767</v>
      </c>
    </row>
    <row r="1130" s="12" customFormat="1">
      <c r="B1130" s="255"/>
      <c r="C1130" s="256"/>
      <c r="D1130" s="252" t="s">
        <v>428</v>
      </c>
      <c r="E1130" s="257" t="s">
        <v>21</v>
      </c>
      <c r="F1130" s="258" t="s">
        <v>6992</v>
      </c>
      <c r="G1130" s="256"/>
      <c r="H1130" s="257" t="s">
        <v>21</v>
      </c>
      <c r="I1130" s="259"/>
      <c r="J1130" s="256"/>
      <c r="K1130" s="256"/>
      <c r="L1130" s="260"/>
      <c r="M1130" s="261"/>
      <c r="N1130" s="262"/>
      <c r="O1130" s="262"/>
      <c r="P1130" s="262"/>
      <c r="Q1130" s="262"/>
      <c r="R1130" s="262"/>
      <c r="S1130" s="262"/>
      <c r="T1130" s="263"/>
      <c r="AT1130" s="264" t="s">
        <v>428</v>
      </c>
      <c r="AU1130" s="264" t="s">
        <v>86</v>
      </c>
      <c r="AV1130" s="12" t="s">
        <v>83</v>
      </c>
      <c r="AW1130" s="12" t="s">
        <v>39</v>
      </c>
      <c r="AX1130" s="12" t="s">
        <v>76</v>
      </c>
      <c r="AY1130" s="264" t="s">
        <v>414</v>
      </c>
    </row>
    <row r="1131" s="13" customFormat="1">
      <c r="B1131" s="265"/>
      <c r="C1131" s="266"/>
      <c r="D1131" s="252" t="s">
        <v>428</v>
      </c>
      <c r="E1131" s="267" t="s">
        <v>21</v>
      </c>
      <c r="F1131" s="268" t="s">
        <v>1233</v>
      </c>
      <c r="G1131" s="266"/>
      <c r="H1131" s="269">
        <v>84</v>
      </c>
      <c r="I1131" s="270"/>
      <c r="J1131" s="266"/>
      <c r="K1131" s="266"/>
      <c r="L1131" s="271"/>
      <c r="M1131" s="272"/>
      <c r="N1131" s="273"/>
      <c r="O1131" s="273"/>
      <c r="P1131" s="273"/>
      <c r="Q1131" s="273"/>
      <c r="R1131" s="273"/>
      <c r="S1131" s="273"/>
      <c r="T1131" s="274"/>
      <c r="AT1131" s="275" t="s">
        <v>428</v>
      </c>
      <c r="AU1131" s="275" t="s">
        <v>86</v>
      </c>
      <c r="AV1131" s="13" t="s">
        <v>86</v>
      </c>
      <c r="AW1131" s="13" t="s">
        <v>39</v>
      </c>
      <c r="AX1131" s="13" t="s">
        <v>76</v>
      </c>
      <c r="AY1131" s="275" t="s">
        <v>414</v>
      </c>
    </row>
    <row r="1132" s="15" customFormat="1">
      <c r="B1132" s="287"/>
      <c r="C1132" s="288"/>
      <c r="D1132" s="252" t="s">
        <v>428</v>
      </c>
      <c r="E1132" s="289" t="s">
        <v>21</v>
      </c>
      <c r="F1132" s="290" t="s">
        <v>235</v>
      </c>
      <c r="G1132" s="288"/>
      <c r="H1132" s="291">
        <v>84</v>
      </c>
      <c r="I1132" s="292"/>
      <c r="J1132" s="288"/>
      <c r="K1132" s="288"/>
      <c r="L1132" s="293"/>
      <c r="M1132" s="294"/>
      <c r="N1132" s="295"/>
      <c r="O1132" s="295"/>
      <c r="P1132" s="295"/>
      <c r="Q1132" s="295"/>
      <c r="R1132" s="295"/>
      <c r="S1132" s="295"/>
      <c r="T1132" s="296"/>
      <c r="AT1132" s="297" t="s">
        <v>428</v>
      </c>
      <c r="AU1132" s="297" t="s">
        <v>86</v>
      </c>
      <c r="AV1132" s="15" t="s">
        <v>422</v>
      </c>
      <c r="AW1132" s="15" t="s">
        <v>39</v>
      </c>
      <c r="AX1132" s="15" t="s">
        <v>83</v>
      </c>
      <c r="AY1132" s="297" t="s">
        <v>414</v>
      </c>
    </row>
    <row r="1133" s="1" customFormat="1" ht="16.5" customHeight="1">
      <c r="B1133" s="47"/>
      <c r="C1133" s="240" t="s">
        <v>2611</v>
      </c>
      <c r="D1133" s="240" t="s">
        <v>418</v>
      </c>
      <c r="E1133" s="241" t="s">
        <v>7768</v>
      </c>
      <c r="F1133" s="242" t="s">
        <v>7769</v>
      </c>
      <c r="G1133" s="243" t="s">
        <v>145</v>
      </c>
      <c r="H1133" s="244">
        <v>42</v>
      </c>
      <c r="I1133" s="245"/>
      <c r="J1133" s="246">
        <f>ROUND(I1133*H1133,2)</f>
        <v>0</v>
      </c>
      <c r="K1133" s="242" t="s">
        <v>21</v>
      </c>
      <c r="L1133" s="73"/>
      <c r="M1133" s="247" t="s">
        <v>21</v>
      </c>
      <c r="N1133" s="248" t="s">
        <v>47</v>
      </c>
      <c r="O1133" s="48"/>
      <c r="P1133" s="249">
        <f>O1133*H1133</f>
        <v>0</v>
      </c>
      <c r="Q1133" s="249">
        <v>0</v>
      </c>
      <c r="R1133" s="249">
        <f>Q1133*H1133</f>
        <v>0</v>
      </c>
      <c r="S1133" s="249">
        <v>0</v>
      </c>
      <c r="T1133" s="250">
        <f>S1133*H1133</f>
        <v>0</v>
      </c>
      <c r="AR1133" s="25" t="s">
        <v>690</v>
      </c>
      <c r="AT1133" s="25" t="s">
        <v>418</v>
      </c>
      <c r="AU1133" s="25" t="s">
        <v>86</v>
      </c>
      <c r="AY1133" s="25" t="s">
        <v>414</v>
      </c>
      <c r="BE1133" s="251">
        <f>IF(N1133="základní",J1133,0)</f>
        <v>0</v>
      </c>
      <c r="BF1133" s="251">
        <f>IF(N1133="snížená",J1133,0)</f>
        <v>0</v>
      </c>
      <c r="BG1133" s="251">
        <f>IF(N1133="zákl. přenesená",J1133,0)</f>
        <v>0</v>
      </c>
      <c r="BH1133" s="251">
        <f>IF(N1133="sníž. přenesená",J1133,0)</f>
        <v>0</v>
      </c>
      <c r="BI1133" s="251">
        <f>IF(N1133="nulová",J1133,0)</f>
        <v>0</v>
      </c>
      <c r="BJ1133" s="25" t="s">
        <v>83</v>
      </c>
      <c r="BK1133" s="251">
        <f>ROUND(I1133*H1133,2)</f>
        <v>0</v>
      </c>
      <c r="BL1133" s="25" t="s">
        <v>690</v>
      </c>
      <c r="BM1133" s="25" t="s">
        <v>7770</v>
      </c>
    </row>
    <row r="1134" s="12" customFormat="1">
      <c r="B1134" s="255"/>
      <c r="C1134" s="256"/>
      <c r="D1134" s="252" t="s">
        <v>428</v>
      </c>
      <c r="E1134" s="257" t="s">
        <v>21</v>
      </c>
      <c r="F1134" s="258" t="s">
        <v>6992</v>
      </c>
      <c r="G1134" s="256"/>
      <c r="H1134" s="257" t="s">
        <v>21</v>
      </c>
      <c r="I1134" s="259"/>
      <c r="J1134" s="256"/>
      <c r="K1134" s="256"/>
      <c r="L1134" s="260"/>
      <c r="M1134" s="261"/>
      <c r="N1134" s="262"/>
      <c r="O1134" s="262"/>
      <c r="P1134" s="262"/>
      <c r="Q1134" s="262"/>
      <c r="R1134" s="262"/>
      <c r="S1134" s="262"/>
      <c r="T1134" s="263"/>
      <c r="AT1134" s="264" t="s">
        <v>428</v>
      </c>
      <c r="AU1134" s="264" t="s">
        <v>86</v>
      </c>
      <c r="AV1134" s="12" t="s">
        <v>83</v>
      </c>
      <c r="AW1134" s="12" t="s">
        <v>39</v>
      </c>
      <c r="AX1134" s="12" t="s">
        <v>76</v>
      </c>
      <c r="AY1134" s="264" t="s">
        <v>414</v>
      </c>
    </row>
    <row r="1135" s="13" customFormat="1">
      <c r="B1135" s="265"/>
      <c r="C1135" s="266"/>
      <c r="D1135" s="252" t="s">
        <v>428</v>
      </c>
      <c r="E1135" s="267" t="s">
        <v>21</v>
      </c>
      <c r="F1135" s="268" t="s">
        <v>7224</v>
      </c>
      <c r="G1135" s="266"/>
      <c r="H1135" s="269">
        <v>42</v>
      </c>
      <c r="I1135" s="270"/>
      <c r="J1135" s="266"/>
      <c r="K1135" s="266"/>
      <c r="L1135" s="271"/>
      <c r="M1135" s="272"/>
      <c r="N1135" s="273"/>
      <c r="O1135" s="273"/>
      <c r="P1135" s="273"/>
      <c r="Q1135" s="273"/>
      <c r="R1135" s="273"/>
      <c r="S1135" s="273"/>
      <c r="T1135" s="274"/>
      <c r="AT1135" s="275" t="s">
        <v>428</v>
      </c>
      <c r="AU1135" s="275" t="s">
        <v>86</v>
      </c>
      <c r="AV1135" s="13" t="s">
        <v>86</v>
      </c>
      <c r="AW1135" s="13" t="s">
        <v>39</v>
      </c>
      <c r="AX1135" s="13" t="s">
        <v>83</v>
      </c>
      <c r="AY1135" s="275" t="s">
        <v>414</v>
      </c>
    </row>
    <row r="1136" s="1" customFormat="1" ht="16.5" customHeight="1">
      <c r="B1136" s="47"/>
      <c r="C1136" s="240" t="s">
        <v>2616</v>
      </c>
      <c r="D1136" s="240" t="s">
        <v>418</v>
      </c>
      <c r="E1136" s="241" t="s">
        <v>7771</v>
      </c>
      <c r="F1136" s="242" t="s">
        <v>7772</v>
      </c>
      <c r="G1136" s="243" t="s">
        <v>145</v>
      </c>
      <c r="H1136" s="244">
        <v>65</v>
      </c>
      <c r="I1136" s="245"/>
      <c r="J1136" s="246">
        <f>ROUND(I1136*H1136,2)</f>
        <v>0</v>
      </c>
      <c r="K1136" s="242" t="s">
        <v>21</v>
      </c>
      <c r="L1136" s="73"/>
      <c r="M1136" s="247" t="s">
        <v>21</v>
      </c>
      <c r="N1136" s="248" t="s">
        <v>47</v>
      </c>
      <c r="O1136" s="48"/>
      <c r="P1136" s="249">
        <f>O1136*H1136</f>
        <v>0</v>
      </c>
      <c r="Q1136" s="249">
        <v>0</v>
      </c>
      <c r="R1136" s="249">
        <f>Q1136*H1136</f>
        <v>0</v>
      </c>
      <c r="S1136" s="249">
        <v>0</v>
      </c>
      <c r="T1136" s="250">
        <f>S1136*H1136</f>
        <v>0</v>
      </c>
      <c r="AR1136" s="25" t="s">
        <v>690</v>
      </c>
      <c r="AT1136" s="25" t="s">
        <v>418</v>
      </c>
      <c r="AU1136" s="25" t="s">
        <v>86</v>
      </c>
      <c r="AY1136" s="25" t="s">
        <v>414</v>
      </c>
      <c r="BE1136" s="251">
        <f>IF(N1136="základní",J1136,0)</f>
        <v>0</v>
      </c>
      <c r="BF1136" s="251">
        <f>IF(N1136="snížená",J1136,0)</f>
        <v>0</v>
      </c>
      <c r="BG1136" s="251">
        <f>IF(N1136="zákl. přenesená",J1136,0)</f>
        <v>0</v>
      </c>
      <c r="BH1136" s="251">
        <f>IF(N1136="sníž. přenesená",J1136,0)</f>
        <v>0</v>
      </c>
      <c r="BI1136" s="251">
        <f>IF(N1136="nulová",J1136,0)</f>
        <v>0</v>
      </c>
      <c r="BJ1136" s="25" t="s">
        <v>83</v>
      </c>
      <c r="BK1136" s="251">
        <f>ROUND(I1136*H1136,2)</f>
        <v>0</v>
      </c>
      <c r="BL1136" s="25" t="s">
        <v>690</v>
      </c>
      <c r="BM1136" s="25" t="s">
        <v>7773</v>
      </c>
    </row>
    <row r="1137" s="12" customFormat="1">
      <c r="B1137" s="255"/>
      <c r="C1137" s="256"/>
      <c r="D1137" s="252" t="s">
        <v>428</v>
      </c>
      <c r="E1137" s="257" t="s">
        <v>21</v>
      </c>
      <c r="F1137" s="258" t="s">
        <v>6992</v>
      </c>
      <c r="G1137" s="256"/>
      <c r="H1137" s="257" t="s">
        <v>21</v>
      </c>
      <c r="I1137" s="259"/>
      <c r="J1137" s="256"/>
      <c r="K1137" s="256"/>
      <c r="L1137" s="260"/>
      <c r="M1137" s="261"/>
      <c r="N1137" s="262"/>
      <c r="O1137" s="262"/>
      <c r="P1137" s="262"/>
      <c r="Q1137" s="262"/>
      <c r="R1137" s="262"/>
      <c r="S1137" s="262"/>
      <c r="T1137" s="263"/>
      <c r="AT1137" s="264" t="s">
        <v>428</v>
      </c>
      <c r="AU1137" s="264" t="s">
        <v>86</v>
      </c>
      <c r="AV1137" s="12" t="s">
        <v>83</v>
      </c>
      <c r="AW1137" s="12" t="s">
        <v>39</v>
      </c>
      <c r="AX1137" s="12" t="s">
        <v>76</v>
      </c>
      <c r="AY1137" s="264" t="s">
        <v>414</v>
      </c>
    </row>
    <row r="1138" s="13" customFormat="1">
      <c r="B1138" s="265"/>
      <c r="C1138" s="266"/>
      <c r="D1138" s="252" t="s">
        <v>428</v>
      </c>
      <c r="E1138" s="267" t="s">
        <v>21</v>
      </c>
      <c r="F1138" s="268" t="s">
        <v>1126</v>
      </c>
      <c r="G1138" s="266"/>
      <c r="H1138" s="269">
        <v>65</v>
      </c>
      <c r="I1138" s="270"/>
      <c r="J1138" s="266"/>
      <c r="K1138" s="266"/>
      <c r="L1138" s="271"/>
      <c r="M1138" s="272"/>
      <c r="N1138" s="273"/>
      <c r="O1138" s="273"/>
      <c r="P1138" s="273"/>
      <c r="Q1138" s="273"/>
      <c r="R1138" s="273"/>
      <c r="S1138" s="273"/>
      <c r="T1138" s="274"/>
      <c r="AT1138" s="275" t="s">
        <v>428</v>
      </c>
      <c r="AU1138" s="275" t="s">
        <v>86</v>
      </c>
      <c r="AV1138" s="13" t="s">
        <v>86</v>
      </c>
      <c r="AW1138" s="13" t="s">
        <v>39</v>
      </c>
      <c r="AX1138" s="13" t="s">
        <v>76</v>
      </c>
      <c r="AY1138" s="275" t="s">
        <v>414</v>
      </c>
    </row>
    <row r="1139" s="15" customFormat="1">
      <c r="B1139" s="287"/>
      <c r="C1139" s="288"/>
      <c r="D1139" s="252" t="s">
        <v>428</v>
      </c>
      <c r="E1139" s="289" t="s">
        <v>21</v>
      </c>
      <c r="F1139" s="290" t="s">
        <v>235</v>
      </c>
      <c r="G1139" s="288"/>
      <c r="H1139" s="291">
        <v>65</v>
      </c>
      <c r="I1139" s="292"/>
      <c r="J1139" s="288"/>
      <c r="K1139" s="288"/>
      <c r="L1139" s="293"/>
      <c r="M1139" s="294"/>
      <c r="N1139" s="295"/>
      <c r="O1139" s="295"/>
      <c r="P1139" s="295"/>
      <c r="Q1139" s="295"/>
      <c r="R1139" s="295"/>
      <c r="S1139" s="295"/>
      <c r="T1139" s="296"/>
      <c r="AT1139" s="297" t="s">
        <v>428</v>
      </c>
      <c r="AU1139" s="297" t="s">
        <v>86</v>
      </c>
      <c r="AV1139" s="15" t="s">
        <v>422</v>
      </c>
      <c r="AW1139" s="15" t="s">
        <v>39</v>
      </c>
      <c r="AX1139" s="15" t="s">
        <v>83</v>
      </c>
      <c r="AY1139" s="297" t="s">
        <v>414</v>
      </c>
    </row>
    <row r="1140" s="1" customFormat="1" ht="25.5" customHeight="1">
      <c r="B1140" s="47"/>
      <c r="C1140" s="240" t="s">
        <v>2621</v>
      </c>
      <c r="D1140" s="240" t="s">
        <v>418</v>
      </c>
      <c r="E1140" s="241" t="s">
        <v>7774</v>
      </c>
      <c r="F1140" s="242" t="s">
        <v>7229</v>
      </c>
      <c r="G1140" s="243" t="s">
        <v>145</v>
      </c>
      <c r="H1140" s="244">
        <v>120</v>
      </c>
      <c r="I1140" s="245"/>
      <c r="J1140" s="246">
        <f>ROUND(I1140*H1140,2)</f>
        <v>0</v>
      </c>
      <c r="K1140" s="242" t="s">
        <v>21</v>
      </c>
      <c r="L1140" s="73"/>
      <c r="M1140" s="247" t="s">
        <v>21</v>
      </c>
      <c r="N1140" s="248" t="s">
        <v>47</v>
      </c>
      <c r="O1140" s="48"/>
      <c r="P1140" s="249">
        <f>O1140*H1140</f>
        <v>0</v>
      </c>
      <c r="Q1140" s="249">
        <v>0</v>
      </c>
      <c r="R1140" s="249">
        <f>Q1140*H1140</f>
        <v>0</v>
      </c>
      <c r="S1140" s="249">
        <v>0</v>
      </c>
      <c r="T1140" s="250">
        <f>S1140*H1140</f>
        <v>0</v>
      </c>
      <c r="AR1140" s="25" t="s">
        <v>690</v>
      </c>
      <c r="AT1140" s="25" t="s">
        <v>418</v>
      </c>
      <c r="AU1140" s="25" t="s">
        <v>86</v>
      </c>
      <c r="AY1140" s="25" t="s">
        <v>414</v>
      </c>
      <c r="BE1140" s="251">
        <f>IF(N1140="základní",J1140,0)</f>
        <v>0</v>
      </c>
      <c r="BF1140" s="251">
        <f>IF(N1140="snížená",J1140,0)</f>
        <v>0</v>
      </c>
      <c r="BG1140" s="251">
        <f>IF(N1140="zákl. přenesená",J1140,0)</f>
        <v>0</v>
      </c>
      <c r="BH1140" s="251">
        <f>IF(N1140="sníž. přenesená",J1140,0)</f>
        <v>0</v>
      </c>
      <c r="BI1140" s="251">
        <f>IF(N1140="nulová",J1140,0)</f>
        <v>0</v>
      </c>
      <c r="BJ1140" s="25" t="s">
        <v>83</v>
      </c>
      <c r="BK1140" s="251">
        <f>ROUND(I1140*H1140,2)</f>
        <v>0</v>
      </c>
      <c r="BL1140" s="25" t="s">
        <v>690</v>
      </c>
      <c r="BM1140" s="25" t="s">
        <v>7775</v>
      </c>
    </row>
    <row r="1141" s="12" customFormat="1">
      <c r="B1141" s="255"/>
      <c r="C1141" s="256"/>
      <c r="D1141" s="252" t="s">
        <v>428</v>
      </c>
      <c r="E1141" s="257" t="s">
        <v>21</v>
      </c>
      <c r="F1141" s="258" t="s">
        <v>6992</v>
      </c>
      <c r="G1141" s="256"/>
      <c r="H1141" s="257" t="s">
        <v>21</v>
      </c>
      <c r="I1141" s="259"/>
      <c r="J1141" s="256"/>
      <c r="K1141" s="256"/>
      <c r="L1141" s="260"/>
      <c r="M1141" s="261"/>
      <c r="N1141" s="262"/>
      <c r="O1141" s="262"/>
      <c r="P1141" s="262"/>
      <c r="Q1141" s="262"/>
      <c r="R1141" s="262"/>
      <c r="S1141" s="262"/>
      <c r="T1141" s="263"/>
      <c r="AT1141" s="264" t="s">
        <v>428</v>
      </c>
      <c r="AU1141" s="264" t="s">
        <v>86</v>
      </c>
      <c r="AV1141" s="12" t="s">
        <v>83</v>
      </c>
      <c r="AW1141" s="12" t="s">
        <v>39</v>
      </c>
      <c r="AX1141" s="12" t="s">
        <v>76</v>
      </c>
      <c r="AY1141" s="264" t="s">
        <v>414</v>
      </c>
    </row>
    <row r="1142" s="13" customFormat="1">
      <c r="B1142" s="265"/>
      <c r="C1142" s="266"/>
      <c r="D1142" s="252" t="s">
        <v>428</v>
      </c>
      <c r="E1142" s="267" t="s">
        <v>21</v>
      </c>
      <c r="F1142" s="268" t="s">
        <v>6862</v>
      </c>
      <c r="G1142" s="266"/>
      <c r="H1142" s="269">
        <v>120</v>
      </c>
      <c r="I1142" s="270"/>
      <c r="J1142" s="266"/>
      <c r="K1142" s="266"/>
      <c r="L1142" s="271"/>
      <c r="M1142" s="272"/>
      <c r="N1142" s="273"/>
      <c r="O1142" s="273"/>
      <c r="P1142" s="273"/>
      <c r="Q1142" s="273"/>
      <c r="R1142" s="273"/>
      <c r="S1142" s="273"/>
      <c r="T1142" s="274"/>
      <c r="AT1142" s="275" t="s">
        <v>428</v>
      </c>
      <c r="AU1142" s="275" t="s">
        <v>86</v>
      </c>
      <c r="AV1142" s="13" t="s">
        <v>86</v>
      </c>
      <c r="AW1142" s="13" t="s">
        <v>39</v>
      </c>
      <c r="AX1142" s="13" t="s">
        <v>83</v>
      </c>
      <c r="AY1142" s="275" t="s">
        <v>414</v>
      </c>
    </row>
    <row r="1143" s="1" customFormat="1" ht="16.5" customHeight="1">
      <c r="B1143" s="47"/>
      <c r="C1143" s="240" t="s">
        <v>2626</v>
      </c>
      <c r="D1143" s="240" t="s">
        <v>418</v>
      </c>
      <c r="E1143" s="241" t="s">
        <v>7776</v>
      </c>
      <c r="F1143" s="242" t="s">
        <v>7777</v>
      </c>
      <c r="G1143" s="243" t="s">
        <v>4084</v>
      </c>
      <c r="H1143" s="244">
        <v>945</v>
      </c>
      <c r="I1143" s="245"/>
      <c r="J1143" s="246">
        <f>ROUND(I1143*H1143,2)</f>
        <v>0</v>
      </c>
      <c r="K1143" s="242" t="s">
        <v>21</v>
      </c>
      <c r="L1143" s="73"/>
      <c r="M1143" s="247" t="s">
        <v>21</v>
      </c>
      <c r="N1143" s="248" t="s">
        <v>47</v>
      </c>
      <c r="O1143" s="48"/>
      <c r="P1143" s="249">
        <f>O1143*H1143</f>
        <v>0</v>
      </c>
      <c r="Q1143" s="249">
        <v>0</v>
      </c>
      <c r="R1143" s="249">
        <f>Q1143*H1143</f>
        <v>0</v>
      </c>
      <c r="S1143" s="249">
        <v>0</v>
      </c>
      <c r="T1143" s="250">
        <f>S1143*H1143</f>
        <v>0</v>
      </c>
      <c r="AR1143" s="25" t="s">
        <v>690</v>
      </c>
      <c r="AT1143" s="25" t="s">
        <v>418</v>
      </c>
      <c r="AU1143" s="25" t="s">
        <v>86</v>
      </c>
      <c r="AY1143" s="25" t="s">
        <v>414</v>
      </c>
      <c r="BE1143" s="251">
        <f>IF(N1143="základní",J1143,0)</f>
        <v>0</v>
      </c>
      <c r="BF1143" s="251">
        <f>IF(N1143="snížená",J1143,0)</f>
        <v>0</v>
      </c>
      <c r="BG1143" s="251">
        <f>IF(N1143="zákl. přenesená",J1143,0)</f>
        <v>0</v>
      </c>
      <c r="BH1143" s="251">
        <f>IF(N1143="sníž. přenesená",J1143,0)</f>
        <v>0</v>
      </c>
      <c r="BI1143" s="251">
        <f>IF(N1143="nulová",J1143,0)</f>
        <v>0</v>
      </c>
      <c r="BJ1143" s="25" t="s">
        <v>83</v>
      </c>
      <c r="BK1143" s="251">
        <f>ROUND(I1143*H1143,2)</f>
        <v>0</v>
      </c>
      <c r="BL1143" s="25" t="s">
        <v>690</v>
      </c>
      <c r="BM1143" s="25" t="s">
        <v>7778</v>
      </c>
    </row>
    <row r="1144" s="12" customFormat="1">
      <c r="B1144" s="255"/>
      <c r="C1144" s="256"/>
      <c r="D1144" s="252" t="s">
        <v>428</v>
      </c>
      <c r="E1144" s="257" t="s">
        <v>21</v>
      </c>
      <c r="F1144" s="258" t="s">
        <v>6992</v>
      </c>
      <c r="G1144" s="256"/>
      <c r="H1144" s="257" t="s">
        <v>21</v>
      </c>
      <c r="I1144" s="259"/>
      <c r="J1144" s="256"/>
      <c r="K1144" s="256"/>
      <c r="L1144" s="260"/>
      <c r="M1144" s="261"/>
      <c r="N1144" s="262"/>
      <c r="O1144" s="262"/>
      <c r="P1144" s="262"/>
      <c r="Q1144" s="262"/>
      <c r="R1144" s="262"/>
      <c r="S1144" s="262"/>
      <c r="T1144" s="263"/>
      <c r="AT1144" s="264" t="s">
        <v>428</v>
      </c>
      <c r="AU1144" s="264" t="s">
        <v>86</v>
      </c>
      <c r="AV1144" s="12" t="s">
        <v>83</v>
      </c>
      <c r="AW1144" s="12" t="s">
        <v>39</v>
      </c>
      <c r="AX1144" s="12" t="s">
        <v>76</v>
      </c>
      <c r="AY1144" s="264" t="s">
        <v>414</v>
      </c>
    </row>
    <row r="1145" s="13" customFormat="1">
      <c r="B1145" s="265"/>
      <c r="C1145" s="266"/>
      <c r="D1145" s="252" t="s">
        <v>428</v>
      </c>
      <c r="E1145" s="267" t="s">
        <v>21</v>
      </c>
      <c r="F1145" s="268" t="s">
        <v>7234</v>
      </c>
      <c r="G1145" s="266"/>
      <c r="H1145" s="269">
        <v>945</v>
      </c>
      <c r="I1145" s="270"/>
      <c r="J1145" s="266"/>
      <c r="K1145" s="266"/>
      <c r="L1145" s="271"/>
      <c r="M1145" s="272"/>
      <c r="N1145" s="273"/>
      <c r="O1145" s="273"/>
      <c r="P1145" s="273"/>
      <c r="Q1145" s="273"/>
      <c r="R1145" s="273"/>
      <c r="S1145" s="273"/>
      <c r="T1145" s="274"/>
      <c r="AT1145" s="275" t="s">
        <v>428</v>
      </c>
      <c r="AU1145" s="275" t="s">
        <v>86</v>
      </c>
      <c r="AV1145" s="13" t="s">
        <v>86</v>
      </c>
      <c r="AW1145" s="13" t="s">
        <v>39</v>
      </c>
      <c r="AX1145" s="13" t="s">
        <v>76</v>
      </c>
      <c r="AY1145" s="275" t="s">
        <v>414</v>
      </c>
    </row>
    <row r="1146" s="15" customFormat="1">
      <c r="B1146" s="287"/>
      <c r="C1146" s="288"/>
      <c r="D1146" s="252" t="s">
        <v>428</v>
      </c>
      <c r="E1146" s="289" t="s">
        <v>21</v>
      </c>
      <c r="F1146" s="290" t="s">
        <v>235</v>
      </c>
      <c r="G1146" s="288"/>
      <c r="H1146" s="291">
        <v>945</v>
      </c>
      <c r="I1146" s="292"/>
      <c r="J1146" s="288"/>
      <c r="K1146" s="288"/>
      <c r="L1146" s="293"/>
      <c r="M1146" s="294"/>
      <c r="N1146" s="295"/>
      <c r="O1146" s="295"/>
      <c r="P1146" s="295"/>
      <c r="Q1146" s="295"/>
      <c r="R1146" s="295"/>
      <c r="S1146" s="295"/>
      <c r="T1146" s="296"/>
      <c r="AT1146" s="297" t="s">
        <v>428</v>
      </c>
      <c r="AU1146" s="297" t="s">
        <v>86</v>
      </c>
      <c r="AV1146" s="15" t="s">
        <v>422</v>
      </c>
      <c r="AW1146" s="15" t="s">
        <v>39</v>
      </c>
      <c r="AX1146" s="15" t="s">
        <v>83</v>
      </c>
      <c r="AY1146" s="297" t="s">
        <v>414</v>
      </c>
    </row>
    <row r="1147" s="1" customFormat="1" ht="16.5" customHeight="1">
      <c r="B1147" s="47"/>
      <c r="C1147" s="240" t="s">
        <v>2631</v>
      </c>
      <c r="D1147" s="240" t="s">
        <v>418</v>
      </c>
      <c r="E1147" s="241" t="s">
        <v>7779</v>
      </c>
      <c r="F1147" s="242" t="s">
        <v>7780</v>
      </c>
      <c r="G1147" s="243" t="s">
        <v>4084</v>
      </c>
      <c r="H1147" s="244">
        <v>576</v>
      </c>
      <c r="I1147" s="245"/>
      <c r="J1147" s="246">
        <f>ROUND(I1147*H1147,2)</f>
        <v>0</v>
      </c>
      <c r="K1147" s="242" t="s">
        <v>21</v>
      </c>
      <c r="L1147" s="73"/>
      <c r="M1147" s="247" t="s">
        <v>21</v>
      </c>
      <c r="N1147" s="248" t="s">
        <v>47</v>
      </c>
      <c r="O1147" s="48"/>
      <c r="P1147" s="249">
        <f>O1147*H1147</f>
        <v>0</v>
      </c>
      <c r="Q1147" s="249">
        <v>0</v>
      </c>
      <c r="R1147" s="249">
        <f>Q1147*H1147</f>
        <v>0</v>
      </c>
      <c r="S1147" s="249">
        <v>0</v>
      </c>
      <c r="T1147" s="250">
        <f>S1147*H1147</f>
        <v>0</v>
      </c>
      <c r="AR1147" s="25" t="s">
        <v>690</v>
      </c>
      <c r="AT1147" s="25" t="s">
        <v>418</v>
      </c>
      <c r="AU1147" s="25" t="s">
        <v>86</v>
      </c>
      <c r="AY1147" s="25" t="s">
        <v>414</v>
      </c>
      <c r="BE1147" s="251">
        <f>IF(N1147="základní",J1147,0)</f>
        <v>0</v>
      </c>
      <c r="BF1147" s="251">
        <f>IF(N1147="snížená",J1147,0)</f>
        <v>0</v>
      </c>
      <c r="BG1147" s="251">
        <f>IF(N1147="zákl. přenesená",J1147,0)</f>
        <v>0</v>
      </c>
      <c r="BH1147" s="251">
        <f>IF(N1147="sníž. přenesená",J1147,0)</f>
        <v>0</v>
      </c>
      <c r="BI1147" s="251">
        <f>IF(N1147="nulová",J1147,0)</f>
        <v>0</v>
      </c>
      <c r="BJ1147" s="25" t="s">
        <v>83</v>
      </c>
      <c r="BK1147" s="251">
        <f>ROUND(I1147*H1147,2)</f>
        <v>0</v>
      </c>
      <c r="BL1147" s="25" t="s">
        <v>690</v>
      </c>
      <c r="BM1147" s="25" t="s">
        <v>7781</v>
      </c>
    </row>
    <row r="1148" s="12" customFormat="1">
      <c r="B1148" s="255"/>
      <c r="C1148" s="256"/>
      <c r="D1148" s="252" t="s">
        <v>428</v>
      </c>
      <c r="E1148" s="257" t="s">
        <v>21</v>
      </c>
      <c r="F1148" s="258" t="s">
        <v>6992</v>
      </c>
      <c r="G1148" s="256"/>
      <c r="H1148" s="257" t="s">
        <v>21</v>
      </c>
      <c r="I1148" s="259"/>
      <c r="J1148" s="256"/>
      <c r="K1148" s="256"/>
      <c r="L1148" s="260"/>
      <c r="M1148" s="261"/>
      <c r="N1148" s="262"/>
      <c r="O1148" s="262"/>
      <c r="P1148" s="262"/>
      <c r="Q1148" s="262"/>
      <c r="R1148" s="262"/>
      <c r="S1148" s="262"/>
      <c r="T1148" s="263"/>
      <c r="AT1148" s="264" t="s">
        <v>428</v>
      </c>
      <c r="AU1148" s="264" t="s">
        <v>86</v>
      </c>
      <c r="AV1148" s="12" t="s">
        <v>83</v>
      </c>
      <c r="AW1148" s="12" t="s">
        <v>39</v>
      </c>
      <c r="AX1148" s="12" t="s">
        <v>76</v>
      </c>
      <c r="AY1148" s="264" t="s">
        <v>414</v>
      </c>
    </row>
    <row r="1149" s="13" customFormat="1">
      <c r="B1149" s="265"/>
      <c r="C1149" s="266"/>
      <c r="D1149" s="252" t="s">
        <v>428</v>
      </c>
      <c r="E1149" s="267" t="s">
        <v>21</v>
      </c>
      <c r="F1149" s="268" t="s">
        <v>7127</v>
      </c>
      <c r="G1149" s="266"/>
      <c r="H1149" s="269">
        <v>576</v>
      </c>
      <c r="I1149" s="270"/>
      <c r="J1149" s="266"/>
      <c r="K1149" s="266"/>
      <c r="L1149" s="271"/>
      <c r="M1149" s="272"/>
      <c r="N1149" s="273"/>
      <c r="O1149" s="273"/>
      <c r="P1149" s="273"/>
      <c r="Q1149" s="273"/>
      <c r="R1149" s="273"/>
      <c r="S1149" s="273"/>
      <c r="T1149" s="274"/>
      <c r="AT1149" s="275" t="s">
        <v>428</v>
      </c>
      <c r="AU1149" s="275" t="s">
        <v>86</v>
      </c>
      <c r="AV1149" s="13" t="s">
        <v>86</v>
      </c>
      <c r="AW1149" s="13" t="s">
        <v>39</v>
      </c>
      <c r="AX1149" s="13" t="s">
        <v>83</v>
      </c>
      <c r="AY1149" s="275" t="s">
        <v>414</v>
      </c>
    </row>
    <row r="1150" s="1" customFormat="1" ht="16.5" customHeight="1">
      <c r="B1150" s="47"/>
      <c r="C1150" s="240" t="s">
        <v>2636</v>
      </c>
      <c r="D1150" s="240" t="s">
        <v>418</v>
      </c>
      <c r="E1150" s="241" t="s">
        <v>7782</v>
      </c>
      <c r="F1150" s="242" t="s">
        <v>7783</v>
      </c>
      <c r="G1150" s="243" t="s">
        <v>145</v>
      </c>
      <c r="H1150" s="244">
        <v>730</v>
      </c>
      <c r="I1150" s="245"/>
      <c r="J1150" s="246">
        <f>ROUND(I1150*H1150,2)</f>
        <v>0</v>
      </c>
      <c r="K1150" s="242" t="s">
        <v>21</v>
      </c>
      <c r="L1150" s="73"/>
      <c r="M1150" s="247" t="s">
        <v>21</v>
      </c>
      <c r="N1150" s="248" t="s">
        <v>47</v>
      </c>
      <c r="O1150" s="48"/>
      <c r="P1150" s="249">
        <f>O1150*H1150</f>
        <v>0</v>
      </c>
      <c r="Q1150" s="249">
        <v>0</v>
      </c>
      <c r="R1150" s="249">
        <f>Q1150*H1150</f>
        <v>0</v>
      </c>
      <c r="S1150" s="249">
        <v>0</v>
      </c>
      <c r="T1150" s="250">
        <f>S1150*H1150</f>
        <v>0</v>
      </c>
      <c r="AR1150" s="25" t="s">
        <v>690</v>
      </c>
      <c r="AT1150" s="25" t="s">
        <v>418</v>
      </c>
      <c r="AU1150" s="25" t="s">
        <v>86</v>
      </c>
      <c r="AY1150" s="25" t="s">
        <v>414</v>
      </c>
      <c r="BE1150" s="251">
        <f>IF(N1150="základní",J1150,0)</f>
        <v>0</v>
      </c>
      <c r="BF1150" s="251">
        <f>IF(N1150="snížená",J1150,0)</f>
        <v>0</v>
      </c>
      <c r="BG1150" s="251">
        <f>IF(N1150="zákl. přenesená",J1150,0)</f>
        <v>0</v>
      </c>
      <c r="BH1150" s="251">
        <f>IF(N1150="sníž. přenesená",J1150,0)</f>
        <v>0</v>
      </c>
      <c r="BI1150" s="251">
        <f>IF(N1150="nulová",J1150,0)</f>
        <v>0</v>
      </c>
      <c r="BJ1150" s="25" t="s">
        <v>83</v>
      </c>
      <c r="BK1150" s="251">
        <f>ROUND(I1150*H1150,2)</f>
        <v>0</v>
      </c>
      <c r="BL1150" s="25" t="s">
        <v>690</v>
      </c>
      <c r="BM1150" s="25" t="s">
        <v>7784</v>
      </c>
    </row>
    <row r="1151" s="12" customFormat="1">
      <c r="B1151" s="255"/>
      <c r="C1151" s="256"/>
      <c r="D1151" s="252" t="s">
        <v>428</v>
      </c>
      <c r="E1151" s="257" t="s">
        <v>21</v>
      </c>
      <c r="F1151" s="258" t="s">
        <v>6992</v>
      </c>
      <c r="G1151" s="256"/>
      <c r="H1151" s="257" t="s">
        <v>21</v>
      </c>
      <c r="I1151" s="259"/>
      <c r="J1151" s="256"/>
      <c r="K1151" s="256"/>
      <c r="L1151" s="260"/>
      <c r="M1151" s="261"/>
      <c r="N1151" s="262"/>
      <c r="O1151" s="262"/>
      <c r="P1151" s="262"/>
      <c r="Q1151" s="262"/>
      <c r="R1151" s="262"/>
      <c r="S1151" s="262"/>
      <c r="T1151" s="263"/>
      <c r="AT1151" s="264" t="s">
        <v>428</v>
      </c>
      <c r="AU1151" s="264" t="s">
        <v>86</v>
      </c>
      <c r="AV1151" s="12" t="s">
        <v>83</v>
      </c>
      <c r="AW1151" s="12" t="s">
        <v>39</v>
      </c>
      <c r="AX1151" s="12" t="s">
        <v>76</v>
      </c>
      <c r="AY1151" s="264" t="s">
        <v>414</v>
      </c>
    </row>
    <row r="1152" s="13" customFormat="1">
      <c r="B1152" s="265"/>
      <c r="C1152" s="266"/>
      <c r="D1152" s="252" t="s">
        <v>428</v>
      </c>
      <c r="E1152" s="267" t="s">
        <v>21</v>
      </c>
      <c r="F1152" s="268" t="s">
        <v>7241</v>
      </c>
      <c r="G1152" s="266"/>
      <c r="H1152" s="269">
        <v>730</v>
      </c>
      <c r="I1152" s="270"/>
      <c r="J1152" s="266"/>
      <c r="K1152" s="266"/>
      <c r="L1152" s="271"/>
      <c r="M1152" s="272"/>
      <c r="N1152" s="273"/>
      <c r="O1152" s="273"/>
      <c r="P1152" s="273"/>
      <c r="Q1152" s="273"/>
      <c r="R1152" s="273"/>
      <c r="S1152" s="273"/>
      <c r="T1152" s="274"/>
      <c r="AT1152" s="275" t="s">
        <v>428</v>
      </c>
      <c r="AU1152" s="275" t="s">
        <v>86</v>
      </c>
      <c r="AV1152" s="13" t="s">
        <v>86</v>
      </c>
      <c r="AW1152" s="13" t="s">
        <v>39</v>
      </c>
      <c r="AX1152" s="13" t="s">
        <v>76</v>
      </c>
      <c r="AY1152" s="275" t="s">
        <v>414</v>
      </c>
    </row>
    <row r="1153" s="15" customFormat="1">
      <c r="B1153" s="287"/>
      <c r="C1153" s="288"/>
      <c r="D1153" s="252" t="s">
        <v>428</v>
      </c>
      <c r="E1153" s="289" t="s">
        <v>21</v>
      </c>
      <c r="F1153" s="290" t="s">
        <v>235</v>
      </c>
      <c r="G1153" s="288"/>
      <c r="H1153" s="291">
        <v>730</v>
      </c>
      <c r="I1153" s="292"/>
      <c r="J1153" s="288"/>
      <c r="K1153" s="288"/>
      <c r="L1153" s="293"/>
      <c r="M1153" s="294"/>
      <c r="N1153" s="295"/>
      <c r="O1153" s="295"/>
      <c r="P1153" s="295"/>
      <c r="Q1153" s="295"/>
      <c r="R1153" s="295"/>
      <c r="S1153" s="295"/>
      <c r="T1153" s="296"/>
      <c r="AT1153" s="297" t="s">
        <v>428</v>
      </c>
      <c r="AU1153" s="297" t="s">
        <v>86</v>
      </c>
      <c r="AV1153" s="15" t="s">
        <v>422</v>
      </c>
      <c r="AW1153" s="15" t="s">
        <v>39</v>
      </c>
      <c r="AX1153" s="15" t="s">
        <v>83</v>
      </c>
      <c r="AY1153" s="297" t="s">
        <v>414</v>
      </c>
    </row>
    <row r="1154" s="1" customFormat="1" ht="16.5" customHeight="1">
      <c r="B1154" s="47"/>
      <c r="C1154" s="240" t="s">
        <v>2641</v>
      </c>
      <c r="D1154" s="240" t="s">
        <v>418</v>
      </c>
      <c r="E1154" s="241" t="s">
        <v>7785</v>
      </c>
      <c r="F1154" s="242" t="s">
        <v>7786</v>
      </c>
      <c r="G1154" s="243" t="s">
        <v>4084</v>
      </c>
      <c r="H1154" s="244">
        <v>184</v>
      </c>
      <c r="I1154" s="245"/>
      <c r="J1154" s="246">
        <f>ROUND(I1154*H1154,2)</f>
        <v>0</v>
      </c>
      <c r="K1154" s="242" t="s">
        <v>21</v>
      </c>
      <c r="L1154" s="73"/>
      <c r="M1154" s="247" t="s">
        <v>21</v>
      </c>
      <c r="N1154" s="248" t="s">
        <v>47</v>
      </c>
      <c r="O1154" s="48"/>
      <c r="P1154" s="249">
        <f>O1154*H1154</f>
        <v>0</v>
      </c>
      <c r="Q1154" s="249">
        <v>0</v>
      </c>
      <c r="R1154" s="249">
        <f>Q1154*H1154</f>
        <v>0</v>
      </c>
      <c r="S1154" s="249">
        <v>0</v>
      </c>
      <c r="T1154" s="250">
        <f>S1154*H1154</f>
        <v>0</v>
      </c>
      <c r="AR1154" s="25" t="s">
        <v>690</v>
      </c>
      <c r="AT1154" s="25" t="s">
        <v>418</v>
      </c>
      <c r="AU1154" s="25" t="s">
        <v>86</v>
      </c>
      <c r="AY1154" s="25" t="s">
        <v>414</v>
      </c>
      <c r="BE1154" s="251">
        <f>IF(N1154="základní",J1154,0)</f>
        <v>0</v>
      </c>
      <c r="BF1154" s="251">
        <f>IF(N1154="snížená",J1154,0)</f>
        <v>0</v>
      </c>
      <c r="BG1154" s="251">
        <f>IF(N1154="zákl. přenesená",J1154,0)</f>
        <v>0</v>
      </c>
      <c r="BH1154" s="251">
        <f>IF(N1154="sníž. přenesená",J1154,0)</f>
        <v>0</v>
      </c>
      <c r="BI1154" s="251">
        <f>IF(N1154="nulová",J1154,0)</f>
        <v>0</v>
      </c>
      <c r="BJ1154" s="25" t="s">
        <v>83</v>
      </c>
      <c r="BK1154" s="251">
        <f>ROUND(I1154*H1154,2)</f>
        <v>0</v>
      </c>
      <c r="BL1154" s="25" t="s">
        <v>690</v>
      </c>
      <c r="BM1154" s="25" t="s">
        <v>7787</v>
      </c>
    </row>
    <row r="1155" s="12" customFormat="1">
      <c r="B1155" s="255"/>
      <c r="C1155" s="256"/>
      <c r="D1155" s="252" t="s">
        <v>428</v>
      </c>
      <c r="E1155" s="257" t="s">
        <v>21</v>
      </c>
      <c r="F1155" s="258" t="s">
        <v>6992</v>
      </c>
      <c r="G1155" s="256"/>
      <c r="H1155" s="257" t="s">
        <v>21</v>
      </c>
      <c r="I1155" s="259"/>
      <c r="J1155" s="256"/>
      <c r="K1155" s="256"/>
      <c r="L1155" s="260"/>
      <c r="M1155" s="261"/>
      <c r="N1155" s="262"/>
      <c r="O1155" s="262"/>
      <c r="P1155" s="262"/>
      <c r="Q1155" s="262"/>
      <c r="R1155" s="262"/>
      <c r="S1155" s="262"/>
      <c r="T1155" s="263"/>
      <c r="AT1155" s="264" t="s">
        <v>428</v>
      </c>
      <c r="AU1155" s="264" t="s">
        <v>86</v>
      </c>
      <c r="AV1155" s="12" t="s">
        <v>83</v>
      </c>
      <c r="AW1155" s="12" t="s">
        <v>39</v>
      </c>
      <c r="AX1155" s="12" t="s">
        <v>76</v>
      </c>
      <c r="AY1155" s="264" t="s">
        <v>414</v>
      </c>
    </row>
    <row r="1156" s="13" customFormat="1">
      <c r="B1156" s="265"/>
      <c r="C1156" s="266"/>
      <c r="D1156" s="252" t="s">
        <v>428</v>
      </c>
      <c r="E1156" s="267" t="s">
        <v>21</v>
      </c>
      <c r="F1156" s="268" t="s">
        <v>1925</v>
      </c>
      <c r="G1156" s="266"/>
      <c r="H1156" s="269">
        <v>184</v>
      </c>
      <c r="I1156" s="270"/>
      <c r="J1156" s="266"/>
      <c r="K1156" s="266"/>
      <c r="L1156" s="271"/>
      <c r="M1156" s="272"/>
      <c r="N1156" s="273"/>
      <c r="O1156" s="273"/>
      <c r="P1156" s="273"/>
      <c r="Q1156" s="273"/>
      <c r="R1156" s="273"/>
      <c r="S1156" s="273"/>
      <c r="T1156" s="274"/>
      <c r="AT1156" s="275" t="s">
        <v>428</v>
      </c>
      <c r="AU1156" s="275" t="s">
        <v>86</v>
      </c>
      <c r="AV1156" s="13" t="s">
        <v>86</v>
      </c>
      <c r="AW1156" s="13" t="s">
        <v>39</v>
      </c>
      <c r="AX1156" s="13" t="s">
        <v>83</v>
      </c>
      <c r="AY1156" s="275" t="s">
        <v>414</v>
      </c>
    </row>
    <row r="1157" s="1" customFormat="1" ht="16.5" customHeight="1">
      <c r="B1157" s="47"/>
      <c r="C1157" s="240" t="s">
        <v>2646</v>
      </c>
      <c r="D1157" s="240" t="s">
        <v>418</v>
      </c>
      <c r="E1157" s="241" t="s">
        <v>7788</v>
      </c>
      <c r="F1157" s="242" t="s">
        <v>7789</v>
      </c>
      <c r="G1157" s="243" t="s">
        <v>4084</v>
      </c>
      <c r="H1157" s="244">
        <v>92</v>
      </c>
      <c r="I1157" s="245"/>
      <c r="J1157" s="246">
        <f>ROUND(I1157*H1157,2)</f>
        <v>0</v>
      </c>
      <c r="K1157" s="242" t="s">
        <v>21</v>
      </c>
      <c r="L1157" s="73"/>
      <c r="M1157" s="247" t="s">
        <v>21</v>
      </c>
      <c r="N1157" s="248" t="s">
        <v>47</v>
      </c>
      <c r="O1157" s="48"/>
      <c r="P1157" s="249">
        <f>O1157*H1157</f>
        <v>0</v>
      </c>
      <c r="Q1157" s="249">
        <v>0</v>
      </c>
      <c r="R1157" s="249">
        <f>Q1157*H1157</f>
        <v>0</v>
      </c>
      <c r="S1157" s="249">
        <v>0</v>
      </c>
      <c r="T1157" s="250">
        <f>S1157*H1157</f>
        <v>0</v>
      </c>
      <c r="AR1157" s="25" t="s">
        <v>690</v>
      </c>
      <c r="AT1157" s="25" t="s">
        <v>418</v>
      </c>
      <c r="AU1157" s="25" t="s">
        <v>86</v>
      </c>
      <c r="AY1157" s="25" t="s">
        <v>414</v>
      </c>
      <c r="BE1157" s="251">
        <f>IF(N1157="základní",J1157,0)</f>
        <v>0</v>
      </c>
      <c r="BF1157" s="251">
        <f>IF(N1157="snížená",J1157,0)</f>
        <v>0</v>
      </c>
      <c r="BG1157" s="251">
        <f>IF(N1157="zákl. přenesená",J1157,0)</f>
        <v>0</v>
      </c>
      <c r="BH1157" s="251">
        <f>IF(N1157="sníž. přenesená",J1157,0)</f>
        <v>0</v>
      </c>
      <c r="BI1157" s="251">
        <f>IF(N1157="nulová",J1157,0)</f>
        <v>0</v>
      </c>
      <c r="BJ1157" s="25" t="s">
        <v>83</v>
      </c>
      <c r="BK1157" s="251">
        <f>ROUND(I1157*H1157,2)</f>
        <v>0</v>
      </c>
      <c r="BL1157" s="25" t="s">
        <v>690</v>
      </c>
      <c r="BM1157" s="25" t="s">
        <v>7790</v>
      </c>
    </row>
    <row r="1158" s="12" customFormat="1">
      <c r="B1158" s="255"/>
      <c r="C1158" s="256"/>
      <c r="D1158" s="252" t="s">
        <v>428</v>
      </c>
      <c r="E1158" s="257" t="s">
        <v>21</v>
      </c>
      <c r="F1158" s="258" t="s">
        <v>6992</v>
      </c>
      <c r="G1158" s="256"/>
      <c r="H1158" s="257" t="s">
        <v>21</v>
      </c>
      <c r="I1158" s="259"/>
      <c r="J1158" s="256"/>
      <c r="K1158" s="256"/>
      <c r="L1158" s="260"/>
      <c r="M1158" s="261"/>
      <c r="N1158" s="262"/>
      <c r="O1158" s="262"/>
      <c r="P1158" s="262"/>
      <c r="Q1158" s="262"/>
      <c r="R1158" s="262"/>
      <c r="S1158" s="262"/>
      <c r="T1158" s="263"/>
      <c r="AT1158" s="264" t="s">
        <v>428</v>
      </c>
      <c r="AU1158" s="264" t="s">
        <v>86</v>
      </c>
      <c r="AV1158" s="12" t="s">
        <v>83</v>
      </c>
      <c r="AW1158" s="12" t="s">
        <v>39</v>
      </c>
      <c r="AX1158" s="12" t="s">
        <v>76</v>
      </c>
      <c r="AY1158" s="264" t="s">
        <v>414</v>
      </c>
    </row>
    <row r="1159" s="13" customFormat="1">
      <c r="B1159" s="265"/>
      <c r="C1159" s="266"/>
      <c r="D1159" s="252" t="s">
        <v>428</v>
      </c>
      <c r="E1159" s="267" t="s">
        <v>21</v>
      </c>
      <c r="F1159" s="268" t="s">
        <v>1277</v>
      </c>
      <c r="G1159" s="266"/>
      <c r="H1159" s="269">
        <v>92</v>
      </c>
      <c r="I1159" s="270"/>
      <c r="J1159" s="266"/>
      <c r="K1159" s="266"/>
      <c r="L1159" s="271"/>
      <c r="M1159" s="272"/>
      <c r="N1159" s="273"/>
      <c r="O1159" s="273"/>
      <c r="P1159" s="273"/>
      <c r="Q1159" s="273"/>
      <c r="R1159" s="273"/>
      <c r="S1159" s="273"/>
      <c r="T1159" s="274"/>
      <c r="AT1159" s="275" t="s">
        <v>428</v>
      </c>
      <c r="AU1159" s="275" t="s">
        <v>86</v>
      </c>
      <c r="AV1159" s="13" t="s">
        <v>86</v>
      </c>
      <c r="AW1159" s="13" t="s">
        <v>39</v>
      </c>
      <c r="AX1159" s="13" t="s">
        <v>76</v>
      </c>
      <c r="AY1159" s="275" t="s">
        <v>414</v>
      </c>
    </row>
    <row r="1160" s="15" customFormat="1">
      <c r="B1160" s="287"/>
      <c r="C1160" s="288"/>
      <c r="D1160" s="252" t="s">
        <v>428</v>
      </c>
      <c r="E1160" s="289" t="s">
        <v>21</v>
      </c>
      <c r="F1160" s="290" t="s">
        <v>235</v>
      </c>
      <c r="G1160" s="288"/>
      <c r="H1160" s="291">
        <v>92</v>
      </c>
      <c r="I1160" s="292"/>
      <c r="J1160" s="288"/>
      <c r="K1160" s="288"/>
      <c r="L1160" s="293"/>
      <c r="M1160" s="294"/>
      <c r="N1160" s="295"/>
      <c r="O1160" s="295"/>
      <c r="P1160" s="295"/>
      <c r="Q1160" s="295"/>
      <c r="R1160" s="295"/>
      <c r="S1160" s="295"/>
      <c r="T1160" s="296"/>
      <c r="AT1160" s="297" t="s">
        <v>428</v>
      </c>
      <c r="AU1160" s="297" t="s">
        <v>86</v>
      </c>
      <c r="AV1160" s="15" t="s">
        <v>422</v>
      </c>
      <c r="AW1160" s="15" t="s">
        <v>39</v>
      </c>
      <c r="AX1160" s="15" t="s">
        <v>83</v>
      </c>
      <c r="AY1160" s="297" t="s">
        <v>414</v>
      </c>
    </row>
    <row r="1161" s="1" customFormat="1" ht="16.5" customHeight="1">
      <c r="B1161" s="47"/>
      <c r="C1161" s="240" t="s">
        <v>2651</v>
      </c>
      <c r="D1161" s="240" t="s">
        <v>418</v>
      </c>
      <c r="E1161" s="241" t="s">
        <v>7791</v>
      </c>
      <c r="F1161" s="242" t="s">
        <v>7792</v>
      </c>
      <c r="G1161" s="243" t="s">
        <v>4084</v>
      </c>
      <c r="H1161" s="244">
        <v>280</v>
      </c>
      <c r="I1161" s="245"/>
      <c r="J1161" s="246">
        <f>ROUND(I1161*H1161,2)</f>
        <v>0</v>
      </c>
      <c r="K1161" s="242" t="s">
        <v>21</v>
      </c>
      <c r="L1161" s="73"/>
      <c r="M1161" s="247" t="s">
        <v>21</v>
      </c>
      <c r="N1161" s="248" t="s">
        <v>47</v>
      </c>
      <c r="O1161" s="48"/>
      <c r="P1161" s="249">
        <f>O1161*H1161</f>
        <v>0</v>
      </c>
      <c r="Q1161" s="249">
        <v>0</v>
      </c>
      <c r="R1161" s="249">
        <f>Q1161*H1161</f>
        <v>0</v>
      </c>
      <c r="S1161" s="249">
        <v>0</v>
      </c>
      <c r="T1161" s="250">
        <f>S1161*H1161</f>
        <v>0</v>
      </c>
      <c r="AR1161" s="25" t="s">
        <v>690</v>
      </c>
      <c r="AT1161" s="25" t="s">
        <v>418</v>
      </c>
      <c r="AU1161" s="25" t="s">
        <v>86</v>
      </c>
      <c r="AY1161" s="25" t="s">
        <v>414</v>
      </c>
      <c r="BE1161" s="251">
        <f>IF(N1161="základní",J1161,0)</f>
        <v>0</v>
      </c>
      <c r="BF1161" s="251">
        <f>IF(N1161="snížená",J1161,0)</f>
        <v>0</v>
      </c>
      <c r="BG1161" s="251">
        <f>IF(N1161="zákl. přenesená",J1161,0)</f>
        <v>0</v>
      </c>
      <c r="BH1161" s="251">
        <f>IF(N1161="sníž. přenesená",J1161,0)</f>
        <v>0</v>
      </c>
      <c r="BI1161" s="251">
        <f>IF(N1161="nulová",J1161,0)</f>
        <v>0</v>
      </c>
      <c r="BJ1161" s="25" t="s">
        <v>83</v>
      </c>
      <c r="BK1161" s="251">
        <f>ROUND(I1161*H1161,2)</f>
        <v>0</v>
      </c>
      <c r="BL1161" s="25" t="s">
        <v>690</v>
      </c>
      <c r="BM1161" s="25" t="s">
        <v>7793</v>
      </c>
    </row>
    <row r="1162" s="12" customFormat="1">
      <c r="B1162" s="255"/>
      <c r="C1162" s="256"/>
      <c r="D1162" s="252" t="s">
        <v>428</v>
      </c>
      <c r="E1162" s="257" t="s">
        <v>21</v>
      </c>
      <c r="F1162" s="258" t="s">
        <v>6992</v>
      </c>
      <c r="G1162" s="256"/>
      <c r="H1162" s="257" t="s">
        <v>21</v>
      </c>
      <c r="I1162" s="259"/>
      <c r="J1162" s="256"/>
      <c r="K1162" s="256"/>
      <c r="L1162" s="260"/>
      <c r="M1162" s="261"/>
      <c r="N1162" s="262"/>
      <c r="O1162" s="262"/>
      <c r="P1162" s="262"/>
      <c r="Q1162" s="262"/>
      <c r="R1162" s="262"/>
      <c r="S1162" s="262"/>
      <c r="T1162" s="263"/>
      <c r="AT1162" s="264" t="s">
        <v>428</v>
      </c>
      <c r="AU1162" s="264" t="s">
        <v>86</v>
      </c>
      <c r="AV1162" s="12" t="s">
        <v>83</v>
      </c>
      <c r="AW1162" s="12" t="s">
        <v>39</v>
      </c>
      <c r="AX1162" s="12" t="s">
        <v>76</v>
      </c>
      <c r="AY1162" s="264" t="s">
        <v>414</v>
      </c>
    </row>
    <row r="1163" s="13" customFormat="1">
      <c r="B1163" s="265"/>
      <c r="C1163" s="266"/>
      <c r="D1163" s="252" t="s">
        <v>428</v>
      </c>
      <c r="E1163" s="267" t="s">
        <v>21</v>
      </c>
      <c r="F1163" s="268" t="s">
        <v>7794</v>
      </c>
      <c r="G1163" s="266"/>
      <c r="H1163" s="269">
        <v>280</v>
      </c>
      <c r="I1163" s="270"/>
      <c r="J1163" s="266"/>
      <c r="K1163" s="266"/>
      <c r="L1163" s="271"/>
      <c r="M1163" s="272"/>
      <c r="N1163" s="273"/>
      <c r="O1163" s="273"/>
      <c r="P1163" s="273"/>
      <c r="Q1163" s="273"/>
      <c r="R1163" s="273"/>
      <c r="S1163" s="273"/>
      <c r="T1163" s="274"/>
      <c r="AT1163" s="275" t="s">
        <v>428</v>
      </c>
      <c r="AU1163" s="275" t="s">
        <v>86</v>
      </c>
      <c r="AV1163" s="13" t="s">
        <v>86</v>
      </c>
      <c r="AW1163" s="13" t="s">
        <v>39</v>
      </c>
      <c r="AX1163" s="13" t="s">
        <v>83</v>
      </c>
      <c r="AY1163" s="275" t="s">
        <v>414</v>
      </c>
    </row>
    <row r="1164" s="1" customFormat="1" ht="16.5" customHeight="1">
      <c r="B1164" s="47"/>
      <c r="C1164" s="240" t="s">
        <v>2656</v>
      </c>
      <c r="D1164" s="240" t="s">
        <v>418</v>
      </c>
      <c r="E1164" s="241" t="s">
        <v>7795</v>
      </c>
      <c r="F1164" s="242" t="s">
        <v>7796</v>
      </c>
      <c r="G1164" s="243" t="s">
        <v>4084</v>
      </c>
      <c r="H1164" s="244">
        <v>672</v>
      </c>
      <c r="I1164" s="245"/>
      <c r="J1164" s="246">
        <f>ROUND(I1164*H1164,2)</f>
        <v>0</v>
      </c>
      <c r="K1164" s="242" t="s">
        <v>21</v>
      </c>
      <c r="L1164" s="73"/>
      <c r="M1164" s="247" t="s">
        <v>21</v>
      </c>
      <c r="N1164" s="248" t="s">
        <v>47</v>
      </c>
      <c r="O1164" s="48"/>
      <c r="P1164" s="249">
        <f>O1164*H1164</f>
        <v>0</v>
      </c>
      <c r="Q1164" s="249">
        <v>0</v>
      </c>
      <c r="R1164" s="249">
        <f>Q1164*H1164</f>
        <v>0</v>
      </c>
      <c r="S1164" s="249">
        <v>0</v>
      </c>
      <c r="T1164" s="250">
        <f>S1164*H1164</f>
        <v>0</v>
      </c>
      <c r="AR1164" s="25" t="s">
        <v>690</v>
      </c>
      <c r="AT1164" s="25" t="s">
        <v>418</v>
      </c>
      <c r="AU1164" s="25" t="s">
        <v>86</v>
      </c>
      <c r="AY1164" s="25" t="s">
        <v>414</v>
      </c>
      <c r="BE1164" s="251">
        <f>IF(N1164="základní",J1164,0)</f>
        <v>0</v>
      </c>
      <c r="BF1164" s="251">
        <f>IF(N1164="snížená",J1164,0)</f>
        <v>0</v>
      </c>
      <c r="BG1164" s="251">
        <f>IF(N1164="zákl. přenesená",J1164,0)</f>
        <v>0</v>
      </c>
      <c r="BH1164" s="251">
        <f>IF(N1164="sníž. přenesená",J1164,0)</f>
        <v>0</v>
      </c>
      <c r="BI1164" s="251">
        <f>IF(N1164="nulová",J1164,0)</f>
        <v>0</v>
      </c>
      <c r="BJ1164" s="25" t="s">
        <v>83</v>
      </c>
      <c r="BK1164" s="251">
        <f>ROUND(I1164*H1164,2)</f>
        <v>0</v>
      </c>
      <c r="BL1164" s="25" t="s">
        <v>690</v>
      </c>
      <c r="BM1164" s="25" t="s">
        <v>7797</v>
      </c>
    </row>
    <row r="1165" s="12" customFormat="1">
      <c r="B1165" s="255"/>
      <c r="C1165" s="256"/>
      <c r="D1165" s="252" t="s">
        <v>428</v>
      </c>
      <c r="E1165" s="257" t="s">
        <v>21</v>
      </c>
      <c r="F1165" s="258" t="s">
        <v>6992</v>
      </c>
      <c r="G1165" s="256"/>
      <c r="H1165" s="257" t="s">
        <v>21</v>
      </c>
      <c r="I1165" s="259"/>
      <c r="J1165" s="256"/>
      <c r="K1165" s="256"/>
      <c r="L1165" s="260"/>
      <c r="M1165" s="261"/>
      <c r="N1165" s="262"/>
      <c r="O1165" s="262"/>
      <c r="P1165" s="262"/>
      <c r="Q1165" s="262"/>
      <c r="R1165" s="262"/>
      <c r="S1165" s="262"/>
      <c r="T1165" s="263"/>
      <c r="AT1165" s="264" t="s">
        <v>428</v>
      </c>
      <c r="AU1165" s="264" t="s">
        <v>86</v>
      </c>
      <c r="AV1165" s="12" t="s">
        <v>83</v>
      </c>
      <c r="AW1165" s="12" t="s">
        <v>39</v>
      </c>
      <c r="AX1165" s="12" t="s">
        <v>76</v>
      </c>
      <c r="AY1165" s="264" t="s">
        <v>414</v>
      </c>
    </row>
    <row r="1166" s="13" customFormat="1">
      <c r="B1166" s="265"/>
      <c r="C1166" s="266"/>
      <c r="D1166" s="252" t="s">
        <v>428</v>
      </c>
      <c r="E1166" s="267" t="s">
        <v>21</v>
      </c>
      <c r="F1166" s="268" t="s">
        <v>7255</v>
      </c>
      <c r="G1166" s="266"/>
      <c r="H1166" s="269">
        <v>672</v>
      </c>
      <c r="I1166" s="270"/>
      <c r="J1166" s="266"/>
      <c r="K1166" s="266"/>
      <c r="L1166" s="271"/>
      <c r="M1166" s="272"/>
      <c r="N1166" s="273"/>
      <c r="O1166" s="273"/>
      <c r="P1166" s="273"/>
      <c r="Q1166" s="273"/>
      <c r="R1166" s="273"/>
      <c r="S1166" s="273"/>
      <c r="T1166" s="274"/>
      <c r="AT1166" s="275" t="s">
        <v>428</v>
      </c>
      <c r="AU1166" s="275" t="s">
        <v>86</v>
      </c>
      <c r="AV1166" s="13" t="s">
        <v>86</v>
      </c>
      <c r="AW1166" s="13" t="s">
        <v>39</v>
      </c>
      <c r="AX1166" s="13" t="s">
        <v>76</v>
      </c>
      <c r="AY1166" s="275" t="s">
        <v>414</v>
      </c>
    </row>
    <row r="1167" s="15" customFormat="1">
      <c r="B1167" s="287"/>
      <c r="C1167" s="288"/>
      <c r="D1167" s="252" t="s">
        <v>428</v>
      </c>
      <c r="E1167" s="289" t="s">
        <v>21</v>
      </c>
      <c r="F1167" s="290" t="s">
        <v>235</v>
      </c>
      <c r="G1167" s="288"/>
      <c r="H1167" s="291">
        <v>672</v>
      </c>
      <c r="I1167" s="292"/>
      <c r="J1167" s="288"/>
      <c r="K1167" s="288"/>
      <c r="L1167" s="293"/>
      <c r="M1167" s="294"/>
      <c r="N1167" s="295"/>
      <c r="O1167" s="295"/>
      <c r="P1167" s="295"/>
      <c r="Q1167" s="295"/>
      <c r="R1167" s="295"/>
      <c r="S1167" s="295"/>
      <c r="T1167" s="296"/>
      <c r="AT1167" s="297" t="s">
        <v>428</v>
      </c>
      <c r="AU1167" s="297" t="s">
        <v>86</v>
      </c>
      <c r="AV1167" s="15" t="s">
        <v>422</v>
      </c>
      <c r="AW1167" s="15" t="s">
        <v>39</v>
      </c>
      <c r="AX1167" s="15" t="s">
        <v>83</v>
      </c>
      <c r="AY1167" s="297" t="s">
        <v>414</v>
      </c>
    </row>
    <row r="1168" s="1" customFormat="1" ht="16.5" customHeight="1">
      <c r="B1168" s="47"/>
      <c r="C1168" s="240" t="s">
        <v>2661</v>
      </c>
      <c r="D1168" s="240" t="s">
        <v>418</v>
      </c>
      <c r="E1168" s="241" t="s">
        <v>7798</v>
      </c>
      <c r="F1168" s="242" t="s">
        <v>7799</v>
      </c>
      <c r="G1168" s="243" t="s">
        <v>4084</v>
      </c>
      <c r="H1168" s="244">
        <v>96</v>
      </c>
      <c r="I1168" s="245"/>
      <c r="J1168" s="246">
        <f>ROUND(I1168*H1168,2)</f>
        <v>0</v>
      </c>
      <c r="K1168" s="242" t="s">
        <v>21</v>
      </c>
      <c r="L1168" s="73"/>
      <c r="M1168" s="247" t="s">
        <v>21</v>
      </c>
      <c r="N1168" s="248" t="s">
        <v>47</v>
      </c>
      <c r="O1168" s="48"/>
      <c r="P1168" s="249">
        <f>O1168*H1168</f>
        <v>0</v>
      </c>
      <c r="Q1168" s="249">
        <v>0</v>
      </c>
      <c r="R1168" s="249">
        <f>Q1168*H1168</f>
        <v>0</v>
      </c>
      <c r="S1168" s="249">
        <v>0</v>
      </c>
      <c r="T1168" s="250">
        <f>S1168*H1168</f>
        <v>0</v>
      </c>
      <c r="AR1168" s="25" t="s">
        <v>690</v>
      </c>
      <c r="AT1168" s="25" t="s">
        <v>418</v>
      </c>
      <c r="AU1168" s="25" t="s">
        <v>86</v>
      </c>
      <c r="AY1168" s="25" t="s">
        <v>414</v>
      </c>
      <c r="BE1168" s="251">
        <f>IF(N1168="základní",J1168,0)</f>
        <v>0</v>
      </c>
      <c r="BF1168" s="251">
        <f>IF(N1168="snížená",J1168,0)</f>
        <v>0</v>
      </c>
      <c r="BG1168" s="251">
        <f>IF(N1168="zákl. přenesená",J1168,0)</f>
        <v>0</v>
      </c>
      <c r="BH1168" s="251">
        <f>IF(N1168="sníž. přenesená",J1168,0)</f>
        <v>0</v>
      </c>
      <c r="BI1168" s="251">
        <f>IF(N1168="nulová",J1168,0)</f>
        <v>0</v>
      </c>
      <c r="BJ1168" s="25" t="s">
        <v>83</v>
      </c>
      <c r="BK1168" s="251">
        <f>ROUND(I1168*H1168,2)</f>
        <v>0</v>
      </c>
      <c r="BL1168" s="25" t="s">
        <v>690</v>
      </c>
      <c r="BM1168" s="25" t="s">
        <v>7800</v>
      </c>
    </row>
    <row r="1169" s="12" customFormat="1">
      <c r="B1169" s="255"/>
      <c r="C1169" s="256"/>
      <c r="D1169" s="252" t="s">
        <v>428</v>
      </c>
      <c r="E1169" s="257" t="s">
        <v>21</v>
      </c>
      <c r="F1169" s="258" t="s">
        <v>6992</v>
      </c>
      <c r="G1169" s="256"/>
      <c r="H1169" s="257" t="s">
        <v>21</v>
      </c>
      <c r="I1169" s="259"/>
      <c r="J1169" s="256"/>
      <c r="K1169" s="256"/>
      <c r="L1169" s="260"/>
      <c r="M1169" s="261"/>
      <c r="N1169" s="262"/>
      <c r="O1169" s="262"/>
      <c r="P1169" s="262"/>
      <c r="Q1169" s="262"/>
      <c r="R1169" s="262"/>
      <c r="S1169" s="262"/>
      <c r="T1169" s="263"/>
      <c r="AT1169" s="264" t="s">
        <v>428</v>
      </c>
      <c r="AU1169" s="264" t="s">
        <v>86</v>
      </c>
      <c r="AV1169" s="12" t="s">
        <v>83</v>
      </c>
      <c r="AW1169" s="12" t="s">
        <v>39</v>
      </c>
      <c r="AX1169" s="12" t="s">
        <v>76</v>
      </c>
      <c r="AY1169" s="264" t="s">
        <v>414</v>
      </c>
    </row>
    <row r="1170" s="13" customFormat="1">
      <c r="B1170" s="265"/>
      <c r="C1170" s="266"/>
      <c r="D1170" s="252" t="s">
        <v>428</v>
      </c>
      <c r="E1170" s="267" t="s">
        <v>21</v>
      </c>
      <c r="F1170" s="268" t="s">
        <v>1385</v>
      </c>
      <c r="G1170" s="266"/>
      <c r="H1170" s="269">
        <v>96</v>
      </c>
      <c r="I1170" s="270"/>
      <c r="J1170" s="266"/>
      <c r="K1170" s="266"/>
      <c r="L1170" s="271"/>
      <c r="M1170" s="272"/>
      <c r="N1170" s="273"/>
      <c r="O1170" s="273"/>
      <c r="P1170" s="273"/>
      <c r="Q1170" s="273"/>
      <c r="R1170" s="273"/>
      <c r="S1170" s="273"/>
      <c r="T1170" s="274"/>
      <c r="AT1170" s="275" t="s">
        <v>428</v>
      </c>
      <c r="AU1170" s="275" t="s">
        <v>86</v>
      </c>
      <c r="AV1170" s="13" t="s">
        <v>86</v>
      </c>
      <c r="AW1170" s="13" t="s">
        <v>39</v>
      </c>
      <c r="AX1170" s="13" t="s">
        <v>83</v>
      </c>
      <c r="AY1170" s="275" t="s">
        <v>414</v>
      </c>
    </row>
    <row r="1171" s="1" customFormat="1" ht="16.5" customHeight="1">
      <c r="B1171" s="47"/>
      <c r="C1171" s="240" t="s">
        <v>2666</v>
      </c>
      <c r="D1171" s="240" t="s">
        <v>418</v>
      </c>
      <c r="E1171" s="241" t="s">
        <v>7801</v>
      </c>
      <c r="F1171" s="242" t="s">
        <v>7802</v>
      </c>
      <c r="G1171" s="243" t="s">
        <v>4084</v>
      </c>
      <c r="H1171" s="244">
        <v>192</v>
      </c>
      <c r="I1171" s="245"/>
      <c r="J1171" s="246">
        <f>ROUND(I1171*H1171,2)</f>
        <v>0</v>
      </c>
      <c r="K1171" s="242" t="s">
        <v>21</v>
      </c>
      <c r="L1171" s="73"/>
      <c r="M1171" s="247" t="s">
        <v>21</v>
      </c>
      <c r="N1171" s="248" t="s">
        <v>47</v>
      </c>
      <c r="O1171" s="48"/>
      <c r="P1171" s="249">
        <f>O1171*H1171</f>
        <v>0</v>
      </c>
      <c r="Q1171" s="249">
        <v>0</v>
      </c>
      <c r="R1171" s="249">
        <f>Q1171*H1171</f>
        <v>0</v>
      </c>
      <c r="S1171" s="249">
        <v>0</v>
      </c>
      <c r="T1171" s="250">
        <f>S1171*H1171</f>
        <v>0</v>
      </c>
      <c r="AR1171" s="25" t="s">
        <v>690</v>
      </c>
      <c r="AT1171" s="25" t="s">
        <v>418</v>
      </c>
      <c r="AU1171" s="25" t="s">
        <v>86</v>
      </c>
      <c r="AY1171" s="25" t="s">
        <v>414</v>
      </c>
      <c r="BE1171" s="251">
        <f>IF(N1171="základní",J1171,0)</f>
        <v>0</v>
      </c>
      <c r="BF1171" s="251">
        <f>IF(N1171="snížená",J1171,0)</f>
        <v>0</v>
      </c>
      <c r="BG1171" s="251">
        <f>IF(N1171="zákl. přenesená",J1171,0)</f>
        <v>0</v>
      </c>
      <c r="BH1171" s="251">
        <f>IF(N1171="sníž. přenesená",J1171,0)</f>
        <v>0</v>
      </c>
      <c r="BI1171" s="251">
        <f>IF(N1171="nulová",J1171,0)</f>
        <v>0</v>
      </c>
      <c r="BJ1171" s="25" t="s">
        <v>83</v>
      </c>
      <c r="BK1171" s="251">
        <f>ROUND(I1171*H1171,2)</f>
        <v>0</v>
      </c>
      <c r="BL1171" s="25" t="s">
        <v>690</v>
      </c>
      <c r="BM1171" s="25" t="s">
        <v>7803</v>
      </c>
    </row>
    <row r="1172" s="12" customFormat="1">
      <c r="B1172" s="255"/>
      <c r="C1172" s="256"/>
      <c r="D1172" s="252" t="s">
        <v>428</v>
      </c>
      <c r="E1172" s="257" t="s">
        <v>21</v>
      </c>
      <c r="F1172" s="258" t="s">
        <v>6992</v>
      </c>
      <c r="G1172" s="256"/>
      <c r="H1172" s="257" t="s">
        <v>21</v>
      </c>
      <c r="I1172" s="259"/>
      <c r="J1172" s="256"/>
      <c r="K1172" s="256"/>
      <c r="L1172" s="260"/>
      <c r="M1172" s="261"/>
      <c r="N1172" s="262"/>
      <c r="O1172" s="262"/>
      <c r="P1172" s="262"/>
      <c r="Q1172" s="262"/>
      <c r="R1172" s="262"/>
      <c r="S1172" s="262"/>
      <c r="T1172" s="263"/>
      <c r="AT1172" s="264" t="s">
        <v>428</v>
      </c>
      <c r="AU1172" s="264" t="s">
        <v>86</v>
      </c>
      <c r="AV1172" s="12" t="s">
        <v>83</v>
      </c>
      <c r="AW1172" s="12" t="s">
        <v>39</v>
      </c>
      <c r="AX1172" s="12" t="s">
        <v>76</v>
      </c>
      <c r="AY1172" s="264" t="s">
        <v>414</v>
      </c>
    </row>
    <row r="1173" s="13" customFormat="1">
      <c r="B1173" s="265"/>
      <c r="C1173" s="266"/>
      <c r="D1173" s="252" t="s">
        <v>428</v>
      </c>
      <c r="E1173" s="267" t="s">
        <v>21</v>
      </c>
      <c r="F1173" s="268" t="s">
        <v>1972</v>
      </c>
      <c r="G1173" s="266"/>
      <c r="H1173" s="269">
        <v>192</v>
      </c>
      <c r="I1173" s="270"/>
      <c r="J1173" s="266"/>
      <c r="K1173" s="266"/>
      <c r="L1173" s="271"/>
      <c r="M1173" s="272"/>
      <c r="N1173" s="273"/>
      <c r="O1173" s="273"/>
      <c r="P1173" s="273"/>
      <c r="Q1173" s="273"/>
      <c r="R1173" s="273"/>
      <c r="S1173" s="273"/>
      <c r="T1173" s="274"/>
      <c r="AT1173" s="275" t="s">
        <v>428</v>
      </c>
      <c r="AU1173" s="275" t="s">
        <v>86</v>
      </c>
      <c r="AV1173" s="13" t="s">
        <v>86</v>
      </c>
      <c r="AW1173" s="13" t="s">
        <v>39</v>
      </c>
      <c r="AX1173" s="13" t="s">
        <v>76</v>
      </c>
      <c r="AY1173" s="275" t="s">
        <v>414</v>
      </c>
    </row>
    <row r="1174" s="15" customFormat="1">
      <c r="B1174" s="287"/>
      <c r="C1174" s="288"/>
      <c r="D1174" s="252" t="s">
        <v>428</v>
      </c>
      <c r="E1174" s="289" t="s">
        <v>21</v>
      </c>
      <c r="F1174" s="290" t="s">
        <v>235</v>
      </c>
      <c r="G1174" s="288"/>
      <c r="H1174" s="291">
        <v>192</v>
      </c>
      <c r="I1174" s="292"/>
      <c r="J1174" s="288"/>
      <c r="K1174" s="288"/>
      <c r="L1174" s="293"/>
      <c r="M1174" s="294"/>
      <c r="N1174" s="295"/>
      <c r="O1174" s="295"/>
      <c r="P1174" s="295"/>
      <c r="Q1174" s="295"/>
      <c r="R1174" s="295"/>
      <c r="S1174" s="295"/>
      <c r="T1174" s="296"/>
      <c r="AT1174" s="297" t="s">
        <v>428</v>
      </c>
      <c r="AU1174" s="297" t="s">
        <v>86</v>
      </c>
      <c r="AV1174" s="15" t="s">
        <v>422</v>
      </c>
      <c r="AW1174" s="15" t="s">
        <v>39</v>
      </c>
      <c r="AX1174" s="15" t="s">
        <v>83</v>
      </c>
      <c r="AY1174" s="297" t="s">
        <v>414</v>
      </c>
    </row>
    <row r="1175" s="1" customFormat="1" ht="16.5" customHeight="1">
      <c r="B1175" s="47"/>
      <c r="C1175" s="240" t="s">
        <v>2671</v>
      </c>
      <c r="D1175" s="240" t="s">
        <v>418</v>
      </c>
      <c r="E1175" s="241" t="s">
        <v>7804</v>
      </c>
      <c r="F1175" s="242" t="s">
        <v>7263</v>
      </c>
      <c r="G1175" s="243" t="s">
        <v>145</v>
      </c>
      <c r="H1175" s="244">
        <v>730</v>
      </c>
      <c r="I1175" s="245"/>
      <c r="J1175" s="246">
        <f>ROUND(I1175*H1175,2)</f>
        <v>0</v>
      </c>
      <c r="K1175" s="242" t="s">
        <v>21</v>
      </c>
      <c r="L1175" s="73"/>
      <c r="M1175" s="247" t="s">
        <v>21</v>
      </c>
      <c r="N1175" s="248" t="s">
        <v>47</v>
      </c>
      <c r="O1175" s="48"/>
      <c r="P1175" s="249">
        <f>O1175*H1175</f>
        <v>0</v>
      </c>
      <c r="Q1175" s="249">
        <v>0</v>
      </c>
      <c r="R1175" s="249">
        <f>Q1175*H1175</f>
        <v>0</v>
      </c>
      <c r="S1175" s="249">
        <v>0</v>
      </c>
      <c r="T1175" s="250">
        <f>S1175*H1175</f>
        <v>0</v>
      </c>
      <c r="AR1175" s="25" t="s">
        <v>690</v>
      </c>
      <c r="AT1175" s="25" t="s">
        <v>418</v>
      </c>
      <c r="AU1175" s="25" t="s">
        <v>86</v>
      </c>
      <c r="AY1175" s="25" t="s">
        <v>414</v>
      </c>
      <c r="BE1175" s="251">
        <f>IF(N1175="základní",J1175,0)</f>
        <v>0</v>
      </c>
      <c r="BF1175" s="251">
        <f>IF(N1175="snížená",J1175,0)</f>
        <v>0</v>
      </c>
      <c r="BG1175" s="251">
        <f>IF(N1175="zákl. přenesená",J1175,0)</f>
        <v>0</v>
      </c>
      <c r="BH1175" s="251">
        <f>IF(N1175="sníž. přenesená",J1175,0)</f>
        <v>0</v>
      </c>
      <c r="BI1175" s="251">
        <f>IF(N1175="nulová",J1175,0)</f>
        <v>0</v>
      </c>
      <c r="BJ1175" s="25" t="s">
        <v>83</v>
      </c>
      <c r="BK1175" s="251">
        <f>ROUND(I1175*H1175,2)</f>
        <v>0</v>
      </c>
      <c r="BL1175" s="25" t="s">
        <v>690</v>
      </c>
      <c r="BM1175" s="25" t="s">
        <v>7805</v>
      </c>
    </row>
    <row r="1176" s="12" customFormat="1">
      <c r="B1176" s="255"/>
      <c r="C1176" s="256"/>
      <c r="D1176" s="252" t="s">
        <v>428</v>
      </c>
      <c r="E1176" s="257" t="s">
        <v>21</v>
      </c>
      <c r="F1176" s="258" t="s">
        <v>6992</v>
      </c>
      <c r="G1176" s="256"/>
      <c r="H1176" s="257" t="s">
        <v>21</v>
      </c>
      <c r="I1176" s="259"/>
      <c r="J1176" s="256"/>
      <c r="K1176" s="256"/>
      <c r="L1176" s="260"/>
      <c r="M1176" s="261"/>
      <c r="N1176" s="262"/>
      <c r="O1176" s="262"/>
      <c r="P1176" s="262"/>
      <c r="Q1176" s="262"/>
      <c r="R1176" s="262"/>
      <c r="S1176" s="262"/>
      <c r="T1176" s="263"/>
      <c r="AT1176" s="264" t="s">
        <v>428</v>
      </c>
      <c r="AU1176" s="264" t="s">
        <v>86</v>
      </c>
      <c r="AV1176" s="12" t="s">
        <v>83</v>
      </c>
      <c r="AW1176" s="12" t="s">
        <v>39</v>
      </c>
      <c r="AX1176" s="12" t="s">
        <v>76</v>
      </c>
      <c r="AY1176" s="264" t="s">
        <v>414</v>
      </c>
    </row>
    <row r="1177" s="13" customFormat="1">
      <c r="B1177" s="265"/>
      <c r="C1177" s="266"/>
      <c r="D1177" s="252" t="s">
        <v>428</v>
      </c>
      <c r="E1177" s="267" t="s">
        <v>21</v>
      </c>
      <c r="F1177" s="268" t="s">
        <v>7265</v>
      </c>
      <c r="G1177" s="266"/>
      <c r="H1177" s="269">
        <v>730</v>
      </c>
      <c r="I1177" s="270"/>
      <c r="J1177" s="266"/>
      <c r="K1177" s="266"/>
      <c r="L1177" s="271"/>
      <c r="M1177" s="272"/>
      <c r="N1177" s="273"/>
      <c r="O1177" s="273"/>
      <c r="P1177" s="273"/>
      <c r="Q1177" s="273"/>
      <c r="R1177" s="273"/>
      <c r="S1177" s="273"/>
      <c r="T1177" s="274"/>
      <c r="AT1177" s="275" t="s">
        <v>428</v>
      </c>
      <c r="AU1177" s="275" t="s">
        <v>86</v>
      </c>
      <c r="AV1177" s="13" t="s">
        <v>86</v>
      </c>
      <c r="AW1177" s="13" t="s">
        <v>39</v>
      </c>
      <c r="AX1177" s="13" t="s">
        <v>83</v>
      </c>
      <c r="AY1177" s="275" t="s">
        <v>414</v>
      </c>
    </row>
    <row r="1178" s="1" customFormat="1" ht="16.5" customHeight="1">
      <c r="B1178" s="47"/>
      <c r="C1178" s="240" t="s">
        <v>2676</v>
      </c>
      <c r="D1178" s="240" t="s">
        <v>418</v>
      </c>
      <c r="E1178" s="241" t="s">
        <v>7806</v>
      </c>
      <c r="F1178" s="242" t="s">
        <v>7267</v>
      </c>
      <c r="G1178" s="243" t="s">
        <v>4084</v>
      </c>
      <c r="H1178" s="244">
        <v>730</v>
      </c>
      <c r="I1178" s="245"/>
      <c r="J1178" s="246">
        <f>ROUND(I1178*H1178,2)</f>
        <v>0</v>
      </c>
      <c r="K1178" s="242" t="s">
        <v>21</v>
      </c>
      <c r="L1178" s="73"/>
      <c r="M1178" s="247" t="s">
        <v>21</v>
      </c>
      <c r="N1178" s="248" t="s">
        <v>47</v>
      </c>
      <c r="O1178" s="48"/>
      <c r="P1178" s="249">
        <f>O1178*H1178</f>
        <v>0</v>
      </c>
      <c r="Q1178" s="249">
        <v>0</v>
      </c>
      <c r="R1178" s="249">
        <f>Q1178*H1178</f>
        <v>0</v>
      </c>
      <c r="S1178" s="249">
        <v>0</v>
      </c>
      <c r="T1178" s="250">
        <f>S1178*H1178</f>
        <v>0</v>
      </c>
      <c r="AR1178" s="25" t="s">
        <v>690</v>
      </c>
      <c r="AT1178" s="25" t="s">
        <v>418</v>
      </c>
      <c r="AU1178" s="25" t="s">
        <v>86</v>
      </c>
      <c r="AY1178" s="25" t="s">
        <v>414</v>
      </c>
      <c r="BE1178" s="251">
        <f>IF(N1178="základní",J1178,0)</f>
        <v>0</v>
      </c>
      <c r="BF1178" s="251">
        <f>IF(N1178="snížená",J1178,0)</f>
        <v>0</v>
      </c>
      <c r="BG1178" s="251">
        <f>IF(N1178="zákl. přenesená",J1178,0)</f>
        <v>0</v>
      </c>
      <c r="BH1178" s="251">
        <f>IF(N1178="sníž. přenesená",J1178,0)</f>
        <v>0</v>
      </c>
      <c r="BI1178" s="251">
        <f>IF(N1178="nulová",J1178,0)</f>
        <v>0</v>
      </c>
      <c r="BJ1178" s="25" t="s">
        <v>83</v>
      </c>
      <c r="BK1178" s="251">
        <f>ROUND(I1178*H1178,2)</f>
        <v>0</v>
      </c>
      <c r="BL1178" s="25" t="s">
        <v>690</v>
      </c>
      <c r="BM1178" s="25" t="s">
        <v>7807</v>
      </c>
    </row>
    <row r="1179" s="12" customFormat="1">
      <c r="B1179" s="255"/>
      <c r="C1179" s="256"/>
      <c r="D1179" s="252" t="s">
        <v>428</v>
      </c>
      <c r="E1179" s="257" t="s">
        <v>21</v>
      </c>
      <c r="F1179" s="258" t="s">
        <v>6992</v>
      </c>
      <c r="G1179" s="256"/>
      <c r="H1179" s="257" t="s">
        <v>21</v>
      </c>
      <c r="I1179" s="259"/>
      <c r="J1179" s="256"/>
      <c r="K1179" s="256"/>
      <c r="L1179" s="260"/>
      <c r="M1179" s="261"/>
      <c r="N1179" s="262"/>
      <c r="O1179" s="262"/>
      <c r="P1179" s="262"/>
      <c r="Q1179" s="262"/>
      <c r="R1179" s="262"/>
      <c r="S1179" s="262"/>
      <c r="T1179" s="263"/>
      <c r="AT1179" s="264" t="s">
        <v>428</v>
      </c>
      <c r="AU1179" s="264" t="s">
        <v>86</v>
      </c>
      <c r="AV1179" s="12" t="s">
        <v>83</v>
      </c>
      <c r="AW1179" s="12" t="s">
        <v>39</v>
      </c>
      <c r="AX1179" s="12" t="s">
        <v>76</v>
      </c>
      <c r="AY1179" s="264" t="s">
        <v>414</v>
      </c>
    </row>
    <row r="1180" s="13" customFormat="1">
      <c r="B1180" s="265"/>
      <c r="C1180" s="266"/>
      <c r="D1180" s="252" t="s">
        <v>428</v>
      </c>
      <c r="E1180" s="267" t="s">
        <v>21</v>
      </c>
      <c r="F1180" s="268" t="s">
        <v>7241</v>
      </c>
      <c r="G1180" s="266"/>
      <c r="H1180" s="269">
        <v>730</v>
      </c>
      <c r="I1180" s="270"/>
      <c r="J1180" s="266"/>
      <c r="K1180" s="266"/>
      <c r="L1180" s="271"/>
      <c r="M1180" s="272"/>
      <c r="N1180" s="273"/>
      <c r="O1180" s="273"/>
      <c r="P1180" s="273"/>
      <c r="Q1180" s="273"/>
      <c r="R1180" s="273"/>
      <c r="S1180" s="273"/>
      <c r="T1180" s="274"/>
      <c r="AT1180" s="275" t="s">
        <v>428</v>
      </c>
      <c r="AU1180" s="275" t="s">
        <v>86</v>
      </c>
      <c r="AV1180" s="13" t="s">
        <v>86</v>
      </c>
      <c r="AW1180" s="13" t="s">
        <v>39</v>
      </c>
      <c r="AX1180" s="13" t="s">
        <v>76</v>
      </c>
      <c r="AY1180" s="275" t="s">
        <v>414</v>
      </c>
    </row>
    <row r="1181" s="15" customFormat="1">
      <c r="B1181" s="287"/>
      <c r="C1181" s="288"/>
      <c r="D1181" s="252" t="s">
        <v>428</v>
      </c>
      <c r="E1181" s="289" t="s">
        <v>21</v>
      </c>
      <c r="F1181" s="290" t="s">
        <v>235</v>
      </c>
      <c r="G1181" s="288"/>
      <c r="H1181" s="291">
        <v>730</v>
      </c>
      <c r="I1181" s="292"/>
      <c r="J1181" s="288"/>
      <c r="K1181" s="288"/>
      <c r="L1181" s="293"/>
      <c r="M1181" s="294"/>
      <c r="N1181" s="295"/>
      <c r="O1181" s="295"/>
      <c r="P1181" s="295"/>
      <c r="Q1181" s="295"/>
      <c r="R1181" s="295"/>
      <c r="S1181" s="295"/>
      <c r="T1181" s="296"/>
      <c r="AT1181" s="297" t="s">
        <v>428</v>
      </c>
      <c r="AU1181" s="297" t="s">
        <v>86</v>
      </c>
      <c r="AV1181" s="15" t="s">
        <v>422</v>
      </c>
      <c r="AW1181" s="15" t="s">
        <v>39</v>
      </c>
      <c r="AX1181" s="15" t="s">
        <v>83</v>
      </c>
      <c r="AY1181" s="297" t="s">
        <v>414</v>
      </c>
    </row>
    <row r="1182" s="1" customFormat="1" ht="16.5" customHeight="1">
      <c r="B1182" s="47"/>
      <c r="C1182" s="240" t="s">
        <v>2681</v>
      </c>
      <c r="D1182" s="240" t="s">
        <v>418</v>
      </c>
      <c r="E1182" s="241" t="s">
        <v>7808</v>
      </c>
      <c r="F1182" s="242" t="s">
        <v>7809</v>
      </c>
      <c r="G1182" s="243" t="s">
        <v>4084</v>
      </c>
      <c r="H1182" s="244">
        <v>254</v>
      </c>
      <c r="I1182" s="245"/>
      <c r="J1182" s="246">
        <f>ROUND(I1182*H1182,2)</f>
        <v>0</v>
      </c>
      <c r="K1182" s="242" t="s">
        <v>21</v>
      </c>
      <c r="L1182" s="73"/>
      <c r="M1182" s="247" t="s">
        <v>21</v>
      </c>
      <c r="N1182" s="248" t="s">
        <v>47</v>
      </c>
      <c r="O1182" s="48"/>
      <c r="P1182" s="249">
        <f>O1182*H1182</f>
        <v>0</v>
      </c>
      <c r="Q1182" s="249">
        <v>0</v>
      </c>
      <c r="R1182" s="249">
        <f>Q1182*H1182</f>
        <v>0</v>
      </c>
      <c r="S1182" s="249">
        <v>0</v>
      </c>
      <c r="T1182" s="250">
        <f>S1182*H1182</f>
        <v>0</v>
      </c>
      <c r="AR1182" s="25" t="s">
        <v>690</v>
      </c>
      <c r="AT1182" s="25" t="s">
        <v>418</v>
      </c>
      <c r="AU1182" s="25" t="s">
        <v>86</v>
      </c>
      <c r="AY1182" s="25" t="s">
        <v>414</v>
      </c>
      <c r="BE1182" s="251">
        <f>IF(N1182="základní",J1182,0)</f>
        <v>0</v>
      </c>
      <c r="BF1182" s="251">
        <f>IF(N1182="snížená",J1182,0)</f>
        <v>0</v>
      </c>
      <c r="BG1182" s="251">
        <f>IF(N1182="zákl. přenesená",J1182,0)</f>
        <v>0</v>
      </c>
      <c r="BH1182" s="251">
        <f>IF(N1182="sníž. přenesená",J1182,0)</f>
        <v>0</v>
      </c>
      <c r="BI1182" s="251">
        <f>IF(N1182="nulová",J1182,0)</f>
        <v>0</v>
      </c>
      <c r="BJ1182" s="25" t="s">
        <v>83</v>
      </c>
      <c r="BK1182" s="251">
        <f>ROUND(I1182*H1182,2)</f>
        <v>0</v>
      </c>
      <c r="BL1182" s="25" t="s">
        <v>690</v>
      </c>
      <c r="BM1182" s="25" t="s">
        <v>7810</v>
      </c>
    </row>
    <row r="1183" s="12" customFormat="1">
      <c r="B1183" s="255"/>
      <c r="C1183" s="256"/>
      <c r="D1183" s="252" t="s">
        <v>428</v>
      </c>
      <c r="E1183" s="257" t="s">
        <v>21</v>
      </c>
      <c r="F1183" s="258" t="s">
        <v>6992</v>
      </c>
      <c r="G1183" s="256"/>
      <c r="H1183" s="257" t="s">
        <v>21</v>
      </c>
      <c r="I1183" s="259"/>
      <c r="J1183" s="256"/>
      <c r="K1183" s="256"/>
      <c r="L1183" s="260"/>
      <c r="M1183" s="261"/>
      <c r="N1183" s="262"/>
      <c r="O1183" s="262"/>
      <c r="P1183" s="262"/>
      <c r="Q1183" s="262"/>
      <c r="R1183" s="262"/>
      <c r="S1183" s="262"/>
      <c r="T1183" s="263"/>
      <c r="AT1183" s="264" t="s">
        <v>428</v>
      </c>
      <c r="AU1183" s="264" t="s">
        <v>86</v>
      </c>
      <c r="AV1183" s="12" t="s">
        <v>83</v>
      </c>
      <c r="AW1183" s="12" t="s">
        <v>39</v>
      </c>
      <c r="AX1183" s="12" t="s">
        <v>76</v>
      </c>
      <c r="AY1183" s="264" t="s">
        <v>414</v>
      </c>
    </row>
    <row r="1184" s="13" customFormat="1">
      <c r="B1184" s="265"/>
      <c r="C1184" s="266"/>
      <c r="D1184" s="252" t="s">
        <v>428</v>
      </c>
      <c r="E1184" s="267" t="s">
        <v>21</v>
      </c>
      <c r="F1184" s="268" t="s">
        <v>2403</v>
      </c>
      <c r="G1184" s="266"/>
      <c r="H1184" s="269">
        <v>254</v>
      </c>
      <c r="I1184" s="270"/>
      <c r="J1184" s="266"/>
      <c r="K1184" s="266"/>
      <c r="L1184" s="271"/>
      <c r="M1184" s="272"/>
      <c r="N1184" s="273"/>
      <c r="O1184" s="273"/>
      <c r="P1184" s="273"/>
      <c r="Q1184" s="273"/>
      <c r="R1184" s="273"/>
      <c r="S1184" s="273"/>
      <c r="T1184" s="274"/>
      <c r="AT1184" s="275" t="s">
        <v>428</v>
      </c>
      <c r="AU1184" s="275" t="s">
        <v>86</v>
      </c>
      <c r="AV1184" s="13" t="s">
        <v>86</v>
      </c>
      <c r="AW1184" s="13" t="s">
        <v>39</v>
      </c>
      <c r="AX1184" s="13" t="s">
        <v>83</v>
      </c>
      <c r="AY1184" s="275" t="s">
        <v>414</v>
      </c>
    </row>
    <row r="1185" s="1" customFormat="1" ht="16.5" customHeight="1">
      <c r="B1185" s="47"/>
      <c r="C1185" s="240" t="s">
        <v>2686</v>
      </c>
      <c r="D1185" s="240" t="s">
        <v>418</v>
      </c>
      <c r="E1185" s="241" t="s">
        <v>7811</v>
      </c>
      <c r="F1185" s="242" t="s">
        <v>7812</v>
      </c>
      <c r="G1185" s="243" t="s">
        <v>4084</v>
      </c>
      <c r="H1185" s="244">
        <v>253</v>
      </c>
      <c r="I1185" s="245"/>
      <c r="J1185" s="246">
        <f>ROUND(I1185*H1185,2)</f>
        <v>0</v>
      </c>
      <c r="K1185" s="242" t="s">
        <v>21</v>
      </c>
      <c r="L1185" s="73"/>
      <c r="M1185" s="247" t="s">
        <v>21</v>
      </c>
      <c r="N1185" s="248" t="s">
        <v>47</v>
      </c>
      <c r="O1185" s="48"/>
      <c r="P1185" s="249">
        <f>O1185*H1185</f>
        <v>0</v>
      </c>
      <c r="Q1185" s="249">
        <v>0</v>
      </c>
      <c r="R1185" s="249">
        <f>Q1185*H1185</f>
        <v>0</v>
      </c>
      <c r="S1185" s="249">
        <v>0</v>
      </c>
      <c r="T1185" s="250">
        <f>S1185*H1185</f>
        <v>0</v>
      </c>
      <c r="AR1185" s="25" t="s">
        <v>690</v>
      </c>
      <c r="AT1185" s="25" t="s">
        <v>418</v>
      </c>
      <c r="AU1185" s="25" t="s">
        <v>86</v>
      </c>
      <c r="AY1185" s="25" t="s">
        <v>414</v>
      </c>
      <c r="BE1185" s="251">
        <f>IF(N1185="základní",J1185,0)</f>
        <v>0</v>
      </c>
      <c r="BF1185" s="251">
        <f>IF(N1185="snížená",J1185,0)</f>
        <v>0</v>
      </c>
      <c r="BG1185" s="251">
        <f>IF(N1185="zákl. přenesená",J1185,0)</f>
        <v>0</v>
      </c>
      <c r="BH1185" s="251">
        <f>IF(N1185="sníž. přenesená",J1185,0)</f>
        <v>0</v>
      </c>
      <c r="BI1185" s="251">
        <f>IF(N1185="nulová",J1185,0)</f>
        <v>0</v>
      </c>
      <c r="BJ1185" s="25" t="s">
        <v>83</v>
      </c>
      <c r="BK1185" s="251">
        <f>ROUND(I1185*H1185,2)</f>
        <v>0</v>
      </c>
      <c r="BL1185" s="25" t="s">
        <v>690</v>
      </c>
      <c r="BM1185" s="25" t="s">
        <v>7813</v>
      </c>
    </row>
    <row r="1186" s="12" customFormat="1">
      <c r="B1186" s="255"/>
      <c r="C1186" s="256"/>
      <c r="D1186" s="252" t="s">
        <v>428</v>
      </c>
      <c r="E1186" s="257" t="s">
        <v>21</v>
      </c>
      <c r="F1186" s="258" t="s">
        <v>6992</v>
      </c>
      <c r="G1186" s="256"/>
      <c r="H1186" s="257" t="s">
        <v>21</v>
      </c>
      <c r="I1186" s="259"/>
      <c r="J1186" s="256"/>
      <c r="K1186" s="256"/>
      <c r="L1186" s="260"/>
      <c r="M1186" s="261"/>
      <c r="N1186" s="262"/>
      <c r="O1186" s="262"/>
      <c r="P1186" s="262"/>
      <c r="Q1186" s="262"/>
      <c r="R1186" s="262"/>
      <c r="S1186" s="262"/>
      <c r="T1186" s="263"/>
      <c r="AT1186" s="264" t="s">
        <v>428</v>
      </c>
      <c r="AU1186" s="264" t="s">
        <v>86</v>
      </c>
      <c r="AV1186" s="12" t="s">
        <v>83</v>
      </c>
      <c r="AW1186" s="12" t="s">
        <v>39</v>
      </c>
      <c r="AX1186" s="12" t="s">
        <v>76</v>
      </c>
      <c r="AY1186" s="264" t="s">
        <v>414</v>
      </c>
    </row>
    <row r="1187" s="13" customFormat="1">
      <c r="B1187" s="265"/>
      <c r="C1187" s="266"/>
      <c r="D1187" s="252" t="s">
        <v>428</v>
      </c>
      <c r="E1187" s="267" t="s">
        <v>21</v>
      </c>
      <c r="F1187" s="268" t="s">
        <v>2398</v>
      </c>
      <c r="G1187" s="266"/>
      <c r="H1187" s="269">
        <v>253</v>
      </c>
      <c r="I1187" s="270"/>
      <c r="J1187" s="266"/>
      <c r="K1187" s="266"/>
      <c r="L1187" s="271"/>
      <c r="M1187" s="272"/>
      <c r="N1187" s="273"/>
      <c r="O1187" s="273"/>
      <c r="P1187" s="273"/>
      <c r="Q1187" s="273"/>
      <c r="R1187" s="273"/>
      <c r="S1187" s="273"/>
      <c r="T1187" s="274"/>
      <c r="AT1187" s="275" t="s">
        <v>428</v>
      </c>
      <c r="AU1187" s="275" t="s">
        <v>86</v>
      </c>
      <c r="AV1187" s="13" t="s">
        <v>86</v>
      </c>
      <c r="AW1187" s="13" t="s">
        <v>39</v>
      </c>
      <c r="AX1187" s="13" t="s">
        <v>76</v>
      </c>
      <c r="AY1187" s="275" t="s">
        <v>414</v>
      </c>
    </row>
    <row r="1188" s="15" customFormat="1">
      <c r="B1188" s="287"/>
      <c r="C1188" s="288"/>
      <c r="D1188" s="252" t="s">
        <v>428</v>
      </c>
      <c r="E1188" s="289" t="s">
        <v>21</v>
      </c>
      <c r="F1188" s="290" t="s">
        <v>235</v>
      </c>
      <c r="G1188" s="288"/>
      <c r="H1188" s="291">
        <v>253</v>
      </c>
      <c r="I1188" s="292"/>
      <c r="J1188" s="288"/>
      <c r="K1188" s="288"/>
      <c r="L1188" s="293"/>
      <c r="M1188" s="294"/>
      <c r="N1188" s="295"/>
      <c r="O1188" s="295"/>
      <c r="P1188" s="295"/>
      <c r="Q1188" s="295"/>
      <c r="R1188" s="295"/>
      <c r="S1188" s="295"/>
      <c r="T1188" s="296"/>
      <c r="AT1188" s="297" t="s">
        <v>428</v>
      </c>
      <c r="AU1188" s="297" t="s">
        <v>86</v>
      </c>
      <c r="AV1188" s="15" t="s">
        <v>422</v>
      </c>
      <c r="AW1188" s="15" t="s">
        <v>39</v>
      </c>
      <c r="AX1188" s="15" t="s">
        <v>83</v>
      </c>
      <c r="AY1188" s="297" t="s">
        <v>414</v>
      </c>
    </row>
    <row r="1189" s="1" customFormat="1" ht="16.5" customHeight="1">
      <c r="B1189" s="47"/>
      <c r="C1189" s="240" t="s">
        <v>2691</v>
      </c>
      <c r="D1189" s="240" t="s">
        <v>418</v>
      </c>
      <c r="E1189" s="241" t="s">
        <v>7814</v>
      </c>
      <c r="F1189" s="242" t="s">
        <v>7815</v>
      </c>
      <c r="G1189" s="243" t="s">
        <v>4084</v>
      </c>
      <c r="H1189" s="244">
        <v>6</v>
      </c>
      <c r="I1189" s="245"/>
      <c r="J1189" s="246">
        <f>ROUND(I1189*H1189,2)</f>
        <v>0</v>
      </c>
      <c r="K1189" s="242" t="s">
        <v>21</v>
      </c>
      <c r="L1189" s="73"/>
      <c r="M1189" s="247" t="s">
        <v>21</v>
      </c>
      <c r="N1189" s="248" t="s">
        <v>47</v>
      </c>
      <c r="O1189" s="48"/>
      <c r="P1189" s="249">
        <f>O1189*H1189</f>
        <v>0</v>
      </c>
      <c r="Q1189" s="249">
        <v>0</v>
      </c>
      <c r="R1189" s="249">
        <f>Q1189*H1189</f>
        <v>0</v>
      </c>
      <c r="S1189" s="249">
        <v>0</v>
      </c>
      <c r="T1189" s="250">
        <f>S1189*H1189</f>
        <v>0</v>
      </c>
      <c r="AR1189" s="25" t="s">
        <v>690</v>
      </c>
      <c r="AT1189" s="25" t="s">
        <v>418</v>
      </c>
      <c r="AU1189" s="25" t="s">
        <v>86</v>
      </c>
      <c r="AY1189" s="25" t="s">
        <v>414</v>
      </c>
      <c r="BE1189" s="251">
        <f>IF(N1189="základní",J1189,0)</f>
        <v>0</v>
      </c>
      <c r="BF1189" s="251">
        <f>IF(N1189="snížená",J1189,0)</f>
        <v>0</v>
      </c>
      <c r="BG1189" s="251">
        <f>IF(N1189="zákl. přenesená",J1189,0)</f>
        <v>0</v>
      </c>
      <c r="BH1189" s="251">
        <f>IF(N1189="sníž. přenesená",J1189,0)</f>
        <v>0</v>
      </c>
      <c r="BI1189" s="251">
        <f>IF(N1189="nulová",J1189,0)</f>
        <v>0</v>
      </c>
      <c r="BJ1189" s="25" t="s">
        <v>83</v>
      </c>
      <c r="BK1189" s="251">
        <f>ROUND(I1189*H1189,2)</f>
        <v>0</v>
      </c>
      <c r="BL1189" s="25" t="s">
        <v>690</v>
      </c>
      <c r="BM1189" s="25" t="s">
        <v>7816</v>
      </c>
    </row>
    <row r="1190" s="12" customFormat="1">
      <c r="B1190" s="255"/>
      <c r="C1190" s="256"/>
      <c r="D1190" s="252" t="s">
        <v>428</v>
      </c>
      <c r="E1190" s="257" t="s">
        <v>21</v>
      </c>
      <c r="F1190" s="258" t="s">
        <v>6992</v>
      </c>
      <c r="G1190" s="256"/>
      <c r="H1190" s="257" t="s">
        <v>21</v>
      </c>
      <c r="I1190" s="259"/>
      <c r="J1190" s="256"/>
      <c r="K1190" s="256"/>
      <c r="L1190" s="260"/>
      <c r="M1190" s="261"/>
      <c r="N1190" s="262"/>
      <c r="O1190" s="262"/>
      <c r="P1190" s="262"/>
      <c r="Q1190" s="262"/>
      <c r="R1190" s="262"/>
      <c r="S1190" s="262"/>
      <c r="T1190" s="263"/>
      <c r="AT1190" s="264" t="s">
        <v>428</v>
      </c>
      <c r="AU1190" s="264" t="s">
        <v>86</v>
      </c>
      <c r="AV1190" s="12" t="s">
        <v>83</v>
      </c>
      <c r="AW1190" s="12" t="s">
        <v>39</v>
      </c>
      <c r="AX1190" s="12" t="s">
        <v>76</v>
      </c>
      <c r="AY1190" s="264" t="s">
        <v>414</v>
      </c>
    </row>
    <row r="1191" s="13" customFormat="1">
      <c r="B1191" s="265"/>
      <c r="C1191" s="266"/>
      <c r="D1191" s="252" t="s">
        <v>428</v>
      </c>
      <c r="E1191" s="267" t="s">
        <v>21</v>
      </c>
      <c r="F1191" s="268" t="s">
        <v>509</v>
      </c>
      <c r="G1191" s="266"/>
      <c r="H1191" s="269">
        <v>6</v>
      </c>
      <c r="I1191" s="270"/>
      <c r="J1191" s="266"/>
      <c r="K1191" s="266"/>
      <c r="L1191" s="271"/>
      <c r="M1191" s="272"/>
      <c r="N1191" s="273"/>
      <c r="O1191" s="273"/>
      <c r="P1191" s="273"/>
      <c r="Q1191" s="273"/>
      <c r="R1191" s="273"/>
      <c r="S1191" s="273"/>
      <c r="T1191" s="274"/>
      <c r="AT1191" s="275" t="s">
        <v>428</v>
      </c>
      <c r="AU1191" s="275" t="s">
        <v>86</v>
      </c>
      <c r="AV1191" s="13" t="s">
        <v>86</v>
      </c>
      <c r="AW1191" s="13" t="s">
        <v>39</v>
      </c>
      <c r="AX1191" s="13" t="s">
        <v>83</v>
      </c>
      <c r="AY1191" s="275" t="s">
        <v>414</v>
      </c>
    </row>
    <row r="1192" s="1" customFormat="1" ht="16.5" customHeight="1">
      <c r="B1192" s="47"/>
      <c r="C1192" s="240" t="s">
        <v>2696</v>
      </c>
      <c r="D1192" s="240" t="s">
        <v>418</v>
      </c>
      <c r="E1192" s="241" t="s">
        <v>7817</v>
      </c>
      <c r="F1192" s="242" t="s">
        <v>7273</v>
      </c>
      <c r="G1192" s="243" t="s">
        <v>192</v>
      </c>
      <c r="H1192" s="244">
        <v>12</v>
      </c>
      <c r="I1192" s="245"/>
      <c r="J1192" s="246">
        <f>ROUND(I1192*H1192,2)</f>
        <v>0</v>
      </c>
      <c r="K1192" s="242" t="s">
        <v>21</v>
      </c>
      <c r="L1192" s="73"/>
      <c r="M1192" s="247" t="s">
        <v>21</v>
      </c>
      <c r="N1192" s="248" t="s">
        <v>47</v>
      </c>
      <c r="O1192" s="48"/>
      <c r="P1192" s="249">
        <f>O1192*H1192</f>
        <v>0</v>
      </c>
      <c r="Q1192" s="249">
        <v>0</v>
      </c>
      <c r="R1192" s="249">
        <f>Q1192*H1192</f>
        <v>0</v>
      </c>
      <c r="S1192" s="249">
        <v>0</v>
      </c>
      <c r="T1192" s="250">
        <f>S1192*H1192</f>
        <v>0</v>
      </c>
      <c r="AR1192" s="25" t="s">
        <v>690</v>
      </c>
      <c r="AT1192" s="25" t="s">
        <v>418</v>
      </c>
      <c r="AU1192" s="25" t="s">
        <v>86</v>
      </c>
      <c r="AY1192" s="25" t="s">
        <v>414</v>
      </c>
      <c r="BE1192" s="251">
        <f>IF(N1192="základní",J1192,0)</f>
        <v>0</v>
      </c>
      <c r="BF1192" s="251">
        <f>IF(N1192="snížená",J1192,0)</f>
        <v>0</v>
      </c>
      <c r="BG1192" s="251">
        <f>IF(N1192="zákl. přenesená",J1192,0)</f>
        <v>0</v>
      </c>
      <c r="BH1192" s="251">
        <f>IF(N1192="sníž. přenesená",J1192,0)</f>
        <v>0</v>
      </c>
      <c r="BI1192" s="251">
        <f>IF(N1192="nulová",J1192,0)</f>
        <v>0</v>
      </c>
      <c r="BJ1192" s="25" t="s">
        <v>83</v>
      </c>
      <c r="BK1192" s="251">
        <f>ROUND(I1192*H1192,2)</f>
        <v>0</v>
      </c>
      <c r="BL1192" s="25" t="s">
        <v>690</v>
      </c>
      <c r="BM1192" s="25" t="s">
        <v>7818</v>
      </c>
    </row>
    <row r="1193" s="12" customFormat="1">
      <c r="B1193" s="255"/>
      <c r="C1193" s="256"/>
      <c r="D1193" s="252" t="s">
        <v>428</v>
      </c>
      <c r="E1193" s="257" t="s">
        <v>21</v>
      </c>
      <c r="F1193" s="258" t="s">
        <v>6992</v>
      </c>
      <c r="G1193" s="256"/>
      <c r="H1193" s="257" t="s">
        <v>21</v>
      </c>
      <c r="I1193" s="259"/>
      <c r="J1193" s="256"/>
      <c r="K1193" s="256"/>
      <c r="L1193" s="260"/>
      <c r="M1193" s="261"/>
      <c r="N1193" s="262"/>
      <c r="O1193" s="262"/>
      <c r="P1193" s="262"/>
      <c r="Q1193" s="262"/>
      <c r="R1193" s="262"/>
      <c r="S1193" s="262"/>
      <c r="T1193" s="263"/>
      <c r="AT1193" s="264" t="s">
        <v>428</v>
      </c>
      <c r="AU1193" s="264" t="s">
        <v>86</v>
      </c>
      <c r="AV1193" s="12" t="s">
        <v>83</v>
      </c>
      <c r="AW1193" s="12" t="s">
        <v>39</v>
      </c>
      <c r="AX1193" s="12" t="s">
        <v>76</v>
      </c>
      <c r="AY1193" s="264" t="s">
        <v>414</v>
      </c>
    </row>
    <row r="1194" s="13" customFormat="1">
      <c r="B1194" s="265"/>
      <c r="C1194" s="266"/>
      <c r="D1194" s="252" t="s">
        <v>428</v>
      </c>
      <c r="E1194" s="267" t="s">
        <v>21</v>
      </c>
      <c r="F1194" s="268" t="s">
        <v>659</v>
      </c>
      <c r="G1194" s="266"/>
      <c r="H1194" s="269">
        <v>12</v>
      </c>
      <c r="I1194" s="270"/>
      <c r="J1194" s="266"/>
      <c r="K1194" s="266"/>
      <c r="L1194" s="271"/>
      <c r="M1194" s="272"/>
      <c r="N1194" s="273"/>
      <c r="O1194" s="273"/>
      <c r="P1194" s="273"/>
      <c r="Q1194" s="273"/>
      <c r="R1194" s="273"/>
      <c r="S1194" s="273"/>
      <c r="T1194" s="274"/>
      <c r="AT1194" s="275" t="s">
        <v>428</v>
      </c>
      <c r="AU1194" s="275" t="s">
        <v>86</v>
      </c>
      <c r="AV1194" s="13" t="s">
        <v>86</v>
      </c>
      <c r="AW1194" s="13" t="s">
        <v>39</v>
      </c>
      <c r="AX1194" s="13" t="s">
        <v>76</v>
      </c>
      <c r="AY1194" s="275" t="s">
        <v>414</v>
      </c>
    </row>
    <row r="1195" s="15" customFormat="1">
      <c r="B1195" s="287"/>
      <c r="C1195" s="288"/>
      <c r="D1195" s="252" t="s">
        <v>428</v>
      </c>
      <c r="E1195" s="289" t="s">
        <v>21</v>
      </c>
      <c r="F1195" s="290" t="s">
        <v>235</v>
      </c>
      <c r="G1195" s="288"/>
      <c r="H1195" s="291">
        <v>12</v>
      </c>
      <c r="I1195" s="292"/>
      <c r="J1195" s="288"/>
      <c r="K1195" s="288"/>
      <c r="L1195" s="293"/>
      <c r="M1195" s="294"/>
      <c r="N1195" s="295"/>
      <c r="O1195" s="295"/>
      <c r="P1195" s="295"/>
      <c r="Q1195" s="295"/>
      <c r="R1195" s="295"/>
      <c r="S1195" s="295"/>
      <c r="T1195" s="296"/>
      <c r="AT1195" s="297" t="s">
        <v>428</v>
      </c>
      <c r="AU1195" s="297" t="s">
        <v>86</v>
      </c>
      <c r="AV1195" s="15" t="s">
        <v>422</v>
      </c>
      <c r="AW1195" s="15" t="s">
        <v>39</v>
      </c>
      <c r="AX1195" s="15" t="s">
        <v>83</v>
      </c>
      <c r="AY1195" s="297" t="s">
        <v>414</v>
      </c>
    </row>
    <row r="1196" s="1" customFormat="1" ht="25.5" customHeight="1">
      <c r="B1196" s="47"/>
      <c r="C1196" s="240" t="s">
        <v>2701</v>
      </c>
      <c r="D1196" s="240" t="s">
        <v>418</v>
      </c>
      <c r="E1196" s="241" t="s">
        <v>7819</v>
      </c>
      <c r="F1196" s="242" t="s">
        <v>7820</v>
      </c>
      <c r="G1196" s="243" t="s">
        <v>4084</v>
      </c>
      <c r="H1196" s="244">
        <v>2168</v>
      </c>
      <c r="I1196" s="245"/>
      <c r="J1196" s="246">
        <f>ROUND(I1196*H1196,2)</f>
        <v>0</v>
      </c>
      <c r="K1196" s="242" t="s">
        <v>21</v>
      </c>
      <c r="L1196" s="73"/>
      <c r="M1196" s="247" t="s">
        <v>21</v>
      </c>
      <c r="N1196" s="248" t="s">
        <v>47</v>
      </c>
      <c r="O1196" s="48"/>
      <c r="P1196" s="249">
        <f>O1196*H1196</f>
        <v>0</v>
      </c>
      <c r="Q1196" s="249">
        <v>0</v>
      </c>
      <c r="R1196" s="249">
        <f>Q1196*H1196</f>
        <v>0</v>
      </c>
      <c r="S1196" s="249">
        <v>0</v>
      </c>
      <c r="T1196" s="250">
        <f>S1196*H1196</f>
        <v>0</v>
      </c>
      <c r="AR1196" s="25" t="s">
        <v>690</v>
      </c>
      <c r="AT1196" s="25" t="s">
        <v>418</v>
      </c>
      <c r="AU1196" s="25" t="s">
        <v>86</v>
      </c>
      <c r="AY1196" s="25" t="s">
        <v>414</v>
      </c>
      <c r="BE1196" s="251">
        <f>IF(N1196="základní",J1196,0)</f>
        <v>0</v>
      </c>
      <c r="BF1196" s="251">
        <f>IF(N1196="snížená",J1196,0)</f>
        <v>0</v>
      </c>
      <c r="BG1196" s="251">
        <f>IF(N1196="zákl. přenesená",J1196,0)</f>
        <v>0</v>
      </c>
      <c r="BH1196" s="251">
        <f>IF(N1196="sníž. přenesená",J1196,0)</f>
        <v>0</v>
      </c>
      <c r="BI1196" s="251">
        <f>IF(N1196="nulová",J1196,0)</f>
        <v>0</v>
      </c>
      <c r="BJ1196" s="25" t="s">
        <v>83</v>
      </c>
      <c r="BK1196" s="251">
        <f>ROUND(I1196*H1196,2)</f>
        <v>0</v>
      </c>
      <c r="BL1196" s="25" t="s">
        <v>690</v>
      </c>
      <c r="BM1196" s="25" t="s">
        <v>7821</v>
      </c>
    </row>
    <row r="1197" s="12" customFormat="1">
      <c r="B1197" s="255"/>
      <c r="C1197" s="256"/>
      <c r="D1197" s="252" t="s">
        <v>428</v>
      </c>
      <c r="E1197" s="257" t="s">
        <v>21</v>
      </c>
      <c r="F1197" s="258" t="s">
        <v>6992</v>
      </c>
      <c r="G1197" s="256"/>
      <c r="H1197" s="257" t="s">
        <v>21</v>
      </c>
      <c r="I1197" s="259"/>
      <c r="J1197" s="256"/>
      <c r="K1197" s="256"/>
      <c r="L1197" s="260"/>
      <c r="M1197" s="261"/>
      <c r="N1197" s="262"/>
      <c r="O1197" s="262"/>
      <c r="P1197" s="262"/>
      <c r="Q1197" s="262"/>
      <c r="R1197" s="262"/>
      <c r="S1197" s="262"/>
      <c r="T1197" s="263"/>
      <c r="AT1197" s="264" t="s">
        <v>428</v>
      </c>
      <c r="AU1197" s="264" t="s">
        <v>86</v>
      </c>
      <c r="AV1197" s="12" t="s">
        <v>83</v>
      </c>
      <c r="AW1197" s="12" t="s">
        <v>39</v>
      </c>
      <c r="AX1197" s="12" t="s">
        <v>76</v>
      </c>
      <c r="AY1197" s="264" t="s">
        <v>414</v>
      </c>
    </row>
    <row r="1198" s="13" customFormat="1">
      <c r="B1198" s="265"/>
      <c r="C1198" s="266"/>
      <c r="D1198" s="252" t="s">
        <v>428</v>
      </c>
      <c r="E1198" s="267" t="s">
        <v>21</v>
      </c>
      <c r="F1198" s="268" t="s">
        <v>7278</v>
      </c>
      <c r="G1198" s="266"/>
      <c r="H1198" s="269">
        <v>2168</v>
      </c>
      <c r="I1198" s="270"/>
      <c r="J1198" s="266"/>
      <c r="K1198" s="266"/>
      <c r="L1198" s="271"/>
      <c r="M1198" s="272"/>
      <c r="N1198" s="273"/>
      <c r="O1198" s="273"/>
      <c r="P1198" s="273"/>
      <c r="Q1198" s="273"/>
      <c r="R1198" s="273"/>
      <c r="S1198" s="273"/>
      <c r="T1198" s="274"/>
      <c r="AT1198" s="275" t="s">
        <v>428</v>
      </c>
      <c r="AU1198" s="275" t="s">
        <v>86</v>
      </c>
      <c r="AV1198" s="13" t="s">
        <v>86</v>
      </c>
      <c r="AW1198" s="13" t="s">
        <v>39</v>
      </c>
      <c r="AX1198" s="13" t="s">
        <v>83</v>
      </c>
      <c r="AY1198" s="275" t="s">
        <v>414</v>
      </c>
    </row>
    <row r="1199" s="1" customFormat="1" ht="16.5" customHeight="1">
      <c r="B1199" s="47"/>
      <c r="C1199" s="240" t="s">
        <v>2706</v>
      </c>
      <c r="D1199" s="240" t="s">
        <v>418</v>
      </c>
      <c r="E1199" s="241" t="s">
        <v>7822</v>
      </c>
      <c r="F1199" s="242" t="s">
        <v>7823</v>
      </c>
      <c r="G1199" s="243" t="s">
        <v>4084</v>
      </c>
      <c r="H1199" s="244">
        <v>4</v>
      </c>
      <c r="I1199" s="245"/>
      <c r="J1199" s="246">
        <f>ROUND(I1199*H1199,2)</f>
        <v>0</v>
      </c>
      <c r="K1199" s="242" t="s">
        <v>21</v>
      </c>
      <c r="L1199" s="73"/>
      <c r="M1199" s="247" t="s">
        <v>21</v>
      </c>
      <c r="N1199" s="248" t="s">
        <v>47</v>
      </c>
      <c r="O1199" s="48"/>
      <c r="P1199" s="249">
        <f>O1199*H1199</f>
        <v>0</v>
      </c>
      <c r="Q1199" s="249">
        <v>0</v>
      </c>
      <c r="R1199" s="249">
        <f>Q1199*H1199</f>
        <v>0</v>
      </c>
      <c r="S1199" s="249">
        <v>0</v>
      </c>
      <c r="T1199" s="250">
        <f>S1199*H1199</f>
        <v>0</v>
      </c>
      <c r="AR1199" s="25" t="s">
        <v>690</v>
      </c>
      <c r="AT1199" s="25" t="s">
        <v>418</v>
      </c>
      <c r="AU1199" s="25" t="s">
        <v>86</v>
      </c>
      <c r="AY1199" s="25" t="s">
        <v>414</v>
      </c>
      <c r="BE1199" s="251">
        <f>IF(N1199="základní",J1199,0)</f>
        <v>0</v>
      </c>
      <c r="BF1199" s="251">
        <f>IF(N1199="snížená",J1199,0)</f>
        <v>0</v>
      </c>
      <c r="BG1199" s="251">
        <f>IF(N1199="zákl. přenesená",J1199,0)</f>
        <v>0</v>
      </c>
      <c r="BH1199" s="251">
        <f>IF(N1199="sníž. přenesená",J1199,0)</f>
        <v>0</v>
      </c>
      <c r="BI1199" s="251">
        <f>IF(N1199="nulová",J1199,0)</f>
        <v>0</v>
      </c>
      <c r="BJ1199" s="25" t="s">
        <v>83</v>
      </c>
      <c r="BK1199" s="251">
        <f>ROUND(I1199*H1199,2)</f>
        <v>0</v>
      </c>
      <c r="BL1199" s="25" t="s">
        <v>690</v>
      </c>
      <c r="BM1199" s="25" t="s">
        <v>7824</v>
      </c>
    </row>
    <row r="1200" s="12" customFormat="1">
      <c r="B1200" s="255"/>
      <c r="C1200" s="256"/>
      <c r="D1200" s="252" t="s">
        <v>428</v>
      </c>
      <c r="E1200" s="257" t="s">
        <v>21</v>
      </c>
      <c r="F1200" s="258" t="s">
        <v>6992</v>
      </c>
      <c r="G1200" s="256"/>
      <c r="H1200" s="257" t="s">
        <v>21</v>
      </c>
      <c r="I1200" s="259"/>
      <c r="J1200" s="256"/>
      <c r="K1200" s="256"/>
      <c r="L1200" s="260"/>
      <c r="M1200" s="261"/>
      <c r="N1200" s="262"/>
      <c r="O1200" s="262"/>
      <c r="P1200" s="262"/>
      <c r="Q1200" s="262"/>
      <c r="R1200" s="262"/>
      <c r="S1200" s="262"/>
      <c r="T1200" s="263"/>
      <c r="AT1200" s="264" t="s">
        <v>428</v>
      </c>
      <c r="AU1200" s="264" t="s">
        <v>86</v>
      </c>
      <c r="AV1200" s="12" t="s">
        <v>83</v>
      </c>
      <c r="AW1200" s="12" t="s">
        <v>39</v>
      </c>
      <c r="AX1200" s="12" t="s">
        <v>76</v>
      </c>
      <c r="AY1200" s="264" t="s">
        <v>414</v>
      </c>
    </row>
    <row r="1201" s="13" customFormat="1">
      <c r="B1201" s="265"/>
      <c r="C1201" s="266"/>
      <c r="D1201" s="252" t="s">
        <v>428</v>
      </c>
      <c r="E1201" s="267" t="s">
        <v>21</v>
      </c>
      <c r="F1201" s="268" t="s">
        <v>422</v>
      </c>
      <c r="G1201" s="266"/>
      <c r="H1201" s="269">
        <v>4</v>
      </c>
      <c r="I1201" s="270"/>
      <c r="J1201" s="266"/>
      <c r="K1201" s="266"/>
      <c r="L1201" s="271"/>
      <c r="M1201" s="272"/>
      <c r="N1201" s="273"/>
      <c r="O1201" s="273"/>
      <c r="P1201" s="273"/>
      <c r="Q1201" s="273"/>
      <c r="R1201" s="273"/>
      <c r="S1201" s="273"/>
      <c r="T1201" s="274"/>
      <c r="AT1201" s="275" t="s">
        <v>428</v>
      </c>
      <c r="AU1201" s="275" t="s">
        <v>86</v>
      </c>
      <c r="AV1201" s="13" t="s">
        <v>86</v>
      </c>
      <c r="AW1201" s="13" t="s">
        <v>39</v>
      </c>
      <c r="AX1201" s="13" t="s">
        <v>76</v>
      </c>
      <c r="AY1201" s="275" t="s">
        <v>414</v>
      </c>
    </row>
    <row r="1202" s="15" customFormat="1">
      <c r="B1202" s="287"/>
      <c r="C1202" s="288"/>
      <c r="D1202" s="252" t="s">
        <v>428</v>
      </c>
      <c r="E1202" s="289" t="s">
        <v>21</v>
      </c>
      <c r="F1202" s="290" t="s">
        <v>235</v>
      </c>
      <c r="G1202" s="288"/>
      <c r="H1202" s="291">
        <v>4</v>
      </c>
      <c r="I1202" s="292"/>
      <c r="J1202" s="288"/>
      <c r="K1202" s="288"/>
      <c r="L1202" s="293"/>
      <c r="M1202" s="294"/>
      <c r="N1202" s="295"/>
      <c r="O1202" s="295"/>
      <c r="P1202" s="295"/>
      <c r="Q1202" s="295"/>
      <c r="R1202" s="295"/>
      <c r="S1202" s="295"/>
      <c r="T1202" s="296"/>
      <c r="AT1202" s="297" t="s">
        <v>428</v>
      </c>
      <c r="AU1202" s="297" t="s">
        <v>86</v>
      </c>
      <c r="AV1202" s="15" t="s">
        <v>422</v>
      </c>
      <c r="AW1202" s="15" t="s">
        <v>39</v>
      </c>
      <c r="AX1202" s="15" t="s">
        <v>83</v>
      </c>
      <c r="AY1202" s="297" t="s">
        <v>414</v>
      </c>
    </row>
    <row r="1203" s="1" customFormat="1" ht="16.5" customHeight="1">
      <c r="B1203" s="47"/>
      <c r="C1203" s="240" t="s">
        <v>2711</v>
      </c>
      <c r="D1203" s="240" t="s">
        <v>418</v>
      </c>
      <c r="E1203" s="241" t="s">
        <v>7825</v>
      </c>
      <c r="F1203" s="242" t="s">
        <v>7826</v>
      </c>
      <c r="G1203" s="243" t="s">
        <v>4084</v>
      </c>
      <c r="H1203" s="244">
        <v>263</v>
      </c>
      <c r="I1203" s="245"/>
      <c r="J1203" s="246">
        <f>ROUND(I1203*H1203,2)</f>
        <v>0</v>
      </c>
      <c r="K1203" s="242" t="s">
        <v>21</v>
      </c>
      <c r="L1203" s="73"/>
      <c r="M1203" s="247" t="s">
        <v>21</v>
      </c>
      <c r="N1203" s="248" t="s">
        <v>47</v>
      </c>
      <c r="O1203" s="48"/>
      <c r="P1203" s="249">
        <f>O1203*H1203</f>
        <v>0</v>
      </c>
      <c r="Q1203" s="249">
        <v>0</v>
      </c>
      <c r="R1203" s="249">
        <f>Q1203*H1203</f>
        <v>0</v>
      </c>
      <c r="S1203" s="249">
        <v>0</v>
      </c>
      <c r="T1203" s="250">
        <f>S1203*H1203</f>
        <v>0</v>
      </c>
      <c r="AR1203" s="25" t="s">
        <v>690</v>
      </c>
      <c r="AT1203" s="25" t="s">
        <v>418</v>
      </c>
      <c r="AU1203" s="25" t="s">
        <v>86</v>
      </c>
      <c r="AY1203" s="25" t="s">
        <v>414</v>
      </c>
      <c r="BE1203" s="251">
        <f>IF(N1203="základní",J1203,0)</f>
        <v>0</v>
      </c>
      <c r="BF1203" s="251">
        <f>IF(N1203="snížená",J1203,0)</f>
        <v>0</v>
      </c>
      <c r="BG1203" s="251">
        <f>IF(N1203="zákl. přenesená",J1203,0)</f>
        <v>0</v>
      </c>
      <c r="BH1203" s="251">
        <f>IF(N1203="sníž. přenesená",J1203,0)</f>
        <v>0</v>
      </c>
      <c r="BI1203" s="251">
        <f>IF(N1203="nulová",J1203,0)</f>
        <v>0</v>
      </c>
      <c r="BJ1203" s="25" t="s">
        <v>83</v>
      </c>
      <c r="BK1203" s="251">
        <f>ROUND(I1203*H1203,2)</f>
        <v>0</v>
      </c>
      <c r="BL1203" s="25" t="s">
        <v>690</v>
      </c>
      <c r="BM1203" s="25" t="s">
        <v>7827</v>
      </c>
    </row>
    <row r="1204" s="12" customFormat="1">
      <c r="B1204" s="255"/>
      <c r="C1204" s="256"/>
      <c r="D1204" s="252" t="s">
        <v>428</v>
      </c>
      <c r="E1204" s="257" t="s">
        <v>21</v>
      </c>
      <c r="F1204" s="258" t="s">
        <v>6992</v>
      </c>
      <c r="G1204" s="256"/>
      <c r="H1204" s="257" t="s">
        <v>21</v>
      </c>
      <c r="I1204" s="259"/>
      <c r="J1204" s="256"/>
      <c r="K1204" s="256"/>
      <c r="L1204" s="260"/>
      <c r="M1204" s="261"/>
      <c r="N1204" s="262"/>
      <c r="O1204" s="262"/>
      <c r="P1204" s="262"/>
      <c r="Q1204" s="262"/>
      <c r="R1204" s="262"/>
      <c r="S1204" s="262"/>
      <c r="T1204" s="263"/>
      <c r="AT1204" s="264" t="s">
        <v>428</v>
      </c>
      <c r="AU1204" s="264" t="s">
        <v>86</v>
      </c>
      <c r="AV1204" s="12" t="s">
        <v>83</v>
      </c>
      <c r="AW1204" s="12" t="s">
        <v>39</v>
      </c>
      <c r="AX1204" s="12" t="s">
        <v>76</v>
      </c>
      <c r="AY1204" s="264" t="s">
        <v>414</v>
      </c>
    </row>
    <row r="1205" s="13" customFormat="1">
      <c r="B1205" s="265"/>
      <c r="C1205" s="266"/>
      <c r="D1205" s="252" t="s">
        <v>428</v>
      </c>
      <c r="E1205" s="267" t="s">
        <v>21</v>
      </c>
      <c r="F1205" s="268" t="s">
        <v>2469</v>
      </c>
      <c r="G1205" s="266"/>
      <c r="H1205" s="269">
        <v>263</v>
      </c>
      <c r="I1205" s="270"/>
      <c r="J1205" s="266"/>
      <c r="K1205" s="266"/>
      <c r="L1205" s="271"/>
      <c r="M1205" s="272"/>
      <c r="N1205" s="273"/>
      <c r="O1205" s="273"/>
      <c r="P1205" s="273"/>
      <c r="Q1205" s="273"/>
      <c r="R1205" s="273"/>
      <c r="S1205" s="273"/>
      <c r="T1205" s="274"/>
      <c r="AT1205" s="275" t="s">
        <v>428</v>
      </c>
      <c r="AU1205" s="275" t="s">
        <v>86</v>
      </c>
      <c r="AV1205" s="13" t="s">
        <v>86</v>
      </c>
      <c r="AW1205" s="13" t="s">
        <v>39</v>
      </c>
      <c r="AX1205" s="13" t="s">
        <v>83</v>
      </c>
      <c r="AY1205" s="275" t="s">
        <v>414</v>
      </c>
    </row>
    <row r="1206" s="1" customFormat="1" ht="16.5" customHeight="1">
      <c r="B1206" s="47"/>
      <c r="C1206" s="240" t="s">
        <v>2716</v>
      </c>
      <c r="D1206" s="240" t="s">
        <v>418</v>
      </c>
      <c r="E1206" s="241" t="s">
        <v>7828</v>
      </c>
      <c r="F1206" s="242" t="s">
        <v>7829</v>
      </c>
      <c r="G1206" s="243" t="s">
        <v>4084</v>
      </c>
      <c r="H1206" s="244">
        <v>335</v>
      </c>
      <c r="I1206" s="245"/>
      <c r="J1206" s="246">
        <f>ROUND(I1206*H1206,2)</f>
        <v>0</v>
      </c>
      <c r="K1206" s="242" t="s">
        <v>21</v>
      </c>
      <c r="L1206" s="73"/>
      <c r="M1206" s="247" t="s">
        <v>21</v>
      </c>
      <c r="N1206" s="248" t="s">
        <v>47</v>
      </c>
      <c r="O1206" s="48"/>
      <c r="P1206" s="249">
        <f>O1206*H1206</f>
        <v>0</v>
      </c>
      <c r="Q1206" s="249">
        <v>0</v>
      </c>
      <c r="R1206" s="249">
        <f>Q1206*H1206</f>
        <v>0</v>
      </c>
      <c r="S1206" s="249">
        <v>0</v>
      </c>
      <c r="T1206" s="250">
        <f>S1206*H1206</f>
        <v>0</v>
      </c>
      <c r="AR1206" s="25" t="s">
        <v>690</v>
      </c>
      <c r="AT1206" s="25" t="s">
        <v>418</v>
      </c>
      <c r="AU1206" s="25" t="s">
        <v>86</v>
      </c>
      <c r="AY1206" s="25" t="s">
        <v>414</v>
      </c>
      <c r="BE1206" s="251">
        <f>IF(N1206="základní",J1206,0)</f>
        <v>0</v>
      </c>
      <c r="BF1206" s="251">
        <f>IF(N1206="snížená",J1206,0)</f>
        <v>0</v>
      </c>
      <c r="BG1206" s="251">
        <f>IF(N1206="zákl. přenesená",J1206,0)</f>
        <v>0</v>
      </c>
      <c r="BH1206" s="251">
        <f>IF(N1206="sníž. přenesená",J1206,0)</f>
        <v>0</v>
      </c>
      <c r="BI1206" s="251">
        <f>IF(N1206="nulová",J1206,0)</f>
        <v>0</v>
      </c>
      <c r="BJ1206" s="25" t="s">
        <v>83</v>
      </c>
      <c r="BK1206" s="251">
        <f>ROUND(I1206*H1206,2)</f>
        <v>0</v>
      </c>
      <c r="BL1206" s="25" t="s">
        <v>690</v>
      </c>
      <c r="BM1206" s="25" t="s">
        <v>7830</v>
      </c>
    </row>
    <row r="1207" s="12" customFormat="1">
      <c r="B1207" s="255"/>
      <c r="C1207" s="256"/>
      <c r="D1207" s="252" t="s">
        <v>428</v>
      </c>
      <c r="E1207" s="257" t="s">
        <v>21</v>
      </c>
      <c r="F1207" s="258" t="s">
        <v>6992</v>
      </c>
      <c r="G1207" s="256"/>
      <c r="H1207" s="257" t="s">
        <v>21</v>
      </c>
      <c r="I1207" s="259"/>
      <c r="J1207" s="256"/>
      <c r="K1207" s="256"/>
      <c r="L1207" s="260"/>
      <c r="M1207" s="261"/>
      <c r="N1207" s="262"/>
      <c r="O1207" s="262"/>
      <c r="P1207" s="262"/>
      <c r="Q1207" s="262"/>
      <c r="R1207" s="262"/>
      <c r="S1207" s="262"/>
      <c r="T1207" s="263"/>
      <c r="AT1207" s="264" t="s">
        <v>428</v>
      </c>
      <c r="AU1207" s="264" t="s">
        <v>86</v>
      </c>
      <c r="AV1207" s="12" t="s">
        <v>83</v>
      </c>
      <c r="AW1207" s="12" t="s">
        <v>39</v>
      </c>
      <c r="AX1207" s="12" t="s">
        <v>76</v>
      </c>
      <c r="AY1207" s="264" t="s">
        <v>414</v>
      </c>
    </row>
    <row r="1208" s="13" customFormat="1">
      <c r="B1208" s="265"/>
      <c r="C1208" s="266"/>
      <c r="D1208" s="252" t="s">
        <v>428</v>
      </c>
      <c r="E1208" s="267" t="s">
        <v>21</v>
      </c>
      <c r="F1208" s="268" t="s">
        <v>2841</v>
      </c>
      <c r="G1208" s="266"/>
      <c r="H1208" s="269">
        <v>335</v>
      </c>
      <c r="I1208" s="270"/>
      <c r="J1208" s="266"/>
      <c r="K1208" s="266"/>
      <c r="L1208" s="271"/>
      <c r="M1208" s="272"/>
      <c r="N1208" s="273"/>
      <c r="O1208" s="273"/>
      <c r="P1208" s="273"/>
      <c r="Q1208" s="273"/>
      <c r="R1208" s="273"/>
      <c r="S1208" s="273"/>
      <c r="T1208" s="274"/>
      <c r="AT1208" s="275" t="s">
        <v>428</v>
      </c>
      <c r="AU1208" s="275" t="s">
        <v>86</v>
      </c>
      <c r="AV1208" s="13" t="s">
        <v>86</v>
      </c>
      <c r="AW1208" s="13" t="s">
        <v>39</v>
      </c>
      <c r="AX1208" s="13" t="s">
        <v>76</v>
      </c>
      <c r="AY1208" s="275" t="s">
        <v>414</v>
      </c>
    </row>
    <row r="1209" s="15" customFormat="1">
      <c r="B1209" s="287"/>
      <c r="C1209" s="288"/>
      <c r="D1209" s="252" t="s">
        <v>428</v>
      </c>
      <c r="E1209" s="289" t="s">
        <v>21</v>
      </c>
      <c r="F1209" s="290" t="s">
        <v>235</v>
      </c>
      <c r="G1209" s="288"/>
      <c r="H1209" s="291">
        <v>335</v>
      </c>
      <c r="I1209" s="292"/>
      <c r="J1209" s="288"/>
      <c r="K1209" s="288"/>
      <c r="L1209" s="293"/>
      <c r="M1209" s="294"/>
      <c r="N1209" s="295"/>
      <c r="O1209" s="295"/>
      <c r="P1209" s="295"/>
      <c r="Q1209" s="295"/>
      <c r="R1209" s="295"/>
      <c r="S1209" s="295"/>
      <c r="T1209" s="296"/>
      <c r="AT1209" s="297" t="s">
        <v>428</v>
      </c>
      <c r="AU1209" s="297" t="s">
        <v>86</v>
      </c>
      <c r="AV1209" s="15" t="s">
        <v>422</v>
      </c>
      <c r="AW1209" s="15" t="s">
        <v>39</v>
      </c>
      <c r="AX1209" s="15" t="s">
        <v>83</v>
      </c>
      <c r="AY1209" s="297" t="s">
        <v>414</v>
      </c>
    </row>
    <row r="1210" s="1" customFormat="1" ht="25.5" customHeight="1">
      <c r="B1210" s="47"/>
      <c r="C1210" s="240" t="s">
        <v>2721</v>
      </c>
      <c r="D1210" s="240" t="s">
        <v>418</v>
      </c>
      <c r="E1210" s="241" t="s">
        <v>7831</v>
      </c>
      <c r="F1210" s="242" t="s">
        <v>7832</v>
      </c>
      <c r="G1210" s="243" t="s">
        <v>4084</v>
      </c>
      <c r="H1210" s="244">
        <v>88</v>
      </c>
      <c r="I1210" s="245"/>
      <c r="J1210" s="246">
        <f>ROUND(I1210*H1210,2)</f>
        <v>0</v>
      </c>
      <c r="K1210" s="242" t="s">
        <v>21</v>
      </c>
      <c r="L1210" s="73"/>
      <c r="M1210" s="247" t="s">
        <v>21</v>
      </c>
      <c r="N1210" s="248" t="s">
        <v>47</v>
      </c>
      <c r="O1210" s="48"/>
      <c r="P1210" s="249">
        <f>O1210*H1210</f>
        <v>0</v>
      </c>
      <c r="Q1210" s="249">
        <v>0</v>
      </c>
      <c r="R1210" s="249">
        <f>Q1210*H1210</f>
        <v>0</v>
      </c>
      <c r="S1210" s="249">
        <v>0</v>
      </c>
      <c r="T1210" s="250">
        <f>S1210*H1210</f>
        <v>0</v>
      </c>
      <c r="AR1210" s="25" t="s">
        <v>690</v>
      </c>
      <c r="AT1210" s="25" t="s">
        <v>418</v>
      </c>
      <c r="AU1210" s="25" t="s">
        <v>86</v>
      </c>
      <c r="AY1210" s="25" t="s">
        <v>414</v>
      </c>
      <c r="BE1210" s="251">
        <f>IF(N1210="základní",J1210,0)</f>
        <v>0</v>
      </c>
      <c r="BF1210" s="251">
        <f>IF(N1210="snížená",J1210,0)</f>
        <v>0</v>
      </c>
      <c r="BG1210" s="251">
        <f>IF(N1210="zákl. přenesená",J1210,0)</f>
        <v>0</v>
      </c>
      <c r="BH1210" s="251">
        <f>IF(N1210="sníž. přenesená",J1210,0)</f>
        <v>0</v>
      </c>
      <c r="BI1210" s="251">
        <f>IF(N1210="nulová",J1210,0)</f>
        <v>0</v>
      </c>
      <c r="BJ1210" s="25" t="s">
        <v>83</v>
      </c>
      <c r="BK1210" s="251">
        <f>ROUND(I1210*H1210,2)</f>
        <v>0</v>
      </c>
      <c r="BL1210" s="25" t="s">
        <v>690</v>
      </c>
      <c r="BM1210" s="25" t="s">
        <v>7833</v>
      </c>
    </row>
    <row r="1211" s="12" customFormat="1">
      <c r="B1211" s="255"/>
      <c r="C1211" s="256"/>
      <c r="D1211" s="252" t="s">
        <v>428</v>
      </c>
      <c r="E1211" s="257" t="s">
        <v>21</v>
      </c>
      <c r="F1211" s="258" t="s">
        <v>6992</v>
      </c>
      <c r="G1211" s="256"/>
      <c r="H1211" s="257" t="s">
        <v>21</v>
      </c>
      <c r="I1211" s="259"/>
      <c r="J1211" s="256"/>
      <c r="K1211" s="256"/>
      <c r="L1211" s="260"/>
      <c r="M1211" s="261"/>
      <c r="N1211" s="262"/>
      <c r="O1211" s="262"/>
      <c r="P1211" s="262"/>
      <c r="Q1211" s="262"/>
      <c r="R1211" s="262"/>
      <c r="S1211" s="262"/>
      <c r="T1211" s="263"/>
      <c r="AT1211" s="264" t="s">
        <v>428</v>
      </c>
      <c r="AU1211" s="264" t="s">
        <v>86</v>
      </c>
      <c r="AV1211" s="12" t="s">
        <v>83</v>
      </c>
      <c r="AW1211" s="12" t="s">
        <v>39</v>
      </c>
      <c r="AX1211" s="12" t="s">
        <v>76</v>
      </c>
      <c r="AY1211" s="264" t="s">
        <v>414</v>
      </c>
    </row>
    <row r="1212" s="13" customFormat="1">
      <c r="B1212" s="265"/>
      <c r="C1212" s="266"/>
      <c r="D1212" s="252" t="s">
        <v>428</v>
      </c>
      <c r="E1212" s="267" t="s">
        <v>21</v>
      </c>
      <c r="F1212" s="268" t="s">
        <v>1255</v>
      </c>
      <c r="G1212" s="266"/>
      <c r="H1212" s="269">
        <v>88</v>
      </c>
      <c r="I1212" s="270"/>
      <c r="J1212" s="266"/>
      <c r="K1212" s="266"/>
      <c r="L1212" s="271"/>
      <c r="M1212" s="272"/>
      <c r="N1212" s="273"/>
      <c r="O1212" s="273"/>
      <c r="P1212" s="273"/>
      <c r="Q1212" s="273"/>
      <c r="R1212" s="273"/>
      <c r="S1212" s="273"/>
      <c r="T1212" s="274"/>
      <c r="AT1212" s="275" t="s">
        <v>428</v>
      </c>
      <c r="AU1212" s="275" t="s">
        <v>86</v>
      </c>
      <c r="AV1212" s="13" t="s">
        <v>86</v>
      </c>
      <c r="AW1212" s="13" t="s">
        <v>39</v>
      </c>
      <c r="AX1212" s="13" t="s">
        <v>83</v>
      </c>
      <c r="AY1212" s="275" t="s">
        <v>414</v>
      </c>
    </row>
    <row r="1213" s="1" customFormat="1" ht="25.5" customHeight="1">
      <c r="B1213" s="47"/>
      <c r="C1213" s="240" t="s">
        <v>2726</v>
      </c>
      <c r="D1213" s="240" t="s">
        <v>418</v>
      </c>
      <c r="E1213" s="241" t="s">
        <v>7834</v>
      </c>
      <c r="F1213" s="242" t="s">
        <v>7835</v>
      </c>
      <c r="G1213" s="243" t="s">
        <v>4084</v>
      </c>
      <c r="H1213" s="244">
        <v>166</v>
      </c>
      <c r="I1213" s="245"/>
      <c r="J1213" s="246">
        <f>ROUND(I1213*H1213,2)</f>
        <v>0</v>
      </c>
      <c r="K1213" s="242" t="s">
        <v>21</v>
      </c>
      <c r="L1213" s="73"/>
      <c r="M1213" s="247" t="s">
        <v>21</v>
      </c>
      <c r="N1213" s="248" t="s">
        <v>47</v>
      </c>
      <c r="O1213" s="48"/>
      <c r="P1213" s="249">
        <f>O1213*H1213</f>
        <v>0</v>
      </c>
      <c r="Q1213" s="249">
        <v>0</v>
      </c>
      <c r="R1213" s="249">
        <f>Q1213*H1213</f>
        <v>0</v>
      </c>
      <c r="S1213" s="249">
        <v>0</v>
      </c>
      <c r="T1213" s="250">
        <f>S1213*H1213</f>
        <v>0</v>
      </c>
      <c r="AR1213" s="25" t="s">
        <v>690</v>
      </c>
      <c r="AT1213" s="25" t="s">
        <v>418</v>
      </c>
      <c r="AU1213" s="25" t="s">
        <v>86</v>
      </c>
      <c r="AY1213" s="25" t="s">
        <v>414</v>
      </c>
      <c r="BE1213" s="251">
        <f>IF(N1213="základní",J1213,0)</f>
        <v>0</v>
      </c>
      <c r="BF1213" s="251">
        <f>IF(N1213="snížená",J1213,0)</f>
        <v>0</v>
      </c>
      <c r="BG1213" s="251">
        <f>IF(N1213="zákl. přenesená",J1213,0)</f>
        <v>0</v>
      </c>
      <c r="BH1213" s="251">
        <f>IF(N1213="sníž. přenesená",J1213,0)</f>
        <v>0</v>
      </c>
      <c r="BI1213" s="251">
        <f>IF(N1213="nulová",J1213,0)</f>
        <v>0</v>
      </c>
      <c r="BJ1213" s="25" t="s">
        <v>83</v>
      </c>
      <c r="BK1213" s="251">
        <f>ROUND(I1213*H1213,2)</f>
        <v>0</v>
      </c>
      <c r="BL1213" s="25" t="s">
        <v>690</v>
      </c>
      <c r="BM1213" s="25" t="s">
        <v>7836</v>
      </c>
    </row>
    <row r="1214" s="12" customFormat="1">
      <c r="B1214" s="255"/>
      <c r="C1214" s="256"/>
      <c r="D1214" s="252" t="s">
        <v>428</v>
      </c>
      <c r="E1214" s="257" t="s">
        <v>21</v>
      </c>
      <c r="F1214" s="258" t="s">
        <v>6992</v>
      </c>
      <c r="G1214" s="256"/>
      <c r="H1214" s="257" t="s">
        <v>21</v>
      </c>
      <c r="I1214" s="259"/>
      <c r="J1214" s="256"/>
      <c r="K1214" s="256"/>
      <c r="L1214" s="260"/>
      <c r="M1214" s="261"/>
      <c r="N1214" s="262"/>
      <c r="O1214" s="262"/>
      <c r="P1214" s="262"/>
      <c r="Q1214" s="262"/>
      <c r="R1214" s="262"/>
      <c r="S1214" s="262"/>
      <c r="T1214" s="263"/>
      <c r="AT1214" s="264" t="s">
        <v>428</v>
      </c>
      <c r="AU1214" s="264" t="s">
        <v>86</v>
      </c>
      <c r="AV1214" s="12" t="s">
        <v>83</v>
      </c>
      <c r="AW1214" s="12" t="s">
        <v>39</v>
      </c>
      <c r="AX1214" s="12" t="s">
        <v>76</v>
      </c>
      <c r="AY1214" s="264" t="s">
        <v>414</v>
      </c>
    </row>
    <row r="1215" s="13" customFormat="1">
      <c r="B1215" s="265"/>
      <c r="C1215" s="266"/>
      <c r="D1215" s="252" t="s">
        <v>428</v>
      </c>
      <c r="E1215" s="267" t="s">
        <v>21</v>
      </c>
      <c r="F1215" s="268" t="s">
        <v>1820</v>
      </c>
      <c r="G1215" s="266"/>
      <c r="H1215" s="269">
        <v>166</v>
      </c>
      <c r="I1215" s="270"/>
      <c r="J1215" s="266"/>
      <c r="K1215" s="266"/>
      <c r="L1215" s="271"/>
      <c r="M1215" s="272"/>
      <c r="N1215" s="273"/>
      <c r="O1215" s="273"/>
      <c r="P1215" s="273"/>
      <c r="Q1215" s="273"/>
      <c r="R1215" s="273"/>
      <c r="S1215" s="273"/>
      <c r="T1215" s="274"/>
      <c r="AT1215" s="275" t="s">
        <v>428</v>
      </c>
      <c r="AU1215" s="275" t="s">
        <v>86</v>
      </c>
      <c r="AV1215" s="13" t="s">
        <v>86</v>
      </c>
      <c r="AW1215" s="13" t="s">
        <v>39</v>
      </c>
      <c r="AX1215" s="13" t="s">
        <v>76</v>
      </c>
      <c r="AY1215" s="275" t="s">
        <v>414</v>
      </c>
    </row>
    <row r="1216" s="15" customFormat="1">
      <c r="B1216" s="287"/>
      <c r="C1216" s="288"/>
      <c r="D1216" s="252" t="s">
        <v>428</v>
      </c>
      <c r="E1216" s="289" t="s">
        <v>21</v>
      </c>
      <c r="F1216" s="290" t="s">
        <v>235</v>
      </c>
      <c r="G1216" s="288"/>
      <c r="H1216" s="291">
        <v>166</v>
      </c>
      <c r="I1216" s="292"/>
      <c r="J1216" s="288"/>
      <c r="K1216" s="288"/>
      <c r="L1216" s="293"/>
      <c r="M1216" s="294"/>
      <c r="N1216" s="295"/>
      <c r="O1216" s="295"/>
      <c r="P1216" s="295"/>
      <c r="Q1216" s="295"/>
      <c r="R1216" s="295"/>
      <c r="S1216" s="295"/>
      <c r="T1216" s="296"/>
      <c r="AT1216" s="297" t="s">
        <v>428</v>
      </c>
      <c r="AU1216" s="297" t="s">
        <v>86</v>
      </c>
      <c r="AV1216" s="15" t="s">
        <v>422</v>
      </c>
      <c r="AW1216" s="15" t="s">
        <v>39</v>
      </c>
      <c r="AX1216" s="15" t="s">
        <v>83</v>
      </c>
      <c r="AY1216" s="297" t="s">
        <v>414</v>
      </c>
    </row>
    <row r="1217" s="1" customFormat="1" ht="25.5" customHeight="1">
      <c r="B1217" s="47"/>
      <c r="C1217" s="240" t="s">
        <v>2731</v>
      </c>
      <c r="D1217" s="240" t="s">
        <v>418</v>
      </c>
      <c r="E1217" s="241" t="s">
        <v>7837</v>
      </c>
      <c r="F1217" s="242" t="s">
        <v>7838</v>
      </c>
      <c r="G1217" s="243" t="s">
        <v>4084</v>
      </c>
      <c r="H1217" s="244">
        <v>234</v>
      </c>
      <c r="I1217" s="245"/>
      <c r="J1217" s="246">
        <f>ROUND(I1217*H1217,2)</f>
        <v>0</v>
      </c>
      <c r="K1217" s="242" t="s">
        <v>21</v>
      </c>
      <c r="L1217" s="73"/>
      <c r="M1217" s="247" t="s">
        <v>21</v>
      </c>
      <c r="N1217" s="248" t="s">
        <v>47</v>
      </c>
      <c r="O1217" s="48"/>
      <c r="P1217" s="249">
        <f>O1217*H1217</f>
        <v>0</v>
      </c>
      <c r="Q1217" s="249">
        <v>0</v>
      </c>
      <c r="R1217" s="249">
        <f>Q1217*H1217</f>
        <v>0</v>
      </c>
      <c r="S1217" s="249">
        <v>0</v>
      </c>
      <c r="T1217" s="250">
        <f>S1217*H1217</f>
        <v>0</v>
      </c>
      <c r="AR1217" s="25" t="s">
        <v>690</v>
      </c>
      <c r="AT1217" s="25" t="s">
        <v>418</v>
      </c>
      <c r="AU1217" s="25" t="s">
        <v>86</v>
      </c>
      <c r="AY1217" s="25" t="s">
        <v>414</v>
      </c>
      <c r="BE1217" s="251">
        <f>IF(N1217="základní",J1217,0)</f>
        <v>0</v>
      </c>
      <c r="BF1217" s="251">
        <f>IF(N1217="snížená",J1217,0)</f>
        <v>0</v>
      </c>
      <c r="BG1217" s="251">
        <f>IF(N1217="zákl. přenesená",J1217,0)</f>
        <v>0</v>
      </c>
      <c r="BH1217" s="251">
        <f>IF(N1217="sníž. přenesená",J1217,0)</f>
        <v>0</v>
      </c>
      <c r="BI1217" s="251">
        <f>IF(N1217="nulová",J1217,0)</f>
        <v>0</v>
      </c>
      <c r="BJ1217" s="25" t="s">
        <v>83</v>
      </c>
      <c r="BK1217" s="251">
        <f>ROUND(I1217*H1217,2)</f>
        <v>0</v>
      </c>
      <c r="BL1217" s="25" t="s">
        <v>690</v>
      </c>
      <c r="BM1217" s="25" t="s">
        <v>7839</v>
      </c>
    </row>
    <row r="1218" s="12" customFormat="1">
      <c r="B1218" s="255"/>
      <c r="C1218" s="256"/>
      <c r="D1218" s="252" t="s">
        <v>428</v>
      </c>
      <c r="E1218" s="257" t="s">
        <v>21</v>
      </c>
      <c r="F1218" s="258" t="s">
        <v>6992</v>
      </c>
      <c r="G1218" s="256"/>
      <c r="H1218" s="257" t="s">
        <v>21</v>
      </c>
      <c r="I1218" s="259"/>
      <c r="J1218" s="256"/>
      <c r="K1218" s="256"/>
      <c r="L1218" s="260"/>
      <c r="M1218" s="261"/>
      <c r="N1218" s="262"/>
      <c r="O1218" s="262"/>
      <c r="P1218" s="262"/>
      <c r="Q1218" s="262"/>
      <c r="R1218" s="262"/>
      <c r="S1218" s="262"/>
      <c r="T1218" s="263"/>
      <c r="AT1218" s="264" t="s">
        <v>428</v>
      </c>
      <c r="AU1218" s="264" t="s">
        <v>86</v>
      </c>
      <c r="AV1218" s="12" t="s">
        <v>83</v>
      </c>
      <c r="AW1218" s="12" t="s">
        <v>39</v>
      </c>
      <c r="AX1218" s="12" t="s">
        <v>76</v>
      </c>
      <c r="AY1218" s="264" t="s">
        <v>414</v>
      </c>
    </row>
    <row r="1219" s="13" customFormat="1">
      <c r="B1219" s="265"/>
      <c r="C1219" s="266"/>
      <c r="D1219" s="252" t="s">
        <v>428</v>
      </c>
      <c r="E1219" s="267" t="s">
        <v>21</v>
      </c>
      <c r="F1219" s="268" t="s">
        <v>2241</v>
      </c>
      <c r="G1219" s="266"/>
      <c r="H1219" s="269">
        <v>234</v>
      </c>
      <c r="I1219" s="270"/>
      <c r="J1219" s="266"/>
      <c r="K1219" s="266"/>
      <c r="L1219" s="271"/>
      <c r="M1219" s="272"/>
      <c r="N1219" s="273"/>
      <c r="O1219" s="273"/>
      <c r="P1219" s="273"/>
      <c r="Q1219" s="273"/>
      <c r="R1219" s="273"/>
      <c r="S1219" s="273"/>
      <c r="T1219" s="274"/>
      <c r="AT1219" s="275" t="s">
        <v>428</v>
      </c>
      <c r="AU1219" s="275" t="s">
        <v>86</v>
      </c>
      <c r="AV1219" s="13" t="s">
        <v>86</v>
      </c>
      <c r="AW1219" s="13" t="s">
        <v>39</v>
      </c>
      <c r="AX1219" s="13" t="s">
        <v>83</v>
      </c>
      <c r="AY1219" s="275" t="s">
        <v>414</v>
      </c>
    </row>
    <row r="1220" s="1" customFormat="1" ht="25.5" customHeight="1">
      <c r="B1220" s="47"/>
      <c r="C1220" s="240" t="s">
        <v>2736</v>
      </c>
      <c r="D1220" s="240" t="s">
        <v>418</v>
      </c>
      <c r="E1220" s="241" t="s">
        <v>7840</v>
      </c>
      <c r="F1220" s="242" t="s">
        <v>7841</v>
      </c>
      <c r="G1220" s="243" t="s">
        <v>4084</v>
      </c>
      <c r="H1220" s="244">
        <v>186</v>
      </c>
      <c r="I1220" s="245"/>
      <c r="J1220" s="246">
        <f>ROUND(I1220*H1220,2)</f>
        <v>0</v>
      </c>
      <c r="K1220" s="242" t="s">
        <v>21</v>
      </c>
      <c r="L1220" s="73"/>
      <c r="M1220" s="247" t="s">
        <v>21</v>
      </c>
      <c r="N1220" s="248" t="s">
        <v>47</v>
      </c>
      <c r="O1220" s="48"/>
      <c r="P1220" s="249">
        <f>O1220*H1220</f>
        <v>0</v>
      </c>
      <c r="Q1220" s="249">
        <v>0</v>
      </c>
      <c r="R1220" s="249">
        <f>Q1220*H1220</f>
        <v>0</v>
      </c>
      <c r="S1220" s="249">
        <v>0</v>
      </c>
      <c r="T1220" s="250">
        <f>S1220*H1220</f>
        <v>0</v>
      </c>
      <c r="AR1220" s="25" t="s">
        <v>690</v>
      </c>
      <c r="AT1220" s="25" t="s">
        <v>418</v>
      </c>
      <c r="AU1220" s="25" t="s">
        <v>86</v>
      </c>
      <c r="AY1220" s="25" t="s">
        <v>414</v>
      </c>
      <c r="BE1220" s="251">
        <f>IF(N1220="základní",J1220,0)</f>
        <v>0</v>
      </c>
      <c r="BF1220" s="251">
        <f>IF(N1220="snížená",J1220,0)</f>
        <v>0</v>
      </c>
      <c r="BG1220" s="251">
        <f>IF(N1220="zákl. přenesená",J1220,0)</f>
        <v>0</v>
      </c>
      <c r="BH1220" s="251">
        <f>IF(N1220="sníž. přenesená",J1220,0)</f>
        <v>0</v>
      </c>
      <c r="BI1220" s="251">
        <f>IF(N1220="nulová",J1220,0)</f>
        <v>0</v>
      </c>
      <c r="BJ1220" s="25" t="s">
        <v>83</v>
      </c>
      <c r="BK1220" s="251">
        <f>ROUND(I1220*H1220,2)</f>
        <v>0</v>
      </c>
      <c r="BL1220" s="25" t="s">
        <v>690</v>
      </c>
      <c r="BM1220" s="25" t="s">
        <v>7842</v>
      </c>
    </row>
    <row r="1221" s="12" customFormat="1">
      <c r="B1221" s="255"/>
      <c r="C1221" s="256"/>
      <c r="D1221" s="252" t="s">
        <v>428</v>
      </c>
      <c r="E1221" s="257" t="s">
        <v>21</v>
      </c>
      <c r="F1221" s="258" t="s">
        <v>6992</v>
      </c>
      <c r="G1221" s="256"/>
      <c r="H1221" s="257" t="s">
        <v>21</v>
      </c>
      <c r="I1221" s="259"/>
      <c r="J1221" s="256"/>
      <c r="K1221" s="256"/>
      <c r="L1221" s="260"/>
      <c r="M1221" s="261"/>
      <c r="N1221" s="262"/>
      <c r="O1221" s="262"/>
      <c r="P1221" s="262"/>
      <c r="Q1221" s="262"/>
      <c r="R1221" s="262"/>
      <c r="S1221" s="262"/>
      <c r="T1221" s="263"/>
      <c r="AT1221" s="264" t="s">
        <v>428</v>
      </c>
      <c r="AU1221" s="264" t="s">
        <v>86</v>
      </c>
      <c r="AV1221" s="12" t="s">
        <v>83</v>
      </c>
      <c r="AW1221" s="12" t="s">
        <v>39</v>
      </c>
      <c r="AX1221" s="12" t="s">
        <v>76</v>
      </c>
      <c r="AY1221" s="264" t="s">
        <v>414</v>
      </c>
    </row>
    <row r="1222" s="13" customFormat="1">
      <c r="B1222" s="265"/>
      <c r="C1222" s="266"/>
      <c r="D1222" s="252" t="s">
        <v>428</v>
      </c>
      <c r="E1222" s="267" t="s">
        <v>21</v>
      </c>
      <c r="F1222" s="268" t="s">
        <v>1935</v>
      </c>
      <c r="G1222" s="266"/>
      <c r="H1222" s="269">
        <v>186</v>
      </c>
      <c r="I1222" s="270"/>
      <c r="J1222" s="266"/>
      <c r="K1222" s="266"/>
      <c r="L1222" s="271"/>
      <c r="M1222" s="272"/>
      <c r="N1222" s="273"/>
      <c r="O1222" s="273"/>
      <c r="P1222" s="273"/>
      <c r="Q1222" s="273"/>
      <c r="R1222" s="273"/>
      <c r="S1222" s="273"/>
      <c r="T1222" s="274"/>
      <c r="AT1222" s="275" t="s">
        <v>428</v>
      </c>
      <c r="AU1222" s="275" t="s">
        <v>86</v>
      </c>
      <c r="AV1222" s="13" t="s">
        <v>86</v>
      </c>
      <c r="AW1222" s="13" t="s">
        <v>39</v>
      </c>
      <c r="AX1222" s="13" t="s">
        <v>76</v>
      </c>
      <c r="AY1222" s="275" t="s">
        <v>414</v>
      </c>
    </row>
    <row r="1223" s="15" customFormat="1">
      <c r="B1223" s="287"/>
      <c r="C1223" s="288"/>
      <c r="D1223" s="252" t="s">
        <v>428</v>
      </c>
      <c r="E1223" s="289" t="s">
        <v>21</v>
      </c>
      <c r="F1223" s="290" t="s">
        <v>235</v>
      </c>
      <c r="G1223" s="288"/>
      <c r="H1223" s="291">
        <v>186</v>
      </c>
      <c r="I1223" s="292"/>
      <c r="J1223" s="288"/>
      <c r="K1223" s="288"/>
      <c r="L1223" s="293"/>
      <c r="M1223" s="294"/>
      <c r="N1223" s="295"/>
      <c r="O1223" s="295"/>
      <c r="P1223" s="295"/>
      <c r="Q1223" s="295"/>
      <c r="R1223" s="295"/>
      <c r="S1223" s="295"/>
      <c r="T1223" s="296"/>
      <c r="AT1223" s="297" t="s">
        <v>428</v>
      </c>
      <c r="AU1223" s="297" t="s">
        <v>86</v>
      </c>
      <c r="AV1223" s="15" t="s">
        <v>422</v>
      </c>
      <c r="AW1223" s="15" t="s">
        <v>39</v>
      </c>
      <c r="AX1223" s="15" t="s">
        <v>83</v>
      </c>
      <c r="AY1223" s="297" t="s">
        <v>414</v>
      </c>
    </row>
    <row r="1224" s="1" customFormat="1" ht="16.5" customHeight="1">
      <c r="B1224" s="47"/>
      <c r="C1224" s="240" t="s">
        <v>2741</v>
      </c>
      <c r="D1224" s="240" t="s">
        <v>418</v>
      </c>
      <c r="E1224" s="241" t="s">
        <v>7843</v>
      </c>
      <c r="F1224" s="242" t="s">
        <v>7829</v>
      </c>
      <c r="G1224" s="243" t="s">
        <v>4084</v>
      </c>
      <c r="H1224" s="244">
        <v>30</v>
      </c>
      <c r="I1224" s="245"/>
      <c r="J1224" s="246">
        <f>ROUND(I1224*H1224,2)</f>
        <v>0</v>
      </c>
      <c r="K1224" s="242" t="s">
        <v>21</v>
      </c>
      <c r="L1224" s="73"/>
      <c r="M1224" s="247" t="s">
        <v>21</v>
      </c>
      <c r="N1224" s="248" t="s">
        <v>47</v>
      </c>
      <c r="O1224" s="48"/>
      <c r="P1224" s="249">
        <f>O1224*H1224</f>
        <v>0</v>
      </c>
      <c r="Q1224" s="249">
        <v>0</v>
      </c>
      <c r="R1224" s="249">
        <f>Q1224*H1224</f>
        <v>0</v>
      </c>
      <c r="S1224" s="249">
        <v>0</v>
      </c>
      <c r="T1224" s="250">
        <f>S1224*H1224</f>
        <v>0</v>
      </c>
      <c r="AR1224" s="25" t="s">
        <v>690</v>
      </c>
      <c r="AT1224" s="25" t="s">
        <v>418</v>
      </c>
      <c r="AU1224" s="25" t="s">
        <v>86</v>
      </c>
      <c r="AY1224" s="25" t="s">
        <v>414</v>
      </c>
      <c r="BE1224" s="251">
        <f>IF(N1224="základní",J1224,0)</f>
        <v>0</v>
      </c>
      <c r="BF1224" s="251">
        <f>IF(N1224="snížená",J1224,0)</f>
        <v>0</v>
      </c>
      <c r="BG1224" s="251">
        <f>IF(N1224="zákl. přenesená",J1224,0)</f>
        <v>0</v>
      </c>
      <c r="BH1224" s="251">
        <f>IF(N1224="sníž. přenesená",J1224,0)</f>
        <v>0</v>
      </c>
      <c r="BI1224" s="251">
        <f>IF(N1224="nulová",J1224,0)</f>
        <v>0</v>
      </c>
      <c r="BJ1224" s="25" t="s">
        <v>83</v>
      </c>
      <c r="BK1224" s="251">
        <f>ROUND(I1224*H1224,2)</f>
        <v>0</v>
      </c>
      <c r="BL1224" s="25" t="s">
        <v>690</v>
      </c>
      <c r="BM1224" s="25" t="s">
        <v>7844</v>
      </c>
    </row>
    <row r="1225" s="12" customFormat="1">
      <c r="B1225" s="255"/>
      <c r="C1225" s="256"/>
      <c r="D1225" s="252" t="s">
        <v>428</v>
      </c>
      <c r="E1225" s="257" t="s">
        <v>21</v>
      </c>
      <c r="F1225" s="258" t="s">
        <v>6992</v>
      </c>
      <c r="G1225" s="256"/>
      <c r="H1225" s="257" t="s">
        <v>21</v>
      </c>
      <c r="I1225" s="259"/>
      <c r="J1225" s="256"/>
      <c r="K1225" s="256"/>
      <c r="L1225" s="260"/>
      <c r="M1225" s="261"/>
      <c r="N1225" s="262"/>
      <c r="O1225" s="262"/>
      <c r="P1225" s="262"/>
      <c r="Q1225" s="262"/>
      <c r="R1225" s="262"/>
      <c r="S1225" s="262"/>
      <c r="T1225" s="263"/>
      <c r="AT1225" s="264" t="s">
        <v>428</v>
      </c>
      <c r="AU1225" s="264" t="s">
        <v>86</v>
      </c>
      <c r="AV1225" s="12" t="s">
        <v>83</v>
      </c>
      <c r="AW1225" s="12" t="s">
        <v>39</v>
      </c>
      <c r="AX1225" s="12" t="s">
        <v>76</v>
      </c>
      <c r="AY1225" s="264" t="s">
        <v>414</v>
      </c>
    </row>
    <row r="1226" s="13" customFormat="1">
      <c r="B1226" s="265"/>
      <c r="C1226" s="266"/>
      <c r="D1226" s="252" t="s">
        <v>428</v>
      </c>
      <c r="E1226" s="267" t="s">
        <v>21</v>
      </c>
      <c r="F1226" s="268" t="s">
        <v>808</v>
      </c>
      <c r="G1226" s="266"/>
      <c r="H1226" s="269">
        <v>30</v>
      </c>
      <c r="I1226" s="270"/>
      <c r="J1226" s="266"/>
      <c r="K1226" s="266"/>
      <c r="L1226" s="271"/>
      <c r="M1226" s="272"/>
      <c r="N1226" s="273"/>
      <c r="O1226" s="273"/>
      <c r="P1226" s="273"/>
      <c r="Q1226" s="273"/>
      <c r="R1226" s="273"/>
      <c r="S1226" s="273"/>
      <c r="T1226" s="274"/>
      <c r="AT1226" s="275" t="s">
        <v>428</v>
      </c>
      <c r="AU1226" s="275" t="s">
        <v>86</v>
      </c>
      <c r="AV1226" s="13" t="s">
        <v>86</v>
      </c>
      <c r="AW1226" s="13" t="s">
        <v>39</v>
      </c>
      <c r="AX1226" s="13" t="s">
        <v>83</v>
      </c>
      <c r="AY1226" s="275" t="s">
        <v>414</v>
      </c>
    </row>
    <row r="1227" s="1" customFormat="1" ht="25.5" customHeight="1">
      <c r="B1227" s="47"/>
      <c r="C1227" s="240" t="s">
        <v>2746</v>
      </c>
      <c r="D1227" s="240" t="s">
        <v>418</v>
      </c>
      <c r="E1227" s="241" t="s">
        <v>7845</v>
      </c>
      <c r="F1227" s="242" t="s">
        <v>7846</v>
      </c>
      <c r="G1227" s="243" t="s">
        <v>4084</v>
      </c>
      <c r="H1227" s="244">
        <v>124</v>
      </c>
      <c r="I1227" s="245"/>
      <c r="J1227" s="246">
        <f>ROUND(I1227*H1227,2)</f>
        <v>0</v>
      </c>
      <c r="K1227" s="242" t="s">
        <v>21</v>
      </c>
      <c r="L1227" s="73"/>
      <c r="M1227" s="247" t="s">
        <v>21</v>
      </c>
      <c r="N1227" s="248" t="s">
        <v>47</v>
      </c>
      <c r="O1227" s="48"/>
      <c r="P1227" s="249">
        <f>O1227*H1227</f>
        <v>0</v>
      </c>
      <c r="Q1227" s="249">
        <v>0</v>
      </c>
      <c r="R1227" s="249">
        <f>Q1227*H1227</f>
        <v>0</v>
      </c>
      <c r="S1227" s="249">
        <v>0</v>
      </c>
      <c r="T1227" s="250">
        <f>S1227*H1227</f>
        <v>0</v>
      </c>
      <c r="AR1227" s="25" t="s">
        <v>690</v>
      </c>
      <c r="AT1227" s="25" t="s">
        <v>418</v>
      </c>
      <c r="AU1227" s="25" t="s">
        <v>86</v>
      </c>
      <c r="AY1227" s="25" t="s">
        <v>414</v>
      </c>
      <c r="BE1227" s="251">
        <f>IF(N1227="základní",J1227,0)</f>
        <v>0</v>
      </c>
      <c r="BF1227" s="251">
        <f>IF(N1227="snížená",J1227,0)</f>
        <v>0</v>
      </c>
      <c r="BG1227" s="251">
        <f>IF(N1227="zákl. přenesená",J1227,0)</f>
        <v>0</v>
      </c>
      <c r="BH1227" s="251">
        <f>IF(N1227="sníž. přenesená",J1227,0)</f>
        <v>0</v>
      </c>
      <c r="BI1227" s="251">
        <f>IF(N1227="nulová",J1227,0)</f>
        <v>0</v>
      </c>
      <c r="BJ1227" s="25" t="s">
        <v>83</v>
      </c>
      <c r="BK1227" s="251">
        <f>ROUND(I1227*H1227,2)</f>
        <v>0</v>
      </c>
      <c r="BL1227" s="25" t="s">
        <v>690</v>
      </c>
      <c r="BM1227" s="25" t="s">
        <v>7847</v>
      </c>
    </row>
    <row r="1228" s="12" customFormat="1">
      <c r="B1228" s="255"/>
      <c r="C1228" s="256"/>
      <c r="D1228" s="252" t="s">
        <v>428</v>
      </c>
      <c r="E1228" s="257" t="s">
        <v>21</v>
      </c>
      <c r="F1228" s="258" t="s">
        <v>6992</v>
      </c>
      <c r="G1228" s="256"/>
      <c r="H1228" s="257" t="s">
        <v>21</v>
      </c>
      <c r="I1228" s="259"/>
      <c r="J1228" s="256"/>
      <c r="K1228" s="256"/>
      <c r="L1228" s="260"/>
      <c r="M1228" s="261"/>
      <c r="N1228" s="262"/>
      <c r="O1228" s="262"/>
      <c r="P1228" s="262"/>
      <c r="Q1228" s="262"/>
      <c r="R1228" s="262"/>
      <c r="S1228" s="262"/>
      <c r="T1228" s="263"/>
      <c r="AT1228" s="264" t="s">
        <v>428</v>
      </c>
      <c r="AU1228" s="264" t="s">
        <v>86</v>
      </c>
      <c r="AV1228" s="12" t="s">
        <v>83</v>
      </c>
      <c r="AW1228" s="12" t="s">
        <v>39</v>
      </c>
      <c r="AX1228" s="12" t="s">
        <v>76</v>
      </c>
      <c r="AY1228" s="264" t="s">
        <v>414</v>
      </c>
    </row>
    <row r="1229" s="13" customFormat="1">
      <c r="B1229" s="265"/>
      <c r="C1229" s="266"/>
      <c r="D1229" s="252" t="s">
        <v>428</v>
      </c>
      <c r="E1229" s="267" t="s">
        <v>21</v>
      </c>
      <c r="F1229" s="268" t="s">
        <v>1587</v>
      </c>
      <c r="G1229" s="266"/>
      <c r="H1229" s="269">
        <v>124</v>
      </c>
      <c r="I1229" s="270"/>
      <c r="J1229" s="266"/>
      <c r="K1229" s="266"/>
      <c r="L1229" s="271"/>
      <c r="M1229" s="272"/>
      <c r="N1229" s="273"/>
      <c r="O1229" s="273"/>
      <c r="P1229" s="273"/>
      <c r="Q1229" s="273"/>
      <c r="R1229" s="273"/>
      <c r="S1229" s="273"/>
      <c r="T1229" s="274"/>
      <c r="AT1229" s="275" t="s">
        <v>428</v>
      </c>
      <c r="AU1229" s="275" t="s">
        <v>86</v>
      </c>
      <c r="AV1229" s="13" t="s">
        <v>86</v>
      </c>
      <c r="AW1229" s="13" t="s">
        <v>39</v>
      </c>
      <c r="AX1229" s="13" t="s">
        <v>76</v>
      </c>
      <c r="AY1229" s="275" t="s">
        <v>414</v>
      </c>
    </row>
    <row r="1230" s="15" customFormat="1">
      <c r="B1230" s="287"/>
      <c r="C1230" s="288"/>
      <c r="D1230" s="252" t="s">
        <v>428</v>
      </c>
      <c r="E1230" s="289" t="s">
        <v>21</v>
      </c>
      <c r="F1230" s="290" t="s">
        <v>235</v>
      </c>
      <c r="G1230" s="288"/>
      <c r="H1230" s="291">
        <v>124</v>
      </c>
      <c r="I1230" s="292"/>
      <c r="J1230" s="288"/>
      <c r="K1230" s="288"/>
      <c r="L1230" s="293"/>
      <c r="M1230" s="294"/>
      <c r="N1230" s="295"/>
      <c r="O1230" s="295"/>
      <c r="P1230" s="295"/>
      <c r="Q1230" s="295"/>
      <c r="R1230" s="295"/>
      <c r="S1230" s="295"/>
      <c r="T1230" s="296"/>
      <c r="AT1230" s="297" t="s">
        <v>428</v>
      </c>
      <c r="AU1230" s="297" t="s">
        <v>86</v>
      </c>
      <c r="AV1230" s="15" t="s">
        <v>422</v>
      </c>
      <c r="AW1230" s="15" t="s">
        <v>39</v>
      </c>
      <c r="AX1230" s="15" t="s">
        <v>83</v>
      </c>
      <c r="AY1230" s="297" t="s">
        <v>414</v>
      </c>
    </row>
    <row r="1231" s="1" customFormat="1" ht="16.5" customHeight="1">
      <c r="B1231" s="47"/>
      <c r="C1231" s="240" t="s">
        <v>2751</v>
      </c>
      <c r="D1231" s="240" t="s">
        <v>418</v>
      </c>
      <c r="E1231" s="241" t="s">
        <v>7848</v>
      </c>
      <c r="F1231" s="242" t="s">
        <v>7306</v>
      </c>
      <c r="G1231" s="243" t="s">
        <v>4084</v>
      </c>
      <c r="H1231" s="244">
        <v>2</v>
      </c>
      <c r="I1231" s="245"/>
      <c r="J1231" s="246">
        <f>ROUND(I1231*H1231,2)</f>
        <v>0</v>
      </c>
      <c r="K1231" s="242" t="s">
        <v>21</v>
      </c>
      <c r="L1231" s="73"/>
      <c r="M1231" s="247" t="s">
        <v>21</v>
      </c>
      <c r="N1231" s="248" t="s">
        <v>47</v>
      </c>
      <c r="O1231" s="48"/>
      <c r="P1231" s="249">
        <f>O1231*H1231</f>
        <v>0</v>
      </c>
      <c r="Q1231" s="249">
        <v>0</v>
      </c>
      <c r="R1231" s="249">
        <f>Q1231*H1231</f>
        <v>0</v>
      </c>
      <c r="S1231" s="249">
        <v>0</v>
      </c>
      <c r="T1231" s="250">
        <f>S1231*H1231</f>
        <v>0</v>
      </c>
      <c r="AR1231" s="25" t="s">
        <v>690</v>
      </c>
      <c r="AT1231" s="25" t="s">
        <v>418</v>
      </c>
      <c r="AU1231" s="25" t="s">
        <v>86</v>
      </c>
      <c r="AY1231" s="25" t="s">
        <v>414</v>
      </c>
      <c r="BE1231" s="251">
        <f>IF(N1231="základní",J1231,0)</f>
        <v>0</v>
      </c>
      <c r="BF1231" s="251">
        <f>IF(N1231="snížená",J1231,0)</f>
        <v>0</v>
      </c>
      <c r="BG1231" s="251">
        <f>IF(N1231="zákl. přenesená",J1231,0)</f>
        <v>0</v>
      </c>
      <c r="BH1231" s="251">
        <f>IF(N1231="sníž. přenesená",J1231,0)</f>
        <v>0</v>
      </c>
      <c r="BI1231" s="251">
        <f>IF(N1231="nulová",J1231,0)</f>
        <v>0</v>
      </c>
      <c r="BJ1231" s="25" t="s">
        <v>83</v>
      </c>
      <c r="BK1231" s="251">
        <f>ROUND(I1231*H1231,2)</f>
        <v>0</v>
      </c>
      <c r="BL1231" s="25" t="s">
        <v>690</v>
      </c>
      <c r="BM1231" s="25" t="s">
        <v>7849</v>
      </c>
    </row>
    <row r="1232" s="12" customFormat="1">
      <c r="B1232" s="255"/>
      <c r="C1232" s="256"/>
      <c r="D1232" s="252" t="s">
        <v>428</v>
      </c>
      <c r="E1232" s="257" t="s">
        <v>21</v>
      </c>
      <c r="F1232" s="258" t="s">
        <v>6992</v>
      </c>
      <c r="G1232" s="256"/>
      <c r="H1232" s="257" t="s">
        <v>21</v>
      </c>
      <c r="I1232" s="259"/>
      <c r="J1232" s="256"/>
      <c r="K1232" s="256"/>
      <c r="L1232" s="260"/>
      <c r="M1232" s="261"/>
      <c r="N1232" s="262"/>
      <c r="O1232" s="262"/>
      <c r="P1232" s="262"/>
      <c r="Q1232" s="262"/>
      <c r="R1232" s="262"/>
      <c r="S1232" s="262"/>
      <c r="T1232" s="263"/>
      <c r="AT1232" s="264" t="s">
        <v>428</v>
      </c>
      <c r="AU1232" s="264" t="s">
        <v>86</v>
      </c>
      <c r="AV1232" s="12" t="s">
        <v>83</v>
      </c>
      <c r="AW1232" s="12" t="s">
        <v>39</v>
      </c>
      <c r="AX1232" s="12" t="s">
        <v>76</v>
      </c>
      <c r="AY1232" s="264" t="s">
        <v>414</v>
      </c>
    </row>
    <row r="1233" s="13" customFormat="1">
      <c r="B1233" s="265"/>
      <c r="C1233" s="266"/>
      <c r="D1233" s="252" t="s">
        <v>428</v>
      </c>
      <c r="E1233" s="267" t="s">
        <v>21</v>
      </c>
      <c r="F1233" s="268" t="s">
        <v>86</v>
      </c>
      <c r="G1233" s="266"/>
      <c r="H1233" s="269">
        <v>2</v>
      </c>
      <c r="I1233" s="270"/>
      <c r="J1233" s="266"/>
      <c r="K1233" s="266"/>
      <c r="L1233" s="271"/>
      <c r="M1233" s="272"/>
      <c r="N1233" s="273"/>
      <c r="O1233" s="273"/>
      <c r="P1233" s="273"/>
      <c r="Q1233" s="273"/>
      <c r="R1233" s="273"/>
      <c r="S1233" s="273"/>
      <c r="T1233" s="274"/>
      <c r="AT1233" s="275" t="s">
        <v>428</v>
      </c>
      <c r="AU1233" s="275" t="s">
        <v>86</v>
      </c>
      <c r="AV1233" s="13" t="s">
        <v>86</v>
      </c>
      <c r="AW1233" s="13" t="s">
        <v>39</v>
      </c>
      <c r="AX1233" s="13" t="s">
        <v>83</v>
      </c>
      <c r="AY1233" s="275" t="s">
        <v>414</v>
      </c>
    </row>
    <row r="1234" s="1" customFormat="1" ht="25.5" customHeight="1">
      <c r="B1234" s="47"/>
      <c r="C1234" s="240" t="s">
        <v>2756</v>
      </c>
      <c r="D1234" s="240" t="s">
        <v>418</v>
      </c>
      <c r="E1234" s="241" t="s">
        <v>7850</v>
      </c>
      <c r="F1234" s="242" t="s">
        <v>7851</v>
      </c>
      <c r="G1234" s="243" t="s">
        <v>4084</v>
      </c>
      <c r="H1234" s="244">
        <v>7</v>
      </c>
      <c r="I1234" s="245"/>
      <c r="J1234" s="246">
        <f>ROUND(I1234*H1234,2)</f>
        <v>0</v>
      </c>
      <c r="K1234" s="242" t="s">
        <v>21</v>
      </c>
      <c r="L1234" s="73"/>
      <c r="M1234" s="247" t="s">
        <v>21</v>
      </c>
      <c r="N1234" s="248" t="s">
        <v>47</v>
      </c>
      <c r="O1234" s="48"/>
      <c r="P1234" s="249">
        <f>O1234*H1234</f>
        <v>0</v>
      </c>
      <c r="Q1234" s="249">
        <v>0</v>
      </c>
      <c r="R1234" s="249">
        <f>Q1234*H1234</f>
        <v>0</v>
      </c>
      <c r="S1234" s="249">
        <v>0</v>
      </c>
      <c r="T1234" s="250">
        <f>S1234*H1234</f>
        <v>0</v>
      </c>
      <c r="AR1234" s="25" t="s">
        <v>690</v>
      </c>
      <c r="AT1234" s="25" t="s">
        <v>418</v>
      </c>
      <c r="AU1234" s="25" t="s">
        <v>86</v>
      </c>
      <c r="AY1234" s="25" t="s">
        <v>414</v>
      </c>
      <c r="BE1234" s="251">
        <f>IF(N1234="základní",J1234,0)</f>
        <v>0</v>
      </c>
      <c r="BF1234" s="251">
        <f>IF(N1234="snížená",J1234,0)</f>
        <v>0</v>
      </c>
      <c r="BG1234" s="251">
        <f>IF(N1234="zákl. přenesená",J1234,0)</f>
        <v>0</v>
      </c>
      <c r="BH1234" s="251">
        <f>IF(N1234="sníž. přenesená",J1234,0)</f>
        <v>0</v>
      </c>
      <c r="BI1234" s="251">
        <f>IF(N1234="nulová",J1234,0)</f>
        <v>0</v>
      </c>
      <c r="BJ1234" s="25" t="s">
        <v>83</v>
      </c>
      <c r="BK1234" s="251">
        <f>ROUND(I1234*H1234,2)</f>
        <v>0</v>
      </c>
      <c r="BL1234" s="25" t="s">
        <v>690</v>
      </c>
      <c r="BM1234" s="25" t="s">
        <v>7852</v>
      </c>
    </row>
    <row r="1235" s="12" customFormat="1">
      <c r="B1235" s="255"/>
      <c r="C1235" s="256"/>
      <c r="D1235" s="252" t="s">
        <v>428</v>
      </c>
      <c r="E1235" s="257" t="s">
        <v>21</v>
      </c>
      <c r="F1235" s="258" t="s">
        <v>6992</v>
      </c>
      <c r="G1235" s="256"/>
      <c r="H1235" s="257" t="s">
        <v>21</v>
      </c>
      <c r="I1235" s="259"/>
      <c r="J1235" s="256"/>
      <c r="K1235" s="256"/>
      <c r="L1235" s="260"/>
      <c r="M1235" s="261"/>
      <c r="N1235" s="262"/>
      <c r="O1235" s="262"/>
      <c r="P1235" s="262"/>
      <c r="Q1235" s="262"/>
      <c r="R1235" s="262"/>
      <c r="S1235" s="262"/>
      <c r="T1235" s="263"/>
      <c r="AT1235" s="264" t="s">
        <v>428</v>
      </c>
      <c r="AU1235" s="264" t="s">
        <v>86</v>
      </c>
      <c r="AV1235" s="12" t="s">
        <v>83</v>
      </c>
      <c r="AW1235" s="12" t="s">
        <v>39</v>
      </c>
      <c r="AX1235" s="12" t="s">
        <v>76</v>
      </c>
      <c r="AY1235" s="264" t="s">
        <v>414</v>
      </c>
    </row>
    <row r="1236" s="13" customFormat="1">
      <c r="B1236" s="265"/>
      <c r="C1236" s="266"/>
      <c r="D1236" s="252" t="s">
        <v>428</v>
      </c>
      <c r="E1236" s="267" t="s">
        <v>21</v>
      </c>
      <c r="F1236" s="268" t="s">
        <v>530</v>
      </c>
      <c r="G1236" s="266"/>
      <c r="H1236" s="269">
        <v>7</v>
      </c>
      <c r="I1236" s="270"/>
      <c r="J1236" s="266"/>
      <c r="K1236" s="266"/>
      <c r="L1236" s="271"/>
      <c r="M1236" s="272"/>
      <c r="N1236" s="273"/>
      <c r="O1236" s="273"/>
      <c r="P1236" s="273"/>
      <c r="Q1236" s="273"/>
      <c r="R1236" s="273"/>
      <c r="S1236" s="273"/>
      <c r="T1236" s="274"/>
      <c r="AT1236" s="275" t="s">
        <v>428</v>
      </c>
      <c r="AU1236" s="275" t="s">
        <v>86</v>
      </c>
      <c r="AV1236" s="13" t="s">
        <v>86</v>
      </c>
      <c r="AW1236" s="13" t="s">
        <v>39</v>
      </c>
      <c r="AX1236" s="13" t="s">
        <v>76</v>
      </c>
      <c r="AY1236" s="275" t="s">
        <v>414</v>
      </c>
    </row>
    <row r="1237" s="15" customFormat="1">
      <c r="B1237" s="287"/>
      <c r="C1237" s="288"/>
      <c r="D1237" s="252" t="s">
        <v>428</v>
      </c>
      <c r="E1237" s="289" t="s">
        <v>21</v>
      </c>
      <c r="F1237" s="290" t="s">
        <v>235</v>
      </c>
      <c r="G1237" s="288"/>
      <c r="H1237" s="291">
        <v>7</v>
      </c>
      <c r="I1237" s="292"/>
      <c r="J1237" s="288"/>
      <c r="K1237" s="288"/>
      <c r="L1237" s="293"/>
      <c r="M1237" s="294"/>
      <c r="N1237" s="295"/>
      <c r="O1237" s="295"/>
      <c r="P1237" s="295"/>
      <c r="Q1237" s="295"/>
      <c r="R1237" s="295"/>
      <c r="S1237" s="295"/>
      <c r="T1237" s="296"/>
      <c r="AT1237" s="297" t="s">
        <v>428</v>
      </c>
      <c r="AU1237" s="297" t="s">
        <v>86</v>
      </c>
      <c r="AV1237" s="15" t="s">
        <v>422</v>
      </c>
      <c r="AW1237" s="15" t="s">
        <v>39</v>
      </c>
      <c r="AX1237" s="15" t="s">
        <v>83</v>
      </c>
      <c r="AY1237" s="297" t="s">
        <v>414</v>
      </c>
    </row>
    <row r="1238" s="1" customFormat="1" ht="16.5" customHeight="1">
      <c r="B1238" s="47"/>
      <c r="C1238" s="240" t="s">
        <v>2761</v>
      </c>
      <c r="D1238" s="240" t="s">
        <v>418</v>
      </c>
      <c r="E1238" s="241" t="s">
        <v>7853</v>
      </c>
      <c r="F1238" s="242" t="s">
        <v>7312</v>
      </c>
      <c r="G1238" s="243" t="s">
        <v>4084</v>
      </c>
      <c r="H1238" s="244">
        <v>4</v>
      </c>
      <c r="I1238" s="245"/>
      <c r="J1238" s="246">
        <f>ROUND(I1238*H1238,2)</f>
        <v>0</v>
      </c>
      <c r="K1238" s="242" t="s">
        <v>21</v>
      </c>
      <c r="L1238" s="73"/>
      <c r="M1238" s="247" t="s">
        <v>21</v>
      </c>
      <c r="N1238" s="248" t="s">
        <v>47</v>
      </c>
      <c r="O1238" s="48"/>
      <c r="P1238" s="249">
        <f>O1238*H1238</f>
        <v>0</v>
      </c>
      <c r="Q1238" s="249">
        <v>0</v>
      </c>
      <c r="R1238" s="249">
        <f>Q1238*H1238</f>
        <v>0</v>
      </c>
      <c r="S1238" s="249">
        <v>0</v>
      </c>
      <c r="T1238" s="250">
        <f>S1238*H1238</f>
        <v>0</v>
      </c>
      <c r="AR1238" s="25" t="s">
        <v>690</v>
      </c>
      <c r="AT1238" s="25" t="s">
        <v>418</v>
      </c>
      <c r="AU1238" s="25" t="s">
        <v>86</v>
      </c>
      <c r="AY1238" s="25" t="s">
        <v>414</v>
      </c>
      <c r="BE1238" s="251">
        <f>IF(N1238="základní",J1238,0)</f>
        <v>0</v>
      </c>
      <c r="BF1238" s="251">
        <f>IF(N1238="snížená",J1238,0)</f>
        <v>0</v>
      </c>
      <c r="BG1238" s="251">
        <f>IF(N1238="zákl. přenesená",J1238,0)</f>
        <v>0</v>
      </c>
      <c r="BH1238" s="251">
        <f>IF(N1238="sníž. přenesená",J1238,0)</f>
        <v>0</v>
      </c>
      <c r="BI1238" s="251">
        <f>IF(N1238="nulová",J1238,0)</f>
        <v>0</v>
      </c>
      <c r="BJ1238" s="25" t="s">
        <v>83</v>
      </c>
      <c r="BK1238" s="251">
        <f>ROUND(I1238*H1238,2)</f>
        <v>0</v>
      </c>
      <c r="BL1238" s="25" t="s">
        <v>690</v>
      </c>
      <c r="BM1238" s="25" t="s">
        <v>7854</v>
      </c>
    </row>
    <row r="1239" s="12" customFormat="1">
      <c r="B1239" s="255"/>
      <c r="C1239" s="256"/>
      <c r="D1239" s="252" t="s">
        <v>428</v>
      </c>
      <c r="E1239" s="257" t="s">
        <v>21</v>
      </c>
      <c r="F1239" s="258" t="s">
        <v>6992</v>
      </c>
      <c r="G1239" s="256"/>
      <c r="H1239" s="257" t="s">
        <v>21</v>
      </c>
      <c r="I1239" s="259"/>
      <c r="J1239" s="256"/>
      <c r="K1239" s="256"/>
      <c r="L1239" s="260"/>
      <c r="M1239" s="261"/>
      <c r="N1239" s="262"/>
      <c r="O1239" s="262"/>
      <c r="P1239" s="262"/>
      <c r="Q1239" s="262"/>
      <c r="R1239" s="262"/>
      <c r="S1239" s="262"/>
      <c r="T1239" s="263"/>
      <c r="AT1239" s="264" t="s">
        <v>428</v>
      </c>
      <c r="AU1239" s="264" t="s">
        <v>86</v>
      </c>
      <c r="AV1239" s="12" t="s">
        <v>83</v>
      </c>
      <c r="AW1239" s="12" t="s">
        <v>39</v>
      </c>
      <c r="AX1239" s="12" t="s">
        <v>76</v>
      </c>
      <c r="AY1239" s="264" t="s">
        <v>414</v>
      </c>
    </row>
    <row r="1240" s="13" customFormat="1">
      <c r="B1240" s="265"/>
      <c r="C1240" s="266"/>
      <c r="D1240" s="252" t="s">
        <v>428</v>
      </c>
      <c r="E1240" s="267" t="s">
        <v>21</v>
      </c>
      <c r="F1240" s="268" t="s">
        <v>422</v>
      </c>
      <c r="G1240" s="266"/>
      <c r="H1240" s="269">
        <v>4</v>
      </c>
      <c r="I1240" s="270"/>
      <c r="J1240" s="266"/>
      <c r="K1240" s="266"/>
      <c r="L1240" s="271"/>
      <c r="M1240" s="272"/>
      <c r="N1240" s="273"/>
      <c r="O1240" s="273"/>
      <c r="P1240" s="273"/>
      <c r="Q1240" s="273"/>
      <c r="R1240" s="273"/>
      <c r="S1240" s="273"/>
      <c r="T1240" s="274"/>
      <c r="AT1240" s="275" t="s">
        <v>428</v>
      </c>
      <c r="AU1240" s="275" t="s">
        <v>86</v>
      </c>
      <c r="AV1240" s="13" t="s">
        <v>86</v>
      </c>
      <c r="AW1240" s="13" t="s">
        <v>39</v>
      </c>
      <c r="AX1240" s="13" t="s">
        <v>83</v>
      </c>
      <c r="AY1240" s="275" t="s">
        <v>414</v>
      </c>
    </row>
    <row r="1241" s="1" customFormat="1" ht="25.5" customHeight="1">
      <c r="B1241" s="47"/>
      <c r="C1241" s="240" t="s">
        <v>2766</v>
      </c>
      <c r="D1241" s="240" t="s">
        <v>418</v>
      </c>
      <c r="E1241" s="241" t="s">
        <v>7855</v>
      </c>
      <c r="F1241" s="242" t="s">
        <v>7856</v>
      </c>
      <c r="G1241" s="243" t="s">
        <v>4084</v>
      </c>
      <c r="H1241" s="244">
        <v>35</v>
      </c>
      <c r="I1241" s="245"/>
      <c r="J1241" s="246">
        <f>ROUND(I1241*H1241,2)</f>
        <v>0</v>
      </c>
      <c r="K1241" s="242" t="s">
        <v>21</v>
      </c>
      <c r="L1241" s="73"/>
      <c r="M1241" s="247" t="s">
        <v>21</v>
      </c>
      <c r="N1241" s="248" t="s">
        <v>47</v>
      </c>
      <c r="O1241" s="48"/>
      <c r="P1241" s="249">
        <f>O1241*H1241</f>
        <v>0</v>
      </c>
      <c r="Q1241" s="249">
        <v>0</v>
      </c>
      <c r="R1241" s="249">
        <f>Q1241*H1241</f>
        <v>0</v>
      </c>
      <c r="S1241" s="249">
        <v>0</v>
      </c>
      <c r="T1241" s="250">
        <f>S1241*H1241</f>
        <v>0</v>
      </c>
      <c r="AR1241" s="25" t="s">
        <v>690</v>
      </c>
      <c r="AT1241" s="25" t="s">
        <v>418</v>
      </c>
      <c r="AU1241" s="25" t="s">
        <v>86</v>
      </c>
      <c r="AY1241" s="25" t="s">
        <v>414</v>
      </c>
      <c r="BE1241" s="251">
        <f>IF(N1241="základní",J1241,0)</f>
        <v>0</v>
      </c>
      <c r="BF1241" s="251">
        <f>IF(N1241="snížená",J1241,0)</f>
        <v>0</v>
      </c>
      <c r="BG1241" s="251">
        <f>IF(N1241="zákl. přenesená",J1241,0)</f>
        <v>0</v>
      </c>
      <c r="BH1241" s="251">
        <f>IF(N1241="sníž. přenesená",J1241,0)</f>
        <v>0</v>
      </c>
      <c r="BI1241" s="251">
        <f>IF(N1241="nulová",J1241,0)</f>
        <v>0</v>
      </c>
      <c r="BJ1241" s="25" t="s">
        <v>83</v>
      </c>
      <c r="BK1241" s="251">
        <f>ROUND(I1241*H1241,2)</f>
        <v>0</v>
      </c>
      <c r="BL1241" s="25" t="s">
        <v>690</v>
      </c>
      <c r="BM1241" s="25" t="s">
        <v>7857</v>
      </c>
    </row>
    <row r="1242" s="12" customFormat="1">
      <c r="B1242" s="255"/>
      <c r="C1242" s="256"/>
      <c r="D1242" s="252" t="s">
        <v>428</v>
      </c>
      <c r="E1242" s="257" t="s">
        <v>21</v>
      </c>
      <c r="F1242" s="258" t="s">
        <v>6992</v>
      </c>
      <c r="G1242" s="256"/>
      <c r="H1242" s="257" t="s">
        <v>21</v>
      </c>
      <c r="I1242" s="259"/>
      <c r="J1242" s="256"/>
      <c r="K1242" s="256"/>
      <c r="L1242" s="260"/>
      <c r="M1242" s="261"/>
      <c r="N1242" s="262"/>
      <c r="O1242" s="262"/>
      <c r="P1242" s="262"/>
      <c r="Q1242" s="262"/>
      <c r="R1242" s="262"/>
      <c r="S1242" s="262"/>
      <c r="T1242" s="263"/>
      <c r="AT1242" s="264" t="s">
        <v>428</v>
      </c>
      <c r="AU1242" s="264" t="s">
        <v>86</v>
      </c>
      <c r="AV1242" s="12" t="s">
        <v>83</v>
      </c>
      <c r="AW1242" s="12" t="s">
        <v>39</v>
      </c>
      <c r="AX1242" s="12" t="s">
        <v>76</v>
      </c>
      <c r="AY1242" s="264" t="s">
        <v>414</v>
      </c>
    </row>
    <row r="1243" s="13" customFormat="1">
      <c r="B1243" s="265"/>
      <c r="C1243" s="266"/>
      <c r="D1243" s="252" t="s">
        <v>428</v>
      </c>
      <c r="E1243" s="267" t="s">
        <v>21</v>
      </c>
      <c r="F1243" s="268" t="s">
        <v>846</v>
      </c>
      <c r="G1243" s="266"/>
      <c r="H1243" s="269">
        <v>35</v>
      </c>
      <c r="I1243" s="270"/>
      <c r="J1243" s="266"/>
      <c r="K1243" s="266"/>
      <c r="L1243" s="271"/>
      <c r="M1243" s="272"/>
      <c r="N1243" s="273"/>
      <c r="O1243" s="273"/>
      <c r="P1243" s="273"/>
      <c r="Q1243" s="273"/>
      <c r="R1243" s="273"/>
      <c r="S1243" s="273"/>
      <c r="T1243" s="274"/>
      <c r="AT1243" s="275" t="s">
        <v>428</v>
      </c>
      <c r="AU1243" s="275" t="s">
        <v>86</v>
      </c>
      <c r="AV1243" s="13" t="s">
        <v>86</v>
      </c>
      <c r="AW1243" s="13" t="s">
        <v>39</v>
      </c>
      <c r="AX1243" s="13" t="s">
        <v>76</v>
      </c>
      <c r="AY1243" s="275" t="s">
        <v>414</v>
      </c>
    </row>
    <row r="1244" s="15" customFormat="1">
      <c r="B1244" s="287"/>
      <c r="C1244" s="288"/>
      <c r="D1244" s="252" t="s">
        <v>428</v>
      </c>
      <c r="E1244" s="289" t="s">
        <v>21</v>
      </c>
      <c r="F1244" s="290" t="s">
        <v>235</v>
      </c>
      <c r="G1244" s="288"/>
      <c r="H1244" s="291">
        <v>35</v>
      </c>
      <c r="I1244" s="292"/>
      <c r="J1244" s="288"/>
      <c r="K1244" s="288"/>
      <c r="L1244" s="293"/>
      <c r="M1244" s="294"/>
      <c r="N1244" s="295"/>
      <c r="O1244" s="295"/>
      <c r="P1244" s="295"/>
      <c r="Q1244" s="295"/>
      <c r="R1244" s="295"/>
      <c r="S1244" s="295"/>
      <c r="T1244" s="296"/>
      <c r="AT1244" s="297" t="s">
        <v>428</v>
      </c>
      <c r="AU1244" s="297" t="s">
        <v>86</v>
      </c>
      <c r="AV1244" s="15" t="s">
        <v>422</v>
      </c>
      <c r="AW1244" s="15" t="s">
        <v>39</v>
      </c>
      <c r="AX1244" s="15" t="s">
        <v>83</v>
      </c>
      <c r="AY1244" s="297" t="s">
        <v>414</v>
      </c>
    </row>
    <row r="1245" s="1" customFormat="1" ht="25.5" customHeight="1">
      <c r="B1245" s="47"/>
      <c r="C1245" s="240" t="s">
        <v>2771</v>
      </c>
      <c r="D1245" s="240" t="s">
        <v>418</v>
      </c>
      <c r="E1245" s="241" t="s">
        <v>7858</v>
      </c>
      <c r="F1245" s="242" t="s">
        <v>7318</v>
      </c>
      <c r="G1245" s="243" t="s">
        <v>4084</v>
      </c>
      <c r="H1245" s="244">
        <v>34</v>
      </c>
      <c r="I1245" s="245"/>
      <c r="J1245" s="246">
        <f>ROUND(I1245*H1245,2)</f>
        <v>0</v>
      </c>
      <c r="K1245" s="242" t="s">
        <v>21</v>
      </c>
      <c r="L1245" s="73"/>
      <c r="M1245" s="247" t="s">
        <v>21</v>
      </c>
      <c r="N1245" s="248" t="s">
        <v>47</v>
      </c>
      <c r="O1245" s="48"/>
      <c r="P1245" s="249">
        <f>O1245*H1245</f>
        <v>0</v>
      </c>
      <c r="Q1245" s="249">
        <v>0</v>
      </c>
      <c r="R1245" s="249">
        <f>Q1245*H1245</f>
        <v>0</v>
      </c>
      <c r="S1245" s="249">
        <v>0</v>
      </c>
      <c r="T1245" s="250">
        <f>S1245*H1245</f>
        <v>0</v>
      </c>
      <c r="AR1245" s="25" t="s">
        <v>690</v>
      </c>
      <c r="AT1245" s="25" t="s">
        <v>418</v>
      </c>
      <c r="AU1245" s="25" t="s">
        <v>86</v>
      </c>
      <c r="AY1245" s="25" t="s">
        <v>414</v>
      </c>
      <c r="BE1245" s="251">
        <f>IF(N1245="základní",J1245,0)</f>
        <v>0</v>
      </c>
      <c r="BF1245" s="251">
        <f>IF(N1245="snížená",J1245,0)</f>
        <v>0</v>
      </c>
      <c r="BG1245" s="251">
        <f>IF(N1245="zákl. přenesená",J1245,0)</f>
        <v>0</v>
      </c>
      <c r="BH1245" s="251">
        <f>IF(N1245="sníž. přenesená",J1245,0)</f>
        <v>0</v>
      </c>
      <c r="BI1245" s="251">
        <f>IF(N1245="nulová",J1245,0)</f>
        <v>0</v>
      </c>
      <c r="BJ1245" s="25" t="s">
        <v>83</v>
      </c>
      <c r="BK1245" s="251">
        <f>ROUND(I1245*H1245,2)</f>
        <v>0</v>
      </c>
      <c r="BL1245" s="25" t="s">
        <v>690</v>
      </c>
      <c r="BM1245" s="25" t="s">
        <v>7859</v>
      </c>
    </row>
    <row r="1246" s="12" customFormat="1">
      <c r="B1246" s="255"/>
      <c r="C1246" s="256"/>
      <c r="D1246" s="252" t="s">
        <v>428</v>
      </c>
      <c r="E1246" s="257" t="s">
        <v>21</v>
      </c>
      <c r="F1246" s="258" t="s">
        <v>6992</v>
      </c>
      <c r="G1246" s="256"/>
      <c r="H1246" s="257" t="s">
        <v>21</v>
      </c>
      <c r="I1246" s="259"/>
      <c r="J1246" s="256"/>
      <c r="K1246" s="256"/>
      <c r="L1246" s="260"/>
      <c r="M1246" s="261"/>
      <c r="N1246" s="262"/>
      <c r="O1246" s="262"/>
      <c r="P1246" s="262"/>
      <c r="Q1246" s="262"/>
      <c r="R1246" s="262"/>
      <c r="S1246" s="262"/>
      <c r="T1246" s="263"/>
      <c r="AT1246" s="264" t="s">
        <v>428</v>
      </c>
      <c r="AU1246" s="264" t="s">
        <v>86</v>
      </c>
      <c r="AV1246" s="12" t="s">
        <v>83</v>
      </c>
      <c r="AW1246" s="12" t="s">
        <v>39</v>
      </c>
      <c r="AX1246" s="12" t="s">
        <v>76</v>
      </c>
      <c r="AY1246" s="264" t="s">
        <v>414</v>
      </c>
    </row>
    <row r="1247" s="13" customFormat="1">
      <c r="B1247" s="265"/>
      <c r="C1247" s="266"/>
      <c r="D1247" s="252" t="s">
        <v>428</v>
      </c>
      <c r="E1247" s="267" t="s">
        <v>21</v>
      </c>
      <c r="F1247" s="268" t="s">
        <v>840</v>
      </c>
      <c r="G1247" s="266"/>
      <c r="H1247" s="269">
        <v>34</v>
      </c>
      <c r="I1247" s="270"/>
      <c r="J1247" s="266"/>
      <c r="K1247" s="266"/>
      <c r="L1247" s="271"/>
      <c r="M1247" s="272"/>
      <c r="N1247" s="273"/>
      <c r="O1247" s="273"/>
      <c r="P1247" s="273"/>
      <c r="Q1247" s="273"/>
      <c r="R1247" s="273"/>
      <c r="S1247" s="273"/>
      <c r="T1247" s="274"/>
      <c r="AT1247" s="275" t="s">
        <v>428</v>
      </c>
      <c r="AU1247" s="275" t="s">
        <v>86</v>
      </c>
      <c r="AV1247" s="13" t="s">
        <v>86</v>
      </c>
      <c r="AW1247" s="13" t="s">
        <v>39</v>
      </c>
      <c r="AX1247" s="13" t="s">
        <v>83</v>
      </c>
      <c r="AY1247" s="275" t="s">
        <v>414</v>
      </c>
    </row>
    <row r="1248" s="1" customFormat="1" ht="16.5" customHeight="1">
      <c r="B1248" s="47"/>
      <c r="C1248" s="240" t="s">
        <v>2776</v>
      </c>
      <c r="D1248" s="240" t="s">
        <v>418</v>
      </c>
      <c r="E1248" s="241" t="s">
        <v>7860</v>
      </c>
      <c r="F1248" s="242" t="s">
        <v>7321</v>
      </c>
      <c r="G1248" s="243" t="s">
        <v>4084</v>
      </c>
      <c r="H1248" s="244">
        <v>1</v>
      </c>
      <c r="I1248" s="245"/>
      <c r="J1248" s="246">
        <f>ROUND(I1248*H1248,2)</f>
        <v>0</v>
      </c>
      <c r="K1248" s="242" t="s">
        <v>21</v>
      </c>
      <c r="L1248" s="73"/>
      <c r="M1248" s="247" t="s">
        <v>21</v>
      </c>
      <c r="N1248" s="248" t="s">
        <v>47</v>
      </c>
      <c r="O1248" s="48"/>
      <c r="P1248" s="249">
        <f>O1248*H1248</f>
        <v>0</v>
      </c>
      <c r="Q1248" s="249">
        <v>0</v>
      </c>
      <c r="R1248" s="249">
        <f>Q1248*H1248</f>
        <v>0</v>
      </c>
      <c r="S1248" s="249">
        <v>0</v>
      </c>
      <c r="T1248" s="250">
        <f>S1248*H1248</f>
        <v>0</v>
      </c>
      <c r="AR1248" s="25" t="s">
        <v>690</v>
      </c>
      <c r="AT1248" s="25" t="s">
        <v>418</v>
      </c>
      <c r="AU1248" s="25" t="s">
        <v>86</v>
      </c>
      <c r="AY1248" s="25" t="s">
        <v>414</v>
      </c>
      <c r="BE1248" s="251">
        <f>IF(N1248="základní",J1248,0)</f>
        <v>0</v>
      </c>
      <c r="BF1248" s="251">
        <f>IF(N1248="snížená",J1248,0)</f>
        <v>0</v>
      </c>
      <c r="BG1248" s="251">
        <f>IF(N1248="zákl. přenesená",J1248,0)</f>
        <v>0</v>
      </c>
      <c r="BH1248" s="251">
        <f>IF(N1248="sníž. přenesená",J1248,0)</f>
        <v>0</v>
      </c>
      <c r="BI1248" s="251">
        <f>IF(N1248="nulová",J1248,0)</f>
        <v>0</v>
      </c>
      <c r="BJ1248" s="25" t="s">
        <v>83</v>
      </c>
      <c r="BK1248" s="251">
        <f>ROUND(I1248*H1248,2)</f>
        <v>0</v>
      </c>
      <c r="BL1248" s="25" t="s">
        <v>690</v>
      </c>
      <c r="BM1248" s="25" t="s">
        <v>7861</v>
      </c>
    </row>
    <row r="1249" s="12" customFormat="1">
      <c r="B1249" s="255"/>
      <c r="C1249" s="256"/>
      <c r="D1249" s="252" t="s">
        <v>428</v>
      </c>
      <c r="E1249" s="257" t="s">
        <v>21</v>
      </c>
      <c r="F1249" s="258" t="s">
        <v>6992</v>
      </c>
      <c r="G1249" s="256"/>
      <c r="H1249" s="257" t="s">
        <v>21</v>
      </c>
      <c r="I1249" s="259"/>
      <c r="J1249" s="256"/>
      <c r="K1249" s="256"/>
      <c r="L1249" s="260"/>
      <c r="M1249" s="261"/>
      <c r="N1249" s="262"/>
      <c r="O1249" s="262"/>
      <c r="P1249" s="262"/>
      <c r="Q1249" s="262"/>
      <c r="R1249" s="262"/>
      <c r="S1249" s="262"/>
      <c r="T1249" s="263"/>
      <c r="AT1249" s="264" t="s">
        <v>428</v>
      </c>
      <c r="AU1249" s="264" t="s">
        <v>86</v>
      </c>
      <c r="AV1249" s="12" t="s">
        <v>83</v>
      </c>
      <c r="AW1249" s="12" t="s">
        <v>39</v>
      </c>
      <c r="AX1249" s="12" t="s">
        <v>76</v>
      </c>
      <c r="AY1249" s="264" t="s">
        <v>414</v>
      </c>
    </row>
    <row r="1250" s="13" customFormat="1">
      <c r="B1250" s="265"/>
      <c r="C1250" s="266"/>
      <c r="D1250" s="252" t="s">
        <v>428</v>
      </c>
      <c r="E1250" s="267" t="s">
        <v>21</v>
      </c>
      <c r="F1250" s="268" t="s">
        <v>83</v>
      </c>
      <c r="G1250" s="266"/>
      <c r="H1250" s="269">
        <v>1</v>
      </c>
      <c r="I1250" s="270"/>
      <c r="J1250" s="266"/>
      <c r="K1250" s="266"/>
      <c r="L1250" s="271"/>
      <c r="M1250" s="272"/>
      <c r="N1250" s="273"/>
      <c r="O1250" s="273"/>
      <c r="P1250" s="273"/>
      <c r="Q1250" s="273"/>
      <c r="R1250" s="273"/>
      <c r="S1250" s="273"/>
      <c r="T1250" s="274"/>
      <c r="AT1250" s="275" t="s">
        <v>428</v>
      </c>
      <c r="AU1250" s="275" t="s">
        <v>86</v>
      </c>
      <c r="AV1250" s="13" t="s">
        <v>86</v>
      </c>
      <c r="AW1250" s="13" t="s">
        <v>39</v>
      </c>
      <c r="AX1250" s="13" t="s">
        <v>76</v>
      </c>
      <c r="AY1250" s="275" t="s">
        <v>414</v>
      </c>
    </row>
    <row r="1251" s="15" customFormat="1">
      <c r="B1251" s="287"/>
      <c r="C1251" s="288"/>
      <c r="D1251" s="252" t="s">
        <v>428</v>
      </c>
      <c r="E1251" s="289" t="s">
        <v>21</v>
      </c>
      <c r="F1251" s="290" t="s">
        <v>235</v>
      </c>
      <c r="G1251" s="288"/>
      <c r="H1251" s="291">
        <v>1</v>
      </c>
      <c r="I1251" s="292"/>
      <c r="J1251" s="288"/>
      <c r="K1251" s="288"/>
      <c r="L1251" s="293"/>
      <c r="M1251" s="294"/>
      <c r="N1251" s="295"/>
      <c r="O1251" s="295"/>
      <c r="P1251" s="295"/>
      <c r="Q1251" s="295"/>
      <c r="R1251" s="295"/>
      <c r="S1251" s="295"/>
      <c r="T1251" s="296"/>
      <c r="AT1251" s="297" t="s">
        <v>428</v>
      </c>
      <c r="AU1251" s="297" t="s">
        <v>86</v>
      </c>
      <c r="AV1251" s="15" t="s">
        <v>422</v>
      </c>
      <c r="AW1251" s="15" t="s">
        <v>39</v>
      </c>
      <c r="AX1251" s="15" t="s">
        <v>83</v>
      </c>
      <c r="AY1251" s="297" t="s">
        <v>414</v>
      </c>
    </row>
    <row r="1252" s="1" customFormat="1" ht="38.25" customHeight="1">
      <c r="B1252" s="47"/>
      <c r="C1252" s="240" t="s">
        <v>2781</v>
      </c>
      <c r="D1252" s="240" t="s">
        <v>418</v>
      </c>
      <c r="E1252" s="241" t="s">
        <v>7862</v>
      </c>
      <c r="F1252" s="242" t="s">
        <v>7863</v>
      </c>
      <c r="G1252" s="243" t="s">
        <v>4084</v>
      </c>
      <c r="H1252" s="244">
        <v>5</v>
      </c>
      <c r="I1252" s="245"/>
      <c r="J1252" s="246">
        <f>ROUND(I1252*H1252,2)</f>
        <v>0</v>
      </c>
      <c r="K1252" s="242" t="s">
        <v>21</v>
      </c>
      <c r="L1252" s="73"/>
      <c r="M1252" s="247" t="s">
        <v>21</v>
      </c>
      <c r="N1252" s="248" t="s">
        <v>47</v>
      </c>
      <c r="O1252" s="48"/>
      <c r="P1252" s="249">
        <f>O1252*H1252</f>
        <v>0</v>
      </c>
      <c r="Q1252" s="249">
        <v>0</v>
      </c>
      <c r="R1252" s="249">
        <f>Q1252*H1252</f>
        <v>0</v>
      </c>
      <c r="S1252" s="249">
        <v>0</v>
      </c>
      <c r="T1252" s="250">
        <f>S1252*H1252</f>
        <v>0</v>
      </c>
      <c r="AR1252" s="25" t="s">
        <v>690</v>
      </c>
      <c r="AT1252" s="25" t="s">
        <v>418</v>
      </c>
      <c r="AU1252" s="25" t="s">
        <v>86</v>
      </c>
      <c r="AY1252" s="25" t="s">
        <v>414</v>
      </c>
      <c r="BE1252" s="251">
        <f>IF(N1252="základní",J1252,0)</f>
        <v>0</v>
      </c>
      <c r="BF1252" s="251">
        <f>IF(N1252="snížená",J1252,0)</f>
        <v>0</v>
      </c>
      <c r="BG1252" s="251">
        <f>IF(N1252="zákl. přenesená",J1252,0)</f>
        <v>0</v>
      </c>
      <c r="BH1252" s="251">
        <f>IF(N1252="sníž. přenesená",J1252,0)</f>
        <v>0</v>
      </c>
      <c r="BI1252" s="251">
        <f>IF(N1252="nulová",J1252,0)</f>
        <v>0</v>
      </c>
      <c r="BJ1252" s="25" t="s">
        <v>83</v>
      </c>
      <c r="BK1252" s="251">
        <f>ROUND(I1252*H1252,2)</f>
        <v>0</v>
      </c>
      <c r="BL1252" s="25" t="s">
        <v>690</v>
      </c>
      <c r="BM1252" s="25" t="s">
        <v>7864</v>
      </c>
    </row>
    <row r="1253" s="12" customFormat="1">
      <c r="B1253" s="255"/>
      <c r="C1253" s="256"/>
      <c r="D1253" s="252" t="s">
        <v>428</v>
      </c>
      <c r="E1253" s="257" t="s">
        <v>21</v>
      </c>
      <c r="F1253" s="258" t="s">
        <v>6992</v>
      </c>
      <c r="G1253" s="256"/>
      <c r="H1253" s="257" t="s">
        <v>21</v>
      </c>
      <c r="I1253" s="259"/>
      <c r="J1253" s="256"/>
      <c r="K1253" s="256"/>
      <c r="L1253" s="260"/>
      <c r="M1253" s="261"/>
      <c r="N1253" s="262"/>
      <c r="O1253" s="262"/>
      <c r="P1253" s="262"/>
      <c r="Q1253" s="262"/>
      <c r="R1253" s="262"/>
      <c r="S1253" s="262"/>
      <c r="T1253" s="263"/>
      <c r="AT1253" s="264" t="s">
        <v>428</v>
      </c>
      <c r="AU1253" s="264" t="s">
        <v>86</v>
      </c>
      <c r="AV1253" s="12" t="s">
        <v>83</v>
      </c>
      <c r="AW1253" s="12" t="s">
        <v>39</v>
      </c>
      <c r="AX1253" s="12" t="s">
        <v>76</v>
      </c>
      <c r="AY1253" s="264" t="s">
        <v>414</v>
      </c>
    </row>
    <row r="1254" s="13" customFormat="1">
      <c r="B1254" s="265"/>
      <c r="C1254" s="266"/>
      <c r="D1254" s="252" t="s">
        <v>428</v>
      </c>
      <c r="E1254" s="267" t="s">
        <v>21</v>
      </c>
      <c r="F1254" s="268" t="s">
        <v>498</v>
      </c>
      <c r="G1254" s="266"/>
      <c r="H1254" s="269">
        <v>5</v>
      </c>
      <c r="I1254" s="270"/>
      <c r="J1254" s="266"/>
      <c r="K1254" s="266"/>
      <c r="L1254" s="271"/>
      <c r="M1254" s="272"/>
      <c r="N1254" s="273"/>
      <c r="O1254" s="273"/>
      <c r="P1254" s="273"/>
      <c r="Q1254" s="273"/>
      <c r="R1254" s="273"/>
      <c r="S1254" s="273"/>
      <c r="T1254" s="274"/>
      <c r="AT1254" s="275" t="s">
        <v>428</v>
      </c>
      <c r="AU1254" s="275" t="s">
        <v>86</v>
      </c>
      <c r="AV1254" s="13" t="s">
        <v>86</v>
      </c>
      <c r="AW1254" s="13" t="s">
        <v>39</v>
      </c>
      <c r="AX1254" s="13" t="s">
        <v>83</v>
      </c>
      <c r="AY1254" s="275" t="s">
        <v>414</v>
      </c>
    </row>
    <row r="1255" s="1" customFormat="1" ht="16.5" customHeight="1">
      <c r="B1255" s="47"/>
      <c r="C1255" s="240" t="s">
        <v>2786</v>
      </c>
      <c r="D1255" s="240" t="s">
        <v>418</v>
      </c>
      <c r="E1255" s="241" t="s">
        <v>7865</v>
      </c>
      <c r="F1255" s="242" t="s">
        <v>7866</v>
      </c>
      <c r="G1255" s="243" t="s">
        <v>4084</v>
      </c>
      <c r="H1255" s="244">
        <v>5</v>
      </c>
      <c r="I1255" s="245"/>
      <c r="J1255" s="246">
        <f>ROUND(I1255*H1255,2)</f>
        <v>0</v>
      </c>
      <c r="K1255" s="242" t="s">
        <v>21</v>
      </c>
      <c r="L1255" s="73"/>
      <c r="M1255" s="247" t="s">
        <v>21</v>
      </c>
      <c r="N1255" s="248" t="s">
        <v>47</v>
      </c>
      <c r="O1255" s="48"/>
      <c r="P1255" s="249">
        <f>O1255*H1255</f>
        <v>0</v>
      </c>
      <c r="Q1255" s="249">
        <v>0</v>
      </c>
      <c r="R1255" s="249">
        <f>Q1255*H1255</f>
        <v>0</v>
      </c>
      <c r="S1255" s="249">
        <v>0</v>
      </c>
      <c r="T1255" s="250">
        <f>S1255*H1255</f>
        <v>0</v>
      </c>
      <c r="AR1255" s="25" t="s">
        <v>690</v>
      </c>
      <c r="AT1255" s="25" t="s">
        <v>418</v>
      </c>
      <c r="AU1255" s="25" t="s">
        <v>86</v>
      </c>
      <c r="AY1255" s="25" t="s">
        <v>414</v>
      </c>
      <c r="BE1255" s="251">
        <f>IF(N1255="základní",J1255,0)</f>
        <v>0</v>
      </c>
      <c r="BF1255" s="251">
        <f>IF(N1255="snížená",J1255,0)</f>
        <v>0</v>
      </c>
      <c r="BG1255" s="251">
        <f>IF(N1255="zákl. přenesená",J1255,0)</f>
        <v>0</v>
      </c>
      <c r="BH1255" s="251">
        <f>IF(N1255="sníž. přenesená",J1255,0)</f>
        <v>0</v>
      </c>
      <c r="BI1255" s="251">
        <f>IF(N1255="nulová",J1255,0)</f>
        <v>0</v>
      </c>
      <c r="BJ1255" s="25" t="s">
        <v>83</v>
      </c>
      <c r="BK1255" s="251">
        <f>ROUND(I1255*H1255,2)</f>
        <v>0</v>
      </c>
      <c r="BL1255" s="25" t="s">
        <v>690</v>
      </c>
      <c r="BM1255" s="25" t="s">
        <v>7867</v>
      </c>
    </row>
    <row r="1256" s="12" customFormat="1">
      <c r="B1256" s="255"/>
      <c r="C1256" s="256"/>
      <c r="D1256" s="252" t="s">
        <v>428</v>
      </c>
      <c r="E1256" s="257" t="s">
        <v>21</v>
      </c>
      <c r="F1256" s="258" t="s">
        <v>6992</v>
      </c>
      <c r="G1256" s="256"/>
      <c r="H1256" s="257" t="s">
        <v>21</v>
      </c>
      <c r="I1256" s="259"/>
      <c r="J1256" s="256"/>
      <c r="K1256" s="256"/>
      <c r="L1256" s="260"/>
      <c r="M1256" s="261"/>
      <c r="N1256" s="262"/>
      <c r="O1256" s="262"/>
      <c r="P1256" s="262"/>
      <c r="Q1256" s="262"/>
      <c r="R1256" s="262"/>
      <c r="S1256" s="262"/>
      <c r="T1256" s="263"/>
      <c r="AT1256" s="264" t="s">
        <v>428</v>
      </c>
      <c r="AU1256" s="264" t="s">
        <v>86</v>
      </c>
      <c r="AV1256" s="12" t="s">
        <v>83</v>
      </c>
      <c r="AW1256" s="12" t="s">
        <v>39</v>
      </c>
      <c r="AX1256" s="12" t="s">
        <v>76</v>
      </c>
      <c r="AY1256" s="264" t="s">
        <v>414</v>
      </c>
    </row>
    <row r="1257" s="13" customFormat="1">
      <c r="B1257" s="265"/>
      <c r="C1257" s="266"/>
      <c r="D1257" s="252" t="s">
        <v>428</v>
      </c>
      <c r="E1257" s="267" t="s">
        <v>21</v>
      </c>
      <c r="F1257" s="268" t="s">
        <v>498</v>
      </c>
      <c r="G1257" s="266"/>
      <c r="H1257" s="269">
        <v>5</v>
      </c>
      <c r="I1257" s="270"/>
      <c r="J1257" s="266"/>
      <c r="K1257" s="266"/>
      <c r="L1257" s="271"/>
      <c r="M1257" s="272"/>
      <c r="N1257" s="273"/>
      <c r="O1257" s="273"/>
      <c r="P1257" s="273"/>
      <c r="Q1257" s="273"/>
      <c r="R1257" s="273"/>
      <c r="S1257" s="273"/>
      <c r="T1257" s="274"/>
      <c r="AT1257" s="275" t="s">
        <v>428</v>
      </c>
      <c r="AU1257" s="275" t="s">
        <v>86</v>
      </c>
      <c r="AV1257" s="13" t="s">
        <v>86</v>
      </c>
      <c r="AW1257" s="13" t="s">
        <v>39</v>
      </c>
      <c r="AX1257" s="13" t="s">
        <v>76</v>
      </c>
      <c r="AY1257" s="275" t="s">
        <v>414</v>
      </c>
    </row>
    <row r="1258" s="15" customFormat="1">
      <c r="B1258" s="287"/>
      <c r="C1258" s="288"/>
      <c r="D1258" s="252" t="s">
        <v>428</v>
      </c>
      <c r="E1258" s="289" t="s">
        <v>21</v>
      </c>
      <c r="F1258" s="290" t="s">
        <v>235</v>
      </c>
      <c r="G1258" s="288"/>
      <c r="H1258" s="291">
        <v>5</v>
      </c>
      <c r="I1258" s="292"/>
      <c r="J1258" s="288"/>
      <c r="K1258" s="288"/>
      <c r="L1258" s="293"/>
      <c r="M1258" s="294"/>
      <c r="N1258" s="295"/>
      <c r="O1258" s="295"/>
      <c r="P1258" s="295"/>
      <c r="Q1258" s="295"/>
      <c r="R1258" s="295"/>
      <c r="S1258" s="295"/>
      <c r="T1258" s="296"/>
      <c r="AT1258" s="297" t="s">
        <v>428</v>
      </c>
      <c r="AU1258" s="297" t="s">
        <v>86</v>
      </c>
      <c r="AV1258" s="15" t="s">
        <v>422</v>
      </c>
      <c r="AW1258" s="15" t="s">
        <v>39</v>
      </c>
      <c r="AX1258" s="15" t="s">
        <v>83</v>
      </c>
      <c r="AY1258" s="297" t="s">
        <v>414</v>
      </c>
    </row>
    <row r="1259" s="1" customFormat="1" ht="25.5" customHeight="1">
      <c r="B1259" s="47"/>
      <c r="C1259" s="240" t="s">
        <v>2791</v>
      </c>
      <c r="D1259" s="240" t="s">
        <v>418</v>
      </c>
      <c r="E1259" s="241" t="s">
        <v>7868</v>
      </c>
      <c r="F1259" s="242" t="s">
        <v>7330</v>
      </c>
      <c r="G1259" s="243" t="s">
        <v>4084</v>
      </c>
      <c r="H1259" s="244">
        <v>108</v>
      </c>
      <c r="I1259" s="245"/>
      <c r="J1259" s="246">
        <f>ROUND(I1259*H1259,2)</f>
        <v>0</v>
      </c>
      <c r="K1259" s="242" t="s">
        <v>21</v>
      </c>
      <c r="L1259" s="73"/>
      <c r="M1259" s="247" t="s">
        <v>21</v>
      </c>
      <c r="N1259" s="248" t="s">
        <v>47</v>
      </c>
      <c r="O1259" s="48"/>
      <c r="P1259" s="249">
        <f>O1259*H1259</f>
        <v>0</v>
      </c>
      <c r="Q1259" s="249">
        <v>0</v>
      </c>
      <c r="R1259" s="249">
        <f>Q1259*H1259</f>
        <v>0</v>
      </c>
      <c r="S1259" s="249">
        <v>0</v>
      </c>
      <c r="T1259" s="250">
        <f>S1259*H1259</f>
        <v>0</v>
      </c>
      <c r="AR1259" s="25" t="s">
        <v>690</v>
      </c>
      <c r="AT1259" s="25" t="s">
        <v>418</v>
      </c>
      <c r="AU1259" s="25" t="s">
        <v>86</v>
      </c>
      <c r="AY1259" s="25" t="s">
        <v>414</v>
      </c>
      <c r="BE1259" s="251">
        <f>IF(N1259="základní",J1259,0)</f>
        <v>0</v>
      </c>
      <c r="BF1259" s="251">
        <f>IF(N1259="snížená",J1259,0)</f>
        <v>0</v>
      </c>
      <c r="BG1259" s="251">
        <f>IF(N1259="zákl. přenesená",J1259,0)</f>
        <v>0</v>
      </c>
      <c r="BH1259" s="251">
        <f>IF(N1259="sníž. přenesená",J1259,0)</f>
        <v>0</v>
      </c>
      <c r="BI1259" s="251">
        <f>IF(N1259="nulová",J1259,0)</f>
        <v>0</v>
      </c>
      <c r="BJ1259" s="25" t="s">
        <v>83</v>
      </c>
      <c r="BK1259" s="251">
        <f>ROUND(I1259*H1259,2)</f>
        <v>0</v>
      </c>
      <c r="BL1259" s="25" t="s">
        <v>690</v>
      </c>
      <c r="BM1259" s="25" t="s">
        <v>7869</v>
      </c>
    </row>
    <row r="1260" s="12" customFormat="1">
      <c r="B1260" s="255"/>
      <c r="C1260" s="256"/>
      <c r="D1260" s="252" t="s">
        <v>428</v>
      </c>
      <c r="E1260" s="257" t="s">
        <v>21</v>
      </c>
      <c r="F1260" s="258" t="s">
        <v>6992</v>
      </c>
      <c r="G1260" s="256"/>
      <c r="H1260" s="257" t="s">
        <v>21</v>
      </c>
      <c r="I1260" s="259"/>
      <c r="J1260" s="256"/>
      <c r="K1260" s="256"/>
      <c r="L1260" s="260"/>
      <c r="M1260" s="261"/>
      <c r="N1260" s="262"/>
      <c r="O1260" s="262"/>
      <c r="P1260" s="262"/>
      <c r="Q1260" s="262"/>
      <c r="R1260" s="262"/>
      <c r="S1260" s="262"/>
      <c r="T1260" s="263"/>
      <c r="AT1260" s="264" t="s">
        <v>428</v>
      </c>
      <c r="AU1260" s="264" t="s">
        <v>86</v>
      </c>
      <c r="AV1260" s="12" t="s">
        <v>83</v>
      </c>
      <c r="AW1260" s="12" t="s">
        <v>39</v>
      </c>
      <c r="AX1260" s="12" t="s">
        <v>76</v>
      </c>
      <c r="AY1260" s="264" t="s">
        <v>414</v>
      </c>
    </row>
    <row r="1261" s="13" customFormat="1">
      <c r="B1261" s="265"/>
      <c r="C1261" s="266"/>
      <c r="D1261" s="252" t="s">
        <v>428</v>
      </c>
      <c r="E1261" s="267" t="s">
        <v>21</v>
      </c>
      <c r="F1261" s="268" t="s">
        <v>1457</v>
      </c>
      <c r="G1261" s="266"/>
      <c r="H1261" s="269">
        <v>108</v>
      </c>
      <c r="I1261" s="270"/>
      <c r="J1261" s="266"/>
      <c r="K1261" s="266"/>
      <c r="L1261" s="271"/>
      <c r="M1261" s="272"/>
      <c r="N1261" s="273"/>
      <c r="O1261" s="273"/>
      <c r="P1261" s="273"/>
      <c r="Q1261" s="273"/>
      <c r="R1261" s="273"/>
      <c r="S1261" s="273"/>
      <c r="T1261" s="274"/>
      <c r="AT1261" s="275" t="s">
        <v>428</v>
      </c>
      <c r="AU1261" s="275" t="s">
        <v>86</v>
      </c>
      <c r="AV1261" s="13" t="s">
        <v>86</v>
      </c>
      <c r="AW1261" s="13" t="s">
        <v>39</v>
      </c>
      <c r="AX1261" s="13" t="s">
        <v>83</v>
      </c>
      <c r="AY1261" s="275" t="s">
        <v>414</v>
      </c>
    </row>
    <row r="1262" s="1" customFormat="1" ht="25.5" customHeight="1">
      <c r="B1262" s="47"/>
      <c r="C1262" s="240" t="s">
        <v>2796</v>
      </c>
      <c r="D1262" s="240" t="s">
        <v>418</v>
      </c>
      <c r="E1262" s="241" t="s">
        <v>7870</v>
      </c>
      <c r="F1262" s="242" t="s">
        <v>7333</v>
      </c>
      <c r="G1262" s="243" t="s">
        <v>4084</v>
      </c>
      <c r="H1262" s="244">
        <v>28</v>
      </c>
      <c r="I1262" s="245"/>
      <c r="J1262" s="246">
        <f>ROUND(I1262*H1262,2)</f>
        <v>0</v>
      </c>
      <c r="K1262" s="242" t="s">
        <v>21</v>
      </c>
      <c r="L1262" s="73"/>
      <c r="M1262" s="247" t="s">
        <v>21</v>
      </c>
      <c r="N1262" s="248" t="s">
        <v>47</v>
      </c>
      <c r="O1262" s="48"/>
      <c r="P1262" s="249">
        <f>O1262*H1262</f>
        <v>0</v>
      </c>
      <c r="Q1262" s="249">
        <v>0</v>
      </c>
      <c r="R1262" s="249">
        <f>Q1262*H1262</f>
        <v>0</v>
      </c>
      <c r="S1262" s="249">
        <v>0</v>
      </c>
      <c r="T1262" s="250">
        <f>S1262*H1262</f>
        <v>0</v>
      </c>
      <c r="AR1262" s="25" t="s">
        <v>690</v>
      </c>
      <c r="AT1262" s="25" t="s">
        <v>418</v>
      </c>
      <c r="AU1262" s="25" t="s">
        <v>86</v>
      </c>
      <c r="AY1262" s="25" t="s">
        <v>414</v>
      </c>
      <c r="BE1262" s="251">
        <f>IF(N1262="základní",J1262,0)</f>
        <v>0</v>
      </c>
      <c r="BF1262" s="251">
        <f>IF(N1262="snížená",J1262,0)</f>
        <v>0</v>
      </c>
      <c r="BG1262" s="251">
        <f>IF(N1262="zákl. přenesená",J1262,0)</f>
        <v>0</v>
      </c>
      <c r="BH1262" s="251">
        <f>IF(N1262="sníž. přenesená",J1262,0)</f>
        <v>0</v>
      </c>
      <c r="BI1262" s="251">
        <f>IF(N1262="nulová",J1262,0)</f>
        <v>0</v>
      </c>
      <c r="BJ1262" s="25" t="s">
        <v>83</v>
      </c>
      <c r="BK1262" s="251">
        <f>ROUND(I1262*H1262,2)</f>
        <v>0</v>
      </c>
      <c r="BL1262" s="25" t="s">
        <v>690</v>
      </c>
      <c r="BM1262" s="25" t="s">
        <v>7871</v>
      </c>
    </row>
    <row r="1263" s="12" customFormat="1">
      <c r="B1263" s="255"/>
      <c r="C1263" s="256"/>
      <c r="D1263" s="252" t="s">
        <v>428</v>
      </c>
      <c r="E1263" s="257" t="s">
        <v>21</v>
      </c>
      <c r="F1263" s="258" t="s">
        <v>6992</v>
      </c>
      <c r="G1263" s="256"/>
      <c r="H1263" s="257" t="s">
        <v>21</v>
      </c>
      <c r="I1263" s="259"/>
      <c r="J1263" s="256"/>
      <c r="K1263" s="256"/>
      <c r="L1263" s="260"/>
      <c r="M1263" s="261"/>
      <c r="N1263" s="262"/>
      <c r="O1263" s="262"/>
      <c r="P1263" s="262"/>
      <c r="Q1263" s="262"/>
      <c r="R1263" s="262"/>
      <c r="S1263" s="262"/>
      <c r="T1263" s="263"/>
      <c r="AT1263" s="264" t="s">
        <v>428</v>
      </c>
      <c r="AU1263" s="264" t="s">
        <v>86</v>
      </c>
      <c r="AV1263" s="12" t="s">
        <v>83</v>
      </c>
      <c r="AW1263" s="12" t="s">
        <v>39</v>
      </c>
      <c r="AX1263" s="12" t="s">
        <v>76</v>
      </c>
      <c r="AY1263" s="264" t="s">
        <v>414</v>
      </c>
    </row>
    <row r="1264" s="13" customFormat="1">
      <c r="B1264" s="265"/>
      <c r="C1264" s="266"/>
      <c r="D1264" s="252" t="s">
        <v>428</v>
      </c>
      <c r="E1264" s="267" t="s">
        <v>21</v>
      </c>
      <c r="F1264" s="268" t="s">
        <v>799</v>
      </c>
      <c r="G1264" s="266"/>
      <c r="H1264" s="269">
        <v>28</v>
      </c>
      <c r="I1264" s="270"/>
      <c r="J1264" s="266"/>
      <c r="K1264" s="266"/>
      <c r="L1264" s="271"/>
      <c r="M1264" s="272"/>
      <c r="N1264" s="273"/>
      <c r="O1264" s="273"/>
      <c r="P1264" s="273"/>
      <c r="Q1264" s="273"/>
      <c r="R1264" s="273"/>
      <c r="S1264" s="273"/>
      <c r="T1264" s="274"/>
      <c r="AT1264" s="275" t="s">
        <v>428</v>
      </c>
      <c r="AU1264" s="275" t="s">
        <v>86</v>
      </c>
      <c r="AV1264" s="13" t="s">
        <v>86</v>
      </c>
      <c r="AW1264" s="13" t="s">
        <v>39</v>
      </c>
      <c r="AX1264" s="13" t="s">
        <v>76</v>
      </c>
      <c r="AY1264" s="275" t="s">
        <v>414</v>
      </c>
    </row>
    <row r="1265" s="15" customFormat="1">
      <c r="B1265" s="287"/>
      <c r="C1265" s="288"/>
      <c r="D1265" s="252" t="s">
        <v>428</v>
      </c>
      <c r="E1265" s="289" t="s">
        <v>21</v>
      </c>
      <c r="F1265" s="290" t="s">
        <v>235</v>
      </c>
      <c r="G1265" s="288"/>
      <c r="H1265" s="291">
        <v>28</v>
      </c>
      <c r="I1265" s="292"/>
      <c r="J1265" s="288"/>
      <c r="K1265" s="288"/>
      <c r="L1265" s="293"/>
      <c r="M1265" s="294"/>
      <c r="N1265" s="295"/>
      <c r="O1265" s="295"/>
      <c r="P1265" s="295"/>
      <c r="Q1265" s="295"/>
      <c r="R1265" s="295"/>
      <c r="S1265" s="295"/>
      <c r="T1265" s="296"/>
      <c r="AT1265" s="297" t="s">
        <v>428</v>
      </c>
      <c r="AU1265" s="297" t="s">
        <v>86</v>
      </c>
      <c r="AV1265" s="15" t="s">
        <v>422</v>
      </c>
      <c r="AW1265" s="15" t="s">
        <v>39</v>
      </c>
      <c r="AX1265" s="15" t="s">
        <v>83</v>
      </c>
      <c r="AY1265" s="297" t="s">
        <v>414</v>
      </c>
    </row>
    <row r="1266" s="1" customFormat="1" ht="16.5" customHeight="1">
      <c r="B1266" s="47"/>
      <c r="C1266" s="240" t="s">
        <v>2801</v>
      </c>
      <c r="D1266" s="240" t="s">
        <v>418</v>
      </c>
      <c r="E1266" s="241" t="s">
        <v>7872</v>
      </c>
      <c r="F1266" s="242" t="s">
        <v>7336</v>
      </c>
      <c r="G1266" s="243" t="s">
        <v>4084</v>
      </c>
      <c r="H1266" s="244">
        <v>128</v>
      </c>
      <c r="I1266" s="245"/>
      <c r="J1266" s="246">
        <f>ROUND(I1266*H1266,2)</f>
        <v>0</v>
      </c>
      <c r="K1266" s="242" t="s">
        <v>21</v>
      </c>
      <c r="L1266" s="73"/>
      <c r="M1266" s="247" t="s">
        <v>21</v>
      </c>
      <c r="N1266" s="248" t="s">
        <v>47</v>
      </c>
      <c r="O1266" s="48"/>
      <c r="P1266" s="249">
        <f>O1266*H1266</f>
        <v>0</v>
      </c>
      <c r="Q1266" s="249">
        <v>0</v>
      </c>
      <c r="R1266" s="249">
        <f>Q1266*H1266</f>
        <v>0</v>
      </c>
      <c r="S1266" s="249">
        <v>0</v>
      </c>
      <c r="T1266" s="250">
        <f>S1266*H1266</f>
        <v>0</v>
      </c>
      <c r="AR1266" s="25" t="s">
        <v>690</v>
      </c>
      <c r="AT1266" s="25" t="s">
        <v>418</v>
      </c>
      <c r="AU1266" s="25" t="s">
        <v>86</v>
      </c>
      <c r="AY1266" s="25" t="s">
        <v>414</v>
      </c>
      <c r="BE1266" s="251">
        <f>IF(N1266="základní",J1266,0)</f>
        <v>0</v>
      </c>
      <c r="BF1266" s="251">
        <f>IF(N1266="snížená",J1266,0)</f>
        <v>0</v>
      </c>
      <c r="BG1266" s="251">
        <f>IF(N1266="zákl. přenesená",J1266,0)</f>
        <v>0</v>
      </c>
      <c r="BH1266" s="251">
        <f>IF(N1266="sníž. přenesená",J1266,0)</f>
        <v>0</v>
      </c>
      <c r="BI1266" s="251">
        <f>IF(N1266="nulová",J1266,0)</f>
        <v>0</v>
      </c>
      <c r="BJ1266" s="25" t="s">
        <v>83</v>
      </c>
      <c r="BK1266" s="251">
        <f>ROUND(I1266*H1266,2)</f>
        <v>0</v>
      </c>
      <c r="BL1266" s="25" t="s">
        <v>690</v>
      </c>
      <c r="BM1266" s="25" t="s">
        <v>7873</v>
      </c>
    </row>
    <row r="1267" s="12" customFormat="1">
      <c r="B1267" s="255"/>
      <c r="C1267" s="256"/>
      <c r="D1267" s="252" t="s">
        <v>428</v>
      </c>
      <c r="E1267" s="257" t="s">
        <v>21</v>
      </c>
      <c r="F1267" s="258" t="s">
        <v>6992</v>
      </c>
      <c r="G1267" s="256"/>
      <c r="H1267" s="257" t="s">
        <v>21</v>
      </c>
      <c r="I1267" s="259"/>
      <c r="J1267" s="256"/>
      <c r="K1267" s="256"/>
      <c r="L1267" s="260"/>
      <c r="M1267" s="261"/>
      <c r="N1267" s="262"/>
      <c r="O1267" s="262"/>
      <c r="P1267" s="262"/>
      <c r="Q1267" s="262"/>
      <c r="R1267" s="262"/>
      <c r="S1267" s="262"/>
      <c r="T1267" s="263"/>
      <c r="AT1267" s="264" t="s">
        <v>428</v>
      </c>
      <c r="AU1267" s="264" t="s">
        <v>86</v>
      </c>
      <c r="AV1267" s="12" t="s">
        <v>83</v>
      </c>
      <c r="AW1267" s="12" t="s">
        <v>39</v>
      </c>
      <c r="AX1267" s="12" t="s">
        <v>76</v>
      </c>
      <c r="AY1267" s="264" t="s">
        <v>414</v>
      </c>
    </row>
    <row r="1268" s="13" customFormat="1">
      <c r="B1268" s="265"/>
      <c r="C1268" s="266"/>
      <c r="D1268" s="252" t="s">
        <v>428</v>
      </c>
      <c r="E1268" s="267" t="s">
        <v>21</v>
      </c>
      <c r="F1268" s="268" t="s">
        <v>1614</v>
      </c>
      <c r="G1268" s="266"/>
      <c r="H1268" s="269">
        <v>128</v>
      </c>
      <c r="I1268" s="270"/>
      <c r="J1268" s="266"/>
      <c r="K1268" s="266"/>
      <c r="L1268" s="271"/>
      <c r="M1268" s="272"/>
      <c r="N1268" s="273"/>
      <c r="O1268" s="273"/>
      <c r="P1268" s="273"/>
      <c r="Q1268" s="273"/>
      <c r="R1268" s="273"/>
      <c r="S1268" s="273"/>
      <c r="T1268" s="274"/>
      <c r="AT1268" s="275" t="s">
        <v>428</v>
      </c>
      <c r="AU1268" s="275" t="s">
        <v>86</v>
      </c>
      <c r="AV1268" s="13" t="s">
        <v>86</v>
      </c>
      <c r="AW1268" s="13" t="s">
        <v>39</v>
      </c>
      <c r="AX1268" s="13" t="s">
        <v>83</v>
      </c>
      <c r="AY1268" s="275" t="s">
        <v>414</v>
      </c>
    </row>
    <row r="1269" s="1" customFormat="1" ht="16.5" customHeight="1">
      <c r="B1269" s="47"/>
      <c r="C1269" s="240" t="s">
        <v>2806</v>
      </c>
      <c r="D1269" s="240" t="s">
        <v>418</v>
      </c>
      <c r="E1269" s="241" t="s">
        <v>7874</v>
      </c>
      <c r="F1269" s="242" t="s">
        <v>7339</v>
      </c>
      <c r="G1269" s="243" t="s">
        <v>4084</v>
      </c>
      <c r="H1269" s="244">
        <v>53</v>
      </c>
      <c r="I1269" s="245"/>
      <c r="J1269" s="246">
        <f>ROUND(I1269*H1269,2)</f>
        <v>0</v>
      </c>
      <c r="K1269" s="242" t="s">
        <v>21</v>
      </c>
      <c r="L1269" s="73"/>
      <c r="M1269" s="247" t="s">
        <v>21</v>
      </c>
      <c r="N1269" s="248" t="s">
        <v>47</v>
      </c>
      <c r="O1269" s="48"/>
      <c r="P1269" s="249">
        <f>O1269*H1269</f>
        <v>0</v>
      </c>
      <c r="Q1269" s="249">
        <v>0</v>
      </c>
      <c r="R1269" s="249">
        <f>Q1269*H1269</f>
        <v>0</v>
      </c>
      <c r="S1269" s="249">
        <v>0</v>
      </c>
      <c r="T1269" s="250">
        <f>S1269*H1269</f>
        <v>0</v>
      </c>
      <c r="AR1269" s="25" t="s">
        <v>690</v>
      </c>
      <c r="AT1269" s="25" t="s">
        <v>418</v>
      </c>
      <c r="AU1269" s="25" t="s">
        <v>86</v>
      </c>
      <c r="AY1269" s="25" t="s">
        <v>414</v>
      </c>
      <c r="BE1269" s="251">
        <f>IF(N1269="základní",J1269,0)</f>
        <v>0</v>
      </c>
      <c r="BF1269" s="251">
        <f>IF(N1269="snížená",J1269,0)</f>
        <v>0</v>
      </c>
      <c r="BG1269" s="251">
        <f>IF(N1269="zákl. přenesená",J1269,0)</f>
        <v>0</v>
      </c>
      <c r="BH1269" s="251">
        <f>IF(N1269="sníž. přenesená",J1269,0)</f>
        <v>0</v>
      </c>
      <c r="BI1269" s="251">
        <f>IF(N1269="nulová",J1269,0)</f>
        <v>0</v>
      </c>
      <c r="BJ1269" s="25" t="s">
        <v>83</v>
      </c>
      <c r="BK1269" s="251">
        <f>ROUND(I1269*H1269,2)</f>
        <v>0</v>
      </c>
      <c r="BL1269" s="25" t="s">
        <v>690</v>
      </c>
      <c r="BM1269" s="25" t="s">
        <v>7875</v>
      </c>
    </row>
    <row r="1270" s="12" customFormat="1">
      <c r="B1270" s="255"/>
      <c r="C1270" s="256"/>
      <c r="D1270" s="252" t="s">
        <v>428</v>
      </c>
      <c r="E1270" s="257" t="s">
        <v>21</v>
      </c>
      <c r="F1270" s="258" t="s">
        <v>6992</v>
      </c>
      <c r="G1270" s="256"/>
      <c r="H1270" s="257" t="s">
        <v>21</v>
      </c>
      <c r="I1270" s="259"/>
      <c r="J1270" s="256"/>
      <c r="K1270" s="256"/>
      <c r="L1270" s="260"/>
      <c r="M1270" s="261"/>
      <c r="N1270" s="262"/>
      <c r="O1270" s="262"/>
      <c r="P1270" s="262"/>
      <c r="Q1270" s="262"/>
      <c r="R1270" s="262"/>
      <c r="S1270" s="262"/>
      <c r="T1270" s="263"/>
      <c r="AT1270" s="264" t="s">
        <v>428</v>
      </c>
      <c r="AU1270" s="264" t="s">
        <v>86</v>
      </c>
      <c r="AV1270" s="12" t="s">
        <v>83</v>
      </c>
      <c r="AW1270" s="12" t="s">
        <v>39</v>
      </c>
      <c r="AX1270" s="12" t="s">
        <v>76</v>
      </c>
      <c r="AY1270" s="264" t="s">
        <v>414</v>
      </c>
    </row>
    <row r="1271" s="13" customFormat="1">
      <c r="B1271" s="265"/>
      <c r="C1271" s="266"/>
      <c r="D1271" s="252" t="s">
        <v>428</v>
      </c>
      <c r="E1271" s="267" t="s">
        <v>21</v>
      </c>
      <c r="F1271" s="268" t="s">
        <v>1024</v>
      </c>
      <c r="G1271" s="266"/>
      <c r="H1271" s="269">
        <v>53</v>
      </c>
      <c r="I1271" s="270"/>
      <c r="J1271" s="266"/>
      <c r="K1271" s="266"/>
      <c r="L1271" s="271"/>
      <c r="M1271" s="272"/>
      <c r="N1271" s="273"/>
      <c r="O1271" s="273"/>
      <c r="P1271" s="273"/>
      <c r="Q1271" s="273"/>
      <c r="R1271" s="273"/>
      <c r="S1271" s="273"/>
      <c r="T1271" s="274"/>
      <c r="AT1271" s="275" t="s">
        <v>428</v>
      </c>
      <c r="AU1271" s="275" t="s">
        <v>86</v>
      </c>
      <c r="AV1271" s="13" t="s">
        <v>86</v>
      </c>
      <c r="AW1271" s="13" t="s">
        <v>39</v>
      </c>
      <c r="AX1271" s="13" t="s">
        <v>76</v>
      </c>
      <c r="AY1271" s="275" t="s">
        <v>414</v>
      </c>
    </row>
    <row r="1272" s="15" customFormat="1">
      <c r="B1272" s="287"/>
      <c r="C1272" s="288"/>
      <c r="D1272" s="252" t="s">
        <v>428</v>
      </c>
      <c r="E1272" s="289" t="s">
        <v>21</v>
      </c>
      <c r="F1272" s="290" t="s">
        <v>235</v>
      </c>
      <c r="G1272" s="288"/>
      <c r="H1272" s="291">
        <v>53</v>
      </c>
      <c r="I1272" s="292"/>
      <c r="J1272" s="288"/>
      <c r="K1272" s="288"/>
      <c r="L1272" s="293"/>
      <c r="M1272" s="294"/>
      <c r="N1272" s="295"/>
      <c r="O1272" s="295"/>
      <c r="P1272" s="295"/>
      <c r="Q1272" s="295"/>
      <c r="R1272" s="295"/>
      <c r="S1272" s="295"/>
      <c r="T1272" s="296"/>
      <c r="AT1272" s="297" t="s">
        <v>428</v>
      </c>
      <c r="AU1272" s="297" t="s">
        <v>86</v>
      </c>
      <c r="AV1272" s="15" t="s">
        <v>422</v>
      </c>
      <c r="AW1272" s="15" t="s">
        <v>39</v>
      </c>
      <c r="AX1272" s="15" t="s">
        <v>83</v>
      </c>
      <c r="AY1272" s="297" t="s">
        <v>414</v>
      </c>
    </row>
    <row r="1273" s="1" customFormat="1" ht="16.5" customHeight="1">
      <c r="B1273" s="47"/>
      <c r="C1273" s="240" t="s">
        <v>2811</v>
      </c>
      <c r="D1273" s="240" t="s">
        <v>418</v>
      </c>
      <c r="E1273" s="241" t="s">
        <v>7876</v>
      </c>
      <c r="F1273" s="242" t="s">
        <v>7342</v>
      </c>
      <c r="G1273" s="243" t="s">
        <v>4084</v>
      </c>
      <c r="H1273" s="244">
        <v>2</v>
      </c>
      <c r="I1273" s="245"/>
      <c r="J1273" s="246">
        <f>ROUND(I1273*H1273,2)</f>
        <v>0</v>
      </c>
      <c r="K1273" s="242" t="s">
        <v>21</v>
      </c>
      <c r="L1273" s="73"/>
      <c r="M1273" s="247" t="s">
        <v>21</v>
      </c>
      <c r="N1273" s="248" t="s">
        <v>47</v>
      </c>
      <c r="O1273" s="48"/>
      <c r="P1273" s="249">
        <f>O1273*H1273</f>
        <v>0</v>
      </c>
      <c r="Q1273" s="249">
        <v>0</v>
      </c>
      <c r="R1273" s="249">
        <f>Q1273*H1273</f>
        <v>0</v>
      </c>
      <c r="S1273" s="249">
        <v>0</v>
      </c>
      <c r="T1273" s="250">
        <f>S1273*H1273</f>
        <v>0</v>
      </c>
      <c r="AR1273" s="25" t="s">
        <v>690</v>
      </c>
      <c r="AT1273" s="25" t="s">
        <v>418</v>
      </c>
      <c r="AU1273" s="25" t="s">
        <v>86</v>
      </c>
      <c r="AY1273" s="25" t="s">
        <v>414</v>
      </c>
      <c r="BE1273" s="251">
        <f>IF(N1273="základní",J1273,0)</f>
        <v>0</v>
      </c>
      <c r="BF1273" s="251">
        <f>IF(N1273="snížená",J1273,0)</f>
        <v>0</v>
      </c>
      <c r="BG1273" s="251">
        <f>IF(N1273="zákl. přenesená",J1273,0)</f>
        <v>0</v>
      </c>
      <c r="BH1273" s="251">
        <f>IF(N1273="sníž. přenesená",J1273,0)</f>
        <v>0</v>
      </c>
      <c r="BI1273" s="251">
        <f>IF(N1273="nulová",J1273,0)</f>
        <v>0</v>
      </c>
      <c r="BJ1273" s="25" t="s">
        <v>83</v>
      </c>
      <c r="BK1273" s="251">
        <f>ROUND(I1273*H1273,2)</f>
        <v>0</v>
      </c>
      <c r="BL1273" s="25" t="s">
        <v>690</v>
      </c>
      <c r="BM1273" s="25" t="s">
        <v>7877</v>
      </c>
    </row>
    <row r="1274" s="12" customFormat="1">
      <c r="B1274" s="255"/>
      <c r="C1274" s="256"/>
      <c r="D1274" s="252" t="s">
        <v>428</v>
      </c>
      <c r="E1274" s="257" t="s">
        <v>21</v>
      </c>
      <c r="F1274" s="258" t="s">
        <v>6992</v>
      </c>
      <c r="G1274" s="256"/>
      <c r="H1274" s="257" t="s">
        <v>21</v>
      </c>
      <c r="I1274" s="259"/>
      <c r="J1274" s="256"/>
      <c r="K1274" s="256"/>
      <c r="L1274" s="260"/>
      <c r="M1274" s="261"/>
      <c r="N1274" s="262"/>
      <c r="O1274" s="262"/>
      <c r="P1274" s="262"/>
      <c r="Q1274" s="262"/>
      <c r="R1274" s="262"/>
      <c r="S1274" s="262"/>
      <c r="T1274" s="263"/>
      <c r="AT1274" s="264" t="s">
        <v>428</v>
      </c>
      <c r="AU1274" s="264" t="s">
        <v>86</v>
      </c>
      <c r="AV1274" s="12" t="s">
        <v>83</v>
      </c>
      <c r="AW1274" s="12" t="s">
        <v>39</v>
      </c>
      <c r="AX1274" s="12" t="s">
        <v>76</v>
      </c>
      <c r="AY1274" s="264" t="s">
        <v>414</v>
      </c>
    </row>
    <row r="1275" s="13" customFormat="1">
      <c r="B1275" s="265"/>
      <c r="C1275" s="266"/>
      <c r="D1275" s="252" t="s">
        <v>428</v>
      </c>
      <c r="E1275" s="267" t="s">
        <v>21</v>
      </c>
      <c r="F1275" s="268" t="s">
        <v>86</v>
      </c>
      <c r="G1275" s="266"/>
      <c r="H1275" s="269">
        <v>2</v>
      </c>
      <c r="I1275" s="270"/>
      <c r="J1275" s="266"/>
      <c r="K1275" s="266"/>
      <c r="L1275" s="271"/>
      <c r="M1275" s="272"/>
      <c r="N1275" s="273"/>
      <c r="O1275" s="273"/>
      <c r="P1275" s="273"/>
      <c r="Q1275" s="273"/>
      <c r="R1275" s="273"/>
      <c r="S1275" s="273"/>
      <c r="T1275" s="274"/>
      <c r="AT1275" s="275" t="s">
        <v>428</v>
      </c>
      <c r="AU1275" s="275" t="s">
        <v>86</v>
      </c>
      <c r="AV1275" s="13" t="s">
        <v>86</v>
      </c>
      <c r="AW1275" s="13" t="s">
        <v>39</v>
      </c>
      <c r="AX1275" s="13" t="s">
        <v>83</v>
      </c>
      <c r="AY1275" s="275" t="s">
        <v>414</v>
      </c>
    </row>
    <row r="1276" s="1" customFormat="1" ht="16.5" customHeight="1">
      <c r="B1276" s="47"/>
      <c r="C1276" s="240" t="s">
        <v>2816</v>
      </c>
      <c r="D1276" s="240" t="s">
        <v>418</v>
      </c>
      <c r="E1276" s="241" t="s">
        <v>7878</v>
      </c>
      <c r="F1276" s="242" t="s">
        <v>7879</v>
      </c>
      <c r="G1276" s="243" t="s">
        <v>4084</v>
      </c>
      <c r="H1276" s="244">
        <v>2</v>
      </c>
      <c r="I1276" s="245"/>
      <c r="J1276" s="246">
        <f>ROUND(I1276*H1276,2)</f>
        <v>0</v>
      </c>
      <c r="K1276" s="242" t="s">
        <v>21</v>
      </c>
      <c r="L1276" s="73"/>
      <c r="M1276" s="247" t="s">
        <v>21</v>
      </c>
      <c r="N1276" s="248" t="s">
        <v>47</v>
      </c>
      <c r="O1276" s="48"/>
      <c r="P1276" s="249">
        <f>O1276*H1276</f>
        <v>0</v>
      </c>
      <c r="Q1276" s="249">
        <v>0</v>
      </c>
      <c r="R1276" s="249">
        <f>Q1276*H1276</f>
        <v>0</v>
      </c>
      <c r="S1276" s="249">
        <v>0</v>
      </c>
      <c r="T1276" s="250">
        <f>S1276*H1276</f>
        <v>0</v>
      </c>
      <c r="AR1276" s="25" t="s">
        <v>690</v>
      </c>
      <c r="AT1276" s="25" t="s">
        <v>418</v>
      </c>
      <c r="AU1276" s="25" t="s">
        <v>86</v>
      </c>
      <c r="AY1276" s="25" t="s">
        <v>414</v>
      </c>
      <c r="BE1276" s="251">
        <f>IF(N1276="základní",J1276,0)</f>
        <v>0</v>
      </c>
      <c r="BF1276" s="251">
        <f>IF(N1276="snížená",J1276,0)</f>
        <v>0</v>
      </c>
      <c r="BG1276" s="251">
        <f>IF(N1276="zákl. přenesená",J1276,0)</f>
        <v>0</v>
      </c>
      <c r="BH1276" s="251">
        <f>IF(N1276="sníž. přenesená",J1276,0)</f>
        <v>0</v>
      </c>
      <c r="BI1276" s="251">
        <f>IF(N1276="nulová",J1276,0)</f>
        <v>0</v>
      </c>
      <c r="BJ1276" s="25" t="s">
        <v>83</v>
      </c>
      <c r="BK1276" s="251">
        <f>ROUND(I1276*H1276,2)</f>
        <v>0</v>
      </c>
      <c r="BL1276" s="25" t="s">
        <v>690</v>
      </c>
      <c r="BM1276" s="25" t="s">
        <v>7880</v>
      </c>
    </row>
    <row r="1277" s="12" customFormat="1">
      <c r="B1277" s="255"/>
      <c r="C1277" s="256"/>
      <c r="D1277" s="252" t="s">
        <v>428</v>
      </c>
      <c r="E1277" s="257" t="s">
        <v>21</v>
      </c>
      <c r="F1277" s="258" t="s">
        <v>6992</v>
      </c>
      <c r="G1277" s="256"/>
      <c r="H1277" s="257" t="s">
        <v>21</v>
      </c>
      <c r="I1277" s="259"/>
      <c r="J1277" s="256"/>
      <c r="K1277" s="256"/>
      <c r="L1277" s="260"/>
      <c r="M1277" s="261"/>
      <c r="N1277" s="262"/>
      <c r="O1277" s="262"/>
      <c r="P1277" s="262"/>
      <c r="Q1277" s="262"/>
      <c r="R1277" s="262"/>
      <c r="S1277" s="262"/>
      <c r="T1277" s="263"/>
      <c r="AT1277" s="264" t="s">
        <v>428</v>
      </c>
      <c r="AU1277" s="264" t="s">
        <v>86</v>
      </c>
      <c r="AV1277" s="12" t="s">
        <v>83</v>
      </c>
      <c r="AW1277" s="12" t="s">
        <v>39</v>
      </c>
      <c r="AX1277" s="12" t="s">
        <v>76</v>
      </c>
      <c r="AY1277" s="264" t="s">
        <v>414</v>
      </c>
    </row>
    <row r="1278" s="13" customFormat="1">
      <c r="B1278" s="265"/>
      <c r="C1278" s="266"/>
      <c r="D1278" s="252" t="s">
        <v>428</v>
      </c>
      <c r="E1278" s="267" t="s">
        <v>21</v>
      </c>
      <c r="F1278" s="268" t="s">
        <v>86</v>
      </c>
      <c r="G1278" s="266"/>
      <c r="H1278" s="269">
        <v>2</v>
      </c>
      <c r="I1278" s="270"/>
      <c r="J1278" s="266"/>
      <c r="K1278" s="266"/>
      <c r="L1278" s="271"/>
      <c r="M1278" s="272"/>
      <c r="N1278" s="273"/>
      <c r="O1278" s="273"/>
      <c r="P1278" s="273"/>
      <c r="Q1278" s="273"/>
      <c r="R1278" s="273"/>
      <c r="S1278" s="273"/>
      <c r="T1278" s="274"/>
      <c r="AT1278" s="275" t="s">
        <v>428</v>
      </c>
      <c r="AU1278" s="275" t="s">
        <v>86</v>
      </c>
      <c r="AV1278" s="13" t="s">
        <v>86</v>
      </c>
      <c r="AW1278" s="13" t="s">
        <v>39</v>
      </c>
      <c r="AX1278" s="13" t="s">
        <v>76</v>
      </c>
      <c r="AY1278" s="275" t="s">
        <v>414</v>
      </c>
    </row>
    <row r="1279" s="15" customFormat="1">
      <c r="B1279" s="287"/>
      <c r="C1279" s="288"/>
      <c r="D1279" s="252" t="s">
        <v>428</v>
      </c>
      <c r="E1279" s="289" t="s">
        <v>21</v>
      </c>
      <c r="F1279" s="290" t="s">
        <v>235</v>
      </c>
      <c r="G1279" s="288"/>
      <c r="H1279" s="291">
        <v>2</v>
      </c>
      <c r="I1279" s="292"/>
      <c r="J1279" s="288"/>
      <c r="K1279" s="288"/>
      <c r="L1279" s="293"/>
      <c r="M1279" s="294"/>
      <c r="N1279" s="295"/>
      <c r="O1279" s="295"/>
      <c r="P1279" s="295"/>
      <c r="Q1279" s="295"/>
      <c r="R1279" s="295"/>
      <c r="S1279" s="295"/>
      <c r="T1279" s="296"/>
      <c r="AT1279" s="297" t="s">
        <v>428</v>
      </c>
      <c r="AU1279" s="297" t="s">
        <v>86</v>
      </c>
      <c r="AV1279" s="15" t="s">
        <v>422</v>
      </c>
      <c r="AW1279" s="15" t="s">
        <v>39</v>
      </c>
      <c r="AX1279" s="15" t="s">
        <v>83</v>
      </c>
      <c r="AY1279" s="297" t="s">
        <v>414</v>
      </c>
    </row>
    <row r="1280" s="1" customFormat="1" ht="16.5" customHeight="1">
      <c r="B1280" s="47"/>
      <c r="C1280" s="240" t="s">
        <v>2821</v>
      </c>
      <c r="D1280" s="240" t="s">
        <v>418</v>
      </c>
      <c r="E1280" s="241" t="s">
        <v>7881</v>
      </c>
      <c r="F1280" s="242" t="s">
        <v>7345</v>
      </c>
      <c r="G1280" s="243" t="s">
        <v>145</v>
      </c>
      <c r="H1280" s="244">
        <v>50</v>
      </c>
      <c r="I1280" s="245"/>
      <c r="J1280" s="246">
        <f>ROUND(I1280*H1280,2)</f>
        <v>0</v>
      </c>
      <c r="K1280" s="242" t="s">
        <v>21</v>
      </c>
      <c r="L1280" s="73"/>
      <c r="M1280" s="247" t="s">
        <v>21</v>
      </c>
      <c r="N1280" s="248" t="s">
        <v>47</v>
      </c>
      <c r="O1280" s="48"/>
      <c r="P1280" s="249">
        <f>O1280*H1280</f>
        <v>0</v>
      </c>
      <c r="Q1280" s="249">
        <v>0</v>
      </c>
      <c r="R1280" s="249">
        <f>Q1280*H1280</f>
        <v>0</v>
      </c>
      <c r="S1280" s="249">
        <v>0</v>
      </c>
      <c r="T1280" s="250">
        <f>S1280*H1280</f>
        <v>0</v>
      </c>
      <c r="AR1280" s="25" t="s">
        <v>690</v>
      </c>
      <c r="AT1280" s="25" t="s">
        <v>418</v>
      </c>
      <c r="AU1280" s="25" t="s">
        <v>86</v>
      </c>
      <c r="AY1280" s="25" t="s">
        <v>414</v>
      </c>
      <c r="BE1280" s="251">
        <f>IF(N1280="základní",J1280,0)</f>
        <v>0</v>
      </c>
      <c r="BF1280" s="251">
        <f>IF(N1280="snížená",J1280,0)</f>
        <v>0</v>
      </c>
      <c r="BG1280" s="251">
        <f>IF(N1280="zákl. přenesená",J1280,0)</f>
        <v>0</v>
      </c>
      <c r="BH1280" s="251">
        <f>IF(N1280="sníž. přenesená",J1280,0)</f>
        <v>0</v>
      </c>
      <c r="BI1280" s="251">
        <f>IF(N1280="nulová",J1280,0)</f>
        <v>0</v>
      </c>
      <c r="BJ1280" s="25" t="s">
        <v>83</v>
      </c>
      <c r="BK1280" s="251">
        <f>ROUND(I1280*H1280,2)</f>
        <v>0</v>
      </c>
      <c r="BL1280" s="25" t="s">
        <v>690</v>
      </c>
      <c r="BM1280" s="25" t="s">
        <v>7882</v>
      </c>
    </row>
    <row r="1281" s="12" customFormat="1">
      <c r="B1281" s="255"/>
      <c r="C1281" s="256"/>
      <c r="D1281" s="252" t="s">
        <v>428</v>
      </c>
      <c r="E1281" s="257" t="s">
        <v>21</v>
      </c>
      <c r="F1281" s="258" t="s">
        <v>6992</v>
      </c>
      <c r="G1281" s="256"/>
      <c r="H1281" s="257" t="s">
        <v>21</v>
      </c>
      <c r="I1281" s="259"/>
      <c r="J1281" s="256"/>
      <c r="K1281" s="256"/>
      <c r="L1281" s="260"/>
      <c r="M1281" s="261"/>
      <c r="N1281" s="262"/>
      <c r="O1281" s="262"/>
      <c r="P1281" s="262"/>
      <c r="Q1281" s="262"/>
      <c r="R1281" s="262"/>
      <c r="S1281" s="262"/>
      <c r="T1281" s="263"/>
      <c r="AT1281" s="264" t="s">
        <v>428</v>
      </c>
      <c r="AU1281" s="264" t="s">
        <v>86</v>
      </c>
      <c r="AV1281" s="12" t="s">
        <v>83</v>
      </c>
      <c r="AW1281" s="12" t="s">
        <v>39</v>
      </c>
      <c r="AX1281" s="12" t="s">
        <v>76</v>
      </c>
      <c r="AY1281" s="264" t="s">
        <v>414</v>
      </c>
    </row>
    <row r="1282" s="13" customFormat="1">
      <c r="B1282" s="265"/>
      <c r="C1282" s="266"/>
      <c r="D1282" s="252" t="s">
        <v>428</v>
      </c>
      <c r="E1282" s="267" t="s">
        <v>21</v>
      </c>
      <c r="F1282" s="268" t="s">
        <v>1003</v>
      </c>
      <c r="G1282" s="266"/>
      <c r="H1282" s="269">
        <v>50</v>
      </c>
      <c r="I1282" s="270"/>
      <c r="J1282" s="266"/>
      <c r="K1282" s="266"/>
      <c r="L1282" s="271"/>
      <c r="M1282" s="272"/>
      <c r="N1282" s="273"/>
      <c r="O1282" s="273"/>
      <c r="P1282" s="273"/>
      <c r="Q1282" s="273"/>
      <c r="R1282" s="273"/>
      <c r="S1282" s="273"/>
      <c r="T1282" s="274"/>
      <c r="AT1282" s="275" t="s">
        <v>428</v>
      </c>
      <c r="AU1282" s="275" t="s">
        <v>86</v>
      </c>
      <c r="AV1282" s="13" t="s">
        <v>86</v>
      </c>
      <c r="AW1282" s="13" t="s">
        <v>39</v>
      </c>
      <c r="AX1282" s="13" t="s">
        <v>83</v>
      </c>
      <c r="AY1282" s="275" t="s">
        <v>414</v>
      </c>
    </row>
    <row r="1283" s="1" customFormat="1" ht="16.5" customHeight="1">
      <c r="B1283" s="47"/>
      <c r="C1283" s="240" t="s">
        <v>2826</v>
      </c>
      <c r="D1283" s="240" t="s">
        <v>418</v>
      </c>
      <c r="E1283" s="241" t="s">
        <v>7883</v>
      </c>
      <c r="F1283" s="242" t="s">
        <v>7348</v>
      </c>
      <c r="G1283" s="243" t="s">
        <v>145</v>
      </c>
      <c r="H1283" s="244">
        <v>50</v>
      </c>
      <c r="I1283" s="245"/>
      <c r="J1283" s="246">
        <f>ROUND(I1283*H1283,2)</f>
        <v>0</v>
      </c>
      <c r="K1283" s="242" t="s">
        <v>21</v>
      </c>
      <c r="L1283" s="73"/>
      <c r="M1283" s="247" t="s">
        <v>21</v>
      </c>
      <c r="N1283" s="248" t="s">
        <v>47</v>
      </c>
      <c r="O1283" s="48"/>
      <c r="P1283" s="249">
        <f>O1283*H1283</f>
        <v>0</v>
      </c>
      <c r="Q1283" s="249">
        <v>0</v>
      </c>
      <c r="R1283" s="249">
        <f>Q1283*H1283</f>
        <v>0</v>
      </c>
      <c r="S1283" s="249">
        <v>0</v>
      </c>
      <c r="T1283" s="250">
        <f>S1283*H1283</f>
        <v>0</v>
      </c>
      <c r="AR1283" s="25" t="s">
        <v>690</v>
      </c>
      <c r="AT1283" s="25" t="s">
        <v>418</v>
      </c>
      <c r="AU1283" s="25" t="s">
        <v>86</v>
      </c>
      <c r="AY1283" s="25" t="s">
        <v>414</v>
      </c>
      <c r="BE1283" s="251">
        <f>IF(N1283="základní",J1283,0)</f>
        <v>0</v>
      </c>
      <c r="BF1283" s="251">
        <f>IF(N1283="snížená",J1283,0)</f>
        <v>0</v>
      </c>
      <c r="BG1283" s="251">
        <f>IF(N1283="zákl. přenesená",J1283,0)</f>
        <v>0</v>
      </c>
      <c r="BH1283" s="251">
        <f>IF(N1283="sníž. přenesená",J1283,0)</f>
        <v>0</v>
      </c>
      <c r="BI1283" s="251">
        <f>IF(N1283="nulová",J1283,0)</f>
        <v>0</v>
      </c>
      <c r="BJ1283" s="25" t="s">
        <v>83</v>
      </c>
      <c r="BK1283" s="251">
        <f>ROUND(I1283*H1283,2)</f>
        <v>0</v>
      </c>
      <c r="BL1283" s="25" t="s">
        <v>690</v>
      </c>
      <c r="BM1283" s="25" t="s">
        <v>7884</v>
      </c>
    </row>
    <row r="1284" s="12" customFormat="1">
      <c r="B1284" s="255"/>
      <c r="C1284" s="256"/>
      <c r="D1284" s="252" t="s">
        <v>428</v>
      </c>
      <c r="E1284" s="257" t="s">
        <v>21</v>
      </c>
      <c r="F1284" s="258" t="s">
        <v>6992</v>
      </c>
      <c r="G1284" s="256"/>
      <c r="H1284" s="257" t="s">
        <v>21</v>
      </c>
      <c r="I1284" s="259"/>
      <c r="J1284" s="256"/>
      <c r="K1284" s="256"/>
      <c r="L1284" s="260"/>
      <c r="M1284" s="261"/>
      <c r="N1284" s="262"/>
      <c r="O1284" s="262"/>
      <c r="P1284" s="262"/>
      <c r="Q1284" s="262"/>
      <c r="R1284" s="262"/>
      <c r="S1284" s="262"/>
      <c r="T1284" s="263"/>
      <c r="AT1284" s="264" t="s">
        <v>428</v>
      </c>
      <c r="AU1284" s="264" t="s">
        <v>86</v>
      </c>
      <c r="AV1284" s="12" t="s">
        <v>83</v>
      </c>
      <c r="AW1284" s="12" t="s">
        <v>39</v>
      </c>
      <c r="AX1284" s="12" t="s">
        <v>76</v>
      </c>
      <c r="AY1284" s="264" t="s">
        <v>414</v>
      </c>
    </row>
    <row r="1285" s="13" customFormat="1">
      <c r="B1285" s="265"/>
      <c r="C1285" s="266"/>
      <c r="D1285" s="252" t="s">
        <v>428</v>
      </c>
      <c r="E1285" s="267" t="s">
        <v>21</v>
      </c>
      <c r="F1285" s="268" t="s">
        <v>1003</v>
      </c>
      <c r="G1285" s="266"/>
      <c r="H1285" s="269">
        <v>50</v>
      </c>
      <c r="I1285" s="270"/>
      <c r="J1285" s="266"/>
      <c r="K1285" s="266"/>
      <c r="L1285" s="271"/>
      <c r="M1285" s="272"/>
      <c r="N1285" s="273"/>
      <c r="O1285" s="273"/>
      <c r="P1285" s="273"/>
      <c r="Q1285" s="273"/>
      <c r="R1285" s="273"/>
      <c r="S1285" s="273"/>
      <c r="T1285" s="274"/>
      <c r="AT1285" s="275" t="s">
        <v>428</v>
      </c>
      <c r="AU1285" s="275" t="s">
        <v>86</v>
      </c>
      <c r="AV1285" s="13" t="s">
        <v>86</v>
      </c>
      <c r="AW1285" s="13" t="s">
        <v>39</v>
      </c>
      <c r="AX1285" s="13" t="s">
        <v>76</v>
      </c>
      <c r="AY1285" s="275" t="s">
        <v>414</v>
      </c>
    </row>
    <row r="1286" s="15" customFormat="1">
      <c r="B1286" s="287"/>
      <c r="C1286" s="288"/>
      <c r="D1286" s="252" t="s">
        <v>428</v>
      </c>
      <c r="E1286" s="289" t="s">
        <v>21</v>
      </c>
      <c r="F1286" s="290" t="s">
        <v>235</v>
      </c>
      <c r="G1286" s="288"/>
      <c r="H1286" s="291">
        <v>50</v>
      </c>
      <c r="I1286" s="292"/>
      <c r="J1286" s="288"/>
      <c r="K1286" s="288"/>
      <c r="L1286" s="293"/>
      <c r="M1286" s="294"/>
      <c r="N1286" s="295"/>
      <c r="O1286" s="295"/>
      <c r="P1286" s="295"/>
      <c r="Q1286" s="295"/>
      <c r="R1286" s="295"/>
      <c r="S1286" s="295"/>
      <c r="T1286" s="296"/>
      <c r="AT1286" s="297" t="s">
        <v>428</v>
      </c>
      <c r="AU1286" s="297" t="s">
        <v>86</v>
      </c>
      <c r="AV1286" s="15" t="s">
        <v>422</v>
      </c>
      <c r="AW1286" s="15" t="s">
        <v>39</v>
      </c>
      <c r="AX1286" s="15" t="s">
        <v>83</v>
      </c>
      <c r="AY1286" s="297" t="s">
        <v>414</v>
      </c>
    </row>
    <row r="1287" s="1" customFormat="1" ht="16.5" customHeight="1">
      <c r="B1287" s="47"/>
      <c r="C1287" s="240" t="s">
        <v>2831</v>
      </c>
      <c r="D1287" s="240" t="s">
        <v>418</v>
      </c>
      <c r="E1287" s="241" t="s">
        <v>7885</v>
      </c>
      <c r="F1287" s="242" t="s">
        <v>7886</v>
      </c>
      <c r="G1287" s="243" t="s">
        <v>145</v>
      </c>
      <c r="H1287" s="244">
        <v>2</v>
      </c>
      <c r="I1287" s="245"/>
      <c r="J1287" s="246">
        <f>ROUND(I1287*H1287,2)</f>
        <v>0</v>
      </c>
      <c r="K1287" s="242" t="s">
        <v>21</v>
      </c>
      <c r="L1287" s="73"/>
      <c r="M1287" s="247" t="s">
        <v>21</v>
      </c>
      <c r="N1287" s="248" t="s">
        <v>47</v>
      </c>
      <c r="O1287" s="48"/>
      <c r="P1287" s="249">
        <f>O1287*H1287</f>
        <v>0</v>
      </c>
      <c r="Q1287" s="249">
        <v>0</v>
      </c>
      <c r="R1287" s="249">
        <f>Q1287*H1287</f>
        <v>0</v>
      </c>
      <c r="S1287" s="249">
        <v>0</v>
      </c>
      <c r="T1287" s="250">
        <f>S1287*H1287</f>
        <v>0</v>
      </c>
      <c r="AR1287" s="25" t="s">
        <v>690</v>
      </c>
      <c r="AT1287" s="25" t="s">
        <v>418</v>
      </c>
      <c r="AU1287" s="25" t="s">
        <v>86</v>
      </c>
      <c r="AY1287" s="25" t="s">
        <v>414</v>
      </c>
      <c r="BE1287" s="251">
        <f>IF(N1287="základní",J1287,0)</f>
        <v>0</v>
      </c>
      <c r="BF1287" s="251">
        <f>IF(N1287="snížená",J1287,0)</f>
        <v>0</v>
      </c>
      <c r="BG1287" s="251">
        <f>IF(N1287="zákl. přenesená",J1287,0)</f>
        <v>0</v>
      </c>
      <c r="BH1287" s="251">
        <f>IF(N1287="sníž. přenesená",J1287,0)</f>
        <v>0</v>
      </c>
      <c r="BI1287" s="251">
        <f>IF(N1287="nulová",J1287,0)</f>
        <v>0</v>
      </c>
      <c r="BJ1287" s="25" t="s">
        <v>83</v>
      </c>
      <c r="BK1287" s="251">
        <f>ROUND(I1287*H1287,2)</f>
        <v>0</v>
      </c>
      <c r="BL1287" s="25" t="s">
        <v>690</v>
      </c>
      <c r="BM1287" s="25" t="s">
        <v>7887</v>
      </c>
    </row>
    <row r="1288" s="12" customFormat="1">
      <c r="B1288" s="255"/>
      <c r="C1288" s="256"/>
      <c r="D1288" s="252" t="s">
        <v>428</v>
      </c>
      <c r="E1288" s="257" t="s">
        <v>21</v>
      </c>
      <c r="F1288" s="258" t="s">
        <v>6992</v>
      </c>
      <c r="G1288" s="256"/>
      <c r="H1288" s="257" t="s">
        <v>21</v>
      </c>
      <c r="I1288" s="259"/>
      <c r="J1288" s="256"/>
      <c r="K1288" s="256"/>
      <c r="L1288" s="260"/>
      <c r="M1288" s="261"/>
      <c r="N1288" s="262"/>
      <c r="O1288" s="262"/>
      <c r="P1288" s="262"/>
      <c r="Q1288" s="262"/>
      <c r="R1288" s="262"/>
      <c r="S1288" s="262"/>
      <c r="T1288" s="263"/>
      <c r="AT1288" s="264" t="s">
        <v>428</v>
      </c>
      <c r="AU1288" s="264" t="s">
        <v>86</v>
      </c>
      <c r="AV1288" s="12" t="s">
        <v>83</v>
      </c>
      <c r="AW1288" s="12" t="s">
        <v>39</v>
      </c>
      <c r="AX1288" s="12" t="s">
        <v>76</v>
      </c>
      <c r="AY1288" s="264" t="s">
        <v>414</v>
      </c>
    </row>
    <row r="1289" s="13" customFormat="1">
      <c r="B1289" s="265"/>
      <c r="C1289" s="266"/>
      <c r="D1289" s="252" t="s">
        <v>428</v>
      </c>
      <c r="E1289" s="267" t="s">
        <v>21</v>
      </c>
      <c r="F1289" s="268" t="s">
        <v>86</v>
      </c>
      <c r="G1289" s="266"/>
      <c r="H1289" s="269">
        <v>2</v>
      </c>
      <c r="I1289" s="270"/>
      <c r="J1289" s="266"/>
      <c r="K1289" s="266"/>
      <c r="L1289" s="271"/>
      <c r="M1289" s="272"/>
      <c r="N1289" s="273"/>
      <c r="O1289" s="273"/>
      <c r="P1289" s="273"/>
      <c r="Q1289" s="273"/>
      <c r="R1289" s="273"/>
      <c r="S1289" s="273"/>
      <c r="T1289" s="274"/>
      <c r="AT1289" s="275" t="s">
        <v>428</v>
      </c>
      <c r="AU1289" s="275" t="s">
        <v>86</v>
      </c>
      <c r="AV1289" s="13" t="s">
        <v>86</v>
      </c>
      <c r="AW1289" s="13" t="s">
        <v>39</v>
      </c>
      <c r="AX1289" s="13" t="s">
        <v>83</v>
      </c>
      <c r="AY1289" s="275" t="s">
        <v>414</v>
      </c>
    </row>
    <row r="1290" s="1" customFormat="1" ht="16.5" customHeight="1">
      <c r="B1290" s="47"/>
      <c r="C1290" s="240" t="s">
        <v>2836</v>
      </c>
      <c r="D1290" s="240" t="s">
        <v>418</v>
      </c>
      <c r="E1290" s="241" t="s">
        <v>7888</v>
      </c>
      <c r="F1290" s="242" t="s">
        <v>7889</v>
      </c>
      <c r="G1290" s="243" t="s">
        <v>145</v>
      </c>
      <c r="H1290" s="244">
        <v>618</v>
      </c>
      <c r="I1290" s="245"/>
      <c r="J1290" s="246">
        <f>ROUND(I1290*H1290,2)</f>
        <v>0</v>
      </c>
      <c r="K1290" s="242" t="s">
        <v>21</v>
      </c>
      <c r="L1290" s="73"/>
      <c r="M1290" s="247" t="s">
        <v>21</v>
      </c>
      <c r="N1290" s="248" t="s">
        <v>47</v>
      </c>
      <c r="O1290" s="48"/>
      <c r="P1290" s="249">
        <f>O1290*H1290</f>
        <v>0</v>
      </c>
      <c r="Q1290" s="249">
        <v>0</v>
      </c>
      <c r="R1290" s="249">
        <f>Q1290*H1290</f>
        <v>0</v>
      </c>
      <c r="S1290" s="249">
        <v>0</v>
      </c>
      <c r="T1290" s="250">
        <f>S1290*H1290</f>
        <v>0</v>
      </c>
      <c r="AR1290" s="25" t="s">
        <v>690</v>
      </c>
      <c r="AT1290" s="25" t="s">
        <v>418</v>
      </c>
      <c r="AU1290" s="25" t="s">
        <v>86</v>
      </c>
      <c r="AY1290" s="25" t="s">
        <v>414</v>
      </c>
      <c r="BE1290" s="251">
        <f>IF(N1290="základní",J1290,0)</f>
        <v>0</v>
      </c>
      <c r="BF1290" s="251">
        <f>IF(N1290="snížená",J1290,0)</f>
        <v>0</v>
      </c>
      <c r="BG1290" s="251">
        <f>IF(N1290="zákl. přenesená",J1290,0)</f>
        <v>0</v>
      </c>
      <c r="BH1290" s="251">
        <f>IF(N1290="sníž. přenesená",J1290,0)</f>
        <v>0</v>
      </c>
      <c r="BI1290" s="251">
        <f>IF(N1290="nulová",J1290,0)</f>
        <v>0</v>
      </c>
      <c r="BJ1290" s="25" t="s">
        <v>83</v>
      </c>
      <c r="BK1290" s="251">
        <f>ROUND(I1290*H1290,2)</f>
        <v>0</v>
      </c>
      <c r="BL1290" s="25" t="s">
        <v>690</v>
      </c>
      <c r="BM1290" s="25" t="s">
        <v>7890</v>
      </c>
    </row>
    <row r="1291" s="12" customFormat="1">
      <c r="B1291" s="255"/>
      <c r="C1291" s="256"/>
      <c r="D1291" s="252" t="s">
        <v>428</v>
      </c>
      <c r="E1291" s="257" t="s">
        <v>21</v>
      </c>
      <c r="F1291" s="258" t="s">
        <v>6992</v>
      </c>
      <c r="G1291" s="256"/>
      <c r="H1291" s="257" t="s">
        <v>21</v>
      </c>
      <c r="I1291" s="259"/>
      <c r="J1291" s="256"/>
      <c r="K1291" s="256"/>
      <c r="L1291" s="260"/>
      <c r="M1291" s="261"/>
      <c r="N1291" s="262"/>
      <c r="O1291" s="262"/>
      <c r="P1291" s="262"/>
      <c r="Q1291" s="262"/>
      <c r="R1291" s="262"/>
      <c r="S1291" s="262"/>
      <c r="T1291" s="263"/>
      <c r="AT1291" s="264" t="s">
        <v>428</v>
      </c>
      <c r="AU1291" s="264" t="s">
        <v>86</v>
      </c>
      <c r="AV1291" s="12" t="s">
        <v>83</v>
      </c>
      <c r="AW1291" s="12" t="s">
        <v>39</v>
      </c>
      <c r="AX1291" s="12" t="s">
        <v>76</v>
      </c>
      <c r="AY1291" s="264" t="s">
        <v>414</v>
      </c>
    </row>
    <row r="1292" s="13" customFormat="1">
      <c r="B1292" s="265"/>
      <c r="C1292" s="266"/>
      <c r="D1292" s="252" t="s">
        <v>428</v>
      </c>
      <c r="E1292" s="267" t="s">
        <v>21</v>
      </c>
      <c r="F1292" s="268" t="s">
        <v>7891</v>
      </c>
      <c r="G1292" s="266"/>
      <c r="H1292" s="269">
        <v>618</v>
      </c>
      <c r="I1292" s="270"/>
      <c r="J1292" s="266"/>
      <c r="K1292" s="266"/>
      <c r="L1292" s="271"/>
      <c r="M1292" s="272"/>
      <c r="N1292" s="273"/>
      <c r="O1292" s="273"/>
      <c r="P1292" s="273"/>
      <c r="Q1292" s="273"/>
      <c r="R1292" s="273"/>
      <c r="S1292" s="273"/>
      <c r="T1292" s="274"/>
      <c r="AT1292" s="275" t="s">
        <v>428</v>
      </c>
      <c r="AU1292" s="275" t="s">
        <v>86</v>
      </c>
      <c r="AV1292" s="13" t="s">
        <v>86</v>
      </c>
      <c r="AW1292" s="13" t="s">
        <v>39</v>
      </c>
      <c r="AX1292" s="13" t="s">
        <v>83</v>
      </c>
      <c r="AY1292" s="275" t="s">
        <v>414</v>
      </c>
    </row>
    <row r="1293" s="1" customFormat="1" ht="16.5" customHeight="1">
      <c r="B1293" s="47"/>
      <c r="C1293" s="240" t="s">
        <v>2841</v>
      </c>
      <c r="D1293" s="240" t="s">
        <v>418</v>
      </c>
      <c r="E1293" s="241" t="s">
        <v>7892</v>
      </c>
      <c r="F1293" s="242" t="s">
        <v>7893</v>
      </c>
      <c r="G1293" s="243" t="s">
        <v>145</v>
      </c>
      <c r="H1293" s="244">
        <v>446</v>
      </c>
      <c r="I1293" s="245"/>
      <c r="J1293" s="246">
        <f>ROUND(I1293*H1293,2)</f>
        <v>0</v>
      </c>
      <c r="K1293" s="242" t="s">
        <v>21</v>
      </c>
      <c r="L1293" s="73"/>
      <c r="M1293" s="247" t="s">
        <v>21</v>
      </c>
      <c r="N1293" s="248" t="s">
        <v>47</v>
      </c>
      <c r="O1293" s="48"/>
      <c r="P1293" s="249">
        <f>O1293*H1293</f>
        <v>0</v>
      </c>
      <c r="Q1293" s="249">
        <v>0</v>
      </c>
      <c r="R1293" s="249">
        <f>Q1293*H1293</f>
        <v>0</v>
      </c>
      <c r="S1293" s="249">
        <v>0</v>
      </c>
      <c r="T1293" s="250">
        <f>S1293*H1293</f>
        <v>0</v>
      </c>
      <c r="AR1293" s="25" t="s">
        <v>690</v>
      </c>
      <c r="AT1293" s="25" t="s">
        <v>418</v>
      </c>
      <c r="AU1293" s="25" t="s">
        <v>86</v>
      </c>
      <c r="AY1293" s="25" t="s">
        <v>414</v>
      </c>
      <c r="BE1293" s="251">
        <f>IF(N1293="základní",J1293,0)</f>
        <v>0</v>
      </c>
      <c r="BF1293" s="251">
        <f>IF(N1293="snížená",J1293,0)</f>
        <v>0</v>
      </c>
      <c r="BG1293" s="251">
        <f>IF(N1293="zákl. přenesená",J1293,0)</f>
        <v>0</v>
      </c>
      <c r="BH1293" s="251">
        <f>IF(N1293="sníž. přenesená",J1293,0)</f>
        <v>0</v>
      </c>
      <c r="BI1293" s="251">
        <f>IF(N1293="nulová",J1293,0)</f>
        <v>0</v>
      </c>
      <c r="BJ1293" s="25" t="s">
        <v>83</v>
      </c>
      <c r="BK1293" s="251">
        <f>ROUND(I1293*H1293,2)</f>
        <v>0</v>
      </c>
      <c r="BL1293" s="25" t="s">
        <v>690</v>
      </c>
      <c r="BM1293" s="25" t="s">
        <v>7894</v>
      </c>
    </row>
    <row r="1294" s="12" customFormat="1">
      <c r="B1294" s="255"/>
      <c r="C1294" s="256"/>
      <c r="D1294" s="252" t="s">
        <v>428</v>
      </c>
      <c r="E1294" s="257" t="s">
        <v>21</v>
      </c>
      <c r="F1294" s="258" t="s">
        <v>6992</v>
      </c>
      <c r="G1294" s="256"/>
      <c r="H1294" s="257" t="s">
        <v>21</v>
      </c>
      <c r="I1294" s="259"/>
      <c r="J1294" s="256"/>
      <c r="K1294" s="256"/>
      <c r="L1294" s="260"/>
      <c r="M1294" s="261"/>
      <c r="N1294" s="262"/>
      <c r="O1294" s="262"/>
      <c r="P1294" s="262"/>
      <c r="Q1294" s="262"/>
      <c r="R1294" s="262"/>
      <c r="S1294" s="262"/>
      <c r="T1294" s="263"/>
      <c r="AT1294" s="264" t="s">
        <v>428</v>
      </c>
      <c r="AU1294" s="264" t="s">
        <v>86</v>
      </c>
      <c r="AV1294" s="12" t="s">
        <v>83</v>
      </c>
      <c r="AW1294" s="12" t="s">
        <v>39</v>
      </c>
      <c r="AX1294" s="12" t="s">
        <v>76</v>
      </c>
      <c r="AY1294" s="264" t="s">
        <v>414</v>
      </c>
    </row>
    <row r="1295" s="13" customFormat="1">
      <c r="B1295" s="265"/>
      <c r="C1295" s="266"/>
      <c r="D1295" s="252" t="s">
        <v>428</v>
      </c>
      <c r="E1295" s="267" t="s">
        <v>21</v>
      </c>
      <c r="F1295" s="268" t="s">
        <v>3430</v>
      </c>
      <c r="G1295" s="266"/>
      <c r="H1295" s="269">
        <v>446</v>
      </c>
      <c r="I1295" s="270"/>
      <c r="J1295" s="266"/>
      <c r="K1295" s="266"/>
      <c r="L1295" s="271"/>
      <c r="M1295" s="272"/>
      <c r="N1295" s="273"/>
      <c r="O1295" s="273"/>
      <c r="P1295" s="273"/>
      <c r="Q1295" s="273"/>
      <c r="R1295" s="273"/>
      <c r="S1295" s="273"/>
      <c r="T1295" s="274"/>
      <c r="AT1295" s="275" t="s">
        <v>428</v>
      </c>
      <c r="AU1295" s="275" t="s">
        <v>86</v>
      </c>
      <c r="AV1295" s="13" t="s">
        <v>86</v>
      </c>
      <c r="AW1295" s="13" t="s">
        <v>39</v>
      </c>
      <c r="AX1295" s="13" t="s">
        <v>76</v>
      </c>
      <c r="AY1295" s="275" t="s">
        <v>414</v>
      </c>
    </row>
    <row r="1296" s="15" customFormat="1">
      <c r="B1296" s="287"/>
      <c r="C1296" s="288"/>
      <c r="D1296" s="252" t="s">
        <v>428</v>
      </c>
      <c r="E1296" s="289" t="s">
        <v>21</v>
      </c>
      <c r="F1296" s="290" t="s">
        <v>235</v>
      </c>
      <c r="G1296" s="288"/>
      <c r="H1296" s="291">
        <v>446</v>
      </c>
      <c r="I1296" s="292"/>
      <c r="J1296" s="288"/>
      <c r="K1296" s="288"/>
      <c r="L1296" s="293"/>
      <c r="M1296" s="294"/>
      <c r="N1296" s="295"/>
      <c r="O1296" s="295"/>
      <c r="P1296" s="295"/>
      <c r="Q1296" s="295"/>
      <c r="R1296" s="295"/>
      <c r="S1296" s="295"/>
      <c r="T1296" s="296"/>
      <c r="AT1296" s="297" t="s">
        <v>428</v>
      </c>
      <c r="AU1296" s="297" t="s">
        <v>86</v>
      </c>
      <c r="AV1296" s="15" t="s">
        <v>422</v>
      </c>
      <c r="AW1296" s="15" t="s">
        <v>39</v>
      </c>
      <c r="AX1296" s="15" t="s">
        <v>83</v>
      </c>
      <c r="AY1296" s="297" t="s">
        <v>414</v>
      </c>
    </row>
    <row r="1297" s="1" customFormat="1" ht="16.5" customHeight="1">
      <c r="B1297" s="47"/>
      <c r="C1297" s="240" t="s">
        <v>2846</v>
      </c>
      <c r="D1297" s="240" t="s">
        <v>418</v>
      </c>
      <c r="E1297" s="241" t="s">
        <v>7895</v>
      </c>
      <c r="F1297" s="242" t="s">
        <v>7896</v>
      </c>
      <c r="G1297" s="243" t="s">
        <v>145</v>
      </c>
      <c r="H1297" s="244">
        <v>242</v>
      </c>
      <c r="I1297" s="245"/>
      <c r="J1297" s="246">
        <f>ROUND(I1297*H1297,2)</f>
        <v>0</v>
      </c>
      <c r="K1297" s="242" t="s">
        <v>21</v>
      </c>
      <c r="L1297" s="73"/>
      <c r="M1297" s="247" t="s">
        <v>21</v>
      </c>
      <c r="N1297" s="248" t="s">
        <v>47</v>
      </c>
      <c r="O1297" s="48"/>
      <c r="P1297" s="249">
        <f>O1297*H1297</f>
        <v>0</v>
      </c>
      <c r="Q1297" s="249">
        <v>0</v>
      </c>
      <c r="R1297" s="249">
        <f>Q1297*H1297</f>
        <v>0</v>
      </c>
      <c r="S1297" s="249">
        <v>0</v>
      </c>
      <c r="T1297" s="250">
        <f>S1297*H1297</f>
        <v>0</v>
      </c>
      <c r="AR1297" s="25" t="s">
        <v>690</v>
      </c>
      <c r="AT1297" s="25" t="s">
        <v>418</v>
      </c>
      <c r="AU1297" s="25" t="s">
        <v>86</v>
      </c>
      <c r="AY1297" s="25" t="s">
        <v>414</v>
      </c>
      <c r="BE1297" s="251">
        <f>IF(N1297="základní",J1297,0)</f>
        <v>0</v>
      </c>
      <c r="BF1297" s="251">
        <f>IF(N1297="snížená",J1297,0)</f>
        <v>0</v>
      </c>
      <c r="BG1297" s="251">
        <f>IF(N1297="zákl. přenesená",J1297,0)</f>
        <v>0</v>
      </c>
      <c r="BH1297" s="251">
        <f>IF(N1297="sníž. přenesená",J1297,0)</f>
        <v>0</v>
      </c>
      <c r="BI1297" s="251">
        <f>IF(N1297="nulová",J1297,0)</f>
        <v>0</v>
      </c>
      <c r="BJ1297" s="25" t="s">
        <v>83</v>
      </c>
      <c r="BK1297" s="251">
        <f>ROUND(I1297*H1297,2)</f>
        <v>0</v>
      </c>
      <c r="BL1297" s="25" t="s">
        <v>690</v>
      </c>
      <c r="BM1297" s="25" t="s">
        <v>7897</v>
      </c>
    </row>
    <row r="1298" s="12" customFormat="1">
      <c r="B1298" s="255"/>
      <c r="C1298" s="256"/>
      <c r="D1298" s="252" t="s">
        <v>428</v>
      </c>
      <c r="E1298" s="257" t="s">
        <v>21</v>
      </c>
      <c r="F1298" s="258" t="s">
        <v>6992</v>
      </c>
      <c r="G1298" s="256"/>
      <c r="H1298" s="257" t="s">
        <v>21</v>
      </c>
      <c r="I1298" s="259"/>
      <c r="J1298" s="256"/>
      <c r="K1298" s="256"/>
      <c r="L1298" s="260"/>
      <c r="M1298" s="261"/>
      <c r="N1298" s="262"/>
      <c r="O1298" s="262"/>
      <c r="P1298" s="262"/>
      <c r="Q1298" s="262"/>
      <c r="R1298" s="262"/>
      <c r="S1298" s="262"/>
      <c r="T1298" s="263"/>
      <c r="AT1298" s="264" t="s">
        <v>428</v>
      </c>
      <c r="AU1298" s="264" t="s">
        <v>86</v>
      </c>
      <c r="AV1298" s="12" t="s">
        <v>83</v>
      </c>
      <c r="AW1298" s="12" t="s">
        <v>39</v>
      </c>
      <c r="AX1298" s="12" t="s">
        <v>76</v>
      </c>
      <c r="AY1298" s="264" t="s">
        <v>414</v>
      </c>
    </row>
    <row r="1299" s="13" customFormat="1">
      <c r="B1299" s="265"/>
      <c r="C1299" s="266"/>
      <c r="D1299" s="252" t="s">
        <v>428</v>
      </c>
      <c r="E1299" s="267" t="s">
        <v>21</v>
      </c>
      <c r="F1299" s="268" t="s">
        <v>7898</v>
      </c>
      <c r="G1299" s="266"/>
      <c r="H1299" s="269">
        <v>242</v>
      </c>
      <c r="I1299" s="270"/>
      <c r="J1299" s="266"/>
      <c r="K1299" s="266"/>
      <c r="L1299" s="271"/>
      <c r="M1299" s="272"/>
      <c r="N1299" s="273"/>
      <c r="O1299" s="273"/>
      <c r="P1299" s="273"/>
      <c r="Q1299" s="273"/>
      <c r="R1299" s="273"/>
      <c r="S1299" s="273"/>
      <c r="T1299" s="274"/>
      <c r="AT1299" s="275" t="s">
        <v>428</v>
      </c>
      <c r="AU1299" s="275" t="s">
        <v>86</v>
      </c>
      <c r="AV1299" s="13" t="s">
        <v>86</v>
      </c>
      <c r="AW1299" s="13" t="s">
        <v>39</v>
      </c>
      <c r="AX1299" s="13" t="s">
        <v>83</v>
      </c>
      <c r="AY1299" s="275" t="s">
        <v>414</v>
      </c>
    </row>
    <row r="1300" s="1" customFormat="1" ht="16.5" customHeight="1">
      <c r="B1300" s="47"/>
      <c r="C1300" s="240" t="s">
        <v>2851</v>
      </c>
      <c r="D1300" s="240" t="s">
        <v>418</v>
      </c>
      <c r="E1300" s="241" t="s">
        <v>7899</v>
      </c>
      <c r="F1300" s="242" t="s">
        <v>7900</v>
      </c>
      <c r="G1300" s="243" t="s">
        <v>145</v>
      </c>
      <c r="H1300" s="244">
        <v>62</v>
      </c>
      <c r="I1300" s="245"/>
      <c r="J1300" s="246">
        <f>ROUND(I1300*H1300,2)</f>
        <v>0</v>
      </c>
      <c r="K1300" s="242" t="s">
        <v>21</v>
      </c>
      <c r="L1300" s="73"/>
      <c r="M1300" s="247" t="s">
        <v>21</v>
      </c>
      <c r="N1300" s="248" t="s">
        <v>47</v>
      </c>
      <c r="O1300" s="48"/>
      <c r="P1300" s="249">
        <f>O1300*H1300</f>
        <v>0</v>
      </c>
      <c r="Q1300" s="249">
        <v>0</v>
      </c>
      <c r="R1300" s="249">
        <f>Q1300*H1300</f>
        <v>0</v>
      </c>
      <c r="S1300" s="249">
        <v>0</v>
      </c>
      <c r="T1300" s="250">
        <f>S1300*H1300</f>
        <v>0</v>
      </c>
      <c r="AR1300" s="25" t="s">
        <v>690</v>
      </c>
      <c r="AT1300" s="25" t="s">
        <v>418</v>
      </c>
      <c r="AU1300" s="25" t="s">
        <v>86</v>
      </c>
      <c r="AY1300" s="25" t="s">
        <v>414</v>
      </c>
      <c r="BE1300" s="251">
        <f>IF(N1300="základní",J1300,0)</f>
        <v>0</v>
      </c>
      <c r="BF1300" s="251">
        <f>IF(N1300="snížená",J1300,0)</f>
        <v>0</v>
      </c>
      <c r="BG1300" s="251">
        <f>IF(N1300="zákl. přenesená",J1300,0)</f>
        <v>0</v>
      </c>
      <c r="BH1300" s="251">
        <f>IF(N1300="sníž. přenesená",J1300,0)</f>
        <v>0</v>
      </c>
      <c r="BI1300" s="251">
        <f>IF(N1300="nulová",J1300,0)</f>
        <v>0</v>
      </c>
      <c r="BJ1300" s="25" t="s">
        <v>83</v>
      </c>
      <c r="BK1300" s="251">
        <f>ROUND(I1300*H1300,2)</f>
        <v>0</v>
      </c>
      <c r="BL1300" s="25" t="s">
        <v>690</v>
      </c>
      <c r="BM1300" s="25" t="s">
        <v>7901</v>
      </c>
    </row>
    <row r="1301" s="12" customFormat="1">
      <c r="B1301" s="255"/>
      <c r="C1301" s="256"/>
      <c r="D1301" s="252" t="s">
        <v>428</v>
      </c>
      <c r="E1301" s="257" t="s">
        <v>21</v>
      </c>
      <c r="F1301" s="258" t="s">
        <v>6992</v>
      </c>
      <c r="G1301" s="256"/>
      <c r="H1301" s="257" t="s">
        <v>21</v>
      </c>
      <c r="I1301" s="259"/>
      <c r="J1301" s="256"/>
      <c r="K1301" s="256"/>
      <c r="L1301" s="260"/>
      <c r="M1301" s="261"/>
      <c r="N1301" s="262"/>
      <c r="O1301" s="262"/>
      <c r="P1301" s="262"/>
      <c r="Q1301" s="262"/>
      <c r="R1301" s="262"/>
      <c r="S1301" s="262"/>
      <c r="T1301" s="263"/>
      <c r="AT1301" s="264" t="s">
        <v>428</v>
      </c>
      <c r="AU1301" s="264" t="s">
        <v>86</v>
      </c>
      <c r="AV1301" s="12" t="s">
        <v>83</v>
      </c>
      <c r="AW1301" s="12" t="s">
        <v>39</v>
      </c>
      <c r="AX1301" s="12" t="s">
        <v>76</v>
      </c>
      <c r="AY1301" s="264" t="s">
        <v>414</v>
      </c>
    </row>
    <row r="1302" s="13" customFormat="1">
      <c r="B1302" s="265"/>
      <c r="C1302" s="266"/>
      <c r="D1302" s="252" t="s">
        <v>428</v>
      </c>
      <c r="E1302" s="267" t="s">
        <v>21</v>
      </c>
      <c r="F1302" s="268" t="s">
        <v>1097</v>
      </c>
      <c r="G1302" s="266"/>
      <c r="H1302" s="269">
        <v>62</v>
      </c>
      <c r="I1302" s="270"/>
      <c r="J1302" s="266"/>
      <c r="K1302" s="266"/>
      <c r="L1302" s="271"/>
      <c r="M1302" s="272"/>
      <c r="N1302" s="273"/>
      <c r="O1302" s="273"/>
      <c r="P1302" s="273"/>
      <c r="Q1302" s="273"/>
      <c r="R1302" s="273"/>
      <c r="S1302" s="273"/>
      <c r="T1302" s="274"/>
      <c r="AT1302" s="275" t="s">
        <v>428</v>
      </c>
      <c r="AU1302" s="275" t="s">
        <v>86</v>
      </c>
      <c r="AV1302" s="13" t="s">
        <v>86</v>
      </c>
      <c r="AW1302" s="13" t="s">
        <v>39</v>
      </c>
      <c r="AX1302" s="13" t="s">
        <v>76</v>
      </c>
      <c r="AY1302" s="275" t="s">
        <v>414</v>
      </c>
    </row>
    <row r="1303" s="15" customFormat="1">
      <c r="B1303" s="287"/>
      <c r="C1303" s="288"/>
      <c r="D1303" s="252" t="s">
        <v>428</v>
      </c>
      <c r="E1303" s="289" t="s">
        <v>21</v>
      </c>
      <c r="F1303" s="290" t="s">
        <v>235</v>
      </c>
      <c r="G1303" s="288"/>
      <c r="H1303" s="291">
        <v>62</v>
      </c>
      <c r="I1303" s="292"/>
      <c r="J1303" s="288"/>
      <c r="K1303" s="288"/>
      <c r="L1303" s="293"/>
      <c r="M1303" s="294"/>
      <c r="N1303" s="295"/>
      <c r="O1303" s="295"/>
      <c r="P1303" s="295"/>
      <c r="Q1303" s="295"/>
      <c r="R1303" s="295"/>
      <c r="S1303" s="295"/>
      <c r="T1303" s="296"/>
      <c r="AT1303" s="297" t="s">
        <v>428</v>
      </c>
      <c r="AU1303" s="297" t="s">
        <v>86</v>
      </c>
      <c r="AV1303" s="15" t="s">
        <v>422</v>
      </c>
      <c r="AW1303" s="15" t="s">
        <v>39</v>
      </c>
      <c r="AX1303" s="15" t="s">
        <v>83</v>
      </c>
      <c r="AY1303" s="297" t="s">
        <v>414</v>
      </c>
    </row>
    <row r="1304" s="1" customFormat="1" ht="16.5" customHeight="1">
      <c r="B1304" s="47"/>
      <c r="C1304" s="240" t="s">
        <v>2856</v>
      </c>
      <c r="D1304" s="240" t="s">
        <v>418</v>
      </c>
      <c r="E1304" s="241" t="s">
        <v>7902</v>
      </c>
      <c r="F1304" s="242" t="s">
        <v>7903</v>
      </c>
      <c r="G1304" s="243" t="s">
        <v>4084</v>
      </c>
      <c r="H1304" s="244">
        <v>142</v>
      </c>
      <c r="I1304" s="245"/>
      <c r="J1304" s="246">
        <f>ROUND(I1304*H1304,2)</f>
        <v>0</v>
      </c>
      <c r="K1304" s="242" t="s">
        <v>21</v>
      </c>
      <c r="L1304" s="73"/>
      <c r="M1304" s="247" t="s">
        <v>21</v>
      </c>
      <c r="N1304" s="248" t="s">
        <v>47</v>
      </c>
      <c r="O1304" s="48"/>
      <c r="P1304" s="249">
        <f>O1304*H1304</f>
        <v>0</v>
      </c>
      <c r="Q1304" s="249">
        <v>0</v>
      </c>
      <c r="R1304" s="249">
        <f>Q1304*H1304</f>
        <v>0</v>
      </c>
      <c r="S1304" s="249">
        <v>0</v>
      </c>
      <c r="T1304" s="250">
        <f>S1304*H1304</f>
        <v>0</v>
      </c>
      <c r="AR1304" s="25" t="s">
        <v>690</v>
      </c>
      <c r="AT1304" s="25" t="s">
        <v>418</v>
      </c>
      <c r="AU1304" s="25" t="s">
        <v>86</v>
      </c>
      <c r="AY1304" s="25" t="s">
        <v>414</v>
      </c>
      <c r="BE1304" s="251">
        <f>IF(N1304="základní",J1304,0)</f>
        <v>0</v>
      </c>
      <c r="BF1304" s="251">
        <f>IF(N1304="snížená",J1304,0)</f>
        <v>0</v>
      </c>
      <c r="BG1304" s="251">
        <f>IF(N1304="zákl. přenesená",J1304,0)</f>
        <v>0</v>
      </c>
      <c r="BH1304" s="251">
        <f>IF(N1304="sníž. přenesená",J1304,0)</f>
        <v>0</v>
      </c>
      <c r="BI1304" s="251">
        <f>IF(N1304="nulová",J1304,0)</f>
        <v>0</v>
      </c>
      <c r="BJ1304" s="25" t="s">
        <v>83</v>
      </c>
      <c r="BK1304" s="251">
        <f>ROUND(I1304*H1304,2)</f>
        <v>0</v>
      </c>
      <c r="BL1304" s="25" t="s">
        <v>690</v>
      </c>
      <c r="BM1304" s="25" t="s">
        <v>7904</v>
      </c>
    </row>
    <row r="1305" s="12" customFormat="1">
      <c r="B1305" s="255"/>
      <c r="C1305" s="256"/>
      <c r="D1305" s="252" t="s">
        <v>428</v>
      </c>
      <c r="E1305" s="257" t="s">
        <v>21</v>
      </c>
      <c r="F1305" s="258" t="s">
        <v>6992</v>
      </c>
      <c r="G1305" s="256"/>
      <c r="H1305" s="257" t="s">
        <v>21</v>
      </c>
      <c r="I1305" s="259"/>
      <c r="J1305" s="256"/>
      <c r="K1305" s="256"/>
      <c r="L1305" s="260"/>
      <c r="M1305" s="261"/>
      <c r="N1305" s="262"/>
      <c r="O1305" s="262"/>
      <c r="P1305" s="262"/>
      <c r="Q1305" s="262"/>
      <c r="R1305" s="262"/>
      <c r="S1305" s="262"/>
      <c r="T1305" s="263"/>
      <c r="AT1305" s="264" t="s">
        <v>428</v>
      </c>
      <c r="AU1305" s="264" t="s">
        <v>86</v>
      </c>
      <c r="AV1305" s="12" t="s">
        <v>83</v>
      </c>
      <c r="AW1305" s="12" t="s">
        <v>39</v>
      </c>
      <c r="AX1305" s="12" t="s">
        <v>76</v>
      </c>
      <c r="AY1305" s="264" t="s">
        <v>414</v>
      </c>
    </row>
    <row r="1306" s="13" customFormat="1">
      <c r="B1306" s="265"/>
      <c r="C1306" s="266"/>
      <c r="D1306" s="252" t="s">
        <v>428</v>
      </c>
      <c r="E1306" s="267" t="s">
        <v>21</v>
      </c>
      <c r="F1306" s="268" t="s">
        <v>7188</v>
      </c>
      <c r="G1306" s="266"/>
      <c r="H1306" s="269">
        <v>142</v>
      </c>
      <c r="I1306" s="270"/>
      <c r="J1306" s="266"/>
      <c r="K1306" s="266"/>
      <c r="L1306" s="271"/>
      <c r="M1306" s="272"/>
      <c r="N1306" s="273"/>
      <c r="O1306" s="273"/>
      <c r="P1306" s="273"/>
      <c r="Q1306" s="273"/>
      <c r="R1306" s="273"/>
      <c r="S1306" s="273"/>
      <c r="T1306" s="274"/>
      <c r="AT1306" s="275" t="s">
        <v>428</v>
      </c>
      <c r="AU1306" s="275" t="s">
        <v>86</v>
      </c>
      <c r="AV1306" s="13" t="s">
        <v>86</v>
      </c>
      <c r="AW1306" s="13" t="s">
        <v>39</v>
      </c>
      <c r="AX1306" s="13" t="s">
        <v>83</v>
      </c>
      <c r="AY1306" s="275" t="s">
        <v>414</v>
      </c>
    </row>
    <row r="1307" s="1" customFormat="1" ht="16.5" customHeight="1">
      <c r="B1307" s="47"/>
      <c r="C1307" s="240" t="s">
        <v>2861</v>
      </c>
      <c r="D1307" s="240" t="s">
        <v>418</v>
      </c>
      <c r="E1307" s="241" t="s">
        <v>7905</v>
      </c>
      <c r="F1307" s="242" t="s">
        <v>7906</v>
      </c>
      <c r="G1307" s="243" t="s">
        <v>4084</v>
      </c>
      <c r="H1307" s="244">
        <v>65</v>
      </c>
      <c r="I1307" s="245"/>
      <c r="J1307" s="246">
        <f>ROUND(I1307*H1307,2)</f>
        <v>0</v>
      </c>
      <c r="K1307" s="242" t="s">
        <v>21</v>
      </c>
      <c r="L1307" s="73"/>
      <c r="M1307" s="247" t="s">
        <v>21</v>
      </c>
      <c r="N1307" s="248" t="s">
        <v>47</v>
      </c>
      <c r="O1307" s="48"/>
      <c r="P1307" s="249">
        <f>O1307*H1307</f>
        <v>0</v>
      </c>
      <c r="Q1307" s="249">
        <v>0</v>
      </c>
      <c r="R1307" s="249">
        <f>Q1307*H1307</f>
        <v>0</v>
      </c>
      <c r="S1307" s="249">
        <v>0</v>
      </c>
      <c r="T1307" s="250">
        <f>S1307*H1307</f>
        <v>0</v>
      </c>
      <c r="AR1307" s="25" t="s">
        <v>690</v>
      </c>
      <c r="AT1307" s="25" t="s">
        <v>418</v>
      </c>
      <c r="AU1307" s="25" t="s">
        <v>86</v>
      </c>
      <c r="AY1307" s="25" t="s">
        <v>414</v>
      </c>
      <c r="BE1307" s="251">
        <f>IF(N1307="základní",J1307,0)</f>
        <v>0</v>
      </c>
      <c r="BF1307" s="251">
        <f>IF(N1307="snížená",J1307,0)</f>
        <v>0</v>
      </c>
      <c r="BG1307" s="251">
        <f>IF(N1307="zákl. přenesená",J1307,0)</f>
        <v>0</v>
      </c>
      <c r="BH1307" s="251">
        <f>IF(N1307="sníž. přenesená",J1307,0)</f>
        <v>0</v>
      </c>
      <c r="BI1307" s="251">
        <f>IF(N1307="nulová",J1307,0)</f>
        <v>0</v>
      </c>
      <c r="BJ1307" s="25" t="s">
        <v>83</v>
      </c>
      <c r="BK1307" s="251">
        <f>ROUND(I1307*H1307,2)</f>
        <v>0</v>
      </c>
      <c r="BL1307" s="25" t="s">
        <v>690</v>
      </c>
      <c r="BM1307" s="25" t="s">
        <v>7907</v>
      </c>
    </row>
    <row r="1308" s="12" customFormat="1">
      <c r="B1308" s="255"/>
      <c r="C1308" s="256"/>
      <c r="D1308" s="252" t="s">
        <v>428</v>
      </c>
      <c r="E1308" s="257" t="s">
        <v>21</v>
      </c>
      <c r="F1308" s="258" t="s">
        <v>6992</v>
      </c>
      <c r="G1308" s="256"/>
      <c r="H1308" s="257" t="s">
        <v>21</v>
      </c>
      <c r="I1308" s="259"/>
      <c r="J1308" s="256"/>
      <c r="K1308" s="256"/>
      <c r="L1308" s="260"/>
      <c r="M1308" s="261"/>
      <c r="N1308" s="262"/>
      <c r="O1308" s="262"/>
      <c r="P1308" s="262"/>
      <c r="Q1308" s="262"/>
      <c r="R1308" s="262"/>
      <c r="S1308" s="262"/>
      <c r="T1308" s="263"/>
      <c r="AT1308" s="264" t="s">
        <v>428</v>
      </c>
      <c r="AU1308" s="264" t="s">
        <v>86</v>
      </c>
      <c r="AV1308" s="12" t="s">
        <v>83</v>
      </c>
      <c r="AW1308" s="12" t="s">
        <v>39</v>
      </c>
      <c r="AX1308" s="12" t="s">
        <v>76</v>
      </c>
      <c r="AY1308" s="264" t="s">
        <v>414</v>
      </c>
    </row>
    <row r="1309" s="13" customFormat="1">
      <c r="B1309" s="265"/>
      <c r="C1309" s="266"/>
      <c r="D1309" s="252" t="s">
        <v>428</v>
      </c>
      <c r="E1309" s="267" t="s">
        <v>21</v>
      </c>
      <c r="F1309" s="268" t="s">
        <v>1126</v>
      </c>
      <c r="G1309" s="266"/>
      <c r="H1309" s="269">
        <v>65</v>
      </c>
      <c r="I1309" s="270"/>
      <c r="J1309" s="266"/>
      <c r="K1309" s="266"/>
      <c r="L1309" s="271"/>
      <c r="M1309" s="272"/>
      <c r="N1309" s="273"/>
      <c r="O1309" s="273"/>
      <c r="P1309" s="273"/>
      <c r="Q1309" s="273"/>
      <c r="R1309" s="273"/>
      <c r="S1309" s="273"/>
      <c r="T1309" s="274"/>
      <c r="AT1309" s="275" t="s">
        <v>428</v>
      </c>
      <c r="AU1309" s="275" t="s">
        <v>86</v>
      </c>
      <c r="AV1309" s="13" t="s">
        <v>86</v>
      </c>
      <c r="AW1309" s="13" t="s">
        <v>39</v>
      </c>
      <c r="AX1309" s="13" t="s">
        <v>76</v>
      </c>
      <c r="AY1309" s="275" t="s">
        <v>414</v>
      </c>
    </row>
    <row r="1310" s="15" customFormat="1">
      <c r="B1310" s="287"/>
      <c r="C1310" s="288"/>
      <c r="D1310" s="252" t="s">
        <v>428</v>
      </c>
      <c r="E1310" s="289" t="s">
        <v>21</v>
      </c>
      <c r="F1310" s="290" t="s">
        <v>235</v>
      </c>
      <c r="G1310" s="288"/>
      <c r="H1310" s="291">
        <v>65</v>
      </c>
      <c r="I1310" s="292"/>
      <c r="J1310" s="288"/>
      <c r="K1310" s="288"/>
      <c r="L1310" s="293"/>
      <c r="M1310" s="294"/>
      <c r="N1310" s="295"/>
      <c r="O1310" s="295"/>
      <c r="P1310" s="295"/>
      <c r="Q1310" s="295"/>
      <c r="R1310" s="295"/>
      <c r="S1310" s="295"/>
      <c r="T1310" s="296"/>
      <c r="AT1310" s="297" t="s">
        <v>428</v>
      </c>
      <c r="AU1310" s="297" t="s">
        <v>86</v>
      </c>
      <c r="AV1310" s="15" t="s">
        <v>422</v>
      </c>
      <c r="AW1310" s="15" t="s">
        <v>39</v>
      </c>
      <c r="AX1310" s="15" t="s">
        <v>83</v>
      </c>
      <c r="AY1310" s="297" t="s">
        <v>414</v>
      </c>
    </row>
    <row r="1311" s="1" customFormat="1" ht="16.5" customHeight="1">
      <c r="B1311" s="47"/>
      <c r="C1311" s="240" t="s">
        <v>2866</v>
      </c>
      <c r="D1311" s="240" t="s">
        <v>418</v>
      </c>
      <c r="E1311" s="241" t="s">
        <v>7908</v>
      </c>
      <c r="F1311" s="242" t="s">
        <v>7909</v>
      </c>
      <c r="G1311" s="243" t="s">
        <v>145</v>
      </c>
      <c r="H1311" s="244">
        <v>2400</v>
      </c>
      <c r="I1311" s="245"/>
      <c r="J1311" s="246">
        <f>ROUND(I1311*H1311,2)</f>
        <v>0</v>
      </c>
      <c r="K1311" s="242" t="s">
        <v>21</v>
      </c>
      <c r="L1311" s="73"/>
      <c r="M1311" s="247" t="s">
        <v>21</v>
      </c>
      <c r="N1311" s="248" t="s">
        <v>47</v>
      </c>
      <c r="O1311" s="48"/>
      <c r="P1311" s="249">
        <f>O1311*H1311</f>
        <v>0</v>
      </c>
      <c r="Q1311" s="249">
        <v>0</v>
      </c>
      <c r="R1311" s="249">
        <f>Q1311*H1311</f>
        <v>0</v>
      </c>
      <c r="S1311" s="249">
        <v>0</v>
      </c>
      <c r="T1311" s="250">
        <f>S1311*H1311</f>
        <v>0</v>
      </c>
      <c r="AR1311" s="25" t="s">
        <v>690</v>
      </c>
      <c r="AT1311" s="25" t="s">
        <v>418</v>
      </c>
      <c r="AU1311" s="25" t="s">
        <v>86</v>
      </c>
      <c r="AY1311" s="25" t="s">
        <v>414</v>
      </c>
      <c r="BE1311" s="251">
        <f>IF(N1311="základní",J1311,0)</f>
        <v>0</v>
      </c>
      <c r="BF1311" s="251">
        <f>IF(N1311="snížená",J1311,0)</f>
        <v>0</v>
      </c>
      <c r="BG1311" s="251">
        <f>IF(N1311="zákl. přenesená",J1311,0)</f>
        <v>0</v>
      </c>
      <c r="BH1311" s="251">
        <f>IF(N1311="sníž. přenesená",J1311,0)</f>
        <v>0</v>
      </c>
      <c r="BI1311" s="251">
        <f>IF(N1311="nulová",J1311,0)</f>
        <v>0</v>
      </c>
      <c r="BJ1311" s="25" t="s">
        <v>83</v>
      </c>
      <c r="BK1311" s="251">
        <f>ROUND(I1311*H1311,2)</f>
        <v>0</v>
      </c>
      <c r="BL1311" s="25" t="s">
        <v>690</v>
      </c>
      <c r="BM1311" s="25" t="s">
        <v>7910</v>
      </c>
    </row>
    <row r="1312" s="12" customFormat="1">
      <c r="B1312" s="255"/>
      <c r="C1312" s="256"/>
      <c r="D1312" s="252" t="s">
        <v>428</v>
      </c>
      <c r="E1312" s="257" t="s">
        <v>21</v>
      </c>
      <c r="F1312" s="258" t="s">
        <v>6992</v>
      </c>
      <c r="G1312" s="256"/>
      <c r="H1312" s="257" t="s">
        <v>21</v>
      </c>
      <c r="I1312" s="259"/>
      <c r="J1312" s="256"/>
      <c r="K1312" s="256"/>
      <c r="L1312" s="260"/>
      <c r="M1312" s="261"/>
      <c r="N1312" s="262"/>
      <c r="O1312" s="262"/>
      <c r="P1312" s="262"/>
      <c r="Q1312" s="262"/>
      <c r="R1312" s="262"/>
      <c r="S1312" s="262"/>
      <c r="T1312" s="263"/>
      <c r="AT1312" s="264" t="s">
        <v>428</v>
      </c>
      <c r="AU1312" s="264" t="s">
        <v>86</v>
      </c>
      <c r="AV1312" s="12" t="s">
        <v>83</v>
      </c>
      <c r="AW1312" s="12" t="s">
        <v>39</v>
      </c>
      <c r="AX1312" s="12" t="s">
        <v>76</v>
      </c>
      <c r="AY1312" s="264" t="s">
        <v>414</v>
      </c>
    </row>
    <row r="1313" s="13" customFormat="1">
      <c r="B1313" s="265"/>
      <c r="C1313" s="266"/>
      <c r="D1313" s="252" t="s">
        <v>428</v>
      </c>
      <c r="E1313" s="267" t="s">
        <v>21</v>
      </c>
      <c r="F1313" s="268" t="s">
        <v>7911</v>
      </c>
      <c r="G1313" s="266"/>
      <c r="H1313" s="269">
        <v>2400</v>
      </c>
      <c r="I1313" s="270"/>
      <c r="J1313" s="266"/>
      <c r="K1313" s="266"/>
      <c r="L1313" s="271"/>
      <c r="M1313" s="272"/>
      <c r="N1313" s="273"/>
      <c r="O1313" s="273"/>
      <c r="P1313" s="273"/>
      <c r="Q1313" s="273"/>
      <c r="R1313" s="273"/>
      <c r="S1313" s="273"/>
      <c r="T1313" s="274"/>
      <c r="AT1313" s="275" t="s">
        <v>428</v>
      </c>
      <c r="AU1313" s="275" t="s">
        <v>86</v>
      </c>
      <c r="AV1313" s="13" t="s">
        <v>86</v>
      </c>
      <c r="AW1313" s="13" t="s">
        <v>39</v>
      </c>
      <c r="AX1313" s="13" t="s">
        <v>83</v>
      </c>
      <c r="AY1313" s="275" t="s">
        <v>414</v>
      </c>
    </row>
    <row r="1314" s="1" customFormat="1" ht="16.5" customHeight="1">
      <c r="B1314" s="47"/>
      <c r="C1314" s="240" t="s">
        <v>2871</v>
      </c>
      <c r="D1314" s="240" t="s">
        <v>418</v>
      </c>
      <c r="E1314" s="241" t="s">
        <v>7912</v>
      </c>
      <c r="F1314" s="242" t="s">
        <v>7913</v>
      </c>
      <c r="G1314" s="243" t="s">
        <v>145</v>
      </c>
      <c r="H1314" s="244">
        <v>2700</v>
      </c>
      <c r="I1314" s="245"/>
      <c r="J1314" s="246">
        <f>ROUND(I1314*H1314,2)</f>
        <v>0</v>
      </c>
      <c r="K1314" s="242" t="s">
        <v>21</v>
      </c>
      <c r="L1314" s="73"/>
      <c r="M1314" s="247" t="s">
        <v>21</v>
      </c>
      <c r="N1314" s="248" t="s">
        <v>47</v>
      </c>
      <c r="O1314" s="48"/>
      <c r="P1314" s="249">
        <f>O1314*H1314</f>
        <v>0</v>
      </c>
      <c r="Q1314" s="249">
        <v>0</v>
      </c>
      <c r="R1314" s="249">
        <f>Q1314*H1314</f>
        <v>0</v>
      </c>
      <c r="S1314" s="249">
        <v>0</v>
      </c>
      <c r="T1314" s="250">
        <f>S1314*H1314</f>
        <v>0</v>
      </c>
      <c r="AR1314" s="25" t="s">
        <v>690</v>
      </c>
      <c r="AT1314" s="25" t="s">
        <v>418</v>
      </c>
      <c r="AU1314" s="25" t="s">
        <v>86</v>
      </c>
      <c r="AY1314" s="25" t="s">
        <v>414</v>
      </c>
      <c r="BE1314" s="251">
        <f>IF(N1314="základní",J1314,0)</f>
        <v>0</v>
      </c>
      <c r="BF1314" s="251">
        <f>IF(N1314="snížená",J1314,0)</f>
        <v>0</v>
      </c>
      <c r="BG1314" s="251">
        <f>IF(N1314="zákl. přenesená",J1314,0)</f>
        <v>0</v>
      </c>
      <c r="BH1314" s="251">
        <f>IF(N1314="sníž. přenesená",J1314,0)</f>
        <v>0</v>
      </c>
      <c r="BI1314" s="251">
        <f>IF(N1314="nulová",J1314,0)</f>
        <v>0</v>
      </c>
      <c r="BJ1314" s="25" t="s">
        <v>83</v>
      </c>
      <c r="BK1314" s="251">
        <f>ROUND(I1314*H1314,2)</f>
        <v>0</v>
      </c>
      <c r="BL1314" s="25" t="s">
        <v>690</v>
      </c>
      <c r="BM1314" s="25" t="s">
        <v>7914</v>
      </c>
    </row>
    <row r="1315" s="12" customFormat="1">
      <c r="B1315" s="255"/>
      <c r="C1315" s="256"/>
      <c r="D1315" s="252" t="s">
        <v>428</v>
      </c>
      <c r="E1315" s="257" t="s">
        <v>21</v>
      </c>
      <c r="F1315" s="258" t="s">
        <v>6992</v>
      </c>
      <c r="G1315" s="256"/>
      <c r="H1315" s="257" t="s">
        <v>21</v>
      </c>
      <c r="I1315" s="259"/>
      <c r="J1315" s="256"/>
      <c r="K1315" s="256"/>
      <c r="L1315" s="260"/>
      <c r="M1315" s="261"/>
      <c r="N1315" s="262"/>
      <c r="O1315" s="262"/>
      <c r="P1315" s="262"/>
      <c r="Q1315" s="262"/>
      <c r="R1315" s="262"/>
      <c r="S1315" s="262"/>
      <c r="T1315" s="263"/>
      <c r="AT1315" s="264" t="s">
        <v>428</v>
      </c>
      <c r="AU1315" s="264" t="s">
        <v>86</v>
      </c>
      <c r="AV1315" s="12" t="s">
        <v>83</v>
      </c>
      <c r="AW1315" s="12" t="s">
        <v>39</v>
      </c>
      <c r="AX1315" s="12" t="s">
        <v>76</v>
      </c>
      <c r="AY1315" s="264" t="s">
        <v>414</v>
      </c>
    </row>
    <row r="1316" s="13" customFormat="1">
      <c r="B1316" s="265"/>
      <c r="C1316" s="266"/>
      <c r="D1316" s="252" t="s">
        <v>428</v>
      </c>
      <c r="E1316" s="267" t="s">
        <v>21</v>
      </c>
      <c r="F1316" s="268" t="s">
        <v>7915</v>
      </c>
      <c r="G1316" s="266"/>
      <c r="H1316" s="269">
        <v>2700</v>
      </c>
      <c r="I1316" s="270"/>
      <c r="J1316" s="266"/>
      <c r="K1316" s="266"/>
      <c r="L1316" s="271"/>
      <c r="M1316" s="272"/>
      <c r="N1316" s="273"/>
      <c r="O1316" s="273"/>
      <c r="P1316" s="273"/>
      <c r="Q1316" s="273"/>
      <c r="R1316" s="273"/>
      <c r="S1316" s="273"/>
      <c r="T1316" s="274"/>
      <c r="AT1316" s="275" t="s">
        <v>428</v>
      </c>
      <c r="AU1316" s="275" t="s">
        <v>86</v>
      </c>
      <c r="AV1316" s="13" t="s">
        <v>86</v>
      </c>
      <c r="AW1316" s="13" t="s">
        <v>39</v>
      </c>
      <c r="AX1316" s="13" t="s">
        <v>76</v>
      </c>
      <c r="AY1316" s="275" t="s">
        <v>414</v>
      </c>
    </row>
    <row r="1317" s="15" customFormat="1">
      <c r="B1317" s="287"/>
      <c r="C1317" s="288"/>
      <c r="D1317" s="252" t="s">
        <v>428</v>
      </c>
      <c r="E1317" s="289" t="s">
        <v>21</v>
      </c>
      <c r="F1317" s="290" t="s">
        <v>235</v>
      </c>
      <c r="G1317" s="288"/>
      <c r="H1317" s="291">
        <v>2700</v>
      </c>
      <c r="I1317" s="292"/>
      <c r="J1317" s="288"/>
      <c r="K1317" s="288"/>
      <c r="L1317" s="293"/>
      <c r="M1317" s="294"/>
      <c r="N1317" s="295"/>
      <c r="O1317" s="295"/>
      <c r="P1317" s="295"/>
      <c r="Q1317" s="295"/>
      <c r="R1317" s="295"/>
      <c r="S1317" s="295"/>
      <c r="T1317" s="296"/>
      <c r="AT1317" s="297" t="s">
        <v>428</v>
      </c>
      <c r="AU1317" s="297" t="s">
        <v>86</v>
      </c>
      <c r="AV1317" s="15" t="s">
        <v>422</v>
      </c>
      <c r="AW1317" s="15" t="s">
        <v>39</v>
      </c>
      <c r="AX1317" s="15" t="s">
        <v>83</v>
      </c>
      <c r="AY1317" s="297" t="s">
        <v>414</v>
      </c>
    </row>
    <row r="1318" s="1" customFormat="1" ht="16.5" customHeight="1">
      <c r="B1318" s="47"/>
      <c r="C1318" s="240" t="s">
        <v>2876</v>
      </c>
      <c r="D1318" s="240" t="s">
        <v>418</v>
      </c>
      <c r="E1318" s="241" t="s">
        <v>7916</v>
      </c>
      <c r="F1318" s="242" t="s">
        <v>7917</v>
      </c>
      <c r="G1318" s="243" t="s">
        <v>145</v>
      </c>
      <c r="H1318" s="244">
        <v>1920</v>
      </c>
      <c r="I1318" s="245"/>
      <c r="J1318" s="246">
        <f>ROUND(I1318*H1318,2)</f>
        <v>0</v>
      </c>
      <c r="K1318" s="242" t="s">
        <v>21</v>
      </c>
      <c r="L1318" s="73"/>
      <c r="M1318" s="247" t="s">
        <v>21</v>
      </c>
      <c r="N1318" s="248" t="s">
        <v>47</v>
      </c>
      <c r="O1318" s="48"/>
      <c r="P1318" s="249">
        <f>O1318*H1318</f>
        <v>0</v>
      </c>
      <c r="Q1318" s="249">
        <v>0</v>
      </c>
      <c r="R1318" s="249">
        <f>Q1318*H1318</f>
        <v>0</v>
      </c>
      <c r="S1318" s="249">
        <v>0</v>
      </c>
      <c r="T1318" s="250">
        <f>S1318*H1318</f>
        <v>0</v>
      </c>
      <c r="AR1318" s="25" t="s">
        <v>690</v>
      </c>
      <c r="AT1318" s="25" t="s">
        <v>418</v>
      </c>
      <c r="AU1318" s="25" t="s">
        <v>86</v>
      </c>
      <c r="AY1318" s="25" t="s">
        <v>414</v>
      </c>
      <c r="BE1318" s="251">
        <f>IF(N1318="základní",J1318,0)</f>
        <v>0</v>
      </c>
      <c r="BF1318" s="251">
        <f>IF(N1318="snížená",J1318,0)</f>
        <v>0</v>
      </c>
      <c r="BG1318" s="251">
        <f>IF(N1318="zákl. přenesená",J1318,0)</f>
        <v>0</v>
      </c>
      <c r="BH1318" s="251">
        <f>IF(N1318="sníž. přenesená",J1318,0)</f>
        <v>0</v>
      </c>
      <c r="BI1318" s="251">
        <f>IF(N1318="nulová",J1318,0)</f>
        <v>0</v>
      </c>
      <c r="BJ1318" s="25" t="s">
        <v>83</v>
      </c>
      <c r="BK1318" s="251">
        <f>ROUND(I1318*H1318,2)</f>
        <v>0</v>
      </c>
      <c r="BL1318" s="25" t="s">
        <v>690</v>
      </c>
      <c r="BM1318" s="25" t="s">
        <v>7918</v>
      </c>
    </row>
    <row r="1319" s="12" customFormat="1">
      <c r="B1319" s="255"/>
      <c r="C1319" s="256"/>
      <c r="D1319" s="252" t="s">
        <v>428</v>
      </c>
      <c r="E1319" s="257" t="s">
        <v>21</v>
      </c>
      <c r="F1319" s="258" t="s">
        <v>6992</v>
      </c>
      <c r="G1319" s="256"/>
      <c r="H1319" s="257" t="s">
        <v>21</v>
      </c>
      <c r="I1319" s="259"/>
      <c r="J1319" s="256"/>
      <c r="K1319" s="256"/>
      <c r="L1319" s="260"/>
      <c r="M1319" s="261"/>
      <c r="N1319" s="262"/>
      <c r="O1319" s="262"/>
      <c r="P1319" s="262"/>
      <c r="Q1319" s="262"/>
      <c r="R1319" s="262"/>
      <c r="S1319" s="262"/>
      <c r="T1319" s="263"/>
      <c r="AT1319" s="264" t="s">
        <v>428</v>
      </c>
      <c r="AU1319" s="264" t="s">
        <v>86</v>
      </c>
      <c r="AV1319" s="12" t="s">
        <v>83</v>
      </c>
      <c r="AW1319" s="12" t="s">
        <v>39</v>
      </c>
      <c r="AX1319" s="12" t="s">
        <v>76</v>
      </c>
      <c r="AY1319" s="264" t="s">
        <v>414</v>
      </c>
    </row>
    <row r="1320" s="13" customFormat="1">
      <c r="B1320" s="265"/>
      <c r="C1320" s="266"/>
      <c r="D1320" s="252" t="s">
        <v>428</v>
      </c>
      <c r="E1320" s="267" t="s">
        <v>21</v>
      </c>
      <c r="F1320" s="268" t="s">
        <v>7919</v>
      </c>
      <c r="G1320" s="266"/>
      <c r="H1320" s="269">
        <v>1920</v>
      </c>
      <c r="I1320" s="270"/>
      <c r="J1320" s="266"/>
      <c r="K1320" s="266"/>
      <c r="L1320" s="271"/>
      <c r="M1320" s="272"/>
      <c r="N1320" s="273"/>
      <c r="O1320" s="273"/>
      <c r="P1320" s="273"/>
      <c r="Q1320" s="273"/>
      <c r="R1320" s="273"/>
      <c r="S1320" s="273"/>
      <c r="T1320" s="274"/>
      <c r="AT1320" s="275" t="s">
        <v>428</v>
      </c>
      <c r="AU1320" s="275" t="s">
        <v>86</v>
      </c>
      <c r="AV1320" s="13" t="s">
        <v>86</v>
      </c>
      <c r="AW1320" s="13" t="s">
        <v>39</v>
      </c>
      <c r="AX1320" s="13" t="s">
        <v>83</v>
      </c>
      <c r="AY1320" s="275" t="s">
        <v>414</v>
      </c>
    </row>
    <row r="1321" s="1" customFormat="1" ht="16.5" customHeight="1">
      <c r="B1321" s="47"/>
      <c r="C1321" s="240" t="s">
        <v>2881</v>
      </c>
      <c r="D1321" s="240" t="s">
        <v>418</v>
      </c>
      <c r="E1321" s="241" t="s">
        <v>7920</v>
      </c>
      <c r="F1321" s="242" t="s">
        <v>7921</v>
      </c>
      <c r="G1321" s="243" t="s">
        <v>4084</v>
      </c>
      <c r="H1321" s="244">
        <v>760</v>
      </c>
      <c r="I1321" s="245"/>
      <c r="J1321" s="246">
        <f>ROUND(I1321*H1321,2)</f>
        <v>0</v>
      </c>
      <c r="K1321" s="242" t="s">
        <v>21</v>
      </c>
      <c r="L1321" s="73"/>
      <c r="M1321" s="247" t="s">
        <v>21</v>
      </c>
      <c r="N1321" s="248" t="s">
        <v>47</v>
      </c>
      <c r="O1321" s="48"/>
      <c r="P1321" s="249">
        <f>O1321*H1321</f>
        <v>0</v>
      </c>
      <c r="Q1321" s="249">
        <v>0</v>
      </c>
      <c r="R1321" s="249">
        <f>Q1321*H1321</f>
        <v>0</v>
      </c>
      <c r="S1321" s="249">
        <v>0</v>
      </c>
      <c r="T1321" s="250">
        <f>S1321*H1321</f>
        <v>0</v>
      </c>
      <c r="AR1321" s="25" t="s">
        <v>690</v>
      </c>
      <c r="AT1321" s="25" t="s">
        <v>418</v>
      </c>
      <c r="AU1321" s="25" t="s">
        <v>86</v>
      </c>
      <c r="AY1321" s="25" t="s">
        <v>414</v>
      </c>
      <c r="BE1321" s="251">
        <f>IF(N1321="základní",J1321,0)</f>
        <v>0</v>
      </c>
      <c r="BF1321" s="251">
        <f>IF(N1321="snížená",J1321,0)</f>
        <v>0</v>
      </c>
      <c r="BG1321" s="251">
        <f>IF(N1321="zákl. přenesená",J1321,0)</f>
        <v>0</v>
      </c>
      <c r="BH1321" s="251">
        <f>IF(N1321="sníž. přenesená",J1321,0)</f>
        <v>0</v>
      </c>
      <c r="BI1321" s="251">
        <f>IF(N1321="nulová",J1321,0)</f>
        <v>0</v>
      </c>
      <c r="BJ1321" s="25" t="s">
        <v>83</v>
      </c>
      <c r="BK1321" s="251">
        <f>ROUND(I1321*H1321,2)</f>
        <v>0</v>
      </c>
      <c r="BL1321" s="25" t="s">
        <v>690</v>
      </c>
      <c r="BM1321" s="25" t="s">
        <v>7922</v>
      </c>
    </row>
    <row r="1322" s="12" customFormat="1">
      <c r="B1322" s="255"/>
      <c r="C1322" s="256"/>
      <c r="D1322" s="252" t="s">
        <v>428</v>
      </c>
      <c r="E1322" s="257" t="s">
        <v>21</v>
      </c>
      <c r="F1322" s="258" t="s">
        <v>6992</v>
      </c>
      <c r="G1322" s="256"/>
      <c r="H1322" s="257" t="s">
        <v>21</v>
      </c>
      <c r="I1322" s="259"/>
      <c r="J1322" s="256"/>
      <c r="K1322" s="256"/>
      <c r="L1322" s="260"/>
      <c r="M1322" s="261"/>
      <c r="N1322" s="262"/>
      <c r="O1322" s="262"/>
      <c r="P1322" s="262"/>
      <c r="Q1322" s="262"/>
      <c r="R1322" s="262"/>
      <c r="S1322" s="262"/>
      <c r="T1322" s="263"/>
      <c r="AT1322" s="264" t="s">
        <v>428</v>
      </c>
      <c r="AU1322" s="264" t="s">
        <v>86</v>
      </c>
      <c r="AV1322" s="12" t="s">
        <v>83</v>
      </c>
      <c r="AW1322" s="12" t="s">
        <v>39</v>
      </c>
      <c r="AX1322" s="12" t="s">
        <v>76</v>
      </c>
      <c r="AY1322" s="264" t="s">
        <v>414</v>
      </c>
    </row>
    <row r="1323" s="13" customFormat="1">
      <c r="B1323" s="265"/>
      <c r="C1323" s="266"/>
      <c r="D1323" s="252" t="s">
        <v>428</v>
      </c>
      <c r="E1323" s="267" t="s">
        <v>21</v>
      </c>
      <c r="F1323" s="268" t="s">
        <v>7923</v>
      </c>
      <c r="G1323" s="266"/>
      <c r="H1323" s="269">
        <v>760</v>
      </c>
      <c r="I1323" s="270"/>
      <c r="J1323" s="266"/>
      <c r="K1323" s="266"/>
      <c r="L1323" s="271"/>
      <c r="M1323" s="272"/>
      <c r="N1323" s="273"/>
      <c r="O1323" s="273"/>
      <c r="P1323" s="273"/>
      <c r="Q1323" s="273"/>
      <c r="R1323" s="273"/>
      <c r="S1323" s="273"/>
      <c r="T1323" s="274"/>
      <c r="AT1323" s="275" t="s">
        <v>428</v>
      </c>
      <c r="AU1323" s="275" t="s">
        <v>86</v>
      </c>
      <c r="AV1323" s="13" t="s">
        <v>86</v>
      </c>
      <c r="AW1323" s="13" t="s">
        <v>39</v>
      </c>
      <c r="AX1323" s="13" t="s">
        <v>76</v>
      </c>
      <c r="AY1323" s="275" t="s">
        <v>414</v>
      </c>
    </row>
    <row r="1324" s="15" customFormat="1">
      <c r="B1324" s="287"/>
      <c r="C1324" s="288"/>
      <c r="D1324" s="252" t="s">
        <v>428</v>
      </c>
      <c r="E1324" s="289" t="s">
        <v>21</v>
      </c>
      <c r="F1324" s="290" t="s">
        <v>235</v>
      </c>
      <c r="G1324" s="288"/>
      <c r="H1324" s="291">
        <v>760</v>
      </c>
      <c r="I1324" s="292"/>
      <c r="J1324" s="288"/>
      <c r="K1324" s="288"/>
      <c r="L1324" s="293"/>
      <c r="M1324" s="294"/>
      <c r="N1324" s="295"/>
      <c r="O1324" s="295"/>
      <c r="P1324" s="295"/>
      <c r="Q1324" s="295"/>
      <c r="R1324" s="295"/>
      <c r="S1324" s="295"/>
      <c r="T1324" s="296"/>
      <c r="AT1324" s="297" t="s">
        <v>428</v>
      </c>
      <c r="AU1324" s="297" t="s">
        <v>86</v>
      </c>
      <c r="AV1324" s="15" t="s">
        <v>422</v>
      </c>
      <c r="AW1324" s="15" t="s">
        <v>39</v>
      </c>
      <c r="AX1324" s="15" t="s">
        <v>83</v>
      </c>
      <c r="AY1324" s="297" t="s">
        <v>414</v>
      </c>
    </row>
    <row r="1325" s="1" customFormat="1" ht="16.5" customHeight="1">
      <c r="B1325" s="47"/>
      <c r="C1325" s="240" t="s">
        <v>2886</v>
      </c>
      <c r="D1325" s="240" t="s">
        <v>418</v>
      </c>
      <c r="E1325" s="241" t="s">
        <v>7924</v>
      </c>
      <c r="F1325" s="242" t="s">
        <v>7925</v>
      </c>
      <c r="G1325" s="243" t="s">
        <v>4084</v>
      </c>
      <c r="H1325" s="244">
        <v>345</v>
      </c>
      <c r="I1325" s="245"/>
      <c r="J1325" s="246">
        <f>ROUND(I1325*H1325,2)</f>
        <v>0</v>
      </c>
      <c r="K1325" s="242" t="s">
        <v>21</v>
      </c>
      <c r="L1325" s="73"/>
      <c r="M1325" s="247" t="s">
        <v>21</v>
      </c>
      <c r="N1325" s="248" t="s">
        <v>47</v>
      </c>
      <c r="O1325" s="48"/>
      <c r="P1325" s="249">
        <f>O1325*H1325</f>
        <v>0</v>
      </c>
      <c r="Q1325" s="249">
        <v>0</v>
      </c>
      <c r="R1325" s="249">
        <f>Q1325*H1325</f>
        <v>0</v>
      </c>
      <c r="S1325" s="249">
        <v>0</v>
      </c>
      <c r="T1325" s="250">
        <f>S1325*H1325</f>
        <v>0</v>
      </c>
      <c r="AR1325" s="25" t="s">
        <v>690</v>
      </c>
      <c r="AT1325" s="25" t="s">
        <v>418</v>
      </c>
      <c r="AU1325" s="25" t="s">
        <v>86</v>
      </c>
      <c r="AY1325" s="25" t="s">
        <v>414</v>
      </c>
      <c r="BE1325" s="251">
        <f>IF(N1325="základní",J1325,0)</f>
        <v>0</v>
      </c>
      <c r="BF1325" s="251">
        <f>IF(N1325="snížená",J1325,0)</f>
        <v>0</v>
      </c>
      <c r="BG1325" s="251">
        <f>IF(N1325="zákl. přenesená",J1325,0)</f>
        <v>0</v>
      </c>
      <c r="BH1325" s="251">
        <f>IF(N1325="sníž. přenesená",J1325,0)</f>
        <v>0</v>
      </c>
      <c r="BI1325" s="251">
        <f>IF(N1325="nulová",J1325,0)</f>
        <v>0</v>
      </c>
      <c r="BJ1325" s="25" t="s">
        <v>83</v>
      </c>
      <c r="BK1325" s="251">
        <f>ROUND(I1325*H1325,2)</f>
        <v>0</v>
      </c>
      <c r="BL1325" s="25" t="s">
        <v>690</v>
      </c>
      <c r="BM1325" s="25" t="s">
        <v>7926</v>
      </c>
    </row>
    <row r="1326" s="12" customFormat="1">
      <c r="B1326" s="255"/>
      <c r="C1326" s="256"/>
      <c r="D1326" s="252" t="s">
        <v>428</v>
      </c>
      <c r="E1326" s="257" t="s">
        <v>21</v>
      </c>
      <c r="F1326" s="258" t="s">
        <v>6992</v>
      </c>
      <c r="G1326" s="256"/>
      <c r="H1326" s="257" t="s">
        <v>21</v>
      </c>
      <c r="I1326" s="259"/>
      <c r="J1326" s="256"/>
      <c r="K1326" s="256"/>
      <c r="L1326" s="260"/>
      <c r="M1326" s="261"/>
      <c r="N1326" s="262"/>
      <c r="O1326" s="262"/>
      <c r="P1326" s="262"/>
      <c r="Q1326" s="262"/>
      <c r="R1326" s="262"/>
      <c r="S1326" s="262"/>
      <c r="T1326" s="263"/>
      <c r="AT1326" s="264" t="s">
        <v>428</v>
      </c>
      <c r="AU1326" s="264" t="s">
        <v>86</v>
      </c>
      <c r="AV1326" s="12" t="s">
        <v>83</v>
      </c>
      <c r="AW1326" s="12" t="s">
        <v>39</v>
      </c>
      <c r="AX1326" s="12" t="s">
        <v>76</v>
      </c>
      <c r="AY1326" s="264" t="s">
        <v>414</v>
      </c>
    </row>
    <row r="1327" s="13" customFormat="1">
      <c r="B1327" s="265"/>
      <c r="C1327" s="266"/>
      <c r="D1327" s="252" t="s">
        <v>428</v>
      </c>
      <c r="E1327" s="267" t="s">
        <v>21</v>
      </c>
      <c r="F1327" s="268" t="s">
        <v>7927</v>
      </c>
      <c r="G1327" s="266"/>
      <c r="H1327" s="269">
        <v>345</v>
      </c>
      <c r="I1327" s="270"/>
      <c r="J1327" s="266"/>
      <c r="K1327" s="266"/>
      <c r="L1327" s="271"/>
      <c r="M1327" s="272"/>
      <c r="N1327" s="273"/>
      <c r="O1327" s="273"/>
      <c r="P1327" s="273"/>
      <c r="Q1327" s="273"/>
      <c r="R1327" s="273"/>
      <c r="S1327" s="273"/>
      <c r="T1327" s="274"/>
      <c r="AT1327" s="275" t="s">
        <v>428</v>
      </c>
      <c r="AU1327" s="275" t="s">
        <v>86</v>
      </c>
      <c r="AV1327" s="13" t="s">
        <v>86</v>
      </c>
      <c r="AW1327" s="13" t="s">
        <v>39</v>
      </c>
      <c r="AX1327" s="13" t="s">
        <v>83</v>
      </c>
      <c r="AY1327" s="275" t="s">
        <v>414</v>
      </c>
    </row>
    <row r="1328" s="1" customFormat="1" ht="16.5" customHeight="1">
      <c r="B1328" s="47"/>
      <c r="C1328" s="240" t="s">
        <v>2891</v>
      </c>
      <c r="D1328" s="240" t="s">
        <v>418</v>
      </c>
      <c r="E1328" s="241" t="s">
        <v>7928</v>
      </c>
      <c r="F1328" s="242" t="s">
        <v>7929</v>
      </c>
      <c r="G1328" s="243" t="s">
        <v>4084</v>
      </c>
      <c r="H1328" s="244">
        <v>490</v>
      </c>
      <c r="I1328" s="245"/>
      <c r="J1328" s="246">
        <f>ROUND(I1328*H1328,2)</f>
        <v>0</v>
      </c>
      <c r="K1328" s="242" t="s">
        <v>21</v>
      </c>
      <c r="L1328" s="73"/>
      <c r="M1328" s="247" t="s">
        <v>21</v>
      </c>
      <c r="N1328" s="248" t="s">
        <v>47</v>
      </c>
      <c r="O1328" s="48"/>
      <c r="P1328" s="249">
        <f>O1328*H1328</f>
        <v>0</v>
      </c>
      <c r="Q1328" s="249">
        <v>0</v>
      </c>
      <c r="R1328" s="249">
        <f>Q1328*H1328</f>
        <v>0</v>
      </c>
      <c r="S1328" s="249">
        <v>0</v>
      </c>
      <c r="T1328" s="250">
        <f>S1328*H1328</f>
        <v>0</v>
      </c>
      <c r="AR1328" s="25" t="s">
        <v>690</v>
      </c>
      <c r="AT1328" s="25" t="s">
        <v>418</v>
      </c>
      <c r="AU1328" s="25" t="s">
        <v>86</v>
      </c>
      <c r="AY1328" s="25" t="s">
        <v>414</v>
      </c>
      <c r="BE1328" s="251">
        <f>IF(N1328="základní",J1328,0)</f>
        <v>0</v>
      </c>
      <c r="BF1328" s="251">
        <f>IF(N1328="snížená",J1328,0)</f>
        <v>0</v>
      </c>
      <c r="BG1328" s="251">
        <f>IF(N1328="zákl. přenesená",J1328,0)</f>
        <v>0</v>
      </c>
      <c r="BH1328" s="251">
        <f>IF(N1328="sníž. přenesená",J1328,0)</f>
        <v>0</v>
      </c>
      <c r="BI1328" s="251">
        <f>IF(N1328="nulová",J1328,0)</f>
        <v>0</v>
      </c>
      <c r="BJ1328" s="25" t="s">
        <v>83</v>
      </c>
      <c r="BK1328" s="251">
        <f>ROUND(I1328*H1328,2)</f>
        <v>0</v>
      </c>
      <c r="BL1328" s="25" t="s">
        <v>690</v>
      </c>
      <c r="BM1328" s="25" t="s">
        <v>7930</v>
      </c>
    </row>
    <row r="1329" s="12" customFormat="1">
      <c r="B1329" s="255"/>
      <c r="C1329" s="256"/>
      <c r="D1329" s="252" t="s">
        <v>428</v>
      </c>
      <c r="E1329" s="257" t="s">
        <v>21</v>
      </c>
      <c r="F1329" s="258" t="s">
        <v>6992</v>
      </c>
      <c r="G1329" s="256"/>
      <c r="H1329" s="257" t="s">
        <v>21</v>
      </c>
      <c r="I1329" s="259"/>
      <c r="J1329" s="256"/>
      <c r="K1329" s="256"/>
      <c r="L1329" s="260"/>
      <c r="M1329" s="261"/>
      <c r="N1329" s="262"/>
      <c r="O1329" s="262"/>
      <c r="P1329" s="262"/>
      <c r="Q1329" s="262"/>
      <c r="R1329" s="262"/>
      <c r="S1329" s="262"/>
      <c r="T1329" s="263"/>
      <c r="AT1329" s="264" t="s">
        <v>428</v>
      </c>
      <c r="AU1329" s="264" t="s">
        <v>86</v>
      </c>
      <c r="AV1329" s="12" t="s">
        <v>83</v>
      </c>
      <c r="AW1329" s="12" t="s">
        <v>39</v>
      </c>
      <c r="AX1329" s="12" t="s">
        <v>76</v>
      </c>
      <c r="AY1329" s="264" t="s">
        <v>414</v>
      </c>
    </row>
    <row r="1330" s="13" customFormat="1">
      <c r="B1330" s="265"/>
      <c r="C1330" s="266"/>
      <c r="D1330" s="252" t="s">
        <v>428</v>
      </c>
      <c r="E1330" s="267" t="s">
        <v>21</v>
      </c>
      <c r="F1330" s="268" t="s">
        <v>3691</v>
      </c>
      <c r="G1330" s="266"/>
      <c r="H1330" s="269">
        <v>490</v>
      </c>
      <c r="I1330" s="270"/>
      <c r="J1330" s="266"/>
      <c r="K1330" s="266"/>
      <c r="L1330" s="271"/>
      <c r="M1330" s="272"/>
      <c r="N1330" s="273"/>
      <c r="O1330" s="273"/>
      <c r="P1330" s="273"/>
      <c r="Q1330" s="273"/>
      <c r="R1330" s="273"/>
      <c r="S1330" s="273"/>
      <c r="T1330" s="274"/>
      <c r="AT1330" s="275" t="s">
        <v>428</v>
      </c>
      <c r="AU1330" s="275" t="s">
        <v>86</v>
      </c>
      <c r="AV1330" s="13" t="s">
        <v>86</v>
      </c>
      <c r="AW1330" s="13" t="s">
        <v>39</v>
      </c>
      <c r="AX1330" s="13" t="s">
        <v>76</v>
      </c>
      <c r="AY1330" s="275" t="s">
        <v>414</v>
      </c>
    </row>
    <row r="1331" s="15" customFormat="1">
      <c r="B1331" s="287"/>
      <c r="C1331" s="288"/>
      <c r="D1331" s="252" t="s">
        <v>428</v>
      </c>
      <c r="E1331" s="289" t="s">
        <v>21</v>
      </c>
      <c r="F1331" s="290" t="s">
        <v>235</v>
      </c>
      <c r="G1331" s="288"/>
      <c r="H1331" s="291">
        <v>490</v>
      </c>
      <c r="I1331" s="292"/>
      <c r="J1331" s="288"/>
      <c r="K1331" s="288"/>
      <c r="L1331" s="293"/>
      <c r="M1331" s="294"/>
      <c r="N1331" s="295"/>
      <c r="O1331" s="295"/>
      <c r="P1331" s="295"/>
      <c r="Q1331" s="295"/>
      <c r="R1331" s="295"/>
      <c r="S1331" s="295"/>
      <c r="T1331" s="296"/>
      <c r="AT1331" s="297" t="s">
        <v>428</v>
      </c>
      <c r="AU1331" s="297" t="s">
        <v>86</v>
      </c>
      <c r="AV1331" s="15" t="s">
        <v>422</v>
      </c>
      <c r="AW1331" s="15" t="s">
        <v>39</v>
      </c>
      <c r="AX1331" s="15" t="s">
        <v>83</v>
      </c>
      <c r="AY1331" s="297" t="s">
        <v>414</v>
      </c>
    </row>
    <row r="1332" s="1" customFormat="1" ht="16.5" customHeight="1">
      <c r="B1332" s="47"/>
      <c r="C1332" s="240" t="s">
        <v>2896</v>
      </c>
      <c r="D1332" s="240" t="s">
        <v>418</v>
      </c>
      <c r="E1332" s="241" t="s">
        <v>7931</v>
      </c>
      <c r="F1332" s="242" t="s">
        <v>7932</v>
      </c>
      <c r="G1332" s="243" t="s">
        <v>4084</v>
      </c>
      <c r="H1332" s="244">
        <v>1180</v>
      </c>
      <c r="I1332" s="245"/>
      <c r="J1332" s="246">
        <f>ROUND(I1332*H1332,2)</f>
        <v>0</v>
      </c>
      <c r="K1332" s="242" t="s">
        <v>21</v>
      </c>
      <c r="L1332" s="73"/>
      <c r="M1332" s="247" t="s">
        <v>21</v>
      </c>
      <c r="N1332" s="248" t="s">
        <v>47</v>
      </c>
      <c r="O1332" s="48"/>
      <c r="P1332" s="249">
        <f>O1332*H1332</f>
        <v>0</v>
      </c>
      <c r="Q1332" s="249">
        <v>0</v>
      </c>
      <c r="R1332" s="249">
        <f>Q1332*H1332</f>
        <v>0</v>
      </c>
      <c r="S1332" s="249">
        <v>0</v>
      </c>
      <c r="T1332" s="250">
        <f>S1332*H1332</f>
        <v>0</v>
      </c>
      <c r="AR1332" s="25" t="s">
        <v>690</v>
      </c>
      <c r="AT1332" s="25" t="s">
        <v>418</v>
      </c>
      <c r="AU1332" s="25" t="s">
        <v>86</v>
      </c>
      <c r="AY1332" s="25" t="s">
        <v>414</v>
      </c>
      <c r="BE1332" s="251">
        <f>IF(N1332="základní",J1332,0)</f>
        <v>0</v>
      </c>
      <c r="BF1332" s="251">
        <f>IF(N1332="snížená",J1332,0)</f>
        <v>0</v>
      </c>
      <c r="BG1332" s="251">
        <f>IF(N1332="zákl. přenesená",J1332,0)</f>
        <v>0</v>
      </c>
      <c r="BH1332" s="251">
        <f>IF(N1332="sníž. přenesená",J1332,0)</f>
        <v>0</v>
      </c>
      <c r="BI1332" s="251">
        <f>IF(N1332="nulová",J1332,0)</f>
        <v>0</v>
      </c>
      <c r="BJ1332" s="25" t="s">
        <v>83</v>
      </c>
      <c r="BK1332" s="251">
        <f>ROUND(I1332*H1332,2)</f>
        <v>0</v>
      </c>
      <c r="BL1332" s="25" t="s">
        <v>690</v>
      </c>
      <c r="BM1332" s="25" t="s">
        <v>7933</v>
      </c>
    </row>
    <row r="1333" s="12" customFormat="1">
      <c r="B1333" s="255"/>
      <c r="C1333" s="256"/>
      <c r="D1333" s="252" t="s">
        <v>428</v>
      </c>
      <c r="E1333" s="257" t="s">
        <v>21</v>
      </c>
      <c r="F1333" s="258" t="s">
        <v>6992</v>
      </c>
      <c r="G1333" s="256"/>
      <c r="H1333" s="257" t="s">
        <v>21</v>
      </c>
      <c r="I1333" s="259"/>
      <c r="J1333" s="256"/>
      <c r="K1333" s="256"/>
      <c r="L1333" s="260"/>
      <c r="M1333" s="261"/>
      <c r="N1333" s="262"/>
      <c r="O1333" s="262"/>
      <c r="P1333" s="262"/>
      <c r="Q1333" s="262"/>
      <c r="R1333" s="262"/>
      <c r="S1333" s="262"/>
      <c r="T1333" s="263"/>
      <c r="AT1333" s="264" t="s">
        <v>428</v>
      </c>
      <c r="AU1333" s="264" t="s">
        <v>86</v>
      </c>
      <c r="AV1333" s="12" t="s">
        <v>83</v>
      </c>
      <c r="AW1333" s="12" t="s">
        <v>39</v>
      </c>
      <c r="AX1333" s="12" t="s">
        <v>76</v>
      </c>
      <c r="AY1333" s="264" t="s">
        <v>414</v>
      </c>
    </row>
    <row r="1334" s="13" customFormat="1">
      <c r="B1334" s="265"/>
      <c r="C1334" s="266"/>
      <c r="D1334" s="252" t="s">
        <v>428</v>
      </c>
      <c r="E1334" s="267" t="s">
        <v>21</v>
      </c>
      <c r="F1334" s="268" t="s">
        <v>7934</v>
      </c>
      <c r="G1334" s="266"/>
      <c r="H1334" s="269">
        <v>1180</v>
      </c>
      <c r="I1334" s="270"/>
      <c r="J1334" s="266"/>
      <c r="K1334" s="266"/>
      <c r="L1334" s="271"/>
      <c r="M1334" s="272"/>
      <c r="N1334" s="273"/>
      <c r="O1334" s="273"/>
      <c r="P1334" s="273"/>
      <c r="Q1334" s="273"/>
      <c r="R1334" s="273"/>
      <c r="S1334" s="273"/>
      <c r="T1334" s="274"/>
      <c r="AT1334" s="275" t="s">
        <v>428</v>
      </c>
      <c r="AU1334" s="275" t="s">
        <v>86</v>
      </c>
      <c r="AV1334" s="13" t="s">
        <v>86</v>
      </c>
      <c r="AW1334" s="13" t="s">
        <v>39</v>
      </c>
      <c r="AX1334" s="13" t="s">
        <v>83</v>
      </c>
      <c r="AY1334" s="275" t="s">
        <v>414</v>
      </c>
    </row>
    <row r="1335" s="1" customFormat="1" ht="16.5" customHeight="1">
      <c r="B1335" s="47"/>
      <c r="C1335" s="240" t="s">
        <v>2901</v>
      </c>
      <c r="D1335" s="240" t="s">
        <v>418</v>
      </c>
      <c r="E1335" s="241" t="s">
        <v>7935</v>
      </c>
      <c r="F1335" s="242" t="s">
        <v>7936</v>
      </c>
      <c r="G1335" s="243" t="s">
        <v>7937</v>
      </c>
      <c r="H1335" s="244">
        <v>24</v>
      </c>
      <c r="I1335" s="245"/>
      <c r="J1335" s="246">
        <f>ROUND(I1335*H1335,2)</f>
        <v>0</v>
      </c>
      <c r="K1335" s="242" t="s">
        <v>21</v>
      </c>
      <c r="L1335" s="73"/>
      <c r="M1335" s="247" t="s">
        <v>21</v>
      </c>
      <c r="N1335" s="248" t="s">
        <v>47</v>
      </c>
      <c r="O1335" s="48"/>
      <c r="P1335" s="249">
        <f>O1335*H1335</f>
        <v>0</v>
      </c>
      <c r="Q1335" s="249">
        <v>0</v>
      </c>
      <c r="R1335" s="249">
        <f>Q1335*H1335</f>
        <v>0</v>
      </c>
      <c r="S1335" s="249">
        <v>0</v>
      </c>
      <c r="T1335" s="250">
        <f>S1335*H1335</f>
        <v>0</v>
      </c>
      <c r="AR1335" s="25" t="s">
        <v>690</v>
      </c>
      <c r="AT1335" s="25" t="s">
        <v>418</v>
      </c>
      <c r="AU1335" s="25" t="s">
        <v>86</v>
      </c>
      <c r="AY1335" s="25" t="s">
        <v>414</v>
      </c>
      <c r="BE1335" s="251">
        <f>IF(N1335="základní",J1335,0)</f>
        <v>0</v>
      </c>
      <c r="BF1335" s="251">
        <f>IF(N1335="snížená",J1335,0)</f>
        <v>0</v>
      </c>
      <c r="BG1335" s="251">
        <f>IF(N1335="zákl. přenesená",J1335,0)</f>
        <v>0</v>
      </c>
      <c r="BH1335" s="251">
        <f>IF(N1335="sníž. přenesená",J1335,0)</f>
        <v>0</v>
      </c>
      <c r="BI1335" s="251">
        <f>IF(N1335="nulová",J1335,0)</f>
        <v>0</v>
      </c>
      <c r="BJ1335" s="25" t="s">
        <v>83</v>
      </c>
      <c r="BK1335" s="251">
        <f>ROUND(I1335*H1335,2)</f>
        <v>0</v>
      </c>
      <c r="BL1335" s="25" t="s">
        <v>690</v>
      </c>
      <c r="BM1335" s="25" t="s">
        <v>7938</v>
      </c>
    </row>
    <row r="1336" s="12" customFormat="1">
      <c r="B1336" s="255"/>
      <c r="C1336" s="256"/>
      <c r="D1336" s="252" t="s">
        <v>428</v>
      </c>
      <c r="E1336" s="257" t="s">
        <v>21</v>
      </c>
      <c r="F1336" s="258" t="s">
        <v>6992</v>
      </c>
      <c r="G1336" s="256"/>
      <c r="H1336" s="257" t="s">
        <v>21</v>
      </c>
      <c r="I1336" s="259"/>
      <c r="J1336" s="256"/>
      <c r="K1336" s="256"/>
      <c r="L1336" s="260"/>
      <c r="M1336" s="261"/>
      <c r="N1336" s="262"/>
      <c r="O1336" s="262"/>
      <c r="P1336" s="262"/>
      <c r="Q1336" s="262"/>
      <c r="R1336" s="262"/>
      <c r="S1336" s="262"/>
      <c r="T1336" s="263"/>
      <c r="AT1336" s="264" t="s">
        <v>428</v>
      </c>
      <c r="AU1336" s="264" t="s">
        <v>86</v>
      </c>
      <c r="AV1336" s="12" t="s">
        <v>83</v>
      </c>
      <c r="AW1336" s="12" t="s">
        <v>39</v>
      </c>
      <c r="AX1336" s="12" t="s">
        <v>76</v>
      </c>
      <c r="AY1336" s="264" t="s">
        <v>414</v>
      </c>
    </row>
    <row r="1337" s="13" customFormat="1">
      <c r="B1337" s="265"/>
      <c r="C1337" s="266"/>
      <c r="D1337" s="252" t="s">
        <v>428</v>
      </c>
      <c r="E1337" s="267" t="s">
        <v>21</v>
      </c>
      <c r="F1337" s="268" t="s">
        <v>744</v>
      </c>
      <c r="G1337" s="266"/>
      <c r="H1337" s="269">
        <v>24</v>
      </c>
      <c r="I1337" s="270"/>
      <c r="J1337" s="266"/>
      <c r="K1337" s="266"/>
      <c r="L1337" s="271"/>
      <c r="M1337" s="272"/>
      <c r="N1337" s="273"/>
      <c r="O1337" s="273"/>
      <c r="P1337" s="273"/>
      <c r="Q1337" s="273"/>
      <c r="R1337" s="273"/>
      <c r="S1337" s="273"/>
      <c r="T1337" s="274"/>
      <c r="AT1337" s="275" t="s">
        <v>428</v>
      </c>
      <c r="AU1337" s="275" t="s">
        <v>86</v>
      </c>
      <c r="AV1337" s="13" t="s">
        <v>86</v>
      </c>
      <c r="AW1337" s="13" t="s">
        <v>39</v>
      </c>
      <c r="AX1337" s="13" t="s">
        <v>76</v>
      </c>
      <c r="AY1337" s="275" t="s">
        <v>414</v>
      </c>
    </row>
    <row r="1338" s="15" customFormat="1">
      <c r="B1338" s="287"/>
      <c r="C1338" s="288"/>
      <c r="D1338" s="252" t="s">
        <v>428</v>
      </c>
      <c r="E1338" s="289" t="s">
        <v>21</v>
      </c>
      <c r="F1338" s="290" t="s">
        <v>235</v>
      </c>
      <c r="G1338" s="288"/>
      <c r="H1338" s="291">
        <v>24</v>
      </c>
      <c r="I1338" s="292"/>
      <c r="J1338" s="288"/>
      <c r="K1338" s="288"/>
      <c r="L1338" s="293"/>
      <c r="M1338" s="294"/>
      <c r="N1338" s="295"/>
      <c r="O1338" s="295"/>
      <c r="P1338" s="295"/>
      <c r="Q1338" s="295"/>
      <c r="R1338" s="295"/>
      <c r="S1338" s="295"/>
      <c r="T1338" s="296"/>
      <c r="AT1338" s="297" t="s">
        <v>428</v>
      </c>
      <c r="AU1338" s="297" t="s">
        <v>86</v>
      </c>
      <c r="AV1338" s="15" t="s">
        <v>422</v>
      </c>
      <c r="AW1338" s="15" t="s">
        <v>39</v>
      </c>
      <c r="AX1338" s="15" t="s">
        <v>83</v>
      </c>
      <c r="AY1338" s="297" t="s">
        <v>414</v>
      </c>
    </row>
    <row r="1339" s="1" customFormat="1" ht="16.5" customHeight="1">
      <c r="B1339" s="47"/>
      <c r="C1339" s="240" t="s">
        <v>2906</v>
      </c>
      <c r="D1339" s="240" t="s">
        <v>418</v>
      </c>
      <c r="E1339" s="241" t="s">
        <v>7939</v>
      </c>
      <c r="F1339" s="242" t="s">
        <v>7940</v>
      </c>
      <c r="G1339" s="243" t="s">
        <v>192</v>
      </c>
      <c r="H1339" s="244">
        <v>540</v>
      </c>
      <c r="I1339" s="245"/>
      <c r="J1339" s="246">
        <f>ROUND(I1339*H1339,2)</f>
        <v>0</v>
      </c>
      <c r="K1339" s="242" t="s">
        <v>21</v>
      </c>
      <c r="L1339" s="73"/>
      <c r="M1339" s="247" t="s">
        <v>21</v>
      </c>
      <c r="N1339" s="248" t="s">
        <v>47</v>
      </c>
      <c r="O1339" s="48"/>
      <c r="P1339" s="249">
        <f>O1339*H1339</f>
        <v>0</v>
      </c>
      <c r="Q1339" s="249">
        <v>0</v>
      </c>
      <c r="R1339" s="249">
        <f>Q1339*H1339</f>
        <v>0</v>
      </c>
      <c r="S1339" s="249">
        <v>0</v>
      </c>
      <c r="T1339" s="250">
        <f>S1339*H1339</f>
        <v>0</v>
      </c>
      <c r="AR1339" s="25" t="s">
        <v>690</v>
      </c>
      <c r="AT1339" s="25" t="s">
        <v>418</v>
      </c>
      <c r="AU1339" s="25" t="s">
        <v>86</v>
      </c>
      <c r="AY1339" s="25" t="s">
        <v>414</v>
      </c>
      <c r="BE1339" s="251">
        <f>IF(N1339="základní",J1339,0)</f>
        <v>0</v>
      </c>
      <c r="BF1339" s="251">
        <f>IF(N1339="snížená",J1339,0)</f>
        <v>0</v>
      </c>
      <c r="BG1339" s="251">
        <f>IF(N1339="zákl. přenesená",J1339,0)</f>
        <v>0</v>
      </c>
      <c r="BH1339" s="251">
        <f>IF(N1339="sníž. přenesená",J1339,0)</f>
        <v>0</v>
      </c>
      <c r="BI1339" s="251">
        <f>IF(N1339="nulová",J1339,0)</f>
        <v>0</v>
      </c>
      <c r="BJ1339" s="25" t="s">
        <v>83</v>
      </c>
      <c r="BK1339" s="251">
        <f>ROUND(I1339*H1339,2)</f>
        <v>0</v>
      </c>
      <c r="BL1339" s="25" t="s">
        <v>690</v>
      </c>
      <c r="BM1339" s="25" t="s">
        <v>7941</v>
      </c>
    </row>
    <row r="1340" s="12" customFormat="1">
      <c r="B1340" s="255"/>
      <c r="C1340" s="256"/>
      <c r="D1340" s="252" t="s">
        <v>428</v>
      </c>
      <c r="E1340" s="257" t="s">
        <v>21</v>
      </c>
      <c r="F1340" s="258" t="s">
        <v>6992</v>
      </c>
      <c r="G1340" s="256"/>
      <c r="H1340" s="257" t="s">
        <v>21</v>
      </c>
      <c r="I1340" s="259"/>
      <c r="J1340" s="256"/>
      <c r="K1340" s="256"/>
      <c r="L1340" s="260"/>
      <c r="M1340" s="261"/>
      <c r="N1340" s="262"/>
      <c r="O1340" s="262"/>
      <c r="P1340" s="262"/>
      <c r="Q1340" s="262"/>
      <c r="R1340" s="262"/>
      <c r="S1340" s="262"/>
      <c r="T1340" s="263"/>
      <c r="AT1340" s="264" t="s">
        <v>428</v>
      </c>
      <c r="AU1340" s="264" t="s">
        <v>86</v>
      </c>
      <c r="AV1340" s="12" t="s">
        <v>83</v>
      </c>
      <c r="AW1340" s="12" t="s">
        <v>39</v>
      </c>
      <c r="AX1340" s="12" t="s">
        <v>76</v>
      </c>
      <c r="AY1340" s="264" t="s">
        <v>414</v>
      </c>
    </row>
    <row r="1341" s="13" customFormat="1">
      <c r="B1341" s="265"/>
      <c r="C1341" s="266"/>
      <c r="D1341" s="252" t="s">
        <v>428</v>
      </c>
      <c r="E1341" s="267" t="s">
        <v>21</v>
      </c>
      <c r="F1341" s="268" t="s">
        <v>7942</v>
      </c>
      <c r="G1341" s="266"/>
      <c r="H1341" s="269">
        <v>540</v>
      </c>
      <c r="I1341" s="270"/>
      <c r="J1341" s="266"/>
      <c r="K1341" s="266"/>
      <c r="L1341" s="271"/>
      <c r="M1341" s="272"/>
      <c r="N1341" s="273"/>
      <c r="O1341" s="273"/>
      <c r="P1341" s="273"/>
      <c r="Q1341" s="273"/>
      <c r="R1341" s="273"/>
      <c r="S1341" s="273"/>
      <c r="T1341" s="274"/>
      <c r="AT1341" s="275" t="s">
        <v>428</v>
      </c>
      <c r="AU1341" s="275" t="s">
        <v>86</v>
      </c>
      <c r="AV1341" s="13" t="s">
        <v>86</v>
      </c>
      <c r="AW1341" s="13" t="s">
        <v>39</v>
      </c>
      <c r="AX1341" s="13" t="s">
        <v>83</v>
      </c>
      <c r="AY1341" s="275" t="s">
        <v>414</v>
      </c>
    </row>
    <row r="1342" s="1" customFormat="1" ht="16.5" customHeight="1">
      <c r="B1342" s="47"/>
      <c r="C1342" s="240" t="s">
        <v>2911</v>
      </c>
      <c r="D1342" s="240" t="s">
        <v>418</v>
      </c>
      <c r="E1342" s="241" t="s">
        <v>7943</v>
      </c>
      <c r="F1342" s="242" t="s">
        <v>7358</v>
      </c>
      <c r="G1342" s="243" t="s">
        <v>4084</v>
      </c>
      <c r="H1342" s="244">
        <v>96</v>
      </c>
      <c r="I1342" s="245"/>
      <c r="J1342" s="246">
        <f>ROUND(I1342*H1342,2)</f>
        <v>0</v>
      </c>
      <c r="K1342" s="242" t="s">
        <v>21</v>
      </c>
      <c r="L1342" s="73"/>
      <c r="M1342" s="247" t="s">
        <v>21</v>
      </c>
      <c r="N1342" s="248" t="s">
        <v>47</v>
      </c>
      <c r="O1342" s="48"/>
      <c r="P1342" s="249">
        <f>O1342*H1342</f>
        <v>0</v>
      </c>
      <c r="Q1342" s="249">
        <v>0</v>
      </c>
      <c r="R1342" s="249">
        <f>Q1342*H1342</f>
        <v>0</v>
      </c>
      <c r="S1342" s="249">
        <v>0</v>
      </c>
      <c r="T1342" s="250">
        <f>S1342*H1342</f>
        <v>0</v>
      </c>
      <c r="AR1342" s="25" t="s">
        <v>690</v>
      </c>
      <c r="AT1342" s="25" t="s">
        <v>418</v>
      </c>
      <c r="AU1342" s="25" t="s">
        <v>86</v>
      </c>
      <c r="AY1342" s="25" t="s">
        <v>414</v>
      </c>
      <c r="BE1342" s="251">
        <f>IF(N1342="základní",J1342,0)</f>
        <v>0</v>
      </c>
      <c r="BF1342" s="251">
        <f>IF(N1342="snížená",J1342,0)</f>
        <v>0</v>
      </c>
      <c r="BG1342" s="251">
        <f>IF(N1342="zákl. přenesená",J1342,0)</f>
        <v>0</v>
      </c>
      <c r="BH1342" s="251">
        <f>IF(N1342="sníž. přenesená",J1342,0)</f>
        <v>0</v>
      </c>
      <c r="BI1342" s="251">
        <f>IF(N1342="nulová",J1342,0)</f>
        <v>0</v>
      </c>
      <c r="BJ1342" s="25" t="s">
        <v>83</v>
      </c>
      <c r="BK1342" s="251">
        <f>ROUND(I1342*H1342,2)</f>
        <v>0</v>
      </c>
      <c r="BL1342" s="25" t="s">
        <v>690</v>
      </c>
      <c r="BM1342" s="25" t="s">
        <v>7944</v>
      </c>
    </row>
    <row r="1343" s="12" customFormat="1">
      <c r="B1343" s="255"/>
      <c r="C1343" s="256"/>
      <c r="D1343" s="252" t="s">
        <v>428</v>
      </c>
      <c r="E1343" s="257" t="s">
        <v>21</v>
      </c>
      <c r="F1343" s="258" t="s">
        <v>6992</v>
      </c>
      <c r="G1343" s="256"/>
      <c r="H1343" s="257" t="s">
        <v>21</v>
      </c>
      <c r="I1343" s="259"/>
      <c r="J1343" s="256"/>
      <c r="K1343" s="256"/>
      <c r="L1343" s="260"/>
      <c r="M1343" s="261"/>
      <c r="N1343" s="262"/>
      <c r="O1343" s="262"/>
      <c r="P1343" s="262"/>
      <c r="Q1343" s="262"/>
      <c r="R1343" s="262"/>
      <c r="S1343" s="262"/>
      <c r="T1343" s="263"/>
      <c r="AT1343" s="264" t="s">
        <v>428</v>
      </c>
      <c r="AU1343" s="264" t="s">
        <v>86</v>
      </c>
      <c r="AV1343" s="12" t="s">
        <v>83</v>
      </c>
      <c r="AW1343" s="12" t="s">
        <v>39</v>
      </c>
      <c r="AX1343" s="12" t="s">
        <v>76</v>
      </c>
      <c r="AY1343" s="264" t="s">
        <v>414</v>
      </c>
    </row>
    <row r="1344" s="13" customFormat="1">
      <c r="B1344" s="265"/>
      <c r="C1344" s="266"/>
      <c r="D1344" s="252" t="s">
        <v>428</v>
      </c>
      <c r="E1344" s="267" t="s">
        <v>21</v>
      </c>
      <c r="F1344" s="268" t="s">
        <v>1385</v>
      </c>
      <c r="G1344" s="266"/>
      <c r="H1344" s="269">
        <v>96</v>
      </c>
      <c r="I1344" s="270"/>
      <c r="J1344" s="266"/>
      <c r="K1344" s="266"/>
      <c r="L1344" s="271"/>
      <c r="M1344" s="272"/>
      <c r="N1344" s="273"/>
      <c r="O1344" s="273"/>
      <c r="P1344" s="273"/>
      <c r="Q1344" s="273"/>
      <c r="R1344" s="273"/>
      <c r="S1344" s="273"/>
      <c r="T1344" s="274"/>
      <c r="AT1344" s="275" t="s">
        <v>428</v>
      </c>
      <c r="AU1344" s="275" t="s">
        <v>86</v>
      </c>
      <c r="AV1344" s="13" t="s">
        <v>86</v>
      </c>
      <c r="AW1344" s="13" t="s">
        <v>39</v>
      </c>
      <c r="AX1344" s="13" t="s">
        <v>76</v>
      </c>
      <c r="AY1344" s="275" t="s">
        <v>414</v>
      </c>
    </row>
    <row r="1345" s="15" customFormat="1">
      <c r="B1345" s="287"/>
      <c r="C1345" s="288"/>
      <c r="D1345" s="252" t="s">
        <v>428</v>
      </c>
      <c r="E1345" s="289" t="s">
        <v>21</v>
      </c>
      <c r="F1345" s="290" t="s">
        <v>235</v>
      </c>
      <c r="G1345" s="288"/>
      <c r="H1345" s="291">
        <v>96</v>
      </c>
      <c r="I1345" s="292"/>
      <c r="J1345" s="288"/>
      <c r="K1345" s="288"/>
      <c r="L1345" s="293"/>
      <c r="M1345" s="294"/>
      <c r="N1345" s="295"/>
      <c r="O1345" s="295"/>
      <c r="P1345" s="295"/>
      <c r="Q1345" s="295"/>
      <c r="R1345" s="295"/>
      <c r="S1345" s="295"/>
      <c r="T1345" s="296"/>
      <c r="AT1345" s="297" t="s">
        <v>428</v>
      </c>
      <c r="AU1345" s="297" t="s">
        <v>86</v>
      </c>
      <c r="AV1345" s="15" t="s">
        <v>422</v>
      </c>
      <c r="AW1345" s="15" t="s">
        <v>39</v>
      </c>
      <c r="AX1345" s="15" t="s">
        <v>83</v>
      </c>
      <c r="AY1345" s="297" t="s">
        <v>414</v>
      </c>
    </row>
    <row r="1346" s="1" customFormat="1" ht="25.5" customHeight="1">
      <c r="B1346" s="47"/>
      <c r="C1346" s="240" t="s">
        <v>2916</v>
      </c>
      <c r="D1346" s="240" t="s">
        <v>418</v>
      </c>
      <c r="E1346" s="241" t="s">
        <v>7945</v>
      </c>
      <c r="F1346" s="242" t="s">
        <v>7361</v>
      </c>
      <c r="G1346" s="243" t="s">
        <v>4084</v>
      </c>
      <c r="H1346" s="244">
        <v>142</v>
      </c>
      <c r="I1346" s="245"/>
      <c r="J1346" s="246">
        <f>ROUND(I1346*H1346,2)</f>
        <v>0</v>
      </c>
      <c r="K1346" s="242" t="s">
        <v>21</v>
      </c>
      <c r="L1346" s="73"/>
      <c r="M1346" s="247" t="s">
        <v>21</v>
      </c>
      <c r="N1346" s="248" t="s">
        <v>47</v>
      </c>
      <c r="O1346" s="48"/>
      <c r="P1346" s="249">
        <f>O1346*H1346</f>
        <v>0</v>
      </c>
      <c r="Q1346" s="249">
        <v>0</v>
      </c>
      <c r="R1346" s="249">
        <f>Q1346*H1346</f>
        <v>0</v>
      </c>
      <c r="S1346" s="249">
        <v>0</v>
      </c>
      <c r="T1346" s="250">
        <f>S1346*H1346</f>
        <v>0</v>
      </c>
      <c r="AR1346" s="25" t="s">
        <v>690</v>
      </c>
      <c r="AT1346" s="25" t="s">
        <v>418</v>
      </c>
      <c r="AU1346" s="25" t="s">
        <v>86</v>
      </c>
      <c r="AY1346" s="25" t="s">
        <v>414</v>
      </c>
      <c r="BE1346" s="251">
        <f>IF(N1346="základní",J1346,0)</f>
        <v>0</v>
      </c>
      <c r="BF1346" s="251">
        <f>IF(N1346="snížená",J1346,0)</f>
        <v>0</v>
      </c>
      <c r="BG1346" s="251">
        <f>IF(N1346="zákl. přenesená",J1346,0)</f>
        <v>0</v>
      </c>
      <c r="BH1346" s="251">
        <f>IF(N1346="sníž. přenesená",J1346,0)</f>
        <v>0</v>
      </c>
      <c r="BI1346" s="251">
        <f>IF(N1346="nulová",J1346,0)</f>
        <v>0</v>
      </c>
      <c r="BJ1346" s="25" t="s">
        <v>83</v>
      </c>
      <c r="BK1346" s="251">
        <f>ROUND(I1346*H1346,2)</f>
        <v>0</v>
      </c>
      <c r="BL1346" s="25" t="s">
        <v>690</v>
      </c>
      <c r="BM1346" s="25" t="s">
        <v>7946</v>
      </c>
    </row>
    <row r="1347" s="12" customFormat="1">
      <c r="B1347" s="255"/>
      <c r="C1347" s="256"/>
      <c r="D1347" s="252" t="s">
        <v>428</v>
      </c>
      <c r="E1347" s="257" t="s">
        <v>21</v>
      </c>
      <c r="F1347" s="258" t="s">
        <v>6992</v>
      </c>
      <c r="G1347" s="256"/>
      <c r="H1347" s="257" t="s">
        <v>21</v>
      </c>
      <c r="I1347" s="259"/>
      <c r="J1347" s="256"/>
      <c r="K1347" s="256"/>
      <c r="L1347" s="260"/>
      <c r="M1347" s="261"/>
      <c r="N1347" s="262"/>
      <c r="O1347" s="262"/>
      <c r="P1347" s="262"/>
      <c r="Q1347" s="262"/>
      <c r="R1347" s="262"/>
      <c r="S1347" s="262"/>
      <c r="T1347" s="263"/>
      <c r="AT1347" s="264" t="s">
        <v>428</v>
      </c>
      <c r="AU1347" s="264" t="s">
        <v>86</v>
      </c>
      <c r="AV1347" s="12" t="s">
        <v>83</v>
      </c>
      <c r="AW1347" s="12" t="s">
        <v>39</v>
      </c>
      <c r="AX1347" s="12" t="s">
        <v>76</v>
      </c>
      <c r="AY1347" s="264" t="s">
        <v>414</v>
      </c>
    </row>
    <row r="1348" s="13" customFormat="1">
      <c r="B1348" s="265"/>
      <c r="C1348" s="266"/>
      <c r="D1348" s="252" t="s">
        <v>428</v>
      </c>
      <c r="E1348" s="267" t="s">
        <v>21</v>
      </c>
      <c r="F1348" s="268" t="s">
        <v>1690</v>
      </c>
      <c r="G1348" s="266"/>
      <c r="H1348" s="269">
        <v>142</v>
      </c>
      <c r="I1348" s="270"/>
      <c r="J1348" s="266"/>
      <c r="K1348" s="266"/>
      <c r="L1348" s="271"/>
      <c r="M1348" s="272"/>
      <c r="N1348" s="273"/>
      <c r="O1348" s="273"/>
      <c r="P1348" s="273"/>
      <c r="Q1348" s="273"/>
      <c r="R1348" s="273"/>
      <c r="S1348" s="273"/>
      <c r="T1348" s="274"/>
      <c r="AT1348" s="275" t="s">
        <v>428</v>
      </c>
      <c r="AU1348" s="275" t="s">
        <v>86</v>
      </c>
      <c r="AV1348" s="13" t="s">
        <v>86</v>
      </c>
      <c r="AW1348" s="13" t="s">
        <v>39</v>
      </c>
      <c r="AX1348" s="13" t="s">
        <v>83</v>
      </c>
      <c r="AY1348" s="275" t="s">
        <v>414</v>
      </c>
    </row>
    <row r="1349" s="1" customFormat="1" ht="25.5" customHeight="1">
      <c r="B1349" s="47"/>
      <c r="C1349" s="240" t="s">
        <v>2921</v>
      </c>
      <c r="D1349" s="240" t="s">
        <v>418</v>
      </c>
      <c r="E1349" s="241" t="s">
        <v>7947</v>
      </c>
      <c r="F1349" s="242" t="s">
        <v>7364</v>
      </c>
      <c r="G1349" s="243" t="s">
        <v>4084</v>
      </c>
      <c r="H1349" s="244">
        <v>16</v>
      </c>
      <c r="I1349" s="245"/>
      <c r="J1349" s="246">
        <f>ROUND(I1349*H1349,2)</f>
        <v>0</v>
      </c>
      <c r="K1349" s="242" t="s">
        <v>21</v>
      </c>
      <c r="L1349" s="73"/>
      <c r="M1349" s="247" t="s">
        <v>21</v>
      </c>
      <c r="N1349" s="248" t="s">
        <v>47</v>
      </c>
      <c r="O1349" s="48"/>
      <c r="P1349" s="249">
        <f>O1349*H1349</f>
        <v>0</v>
      </c>
      <c r="Q1349" s="249">
        <v>0</v>
      </c>
      <c r="R1349" s="249">
        <f>Q1349*H1349</f>
        <v>0</v>
      </c>
      <c r="S1349" s="249">
        <v>0</v>
      </c>
      <c r="T1349" s="250">
        <f>S1349*H1349</f>
        <v>0</v>
      </c>
      <c r="AR1349" s="25" t="s">
        <v>690</v>
      </c>
      <c r="AT1349" s="25" t="s">
        <v>418</v>
      </c>
      <c r="AU1349" s="25" t="s">
        <v>86</v>
      </c>
      <c r="AY1349" s="25" t="s">
        <v>414</v>
      </c>
      <c r="BE1349" s="251">
        <f>IF(N1349="základní",J1349,0)</f>
        <v>0</v>
      </c>
      <c r="BF1349" s="251">
        <f>IF(N1349="snížená",J1349,0)</f>
        <v>0</v>
      </c>
      <c r="BG1349" s="251">
        <f>IF(N1349="zákl. přenesená",J1349,0)</f>
        <v>0</v>
      </c>
      <c r="BH1349" s="251">
        <f>IF(N1349="sníž. přenesená",J1349,0)</f>
        <v>0</v>
      </c>
      <c r="BI1349" s="251">
        <f>IF(N1349="nulová",J1349,0)</f>
        <v>0</v>
      </c>
      <c r="BJ1349" s="25" t="s">
        <v>83</v>
      </c>
      <c r="BK1349" s="251">
        <f>ROUND(I1349*H1349,2)</f>
        <v>0</v>
      </c>
      <c r="BL1349" s="25" t="s">
        <v>690</v>
      </c>
      <c r="BM1349" s="25" t="s">
        <v>7948</v>
      </c>
    </row>
    <row r="1350" s="12" customFormat="1">
      <c r="B1350" s="255"/>
      <c r="C1350" s="256"/>
      <c r="D1350" s="252" t="s">
        <v>428</v>
      </c>
      <c r="E1350" s="257" t="s">
        <v>21</v>
      </c>
      <c r="F1350" s="258" t="s">
        <v>6992</v>
      </c>
      <c r="G1350" s="256"/>
      <c r="H1350" s="257" t="s">
        <v>21</v>
      </c>
      <c r="I1350" s="259"/>
      <c r="J1350" s="256"/>
      <c r="K1350" s="256"/>
      <c r="L1350" s="260"/>
      <c r="M1350" s="261"/>
      <c r="N1350" s="262"/>
      <c r="O1350" s="262"/>
      <c r="P1350" s="262"/>
      <c r="Q1350" s="262"/>
      <c r="R1350" s="262"/>
      <c r="S1350" s="262"/>
      <c r="T1350" s="263"/>
      <c r="AT1350" s="264" t="s">
        <v>428</v>
      </c>
      <c r="AU1350" s="264" t="s">
        <v>86</v>
      </c>
      <c r="AV1350" s="12" t="s">
        <v>83</v>
      </c>
      <c r="AW1350" s="12" t="s">
        <v>39</v>
      </c>
      <c r="AX1350" s="12" t="s">
        <v>76</v>
      </c>
      <c r="AY1350" s="264" t="s">
        <v>414</v>
      </c>
    </row>
    <row r="1351" s="13" customFormat="1">
      <c r="B1351" s="265"/>
      <c r="C1351" s="266"/>
      <c r="D1351" s="252" t="s">
        <v>428</v>
      </c>
      <c r="E1351" s="267" t="s">
        <v>21</v>
      </c>
      <c r="F1351" s="268" t="s">
        <v>690</v>
      </c>
      <c r="G1351" s="266"/>
      <c r="H1351" s="269">
        <v>16</v>
      </c>
      <c r="I1351" s="270"/>
      <c r="J1351" s="266"/>
      <c r="K1351" s="266"/>
      <c r="L1351" s="271"/>
      <c r="M1351" s="272"/>
      <c r="N1351" s="273"/>
      <c r="O1351" s="273"/>
      <c r="P1351" s="273"/>
      <c r="Q1351" s="273"/>
      <c r="R1351" s="273"/>
      <c r="S1351" s="273"/>
      <c r="T1351" s="274"/>
      <c r="AT1351" s="275" t="s">
        <v>428</v>
      </c>
      <c r="AU1351" s="275" t="s">
        <v>86</v>
      </c>
      <c r="AV1351" s="13" t="s">
        <v>86</v>
      </c>
      <c r="AW1351" s="13" t="s">
        <v>39</v>
      </c>
      <c r="AX1351" s="13" t="s">
        <v>76</v>
      </c>
      <c r="AY1351" s="275" t="s">
        <v>414</v>
      </c>
    </row>
    <row r="1352" s="15" customFormat="1">
      <c r="B1352" s="287"/>
      <c r="C1352" s="288"/>
      <c r="D1352" s="252" t="s">
        <v>428</v>
      </c>
      <c r="E1352" s="289" t="s">
        <v>21</v>
      </c>
      <c r="F1352" s="290" t="s">
        <v>235</v>
      </c>
      <c r="G1352" s="288"/>
      <c r="H1352" s="291">
        <v>16</v>
      </c>
      <c r="I1352" s="292"/>
      <c r="J1352" s="288"/>
      <c r="K1352" s="288"/>
      <c r="L1352" s="293"/>
      <c r="M1352" s="294"/>
      <c r="N1352" s="295"/>
      <c r="O1352" s="295"/>
      <c r="P1352" s="295"/>
      <c r="Q1352" s="295"/>
      <c r="R1352" s="295"/>
      <c r="S1352" s="295"/>
      <c r="T1352" s="296"/>
      <c r="AT1352" s="297" t="s">
        <v>428</v>
      </c>
      <c r="AU1352" s="297" t="s">
        <v>86</v>
      </c>
      <c r="AV1352" s="15" t="s">
        <v>422</v>
      </c>
      <c r="AW1352" s="15" t="s">
        <v>39</v>
      </c>
      <c r="AX1352" s="15" t="s">
        <v>83</v>
      </c>
      <c r="AY1352" s="297" t="s">
        <v>414</v>
      </c>
    </row>
    <row r="1353" s="1" customFormat="1" ht="16.5" customHeight="1">
      <c r="B1353" s="47"/>
      <c r="C1353" s="240" t="s">
        <v>2926</v>
      </c>
      <c r="D1353" s="240" t="s">
        <v>418</v>
      </c>
      <c r="E1353" s="241" t="s">
        <v>7949</v>
      </c>
      <c r="F1353" s="242" t="s">
        <v>7950</v>
      </c>
      <c r="G1353" s="243" t="s">
        <v>7937</v>
      </c>
      <c r="H1353" s="244">
        <v>768</v>
      </c>
      <c r="I1353" s="245"/>
      <c r="J1353" s="246">
        <f>ROUND(I1353*H1353,2)</f>
        <v>0</v>
      </c>
      <c r="K1353" s="242" t="s">
        <v>21</v>
      </c>
      <c r="L1353" s="73"/>
      <c r="M1353" s="247" t="s">
        <v>21</v>
      </c>
      <c r="N1353" s="248" t="s">
        <v>47</v>
      </c>
      <c r="O1353" s="48"/>
      <c r="P1353" s="249">
        <f>O1353*H1353</f>
        <v>0</v>
      </c>
      <c r="Q1353" s="249">
        <v>0</v>
      </c>
      <c r="R1353" s="249">
        <f>Q1353*H1353</f>
        <v>0</v>
      </c>
      <c r="S1353" s="249">
        <v>0</v>
      </c>
      <c r="T1353" s="250">
        <f>S1353*H1353</f>
        <v>0</v>
      </c>
      <c r="AR1353" s="25" t="s">
        <v>690</v>
      </c>
      <c r="AT1353" s="25" t="s">
        <v>418</v>
      </c>
      <c r="AU1353" s="25" t="s">
        <v>86</v>
      </c>
      <c r="AY1353" s="25" t="s">
        <v>414</v>
      </c>
      <c r="BE1353" s="251">
        <f>IF(N1353="základní",J1353,0)</f>
        <v>0</v>
      </c>
      <c r="BF1353" s="251">
        <f>IF(N1353="snížená",J1353,0)</f>
        <v>0</v>
      </c>
      <c r="BG1353" s="251">
        <f>IF(N1353="zákl. přenesená",J1353,0)</f>
        <v>0</v>
      </c>
      <c r="BH1353" s="251">
        <f>IF(N1353="sníž. přenesená",J1353,0)</f>
        <v>0</v>
      </c>
      <c r="BI1353" s="251">
        <f>IF(N1353="nulová",J1353,0)</f>
        <v>0</v>
      </c>
      <c r="BJ1353" s="25" t="s">
        <v>83</v>
      </c>
      <c r="BK1353" s="251">
        <f>ROUND(I1353*H1353,2)</f>
        <v>0</v>
      </c>
      <c r="BL1353" s="25" t="s">
        <v>690</v>
      </c>
      <c r="BM1353" s="25" t="s">
        <v>7951</v>
      </c>
    </row>
    <row r="1354" s="12" customFormat="1">
      <c r="B1354" s="255"/>
      <c r="C1354" s="256"/>
      <c r="D1354" s="252" t="s">
        <v>428</v>
      </c>
      <c r="E1354" s="257" t="s">
        <v>21</v>
      </c>
      <c r="F1354" s="258" t="s">
        <v>6992</v>
      </c>
      <c r="G1354" s="256"/>
      <c r="H1354" s="257" t="s">
        <v>21</v>
      </c>
      <c r="I1354" s="259"/>
      <c r="J1354" s="256"/>
      <c r="K1354" s="256"/>
      <c r="L1354" s="260"/>
      <c r="M1354" s="261"/>
      <c r="N1354" s="262"/>
      <c r="O1354" s="262"/>
      <c r="P1354" s="262"/>
      <c r="Q1354" s="262"/>
      <c r="R1354" s="262"/>
      <c r="S1354" s="262"/>
      <c r="T1354" s="263"/>
      <c r="AT1354" s="264" t="s">
        <v>428</v>
      </c>
      <c r="AU1354" s="264" t="s">
        <v>86</v>
      </c>
      <c r="AV1354" s="12" t="s">
        <v>83</v>
      </c>
      <c r="AW1354" s="12" t="s">
        <v>39</v>
      </c>
      <c r="AX1354" s="12" t="s">
        <v>76</v>
      </c>
      <c r="AY1354" s="264" t="s">
        <v>414</v>
      </c>
    </row>
    <row r="1355" s="13" customFormat="1">
      <c r="B1355" s="265"/>
      <c r="C1355" s="266"/>
      <c r="D1355" s="252" t="s">
        <v>428</v>
      </c>
      <c r="E1355" s="267" t="s">
        <v>21</v>
      </c>
      <c r="F1355" s="268" t="s">
        <v>7952</v>
      </c>
      <c r="G1355" s="266"/>
      <c r="H1355" s="269">
        <v>768</v>
      </c>
      <c r="I1355" s="270"/>
      <c r="J1355" s="266"/>
      <c r="K1355" s="266"/>
      <c r="L1355" s="271"/>
      <c r="M1355" s="272"/>
      <c r="N1355" s="273"/>
      <c r="O1355" s="273"/>
      <c r="P1355" s="273"/>
      <c r="Q1355" s="273"/>
      <c r="R1355" s="273"/>
      <c r="S1355" s="273"/>
      <c r="T1355" s="274"/>
      <c r="AT1355" s="275" t="s">
        <v>428</v>
      </c>
      <c r="AU1355" s="275" t="s">
        <v>86</v>
      </c>
      <c r="AV1355" s="13" t="s">
        <v>86</v>
      </c>
      <c r="AW1355" s="13" t="s">
        <v>39</v>
      </c>
      <c r="AX1355" s="13" t="s">
        <v>83</v>
      </c>
      <c r="AY1355" s="275" t="s">
        <v>414</v>
      </c>
    </row>
    <row r="1356" s="1" customFormat="1" ht="16.5" customHeight="1">
      <c r="B1356" s="47"/>
      <c r="C1356" s="240" t="s">
        <v>2931</v>
      </c>
      <c r="D1356" s="240" t="s">
        <v>418</v>
      </c>
      <c r="E1356" s="241" t="s">
        <v>7953</v>
      </c>
      <c r="F1356" s="242" t="s">
        <v>7954</v>
      </c>
      <c r="G1356" s="243" t="s">
        <v>7955</v>
      </c>
      <c r="H1356" s="244">
        <v>45</v>
      </c>
      <c r="I1356" s="245"/>
      <c r="J1356" s="246">
        <f>ROUND(I1356*H1356,2)</f>
        <v>0</v>
      </c>
      <c r="K1356" s="242" t="s">
        <v>21</v>
      </c>
      <c r="L1356" s="73"/>
      <c r="M1356" s="247" t="s">
        <v>21</v>
      </c>
      <c r="N1356" s="248" t="s">
        <v>47</v>
      </c>
      <c r="O1356" s="48"/>
      <c r="P1356" s="249">
        <f>O1356*H1356</f>
        <v>0</v>
      </c>
      <c r="Q1356" s="249">
        <v>0</v>
      </c>
      <c r="R1356" s="249">
        <f>Q1356*H1356</f>
        <v>0</v>
      </c>
      <c r="S1356" s="249">
        <v>0</v>
      </c>
      <c r="T1356" s="250">
        <f>S1356*H1356</f>
        <v>0</v>
      </c>
      <c r="AR1356" s="25" t="s">
        <v>690</v>
      </c>
      <c r="AT1356" s="25" t="s">
        <v>418</v>
      </c>
      <c r="AU1356" s="25" t="s">
        <v>86</v>
      </c>
      <c r="AY1356" s="25" t="s">
        <v>414</v>
      </c>
      <c r="BE1356" s="251">
        <f>IF(N1356="základní",J1356,0)</f>
        <v>0</v>
      </c>
      <c r="BF1356" s="251">
        <f>IF(N1356="snížená",J1356,0)</f>
        <v>0</v>
      </c>
      <c r="BG1356" s="251">
        <f>IF(N1356="zákl. přenesená",J1356,0)</f>
        <v>0</v>
      </c>
      <c r="BH1356" s="251">
        <f>IF(N1356="sníž. přenesená",J1356,0)</f>
        <v>0</v>
      </c>
      <c r="BI1356" s="251">
        <f>IF(N1356="nulová",J1356,0)</f>
        <v>0</v>
      </c>
      <c r="BJ1356" s="25" t="s">
        <v>83</v>
      </c>
      <c r="BK1356" s="251">
        <f>ROUND(I1356*H1356,2)</f>
        <v>0</v>
      </c>
      <c r="BL1356" s="25" t="s">
        <v>690</v>
      </c>
      <c r="BM1356" s="25" t="s">
        <v>7956</v>
      </c>
    </row>
    <row r="1357" s="12" customFormat="1">
      <c r="B1357" s="255"/>
      <c r="C1357" s="256"/>
      <c r="D1357" s="252" t="s">
        <v>428</v>
      </c>
      <c r="E1357" s="257" t="s">
        <v>21</v>
      </c>
      <c r="F1357" s="258" t="s">
        <v>6992</v>
      </c>
      <c r="G1357" s="256"/>
      <c r="H1357" s="257" t="s">
        <v>21</v>
      </c>
      <c r="I1357" s="259"/>
      <c r="J1357" s="256"/>
      <c r="K1357" s="256"/>
      <c r="L1357" s="260"/>
      <c r="M1357" s="261"/>
      <c r="N1357" s="262"/>
      <c r="O1357" s="262"/>
      <c r="P1357" s="262"/>
      <c r="Q1357" s="262"/>
      <c r="R1357" s="262"/>
      <c r="S1357" s="262"/>
      <c r="T1357" s="263"/>
      <c r="AT1357" s="264" t="s">
        <v>428</v>
      </c>
      <c r="AU1357" s="264" t="s">
        <v>86</v>
      </c>
      <c r="AV1357" s="12" t="s">
        <v>83</v>
      </c>
      <c r="AW1357" s="12" t="s">
        <v>39</v>
      </c>
      <c r="AX1357" s="12" t="s">
        <v>76</v>
      </c>
      <c r="AY1357" s="264" t="s">
        <v>414</v>
      </c>
    </row>
    <row r="1358" s="13" customFormat="1">
      <c r="B1358" s="265"/>
      <c r="C1358" s="266"/>
      <c r="D1358" s="252" t="s">
        <v>428</v>
      </c>
      <c r="E1358" s="267" t="s">
        <v>21</v>
      </c>
      <c r="F1358" s="268" t="s">
        <v>925</v>
      </c>
      <c r="G1358" s="266"/>
      <c r="H1358" s="269">
        <v>45</v>
      </c>
      <c r="I1358" s="270"/>
      <c r="J1358" s="266"/>
      <c r="K1358" s="266"/>
      <c r="L1358" s="271"/>
      <c r="M1358" s="272"/>
      <c r="N1358" s="273"/>
      <c r="O1358" s="273"/>
      <c r="P1358" s="273"/>
      <c r="Q1358" s="273"/>
      <c r="R1358" s="273"/>
      <c r="S1358" s="273"/>
      <c r="T1358" s="274"/>
      <c r="AT1358" s="275" t="s">
        <v>428</v>
      </c>
      <c r="AU1358" s="275" t="s">
        <v>86</v>
      </c>
      <c r="AV1358" s="13" t="s">
        <v>86</v>
      </c>
      <c r="AW1358" s="13" t="s">
        <v>39</v>
      </c>
      <c r="AX1358" s="13" t="s">
        <v>76</v>
      </c>
      <c r="AY1358" s="275" t="s">
        <v>414</v>
      </c>
    </row>
    <row r="1359" s="15" customFormat="1">
      <c r="B1359" s="287"/>
      <c r="C1359" s="288"/>
      <c r="D1359" s="252" t="s">
        <v>428</v>
      </c>
      <c r="E1359" s="289" t="s">
        <v>21</v>
      </c>
      <c r="F1359" s="290" t="s">
        <v>235</v>
      </c>
      <c r="G1359" s="288"/>
      <c r="H1359" s="291">
        <v>45</v>
      </c>
      <c r="I1359" s="292"/>
      <c r="J1359" s="288"/>
      <c r="K1359" s="288"/>
      <c r="L1359" s="293"/>
      <c r="M1359" s="294"/>
      <c r="N1359" s="295"/>
      <c r="O1359" s="295"/>
      <c r="P1359" s="295"/>
      <c r="Q1359" s="295"/>
      <c r="R1359" s="295"/>
      <c r="S1359" s="295"/>
      <c r="T1359" s="296"/>
      <c r="AT1359" s="297" t="s">
        <v>428</v>
      </c>
      <c r="AU1359" s="297" t="s">
        <v>86</v>
      </c>
      <c r="AV1359" s="15" t="s">
        <v>422</v>
      </c>
      <c r="AW1359" s="15" t="s">
        <v>39</v>
      </c>
      <c r="AX1359" s="15" t="s">
        <v>83</v>
      </c>
      <c r="AY1359" s="297" t="s">
        <v>414</v>
      </c>
    </row>
    <row r="1360" s="1" customFormat="1" ht="16.5" customHeight="1">
      <c r="B1360" s="47"/>
      <c r="C1360" s="240" t="s">
        <v>2936</v>
      </c>
      <c r="D1360" s="240" t="s">
        <v>418</v>
      </c>
      <c r="E1360" s="241" t="s">
        <v>7957</v>
      </c>
      <c r="F1360" s="242" t="s">
        <v>7958</v>
      </c>
      <c r="G1360" s="243" t="s">
        <v>7937</v>
      </c>
      <c r="H1360" s="244">
        <v>320</v>
      </c>
      <c r="I1360" s="245"/>
      <c r="J1360" s="246">
        <f>ROUND(I1360*H1360,2)</f>
        <v>0</v>
      </c>
      <c r="K1360" s="242" t="s">
        <v>21</v>
      </c>
      <c r="L1360" s="73"/>
      <c r="M1360" s="247" t="s">
        <v>21</v>
      </c>
      <c r="N1360" s="248" t="s">
        <v>47</v>
      </c>
      <c r="O1360" s="48"/>
      <c r="P1360" s="249">
        <f>O1360*H1360</f>
        <v>0</v>
      </c>
      <c r="Q1360" s="249">
        <v>0</v>
      </c>
      <c r="R1360" s="249">
        <f>Q1360*H1360</f>
        <v>0</v>
      </c>
      <c r="S1360" s="249">
        <v>0</v>
      </c>
      <c r="T1360" s="250">
        <f>S1360*H1360</f>
        <v>0</v>
      </c>
      <c r="AR1360" s="25" t="s">
        <v>690</v>
      </c>
      <c r="AT1360" s="25" t="s">
        <v>418</v>
      </c>
      <c r="AU1360" s="25" t="s">
        <v>86</v>
      </c>
      <c r="AY1360" s="25" t="s">
        <v>414</v>
      </c>
      <c r="BE1360" s="251">
        <f>IF(N1360="základní",J1360,0)</f>
        <v>0</v>
      </c>
      <c r="BF1360" s="251">
        <f>IF(N1360="snížená",J1360,0)</f>
        <v>0</v>
      </c>
      <c r="BG1360" s="251">
        <f>IF(N1360="zákl. přenesená",J1360,0)</f>
        <v>0</v>
      </c>
      <c r="BH1360" s="251">
        <f>IF(N1360="sníž. přenesená",J1360,0)</f>
        <v>0</v>
      </c>
      <c r="BI1360" s="251">
        <f>IF(N1360="nulová",J1360,0)</f>
        <v>0</v>
      </c>
      <c r="BJ1360" s="25" t="s">
        <v>83</v>
      </c>
      <c r="BK1360" s="251">
        <f>ROUND(I1360*H1360,2)</f>
        <v>0</v>
      </c>
      <c r="BL1360" s="25" t="s">
        <v>690</v>
      </c>
      <c r="BM1360" s="25" t="s">
        <v>7959</v>
      </c>
    </row>
    <row r="1361" s="12" customFormat="1">
      <c r="B1361" s="255"/>
      <c r="C1361" s="256"/>
      <c r="D1361" s="252" t="s">
        <v>428</v>
      </c>
      <c r="E1361" s="257" t="s">
        <v>21</v>
      </c>
      <c r="F1361" s="258" t="s">
        <v>6992</v>
      </c>
      <c r="G1361" s="256"/>
      <c r="H1361" s="257" t="s">
        <v>21</v>
      </c>
      <c r="I1361" s="259"/>
      <c r="J1361" s="256"/>
      <c r="K1361" s="256"/>
      <c r="L1361" s="260"/>
      <c r="M1361" s="261"/>
      <c r="N1361" s="262"/>
      <c r="O1361" s="262"/>
      <c r="P1361" s="262"/>
      <c r="Q1361" s="262"/>
      <c r="R1361" s="262"/>
      <c r="S1361" s="262"/>
      <c r="T1361" s="263"/>
      <c r="AT1361" s="264" t="s">
        <v>428</v>
      </c>
      <c r="AU1361" s="264" t="s">
        <v>86</v>
      </c>
      <c r="AV1361" s="12" t="s">
        <v>83</v>
      </c>
      <c r="AW1361" s="12" t="s">
        <v>39</v>
      </c>
      <c r="AX1361" s="12" t="s">
        <v>76</v>
      </c>
      <c r="AY1361" s="264" t="s">
        <v>414</v>
      </c>
    </row>
    <row r="1362" s="13" customFormat="1">
      <c r="B1362" s="265"/>
      <c r="C1362" s="266"/>
      <c r="D1362" s="252" t="s">
        <v>428</v>
      </c>
      <c r="E1362" s="267" t="s">
        <v>21</v>
      </c>
      <c r="F1362" s="268" t="s">
        <v>2766</v>
      </c>
      <c r="G1362" s="266"/>
      <c r="H1362" s="269">
        <v>320</v>
      </c>
      <c r="I1362" s="270"/>
      <c r="J1362" s="266"/>
      <c r="K1362" s="266"/>
      <c r="L1362" s="271"/>
      <c r="M1362" s="272"/>
      <c r="N1362" s="273"/>
      <c r="O1362" s="273"/>
      <c r="P1362" s="273"/>
      <c r="Q1362" s="273"/>
      <c r="R1362" s="273"/>
      <c r="S1362" s="273"/>
      <c r="T1362" s="274"/>
      <c r="AT1362" s="275" t="s">
        <v>428</v>
      </c>
      <c r="AU1362" s="275" t="s">
        <v>86</v>
      </c>
      <c r="AV1362" s="13" t="s">
        <v>86</v>
      </c>
      <c r="AW1362" s="13" t="s">
        <v>39</v>
      </c>
      <c r="AX1362" s="13" t="s">
        <v>83</v>
      </c>
      <c r="AY1362" s="275" t="s">
        <v>414</v>
      </c>
    </row>
    <row r="1363" s="11" customFormat="1" ht="29.88" customHeight="1">
      <c r="B1363" s="224"/>
      <c r="C1363" s="225"/>
      <c r="D1363" s="226" t="s">
        <v>75</v>
      </c>
      <c r="E1363" s="238" t="s">
        <v>7960</v>
      </c>
      <c r="F1363" s="238" t="s">
        <v>7961</v>
      </c>
      <c r="G1363" s="225"/>
      <c r="H1363" s="225"/>
      <c r="I1363" s="228"/>
      <c r="J1363" s="239">
        <f>BK1363</f>
        <v>0</v>
      </c>
      <c r="K1363" s="225"/>
      <c r="L1363" s="230"/>
      <c r="M1363" s="231"/>
      <c r="N1363" s="232"/>
      <c r="O1363" s="232"/>
      <c r="P1363" s="233">
        <f>P1364+P1414+P1444+P1453+P1472+P1494+P1510+P1525+P1533+P1547+P1563+P1589+P1605+P1621+P1635+P1663+P1691+P1704+P1717+P1744+P1756+P1770+P1783+P1796+P1808+P1830+P1844+P1856+P1864+P1872+P1874+P1876+P1878+P1880</f>
        <v>0</v>
      </c>
      <c r="Q1363" s="232"/>
      <c r="R1363" s="233">
        <f>R1364+R1414+R1444+R1453+R1472+R1494+R1510+R1525+R1533+R1547+R1563+R1589+R1605+R1621+R1635+R1663+R1691+R1704+R1717+R1744+R1756+R1770+R1783+R1796+R1808+R1830+R1844+R1856+R1864+R1872+R1874+R1876+R1878+R1880</f>
        <v>0</v>
      </c>
      <c r="S1363" s="232"/>
      <c r="T1363" s="234">
        <f>T1364+T1414+T1444+T1453+T1472+T1494+T1510+T1525+T1533+T1547+T1563+T1589+T1605+T1621+T1635+T1663+T1691+T1704+T1717+T1744+T1756+T1770+T1783+T1796+T1808+T1830+T1844+T1856+T1864+T1872+T1874+T1876+T1878+T1880</f>
        <v>0</v>
      </c>
      <c r="AR1363" s="235" t="s">
        <v>86</v>
      </c>
      <c r="AT1363" s="236" t="s">
        <v>75</v>
      </c>
      <c r="AU1363" s="236" t="s">
        <v>83</v>
      </c>
      <c r="AY1363" s="235" t="s">
        <v>414</v>
      </c>
      <c r="BK1363" s="237">
        <f>BK1364+BK1414+BK1444+BK1453+BK1472+BK1494+BK1510+BK1525+BK1533+BK1547+BK1563+BK1589+BK1605+BK1621+BK1635+BK1663+BK1691+BK1704+BK1717+BK1744+BK1756+BK1770+BK1783+BK1796+BK1808+BK1830+BK1844+BK1856+BK1864+BK1872+BK1874+BK1876+BK1878+BK1880</f>
        <v>0</v>
      </c>
    </row>
    <row r="1364" s="11" customFormat="1" ht="14.88" customHeight="1">
      <c r="B1364" s="224"/>
      <c r="C1364" s="225"/>
      <c r="D1364" s="226" t="s">
        <v>75</v>
      </c>
      <c r="E1364" s="238" t="s">
        <v>7962</v>
      </c>
      <c r="F1364" s="238" t="s">
        <v>7963</v>
      </c>
      <c r="G1364" s="225"/>
      <c r="H1364" s="225"/>
      <c r="I1364" s="228"/>
      <c r="J1364" s="239">
        <f>BK1364</f>
        <v>0</v>
      </c>
      <c r="K1364" s="225"/>
      <c r="L1364" s="230"/>
      <c r="M1364" s="231"/>
      <c r="N1364" s="232"/>
      <c r="O1364" s="232"/>
      <c r="P1364" s="233">
        <f>SUM(P1365:P1413)</f>
        <v>0</v>
      </c>
      <c r="Q1364" s="232"/>
      <c r="R1364" s="233">
        <f>SUM(R1365:R1413)</f>
        <v>0</v>
      </c>
      <c r="S1364" s="232"/>
      <c r="T1364" s="234">
        <f>SUM(T1365:T1413)</f>
        <v>0</v>
      </c>
      <c r="AR1364" s="235" t="s">
        <v>86</v>
      </c>
      <c r="AT1364" s="236" t="s">
        <v>75</v>
      </c>
      <c r="AU1364" s="236" t="s">
        <v>86</v>
      </c>
      <c r="AY1364" s="235" t="s">
        <v>414</v>
      </c>
      <c r="BK1364" s="237">
        <f>SUM(BK1365:BK1413)</f>
        <v>0</v>
      </c>
    </row>
    <row r="1365" s="1" customFormat="1" ht="51" customHeight="1">
      <c r="B1365" s="47"/>
      <c r="C1365" s="298" t="s">
        <v>2941</v>
      </c>
      <c r="D1365" s="298" t="s">
        <v>841</v>
      </c>
      <c r="E1365" s="299" t="s">
        <v>7964</v>
      </c>
      <c r="F1365" s="300" t="s">
        <v>7965</v>
      </c>
      <c r="G1365" s="301" t="s">
        <v>4084</v>
      </c>
      <c r="H1365" s="302">
        <v>5</v>
      </c>
      <c r="I1365" s="303"/>
      <c r="J1365" s="304">
        <f>ROUND(I1365*H1365,2)</f>
        <v>0</v>
      </c>
      <c r="K1365" s="300" t="s">
        <v>21</v>
      </c>
      <c r="L1365" s="305"/>
      <c r="M1365" s="306" t="s">
        <v>21</v>
      </c>
      <c r="N1365" s="307" t="s">
        <v>47</v>
      </c>
      <c r="O1365" s="48"/>
      <c r="P1365" s="249">
        <f>O1365*H1365</f>
        <v>0</v>
      </c>
      <c r="Q1365" s="249">
        <v>0</v>
      </c>
      <c r="R1365" s="249">
        <f>Q1365*H1365</f>
        <v>0</v>
      </c>
      <c r="S1365" s="249">
        <v>0</v>
      </c>
      <c r="T1365" s="250">
        <f>S1365*H1365</f>
        <v>0</v>
      </c>
      <c r="AR1365" s="25" t="s">
        <v>818</v>
      </c>
      <c r="AT1365" s="25" t="s">
        <v>841</v>
      </c>
      <c r="AU1365" s="25" t="s">
        <v>394</v>
      </c>
      <c r="AY1365" s="25" t="s">
        <v>414</v>
      </c>
      <c r="BE1365" s="251">
        <f>IF(N1365="základní",J1365,0)</f>
        <v>0</v>
      </c>
      <c r="BF1365" s="251">
        <f>IF(N1365="snížená",J1365,0)</f>
        <v>0</v>
      </c>
      <c r="BG1365" s="251">
        <f>IF(N1365="zákl. přenesená",J1365,0)</f>
        <v>0</v>
      </c>
      <c r="BH1365" s="251">
        <f>IF(N1365="sníž. přenesená",J1365,0)</f>
        <v>0</v>
      </c>
      <c r="BI1365" s="251">
        <f>IF(N1365="nulová",J1365,0)</f>
        <v>0</v>
      </c>
      <c r="BJ1365" s="25" t="s">
        <v>83</v>
      </c>
      <c r="BK1365" s="251">
        <f>ROUND(I1365*H1365,2)</f>
        <v>0</v>
      </c>
      <c r="BL1365" s="25" t="s">
        <v>690</v>
      </c>
      <c r="BM1365" s="25" t="s">
        <v>7966</v>
      </c>
    </row>
    <row r="1366" s="1" customFormat="1" ht="51" customHeight="1">
      <c r="B1366" s="47"/>
      <c r="C1366" s="298" t="s">
        <v>2946</v>
      </c>
      <c r="D1366" s="298" t="s">
        <v>841</v>
      </c>
      <c r="E1366" s="299" t="s">
        <v>7967</v>
      </c>
      <c r="F1366" s="300" t="s">
        <v>7968</v>
      </c>
      <c r="G1366" s="301" t="s">
        <v>4084</v>
      </c>
      <c r="H1366" s="302">
        <v>1</v>
      </c>
      <c r="I1366" s="303"/>
      <c r="J1366" s="304">
        <f>ROUND(I1366*H1366,2)</f>
        <v>0</v>
      </c>
      <c r="K1366" s="300" t="s">
        <v>21</v>
      </c>
      <c r="L1366" s="305"/>
      <c r="M1366" s="306" t="s">
        <v>21</v>
      </c>
      <c r="N1366" s="307" t="s">
        <v>47</v>
      </c>
      <c r="O1366" s="48"/>
      <c r="P1366" s="249">
        <f>O1366*H1366</f>
        <v>0</v>
      </c>
      <c r="Q1366" s="249">
        <v>0</v>
      </c>
      <c r="R1366" s="249">
        <f>Q1366*H1366</f>
        <v>0</v>
      </c>
      <c r="S1366" s="249">
        <v>0</v>
      </c>
      <c r="T1366" s="250">
        <f>S1366*H1366</f>
        <v>0</v>
      </c>
      <c r="AR1366" s="25" t="s">
        <v>818</v>
      </c>
      <c r="AT1366" s="25" t="s">
        <v>841</v>
      </c>
      <c r="AU1366" s="25" t="s">
        <v>394</v>
      </c>
      <c r="AY1366" s="25" t="s">
        <v>414</v>
      </c>
      <c r="BE1366" s="251">
        <f>IF(N1366="základní",J1366,0)</f>
        <v>0</v>
      </c>
      <c r="BF1366" s="251">
        <f>IF(N1366="snížená",J1366,0)</f>
        <v>0</v>
      </c>
      <c r="BG1366" s="251">
        <f>IF(N1366="zákl. přenesená",J1366,0)</f>
        <v>0</v>
      </c>
      <c r="BH1366" s="251">
        <f>IF(N1366="sníž. přenesená",J1366,0)</f>
        <v>0</v>
      </c>
      <c r="BI1366" s="251">
        <f>IF(N1366="nulová",J1366,0)</f>
        <v>0</v>
      </c>
      <c r="BJ1366" s="25" t="s">
        <v>83</v>
      </c>
      <c r="BK1366" s="251">
        <f>ROUND(I1366*H1366,2)</f>
        <v>0</v>
      </c>
      <c r="BL1366" s="25" t="s">
        <v>690</v>
      </c>
      <c r="BM1366" s="25" t="s">
        <v>7969</v>
      </c>
    </row>
    <row r="1367" s="1" customFormat="1" ht="16.5" customHeight="1">
      <c r="B1367" s="47"/>
      <c r="C1367" s="298" t="s">
        <v>2951</v>
      </c>
      <c r="D1367" s="298" t="s">
        <v>841</v>
      </c>
      <c r="E1367" s="299" t="s">
        <v>7970</v>
      </c>
      <c r="F1367" s="300" t="s">
        <v>7971</v>
      </c>
      <c r="G1367" s="301" t="s">
        <v>4084</v>
      </c>
      <c r="H1367" s="302">
        <v>1</v>
      </c>
      <c r="I1367" s="303"/>
      <c r="J1367" s="304">
        <f>ROUND(I1367*H1367,2)</f>
        <v>0</v>
      </c>
      <c r="K1367" s="300" t="s">
        <v>21</v>
      </c>
      <c r="L1367" s="305"/>
      <c r="M1367" s="306" t="s">
        <v>21</v>
      </c>
      <c r="N1367" s="307" t="s">
        <v>47</v>
      </c>
      <c r="O1367" s="48"/>
      <c r="P1367" s="249">
        <f>O1367*H1367</f>
        <v>0</v>
      </c>
      <c r="Q1367" s="249">
        <v>0</v>
      </c>
      <c r="R1367" s="249">
        <f>Q1367*H1367</f>
        <v>0</v>
      </c>
      <c r="S1367" s="249">
        <v>0</v>
      </c>
      <c r="T1367" s="250">
        <f>S1367*H1367</f>
        <v>0</v>
      </c>
      <c r="AR1367" s="25" t="s">
        <v>818</v>
      </c>
      <c r="AT1367" s="25" t="s">
        <v>841</v>
      </c>
      <c r="AU1367" s="25" t="s">
        <v>394</v>
      </c>
      <c r="AY1367" s="25" t="s">
        <v>414</v>
      </c>
      <c r="BE1367" s="251">
        <f>IF(N1367="základní",J1367,0)</f>
        <v>0</v>
      </c>
      <c r="BF1367" s="251">
        <f>IF(N1367="snížená",J1367,0)</f>
        <v>0</v>
      </c>
      <c r="BG1367" s="251">
        <f>IF(N1367="zákl. přenesená",J1367,0)</f>
        <v>0</v>
      </c>
      <c r="BH1367" s="251">
        <f>IF(N1367="sníž. přenesená",J1367,0)</f>
        <v>0</v>
      </c>
      <c r="BI1367" s="251">
        <f>IF(N1367="nulová",J1367,0)</f>
        <v>0</v>
      </c>
      <c r="BJ1367" s="25" t="s">
        <v>83</v>
      </c>
      <c r="BK1367" s="251">
        <f>ROUND(I1367*H1367,2)</f>
        <v>0</v>
      </c>
      <c r="BL1367" s="25" t="s">
        <v>690</v>
      </c>
      <c r="BM1367" s="25" t="s">
        <v>7972</v>
      </c>
    </row>
    <row r="1368" s="1" customFormat="1" ht="16.5" customHeight="1">
      <c r="B1368" s="47"/>
      <c r="C1368" s="298" t="s">
        <v>2956</v>
      </c>
      <c r="D1368" s="298" t="s">
        <v>841</v>
      </c>
      <c r="E1368" s="299" t="s">
        <v>7973</v>
      </c>
      <c r="F1368" s="300" t="s">
        <v>7974</v>
      </c>
      <c r="G1368" s="301" t="s">
        <v>4084</v>
      </c>
      <c r="H1368" s="302">
        <v>1</v>
      </c>
      <c r="I1368" s="303"/>
      <c r="J1368" s="304">
        <f>ROUND(I1368*H1368,2)</f>
        <v>0</v>
      </c>
      <c r="K1368" s="300" t="s">
        <v>21</v>
      </c>
      <c r="L1368" s="305"/>
      <c r="M1368" s="306" t="s">
        <v>21</v>
      </c>
      <c r="N1368" s="307" t="s">
        <v>47</v>
      </c>
      <c r="O1368" s="48"/>
      <c r="P1368" s="249">
        <f>O1368*H1368</f>
        <v>0</v>
      </c>
      <c r="Q1368" s="249">
        <v>0</v>
      </c>
      <c r="R1368" s="249">
        <f>Q1368*H1368</f>
        <v>0</v>
      </c>
      <c r="S1368" s="249">
        <v>0</v>
      </c>
      <c r="T1368" s="250">
        <f>S1368*H1368</f>
        <v>0</v>
      </c>
      <c r="AR1368" s="25" t="s">
        <v>818</v>
      </c>
      <c r="AT1368" s="25" t="s">
        <v>841</v>
      </c>
      <c r="AU1368" s="25" t="s">
        <v>394</v>
      </c>
      <c r="AY1368" s="25" t="s">
        <v>414</v>
      </c>
      <c r="BE1368" s="251">
        <f>IF(N1368="základní",J1368,0)</f>
        <v>0</v>
      </c>
      <c r="BF1368" s="251">
        <f>IF(N1368="snížená",J1368,0)</f>
        <v>0</v>
      </c>
      <c r="BG1368" s="251">
        <f>IF(N1368="zákl. přenesená",J1368,0)</f>
        <v>0</v>
      </c>
      <c r="BH1368" s="251">
        <f>IF(N1368="sníž. přenesená",J1368,0)</f>
        <v>0</v>
      </c>
      <c r="BI1368" s="251">
        <f>IF(N1368="nulová",J1368,0)</f>
        <v>0</v>
      </c>
      <c r="BJ1368" s="25" t="s">
        <v>83</v>
      </c>
      <c r="BK1368" s="251">
        <f>ROUND(I1368*H1368,2)</f>
        <v>0</v>
      </c>
      <c r="BL1368" s="25" t="s">
        <v>690</v>
      </c>
      <c r="BM1368" s="25" t="s">
        <v>7975</v>
      </c>
    </row>
    <row r="1369" s="1" customFormat="1" ht="16.5" customHeight="1">
      <c r="B1369" s="47"/>
      <c r="C1369" s="298" t="s">
        <v>2961</v>
      </c>
      <c r="D1369" s="298" t="s">
        <v>841</v>
      </c>
      <c r="E1369" s="299" t="s">
        <v>7976</v>
      </c>
      <c r="F1369" s="300" t="s">
        <v>7977</v>
      </c>
      <c r="G1369" s="301" t="s">
        <v>4084</v>
      </c>
      <c r="H1369" s="302">
        <v>1</v>
      </c>
      <c r="I1369" s="303"/>
      <c r="J1369" s="304">
        <f>ROUND(I1369*H1369,2)</f>
        <v>0</v>
      </c>
      <c r="K1369" s="300" t="s">
        <v>21</v>
      </c>
      <c r="L1369" s="305"/>
      <c r="M1369" s="306" t="s">
        <v>21</v>
      </c>
      <c r="N1369" s="307" t="s">
        <v>47</v>
      </c>
      <c r="O1369" s="48"/>
      <c r="P1369" s="249">
        <f>O1369*H1369</f>
        <v>0</v>
      </c>
      <c r="Q1369" s="249">
        <v>0</v>
      </c>
      <c r="R1369" s="249">
        <f>Q1369*H1369</f>
        <v>0</v>
      </c>
      <c r="S1369" s="249">
        <v>0</v>
      </c>
      <c r="T1369" s="250">
        <f>S1369*H1369</f>
        <v>0</v>
      </c>
      <c r="AR1369" s="25" t="s">
        <v>818</v>
      </c>
      <c r="AT1369" s="25" t="s">
        <v>841</v>
      </c>
      <c r="AU1369" s="25" t="s">
        <v>394</v>
      </c>
      <c r="AY1369" s="25" t="s">
        <v>414</v>
      </c>
      <c r="BE1369" s="251">
        <f>IF(N1369="základní",J1369,0)</f>
        <v>0</v>
      </c>
      <c r="BF1369" s="251">
        <f>IF(N1369="snížená",J1369,0)</f>
        <v>0</v>
      </c>
      <c r="BG1369" s="251">
        <f>IF(N1369="zákl. přenesená",J1369,0)</f>
        <v>0</v>
      </c>
      <c r="BH1369" s="251">
        <f>IF(N1369="sníž. přenesená",J1369,0)</f>
        <v>0</v>
      </c>
      <c r="BI1369" s="251">
        <f>IF(N1369="nulová",J1369,0)</f>
        <v>0</v>
      </c>
      <c r="BJ1369" s="25" t="s">
        <v>83</v>
      </c>
      <c r="BK1369" s="251">
        <f>ROUND(I1369*H1369,2)</f>
        <v>0</v>
      </c>
      <c r="BL1369" s="25" t="s">
        <v>690</v>
      </c>
      <c r="BM1369" s="25" t="s">
        <v>7978</v>
      </c>
    </row>
    <row r="1370" s="1" customFormat="1" ht="16.5" customHeight="1">
      <c r="B1370" s="47"/>
      <c r="C1370" s="298" t="s">
        <v>2966</v>
      </c>
      <c r="D1370" s="298" t="s">
        <v>841</v>
      </c>
      <c r="E1370" s="299" t="s">
        <v>7979</v>
      </c>
      <c r="F1370" s="300" t="s">
        <v>7980</v>
      </c>
      <c r="G1370" s="301" t="s">
        <v>4084</v>
      </c>
      <c r="H1370" s="302">
        <v>9</v>
      </c>
      <c r="I1370" s="303"/>
      <c r="J1370" s="304">
        <f>ROUND(I1370*H1370,2)</f>
        <v>0</v>
      </c>
      <c r="K1370" s="300" t="s">
        <v>21</v>
      </c>
      <c r="L1370" s="305"/>
      <c r="M1370" s="306" t="s">
        <v>21</v>
      </c>
      <c r="N1370" s="307" t="s">
        <v>47</v>
      </c>
      <c r="O1370" s="48"/>
      <c r="P1370" s="249">
        <f>O1370*H1370</f>
        <v>0</v>
      </c>
      <c r="Q1370" s="249">
        <v>0</v>
      </c>
      <c r="R1370" s="249">
        <f>Q1370*H1370</f>
        <v>0</v>
      </c>
      <c r="S1370" s="249">
        <v>0</v>
      </c>
      <c r="T1370" s="250">
        <f>S1370*H1370</f>
        <v>0</v>
      </c>
      <c r="AR1370" s="25" t="s">
        <v>818</v>
      </c>
      <c r="AT1370" s="25" t="s">
        <v>841</v>
      </c>
      <c r="AU1370" s="25" t="s">
        <v>394</v>
      </c>
      <c r="AY1370" s="25" t="s">
        <v>414</v>
      </c>
      <c r="BE1370" s="251">
        <f>IF(N1370="základní",J1370,0)</f>
        <v>0</v>
      </c>
      <c r="BF1370" s="251">
        <f>IF(N1370="snížená",J1370,0)</f>
        <v>0</v>
      </c>
      <c r="BG1370" s="251">
        <f>IF(N1370="zákl. přenesená",J1370,0)</f>
        <v>0</v>
      </c>
      <c r="BH1370" s="251">
        <f>IF(N1370="sníž. přenesená",J1370,0)</f>
        <v>0</v>
      </c>
      <c r="BI1370" s="251">
        <f>IF(N1370="nulová",J1370,0)</f>
        <v>0</v>
      </c>
      <c r="BJ1370" s="25" t="s">
        <v>83</v>
      </c>
      <c r="BK1370" s="251">
        <f>ROUND(I1370*H1370,2)</f>
        <v>0</v>
      </c>
      <c r="BL1370" s="25" t="s">
        <v>690</v>
      </c>
      <c r="BM1370" s="25" t="s">
        <v>7981</v>
      </c>
    </row>
    <row r="1371" s="1" customFormat="1" ht="16.5" customHeight="1">
      <c r="B1371" s="47"/>
      <c r="C1371" s="298" t="s">
        <v>2971</v>
      </c>
      <c r="D1371" s="298" t="s">
        <v>841</v>
      </c>
      <c r="E1371" s="299" t="s">
        <v>7982</v>
      </c>
      <c r="F1371" s="300" t="s">
        <v>7983</v>
      </c>
      <c r="G1371" s="301" t="s">
        <v>4084</v>
      </c>
      <c r="H1371" s="302">
        <v>9</v>
      </c>
      <c r="I1371" s="303"/>
      <c r="J1371" s="304">
        <f>ROUND(I1371*H1371,2)</f>
        <v>0</v>
      </c>
      <c r="K1371" s="300" t="s">
        <v>21</v>
      </c>
      <c r="L1371" s="305"/>
      <c r="M1371" s="306" t="s">
        <v>21</v>
      </c>
      <c r="N1371" s="307" t="s">
        <v>47</v>
      </c>
      <c r="O1371" s="48"/>
      <c r="P1371" s="249">
        <f>O1371*H1371</f>
        <v>0</v>
      </c>
      <c r="Q1371" s="249">
        <v>0</v>
      </c>
      <c r="R1371" s="249">
        <f>Q1371*H1371</f>
        <v>0</v>
      </c>
      <c r="S1371" s="249">
        <v>0</v>
      </c>
      <c r="T1371" s="250">
        <f>S1371*H1371</f>
        <v>0</v>
      </c>
      <c r="AR1371" s="25" t="s">
        <v>818</v>
      </c>
      <c r="AT1371" s="25" t="s">
        <v>841</v>
      </c>
      <c r="AU1371" s="25" t="s">
        <v>394</v>
      </c>
      <c r="AY1371" s="25" t="s">
        <v>414</v>
      </c>
      <c r="BE1371" s="251">
        <f>IF(N1371="základní",J1371,0)</f>
        <v>0</v>
      </c>
      <c r="BF1371" s="251">
        <f>IF(N1371="snížená",J1371,0)</f>
        <v>0</v>
      </c>
      <c r="BG1371" s="251">
        <f>IF(N1371="zákl. přenesená",J1371,0)</f>
        <v>0</v>
      </c>
      <c r="BH1371" s="251">
        <f>IF(N1371="sníž. přenesená",J1371,0)</f>
        <v>0</v>
      </c>
      <c r="BI1371" s="251">
        <f>IF(N1371="nulová",J1371,0)</f>
        <v>0</v>
      </c>
      <c r="BJ1371" s="25" t="s">
        <v>83</v>
      </c>
      <c r="BK1371" s="251">
        <f>ROUND(I1371*H1371,2)</f>
        <v>0</v>
      </c>
      <c r="BL1371" s="25" t="s">
        <v>690</v>
      </c>
      <c r="BM1371" s="25" t="s">
        <v>7984</v>
      </c>
    </row>
    <row r="1372" s="1" customFormat="1" ht="16.5" customHeight="1">
      <c r="B1372" s="47"/>
      <c r="C1372" s="298" t="s">
        <v>2976</v>
      </c>
      <c r="D1372" s="298" t="s">
        <v>841</v>
      </c>
      <c r="E1372" s="299" t="s">
        <v>7985</v>
      </c>
      <c r="F1372" s="300" t="s">
        <v>7986</v>
      </c>
      <c r="G1372" s="301" t="s">
        <v>4084</v>
      </c>
      <c r="H1372" s="302">
        <v>6</v>
      </c>
      <c r="I1372" s="303"/>
      <c r="J1372" s="304">
        <f>ROUND(I1372*H1372,2)</f>
        <v>0</v>
      </c>
      <c r="K1372" s="300" t="s">
        <v>21</v>
      </c>
      <c r="L1372" s="305"/>
      <c r="M1372" s="306" t="s">
        <v>21</v>
      </c>
      <c r="N1372" s="307" t="s">
        <v>47</v>
      </c>
      <c r="O1372" s="48"/>
      <c r="P1372" s="249">
        <f>O1372*H1372</f>
        <v>0</v>
      </c>
      <c r="Q1372" s="249">
        <v>0</v>
      </c>
      <c r="R1372" s="249">
        <f>Q1372*H1372</f>
        <v>0</v>
      </c>
      <c r="S1372" s="249">
        <v>0</v>
      </c>
      <c r="T1372" s="250">
        <f>S1372*H1372</f>
        <v>0</v>
      </c>
      <c r="AR1372" s="25" t="s">
        <v>818</v>
      </c>
      <c r="AT1372" s="25" t="s">
        <v>841</v>
      </c>
      <c r="AU1372" s="25" t="s">
        <v>394</v>
      </c>
      <c r="AY1372" s="25" t="s">
        <v>414</v>
      </c>
      <c r="BE1372" s="251">
        <f>IF(N1372="základní",J1372,0)</f>
        <v>0</v>
      </c>
      <c r="BF1372" s="251">
        <f>IF(N1372="snížená",J1372,0)</f>
        <v>0</v>
      </c>
      <c r="BG1372" s="251">
        <f>IF(N1372="zákl. přenesená",J1372,0)</f>
        <v>0</v>
      </c>
      <c r="BH1372" s="251">
        <f>IF(N1372="sníž. přenesená",J1372,0)</f>
        <v>0</v>
      </c>
      <c r="BI1372" s="251">
        <f>IF(N1372="nulová",J1372,0)</f>
        <v>0</v>
      </c>
      <c r="BJ1372" s="25" t="s">
        <v>83</v>
      </c>
      <c r="BK1372" s="251">
        <f>ROUND(I1372*H1372,2)</f>
        <v>0</v>
      </c>
      <c r="BL1372" s="25" t="s">
        <v>690</v>
      </c>
      <c r="BM1372" s="25" t="s">
        <v>7987</v>
      </c>
    </row>
    <row r="1373" s="1" customFormat="1" ht="16.5" customHeight="1">
      <c r="B1373" s="47"/>
      <c r="C1373" s="298" t="s">
        <v>2981</v>
      </c>
      <c r="D1373" s="298" t="s">
        <v>841</v>
      </c>
      <c r="E1373" s="299" t="s">
        <v>7988</v>
      </c>
      <c r="F1373" s="300" t="s">
        <v>7989</v>
      </c>
      <c r="G1373" s="301" t="s">
        <v>4084</v>
      </c>
      <c r="H1373" s="302">
        <v>2</v>
      </c>
      <c r="I1373" s="303"/>
      <c r="J1373" s="304">
        <f>ROUND(I1373*H1373,2)</f>
        <v>0</v>
      </c>
      <c r="K1373" s="300" t="s">
        <v>21</v>
      </c>
      <c r="L1373" s="305"/>
      <c r="M1373" s="306" t="s">
        <v>21</v>
      </c>
      <c r="N1373" s="307" t="s">
        <v>47</v>
      </c>
      <c r="O1373" s="48"/>
      <c r="P1373" s="249">
        <f>O1373*H1373</f>
        <v>0</v>
      </c>
      <c r="Q1373" s="249">
        <v>0</v>
      </c>
      <c r="R1373" s="249">
        <f>Q1373*H1373</f>
        <v>0</v>
      </c>
      <c r="S1373" s="249">
        <v>0</v>
      </c>
      <c r="T1373" s="250">
        <f>S1373*H1373</f>
        <v>0</v>
      </c>
      <c r="AR1373" s="25" t="s">
        <v>818</v>
      </c>
      <c r="AT1373" s="25" t="s">
        <v>841</v>
      </c>
      <c r="AU1373" s="25" t="s">
        <v>394</v>
      </c>
      <c r="AY1373" s="25" t="s">
        <v>414</v>
      </c>
      <c r="BE1373" s="251">
        <f>IF(N1373="základní",J1373,0)</f>
        <v>0</v>
      </c>
      <c r="BF1373" s="251">
        <f>IF(N1373="snížená",J1373,0)</f>
        <v>0</v>
      </c>
      <c r="BG1373" s="251">
        <f>IF(N1373="zákl. přenesená",J1373,0)</f>
        <v>0</v>
      </c>
      <c r="BH1373" s="251">
        <f>IF(N1373="sníž. přenesená",J1373,0)</f>
        <v>0</v>
      </c>
      <c r="BI1373" s="251">
        <f>IF(N1373="nulová",J1373,0)</f>
        <v>0</v>
      </c>
      <c r="BJ1373" s="25" t="s">
        <v>83</v>
      </c>
      <c r="BK1373" s="251">
        <f>ROUND(I1373*H1373,2)</f>
        <v>0</v>
      </c>
      <c r="BL1373" s="25" t="s">
        <v>690</v>
      </c>
      <c r="BM1373" s="25" t="s">
        <v>7990</v>
      </c>
    </row>
    <row r="1374" s="1" customFormat="1" ht="16.5" customHeight="1">
      <c r="B1374" s="47"/>
      <c r="C1374" s="298" t="s">
        <v>2986</v>
      </c>
      <c r="D1374" s="298" t="s">
        <v>841</v>
      </c>
      <c r="E1374" s="299" t="s">
        <v>7991</v>
      </c>
      <c r="F1374" s="300" t="s">
        <v>7992</v>
      </c>
      <c r="G1374" s="301" t="s">
        <v>4084</v>
      </c>
      <c r="H1374" s="302">
        <v>2</v>
      </c>
      <c r="I1374" s="303"/>
      <c r="J1374" s="304">
        <f>ROUND(I1374*H1374,2)</f>
        <v>0</v>
      </c>
      <c r="K1374" s="300" t="s">
        <v>21</v>
      </c>
      <c r="L1374" s="305"/>
      <c r="M1374" s="306" t="s">
        <v>21</v>
      </c>
      <c r="N1374" s="307" t="s">
        <v>47</v>
      </c>
      <c r="O1374" s="48"/>
      <c r="P1374" s="249">
        <f>O1374*H1374</f>
        <v>0</v>
      </c>
      <c r="Q1374" s="249">
        <v>0</v>
      </c>
      <c r="R1374" s="249">
        <f>Q1374*H1374</f>
        <v>0</v>
      </c>
      <c r="S1374" s="249">
        <v>0</v>
      </c>
      <c r="T1374" s="250">
        <f>S1374*H1374</f>
        <v>0</v>
      </c>
      <c r="AR1374" s="25" t="s">
        <v>818</v>
      </c>
      <c r="AT1374" s="25" t="s">
        <v>841</v>
      </c>
      <c r="AU1374" s="25" t="s">
        <v>394</v>
      </c>
      <c r="AY1374" s="25" t="s">
        <v>414</v>
      </c>
      <c r="BE1374" s="251">
        <f>IF(N1374="základní",J1374,0)</f>
        <v>0</v>
      </c>
      <c r="BF1374" s="251">
        <f>IF(N1374="snížená",J1374,0)</f>
        <v>0</v>
      </c>
      <c r="BG1374" s="251">
        <f>IF(N1374="zákl. přenesená",J1374,0)</f>
        <v>0</v>
      </c>
      <c r="BH1374" s="251">
        <f>IF(N1374="sníž. přenesená",J1374,0)</f>
        <v>0</v>
      </c>
      <c r="BI1374" s="251">
        <f>IF(N1374="nulová",J1374,0)</f>
        <v>0</v>
      </c>
      <c r="BJ1374" s="25" t="s">
        <v>83</v>
      </c>
      <c r="BK1374" s="251">
        <f>ROUND(I1374*H1374,2)</f>
        <v>0</v>
      </c>
      <c r="BL1374" s="25" t="s">
        <v>690</v>
      </c>
      <c r="BM1374" s="25" t="s">
        <v>7993</v>
      </c>
    </row>
    <row r="1375" s="1" customFormat="1" ht="16.5" customHeight="1">
      <c r="B1375" s="47"/>
      <c r="C1375" s="298" t="s">
        <v>2991</v>
      </c>
      <c r="D1375" s="298" t="s">
        <v>841</v>
      </c>
      <c r="E1375" s="299" t="s">
        <v>7994</v>
      </c>
      <c r="F1375" s="300" t="s">
        <v>7995</v>
      </c>
      <c r="G1375" s="301" t="s">
        <v>4084</v>
      </c>
      <c r="H1375" s="302">
        <v>1</v>
      </c>
      <c r="I1375" s="303"/>
      <c r="J1375" s="304">
        <f>ROUND(I1375*H1375,2)</f>
        <v>0</v>
      </c>
      <c r="K1375" s="300" t="s">
        <v>21</v>
      </c>
      <c r="L1375" s="305"/>
      <c r="M1375" s="306" t="s">
        <v>21</v>
      </c>
      <c r="N1375" s="307" t="s">
        <v>47</v>
      </c>
      <c r="O1375" s="48"/>
      <c r="P1375" s="249">
        <f>O1375*H1375</f>
        <v>0</v>
      </c>
      <c r="Q1375" s="249">
        <v>0</v>
      </c>
      <c r="R1375" s="249">
        <f>Q1375*H1375</f>
        <v>0</v>
      </c>
      <c r="S1375" s="249">
        <v>0</v>
      </c>
      <c r="T1375" s="250">
        <f>S1375*H1375</f>
        <v>0</v>
      </c>
      <c r="AR1375" s="25" t="s">
        <v>818</v>
      </c>
      <c r="AT1375" s="25" t="s">
        <v>841</v>
      </c>
      <c r="AU1375" s="25" t="s">
        <v>394</v>
      </c>
      <c r="AY1375" s="25" t="s">
        <v>414</v>
      </c>
      <c r="BE1375" s="251">
        <f>IF(N1375="základní",J1375,0)</f>
        <v>0</v>
      </c>
      <c r="BF1375" s="251">
        <f>IF(N1375="snížená",J1375,0)</f>
        <v>0</v>
      </c>
      <c r="BG1375" s="251">
        <f>IF(N1375="zákl. přenesená",J1375,0)</f>
        <v>0</v>
      </c>
      <c r="BH1375" s="251">
        <f>IF(N1375="sníž. přenesená",J1375,0)</f>
        <v>0</v>
      </c>
      <c r="BI1375" s="251">
        <f>IF(N1375="nulová",J1375,0)</f>
        <v>0</v>
      </c>
      <c r="BJ1375" s="25" t="s">
        <v>83</v>
      </c>
      <c r="BK1375" s="251">
        <f>ROUND(I1375*H1375,2)</f>
        <v>0</v>
      </c>
      <c r="BL1375" s="25" t="s">
        <v>690</v>
      </c>
      <c r="BM1375" s="25" t="s">
        <v>7996</v>
      </c>
    </row>
    <row r="1376" s="1" customFormat="1" ht="16.5" customHeight="1">
      <c r="B1376" s="47"/>
      <c r="C1376" s="298" t="s">
        <v>2996</v>
      </c>
      <c r="D1376" s="298" t="s">
        <v>841</v>
      </c>
      <c r="E1376" s="299" t="s">
        <v>7997</v>
      </c>
      <c r="F1376" s="300" t="s">
        <v>7998</v>
      </c>
      <c r="G1376" s="301" t="s">
        <v>4084</v>
      </c>
      <c r="H1376" s="302">
        <v>1</v>
      </c>
      <c r="I1376" s="303"/>
      <c r="J1376" s="304">
        <f>ROUND(I1376*H1376,2)</f>
        <v>0</v>
      </c>
      <c r="K1376" s="300" t="s">
        <v>21</v>
      </c>
      <c r="L1376" s="305"/>
      <c r="M1376" s="306" t="s">
        <v>21</v>
      </c>
      <c r="N1376" s="307" t="s">
        <v>47</v>
      </c>
      <c r="O1376" s="48"/>
      <c r="P1376" s="249">
        <f>O1376*H1376</f>
        <v>0</v>
      </c>
      <c r="Q1376" s="249">
        <v>0</v>
      </c>
      <c r="R1376" s="249">
        <f>Q1376*H1376</f>
        <v>0</v>
      </c>
      <c r="S1376" s="249">
        <v>0</v>
      </c>
      <c r="T1376" s="250">
        <f>S1376*H1376</f>
        <v>0</v>
      </c>
      <c r="AR1376" s="25" t="s">
        <v>818</v>
      </c>
      <c r="AT1376" s="25" t="s">
        <v>841</v>
      </c>
      <c r="AU1376" s="25" t="s">
        <v>394</v>
      </c>
      <c r="AY1376" s="25" t="s">
        <v>414</v>
      </c>
      <c r="BE1376" s="251">
        <f>IF(N1376="základní",J1376,0)</f>
        <v>0</v>
      </c>
      <c r="BF1376" s="251">
        <f>IF(N1376="snížená",J1376,0)</f>
        <v>0</v>
      </c>
      <c r="BG1376" s="251">
        <f>IF(N1376="zákl. přenesená",J1376,0)</f>
        <v>0</v>
      </c>
      <c r="BH1376" s="251">
        <f>IF(N1376="sníž. přenesená",J1376,0)</f>
        <v>0</v>
      </c>
      <c r="BI1376" s="251">
        <f>IF(N1376="nulová",J1376,0)</f>
        <v>0</v>
      </c>
      <c r="BJ1376" s="25" t="s">
        <v>83</v>
      </c>
      <c r="BK1376" s="251">
        <f>ROUND(I1376*H1376,2)</f>
        <v>0</v>
      </c>
      <c r="BL1376" s="25" t="s">
        <v>690</v>
      </c>
      <c r="BM1376" s="25" t="s">
        <v>7999</v>
      </c>
    </row>
    <row r="1377" s="1" customFormat="1" ht="16.5" customHeight="1">
      <c r="B1377" s="47"/>
      <c r="C1377" s="298" t="s">
        <v>3001</v>
      </c>
      <c r="D1377" s="298" t="s">
        <v>841</v>
      </c>
      <c r="E1377" s="299" t="s">
        <v>8000</v>
      </c>
      <c r="F1377" s="300" t="s">
        <v>8001</v>
      </c>
      <c r="G1377" s="301" t="s">
        <v>4084</v>
      </c>
      <c r="H1377" s="302">
        <v>1</v>
      </c>
      <c r="I1377" s="303"/>
      <c r="J1377" s="304">
        <f>ROUND(I1377*H1377,2)</f>
        <v>0</v>
      </c>
      <c r="K1377" s="300" t="s">
        <v>21</v>
      </c>
      <c r="L1377" s="305"/>
      <c r="M1377" s="306" t="s">
        <v>21</v>
      </c>
      <c r="N1377" s="307" t="s">
        <v>47</v>
      </c>
      <c r="O1377" s="48"/>
      <c r="P1377" s="249">
        <f>O1377*H1377</f>
        <v>0</v>
      </c>
      <c r="Q1377" s="249">
        <v>0</v>
      </c>
      <c r="R1377" s="249">
        <f>Q1377*H1377</f>
        <v>0</v>
      </c>
      <c r="S1377" s="249">
        <v>0</v>
      </c>
      <c r="T1377" s="250">
        <f>S1377*H1377</f>
        <v>0</v>
      </c>
      <c r="AR1377" s="25" t="s">
        <v>818</v>
      </c>
      <c r="AT1377" s="25" t="s">
        <v>841</v>
      </c>
      <c r="AU1377" s="25" t="s">
        <v>394</v>
      </c>
      <c r="AY1377" s="25" t="s">
        <v>414</v>
      </c>
      <c r="BE1377" s="251">
        <f>IF(N1377="základní",J1377,0)</f>
        <v>0</v>
      </c>
      <c r="BF1377" s="251">
        <f>IF(N1377="snížená",J1377,0)</f>
        <v>0</v>
      </c>
      <c r="BG1377" s="251">
        <f>IF(N1377="zákl. přenesená",J1377,0)</f>
        <v>0</v>
      </c>
      <c r="BH1377" s="251">
        <f>IF(N1377="sníž. přenesená",J1377,0)</f>
        <v>0</v>
      </c>
      <c r="BI1377" s="251">
        <f>IF(N1377="nulová",J1377,0)</f>
        <v>0</v>
      </c>
      <c r="BJ1377" s="25" t="s">
        <v>83</v>
      </c>
      <c r="BK1377" s="251">
        <f>ROUND(I1377*H1377,2)</f>
        <v>0</v>
      </c>
      <c r="BL1377" s="25" t="s">
        <v>690</v>
      </c>
      <c r="BM1377" s="25" t="s">
        <v>8002</v>
      </c>
    </row>
    <row r="1378" s="1" customFormat="1" ht="16.5" customHeight="1">
      <c r="B1378" s="47"/>
      <c r="C1378" s="298" t="s">
        <v>3006</v>
      </c>
      <c r="D1378" s="298" t="s">
        <v>841</v>
      </c>
      <c r="E1378" s="299" t="s">
        <v>8003</v>
      </c>
      <c r="F1378" s="300" t="s">
        <v>8004</v>
      </c>
      <c r="G1378" s="301" t="s">
        <v>4084</v>
      </c>
      <c r="H1378" s="302">
        <v>1</v>
      </c>
      <c r="I1378" s="303"/>
      <c r="J1378" s="304">
        <f>ROUND(I1378*H1378,2)</f>
        <v>0</v>
      </c>
      <c r="K1378" s="300" t="s">
        <v>21</v>
      </c>
      <c r="L1378" s="305"/>
      <c r="M1378" s="306" t="s">
        <v>21</v>
      </c>
      <c r="N1378" s="307" t="s">
        <v>47</v>
      </c>
      <c r="O1378" s="48"/>
      <c r="P1378" s="249">
        <f>O1378*H1378</f>
        <v>0</v>
      </c>
      <c r="Q1378" s="249">
        <v>0</v>
      </c>
      <c r="R1378" s="249">
        <f>Q1378*H1378</f>
        <v>0</v>
      </c>
      <c r="S1378" s="249">
        <v>0</v>
      </c>
      <c r="T1378" s="250">
        <f>S1378*H1378</f>
        <v>0</v>
      </c>
      <c r="AR1378" s="25" t="s">
        <v>818</v>
      </c>
      <c r="AT1378" s="25" t="s">
        <v>841</v>
      </c>
      <c r="AU1378" s="25" t="s">
        <v>394</v>
      </c>
      <c r="AY1378" s="25" t="s">
        <v>414</v>
      </c>
      <c r="BE1378" s="251">
        <f>IF(N1378="základní",J1378,0)</f>
        <v>0</v>
      </c>
      <c r="BF1378" s="251">
        <f>IF(N1378="snížená",J1378,0)</f>
        <v>0</v>
      </c>
      <c r="BG1378" s="251">
        <f>IF(N1378="zákl. přenesená",J1378,0)</f>
        <v>0</v>
      </c>
      <c r="BH1378" s="251">
        <f>IF(N1378="sníž. přenesená",J1378,0)</f>
        <v>0</v>
      </c>
      <c r="BI1378" s="251">
        <f>IF(N1378="nulová",J1378,0)</f>
        <v>0</v>
      </c>
      <c r="BJ1378" s="25" t="s">
        <v>83</v>
      </c>
      <c r="BK1378" s="251">
        <f>ROUND(I1378*H1378,2)</f>
        <v>0</v>
      </c>
      <c r="BL1378" s="25" t="s">
        <v>690</v>
      </c>
      <c r="BM1378" s="25" t="s">
        <v>8005</v>
      </c>
    </row>
    <row r="1379" s="1" customFormat="1" ht="16.5" customHeight="1">
      <c r="B1379" s="47"/>
      <c r="C1379" s="298" t="s">
        <v>3011</v>
      </c>
      <c r="D1379" s="298" t="s">
        <v>841</v>
      </c>
      <c r="E1379" s="299" t="s">
        <v>8006</v>
      </c>
      <c r="F1379" s="300" t="s">
        <v>8007</v>
      </c>
      <c r="G1379" s="301" t="s">
        <v>4084</v>
      </c>
      <c r="H1379" s="302">
        <v>2</v>
      </c>
      <c r="I1379" s="303"/>
      <c r="J1379" s="304">
        <f>ROUND(I1379*H1379,2)</f>
        <v>0</v>
      </c>
      <c r="K1379" s="300" t="s">
        <v>21</v>
      </c>
      <c r="L1379" s="305"/>
      <c r="M1379" s="306" t="s">
        <v>21</v>
      </c>
      <c r="N1379" s="307" t="s">
        <v>47</v>
      </c>
      <c r="O1379" s="48"/>
      <c r="P1379" s="249">
        <f>O1379*H1379</f>
        <v>0</v>
      </c>
      <c r="Q1379" s="249">
        <v>0</v>
      </c>
      <c r="R1379" s="249">
        <f>Q1379*H1379</f>
        <v>0</v>
      </c>
      <c r="S1379" s="249">
        <v>0</v>
      </c>
      <c r="T1379" s="250">
        <f>S1379*H1379</f>
        <v>0</v>
      </c>
      <c r="AR1379" s="25" t="s">
        <v>818</v>
      </c>
      <c r="AT1379" s="25" t="s">
        <v>841</v>
      </c>
      <c r="AU1379" s="25" t="s">
        <v>394</v>
      </c>
      <c r="AY1379" s="25" t="s">
        <v>414</v>
      </c>
      <c r="BE1379" s="251">
        <f>IF(N1379="základní",J1379,0)</f>
        <v>0</v>
      </c>
      <c r="BF1379" s="251">
        <f>IF(N1379="snížená",J1379,0)</f>
        <v>0</v>
      </c>
      <c r="BG1379" s="251">
        <f>IF(N1379="zákl. přenesená",J1379,0)</f>
        <v>0</v>
      </c>
      <c r="BH1379" s="251">
        <f>IF(N1379="sníž. přenesená",J1379,0)</f>
        <v>0</v>
      </c>
      <c r="BI1379" s="251">
        <f>IF(N1379="nulová",J1379,0)</f>
        <v>0</v>
      </c>
      <c r="BJ1379" s="25" t="s">
        <v>83</v>
      </c>
      <c r="BK1379" s="251">
        <f>ROUND(I1379*H1379,2)</f>
        <v>0</v>
      </c>
      <c r="BL1379" s="25" t="s">
        <v>690</v>
      </c>
      <c r="BM1379" s="25" t="s">
        <v>8008</v>
      </c>
    </row>
    <row r="1380" s="1" customFormat="1" ht="16.5" customHeight="1">
      <c r="B1380" s="47"/>
      <c r="C1380" s="298" t="s">
        <v>3016</v>
      </c>
      <c r="D1380" s="298" t="s">
        <v>841</v>
      </c>
      <c r="E1380" s="299" t="s">
        <v>8009</v>
      </c>
      <c r="F1380" s="300" t="s">
        <v>8010</v>
      </c>
      <c r="G1380" s="301" t="s">
        <v>4084</v>
      </c>
      <c r="H1380" s="302">
        <v>2</v>
      </c>
      <c r="I1380" s="303"/>
      <c r="J1380" s="304">
        <f>ROUND(I1380*H1380,2)</f>
        <v>0</v>
      </c>
      <c r="K1380" s="300" t="s">
        <v>21</v>
      </c>
      <c r="L1380" s="305"/>
      <c r="M1380" s="306" t="s">
        <v>21</v>
      </c>
      <c r="N1380" s="307" t="s">
        <v>47</v>
      </c>
      <c r="O1380" s="48"/>
      <c r="P1380" s="249">
        <f>O1380*H1380</f>
        <v>0</v>
      </c>
      <c r="Q1380" s="249">
        <v>0</v>
      </c>
      <c r="R1380" s="249">
        <f>Q1380*H1380</f>
        <v>0</v>
      </c>
      <c r="S1380" s="249">
        <v>0</v>
      </c>
      <c r="T1380" s="250">
        <f>S1380*H1380</f>
        <v>0</v>
      </c>
      <c r="AR1380" s="25" t="s">
        <v>818</v>
      </c>
      <c r="AT1380" s="25" t="s">
        <v>841</v>
      </c>
      <c r="AU1380" s="25" t="s">
        <v>394</v>
      </c>
      <c r="AY1380" s="25" t="s">
        <v>414</v>
      </c>
      <c r="BE1380" s="251">
        <f>IF(N1380="základní",J1380,0)</f>
        <v>0</v>
      </c>
      <c r="BF1380" s="251">
        <f>IF(N1380="snížená",J1380,0)</f>
        <v>0</v>
      </c>
      <c r="BG1380" s="251">
        <f>IF(N1380="zákl. přenesená",J1380,0)</f>
        <v>0</v>
      </c>
      <c r="BH1380" s="251">
        <f>IF(N1380="sníž. přenesená",J1380,0)</f>
        <v>0</v>
      </c>
      <c r="BI1380" s="251">
        <f>IF(N1380="nulová",J1380,0)</f>
        <v>0</v>
      </c>
      <c r="BJ1380" s="25" t="s">
        <v>83</v>
      </c>
      <c r="BK1380" s="251">
        <f>ROUND(I1380*H1380,2)</f>
        <v>0</v>
      </c>
      <c r="BL1380" s="25" t="s">
        <v>690</v>
      </c>
      <c r="BM1380" s="25" t="s">
        <v>8011</v>
      </c>
    </row>
    <row r="1381" s="1" customFormat="1" ht="16.5" customHeight="1">
      <c r="B1381" s="47"/>
      <c r="C1381" s="298" t="s">
        <v>3021</v>
      </c>
      <c r="D1381" s="298" t="s">
        <v>841</v>
      </c>
      <c r="E1381" s="299" t="s">
        <v>8012</v>
      </c>
      <c r="F1381" s="300" t="s">
        <v>8013</v>
      </c>
      <c r="G1381" s="301" t="s">
        <v>4084</v>
      </c>
      <c r="H1381" s="302">
        <v>2</v>
      </c>
      <c r="I1381" s="303"/>
      <c r="J1381" s="304">
        <f>ROUND(I1381*H1381,2)</f>
        <v>0</v>
      </c>
      <c r="K1381" s="300" t="s">
        <v>21</v>
      </c>
      <c r="L1381" s="305"/>
      <c r="M1381" s="306" t="s">
        <v>21</v>
      </c>
      <c r="N1381" s="307" t="s">
        <v>47</v>
      </c>
      <c r="O1381" s="48"/>
      <c r="P1381" s="249">
        <f>O1381*H1381</f>
        <v>0</v>
      </c>
      <c r="Q1381" s="249">
        <v>0</v>
      </c>
      <c r="R1381" s="249">
        <f>Q1381*H1381</f>
        <v>0</v>
      </c>
      <c r="S1381" s="249">
        <v>0</v>
      </c>
      <c r="T1381" s="250">
        <f>S1381*H1381</f>
        <v>0</v>
      </c>
      <c r="AR1381" s="25" t="s">
        <v>818</v>
      </c>
      <c r="AT1381" s="25" t="s">
        <v>841</v>
      </c>
      <c r="AU1381" s="25" t="s">
        <v>394</v>
      </c>
      <c r="AY1381" s="25" t="s">
        <v>414</v>
      </c>
      <c r="BE1381" s="251">
        <f>IF(N1381="základní",J1381,0)</f>
        <v>0</v>
      </c>
      <c r="BF1381" s="251">
        <f>IF(N1381="snížená",J1381,0)</f>
        <v>0</v>
      </c>
      <c r="BG1381" s="251">
        <f>IF(N1381="zákl. přenesená",J1381,0)</f>
        <v>0</v>
      </c>
      <c r="BH1381" s="251">
        <f>IF(N1381="sníž. přenesená",J1381,0)</f>
        <v>0</v>
      </c>
      <c r="BI1381" s="251">
        <f>IF(N1381="nulová",J1381,0)</f>
        <v>0</v>
      </c>
      <c r="BJ1381" s="25" t="s">
        <v>83</v>
      </c>
      <c r="BK1381" s="251">
        <f>ROUND(I1381*H1381,2)</f>
        <v>0</v>
      </c>
      <c r="BL1381" s="25" t="s">
        <v>690</v>
      </c>
      <c r="BM1381" s="25" t="s">
        <v>8014</v>
      </c>
    </row>
    <row r="1382" s="1" customFormat="1" ht="16.5" customHeight="1">
      <c r="B1382" s="47"/>
      <c r="C1382" s="298" t="s">
        <v>3026</v>
      </c>
      <c r="D1382" s="298" t="s">
        <v>841</v>
      </c>
      <c r="E1382" s="299" t="s">
        <v>8015</v>
      </c>
      <c r="F1382" s="300" t="s">
        <v>8016</v>
      </c>
      <c r="G1382" s="301" t="s">
        <v>4084</v>
      </c>
      <c r="H1382" s="302">
        <v>3</v>
      </c>
      <c r="I1382" s="303"/>
      <c r="J1382" s="304">
        <f>ROUND(I1382*H1382,2)</f>
        <v>0</v>
      </c>
      <c r="K1382" s="300" t="s">
        <v>21</v>
      </c>
      <c r="L1382" s="305"/>
      <c r="M1382" s="306" t="s">
        <v>21</v>
      </c>
      <c r="N1382" s="307" t="s">
        <v>47</v>
      </c>
      <c r="O1382" s="48"/>
      <c r="P1382" s="249">
        <f>O1382*H1382</f>
        <v>0</v>
      </c>
      <c r="Q1382" s="249">
        <v>0</v>
      </c>
      <c r="R1382" s="249">
        <f>Q1382*H1382</f>
        <v>0</v>
      </c>
      <c r="S1382" s="249">
        <v>0</v>
      </c>
      <c r="T1382" s="250">
        <f>S1382*H1382</f>
        <v>0</v>
      </c>
      <c r="AR1382" s="25" t="s">
        <v>818</v>
      </c>
      <c r="AT1382" s="25" t="s">
        <v>841</v>
      </c>
      <c r="AU1382" s="25" t="s">
        <v>394</v>
      </c>
      <c r="AY1382" s="25" t="s">
        <v>414</v>
      </c>
      <c r="BE1382" s="251">
        <f>IF(N1382="základní",J1382,0)</f>
        <v>0</v>
      </c>
      <c r="BF1382" s="251">
        <f>IF(N1382="snížená",J1382,0)</f>
        <v>0</v>
      </c>
      <c r="BG1382" s="251">
        <f>IF(N1382="zákl. přenesená",J1382,0)</f>
        <v>0</v>
      </c>
      <c r="BH1382" s="251">
        <f>IF(N1382="sníž. přenesená",J1382,0)</f>
        <v>0</v>
      </c>
      <c r="BI1382" s="251">
        <f>IF(N1382="nulová",J1382,0)</f>
        <v>0</v>
      </c>
      <c r="BJ1382" s="25" t="s">
        <v>83</v>
      </c>
      <c r="BK1382" s="251">
        <f>ROUND(I1382*H1382,2)</f>
        <v>0</v>
      </c>
      <c r="BL1382" s="25" t="s">
        <v>690</v>
      </c>
      <c r="BM1382" s="25" t="s">
        <v>8017</v>
      </c>
    </row>
    <row r="1383" s="1" customFormat="1" ht="16.5" customHeight="1">
      <c r="B1383" s="47"/>
      <c r="C1383" s="298" t="s">
        <v>3031</v>
      </c>
      <c r="D1383" s="298" t="s">
        <v>841</v>
      </c>
      <c r="E1383" s="299" t="s">
        <v>8018</v>
      </c>
      <c r="F1383" s="300" t="s">
        <v>8019</v>
      </c>
      <c r="G1383" s="301" t="s">
        <v>4084</v>
      </c>
      <c r="H1383" s="302">
        <v>3</v>
      </c>
      <c r="I1383" s="303"/>
      <c r="J1383" s="304">
        <f>ROUND(I1383*H1383,2)</f>
        <v>0</v>
      </c>
      <c r="K1383" s="300" t="s">
        <v>21</v>
      </c>
      <c r="L1383" s="305"/>
      <c r="M1383" s="306" t="s">
        <v>21</v>
      </c>
      <c r="N1383" s="307" t="s">
        <v>47</v>
      </c>
      <c r="O1383" s="48"/>
      <c r="P1383" s="249">
        <f>O1383*H1383</f>
        <v>0</v>
      </c>
      <c r="Q1383" s="249">
        <v>0</v>
      </c>
      <c r="R1383" s="249">
        <f>Q1383*H1383</f>
        <v>0</v>
      </c>
      <c r="S1383" s="249">
        <v>0</v>
      </c>
      <c r="T1383" s="250">
        <f>S1383*H1383</f>
        <v>0</v>
      </c>
      <c r="AR1383" s="25" t="s">
        <v>818</v>
      </c>
      <c r="AT1383" s="25" t="s">
        <v>841</v>
      </c>
      <c r="AU1383" s="25" t="s">
        <v>394</v>
      </c>
      <c r="AY1383" s="25" t="s">
        <v>414</v>
      </c>
      <c r="BE1383" s="251">
        <f>IF(N1383="základní",J1383,0)</f>
        <v>0</v>
      </c>
      <c r="BF1383" s="251">
        <f>IF(N1383="snížená",J1383,0)</f>
        <v>0</v>
      </c>
      <c r="BG1383" s="251">
        <f>IF(N1383="zákl. přenesená",J1383,0)</f>
        <v>0</v>
      </c>
      <c r="BH1383" s="251">
        <f>IF(N1383="sníž. přenesená",J1383,0)</f>
        <v>0</v>
      </c>
      <c r="BI1383" s="251">
        <f>IF(N1383="nulová",J1383,0)</f>
        <v>0</v>
      </c>
      <c r="BJ1383" s="25" t="s">
        <v>83</v>
      </c>
      <c r="BK1383" s="251">
        <f>ROUND(I1383*H1383,2)</f>
        <v>0</v>
      </c>
      <c r="BL1383" s="25" t="s">
        <v>690</v>
      </c>
      <c r="BM1383" s="25" t="s">
        <v>8020</v>
      </c>
    </row>
    <row r="1384" s="1" customFormat="1" ht="16.5" customHeight="1">
      <c r="B1384" s="47"/>
      <c r="C1384" s="298" t="s">
        <v>3036</v>
      </c>
      <c r="D1384" s="298" t="s">
        <v>841</v>
      </c>
      <c r="E1384" s="299" t="s">
        <v>8021</v>
      </c>
      <c r="F1384" s="300" t="s">
        <v>8022</v>
      </c>
      <c r="G1384" s="301" t="s">
        <v>4084</v>
      </c>
      <c r="H1384" s="302">
        <v>2</v>
      </c>
      <c r="I1384" s="303"/>
      <c r="J1384" s="304">
        <f>ROUND(I1384*H1384,2)</f>
        <v>0</v>
      </c>
      <c r="K1384" s="300" t="s">
        <v>21</v>
      </c>
      <c r="L1384" s="305"/>
      <c r="M1384" s="306" t="s">
        <v>21</v>
      </c>
      <c r="N1384" s="307" t="s">
        <v>47</v>
      </c>
      <c r="O1384" s="48"/>
      <c r="P1384" s="249">
        <f>O1384*H1384</f>
        <v>0</v>
      </c>
      <c r="Q1384" s="249">
        <v>0</v>
      </c>
      <c r="R1384" s="249">
        <f>Q1384*H1384</f>
        <v>0</v>
      </c>
      <c r="S1384" s="249">
        <v>0</v>
      </c>
      <c r="T1384" s="250">
        <f>S1384*H1384</f>
        <v>0</v>
      </c>
      <c r="AR1384" s="25" t="s">
        <v>818</v>
      </c>
      <c r="AT1384" s="25" t="s">
        <v>841</v>
      </c>
      <c r="AU1384" s="25" t="s">
        <v>394</v>
      </c>
      <c r="AY1384" s="25" t="s">
        <v>414</v>
      </c>
      <c r="BE1384" s="251">
        <f>IF(N1384="základní",J1384,0)</f>
        <v>0</v>
      </c>
      <c r="BF1384" s="251">
        <f>IF(N1384="snížená",J1384,0)</f>
        <v>0</v>
      </c>
      <c r="BG1384" s="251">
        <f>IF(N1384="zákl. přenesená",J1384,0)</f>
        <v>0</v>
      </c>
      <c r="BH1384" s="251">
        <f>IF(N1384="sníž. přenesená",J1384,0)</f>
        <v>0</v>
      </c>
      <c r="BI1384" s="251">
        <f>IF(N1384="nulová",J1384,0)</f>
        <v>0</v>
      </c>
      <c r="BJ1384" s="25" t="s">
        <v>83</v>
      </c>
      <c r="BK1384" s="251">
        <f>ROUND(I1384*H1384,2)</f>
        <v>0</v>
      </c>
      <c r="BL1384" s="25" t="s">
        <v>690</v>
      </c>
      <c r="BM1384" s="25" t="s">
        <v>8023</v>
      </c>
    </row>
    <row r="1385" s="1" customFormat="1" ht="16.5" customHeight="1">
      <c r="B1385" s="47"/>
      <c r="C1385" s="298" t="s">
        <v>3041</v>
      </c>
      <c r="D1385" s="298" t="s">
        <v>841</v>
      </c>
      <c r="E1385" s="299" t="s">
        <v>8024</v>
      </c>
      <c r="F1385" s="300" t="s">
        <v>8025</v>
      </c>
      <c r="G1385" s="301" t="s">
        <v>4084</v>
      </c>
      <c r="H1385" s="302">
        <v>4</v>
      </c>
      <c r="I1385" s="303"/>
      <c r="J1385" s="304">
        <f>ROUND(I1385*H1385,2)</f>
        <v>0</v>
      </c>
      <c r="K1385" s="300" t="s">
        <v>21</v>
      </c>
      <c r="L1385" s="305"/>
      <c r="M1385" s="306" t="s">
        <v>21</v>
      </c>
      <c r="N1385" s="307" t="s">
        <v>47</v>
      </c>
      <c r="O1385" s="48"/>
      <c r="P1385" s="249">
        <f>O1385*H1385</f>
        <v>0</v>
      </c>
      <c r="Q1385" s="249">
        <v>0</v>
      </c>
      <c r="R1385" s="249">
        <f>Q1385*H1385</f>
        <v>0</v>
      </c>
      <c r="S1385" s="249">
        <v>0</v>
      </c>
      <c r="T1385" s="250">
        <f>S1385*H1385</f>
        <v>0</v>
      </c>
      <c r="AR1385" s="25" t="s">
        <v>818</v>
      </c>
      <c r="AT1385" s="25" t="s">
        <v>841</v>
      </c>
      <c r="AU1385" s="25" t="s">
        <v>394</v>
      </c>
      <c r="AY1385" s="25" t="s">
        <v>414</v>
      </c>
      <c r="BE1385" s="251">
        <f>IF(N1385="základní",J1385,0)</f>
        <v>0</v>
      </c>
      <c r="BF1385" s="251">
        <f>IF(N1385="snížená",J1385,0)</f>
        <v>0</v>
      </c>
      <c r="BG1385" s="251">
        <f>IF(N1385="zákl. přenesená",J1385,0)</f>
        <v>0</v>
      </c>
      <c r="BH1385" s="251">
        <f>IF(N1385="sníž. přenesená",J1385,0)</f>
        <v>0</v>
      </c>
      <c r="BI1385" s="251">
        <f>IF(N1385="nulová",J1385,0)</f>
        <v>0</v>
      </c>
      <c r="BJ1385" s="25" t="s">
        <v>83</v>
      </c>
      <c r="BK1385" s="251">
        <f>ROUND(I1385*H1385,2)</f>
        <v>0</v>
      </c>
      <c r="BL1385" s="25" t="s">
        <v>690</v>
      </c>
      <c r="BM1385" s="25" t="s">
        <v>8026</v>
      </c>
    </row>
    <row r="1386" s="1" customFormat="1" ht="16.5" customHeight="1">
      <c r="B1386" s="47"/>
      <c r="C1386" s="298" t="s">
        <v>3046</v>
      </c>
      <c r="D1386" s="298" t="s">
        <v>841</v>
      </c>
      <c r="E1386" s="299" t="s">
        <v>8027</v>
      </c>
      <c r="F1386" s="300" t="s">
        <v>8028</v>
      </c>
      <c r="G1386" s="301" t="s">
        <v>4084</v>
      </c>
      <c r="H1386" s="302">
        <v>3</v>
      </c>
      <c r="I1386" s="303"/>
      <c r="J1386" s="304">
        <f>ROUND(I1386*H1386,2)</f>
        <v>0</v>
      </c>
      <c r="K1386" s="300" t="s">
        <v>21</v>
      </c>
      <c r="L1386" s="305"/>
      <c r="M1386" s="306" t="s">
        <v>21</v>
      </c>
      <c r="N1386" s="307" t="s">
        <v>47</v>
      </c>
      <c r="O1386" s="48"/>
      <c r="P1386" s="249">
        <f>O1386*H1386</f>
        <v>0</v>
      </c>
      <c r="Q1386" s="249">
        <v>0</v>
      </c>
      <c r="R1386" s="249">
        <f>Q1386*H1386</f>
        <v>0</v>
      </c>
      <c r="S1386" s="249">
        <v>0</v>
      </c>
      <c r="T1386" s="250">
        <f>S1386*H1386</f>
        <v>0</v>
      </c>
      <c r="AR1386" s="25" t="s">
        <v>818</v>
      </c>
      <c r="AT1386" s="25" t="s">
        <v>841</v>
      </c>
      <c r="AU1386" s="25" t="s">
        <v>394</v>
      </c>
      <c r="AY1386" s="25" t="s">
        <v>414</v>
      </c>
      <c r="BE1386" s="251">
        <f>IF(N1386="základní",J1386,0)</f>
        <v>0</v>
      </c>
      <c r="BF1386" s="251">
        <f>IF(N1386="snížená",J1386,0)</f>
        <v>0</v>
      </c>
      <c r="BG1386" s="251">
        <f>IF(N1386="zákl. přenesená",J1386,0)</f>
        <v>0</v>
      </c>
      <c r="BH1386" s="251">
        <f>IF(N1386="sníž. přenesená",J1386,0)</f>
        <v>0</v>
      </c>
      <c r="BI1386" s="251">
        <f>IF(N1386="nulová",J1386,0)</f>
        <v>0</v>
      </c>
      <c r="BJ1386" s="25" t="s">
        <v>83</v>
      </c>
      <c r="BK1386" s="251">
        <f>ROUND(I1386*H1386,2)</f>
        <v>0</v>
      </c>
      <c r="BL1386" s="25" t="s">
        <v>690</v>
      </c>
      <c r="BM1386" s="25" t="s">
        <v>8029</v>
      </c>
    </row>
    <row r="1387" s="1" customFormat="1" ht="16.5" customHeight="1">
      <c r="B1387" s="47"/>
      <c r="C1387" s="298" t="s">
        <v>3051</v>
      </c>
      <c r="D1387" s="298" t="s">
        <v>841</v>
      </c>
      <c r="E1387" s="299" t="s">
        <v>8030</v>
      </c>
      <c r="F1387" s="300" t="s">
        <v>8031</v>
      </c>
      <c r="G1387" s="301" t="s">
        <v>4084</v>
      </c>
      <c r="H1387" s="302">
        <v>8</v>
      </c>
      <c r="I1387" s="303"/>
      <c r="J1387" s="304">
        <f>ROUND(I1387*H1387,2)</f>
        <v>0</v>
      </c>
      <c r="K1387" s="300" t="s">
        <v>21</v>
      </c>
      <c r="L1387" s="305"/>
      <c r="M1387" s="306" t="s">
        <v>21</v>
      </c>
      <c r="N1387" s="307" t="s">
        <v>47</v>
      </c>
      <c r="O1387" s="48"/>
      <c r="P1387" s="249">
        <f>O1387*H1387</f>
        <v>0</v>
      </c>
      <c r="Q1387" s="249">
        <v>0</v>
      </c>
      <c r="R1387" s="249">
        <f>Q1387*H1387</f>
        <v>0</v>
      </c>
      <c r="S1387" s="249">
        <v>0</v>
      </c>
      <c r="T1387" s="250">
        <f>S1387*H1387</f>
        <v>0</v>
      </c>
      <c r="AR1387" s="25" t="s">
        <v>818</v>
      </c>
      <c r="AT1387" s="25" t="s">
        <v>841</v>
      </c>
      <c r="AU1387" s="25" t="s">
        <v>394</v>
      </c>
      <c r="AY1387" s="25" t="s">
        <v>414</v>
      </c>
      <c r="BE1387" s="251">
        <f>IF(N1387="základní",J1387,0)</f>
        <v>0</v>
      </c>
      <c r="BF1387" s="251">
        <f>IF(N1387="snížená",J1387,0)</f>
        <v>0</v>
      </c>
      <c r="BG1387" s="251">
        <f>IF(N1387="zákl. přenesená",J1387,0)</f>
        <v>0</v>
      </c>
      <c r="BH1387" s="251">
        <f>IF(N1387="sníž. přenesená",J1387,0)</f>
        <v>0</v>
      </c>
      <c r="BI1387" s="251">
        <f>IF(N1387="nulová",J1387,0)</f>
        <v>0</v>
      </c>
      <c r="BJ1387" s="25" t="s">
        <v>83</v>
      </c>
      <c r="BK1387" s="251">
        <f>ROUND(I1387*H1387,2)</f>
        <v>0</v>
      </c>
      <c r="BL1387" s="25" t="s">
        <v>690</v>
      </c>
      <c r="BM1387" s="25" t="s">
        <v>8032</v>
      </c>
    </row>
    <row r="1388" s="1" customFormat="1" ht="16.5" customHeight="1">
      <c r="B1388" s="47"/>
      <c r="C1388" s="298" t="s">
        <v>3056</v>
      </c>
      <c r="D1388" s="298" t="s">
        <v>841</v>
      </c>
      <c r="E1388" s="299" t="s">
        <v>8033</v>
      </c>
      <c r="F1388" s="300" t="s">
        <v>8034</v>
      </c>
      <c r="G1388" s="301" t="s">
        <v>4084</v>
      </c>
      <c r="H1388" s="302">
        <v>3</v>
      </c>
      <c r="I1388" s="303"/>
      <c r="J1388" s="304">
        <f>ROUND(I1388*H1388,2)</f>
        <v>0</v>
      </c>
      <c r="K1388" s="300" t="s">
        <v>21</v>
      </c>
      <c r="L1388" s="305"/>
      <c r="M1388" s="306" t="s">
        <v>21</v>
      </c>
      <c r="N1388" s="307" t="s">
        <v>47</v>
      </c>
      <c r="O1388" s="48"/>
      <c r="P1388" s="249">
        <f>O1388*H1388</f>
        <v>0</v>
      </c>
      <c r="Q1388" s="249">
        <v>0</v>
      </c>
      <c r="R1388" s="249">
        <f>Q1388*H1388</f>
        <v>0</v>
      </c>
      <c r="S1388" s="249">
        <v>0</v>
      </c>
      <c r="T1388" s="250">
        <f>S1388*H1388</f>
        <v>0</v>
      </c>
      <c r="AR1388" s="25" t="s">
        <v>818</v>
      </c>
      <c r="AT1388" s="25" t="s">
        <v>841</v>
      </c>
      <c r="AU1388" s="25" t="s">
        <v>394</v>
      </c>
      <c r="AY1388" s="25" t="s">
        <v>414</v>
      </c>
      <c r="BE1388" s="251">
        <f>IF(N1388="základní",J1388,0)</f>
        <v>0</v>
      </c>
      <c r="BF1388" s="251">
        <f>IF(N1388="snížená",J1388,0)</f>
        <v>0</v>
      </c>
      <c r="BG1388" s="251">
        <f>IF(N1388="zákl. přenesená",J1388,0)</f>
        <v>0</v>
      </c>
      <c r="BH1388" s="251">
        <f>IF(N1388="sníž. přenesená",J1388,0)</f>
        <v>0</v>
      </c>
      <c r="BI1388" s="251">
        <f>IF(N1388="nulová",J1388,0)</f>
        <v>0</v>
      </c>
      <c r="BJ1388" s="25" t="s">
        <v>83</v>
      </c>
      <c r="BK1388" s="251">
        <f>ROUND(I1388*H1388,2)</f>
        <v>0</v>
      </c>
      <c r="BL1388" s="25" t="s">
        <v>690</v>
      </c>
      <c r="BM1388" s="25" t="s">
        <v>8035</v>
      </c>
    </row>
    <row r="1389" s="1" customFormat="1" ht="16.5" customHeight="1">
      <c r="B1389" s="47"/>
      <c r="C1389" s="298" t="s">
        <v>3061</v>
      </c>
      <c r="D1389" s="298" t="s">
        <v>841</v>
      </c>
      <c r="E1389" s="299" t="s">
        <v>8036</v>
      </c>
      <c r="F1389" s="300" t="s">
        <v>8037</v>
      </c>
      <c r="G1389" s="301" t="s">
        <v>4084</v>
      </c>
      <c r="H1389" s="302">
        <v>1</v>
      </c>
      <c r="I1389" s="303"/>
      <c r="J1389" s="304">
        <f>ROUND(I1389*H1389,2)</f>
        <v>0</v>
      </c>
      <c r="K1389" s="300" t="s">
        <v>21</v>
      </c>
      <c r="L1389" s="305"/>
      <c r="M1389" s="306" t="s">
        <v>21</v>
      </c>
      <c r="N1389" s="307" t="s">
        <v>47</v>
      </c>
      <c r="O1389" s="48"/>
      <c r="P1389" s="249">
        <f>O1389*H1389</f>
        <v>0</v>
      </c>
      <c r="Q1389" s="249">
        <v>0</v>
      </c>
      <c r="R1389" s="249">
        <f>Q1389*H1389</f>
        <v>0</v>
      </c>
      <c r="S1389" s="249">
        <v>0</v>
      </c>
      <c r="T1389" s="250">
        <f>S1389*H1389</f>
        <v>0</v>
      </c>
      <c r="AR1389" s="25" t="s">
        <v>818</v>
      </c>
      <c r="AT1389" s="25" t="s">
        <v>841</v>
      </c>
      <c r="AU1389" s="25" t="s">
        <v>394</v>
      </c>
      <c r="AY1389" s="25" t="s">
        <v>414</v>
      </c>
      <c r="BE1389" s="251">
        <f>IF(N1389="základní",J1389,0)</f>
        <v>0</v>
      </c>
      <c r="BF1389" s="251">
        <f>IF(N1389="snížená",J1389,0)</f>
        <v>0</v>
      </c>
      <c r="BG1389" s="251">
        <f>IF(N1389="zákl. přenesená",J1389,0)</f>
        <v>0</v>
      </c>
      <c r="BH1389" s="251">
        <f>IF(N1389="sníž. přenesená",J1389,0)</f>
        <v>0</v>
      </c>
      <c r="BI1389" s="251">
        <f>IF(N1389="nulová",J1389,0)</f>
        <v>0</v>
      </c>
      <c r="BJ1389" s="25" t="s">
        <v>83</v>
      </c>
      <c r="BK1389" s="251">
        <f>ROUND(I1389*H1389,2)</f>
        <v>0</v>
      </c>
      <c r="BL1389" s="25" t="s">
        <v>690</v>
      </c>
      <c r="BM1389" s="25" t="s">
        <v>8038</v>
      </c>
    </row>
    <row r="1390" s="1" customFormat="1" ht="16.5" customHeight="1">
      <c r="B1390" s="47"/>
      <c r="C1390" s="298" t="s">
        <v>3066</v>
      </c>
      <c r="D1390" s="298" t="s">
        <v>841</v>
      </c>
      <c r="E1390" s="299" t="s">
        <v>8039</v>
      </c>
      <c r="F1390" s="300" t="s">
        <v>8040</v>
      </c>
      <c r="G1390" s="301" t="s">
        <v>4084</v>
      </c>
      <c r="H1390" s="302">
        <v>3</v>
      </c>
      <c r="I1390" s="303"/>
      <c r="J1390" s="304">
        <f>ROUND(I1390*H1390,2)</f>
        <v>0</v>
      </c>
      <c r="K1390" s="300" t="s">
        <v>21</v>
      </c>
      <c r="L1390" s="305"/>
      <c r="M1390" s="306" t="s">
        <v>21</v>
      </c>
      <c r="N1390" s="307" t="s">
        <v>47</v>
      </c>
      <c r="O1390" s="48"/>
      <c r="P1390" s="249">
        <f>O1390*H1390</f>
        <v>0</v>
      </c>
      <c r="Q1390" s="249">
        <v>0</v>
      </c>
      <c r="R1390" s="249">
        <f>Q1390*H1390</f>
        <v>0</v>
      </c>
      <c r="S1390" s="249">
        <v>0</v>
      </c>
      <c r="T1390" s="250">
        <f>S1390*H1390</f>
        <v>0</v>
      </c>
      <c r="AR1390" s="25" t="s">
        <v>818</v>
      </c>
      <c r="AT1390" s="25" t="s">
        <v>841</v>
      </c>
      <c r="AU1390" s="25" t="s">
        <v>394</v>
      </c>
      <c r="AY1390" s="25" t="s">
        <v>414</v>
      </c>
      <c r="BE1390" s="251">
        <f>IF(N1390="základní",J1390,0)</f>
        <v>0</v>
      </c>
      <c r="BF1390" s="251">
        <f>IF(N1390="snížená",J1390,0)</f>
        <v>0</v>
      </c>
      <c r="BG1390" s="251">
        <f>IF(N1390="zákl. přenesená",J1390,0)</f>
        <v>0</v>
      </c>
      <c r="BH1390" s="251">
        <f>IF(N1390="sníž. přenesená",J1390,0)</f>
        <v>0</v>
      </c>
      <c r="BI1390" s="251">
        <f>IF(N1390="nulová",J1390,0)</f>
        <v>0</v>
      </c>
      <c r="BJ1390" s="25" t="s">
        <v>83</v>
      </c>
      <c r="BK1390" s="251">
        <f>ROUND(I1390*H1390,2)</f>
        <v>0</v>
      </c>
      <c r="BL1390" s="25" t="s">
        <v>690</v>
      </c>
      <c r="BM1390" s="25" t="s">
        <v>8041</v>
      </c>
    </row>
    <row r="1391" s="1" customFormat="1" ht="16.5" customHeight="1">
      <c r="B1391" s="47"/>
      <c r="C1391" s="298" t="s">
        <v>3071</v>
      </c>
      <c r="D1391" s="298" t="s">
        <v>841</v>
      </c>
      <c r="E1391" s="299" t="s">
        <v>8042</v>
      </c>
      <c r="F1391" s="300" t="s">
        <v>8043</v>
      </c>
      <c r="G1391" s="301" t="s">
        <v>4084</v>
      </c>
      <c r="H1391" s="302">
        <v>2</v>
      </c>
      <c r="I1391" s="303"/>
      <c r="J1391" s="304">
        <f>ROUND(I1391*H1391,2)</f>
        <v>0</v>
      </c>
      <c r="K1391" s="300" t="s">
        <v>21</v>
      </c>
      <c r="L1391" s="305"/>
      <c r="M1391" s="306" t="s">
        <v>21</v>
      </c>
      <c r="N1391" s="307" t="s">
        <v>47</v>
      </c>
      <c r="O1391" s="48"/>
      <c r="P1391" s="249">
        <f>O1391*H1391</f>
        <v>0</v>
      </c>
      <c r="Q1391" s="249">
        <v>0</v>
      </c>
      <c r="R1391" s="249">
        <f>Q1391*H1391</f>
        <v>0</v>
      </c>
      <c r="S1391" s="249">
        <v>0</v>
      </c>
      <c r="T1391" s="250">
        <f>S1391*H1391</f>
        <v>0</v>
      </c>
      <c r="AR1391" s="25" t="s">
        <v>818</v>
      </c>
      <c r="AT1391" s="25" t="s">
        <v>841</v>
      </c>
      <c r="AU1391" s="25" t="s">
        <v>394</v>
      </c>
      <c r="AY1391" s="25" t="s">
        <v>414</v>
      </c>
      <c r="BE1391" s="251">
        <f>IF(N1391="základní",J1391,0)</f>
        <v>0</v>
      </c>
      <c r="BF1391" s="251">
        <f>IF(N1391="snížená",J1391,0)</f>
        <v>0</v>
      </c>
      <c r="BG1391" s="251">
        <f>IF(N1391="zákl. přenesená",J1391,0)</f>
        <v>0</v>
      </c>
      <c r="BH1391" s="251">
        <f>IF(N1391="sníž. přenesená",J1391,0)</f>
        <v>0</v>
      </c>
      <c r="BI1391" s="251">
        <f>IF(N1391="nulová",J1391,0)</f>
        <v>0</v>
      </c>
      <c r="BJ1391" s="25" t="s">
        <v>83</v>
      </c>
      <c r="BK1391" s="251">
        <f>ROUND(I1391*H1391,2)</f>
        <v>0</v>
      </c>
      <c r="BL1391" s="25" t="s">
        <v>690</v>
      </c>
      <c r="BM1391" s="25" t="s">
        <v>8044</v>
      </c>
    </row>
    <row r="1392" s="1" customFormat="1" ht="16.5" customHeight="1">
      <c r="B1392" s="47"/>
      <c r="C1392" s="298" t="s">
        <v>3076</v>
      </c>
      <c r="D1392" s="298" t="s">
        <v>841</v>
      </c>
      <c r="E1392" s="299" t="s">
        <v>8045</v>
      </c>
      <c r="F1392" s="300" t="s">
        <v>8046</v>
      </c>
      <c r="G1392" s="301" t="s">
        <v>4084</v>
      </c>
      <c r="H1392" s="302">
        <v>3</v>
      </c>
      <c r="I1392" s="303"/>
      <c r="J1392" s="304">
        <f>ROUND(I1392*H1392,2)</f>
        <v>0</v>
      </c>
      <c r="K1392" s="300" t="s">
        <v>21</v>
      </c>
      <c r="L1392" s="305"/>
      <c r="M1392" s="306" t="s">
        <v>21</v>
      </c>
      <c r="N1392" s="307" t="s">
        <v>47</v>
      </c>
      <c r="O1392" s="48"/>
      <c r="P1392" s="249">
        <f>O1392*H1392</f>
        <v>0</v>
      </c>
      <c r="Q1392" s="249">
        <v>0</v>
      </c>
      <c r="R1392" s="249">
        <f>Q1392*H1392</f>
        <v>0</v>
      </c>
      <c r="S1392" s="249">
        <v>0</v>
      </c>
      <c r="T1392" s="250">
        <f>S1392*H1392</f>
        <v>0</v>
      </c>
      <c r="AR1392" s="25" t="s">
        <v>818</v>
      </c>
      <c r="AT1392" s="25" t="s">
        <v>841</v>
      </c>
      <c r="AU1392" s="25" t="s">
        <v>394</v>
      </c>
      <c r="AY1392" s="25" t="s">
        <v>414</v>
      </c>
      <c r="BE1392" s="251">
        <f>IF(N1392="základní",J1392,0)</f>
        <v>0</v>
      </c>
      <c r="BF1392" s="251">
        <f>IF(N1392="snížená",J1392,0)</f>
        <v>0</v>
      </c>
      <c r="BG1392" s="251">
        <f>IF(N1392="zákl. přenesená",J1392,0)</f>
        <v>0</v>
      </c>
      <c r="BH1392" s="251">
        <f>IF(N1392="sníž. přenesená",J1392,0)</f>
        <v>0</v>
      </c>
      <c r="BI1392" s="251">
        <f>IF(N1392="nulová",J1392,0)</f>
        <v>0</v>
      </c>
      <c r="BJ1392" s="25" t="s">
        <v>83</v>
      </c>
      <c r="BK1392" s="251">
        <f>ROUND(I1392*H1392,2)</f>
        <v>0</v>
      </c>
      <c r="BL1392" s="25" t="s">
        <v>690</v>
      </c>
      <c r="BM1392" s="25" t="s">
        <v>8047</v>
      </c>
    </row>
    <row r="1393" s="1" customFormat="1" ht="16.5" customHeight="1">
      <c r="B1393" s="47"/>
      <c r="C1393" s="298" t="s">
        <v>3081</v>
      </c>
      <c r="D1393" s="298" t="s">
        <v>841</v>
      </c>
      <c r="E1393" s="299" t="s">
        <v>8048</v>
      </c>
      <c r="F1393" s="300" t="s">
        <v>8049</v>
      </c>
      <c r="G1393" s="301" t="s">
        <v>4084</v>
      </c>
      <c r="H1393" s="302">
        <v>1</v>
      </c>
      <c r="I1393" s="303"/>
      <c r="J1393" s="304">
        <f>ROUND(I1393*H1393,2)</f>
        <v>0</v>
      </c>
      <c r="K1393" s="300" t="s">
        <v>21</v>
      </c>
      <c r="L1393" s="305"/>
      <c r="M1393" s="306" t="s">
        <v>21</v>
      </c>
      <c r="N1393" s="307" t="s">
        <v>47</v>
      </c>
      <c r="O1393" s="48"/>
      <c r="P1393" s="249">
        <f>O1393*H1393</f>
        <v>0</v>
      </c>
      <c r="Q1393" s="249">
        <v>0</v>
      </c>
      <c r="R1393" s="249">
        <f>Q1393*H1393</f>
        <v>0</v>
      </c>
      <c r="S1393" s="249">
        <v>0</v>
      </c>
      <c r="T1393" s="250">
        <f>S1393*H1393</f>
        <v>0</v>
      </c>
      <c r="AR1393" s="25" t="s">
        <v>818</v>
      </c>
      <c r="AT1393" s="25" t="s">
        <v>841</v>
      </c>
      <c r="AU1393" s="25" t="s">
        <v>394</v>
      </c>
      <c r="AY1393" s="25" t="s">
        <v>414</v>
      </c>
      <c r="BE1393" s="251">
        <f>IF(N1393="základní",J1393,0)</f>
        <v>0</v>
      </c>
      <c r="BF1393" s="251">
        <f>IF(N1393="snížená",J1393,0)</f>
        <v>0</v>
      </c>
      <c r="BG1393" s="251">
        <f>IF(N1393="zákl. přenesená",J1393,0)</f>
        <v>0</v>
      </c>
      <c r="BH1393" s="251">
        <f>IF(N1393="sníž. přenesená",J1393,0)</f>
        <v>0</v>
      </c>
      <c r="BI1393" s="251">
        <f>IF(N1393="nulová",J1393,0)</f>
        <v>0</v>
      </c>
      <c r="BJ1393" s="25" t="s">
        <v>83</v>
      </c>
      <c r="BK1393" s="251">
        <f>ROUND(I1393*H1393,2)</f>
        <v>0</v>
      </c>
      <c r="BL1393" s="25" t="s">
        <v>690</v>
      </c>
      <c r="BM1393" s="25" t="s">
        <v>8050</v>
      </c>
    </row>
    <row r="1394" s="1" customFormat="1" ht="16.5" customHeight="1">
      <c r="B1394" s="47"/>
      <c r="C1394" s="298" t="s">
        <v>3086</v>
      </c>
      <c r="D1394" s="298" t="s">
        <v>841</v>
      </c>
      <c r="E1394" s="299" t="s">
        <v>8051</v>
      </c>
      <c r="F1394" s="300" t="s">
        <v>8052</v>
      </c>
      <c r="G1394" s="301" t="s">
        <v>4084</v>
      </c>
      <c r="H1394" s="302">
        <v>1</v>
      </c>
      <c r="I1394" s="303"/>
      <c r="J1394" s="304">
        <f>ROUND(I1394*H1394,2)</f>
        <v>0</v>
      </c>
      <c r="K1394" s="300" t="s">
        <v>21</v>
      </c>
      <c r="L1394" s="305"/>
      <c r="M1394" s="306" t="s">
        <v>21</v>
      </c>
      <c r="N1394" s="307" t="s">
        <v>47</v>
      </c>
      <c r="O1394" s="48"/>
      <c r="P1394" s="249">
        <f>O1394*H1394</f>
        <v>0</v>
      </c>
      <c r="Q1394" s="249">
        <v>0</v>
      </c>
      <c r="R1394" s="249">
        <f>Q1394*H1394</f>
        <v>0</v>
      </c>
      <c r="S1394" s="249">
        <v>0</v>
      </c>
      <c r="T1394" s="250">
        <f>S1394*H1394</f>
        <v>0</v>
      </c>
      <c r="AR1394" s="25" t="s">
        <v>818</v>
      </c>
      <c r="AT1394" s="25" t="s">
        <v>841</v>
      </c>
      <c r="AU1394" s="25" t="s">
        <v>394</v>
      </c>
      <c r="AY1394" s="25" t="s">
        <v>414</v>
      </c>
      <c r="BE1394" s="251">
        <f>IF(N1394="základní",J1394,0)</f>
        <v>0</v>
      </c>
      <c r="BF1394" s="251">
        <f>IF(N1394="snížená",J1394,0)</f>
        <v>0</v>
      </c>
      <c r="BG1394" s="251">
        <f>IF(N1394="zákl. přenesená",J1394,0)</f>
        <v>0</v>
      </c>
      <c r="BH1394" s="251">
        <f>IF(N1394="sníž. přenesená",J1394,0)</f>
        <v>0</v>
      </c>
      <c r="BI1394" s="251">
        <f>IF(N1394="nulová",J1394,0)</f>
        <v>0</v>
      </c>
      <c r="BJ1394" s="25" t="s">
        <v>83</v>
      </c>
      <c r="BK1394" s="251">
        <f>ROUND(I1394*H1394,2)</f>
        <v>0</v>
      </c>
      <c r="BL1394" s="25" t="s">
        <v>690</v>
      </c>
      <c r="BM1394" s="25" t="s">
        <v>8053</v>
      </c>
    </row>
    <row r="1395" s="1" customFormat="1" ht="16.5" customHeight="1">
      <c r="B1395" s="47"/>
      <c r="C1395" s="298" t="s">
        <v>3091</v>
      </c>
      <c r="D1395" s="298" t="s">
        <v>841</v>
      </c>
      <c r="E1395" s="299" t="s">
        <v>8054</v>
      </c>
      <c r="F1395" s="300" t="s">
        <v>8055</v>
      </c>
      <c r="G1395" s="301" t="s">
        <v>4084</v>
      </c>
      <c r="H1395" s="302">
        <v>3</v>
      </c>
      <c r="I1395" s="303"/>
      <c r="J1395" s="304">
        <f>ROUND(I1395*H1395,2)</f>
        <v>0</v>
      </c>
      <c r="K1395" s="300" t="s">
        <v>21</v>
      </c>
      <c r="L1395" s="305"/>
      <c r="M1395" s="306" t="s">
        <v>21</v>
      </c>
      <c r="N1395" s="307" t="s">
        <v>47</v>
      </c>
      <c r="O1395" s="48"/>
      <c r="P1395" s="249">
        <f>O1395*H1395</f>
        <v>0</v>
      </c>
      <c r="Q1395" s="249">
        <v>0</v>
      </c>
      <c r="R1395" s="249">
        <f>Q1395*H1395</f>
        <v>0</v>
      </c>
      <c r="S1395" s="249">
        <v>0</v>
      </c>
      <c r="T1395" s="250">
        <f>S1395*H1395</f>
        <v>0</v>
      </c>
      <c r="AR1395" s="25" t="s">
        <v>818</v>
      </c>
      <c r="AT1395" s="25" t="s">
        <v>841</v>
      </c>
      <c r="AU1395" s="25" t="s">
        <v>394</v>
      </c>
      <c r="AY1395" s="25" t="s">
        <v>414</v>
      </c>
      <c r="BE1395" s="251">
        <f>IF(N1395="základní",J1395,0)</f>
        <v>0</v>
      </c>
      <c r="BF1395" s="251">
        <f>IF(N1395="snížená",J1395,0)</f>
        <v>0</v>
      </c>
      <c r="BG1395" s="251">
        <f>IF(N1395="zákl. přenesená",J1395,0)</f>
        <v>0</v>
      </c>
      <c r="BH1395" s="251">
        <f>IF(N1395="sníž. přenesená",J1395,0)</f>
        <v>0</v>
      </c>
      <c r="BI1395" s="251">
        <f>IF(N1395="nulová",J1395,0)</f>
        <v>0</v>
      </c>
      <c r="BJ1395" s="25" t="s">
        <v>83</v>
      </c>
      <c r="BK1395" s="251">
        <f>ROUND(I1395*H1395,2)</f>
        <v>0</v>
      </c>
      <c r="BL1395" s="25" t="s">
        <v>690</v>
      </c>
      <c r="BM1395" s="25" t="s">
        <v>8056</v>
      </c>
    </row>
    <row r="1396" s="1" customFormat="1" ht="16.5" customHeight="1">
      <c r="B1396" s="47"/>
      <c r="C1396" s="298" t="s">
        <v>3096</v>
      </c>
      <c r="D1396" s="298" t="s">
        <v>841</v>
      </c>
      <c r="E1396" s="299" t="s">
        <v>8057</v>
      </c>
      <c r="F1396" s="300" t="s">
        <v>8058</v>
      </c>
      <c r="G1396" s="301" t="s">
        <v>4084</v>
      </c>
      <c r="H1396" s="302">
        <v>2</v>
      </c>
      <c r="I1396" s="303"/>
      <c r="J1396" s="304">
        <f>ROUND(I1396*H1396,2)</f>
        <v>0</v>
      </c>
      <c r="K1396" s="300" t="s">
        <v>21</v>
      </c>
      <c r="L1396" s="305"/>
      <c r="M1396" s="306" t="s">
        <v>21</v>
      </c>
      <c r="N1396" s="307" t="s">
        <v>47</v>
      </c>
      <c r="O1396" s="48"/>
      <c r="P1396" s="249">
        <f>O1396*H1396</f>
        <v>0</v>
      </c>
      <c r="Q1396" s="249">
        <v>0</v>
      </c>
      <c r="R1396" s="249">
        <f>Q1396*H1396</f>
        <v>0</v>
      </c>
      <c r="S1396" s="249">
        <v>0</v>
      </c>
      <c r="T1396" s="250">
        <f>S1396*H1396</f>
        <v>0</v>
      </c>
      <c r="AR1396" s="25" t="s">
        <v>818</v>
      </c>
      <c r="AT1396" s="25" t="s">
        <v>841</v>
      </c>
      <c r="AU1396" s="25" t="s">
        <v>394</v>
      </c>
      <c r="AY1396" s="25" t="s">
        <v>414</v>
      </c>
      <c r="BE1396" s="251">
        <f>IF(N1396="základní",J1396,0)</f>
        <v>0</v>
      </c>
      <c r="BF1396" s="251">
        <f>IF(N1396="snížená",J1396,0)</f>
        <v>0</v>
      </c>
      <c r="BG1396" s="251">
        <f>IF(N1396="zákl. přenesená",J1396,0)</f>
        <v>0</v>
      </c>
      <c r="BH1396" s="251">
        <f>IF(N1396="sníž. přenesená",J1396,0)</f>
        <v>0</v>
      </c>
      <c r="BI1396" s="251">
        <f>IF(N1396="nulová",J1396,0)</f>
        <v>0</v>
      </c>
      <c r="BJ1396" s="25" t="s">
        <v>83</v>
      </c>
      <c r="BK1396" s="251">
        <f>ROUND(I1396*H1396,2)</f>
        <v>0</v>
      </c>
      <c r="BL1396" s="25" t="s">
        <v>690</v>
      </c>
      <c r="BM1396" s="25" t="s">
        <v>8059</v>
      </c>
    </row>
    <row r="1397" s="1" customFormat="1" ht="16.5" customHeight="1">
      <c r="B1397" s="47"/>
      <c r="C1397" s="298" t="s">
        <v>3101</v>
      </c>
      <c r="D1397" s="298" t="s">
        <v>841</v>
      </c>
      <c r="E1397" s="299" t="s">
        <v>8060</v>
      </c>
      <c r="F1397" s="300" t="s">
        <v>8061</v>
      </c>
      <c r="G1397" s="301" t="s">
        <v>4084</v>
      </c>
      <c r="H1397" s="302">
        <v>6</v>
      </c>
      <c r="I1397" s="303"/>
      <c r="J1397" s="304">
        <f>ROUND(I1397*H1397,2)</f>
        <v>0</v>
      </c>
      <c r="K1397" s="300" t="s">
        <v>21</v>
      </c>
      <c r="L1397" s="305"/>
      <c r="M1397" s="306" t="s">
        <v>21</v>
      </c>
      <c r="N1397" s="307" t="s">
        <v>47</v>
      </c>
      <c r="O1397" s="48"/>
      <c r="P1397" s="249">
        <f>O1397*H1397</f>
        <v>0</v>
      </c>
      <c r="Q1397" s="249">
        <v>0</v>
      </c>
      <c r="R1397" s="249">
        <f>Q1397*H1397</f>
        <v>0</v>
      </c>
      <c r="S1397" s="249">
        <v>0</v>
      </c>
      <c r="T1397" s="250">
        <f>S1397*H1397</f>
        <v>0</v>
      </c>
      <c r="AR1397" s="25" t="s">
        <v>818</v>
      </c>
      <c r="AT1397" s="25" t="s">
        <v>841</v>
      </c>
      <c r="AU1397" s="25" t="s">
        <v>394</v>
      </c>
      <c r="AY1397" s="25" t="s">
        <v>414</v>
      </c>
      <c r="BE1397" s="251">
        <f>IF(N1397="základní",J1397,0)</f>
        <v>0</v>
      </c>
      <c r="BF1397" s="251">
        <f>IF(N1397="snížená",J1397,0)</f>
        <v>0</v>
      </c>
      <c r="BG1397" s="251">
        <f>IF(N1397="zákl. přenesená",J1397,0)</f>
        <v>0</v>
      </c>
      <c r="BH1397" s="251">
        <f>IF(N1397="sníž. přenesená",J1397,0)</f>
        <v>0</v>
      </c>
      <c r="BI1397" s="251">
        <f>IF(N1397="nulová",J1397,0)</f>
        <v>0</v>
      </c>
      <c r="BJ1397" s="25" t="s">
        <v>83</v>
      </c>
      <c r="BK1397" s="251">
        <f>ROUND(I1397*H1397,2)</f>
        <v>0</v>
      </c>
      <c r="BL1397" s="25" t="s">
        <v>690</v>
      </c>
      <c r="BM1397" s="25" t="s">
        <v>8062</v>
      </c>
    </row>
    <row r="1398" s="1" customFormat="1" ht="16.5" customHeight="1">
      <c r="B1398" s="47"/>
      <c r="C1398" s="298" t="s">
        <v>3106</v>
      </c>
      <c r="D1398" s="298" t="s">
        <v>841</v>
      </c>
      <c r="E1398" s="299" t="s">
        <v>8063</v>
      </c>
      <c r="F1398" s="300" t="s">
        <v>8064</v>
      </c>
      <c r="G1398" s="301" t="s">
        <v>4084</v>
      </c>
      <c r="H1398" s="302">
        <v>1</v>
      </c>
      <c r="I1398" s="303"/>
      <c r="J1398" s="304">
        <f>ROUND(I1398*H1398,2)</f>
        <v>0</v>
      </c>
      <c r="K1398" s="300" t="s">
        <v>21</v>
      </c>
      <c r="L1398" s="305"/>
      <c r="M1398" s="306" t="s">
        <v>21</v>
      </c>
      <c r="N1398" s="307" t="s">
        <v>47</v>
      </c>
      <c r="O1398" s="48"/>
      <c r="P1398" s="249">
        <f>O1398*H1398</f>
        <v>0</v>
      </c>
      <c r="Q1398" s="249">
        <v>0</v>
      </c>
      <c r="R1398" s="249">
        <f>Q1398*H1398</f>
        <v>0</v>
      </c>
      <c r="S1398" s="249">
        <v>0</v>
      </c>
      <c r="T1398" s="250">
        <f>S1398*H1398</f>
        <v>0</v>
      </c>
      <c r="AR1398" s="25" t="s">
        <v>818</v>
      </c>
      <c r="AT1398" s="25" t="s">
        <v>841</v>
      </c>
      <c r="AU1398" s="25" t="s">
        <v>394</v>
      </c>
      <c r="AY1398" s="25" t="s">
        <v>414</v>
      </c>
      <c r="BE1398" s="251">
        <f>IF(N1398="základní",J1398,0)</f>
        <v>0</v>
      </c>
      <c r="BF1398" s="251">
        <f>IF(N1398="snížená",J1398,0)</f>
        <v>0</v>
      </c>
      <c r="BG1398" s="251">
        <f>IF(N1398="zákl. přenesená",J1398,0)</f>
        <v>0</v>
      </c>
      <c r="BH1398" s="251">
        <f>IF(N1398="sníž. přenesená",J1398,0)</f>
        <v>0</v>
      </c>
      <c r="BI1398" s="251">
        <f>IF(N1398="nulová",J1398,0)</f>
        <v>0</v>
      </c>
      <c r="BJ1398" s="25" t="s">
        <v>83</v>
      </c>
      <c r="BK1398" s="251">
        <f>ROUND(I1398*H1398,2)</f>
        <v>0</v>
      </c>
      <c r="BL1398" s="25" t="s">
        <v>690</v>
      </c>
      <c r="BM1398" s="25" t="s">
        <v>8065</v>
      </c>
    </row>
    <row r="1399" s="1" customFormat="1" ht="16.5" customHeight="1">
      <c r="B1399" s="47"/>
      <c r="C1399" s="298" t="s">
        <v>3146</v>
      </c>
      <c r="D1399" s="298" t="s">
        <v>841</v>
      </c>
      <c r="E1399" s="299" t="s">
        <v>8066</v>
      </c>
      <c r="F1399" s="300" t="s">
        <v>8067</v>
      </c>
      <c r="G1399" s="301" t="s">
        <v>4084</v>
      </c>
      <c r="H1399" s="302">
        <v>4</v>
      </c>
      <c r="I1399" s="303"/>
      <c r="J1399" s="304">
        <f>ROUND(I1399*H1399,2)</f>
        <v>0</v>
      </c>
      <c r="K1399" s="300" t="s">
        <v>21</v>
      </c>
      <c r="L1399" s="305"/>
      <c r="M1399" s="306" t="s">
        <v>21</v>
      </c>
      <c r="N1399" s="307" t="s">
        <v>47</v>
      </c>
      <c r="O1399" s="48"/>
      <c r="P1399" s="249">
        <f>O1399*H1399</f>
        <v>0</v>
      </c>
      <c r="Q1399" s="249">
        <v>0</v>
      </c>
      <c r="R1399" s="249">
        <f>Q1399*H1399</f>
        <v>0</v>
      </c>
      <c r="S1399" s="249">
        <v>0</v>
      </c>
      <c r="T1399" s="250">
        <f>S1399*H1399</f>
        <v>0</v>
      </c>
      <c r="AR1399" s="25" t="s">
        <v>818</v>
      </c>
      <c r="AT1399" s="25" t="s">
        <v>841</v>
      </c>
      <c r="AU1399" s="25" t="s">
        <v>394</v>
      </c>
      <c r="AY1399" s="25" t="s">
        <v>414</v>
      </c>
      <c r="BE1399" s="251">
        <f>IF(N1399="základní",J1399,0)</f>
        <v>0</v>
      </c>
      <c r="BF1399" s="251">
        <f>IF(N1399="snížená",J1399,0)</f>
        <v>0</v>
      </c>
      <c r="BG1399" s="251">
        <f>IF(N1399="zákl. přenesená",J1399,0)</f>
        <v>0</v>
      </c>
      <c r="BH1399" s="251">
        <f>IF(N1399="sníž. přenesená",J1399,0)</f>
        <v>0</v>
      </c>
      <c r="BI1399" s="251">
        <f>IF(N1399="nulová",J1399,0)</f>
        <v>0</v>
      </c>
      <c r="BJ1399" s="25" t="s">
        <v>83</v>
      </c>
      <c r="BK1399" s="251">
        <f>ROUND(I1399*H1399,2)</f>
        <v>0</v>
      </c>
      <c r="BL1399" s="25" t="s">
        <v>690</v>
      </c>
      <c r="BM1399" s="25" t="s">
        <v>8068</v>
      </c>
    </row>
    <row r="1400" s="1" customFormat="1" ht="16.5" customHeight="1">
      <c r="B1400" s="47"/>
      <c r="C1400" s="298" t="s">
        <v>3151</v>
      </c>
      <c r="D1400" s="298" t="s">
        <v>841</v>
      </c>
      <c r="E1400" s="299" t="s">
        <v>8069</v>
      </c>
      <c r="F1400" s="300" t="s">
        <v>8070</v>
      </c>
      <c r="G1400" s="301" t="s">
        <v>4084</v>
      </c>
      <c r="H1400" s="302">
        <v>4</v>
      </c>
      <c r="I1400" s="303"/>
      <c r="J1400" s="304">
        <f>ROUND(I1400*H1400,2)</f>
        <v>0</v>
      </c>
      <c r="K1400" s="300" t="s">
        <v>21</v>
      </c>
      <c r="L1400" s="305"/>
      <c r="M1400" s="306" t="s">
        <v>21</v>
      </c>
      <c r="N1400" s="307" t="s">
        <v>47</v>
      </c>
      <c r="O1400" s="48"/>
      <c r="P1400" s="249">
        <f>O1400*H1400</f>
        <v>0</v>
      </c>
      <c r="Q1400" s="249">
        <v>0</v>
      </c>
      <c r="R1400" s="249">
        <f>Q1400*H1400</f>
        <v>0</v>
      </c>
      <c r="S1400" s="249">
        <v>0</v>
      </c>
      <c r="T1400" s="250">
        <f>S1400*H1400</f>
        <v>0</v>
      </c>
      <c r="AR1400" s="25" t="s">
        <v>818</v>
      </c>
      <c r="AT1400" s="25" t="s">
        <v>841</v>
      </c>
      <c r="AU1400" s="25" t="s">
        <v>394</v>
      </c>
      <c r="AY1400" s="25" t="s">
        <v>414</v>
      </c>
      <c r="BE1400" s="251">
        <f>IF(N1400="základní",J1400,0)</f>
        <v>0</v>
      </c>
      <c r="BF1400" s="251">
        <f>IF(N1400="snížená",J1400,0)</f>
        <v>0</v>
      </c>
      <c r="BG1400" s="251">
        <f>IF(N1400="zákl. přenesená",J1400,0)</f>
        <v>0</v>
      </c>
      <c r="BH1400" s="251">
        <f>IF(N1400="sníž. přenesená",J1400,0)</f>
        <v>0</v>
      </c>
      <c r="BI1400" s="251">
        <f>IF(N1400="nulová",J1400,0)</f>
        <v>0</v>
      </c>
      <c r="BJ1400" s="25" t="s">
        <v>83</v>
      </c>
      <c r="BK1400" s="251">
        <f>ROUND(I1400*H1400,2)</f>
        <v>0</v>
      </c>
      <c r="BL1400" s="25" t="s">
        <v>690</v>
      </c>
      <c r="BM1400" s="25" t="s">
        <v>8071</v>
      </c>
    </row>
    <row r="1401" s="1" customFormat="1" ht="16.5" customHeight="1">
      <c r="B1401" s="47"/>
      <c r="C1401" s="298" t="s">
        <v>3156</v>
      </c>
      <c r="D1401" s="298" t="s">
        <v>841</v>
      </c>
      <c r="E1401" s="299" t="s">
        <v>8072</v>
      </c>
      <c r="F1401" s="300" t="s">
        <v>8073</v>
      </c>
      <c r="G1401" s="301" t="s">
        <v>4084</v>
      </c>
      <c r="H1401" s="302">
        <v>3</v>
      </c>
      <c r="I1401" s="303"/>
      <c r="J1401" s="304">
        <f>ROUND(I1401*H1401,2)</f>
        <v>0</v>
      </c>
      <c r="K1401" s="300" t="s">
        <v>21</v>
      </c>
      <c r="L1401" s="305"/>
      <c r="M1401" s="306" t="s">
        <v>21</v>
      </c>
      <c r="N1401" s="307" t="s">
        <v>47</v>
      </c>
      <c r="O1401" s="48"/>
      <c r="P1401" s="249">
        <f>O1401*H1401</f>
        <v>0</v>
      </c>
      <c r="Q1401" s="249">
        <v>0</v>
      </c>
      <c r="R1401" s="249">
        <f>Q1401*H1401</f>
        <v>0</v>
      </c>
      <c r="S1401" s="249">
        <v>0</v>
      </c>
      <c r="T1401" s="250">
        <f>S1401*H1401</f>
        <v>0</v>
      </c>
      <c r="AR1401" s="25" t="s">
        <v>818</v>
      </c>
      <c r="AT1401" s="25" t="s">
        <v>841</v>
      </c>
      <c r="AU1401" s="25" t="s">
        <v>394</v>
      </c>
      <c r="AY1401" s="25" t="s">
        <v>414</v>
      </c>
      <c r="BE1401" s="251">
        <f>IF(N1401="základní",J1401,0)</f>
        <v>0</v>
      </c>
      <c r="BF1401" s="251">
        <f>IF(N1401="snížená",J1401,0)</f>
        <v>0</v>
      </c>
      <c r="BG1401" s="251">
        <f>IF(N1401="zákl. přenesená",J1401,0)</f>
        <v>0</v>
      </c>
      <c r="BH1401" s="251">
        <f>IF(N1401="sníž. přenesená",J1401,0)</f>
        <v>0</v>
      </c>
      <c r="BI1401" s="251">
        <f>IF(N1401="nulová",J1401,0)</f>
        <v>0</v>
      </c>
      <c r="BJ1401" s="25" t="s">
        <v>83</v>
      </c>
      <c r="BK1401" s="251">
        <f>ROUND(I1401*H1401,2)</f>
        <v>0</v>
      </c>
      <c r="BL1401" s="25" t="s">
        <v>690</v>
      </c>
      <c r="BM1401" s="25" t="s">
        <v>8074</v>
      </c>
    </row>
    <row r="1402" s="1" customFormat="1" ht="16.5" customHeight="1">
      <c r="B1402" s="47"/>
      <c r="C1402" s="298" t="s">
        <v>8075</v>
      </c>
      <c r="D1402" s="298" t="s">
        <v>841</v>
      </c>
      <c r="E1402" s="299" t="s">
        <v>8076</v>
      </c>
      <c r="F1402" s="300" t="s">
        <v>8077</v>
      </c>
      <c r="G1402" s="301" t="s">
        <v>4084</v>
      </c>
      <c r="H1402" s="302">
        <v>3</v>
      </c>
      <c r="I1402" s="303"/>
      <c r="J1402" s="304">
        <f>ROUND(I1402*H1402,2)</f>
        <v>0</v>
      </c>
      <c r="K1402" s="300" t="s">
        <v>21</v>
      </c>
      <c r="L1402" s="305"/>
      <c r="M1402" s="306" t="s">
        <v>21</v>
      </c>
      <c r="N1402" s="307" t="s">
        <v>47</v>
      </c>
      <c r="O1402" s="48"/>
      <c r="P1402" s="249">
        <f>O1402*H1402</f>
        <v>0</v>
      </c>
      <c r="Q1402" s="249">
        <v>0</v>
      </c>
      <c r="R1402" s="249">
        <f>Q1402*H1402</f>
        <v>0</v>
      </c>
      <c r="S1402" s="249">
        <v>0</v>
      </c>
      <c r="T1402" s="250">
        <f>S1402*H1402</f>
        <v>0</v>
      </c>
      <c r="AR1402" s="25" t="s">
        <v>818</v>
      </c>
      <c r="AT1402" s="25" t="s">
        <v>841</v>
      </c>
      <c r="AU1402" s="25" t="s">
        <v>394</v>
      </c>
      <c r="AY1402" s="25" t="s">
        <v>414</v>
      </c>
      <c r="BE1402" s="251">
        <f>IF(N1402="základní",J1402,0)</f>
        <v>0</v>
      </c>
      <c r="BF1402" s="251">
        <f>IF(N1402="snížená",J1402,0)</f>
        <v>0</v>
      </c>
      <c r="BG1402" s="251">
        <f>IF(N1402="zákl. přenesená",J1402,0)</f>
        <v>0</v>
      </c>
      <c r="BH1402" s="251">
        <f>IF(N1402="sníž. přenesená",J1402,0)</f>
        <v>0</v>
      </c>
      <c r="BI1402" s="251">
        <f>IF(N1402="nulová",J1402,0)</f>
        <v>0</v>
      </c>
      <c r="BJ1402" s="25" t="s">
        <v>83</v>
      </c>
      <c r="BK1402" s="251">
        <f>ROUND(I1402*H1402,2)</f>
        <v>0</v>
      </c>
      <c r="BL1402" s="25" t="s">
        <v>690</v>
      </c>
      <c r="BM1402" s="25" t="s">
        <v>8078</v>
      </c>
    </row>
    <row r="1403" s="1" customFormat="1" ht="16.5" customHeight="1">
      <c r="B1403" s="47"/>
      <c r="C1403" s="298" t="s">
        <v>3161</v>
      </c>
      <c r="D1403" s="298" t="s">
        <v>841</v>
      </c>
      <c r="E1403" s="299" t="s">
        <v>8079</v>
      </c>
      <c r="F1403" s="300" t="s">
        <v>8080</v>
      </c>
      <c r="G1403" s="301" t="s">
        <v>4084</v>
      </c>
      <c r="H1403" s="302">
        <v>9</v>
      </c>
      <c r="I1403" s="303"/>
      <c r="J1403" s="304">
        <f>ROUND(I1403*H1403,2)</f>
        <v>0</v>
      </c>
      <c r="K1403" s="300" t="s">
        <v>21</v>
      </c>
      <c r="L1403" s="305"/>
      <c r="M1403" s="306" t="s">
        <v>21</v>
      </c>
      <c r="N1403" s="307" t="s">
        <v>47</v>
      </c>
      <c r="O1403" s="48"/>
      <c r="P1403" s="249">
        <f>O1403*H1403</f>
        <v>0</v>
      </c>
      <c r="Q1403" s="249">
        <v>0</v>
      </c>
      <c r="R1403" s="249">
        <f>Q1403*H1403</f>
        <v>0</v>
      </c>
      <c r="S1403" s="249">
        <v>0</v>
      </c>
      <c r="T1403" s="250">
        <f>S1403*H1403</f>
        <v>0</v>
      </c>
      <c r="AR1403" s="25" t="s">
        <v>818</v>
      </c>
      <c r="AT1403" s="25" t="s">
        <v>841</v>
      </c>
      <c r="AU1403" s="25" t="s">
        <v>394</v>
      </c>
      <c r="AY1403" s="25" t="s">
        <v>414</v>
      </c>
      <c r="BE1403" s="251">
        <f>IF(N1403="základní",J1403,0)</f>
        <v>0</v>
      </c>
      <c r="BF1403" s="251">
        <f>IF(N1403="snížená",J1403,0)</f>
        <v>0</v>
      </c>
      <c r="BG1403" s="251">
        <f>IF(N1403="zákl. přenesená",J1403,0)</f>
        <v>0</v>
      </c>
      <c r="BH1403" s="251">
        <f>IF(N1403="sníž. přenesená",J1403,0)</f>
        <v>0</v>
      </c>
      <c r="BI1403" s="251">
        <f>IF(N1403="nulová",J1403,0)</f>
        <v>0</v>
      </c>
      <c r="BJ1403" s="25" t="s">
        <v>83</v>
      </c>
      <c r="BK1403" s="251">
        <f>ROUND(I1403*H1403,2)</f>
        <v>0</v>
      </c>
      <c r="BL1403" s="25" t="s">
        <v>690</v>
      </c>
      <c r="BM1403" s="25" t="s">
        <v>8081</v>
      </c>
    </row>
    <row r="1404" s="1" customFormat="1" ht="16.5" customHeight="1">
      <c r="B1404" s="47"/>
      <c r="C1404" s="298" t="s">
        <v>3166</v>
      </c>
      <c r="D1404" s="298" t="s">
        <v>841</v>
      </c>
      <c r="E1404" s="299" t="s">
        <v>8082</v>
      </c>
      <c r="F1404" s="300" t="s">
        <v>8083</v>
      </c>
      <c r="G1404" s="301" t="s">
        <v>4084</v>
      </c>
      <c r="H1404" s="302">
        <v>3</v>
      </c>
      <c r="I1404" s="303"/>
      <c r="J1404" s="304">
        <f>ROUND(I1404*H1404,2)</f>
        <v>0</v>
      </c>
      <c r="K1404" s="300" t="s">
        <v>21</v>
      </c>
      <c r="L1404" s="305"/>
      <c r="M1404" s="306" t="s">
        <v>21</v>
      </c>
      <c r="N1404" s="307" t="s">
        <v>47</v>
      </c>
      <c r="O1404" s="48"/>
      <c r="P1404" s="249">
        <f>O1404*H1404</f>
        <v>0</v>
      </c>
      <c r="Q1404" s="249">
        <v>0</v>
      </c>
      <c r="R1404" s="249">
        <f>Q1404*H1404</f>
        <v>0</v>
      </c>
      <c r="S1404" s="249">
        <v>0</v>
      </c>
      <c r="T1404" s="250">
        <f>S1404*H1404</f>
        <v>0</v>
      </c>
      <c r="AR1404" s="25" t="s">
        <v>818</v>
      </c>
      <c r="AT1404" s="25" t="s">
        <v>841</v>
      </c>
      <c r="AU1404" s="25" t="s">
        <v>394</v>
      </c>
      <c r="AY1404" s="25" t="s">
        <v>414</v>
      </c>
      <c r="BE1404" s="251">
        <f>IF(N1404="základní",J1404,0)</f>
        <v>0</v>
      </c>
      <c r="BF1404" s="251">
        <f>IF(N1404="snížená",J1404,0)</f>
        <v>0</v>
      </c>
      <c r="BG1404" s="251">
        <f>IF(N1404="zákl. přenesená",J1404,0)</f>
        <v>0</v>
      </c>
      <c r="BH1404" s="251">
        <f>IF(N1404="sníž. přenesená",J1404,0)</f>
        <v>0</v>
      </c>
      <c r="BI1404" s="251">
        <f>IF(N1404="nulová",J1404,0)</f>
        <v>0</v>
      </c>
      <c r="BJ1404" s="25" t="s">
        <v>83</v>
      </c>
      <c r="BK1404" s="251">
        <f>ROUND(I1404*H1404,2)</f>
        <v>0</v>
      </c>
      <c r="BL1404" s="25" t="s">
        <v>690</v>
      </c>
      <c r="BM1404" s="25" t="s">
        <v>8084</v>
      </c>
    </row>
    <row r="1405" s="1" customFormat="1" ht="16.5" customHeight="1">
      <c r="B1405" s="47"/>
      <c r="C1405" s="298" t="s">
        <v>3171</v>
      </c>
      <c r="D1405" s="298" t="s">
        <v>841</v>
      </c>
      <c r="E1405" s="299" t="s">
        <v>8085</v>
      </c>
      <c r="F1405" s="300" t="s">
        <v>8086</v>
      </c>
      <c r="G1405" s="301" t="s">
        <v>4084</v>
      </c>
      <c r="H1405" s="302">
        <v>1</v>
      </c>
      <c r="I1405" s="303"/>
      <c r="J1405" s="304">
        <f>ROUND(I1405*H1405,2)</f>
        <v>0</v>
      </c>
      <c r="K1405" s="300" t="s">
        <v>21</v>
      </c>
      <c r="L1405" s="305"/>
      <c r="M1405" s="306" t="s">
        <v>21</v>
      </c>
      <c r="N1405" s="307" t="s">
        <v>47</v>
      </c>
      <c r="O1405" s="48"/>
      <c r="P1405" s="249">
        <f>O1405*H1405</f>
        <v>0</v>
      </c>
      <c r="Q1405" s="249">
        <v>0</v>
      </c>
      <c r="R1405" s="249">
        <f>Q1405*H1405</f>
        <v>0</v>
      </c>
      <c r="S1405" s="249">
        <v>0</v>
      </c>
      <c r="T1405" s="250">
        <f>S1405*H1405</f>
        <v>0</v>
      </c>
      <c r="AR1405" s="25" t="s">
        <v>818</v>
      </c>
      <c r="AT1405" s="25" t="s">
        <v>841</v>
      </c>
      <c r="AU1405" s="25" t="s">
        <v>394</v>
      </c>
      <c r="AY1405" s="25" t="s">
        <v>414</v>
      </c>
      <c r="BE1405" s="251">
        <f>IF(N1405="základní",J1405,0)</f>
        <v>0</v>
      </c>
      <c r="BF1405" s="251">
        <f>IF(N1405="snížená",J1405,0)</f>
        <v>0</v>
      </c>
      <c r="BG1405" s="251">
        <f>IF(N1405="zákl. přenesená",J1405,0)</f>
        <v>0</v>
      </c>
      <c r="BH1405" s="251">
        <f>IF(N1405="sníž. přenesená",J1405,0)</f>
        <v>0</v>
      </c>
      <c r="BI1405" s="251">
        <f>IF(N1405="nulová",J1405,0)</f>
        <v>0</v>
      </c>
      <c r="BJ1405" s="25" t="s">
        <v>83</v>
      </c>
      <c r="BK1405" s="251">
        <f>ROUND(I1405*H1405,2)</f>
        <v>0</v>
      </c>
      <c r="BL1405" s="25" t="s">
        <v>690</v>
      </c>
      <c r="BM1405" s="25" t="s">
        <v>8087</v>
      </c>
    </row>
    <row r="1406" s="1" customFormat="1" ht="16.5" customHeight="1">
      <c r="B1406" s="47"/>
      <c r="C1406" s="298" t="s">
        <v>3177</v>
      </c>
      <c r="D1406" s="298" t="s">
        <v>841</v>
      </c>
      <c r="E1406" s="299" t="s">
        <v>8088</v>
      </c>
      <c r="F1406" s="300" t="s">
        <v>8089</v>
      </c>
      <c r="G1406" s="301" t="s">
        <v>4084</v>
      </c>
      <c r="H1406" s="302">
        <v>38</v>
      </c>
      <c r="I1406" s="303"/>
      <c r="J1406" s="304">
        <f>ROUND(I1406*H1406,2)</f>
        <v>0</v>
      </c>
      <c r="K1406" s="300" t="s">
        <v>21</v>
      </c>
      <c r="L1406" s="305"/>
      <c r="M1406" s="306" t="s">
        <v>21</v>
      </c>
      <c r="N1406" s="307" t="s">
        <v>47</v>
      </c>
      <c r="O1406" s="48"/>
      <c r="P1406" s="249">
        <f>O1406*H1406</f>
        <v>0</v>
      </c>
      <c r="Q1406" s="249">
        <v>0</v>
      </c>
      <c r="R1406" s="249">
        <f>Q1406*H1406</f>
        <v>0</v>
      </c>
      <c r="S1406" s="249">
        <v>0</v>
      </c>
      <c r="T1406" s="250">
        <f>S1406*H1406</f>
        <v>0</v>
      </c>
      <c r="AR1406" s="25" t="s">
        <v>818</v>
      </c>
      <c r="AT1406" s="25" t="s">
        <v>841</v>
      </c>
      <c r="AU1406" s="25" t="s">
        <v>394</v>
      </c>
      <c r="AY1406" s="25" t="s">
        <v>414</v>
      </c>
      <c r="BE1406" s="251">
        <f>IF(N1406="základní",J1406,0)</f>
        <v>0</v>
      </c>
      <c r="BF1406" s="251">
        <f>IF(N1406="snížená",J1406,0)</f>
        <v>0</v>
      </c>
      <c r="BG1406" s="251">
        <f>IF(N1406="zákl. přenesená",J1406,0)</f>
        <v>0</v>
      </c>
      <c r="BH1406" s="251">
        <f>IF(N1406="sníž. přenesená",J1406,0)</f>
        <v>0</v>
      </c>
      <c r="BI1406" s="251">
        <f>IF(N1406="nulová",J1406,0)</f>
        <v>0</v>
      </c>
      <c r="BJ1406" s="25" t="s">
        <v>83</v>
      </c>
      <c r="BK1406" s="251">
        <f>ROUND(I1406*H1406,2)</f>
        <v>0</v>
      </c>
      <c r="BL1406" s="25" t="s">
        <v>690</v>
      </c>
      <c r="BM1406" s="25" t="s">
        <v>8090</v>
      </c>
    </row>
    <row r="1407" s="1" customFormat="1" ht="16.5" customHeight="1">
      <c r="B1407" s="47"/>
      <c r="C1407" s="298" t="s">
        <v>3185</v>
      </c>
      <c r="D1407" s="298" t="s">
        <v>841</v>
      </c>
      <c r="E1407" s="299" t="s">
        <v>8091</v>
      </c>
      <c r="F1407" s="300" t="s">
        <v>8092</v>
      </c>
      <c r="G1407" s="301" t="s">
        <v>4084</v>
      </c>
      <c r="H1407" s="302">
        <v>18</v>
      </c>
      <c r="I1407" s="303"/>
      <c r="J1407" s="304">
        <f>ROUND(I1407*H1407,2)</f>
        <v>0</v>
      </c>
      <c r="K1407" s="300" t="s">
        <v>21</v>
      </c>
      <c r="L1407" s="305"/>
      <c r="M1407" s="306" t="s">
        <v>21</v>
      </c>
      <c r="N1407" s="307" t="s">
        <v>47</v>
      </c>
      <c r="O1407" s="48"/>
      <c r="P1407" s="249">
        <f>O1407*H1407</f>
        <v>0</v>
      </c>
      <c r="Q1407" s="249">
        <v>0</v>
      </c>
      <c r="R1407" s="249">
        <f>Q1407*H1407</f>
        <v>0</v>
      </c>
      <c r="S1407" s="249">
        <v>0</v>
      </c>
      <c r="T1407" s="250">
        <f>S1407*H1407</f>
        <v>0</v>
      </c>
      <c r="AR1407" s="25" t="s">
        <v>818</v>
      </c>
      <c r="AT1407" s="25" t="s">
        <v>841</v>
      </c>
      <c r="AU1407" s="25" t="s">
        <v>394</v>
      </c>
      <c r="AY1407" s="25" t="s">
        <v>414</v>
      </c>
      <c r="BE1407" s="251">
        <f>IF(N1407="základní",J1407,0)</f>
        <v>0</v>
      </c>
      <c r="BF1407" s="251">
        <f>IF(N1407="snížená",J1407,0)</f>
        <v>0</v>
      </c>
      <c r="BG1407" s="251">
        <f>IF(N1407="zákl. přenesená",J1407,0)</f>
        <v>0</v>
      </c>
      <c r="BH1407" s="251">
        <f>IF(N1407="sníž. přenesená",J1407,0)</f>
        <v>0</v>
      </c>
      <c r="BI1407" s="251">
        <f>IF(N1407="nulová",J1407,0)</f>
        <v>0</v>
      </c>
      <c r="BJ1407" s="25" t="s">
        <v>83</v>
      </c>
      <c r="BK1407" s="251">
        <f>ROUND(I1407*H1407,2)</f>
        <v>0</v>
      </c>
      <c r="BL1407" s="25" t="s">
        <v>690</v>
      </c>
      <c r="BM1407" s="25" t="s">
        <v>8093</v>
      </c>
    </row>
    <row r="1408" s="1" customFormat="1" ht="16.5" customHeight="1">
      <c r="B1408" s="47"/>
      <c r="C1408" s="298" t="s">
        <v>3190</v>
      </c>
      <c r="D1408" s="298" t="s">
        <v>841</v>
      </c>
      <c r="E1408" s="299" t="s">
        <v>8094</v>
      </c>
      <c r="F1408" s="300" t="s">
        <v>8095</v>
      </c>
      <c r="G1408" s="301" t="s">
        <v>4084</v>
      </c>
      <c r="H1408" s="302">
        <v>30</v>
      </c>
      <c r="I1408" s="303"/>
      <c r="J1408" s="304">
        <f>ROUND(I1408*H1408,2)</f>
        <v>0</v>
      </c>
      <c r="K1408" s="300" t="s">
        <v>21</v>
      </c>
      <c r="L1408" s="305"/>
      <c r="M1408" s="306" t="s">
        <v>21</v>
      </c>
      <c r="N1408" s="307" t="s">
        <v>47</v>
      </c>
      <c r="O1408" s="48"/>
      <c r="P1408" s="249">
        <f>O1408*H1408</f>
        <v>0</v>
      </c>
      <c r="Q1408" s="249">
        <v>0</v>
      </c>
      <c r="R1408" s="249">
        <f>Q1408*H1408</f>
        <v>0</v>
      </c>
      <c r="S1408" s="249">
        <v>0</v>
      </c>
      <c r="T1408" s="250">
        <f>S1408*H1408</f>
        <v>0</v>
      </c>
      <c r="AR1408" s="25" t="s">
        <v>818</v>
      </c>
      <c r="AT1408" s="25" t="s">
        <v>841</v>
      </c>
      <c r="AU1408" s="25" t="s">
        <v>394</v>
      </c>
      <c r="AY1408" s="25" t="s">
        <v>414</v>
      </c>
      <c r="BE1408" s="251">
        <f>IF(N1408="základní",J1408,0)</f>
        <v>0</v>
      </c>
      <c r="BF1408" s="251">
        <f>IF(N1408="snížená",J1408,0)</f>
        <v>0</v>
      </c>
      <c r="BG1408" s="251">
        <f>IF(N1408="zákl. přenesená",J1408,0)</f>
        <v>0</v>
      </c>
      <c r="BH1408" s="251">
        <f>IF(N1408="sníž. přenesená",J1408,0)</f>
        <v>0</v>
      </c>
      <c r="BI1408" s="251">
        <f>IF(N1408="nulová",J1408,0)</f>
        <v>0</v>
      </c>
      <c r="BJ1408" s="25" t="s">
        <v>83</v>
      </c>
      <c r="BK1408" s="251">
        <f>ROUND(I1408*H1408,2)</f>
        <v>0</v>
      </c>
      <c r="BL1408" s="25" t="s">
        <v>690</v>
      </c>
      <c r="BM1408" s="25" t="s">
        <v>8096</v>
      </c>
    </row>
    <row r="1409" s="1" customFormat="1" ht="16.5" customHeight="1">
      <c r="B1409" s="47"/>
      <c r="C1409" s="298" t="s">
        <v>3195</v>
      </c>
      <c r="D1409" s="298" t="s">
        <v>841</v>
      </c>
      <c r="E1409" s="299" t="s">
        <v>8097</v>
      </c>
      <c r="F1409" s="300" t="s">
        <v>8098</v>
      </c>
      <c r="G1409" s="301" t="s">
        <v>4084</v>
      </c>
      <c r="H1409" s="302">
        <v>15</v>
      </c>
      <c r="I1409" s="303"/>
      <c r="J1409" s="304">
        <f>ROUND(I1409*H1409,2)</f>
        <v>0</v>
      </c>
      <c r="K1409" s="300" t="s">
        <v>21</v>
      </c>
      <c r="L1409" s="305"/>
      <c r="M1409" s="306" t="s">
        <v>21</v>
      </c>
      <c r="N1409" s="307" t="s">
        <v>47</v>
      </c>
      <c r="O1409" s="48"/>
      <c r="P1409" s="249">
        <f>O1409*H1409</f>
        <v>0</v>
      </c>
      <c r="Q1409" s="249">
        <v>0</v>
      </c>
      <c r="R1409" s="249">
        <f>Q1409*H1409</f>
        <v>0</v>
      </c>
      <c r="S1409" s="249">
        <v>0</v>
      </c>
      <c r="T1409" s="250">
        <f>S1409*H1409</f>
        <v>0</v>
      </c>
      <c r="AR1409" s="25" t="s">
        <v>818</v>
      </c>
      <c r="AT1409" s="25" t="s">
        <v>841</v>
      </c>
      <c r="AU1409" s="25" t="s">
        <v>394</v>
      </c>
      <c r="AY1409" s="25" t="s">
        <v>414</v>
      </c>
      <c r="BE1409" s="251">
        <f>IF(N1409="základní",J1409,0)</f>
        <v>0</v>
      </c>
      <c r="BF1409" s="251">
        <f>IF(N1409="snížená",J1409,0)</f>
        <v>0</v>
      </c>
      <c r="BG1409" s="251">
        <f>IF(N1409="zákl. přenesená",J1409,0)</f>
        <v>0</v>
      </c>
      <c r="BH1409" s="251">
        <f>IF(N1409="sníž. přenesená",J1409,0)</f>
        <v>0</v>
      </c>
      <c r="BI1409" s="251">
        <f>IF(N1409="nulová",J1409,0)</f>
        <v>0</v>
      </c>
      <c r="BJ1409" s="25" t="s">
        <v>83</v>
      </c>
      <c r="BK1409" s="251">
        <f>ROUND(I1409*H1409,2)</f>
        <v>0</v>
      </c>
      <c r="BL1409" s="25" t="s">
        <v>690</v>
      </c>
      <c r="BM1409" s="25" t="s">
        <v>8099</v>
      </c>
    </row>
    <row r="1410" s="1" customFormat="1" ht="16.5" customHeight="1">
      <c r="B1410" s="47"/>
      <c r="C1410" s="298" t="s">
        <v>3201</v>
      </c>
      <c r="D1410" s="298" t="s">
        <v>841</v>
      </c>
      <c r="E1410" s="299" t="s">
        <v>8100</v>
      </c>
      <c r="F1410" s="300" t="s">
        <v>8101</v>
      </c>
      <c r="G1410" s="301" t="s">
        <v>4084</v>
      </c>
      <c r="H1410" s="302">
        <v>27</v>
      </c>
      <c r="I1410" s="303"/>
      <c r="J1410" s="304">
        <f>ROUND(I1410*H1410,2)</f>
        <v>0</v>
      </c>
      <c r="K1410" s="300" t="s">
        <v>21</v>
      </c>
      <c r="L1410" s="305"/>
      <c r="M1410" s="306" t="s">
        <v>21</v>
      </c>
      <c r="N1410" s="307" t="s">
        <v>47</v>
      </c>
      <c r="O1410" s="48"/>
      <c r="P1410" s="249">
        <f>O1410*H1410</f>
        <v>0</v>
      </c>
      <c r="Q1410" s="249">
        <v>0</v>
      </c>
      <c r="R1410" s="249">
        <f>Q1410*H1410</f>
        <v>0</v>
      </c>
      <c r="S1410" s="249">
        <v>0</v>
      </c>
      <c r="T1410" s="250">
        <f>S1410*H1410</f>
        <v>0</v>
      </c>
      <c r="AR1410" s="25" t="s">
        <v>818</v>
      </c>
      <c r="AT1410" s="25" t="s">
        <v>841</v>
      </c>
      <c r="AU1410" s="25" t="s">
        <v>394</v>
      </c>
      <c r="AY1410" s="25" t="s">
        <v>414</v>
      </c>
      <c r="BE1410" s="251">
        <f>IF(N1410="základní",J1410,0)</f>
        <v>0</v>
      </c>
      <c r="BF1410" s="251">
        <f>IF(N1410="snížená",J1410,0)</f>
        <v>0</v>
      </c>
      <c r="BG1410" s="251">
        <f>IF(N1410="zákl. přenesená",J1410,0)</f>
        <v>0</v>
      </c>
      <c r="BH1410" s="251">
        <f>IF(N1410="sníž. přenesená",J1410,0)</f>
        <v>0</v>
      </c>
      <c r="BI1410" s="251">
        <f>IF(N1410="nulová",J1410,0)</f>
        <v>0</v>
      </c>
      <c r="BJ1410" s="25" t="s">
        <v>83</v>
      </c>
      <c r="BK1410" s="251">
        <f>ROUND(I1410*H1410,2)</f>
        <v>0</v>
      </c>
      <c r="BL1410" s="25" t="s">
        <v>690</v>
      </c>
      <c r="BM1410" s="25" t="s">
        <v>8102</v>
      </c>
    </row>
    <row r="1411" s="1" customFormat="1" ht="16.5" customHeight="1">
      <c r="B1411" s="47"/>
      <c r="C1411" s="298" t="s">
        <v>3206</v>
      </c>
      <c r="D1411" s="298" t="s">
        <v>841</v>
      </c>
      <c r="E1411" s="299" t="s">
        <v>8103</v>
      </c>
      <c r="F1411" s="300" t="s">
        <v>8104</v>
      </c>
      <c r="G1411" s="301" t="s">
        <v>4084</v>
      </c>
      <c r="H1411" s="302">
        <v>24</v>
      </c>
      <c r="I1411" s="303"/>
      <c r="J1411" s="304">
        <f>ROUND(I1411*H1411,2)</f>
        <v>0</v>
      </c>
      <c r="K1411" s="300" t="s">
        <v>21</v>
      </c>
      <c r="L1411" s="305"/>
      <c r="M1411" s="306" t="s">
        <v>21</v>
      </c>
      <c r="N1411" s="307" t="s">
        <v>47</v>
      </c>
      <c r="O1411" s="48"/>
      <c r="P1411" s="249">
        <f>O1411*H1411</f>
        <v>0</v>
      </c>
      <c r="Q1411" s="249">
        <v>0</v>
      </c>
      <c r="R1411" s="249">
        <f>Q1411*H1411</f>
        <v>0</v>
      </c>
      <c r="S1411" s="249">
        <v>0</v>
      </c>
      <c r="T1411" s="250">
        <f>S1411*H1411</f>
        <v>0</v>
      </c>
      <c r="AR1411" s="25" t="s">
        <v>818</v>
      </c>
      <c r="AT1411" s="25" t="s">
        <v>841</v>
      </c>
      <c r="AU1411" s="25" t="s">
        <v>394</v>
      </c>
      <c r="AY1411" s="25" t="s">
        <v>414</v>
      </c>
      <c r="BE1411" s="251">
        <f>IF(N1411="základní",J1411,0)</f>
        <v>0</v>
      </c>
      <c r="BF1411" s="251">
        <f>IF(N1411="snížená",J1411,0)</f>
        <v>0</v>
      </c>
      <c r="BG1411" s="251">
        <f>IF(N1411="zákl. přenesená",J1411,0)</f>
        <v>0</v>
      </c>
      <c r="BH1411" s="251">
        <f>IF(N1411="sníž. přenesená",J1411,0)</f>
        <v>0</v>
      </c>
      <c r="BI1411" s="251">
        <f>IF(N1411="nulová",J1411,0)</f>
        <v>0</v>
      </c>
      <c r="BJ1411" s="25" t="s">
        <v>83</v>
      </c>
      <c r="BK1411" s="251">
        <f>ROUND(I1411*H1411,2)</f>
        <v>0</v>
      </c>
      <c r="BL1411" s="25" t="s">
        <v>690</v>
      </c>
      <c r="BM1411" s="25" t="s">
        <v>8105</v>
      </c>
    </row>
    <row r="1412" s="1" customFormat="1" ht="16.5" customHeight="1">
      <c r="B1412" s="47"/>
      <c r="C1412" s="298" t="s">
        <v>3211</v>
      </c>
      <c r="D1412" s="298" t="s">
        <v>841</v>
      </c>
      <c r="E1412" s="299" t="s">
        <v>8106</v>
      </c>
      <c r="F1412" s="300" t="s">
        <v>8107</v>
      </c>
      <c r="G1412" s="301" t="s">
        <v>4084</v>
      </c>
      <c r="H1412" s="302">
        <v>12</v>
      </c>
      <c r="I1412" s="303"/>
      <c r="J1412" s="304">
        <f>ROUND(I1412*H1412,2)</f>
        <v>0</v>
      </c>
      <c r="K1412" s="300" t="s">
        <v>21</v>
      </c>
      <c r="L1412" s="305"/>
      <c r="M1412" s="306" t="s">
        <v>21</v>
      </c>
      <c r="N1412" s="307" t="s">
        <v>47</v>
      </c>
      <c r="O1412" s="48"/>
      <c r="P1412" s="249">
        <f>O1412*H1412</f>
        <v>0</v>
      </c>
      <c r="Q1412" s="249">
        <v>0</v>
      </c>
      <c r="R1412" s="249">
        <f>Q1412*H1412</f>
        <v>0</v>
      </c>
      <c r="S1412" s="249">
        <v>0</v>
      </c>
      <c r="T1412" s="250">
        <f>S1412*H1412</f>
        <v>0</v>
      </c>
      <c r="AR1412" s="25" t="s">
        <v>818</v>
      </c>
      <c r="AT1412" s="25" t="s">
        <v>841</v>
      </c>
      <c r="AU1412" s="25" t="s">
        <v>394</v>
      </c>
      <c r="AY1412" s="25" t="s">
        <v>414</v>
      </c>
      <c r="BE1412" s="251">
        <f>IF(N1412="základní",J1412,0)</f>
        <v>0</v>
      </c>
      <c r="BF1412" s="251">
        <f>IF(N1412="snížená",J1412,0)</f>
        <v>0</v>
      </c>
      <c r="BG1412" s="251">
        <f>IF(N1412="zákl. přenesená",J1412,0)</f>
        <v>0</v>
      </c>
      <c r="BH1412" s="251">
        <f>IF(N1412="sníž. přenesená",J1412,0)</f>
        <v>0</v>
      </c>
      <c r="BI1412" s="251">
        <f>IF(N1412="nulová",J1412,0)</f>
        <v>0</v>
      </c>
      <c r="BJ1412" s="25" t="s">
        <v>83</v>
      </c>
      <c r="BK1412" s="251">
        <f>ROUND(I1412*H1412,2)</f>
        <v>0</v>
      </c>
      <c r="BL1412" s="25" t="s">
        <v>690</v>
      </c>
      <c r="BM1412" s="25" t="s">
        <v>8108</v>
      </c>
    </row>
    <row r="1413" s="1" customFormat="1" ht="16.5" customHeight="1">
      <c r="B1413" s="47"/>
      <c r="C1413" s="298" t="s">
        <v>3216</v>
      </c>
      <c r="D1413" s="298" t="s">
        <v>841</v>
      </c>
      <c r="E1413" s="299" t="s">
        <v>8109</v>
      </c>
      <c r="F1413" s="300" t="s">
        <v>8110</v>
      </c>
      <c r="G1413" s="301" t="s">
        <v>4084</v>
      </c>
      <c r="H1413" s="302">
        <v>46</v>
      </c>
      <c r="I1413" s="303"/>
      <c r="J1413" s="304">
        <f>ROUND(I1413*H1413,2)</f>
        <v>0</v>
      </c>
      <c r="K1413" s="300" t="s">
        <v>21</v>
      </c>
      <c r="L1413" s="305"/>
      <c r="M1413" s="306" t="s">
        <v>21</v>
      </c>
      <c r="N1413" s="307" t="s">
        <v>47</v>
      </c>
      <c r="O1413" s="48"/>
      <c r="P1413" s="249">
        <f>O1413*H1413</f>
        <v>0</v>
      </c>
      <c r="Q1413" s="249">
        <v>0</v>
      </c>
      <c r="R1413" s="249">
        <f>Q1413*H1413</f>
        <v>0</v>
      </c>
      <c r="S1413" s="249">
        <v>0</v>
      </c>
      <c r="T1413" s="250">
        <f>S1413*H1413</f>
        <v>0</v>
      </c>
      <c r="AR1413" s="25" t="s">
        <v>818</v>
      </c>
      <c r="AT1413" s="25" t="s">
        <v>841</v>
      </c>
      <c r="AU1413" s="25" t="s">
        <v>394</v>
      </c>
      <c r="AY1413" s="25" t="s">
        <v>414</v>
      </c>
      <c r="BE1413" s="251">
        <f>IF(N1413="základní",J1413,0)</f>
        <v>0</v>
      </c>
      <c r="BF1413" s="251">
        <f>IF(N1413="snížená",J1413,0)</f>
        <v>0</v>
      </c>
      <c r="BG1413" s="251">
        <f>IF(N1413="zákl. přenesená",J1413,0)</f>
        <v>0</v>
      </c>
      <c r="BH1413" s="251">
        <f>IF(N1413="sníž. přenesená",J1413,0)</f>
        <v>0</v>
      </c>
      <c r="BI1413" s="251">
        <f>IF(N1413="nulová",J1413,0)</f>
        <v>0</v>
      </c>
      <c r="BJ1413" s="25" t="s">
        <v>83</v>
      </c>
      <c r="BK1413" s="251">
        <f>ROUND(I1413*H1413,2)</f>
        <v>0</v>
      </c>
      <c r="BL1413" s="25" t="s">
        <v>690</v>
      </c>
      <c r="BM1413" s="25" t="s">
        <v>8111</v>
      </c>
    </row>
    <row r="1414" s="11" customFormat="1" ht="22.32" customHeight="1">
      <c r="B1414" s="224"/>
      <c r="C1414" s="225"/>
      <c r="D1414" s="226" t="s">
        <v>75</v>
      </c>
      <c r="E1414" s="238" t="s">
        <v>8112</v>
      </c>
      <c r="F1414" s="238" t="s">
        <v>8113</v>
      </c>
      <c r="G1414" s="225"/>
      <c r="H1414" s="225"/>
      <c r="I1414" s="228"/>
      <c r="J1414" s="239">
        <f>BK1414</f>
        <v>0</v>
      </c>
      <c r="K1414" s="225"/>
      <c r="L1414" s="230"/>
      <c r="M1414" s="231"/>
      <c r="N1414" s="232"/>
      <c r="O1414" s="232"/>
      <c r="P1414" s="233">
        <f>SUM(P1415:P1443)</f>
        <v>0</v>
      </c>
      <c r="Q1414" s="232"/>
      <c r="R1414" s="233">
        <f>SUM(R1415:R1443)</f>
        <v>0</v>
      </c>
      <c r="S1414" s="232"/>
      <c r="T1414" s="234">
        <f>SUM(T1415:T1443)</f>
        <v>0</v>
      </c>
      <c r="AR1414" s="235" t="s">
        <v>86</v>
      </c>
      <c r="AT1414" s="236" t="s">
        <v>75</v>
      </c>
      <c r="AU1414" s="236" t="s">
        <v>86</v>
      </c>
      <c r="AY1414" s="235" t="s">
        <v>414</v>
      </c>
      <c r="BK1414" s="237">
        <f>SUM(BK1415:BK1443)</f>
        <v>0</v>
      </c>
    </row>
    <row r="1415" s="1" customFormat="1" ht="25.5" customHeight="1">
      <c r="B1415" s="47"/>
      <c r="C1415" s="298" t="s">
        <v>3221</v>
      </c>
      <c r="D1415" s="298" t="s">
        <v>841</v>
      </c>
      <c r="E1415" s="299" t="s">
        <v>8114</v>
      </c>
      <c r="F1415" s="300" t="s">
        <v>8115</v>
      </c>
      <c r="G1415" s="301" t="s">
        <v>4084</v>
      </c>
      <c r="H1415" s="302">
        <v>1</v>
      </c>
      <c r="I1415" s="303"/>
      <c r="J1415" s="304">
        <f>ROUND(I1415*H1415,2)</f>
        <v>0</v>
      </c>
      <c r="K1415" s="300" t="s">
        <v>21</v>
      </c>
      <c r="L1415" s="305"/>
      <c r="M1415" s="306" t="s">
        <v>21</v>
      </c>
      <c r="N1415" s="307" t="s">
        <v>47</v>
      </c>
      <c r="O1415" s="48"/>
      <c r="P1415" s="249">
        <f>O1415*H1415</f>
        <v>0</v>
      </c>
      <c r="Q1415" s="249">
        <v>0</v>
      </c>
      <c r="R1415" s="249">
        <f>Q1415*H1415</f>
        <v>0</v>
      </c>
      <c r="S1415" s="249">
        <v>0</v>
      </c>
      <c r="T1415" s="250">
        <f>S1415*H1415</f>
        <v>0</v>
      </c>
      <c r="AR1415" s="25" t="s">
        <v>818</v>
      </c>
      <c r="AT1415" s="25" t="s">
        <v>841</v>
      </c>
      <c r="AU1415" s="25" t="s">
        <v>394</v>
      </c>
      <c r="AY1415" s="25" t="s">
        <v>414</v>
      </c>
      <c r="BE1415" s="251">
        <f>IF(N1415="základní",J1415,0)</f>
        <v>0</v>
      </c>
      <c r="BF1415" s="251">
        <f>IF(N1415="snížená",J1415,0)</f>
        <v>0</v>
      </c>
      <c r="BG1415" s="251">
        <f>IF(N1415="zákl. přenesená",J1415,0)</f>
        <v>0</v>
      </c>
      <c r="BH1415" s="251">
        <f>IF(N1415="sníž. přenesená",J1415,0)</f>
        <v>0</v>
      </c>
      <c r="BI1415" s="251">
        <f>IF(N1415="nulová",J1415,0)</f>
        <v>0</v>
      </c>
      <c r="BJ1415" s="25" t="s">
        <v>83</v>
      </c>
      <c r="BK1415" s="251">
        <f>ROUND(I1415*H1415,2)</f>
        <v>0</v>
      </c>
      <c r="BL1415" s="25" t="s">
        <v>690</v>
      </c>
      <c r="BM1415" s="25" t="s">
        <v>8116</v>
      </c>
    </row>
    <row r="1416" s="1" customFormat="1" ht="16.5" customHeight="1">
      <c r="B1416" s="47"/>
      <c r="C1416" s="298" t="s">
        <v>3226</v>
      </c>
      <c r="D1416" s="298" t="s">
        <v>841</v>
      </c>
      <c r="E1416" s="299" t="s">
        <v>8117</v>
      </c>
      <c r="F1416" s="300" t="s">
        <v>7971</v>
      </c>
      <c r="G1416" s="301" t="s">
        <v>4084</v>
      </c>
      <c r="H1416" s="302">
        <v>1</v>
      </c>
      <c r="I1416" s="303"/>
      <c r="J1416" s="304">
        <f>ROUND(I1416*H1416,2)</f>
        <v>0</v>
      </c>
      <c r="K1416" s="300" t="s">
        <v>21</v>
      </c>
      <c r="L1416" s="305"/>
      <c r="M1416" s="306" t="s">
        <v>21</v>
      </c>
      <c r="N1416" s="307" t="s">
        <v>47</v>
      </c>
      <c r="O1416" s="48"/>
      <c r="P1416" s="249">
        <f>O1416*H1416</f>
        <v>0</v>
      </c>
      <c r="Q1416" s="249">
        <v>0</v>
      </c>
      <c r="R1416" s="249">
        <f>Q1416*H1416</f>
        <v>0</v>
      </c>
      <c r="S1416" s="249">
        <v>0</v>
      </c>
      <c r="T1416" s="250">
        <f>S1416*H1416</f>
        <v>0</v>
      </c>
      <c r="AR1416" s="25" t="s">
        <v>818</v>
      </c>
      <c r="AT1416" s="25" t="s">
        <v>841</v>
      </c>
      <c r="AU1416" s="25" t="s">
        <v>394</v>
      </c>
      <c r="AY1416" s="25" t="s">
        <v>414</v>
      </c>
      <c r="BE1416" s="251">
        <f>IF(N1416="základní",J1416,0)</f>
        <v>0</v>
      </c>
      <c r="BF1416" s="251">
        <f>IF(N1416="snížená",J1416,0)</f>
        <v>0</v>
      </c>
      <c r="BG1416" s="251">
        <f>IF(N1416="zákl. přenesená",J1416,0)</f>
        <v>0</v>
      </c>
      <c r="BH1416" s="251">
        <f>IF(N1416="sníž. přenesená",J1416,0)</f>
        <v>0</v>
      </c>
      <c r="BI1416" s="251">
        <f>IF(N1416="nulová",J1416,0)</f>
        <v>0</v>
      </c>
      <c r="BJ1416" s="25" t="s">
        <v>83</v>
      </c>
      <c r="BK1416" s="251">
        <f>ROUND(I1416*H1416,2)</f>
        <v>0</v>
      </c>
      <c r="BL1416" s="25" t="s">
        <v>690</v>
      </c>
      <c r="BM1416" s="25" t="s">
        <v>8118</v>
      </c>
    </row>
    <row r="1417" s="1" customFormat="1" ht="16.5" customHeight="1">
      <c r="B1417" s="47"/>
      <c r="C1417" s="298" t="s">
        <v>3231</v>
      </c>
      <c r="D1417" s="298" t="s">
        <v>841</v>
      </c>
      <c r="E1417" s="299" t="s">
        <v>8119</v>
      </c>
      <c r="F1417" s="300" t="s">
        <v>7974</v>
      </c>
      <c r="G1417" s="301" t="s">
        <v>4084</v>
      </c>
      <c r="H1417" s="302">
        <v>1</v>
      </c>
      <c r="I1417" s="303"/>
      <c r="J1417" s="304">
        <f>ROUND(I1417*H1417,2)</f>
        <v>0</v>
      </c>
      <c r="K1417" s="300" t="s">
        <v>21</v>
      </c>
      <c r="L1417" s="305"/>
      <c r="M1417" s="306" t="s">
        <v>21</v>
      </c>
      <c r="N1417" s="307" t="s">
        <v>47</v>
      </c>
      <c r="O1417" s="48"/>
      <c r="P1417" s="249">
        <f>O1417*H1417</f>
        <v>0</v>
      </c>
      <c r="Q1417" s="249">
        <v>0</v>
      </c>
      <c r="R1417" s="249">
        <f>Q1417*H1417</f>
        <v>0</v>
      </c>
      <c r="S1417" s="249">
        <v>0</v>
      </c>
      <c r="T1417" s="250">
        <f>S1417*H1417</f>
        <v>0</v>
      </c>
      <c r="AR1417" s="25" t="s">
        <v>818</v>
      </c>
      <c r="AT1417" s="25" t="s">
        <v>841</v>
      </c>
      <c r="AU1417" s="25" t="s">
        <v>394</v>
      </c>
      <c r="AY1417" s="25" t="s">
        <v>414</v>
      </c>
      <c r="BE1417" s="251">
        <f>IF(N1417="základní",J1417,0)</f>
        <v>0</v>
      </c>
      <c r="BF1417" s="251">
        <f>IF(N1417="snížená",J1417,0)</f>
        <v>0</v>
      </c>
      <c r="BG1417" s="251">
        <f>IF(N1417="zákl. přenesená",J1417,0)</f>
        <v>0</v>
      </c>
      <c r="BH1417" s="251">
        <f>IF(N1417="sníž. přenesená",J1417,0)</f>
        <v>0</v>
      </c>
      <c r="BI1417" s="251">
        <f>IF(N1417="nulová",J1417,0)</f>
        <v>0</v>
      </c>
      <c r="BJ1417" s="25" t="s">
        <v>83</v>
      </c>
      <c r="BK1417" s="251">
        <f>ROUND(I1417*H1417,2)</f>
        <v>0</v>
      </c>
      <c r="BL1417" s="25" t="s">
        <v>690</v>
      </c>
      <c r="BM1417" s="25" t="s">
        <v>8120</v>
      </c>
    </row>
    <row r="1418" s="1" customFormat="1" ht="16.5" customHeight="1">
      <c r="B1418" s="47"/>
      <c r="C1418" s="298" t="s">
        <v>3236</v>
      </c>
      <c r="D1418" s="298" t="s">
        <v>841</v>
      </c>
      <c r="E1418" s="299" t="s">
        <v>8121</v>
      </c>
      <c r="F1418" s="300" t="s">
        <v>7977</v>
      </c>
      <c r="G1418" s="301" t="s">
        <v>4084</v>
      </c>
      <c r="H1418" s="302">
        <v>1</v>
      </c>
      <c r="I1418" s="303"/>
      <c r="J1418" s="304">
        <f>ROUND(I1418*H1418,2)</f>
        <v>0</v>
      </c>
      <c r="K1418" s="300" t="s">
        <v>21</v>
      </c>
      <c r="L1418" s="305"/>
      <c r="M1418" s="306" t="s">
        <v>21</v>
      </c>
      <c r="N1418" s="307" t="s">
        <v>47</v>
      </c>
      <c r="O1418" s="48"/>
      <c r="P1418" s="249">
        <f>O1418*H1418</f>
        <v>0</v>
      </c>
      <c r="Q1418" s="249">
        <v>0</v>
      </c>
      <c r="R1418" s="249">
        <f>Q1418*H1418</f>
        <v>0</v>
      </c>
      <c r="S1418" s="249">
        <v>0</v>
      </c>
      <c r="T1418" s="250">
        <f>S1418*H1418</f>
        <v>0</v>
      </c>
      <c r="AR1418" s="25" t="s">
        <v>818</v>
      </c>
      <c r="AT1418" s="25" t="s">
        <v>841</v>
      </c>
      <c r="AU1418" s="25" t="s">
        <v>394</v>
      </c>
      <c r="AY1418" s="25" t="s">
        <v>414</v>
      </c>
      <c r="BE1418" s="251">
        <f>IF(N1418="základní",J1418,0)</f>
        <v>0</v>
      </c>
      <c r="BF1418" s="251">
        <f>IF(N1418="snížená",J1418,0)</f>
        <v>0</v>
      </c>
      <c r="BG1418" s="251">
        <f>IF(N1418="zákl. přenesená",J1418,0)</f>
        <v>0</v>
      </c>
      <c r="BH1418" s="251">
        <f>IF(N1418="sníž. přenesená",J1418,0)</f>
        <v>0</v>
      </c>
      <c r="BI1418" s="251">
        <f>IF(N1418="nulová",J1418,0)</f>
        <v>0</v>
      </c>
      <c r="BJ1418" s="25" t="s">
        <v>83</v>
      </c>
      <c r="BK1418" s="251">
        <f>ROUND(I1418*H1418,2)</f>
        <v>0</v>
      </c>
      <c r="BL1418" s="25" t="s">
        <v>690</v>
      </c>
      <c r="BM1418" s="25" t="s">
        <v>8122</v>
      </c>
    </row>
    <row r="1419" s="1" customFormat="1" ht="16.5" customHeight="1">
      <c r="B1419" s="47"/>
      <c r="C1419" s="298" t="s">
        <v>3241</v>
      </c>
      <c r="D1419" s="298" t="s">
        <v>841</v>
      </c>
      <c r="E1419" s="299" t="s">
        <v>8123</v>
      </c>
      <c r="F1419" s="300" t="s">
        <v>8124</v>
      </c>
      <c r="G1419" s="301" t="s">
        <v>4084</v>
      </c>
      <c r="H1419" s="302">
        <v>1</v>
      </c>
      <c r="I1419" s="303"/>
      <c r="J1419" s="304">
        <f>ROUND(I1419*H1419,2)</f>
        <v>0</v>
      </c>
      <c r="K1419" s="300" t="s">
        <v>21</v>
      </c>
      <c r="L1419" s="305"/>
      <c r="M1419" s="306" t="s">
        <v>21</v>
      </c>
      <c r="N1419" s="307" t="s">
        <v>47</v>
      </c>
      <c r="O1419" s="48"/>
      <c r="P1419" s="249">
        <f>O1419*H1419</f>
        <v>0</v>
      </c>
      <c r="Q1419" s="249">
        <v>0</v>
      </c>
      <c r="R1419" s="249">
        <f>Q1419*H1419</f>
        <v>0</v>
      </c>
      <c r="S1419" s="249">
        <v>0</v>
      </c>
      <c r="T1419" s="250">
        <f>S1419*H1419</f>
        <v>0</v>
      </c>
      <c r="AR1419" s="25" t="s">
        <v>818</v>
      </c>
      <c r="AT1419" s="25" t="s">
        <v>841</v>
      </c>
      <c r="AU1419" s="25" t="s">
        <v>394</v>
      </c>
      <c r="AY1419" s="25" t="s">
        <v>414</v>
      </c>
      <c r="BE1419" s="251">
        <f>IF(N1419="základní",J1419,0)</f>
        <v>0</v>
      </c>
      <c r="BF1419" s="251">
        <f>IF(N1419="snížená",J1419,0)</f>
        <v>0</v>
      </c>
      <c r="BG1419" s="251">
        <f>IF(N1419="zákl. přenesená",J1419,0)</f>
        <v>0</v>
      </c>
      <c r="BH1419" s="251">
        <f>IF(N1419="sníž. přenesená",J1419,0)</f>
        <v>0</v>
      </c>
      <c r="BI1419" s="251">
        <f>IF(N1419="nulová",J1419,0)</f>
        <v>0</v>
      </c>
      <c r="BJ1419" s="25" t="s">
        <v>83</v>
      </c>
      <c r="BK1419" s="251">
        <f>ROUND(I1419*H1419,2)</f>
        <v>0</v>
      </c>
      <c r="BL1419" s="25" t="s">
        <v>690</v>
      </c>
      <c r="BM1419" s="25" t="s">
        <v>8125</v>
      </c>
    </row>
    <row r="1420" s="1" customFormat="1" ht="16.5" customHeight="1">
      <c r="B1420" s="47"/>
      <c r="C1420" s="298" t="s">
        <v>3246</v>
      </c>
      <c r="D1420" s="298" t="s">
        <v>841</v>
      </c>
      <c r="E1420" s="299" t="s">
        <v>8126</v>
      </c>
      <c r="F1420" s="300" t="s">
        <v>8127</v>
      </c>
      <c r="G1420" s="301" t="s">
        <v>4084</v>
      </c>
      <c r="H1420" s="302">
        <v>1</v>
      </c>
      <c r="I1420" s="303"/>
      <c r="J1420" s="304">
        <f>ROUND(I1420*H1420,2)</f>
        <v>0</v>
      </c>
      <c r="K1420" s="300" t="s">
        <v>21</v>
      </c>
      <c r="L1420" s="305"/>
      <c r="M1420" s="306" t="s">
        <v>21</v>
      </c>
      <c r="N1420" s="307" t="s">
        <v>47</v>
      </c>
      <c r="O1420" s="48"/>
      <c r="P1420" s="249">
        <f>O1420*H1420</f>
        <v>0</v>
      </c>
      <c r="Q1420" s="249">
        <v>0</v>
      </c>
      <c r="R1420" s="249">
        <f>Q1420*H1420</f>
        <v>0</v>
      </c>
      <c r="S1420" s="249">
        <v>0</v>
      </c>
      <c r="T1420" s="250">
        <f>S1420*H1420</f>
        <v>0</v>
      </c>
      <c r="AR1420" s="25" t="s">
        <v>818</v>
      </c>
      <c r="AT1420" s="25" t="s">
        <v>841</v>
      </c>
      <c r="AU1420" s="25" t="s">
        <v>394</v>
      </c>
      <c r="AY1420" s="25" t="s">
        <v>414</v>
      </c>
      <c r="BE1420" s="251">
        <f>IF(N1420="základní",J1420,0)</f>
        <v>0</v>
      </c>
      <c r="BF1420" s="251">
        <f>IF(N1420="snížená",J1420,0)</f>
        <v>0</v>
      </c>
      <c r="BG1420" s="251">
        <f>IF(N1420="zákl. přenesená",J1420,0)</f>
        <v>0</v>
      </c>
      <c r="BH1420" s="251">
        <f>IF(N1420="sníž. přenesená",J1420,0)</f>
        <v>0</v>
      </c>
      <c r="BI1420" s="251">
        <f>IF(N1420="nulová",J1420,0)</f>
        <v>0</v>
      </c>
      <c r="BJ1420" s="25" t="s">
        <v>83</v>
      </c>
      <c r="BK1420" s="251">
        <f>ROUND(I1420*H1420,2)</f>
        <v>0</v>
      </c>
      <c r="BL1420" s="25" t="s">
        <v>690</v>
      </c>
      <c r="BM1420" s="25" t="s">
        <v>8128</v>
      </c>
    </row>
    <row r="1421" s="1" customFormat="1" ht="16.5" customHeight="1">
      <c r="B1421" s="47"/>
      <c r="C1421" s="298" t="s">
        <v>3251</v>
      </c>
      <c r="D1421" s="298" t="s">
        <v>841</v>
      </c>
      <c r="E1421" s="299" t="s">
        <v>8129</v>
      </c>
      <c r="F1421" s="300" t="s">
        <v>8130</v>
      </c>
      <c r="G1421" s="301" t="s">
        <v>4084</v>
      </c>
      <c r="H1421" s="302">
        <v>1</v>
      </c>
      <c r="I1421" s="303"/>
      <c r="J1421" s="304">
        <f>ROUND(I1421*H1421,2)</f>
        <v>0</v>
      </c>
      <c r="K1421" s="300" t="s">
        <v>21</v>
      </c>
      <c r="L1421" s="305"/>
      <c r="M1421" s="306" t="s">
        <v>21</v>
      </c>
      <c r="N1421" s="307" t="s">
        <v>47</v>
      </c>
      <c r="O1421" s="48"/>
      <c r="P1421" s="249">
        <f>O1421*H1421</f>
        <v>0</v>
      </c>
      <c r="Q1421" s="249">
        <v>0</v>
      </c>
      <c r="R1421" s="249">
        <f>Q1421*H1421</f>
        <v>0</v>
      </c>
      <c r="S1421" s="249">
        <v>0</v>
      </c>
      <c r="T1421" s="250">
        <f>S1421*H1421</f>
        <v>0</v>
      </c>
      <c r="AR1421" s="25" t="s">
        <v>818</v>
      </c>
      <c r="AT1421" s="25" t="s">
        <v>841</v>
      </c>
      <c r="AU1421" s="25" t="s">
        <v>394</v>
      </c>
      <c r="AY1421" s="25" t="s">
        <v>414</v>
      </c>
      <c r="BE1421" s="251">
        <f>IF(N1421="základní",J1421,0)</f>
        <v>0</v>
      </c>
      <c r="BF1421" s="251">
        <f>IF(N1421="snížená",J1421,0)</f>
        <v>0</v>
      </c>
      <c r="BG1421" s="251">
        <f>IF(N1421="zákl. přenesená",J1421,0)</f>
        <v>0</v>
      </c>
      <c r="BH1421" s="251">
        <f>IF(N1421="sníž. přenesená",J1421,0)</f>
        <v>0</v>
      </c>
      <c r="BI1421" s="251">
        <f>IF(N1421="nulová",J1421,0)</f>
        <v>0</v>
      </c>
      <c r="BJ1421" s="25" t="s">
        <v>83</v>
      </c>
      <c r="BK1421" s="251">
        <f>ROUND(I1421*H1421,2)</f>
        <v>0</v>
      </c>
      <c r="BL1421" s="25" t="s">
        <v>690</v>
      </c>
      <c r="BM1421" s="25" t="s">
        <v>8131</v>
      </c>
    </row>
    <row r="1422" s="1" customFormat="1" ht="16.5" customHeight="1">
      <c r="B1422" s="47"/>
      <c r="C1422" s="298" t="s">
        <v>3256</v>
      </c>
      <c r="D1422" s="298" t="s">
        <v>841</v>
      </c>
      <c r="E1422" s="299" t="s">
        <v>8132</v>
      </c>
      <c r="F1422" s="300" t="s">
        <v>8133</v>
      </c>
      <c r="G1422" s="301" t="s">
        <v>4084</v>
      </c>
      <c r="H1422" s="302">
        <v>2</v>
      </c>
      <c r="I1422" s="303"/>
      <c r="J1422" s="304">
        <f>ROUND(I1422*H1422,2)</f>
        <v>0</v>
      </c>
      <c r="K1422" s="300" t="s">
        <v>21</v>
      </c>
      <c r="L1422" s="305"/>
      <c r="M1422" s="306" t="s">
        <v>21</v>
      </c>
      <c r="N1422" s="307" t="s">
        <v>47</v>
      </c>
      <c r="O1422" s="48"/>
      <c r="P1422" s="249">
        <f>O1422*H1422</f>
        <v>0</v>
      </c>
      <c r="Q1422" s="249">
        <v>0</v>
      </c>
      <c r="R1422" s="249">
        <f>Q1422*H1422</f>
        <v>0</v>
      </c>
      <c r="S1422" s="249">
        <v>0</v>
      </c>
      <c r="T1422" s="250">
        <f>S1422*H1422</f>
        <v>0</v>
      </c>
      <c r="AR1422" s="25" t="s">
        <v>818</v>
      </c>
      <c r="AT1422" s="25" t="s">
        <v>841</v>
      </c>
      <c r="AU1422" s="25" t="s">
        <v>394</v>
      </c>
      <c r="AY1422" s="25" t="s">
        <v>414</v>
      </c>
      <c r="BE1422" s="251">
        <f>IF(N1422="základní",J1422,0)</f>
        <v>0</v>
      </c>
      <c r="BF1422" s="251">
        <f>IF(N1422="snížená",J1422,0)</f>
        <v>0</v>
      </c>
      <c r="BG1422" s="251">
        <f>IF(N1422="zákl. přenesená",J1422,0)</f>
        <v>0</v>
      </c>
      <c r="BH1422" s="251">
        <f>IF(N1422="sníž. přenesená",J1422,0)</f>
        <v>0</v>
      </c>
      <c r="BI1422" s="251">
        <f>IF(N1422="nulová",J1422,0)</f>
        <v>0</v>
      </c>
      <c r="BJ1422" s="25" t="s">
        <v>83</v>
      </c>
      <c r="BK1422" s="251">
        <f>ROUND(I1422*H1422,2)</f>
        <v>0</v>
      </c>
      <c r="BL1422" s="25" t="s">
        <v>690</v>
      </c>
      <c r="BM1422" s="25" t="s">
        <v>8134</v>
      </c>
    </row>
    <row r="1423" s="1" customFormat="1" ht="16.5" customHeight="1">
      <c r="B1423" s="47"/>
      <c r="C1423" s="298" t="s">
        <v>3261</v>
      </c>
      <c r="D1423" s="298" t="s">
        <v>841</v>
      </c>
      <c r="E1423" s="299" t="s">
        <v>8135</v>
      </c>
      <c r="F1423" s="300" t="s">
        <v>8136</v>
      </c>
      <c r="G1423" s="301" t="s">
        <v>4084</v>
      </c>
      <c r="H1423" s="302">
        <v>8</v>
      </c>
      <c r="I1423" s="303"/>
      <c r="J1423" s="304">
        <f>ROUND(I1423*H1423,2)</f>
        <v>0</v>
      </c>
      <c r="K1423" s="300" t="s">
        <v>21</v>
      </c>
      <c r="L1423" s="305"/>
      <c r="M1423" s="306" t="s">
        <v>21</v>
      </c>
      <c r="N1423" s="307" t="s">
        <v>47</v>
      </c>
      <c r="O1423" s="48"/>
      <c r="P1423" s="249">
        <f>O1423*H1423</f>
        <v>0</v>
      </c>
      <c r="Q1423" s="249">
        <v>0</v>
      </c>
      <c r="R1423" s="249">
        <f>Q1423*H1423</f>
        <v>0</v>
      </c>
      <c r="S1423" s="249">
        <v>0</v>
      </c>
      <c r="T1423" s="250">
        <f>S1423*H1423</f>
        <v>0</v>
      </c>
      <c r="AR1423" s="25" t="s">
        <v>818</v>
      </c>
      <c r="AT1423" s="25" t="s">
        <v>841</v>
      </c>
      <c r="AU1423" s="25" t="s">
        <v>394</v>
      </c>
      <c r="AY1423" s="25" t="s">
        <v>414</v>
      </c>
      <c r="BE1423" s="251">
        <f>IF(N1423="základní",J1423,0)</f>
        <v>0</v>
      </c>
      <c r="BF1423" s="251">
        <f>IF(N1423="snížená",J1423,0)</f>
        <v>0</v>
      </c>
      <c r="BG1423" s="251">
        <f>IF(N1423="zákl. přenesená",J1423,0)</f>
        <v>0</v>
      </c>
      <c r="BH1423" s="251">
        <f>IF(N1423="sníž. přenesená",J1423,0)</f>
        <v>0</v>
      </c>
      <c r="BI1423" s="251">
        <f>IF(N1423="nulová",J1423,0)</f>
        <v>0</v>
      </c>
      <c r="BJ1423" s="25" t="s">
        <v>83</v>
      </c>
      <c r="BK1423" s="251">
        <f>ROUND(I1423*H1423,2)</f>
        <v>0</v>
      </c>
      <c r="BL1423" s="25" t="s">
        <v>690</v>
      </c>
      <c r="BM1423" s="25" t="s">
        <v>8137</v>
      </c>
    </row>
    <row r="1424" s="1" customFormat="1" ht="16.5" customHeight="1">
      <c r="B1424" s="47"/>
      <c r="C1424" s="298" t="s">
        <v>3265</v>
      </c>
      <c r="D1424" s="298" t="s">
        <v>841</v>
      </c>
      <c r="E1424" s="299" t="s">
        <v>8138</v>
      </c>
      <c r="F1424" s="300" t="s">
        <v>8139</v>
      </c>
      <c r="G1424" s="301" t="s">
        <v>4084</v>
      </c>
      <c r="H1424" s="302">
        <v>8</v>
      </c>
      <c r="I1424" s="303"/>
      <c r="J1424" s="304">
        <f>ROUND(I1424*H1424,2)</f>
        <v>0</v>
      </c>
      <c r="K1424" s="300" t="s">
        <v>21</v>
      </c>
      <c r="L1424" s="305"/>
      <c r="M1424" s="306" t="s">
        <v>21</v>
      </c>
      <c r="N1424" s="307" t="s">
        <v>47</v>
      </c>
      <c r="O1424" s="48"/>
      <c r="P1424" s="249">
        <f>O1424*H1424</f>
        <v>0</v>
      </c>
      <c r="Q1424" s="249">
        <v>0</v>
      </c>
      <c r="R1424" s="249">
        <f>Q1424*H1424</f>
        <v>0</v>
      </c>
      <c r="S1424" s="249">
        <v>0</v>
      </c>
      <c r="T1424" s="250">
        <f>S1424*H1424</f>
        <v>0</v>
      </c>
      <c r="AR1424" s="25" t="s">
        <v>818</v>
      </c>
      <c r="AT1424" s="25" t="s">
        <v>841</v>
      </c>
      <c r="AU1424" s="25" t="s">
        <v>394</v>
      </c>
      <c r="AY1424" s="25" t="s">
        <v>414</v>
      </c>
      <c r="BE1424" s="251">
        <f>IF(N1424="základní",J1424,0)</f>
        <v>0</v>
      </c>
      <c r="BF1424" s="251">
        <f>IF(N1424="snížená",J1424,0)</f>
        <v>0</v>
      </c>
      <c r="BG1424" s="251">
        <f>IF(N1424="zákl. přenesená",J1424,0)</f>
        <v>0</v>
      </c>
      <c r="BH1424" s="251">
        <f>IF(N1424="sníž. přenesená",J1424,0)</f>
        <v>0</v>
      </c>
      <c r="BI1424" s="251">
        <f>IF(N1424="nulová",J1424,0)</f>
        <v>0</v>
      </c>
      <c r="BJ1424" s="25" t="s">
        <v>83</v>
      </c>
      <c r="BK1424" s="251">
        <f>ROUND(I1424*H1424,2)</f>
        <v>0</v>
      </c>
      <c r="BL1424" s="25" t="s">
        <v>690</v>
      </c>
      <c r="BM1424" s="25" t="s">
        <v>8140</v>
      </c>
    </row>
    <row r="1425" s="1" customFormat="1" ht="16.5" customHeight="1">
      <c r="B1425" s="47"/>
      <c r="C1425" s="298" t="s">
        <v>3269</v>
      </c>
      <c r="D1425" s="298" t="s">
        <v>841</v>
      </c>
      <c r="E1425" s="299" t="s">
        <v>8141</v>
      </c>
      <c r="F1425" s="300" t="s">
        <v>8142</v>
      </c>
      <c r="G1425" s="301" t="s">
        <v>4084</v>
      </c>
      <c r="H1425" s="302">
        <v>12</v>
      </c>
      <c r="I1425" s="303"/>
      <c r="J1425" s="304">
        <f>ROUND(I1425*H1425,2)</f>
        <v>0</v>
      </c>
      <c r="K1425" s="300" t="s">
        <v>21</v>
      </c>
      <c r="L1425" s="305"/>
      <c r="M1425" s="306" t="s">
        <v>21</v>
      </c>
      <c r="N1425" s="307" t="s">
        <v>47</v>
      </c>
      <c r="O1425" s="48"/>
      <c r="P1425" s="249">
        <f>O1425*H1425</f>
        <v>0</v>
      </c>
      <c r="Q1425" s="249">
        <v>0</v>
      </c>
      <c r="R1425" s="249">
        <f>Q1425*H1425</f>
        <v>0</v>
      </c>
      <c r="S1425" s="249">
        <v>0</v>
      </c>
      <c r="T1425" s="250">
        <f>S1425*H1425</f>
        <v>0</v>
      </c>
      <c r="AR1425" s="25" t="s">
        <v>818</v>
      </c>
      <c r="AT1425" s="25" t="s">
        <v>841</v>
      </c>
      <c r="AU1425" s="25" t="s">
        <v>394</v>
      </c>
      <c r="AY1425" s="25" t="s">
        <v>414</v>
      </c>
      <c r="BE1425" s="251">
        <f>IF(N1425="základní",J1425,0)</f>
        <v>0</v>
      </c>
      <c r="BF1425" s="251">
        <f>IF(N1425="snížená",J1425,0)</f>
        <v>0</v>
      </c>
      <c r="BG1425" s="251">
        <f>IF(N1425="zákl. přenesená",J1425,0)</f>
        <v>0</v>
      </c>
      <c r="BH1425" s="251">
        <f>IF(N1425="sníž. přenesená",J1425,0)</f>
        <v>0</v>
      </c>
      <c r="BI1425" s="251">
        <f>IF(N1425="nulová",J1425,0)</f>
        <v>0</v>
      </c>
      <c r="BJ1425" s="25" t="s">
        <v>83</v>
      </c>
      <c r="BK1425" s="251">
        <f>ROUND(I1425*H1425,2)</f>
        <v>0</v>
      </c>
      <c r="BL1425" s="25" t="s">
        <v>690</v>
      </c>
      <c r="BM1425" s="25" t="s">
        <v>8143</v>
      </c>
    </row>
    <row r="1426" s="1" customFormat="1" ht="16.5" customHeight="1">
      <c r="B1426" s="47"/>
      <c r="C1426" s="298" t="s">
        <v>3273</v>
      </c>
      <c r="D1426" s="298" t="s">
        <v>841</v>
      </c>
      <c r="E1426" s="299" t="s">
        <v>8144</v>
      </c>
      <c r="F1426" s="300" t="s">
        <v>8145</v>
      </c>
      <c r="G1426" s="301" t="s">
        <v>4084</v>
      </c>
      <c r="H1426" s="302">
        <v>1</v>
      </c>
      <c r="I1426" s="303"/>
      <c r="J1426" s="304">
        <f>ROUND(I1426*H1426,2)</f>
        <v>0</v>
      </c>
      <c r="K1426" s="300" t="s">
        <v>21</v>
      </c>
      <c r="L1426" s="305"/>
      <c r="M1426" s="306" t="s">
        <v>21</v>
      </c>
      <c r="N1426" s="307" t="s">
        <v>47</v>
      </c>
      <c r="O1426" s="48"/>
      <c r="P1426" s="249">
        <f>O1426*H1426</f>
        <v>0</v>
      </c>
      <c r="Q1426" s="249">
        <v>0</v>
      </c>
      <c r="R1426" s="249">
        <f>Q1426*H1426</f>
        <v>0</v>
      </c>
      <c r="S1426" s="249">
        <v>0</v>
      </c>
      <c r="T1426" s="250">
        <f>S1426*H1426</f>
        <v>0</v>
      </c>
      <c r="AR1426" s="25" t="s">
        <v>818</v>
      </c>
      <c r="AT1426" s="25" t="s">
        <v>841</v>
      </c>
      <c r="AU1426" s="25" t="s">
        <v>394</v>
      </c>
      <c r="AY1426" s="25" t="s">
        <v>414</v>
      </c>
      <c r="BE1426" s="251">
        <f>IF(N1426="základní",J1426,0)</f>
        <v>0</v>
      </c>
      <c r="BF1426" s="251">
        <f>IF(N1426="snížená",J1426,0)</f>
        <v>0</v>
      </c>
      <c r="BG1426" s="251">
        <f>IF(N1426="zákl. přenesená",J1426,0)</f>
        <v>0</v>
      </c>
      <c r="BH1426" s="251">
        <f>IF(N1426="sníž. přenesená",J1426,0)</f>
        <v>0</v>
      </c>
      <c r="BI1426" s="251">
        <f>IF(N1426="nulová",J1426,0)</f>
        <v>0</v>
      </c>
      <c r="BJ1426" s="25" t="s">
        <v>83</v>
      </c>
      <c r="BK1426" s="251">
        <f>ROUND(I1426*H1426,2)</f>
        <v>0</v>
      </c>
      <c r="BL1426" s="25" t="s">
        <v>690</v>
      </c>
      <c r="BM1426" s="25" t="s">
        <v>8146</v>
      </c>
    </row>
    <row r="1427" s="1" customFormat="1" ht="16.5" customHeight="1">
      <c r="B1427" s="47"/>
      <c r="C1427" s="298" t="s">
        <v>3277</v>
      </c>
      <c r="D1427" s="298" t="s">
        <v>841</v>
      </c>
      <c r="E1427" s="299" t="s">
        <v>8147</v>
      </c>
      <c r="F1427" s="300" t="s">
        <v>8148</v>
      </c>
      <c r="G1427" s="301" t="s">
        <v>4084</v>
      </c>
      <c r="H1427" s="302">
        <v>1</v>
      </c>
      <c r="I1427" s="303"/>
      <c r="J1427" s="304">
        <f>ROUND(I1427*H1427,2)</f>
        <v>0</v>
      </c>
      <c r="K1427" s="300" t="s">
        <v>21</v>
      </c>
      <c r="L1427" s="305"/>
      <c r="M1427" s="306" t="s">
        <v>21</v>
      </c>
      <c r="N1427" s="307" t="s">
        <v>47</v>
      </c>
      <c r="O1427" s="48"/>
      <c r="P1427" s="249">
        <f>O1427*H1427</f>
        <v>0</v>
      </c>
      <c r="Q1427" s="249">
        <v>0</v>
      </c>
      <c r="R1427" s="249">
        <f>Q1427*H1427</f>
        <v>0</v>
      </c>
      <c r="S1427" s="249">
        <v>0</v>
      </c>
      <c r="T1427" s="250">
        <f>S1427*H1427</f>
        <v>0</v>
      </c>
      <c r="AR1427" s="25" t="s">
        <v>818</v>
      </c>
      <c r="AT1427" s="25" t="s">
        <v>841</v>
      </c>
      <c r="AU1427" s="25" t="s">
        <v>394</v>
      </c>
      <c r="AY1427" s="25" t="s">
        <v>414</v>
      </c>
      <c r="BE1427" s="251">
        <f>IF(N1427="základní",J1427,0)</f>
        <v>0</v>
      </c>
      <c r="BF1427" s="251">
        <f>IF(N1427="snížená",J1427,0)</f>
        <v>0</v>
      </c>
      <c r="BG1427" s="251">
        <f>IF(N1427="zákl. přenesená",J1427,0)</f>
        <v>0</v>
      </c>
      <c r="BH1427" s="251">
        <f>IF(N1427="sníž. přenesená",J1427,0)</f>
        <v>0</v>
      </c>
      <c r="BI1427" s="251">
        <f>IF(N1427="nulová",J1427,0)</f>
        <v>0</v>
      </c>
      <c r="BJ1427" s="25" t="s">
        <v>83</v>
      </c>
      <c r="BK1427" s="251">
        <f>ROUND(I1427*H1427,2)</f>
        <v>0</v>
      </c>
      <c r="BL1427" s="25" t="s">
        <v>690</v>
      </c>
      <c r="BM1427" s="25" t="s">
        <v>8149</v>
      </c>
    </row>
    <row r="1428" s="1" customFormat="1" ht="16.5" customHeight="1">
      <c r="B1428" s="47"/>
      <c r="C1428" s="298" t="s">
        <v>3282</v>
      </c>
      <c r="D1428" s="298" t="s">
        <v>841</v>
      </c>
      <c r="E1428" s="299" t="s">
        <v>8150</v>
      </c>
      <c r="F1428" s="300" t="s">
        <v>8151</v>
      </c>
      <c r="G1428" s="301" t="s">
        <v>4084</v>
      </c>
      <c r="H1428" s="302">
        <v>4</v>
      </c>
      <c r="I1428" s="303"/>
      <c r="J1428" s="304">
        <f>ROUND(I1428*H1428,2)</f>
        <v>0</v>
      </c>
      <c r="K1428" s="300" t="s">
        <v>21</v>
      </c>
      <c r="L1428" s="305"/>
      <c r="M1428" s="306" t="s">
        <v>21</v>
      </c>
      <c r="N1428" s="307" t="s">
        <v>47</v>
      </c>
      <c r="O1428" s="48"/>
      <c r="P1428" s="249">
        <f>O1428*H1428</f>
        <v>0</v>
      </c>
      <c r="Q1428" s="249">
        <v>0</v>
      </c>
      <c r="R1428" s="249">
        <f>Q1428*H1428</f>
        <v>0</v>
      </c>
      <c r="S1428" s="249">
        <v>0</v>
      </c>
      <c r="T1428" s="250">
        <f>S1428*H1428</f>
        <v>0</v>
      </c>
      <c r="AR1428" s="25" t="s">
        <v>818</v>
      </c>
      <c r="AT1428" s="25" t="s">
        <v>841</v>
      </c>
      <c r="AU1428" s="25" t="s">
        <v>394</v>
      </c>
      <c r="AY1428" s="25" t="s">
        <v>414</v>
      </c>
      <c r="BE1428" s="251">
        <f>IF(N1428="základní",J1428,0)</f>
        <v>0</v>
      </c>
      <c r="BF1428" s="251">
        <f>IF(N1428="snížená",J1428,0)</f>
        <v>0</v>
      </c>
      <c r="BG1428" s="251">
        <f>IF(N1428="zákl. přenesená",J1428,0)</f>
        <v>0</v>
      </c>
      <c r="BH1428" s="251">
        <f>IF(N1428="sníž. přenesená",J1428,0)</f>
        <v>0</v>
      </c>
      <c r="BI1428" s="251">
        <f>IF(N1428="nulová",J1428,0)</f>
        <v>0</v>
      </c>
      <c r="BJ1428" s="25" t="s">
        <v>83</v>
      </c>
      <c r="BK1428" s="251">
        <f>ROUND(I1428*H1428,2)</f>
        <v>0</v>
      </c>
      <c r="BL1428" s="25" t="s">
        <v>690</v>
      </c>
      <c r="BM1428" s="25" t="s">
        <v>8152</v>
      </c>
    </row>
    <row r="1429" s="1" customFormat="1" ht="16.5" customHeight="1">
      <c r="B1429" s="47"/>
      <c r="C1429" s="298" t="s">
        <v>3287</v>
      </c>
      <c r="D1429" s="298" t="s">
        <v>841</v>
      </c>
      <c r="E1429" s="299" t="s">
        <v>8153</v>
      </c>
      <c r="F1429" s="300" t="s">
        <v>8154</v>
      </c>
      <c r="G1429" s="301" t="s">
        <v>4084</v>
      </c>
      <c r="H1429" s="302">
        <v>5</v>
      </c>
      <c r="I1429" s="303"/>
      <c r="J1429" s="304">
        <f>ROUND(I1429*H1429,2)</f>
        <v>0</v>
      </c>
      <c r="K1429" s="300" t="s">
        <v>21</v>
      </c>
      <c r="L1429" s="305"/>
      <c r="M1429" s="306" t="s">
        <v>21</v>
      </c>
      <c r="N1429" s="307" t="s">
        <v>47</v>
      </c>
      <c r="O1429" s="48"/>
      <c r="P1429" s="249">
        <f>O1429*H1429</f>
        <v>0</v>
      </c>
      <c r="Q1429" s="249">
        <v>0</v>
      </c>
      <c r="R1429" s="249">
        <f>Q1429*H1429</f>
        <v>0</v>
      </c>
      <c r="S1429" s="249">
        <v>0</v>
      </c>
      <c r="T1429" s="250">
        <f>S1429*H1429</f>
        <v>0</v>
      </c>
      <c r="AR1429" s="25" t="s">
        <v>818</v>
      </c>
      <c r="AT1429" s="25" t="s">
        <v>841</v>
      </c>
      <c r="AU1429" s="25" t="s">
        <v>394</v>
      </c>
      <c r="AY1429" s="25" t="s">
        <v>414</v>
      </c>
      <c r="BE1429" s="251">
        <f>IF(N1429="základní",J1429,0)</f>
        <v>0</v>
      </c>
      <c r="BF1429" s="251">
        <f>IF(N1429="snížená",J1429,0)</f>
        <v>0</v>
      </c>
      <c r="BG1429" s="251">
        <f>IF(N1429="zákl. přenesená",J1429,0)</f>
        <v>0</v>
      </c>
      <c r="BH1429" s="251">
        <f>IF(N1429="sníž. přenesená",J1429,0)</f>
        <v>0</v>
      </c>
      <c r="BI1429" s="251">
        <f>IF(N1429="nulová",J1429,0)</f>
        <v>0</v>
      </c>
      <c r="BJ1429" s="25" t="s">
        <v>83</v>
      </c>
      <c r="BK1429" s="251">
        <f>ROUND(I1429*H1429,2)</f>
        <v>0</v>
      </c>
      <c r="BL1429" s="25" t="s">
        <v>690</v>
      </c>
      <c r="BM1429" s="25" t="s">
        <v>8155</v>
      </c>
    </row>
    <row r="1430" s="1" customFormat="1" ht="16.5" customHeight="1">
      <c r="B1430" s="47"/>
      <c r="C1430" s="298" t="s">
        <v>3292</v>
      </c>
      <c r="D1430" s="298" t="s">
        <v>841</v>
      </c>
      <c r="E1430" s="299" t="s">
        <v>8156</v>
      </c>
      <c r="F1430" s="300" t="s">
        <v>8157</v>
      </c>
      <c r="G1430" s="301" t="s">
        <v>4084</v>
      </c>
      <c r="H1430" s="302">
        <v>7</v>
      </c>
      <c r="I1430" s="303"/>
      <c r="J1430" s="304">
        <f>ROUND(I1430*H1430,2)</f>
        <v>0</v>
      </c>
      <c r="K1430" s="300" t="s">
        <v>21</v>
      </c>
      <c r="L1430" s="305"/>
      <c r="M1430" s="306" t="s">
        <v>21</v>
      </c>
      <c r="N1430" s="307" t="s">
        <v>47</v>
      </c>
      <c r="O1430" s="48"/>
      <c r="P1430" s="249">
        <f>O1430*H1430</f>
        <v>0</v>
      </c>
      <c r="Q1430" s="249">
        <v>0</v>
      </c>
      <c r="R1430" s="249">
        <f>Q1430*H1430</f>
        <v>0</v>
      </c>
      <c r="S1430" s="249">
        <v>0</v>
      </c>
      <c r="T1430" s="250">
        <f>S1430*H1430</f>
        <v>0</v>
      </c>
      <c r="AR1430" s="25" t="s">
        <v>818</v>
      </c>
      <c r="AT1430" s="25" t="s">
        <v>841</v>
      </c>
      <c r="AU1430" s="25" t="s">
        <v>394</v>
      </c>
      <c r="AY1430" s="25" t="s">
        <v>414</v>
      </c>
      <c r="BE1430" s="251">
        <f>IF(N1430="základní",J1430,0)</f>
        <v>0</v>
      </c>
      <c r="BF1430" s="251">
        <f>IF(N1430="snížená",J1430,0)</f>
        <v>0</v>
      </c>
      <c r="BG1430" s="251">
        <f>IF(N1430="zákl. přenesená",J1430,0)</f>
        <v>0</v>
      </c>
      <c r="BH1430" s="251">
        <f>IF(N1430="sníž. přenesená",J1430,0)</f>
        <v>0</v>
      </c>
      <c r="BI1430" s="251">
        <f>IF(N1430="nulová",J1430,0)</f>
        <v>0</v>
      </c>
      <c r="BJ1430" s="25" t="s">
        <v>83</v>
      </c>
      <c r="BK1430" s="251">
        <f>ROUND(I1430*H1430,2)</f>
        <v>0</v>
      </c>
      <c r="BL1430" s="25" t="s">
        <v>690</v>
      </c>
      <c r="BM1430" s="25" t="s">
        <v>8158</v>
      </c>
    </row>
    <row r="1431" s="1" customFormat="1" ht="16.5" customHeight="1">
      <c r="B1431" s="47"/>
      <c r="C1431" s="298" t="s">
        <v>3299</v>
      </c>
      <c r="D1431" s="298" t="s">
        <v>841</v>
      </c>
      <c r="E1431" s="299" t="s">
        <v>8159</v>
      </c>
      <c r="F1431" s="300" t="s">
        <v>8160</v>
      </c>
      <c r="G1431" s="301" t="s">
        <v>4084</v>
      </c>
      <c r="H1431" s="302">
        <v>2</v>
      </c>
      <c r="I1431" s="303"/>
      <c r="J1431" s="304">
        <f>ROUND(I1431*H1431,2)</f>
        <v>0</v>
      </c>
      <c r="K1431" s="300" t="s">
        <v>21</v>
      </c>
      <c r="L1431" s="305"/>
      <c r="M1431" s="306" t="s">
        <v>21</v>
      </c>
      <c r="N1431" s="307" t="s">
        <v>47</v>
      </c>
      <c r="O1431" s="48"/>
      <c r="P1431" s="249">
        <f>O1431*H1431</f>
        <v>0</v>
      </c>
      <c r="Q1431" s="249">
        <v>0</v>
      </c>
      <c r="R1431" s="249">
        <f>Q1431*H1431</f>
        <v>0</v>
      </c>
      <c r="S1431" s="249">
        <v>0</v>
      </c>
      <c r="T1431" s="250">
        <f>S1431*H1431</f>
        <v>0</v>
      </c>
      <c r="AR1431" s="25" t="s">
        <v>818</v>
      </c>
      <c r="AT1431" s="25" t="s">
        <v>841</v>
      </c>
      <c r="AU1431" s="25" t="s">
        <v>394</v>
      </c>
      <c r="AY1431" s="25" t="s">
        <v>414</v>
      </c>
      <c r="BE1431" s="251">
        <f>IF(N1431="základní",J1431,0)</f>
        <v>0</v>
      </c>
      <c r="BF1431" s="251">
        <f>IF(N1431="snížená",J1431,0)</f>
        <v>0</v>
      </c>
      <c r="BG1431" s="251">
        <f>IF(N1431="zákl. přenesená",J1431,0)</f>
        <v>0</v>
      </c>
      <c r="BH1431" s="251">
        <f>IF(N1431="sníž. přenesená",J1431,0)</f>
        <v>0</v>
      </c>
      <c r="BI1431" s="251">
        <f>IF(N1431="nulová",J1431,0)</f>
        <v>0</v>
      </c>
      <c r="BJ1431" s="25" t="s">
        <v>83</v>
      </c>
      <c r="BK1431" s="251">
        <f>ROUND(I1431*H1431,2)</f>
        <v>0</v>
      </c>
      <c r="BL1431" s="25" t="s">
        <v>690</v>
      </c>
      <c r="BM1431" s="25" t="s">
        <v>8161</v>
      </c>
    </row>
    <row r="1432" s="1" customFormat="1" ht="16.5" customHeight="1">
      <c r="B1432" s="47"/>
      <c r="C1432" s="298" t="s">
        <v>3304</v>
      </c>
      <c r="D1432" s="298" t="s">
        <v>841</v>
      </c>
      <c r="E1432" s="299" t="s">
        <v>8162</v>
      </c>
      <c r="F1432" s="300" t="s">
        <v>8163</v>
      </c>
      <c r="G1432" s="301" t="s">
        <v>4084</v>
      </c>
      <c r="H1432" s="302">
        <v>7</v>
      </c>
      <c r="I1432" s="303"/>
      <c r="J1432" s="304">
        <f>ROUND(I1432*H1432,2)</f>
        <v>0</v>
      </c>
      <c r="K1432" s="300" t="s">
        <v>21</v>
      </c>
      <c r="L1432" s="305"/>
      <c r="M1432" s="306" t="s">
        <v>21</v>
      </c>
      <c r="N1432" s="307" t="s">
        <v>47</v>
      </c>
      <c r="O1432" s="48"/>
      <c r="P1432" s="249">
        <f>O1432*H1432</f>
        <v>0</v>
      </c>
      <c r="Q1432" s="249">
        <v>0</v>
      </c>
      <c r="R1432" s="249">
        <f>Q1432*H1432</f>
        <v>0</v>
      </c>
      <c r="S1432" s="249">
        <v>0</v>
      </c>
      <c r="T1432" s="250">
        <f>S1432*H1432</f>
        <v>0</v>
      </c>
      <c r="AR1432" s="25" t="s">
        <v>818</v>
      </c>
      <c r="AT1432" s="25" t="s">
        <v>841</v>
      </c>
      <c r="AU1432" s="25" t="s">
        <v>394</v>
      </c>
      <c r="AY1432" s="25" t="s">
        <v>414</v>
      </c>
      <c r="BE1432" s="251">
        <f>IF(N1432="základní",J1432,0)</f>
        <v>0</v>
      </c>
      <c r="BF1432" s="251">
        <f>IF(N1432="snížená",J1432,0)</f>
        <v>0</v>
      </c>
      <c r="BG1432" s="251">
        <f>IF(N1432="zákl. přenesená",J1432,0)</f>
        <v>0</v>
      </c>
      <c r="BH1432" s="251">
        <f>IF(N1432="sníž. přenesená",J1432,0)</f>
        <v>0</v>
      </c>
      <c r="BI1432" s="251">
        <f>IF(N1432="nulová",J1432,0)</f>
        <v>0</v>
      </c>
      <c r="BJ1432" s="25" t="s">
        <v>83</v>
      </c>
      <c r="BK1432" s="251">
        <f>ROUND(I1432*H1432,2)</f>
        <v>0</v>
      </c>
      <c r="BL1432" s="25" t="s">
        <v>690</v>
      </c>
      <c r="BM1432" s="25" t="s">
        <v>8164</v>
      </c>
    </row>
    <row r="1433" s="1" customFormat="1" ht="16.5" customHeight="1">
      <c r="B1433" s="47"/>
      <c r="C1433" s="298" t="s">
        <v>3310</v>
      </c>
      <c r="D1433" s="298" t="s">
        <v>841</v>
      </c>
      <c r="E1433" s="299" t="s">
        <v>8165</v>
      </c>
      <c r="F1433" s="300" t="s">
        <v>8166</v>
      </c>
      <c r="G1433" s="301" t="s">
        <v>4084</v>
      </c>
      <c r="H1433" s="302">
        <v>3</v>
      </c>
      <c r="I1433" s="303"/>
      <c r="J1433" s="304">
        <f>ROUND(I1433*H1433,2)</f>
        <v>0</v>
      </c>
      <c r="K1433" s="300" t="s">
        <v>21</v>
      </c>
      <c r="L1433" s="305"/>
      <c r="M1433" s="306" t="s">
        <v>21</v>
      </c>
      <c r="N1433" s="307" t="s">
        <v>47</v>
      </c>
      <c r="O1433" s="48"/>
      <c r="P1433" s="249">
        <f>O1433*H1433</f>
        <v>0</v>
      </c>
      <c r="Q1433" s="249">
        <v>0</v>
      </c>
      <c r="R1433" s="249">
        <f>Q1433*H1433</f>
        <v>0</v>
      </c>
      <c r="S1433" s="249">
        <v>0</v>
      </c>
      <c r="T1433" s="250">
        <f>S1433*H1433</f>
        <v>0</v>
      </c>
      <c r="AR1433" s="25" t="s">
        <v>818</v>
      </c>
      <c r="AT1433" s="25" t="s">
        <v>841</v>
      </c>
      <c r="AU1433" s="25" t="s">
        <v>394</v>
      </c>
      <c r="AY1433" s="25" t="s">
        <v>414</v>
      </c>
      <c r="BE1433" s="251">
        <f>IF(N1433="základní",J1433,0)</f>
        <v>0</v>
      </c>
      <c r="BF1433" s="251">
        <f>IF(N1433="snížená",J1433,0)</f>
        <v>0</v>
      </c>
      <c r="BG1433" s="251">
        <f>IF(N1433="zákl. přenesená",J1433,0)</f>
        <v>0</v>
      </c>
      <c r="BH1433" s="251">
        <f>IF(N1433="sníž. přenesená",J1433,0)</f>
        <v>0</v>
      </c>
      <c r="BI1433" s="251">
        <f>IF(N1433="nulová",J1433,0)</f>
        <v>0</v>
      </c>
      <c r="BJ1433" s="25" t="s">
        <v>83</v>
      </c>
      <c r="BK1433" s="251">
        <f>ROUND(I1433*H1433,2)</f>
        <v>0</v>
      </c>
      <c r="BL1433" s="25" t="s">
        <v>690</v>
      </c>
      <c r="BM1433" s="25" t="s">
        <v>8167</v>
      </c>
    </row>
    <row r="1434" s="1" customFormat="1" ht="16.5" customHeight="1">
      <c r="B1434" s="47"/>
      <c r="C1434" s="298" t="s">
        <v>3315</v>
      </c>
      <c r="D1434" s="298" t="s">
        <v>841</v>
      </c>
      <c r="E1434" s="299" t="s">
        <v>8168</v>
      </c>
      <c r="F1434" s="300" t="s">
        <v>8169</v>
      </c>
      <c r="G1434" s="301" t="s">
        <v>4084</v>
      </c>
      <c r="H1434" s="302">
        <v>8</v>
      </c>
      <c r="I1434" s="303"/>
      <c r="J1434" s="304">
        <f>ROUND(I1434*H1434,2)</f>
        <v>0</v>
      </c>
      <c r="K1434" s="300" t="s">
        <v>21</v>
      </c>
      <c r="L1434" s="305"/>
      <c r="M1434" s="306" t="s">
        <v>21</v>
      </c>
      <c r="N1434" s="307" t="s">
        <v>47</v>
      </c>
      <c r="O1434" s="48"/>
      <c r="P1434" s="249">
        <f>O1434*H1434</f>
        <v>0</v>
      </c>
      <c r="Q1434" s="249">
        <v>0</v>
      </c>
      <c r="R1434" s="249">
        <f>Q1434*H1434</f>
        <v>0</v>
      </c>
      <c r="S1434" s="249">
        <v>0</v>
      </c>
      <c r="T1434" s="250">
        <f>S1434*H1434</f>
        <v>0</v>
      </c>
      <c r="AR1434" s="25" t="s">
        <v>818</v>
      </c>
      <c r="AT1434" s="25" t="s">
        <v>841</v>
      </c>
      <c r="AU1434" s="25" t="s">
        <v>394</v>
      </c>
      <c r="AY1434" s="25" t="s">
        <v>414</v>
      </c>
      <c r="BE1434" s="251">
        <f>IF(N1434="základní",J1434,0)</f>
        <v>0</v>
      </c>
      <c r="BF1434" s="251">
        <f>IF(N1434="snížená",J1434,0)</f>
        <v>0</v>
      </c>
      <c r="BG1434" s="251">
        <f>IF(N1434="zákl. přenesená",J1434,0)</f>
        <v>0</v>
      </c>
      <c r="BH1434" s="251">
        <f>IF(N1434="sníž. přenesená",J1434,0)</f>
        <v>0</v>
      </c>
      <c r="BI1434" s="251">
        <f>IF(N1434="nulová",J1434,0)</f>
        <v>0</v>
      </c>
      <c r="BJ1434" s="25" t="s">
        <v>83</v>
      </c>
      <c r="BK1434" s="251">
        <f>ROUND(I1434*H1434,2)</f>
        <v>0</v>
      </c>
      <c r="BL1434" s="25" t="s">
        <v>690</v>
      </c>
      <c r="BM1434" s="25" t="s">
        <v>8170</v>
      </c>
    </row>
    <row r="1435" s="1" customFormat="1" ht="16.5" customHeight="1">
      <c r="B1435" s="47"/>
      <c r="C1435" s="298" t="s">
        <v>3320</v>
      </c>
      <c r="D1435" s="298" t="s">
        <v>841</v>
      </c>
      <c r="E1435" s="299" t="s">
        <v>8171</v>
      </c>
      <c r="F1435" s="300" t="s">
        <v>8172</v>
      </c>
      <c r="G1435" s="301" t="s">
        <v>4084</v>
      </c>
      <c r="H1435" s="302">
        <v>1</v>
      </c>
      <c r="I1435" s="303"/>
      <c r="J1435" s="304">
        <f>ROUND(I1435*H1435,2)</f>
        <v>0</v>
      </c>
      <c r="K1435" s="300" t="s">
        <v>21</v>
      </c>
      <c r="L1435" s="305"/>
      <c r="M1435" s="306" t="s">
        <v>21</v>
      </c>
      <c r="N1435" s="307" t="s">
        <v>47</v>
      </c>
      <c r="O1435" s="48"/>
      <c r="P1435" s="249">
        <f>O1435*H1435</f>
        <v>0</v>
      </c>
      <c r="Q1435" s="249">
        <v>0</v>
      </c>
      <c r="R1435" s="249">
        <f>Q1435*H1435</f>
        <v>0</v>
      </c>
      <c r="S1435" s="249">
        <v>0</v>
      </c>
      <c r="T1435" s="250">
        <f>S1435*H1435</f>
        <v>0</v>
      </c>
      <c r="AR1435" s="25" t="s">
        <v>818</v>
      </c>
      <c r="AT1435" s="25" t="s">
        <v>841</v>
      </c>
      <c r="AU1435" s="25" t="s">
        <v>394</v>
      </c>
      <c r="AY1435" s="25" t="s">
        <v>414</v>
      </c>
      <c r="BE1435" s="251">
        <f>IF(N1435="základní",J1435,0)</f>
        <v>0</v>
      </c>
      <c r="BF1435" s="251">
        <f>IF(N1435="snížená",J1435,0)</f>
        <v>0</v>
      </c>
      <c r="BG1435" s="251">
        <f>IF(N1435="zákl. přenesená",J1435,0)</f>
        <v>0</v>
      </c>
      <c r="BH1435" s="251">
        <f>IF(N1435="sníž. přenesená",J1435,0)</f>
        <v>0</v>
      </c>
      <c r="BI1435" s="251">
        <f>IF(N1435="nulová",J1435,0)</f>
        <v>0</v>
      </c>
      <c r="BJ1435" s="25" t="s">
        <v>83</v>
      </c>
      <c r="BK1435" s="251">
        <f>ROUND(I1435*H1435,2)</f>
        <v>0</v>
      </c>
      <c r="BL1435" s="25" t="s">
        <v>690</v>
      </c>
      <c r="BM1435" s="25" t="s">
        <v>8173</v>
      </c>
    </row>
    <row r="1436" s="1" customFormat="1" ht="16.5" customHeight="1">
      <c r="B1436" s="47"/>
      <c r="C1436" s="298" t="s">
        <v>3324</v>
      </c>
      <c r="D1436" s="298" t="s">
        <v>841</v>
      </c>
      <c r="E1436" s="299" t="s">
        <v>8174</v>
      </c>
      <c r="F1436" s="300" t="s">
        <v>8175</v>
      </c>
      <c r="G1436" s="301" t="s">
        <v>4084</v>
      </c>
      <c r="H1436" s="302">
        <v>1</v>
      </c>
      <c r="I1436" s="303"/>
      <c r="J1436" s="304">
        <f>ROUND(I1436*H1436,2)</f>
        <v>0</v>
      </c>
      <c r="K1436" s="300" t="s">
        <v>21</v>
      </c>
      <c r="L1436" s="305"/>
      <c r="M1436" s="306" t="s">
        <v>21</v>
      </c>
      <c r="N1436" s="307" t="s">
        <v>47</v>
      </c>
      <c r="O1436" s="48"/>
      <c r="P1436" s="249">
        <f>O1436*H1436</f>
        <v>0</v>
      </c>
      <c r="Q1436" s="249">
        <v>0</v>
      </c>
      <c r="R1436" s="249">
        <f>Q1436*H1436</f>
        <v>0</v>
      </c>
      <c r="S1436" s="249">
        <v>0</v>
      </c>
      <c r="T1436" s="250">
        <f>S1436*H1436</f>
        <v>0</v>
      </c>
      <c r="AR1436" s="25" t="s">
        <v>818</v>
      </c>
      <c r="AT1436" s="25" t="s">
        <v>841</v>
      </c>
      <c r="AU1436" s="25" t="s">
        <v>394</v>
      </c>
      <c r="AY1436" s="25" t="s">
        <v>414</v>
      </c>
      <c r="BE1436" s="251">
        <f>IF(N1436="základní",J1436,0)</f>
        <v>0</v>
      </c>
      <c r="BF1436" s="251">
        <f>IF(N1436="snížená",J1436,0)</f>
        <v>0</v>
      </c>
      <c r="BG1436" s="251">
        <f>IF(N1436="zákl. přenesená",J1436,0)</f>
        <v>0</v>
      </c>
      <c r="BH1436" s="251">
        <f>IF(N1436="sníž. přenesená",J1436,0)</f>
        <v>0</v>
      </c>
      <c r="BI1436" s="251">
        <f>IF(N1436="nulová",J1436,0)</f>
        <v>0</v>
      </c>
      <c r="BJ1436" s="25" t="s">
        <v>83</v>
      </c>
      <c r="BK1436" s="251">
        <f>ROUND(I1436*H1436,2)</f>
        <v>0</v>
      </c>
      <c r="BL1436" s="25" t="s">
        <v>690</v>
      </c>
      <c r="BM1436" s="25" t="s">
        <v>8176</v>
      </c>
    </row>
    <row r="1437" s="1" customFormat="1" ht="16.5" customHeight="1">
      <c r="B1437" s="47"/>
      <c r="C1437" s="298" t="s">
        <v>3329</v>
      </c>
      <c r="D1437" s="298" t="s">
        <v>841</v>
      </c>
      <c r="E1437" s="299" t="s">
        <v>8177</v>
      </c>
      <c r="F1437" s="300" t="s">
        <v>8178</v>
      </c>
      <c r="G1437" s="301" t="s">
        <v>4084</v>
      </c>
      <c r="H1437" s="302">
        <v>1</v>
      </c>
      <c r="I1437" s="303"/>
      <c r="J1437" s="304">
        <f>ROUND(I1437*H1437,2)</f>
        <v>0</v>
      </c>
      <c r="K1437" s="300" t="s">
        <v>21</v>
      </c>
      <c r="L1437" s="305"/>
      <c r="M1437" s="306" t="s">
        <v>21</v>
      </c>
      <c r="N1437" s="307" t="s">
        <v>47</v>
      </c>
      <c r="O1437" s="48"/>
      <c r="P1437" s="249">
        <f>O1437*H1437</f>
        <v>0</v>
      </c>
      <c r="Q1437" s="249">
        <v>0</v>
      </c>
      <c r="R1437" s="249">
        <f>Q1437*H1437</f>
        <v>0</v>
      </c>
      <c r="S1437" s="249">
        <v>0</v>
      </c>
      <c r="T1437" s="250">
        <f>S1437*H1437</f>
        <v>0</v>
      </c>
      <c r="AR1437" s="25" t="s">
        <v>818</v>
      </c>
      <c r="AT1437" s="25" t="s">
        <v>841</v>
      </c>
      <c r="AU1437" s="25" t="s">
        <v>394</v>
      </c>
      <c r="AY1437" s="25" t="s">
        <v>414</v>
      </c>
      <c r="BE1437" s="251">
        <f>IF(N1437="základní",J1437,0)</f>
        <v>0</v>
      </c>
      <c r="BF1437" s="251">
        <f>IF(N1437="snížená",J1437,0)</f>
        <v>0</v>
      </c>
      <c r="BG1437" s="251">
        <f>IF(N1437="zákl. přenesená",J1437,0)</f>
        <v>0</v>
      </c>
      <c r="BH1437" s="251">
        <f>IF(N1437="sníž. přenesená",J1437,0)</f>
        <v>0</v>
      </c>
      <c r="BI1437" s="251">
        <f>IF(N1437="nulová",J1437,0)</f>
        <v>0</v>
      </c>
      <c r="BJ1437" s="25" t="s">
        <v>83</v>
      </c>
      <c r="BK1437" s="251">
        <f>ROUND(I1437*H1437,2)</f>
        <v>0</v>
      </c>
      <c r="BL1437" s="25" t="s">
        <v>690</v>
      </c>
      <c r="BM1437" s="25" t="s">
        <v>8179</v>
      </c>
    </row>
    <row r="1438" s="1" customFormat="1" ht="16.5" customHeight="1">
      <c r="B1438" s="47"/>
      <c r="C1438" s="298" t="s">
        <v>3333</v>
      </c>
      <c r="D1438" s="298" t="s">
        <v>841</v>
      </c>
      <c r="E1438" s="299" t="s">
        <v>8180</v>
      </c>
      <c r="F1438" s="300" t="s">
        <v>8089</v>
      </c>
      <c r="G1438" s="301" t="s">
        <v>4084</v>
      </c>
      <c r="H1438" s="302">
        <v>52</v>
      </c>
      <c r="I1438" s="303"/>
      <c r="J1438" s="304">
        <f>ROUND(I1438*H1438,2)</f>
        <v>0</v>
      </c>
      <c r="K1438" s="300" t="s">
        <v>21</v>
      </c>
      <c r="L1438" s="305"/>
      <c r="M1438" s="306" t="s">
        <v>21</v>
      </c>
      <c r="N1438" s="307" t="s">
        <v>47</v>
      </c>
      <c r="O1438" s="48"/>
      <c r="P1438" s="249">
        <f>O1438*H1438</f>
        <v>0</v>
      </c>
      <c r="Q1438" s="249">
        <v>0</v>
      </c>
      <c r="R1438" s="249">
        <f>Q1438*H1438</f>
        <v>0</v>
      </c>
      <c r="S1438" s="249">
        <v>0</v>
      </c>
      <c r="T1438" s="250">
        <f>S1438*H1438</f>
        <v>0</v>
      </c>
      <c r="AR1438" s="25" t="s">
        <v>818</v>
      </c>
      <c r="AT1438" s="25" t="s">
        <v>841</v>
      </c>
      <c r="AU1438" s="25" t="s">
        <v>394</v>
      </c>
      <c r="AY1438" s="25" t="s">
        <v>414</v>
      </c>
      <c r="BE1438" s="251">
        <f>IF(N1438="základní",J1438,0)</f>
        <v>0</v>
      </c>
      <c r="BF1438" s="251">
        <f>IF(N1438="snížená",J1438,0)</f>
        <v>0</v>
      </c>
      <c r="BG1438" s="251">
        <f>IF(N1438="zákl. přenesená",J1438,0)</f>
        <v>0</v>
      </c>
      <c r="BH1438" s="251">
        <f>IF(N1438="sníž. přenesená",J1438,0)</f>
        <v>0</v>
      </c>
      <c r="BI1438" s="251">
        <f>IF(N1438="nulová",J1438,0)</f>
        <v>0</v>
      </c>
      <c r="BJ1438" s="25" t="s">
        <v>83</v>
      </c>
      <c r="BK1438" s="251">
        <f>ROUND(I1438*H1438,2)</f>
        <v>0</v>
      </c>
      <c r="BL1438" s="25" t="s">
        <v>690</v>
      </c>
      <c r="BM1438" s="25" t="s">
        <v>8181</v>
      </c>
    </row>
    <row r="1439" s="1" customFormat="1" ht="16.5" customHeight="1">
      <c r="B1439" s="47"/>
      <c r="C1439" s="298" t="s">
        <v>3338</v>
      </c>
      <c r="D1439" s="298" t="s">
        <v>841</v>
      </c>
      <c r="E1439" s="299" t="s">
        <v>8182</v>
      </c>
      <c r="F1439" s="300" t="s">
        <v>8092</v>
      </c>
      <c r="G1439" s="301" t="s">
        <v>4084</v>
      </c>
      <c r="H1439" s="302">
        <v>12</v>
      </c>
      <c r="I1439" s="303"/>
      <c r="J1439" s="304">
        <f>ROUND(I1439*H1439,2)</f>
        <v>0</v>
      </c>
      <c r="K1439" s="300" t="s">
        <v>21</v>
      </c>
      <c r="L1439" s="305"/>
      <c r="M1439" s="306" t="s">
        <v>21</v>
      </c>
      <c r="N1439" s="307" t="s">
        <v>47</v>
      </c>
      <c r="O1439" s="48"/>
      <c r="P1439" s="249">
        <f>O1439*H1439</f>
        <v>0</v>
      </c>
      <c r="Q1439" s="249">
        <v>0</v>
      </c>
      <c r="R1439" s="249">
        <f>Q1439*H1439</f>
        <v>0</v>
      </c>
      <c r="S1439" s="249">
        <v>0</v>
      </c>
      <c r="T1439" s="250">
        <f>S1439*H1439</f>
        <v>0</v>
      </c>
      <c r="AR1439" s="25" t="s">
        <v>818</v>
      </c>
      <c r="AT1439" s="25" t="s">
        <v>841</v>
      </c>
      <c r="AU1439" s="25" t="s">
        <v>394</v>
      </c>
      <c r="AY1439" s="25" t="s">
        <v>414</v>
      </c>
      <c r="BE1439" s="251">
        <f>IF(N1439="základní",J1439,0)</f>
        <v>0</v>
      </c>
      <c r="BF1439" s="251">
        <f>IF(N1439="snížená",J1439,0)</f>
        <v>0</v>
      </c>
      <c r="BG1439" s="251">
        <f>IF(N1439="zákl. přenesená",J1439,0)</f>
        <v>0</v>
      </c>
      <c r="BH1439" s="251">
        <f>IF(N1439="sníž. přenesená",J1439,0)</f>
        <v>0</v>
      </c>
      <c r="BI1439" s="251">
        <f>IF(N1439="nulová",J1439,0)</f>
        <v>0</v>
      </c>
      <c r="BJ1439" s="25" t="s">
        <v>83</v>
      </c>
      <c r="BK1439" s="251">
        <f>ROUND(I1439*H1439,2)</f>
        <v>0</v>
      </c>
      <c r="BL1439" s="25" t="s">
        <v>690</v>
      </c>
      <c r="BM1439" s="25" t="s">
        <v>8183</v>
      </c>
    </row>
    <row r="1440" s="1" customFormat="1" ht="16.5" customHeight="1">
      <c r="B1440" s="47"/>
      <c r="C1440" s="298" t="s">
        <v>3343</v>
      </c>
      <c r="D1440" s="298" t="s">
        <v>841</v>
      </c>
      <c r="E1440" s="299" t="s">
        <v>8184</v>
      </c>
      <c r="F1440" s="300" t="s">
        <v>8095</v>
      </c>
      <c r="G1440" s="301" t="s">
        <v>4084</v>
      </c>
      <c r="H1440" s="302">
        <v>3</v>
      </c>
      <c r="I1440" s="303"/>
      <c r="J1440" s="304">
        <f>ROUND(I1440*H1440,2)</f>
        <v>0</v>
      </c>
      <c r="K1440" s="300" t="s">
        <v>21</v>
      </c>
      <c r="L1440" s="305"/>
      <c r="M1440" s="306" t="s">
        <v>21</v>
      </c>
      <c r="N1440" s="307" t="s">
        <v>47</v>
      </c>
      <c r="O1440" s="48"/>
      <c r="P1440" s="249">
        <f>O1440*H1440</f>
        <v>0</v>
      </c>
      <c r="Q1440" s="249">
        <v>0</v>
      </c>
      <c r="R1440" s="249">
        <f>Q1440*H1440</f>
        <v>0</v>
      </c>
      <c r="S1440" s="249">
        <v>0</v>
      </c>
      <c r="T1440" s="250">
        <f>S1440*H1440</f>
        <v>0</v>
      </c>
      <c r="AR1440" s="25" t="s">
        <v>818</v>
      </c>
      <c r="AT1440" s="25" t="s">
        <v>841</v>
      </c>
      <c r="AU1440" s="25" t="s">
        <v>394</v>
      </c>
      <c r="AY1440" s="25" t="s">
        <v>414</v>
      </c>
      <c r="BE1440" s="251">
        <f>IF(N1440="základní",J1440,0)</f>
        <v>0</v>
      </c>
      <c r="BF1440" s="251">
        <f>IF(N1440="snížená",J1440,0)</f>
        <v>0</v>
      </c>
      <c r="BG1440" s="251">
        <f>IF(N1440="zákl. přenesená",J1440,0)</f>
        <v>0</v>
      </c>
      <c r="BH1440" s="251">
        <f>IF(N1440="sníž. přenesená",J1440,0)</f>
        <v>0</v>
      </c>
      <c r="BI1440" s="251">
        <f>IF(N1440="nulová",J1440,0)</f>
        <v>0</v>
      </c>
      <c r="BJ1440" s="25" t="s">
        <v>83</v>
      </c>
      <c r="BK1440" s="251">
        <f>ROUND(I1440*H1440,2)</f>
        <v>0</v>
      </c>
      <c r="BL1440" s="25" t="s">
        <v>690</v>
      </c>
      <c r="BM1440" s="25" t="s">
        <v>8185</v>
      </c>
    </row>
    <row r="1441" s="1" customFormat="1" ht="16.5" customHeight="1">
      <c r="B1441" s="47"/>
      <c r="C1441" s="298" t="s">
        <v>3348</v>
      </c>
      <c r="D1441" s="298" t="s">
        <v>841</v>
      </c>
      <c r="E1441" s="299" t="s">
        <v>8186</v>
      </c>
      <c r="F1441" s="300" t="s">
        <v>8098</v>
      </c>
      <c r="G1441" s="301" t="s">
        <v>4084</v>
      </c>
      <c r="H1441" s="302">
        <v>15</v>
      </c>
      <c r="I1441" s="303"/>
      <c r="J1441" s="304">
        <f>ROUND(I1441*H1441,2)</f>
        <v>0</v>
      </c>
      <c r="K1441" s="300" t="s">
        <v>21</v>
      </c>
      <c r="L1441" s="305"/>
      <c r="M1441" s="306" t="s">
        <v>21</v>
      </c>
      <c r="N1441" s="307" t="s">
        <v>47</v>
      </c>
      <c r="O1441" s="48"/>
      <c r="P1441" s="249">
        <f>O1441*H1441</f>
        <v>0</v>
      </c>
      <c r="Q1441" s="249">
        <v>0</v>
      </c>
      <c r="R1441" s="249">
        <f>Q1441*H1441</f>
        <v>0</v>
      </c>
      <c r="S1441" s="249">
        <v>0</v>
      </c>
      <c r="T1441" s="250">
        <f>S1441*H1441</f>
        <v>0</v>
      </c>
      <c r="AR1441" s="25" t="s">
        <v>818</v>
      </c>
      <c r="AT1441" s="25" t="s">
        <v>841</v>
      </c>
      <c r="AU1441" s="25" t="s">
        <v>394</v>
      </c>
      <c r="AY1441" s="25" t="s">
        <v>414</v>
      </c>
      <c r="BE1441" s="251">
        <f>IF(N1441="základní",J1441,0)</f>
        <v>0</v>
      </c>
      <c r="BF1441" s="251">
        <f>IF(N1441="snížená",J1441,0)</f>
        <v>0</v>
      </c>
      <c r="BG1441" s="251">
        <f>IF(N1441="zákl. přenesená",J1441,0)</f>
        <v>0</v>
      </c>
      <c r="BH1441" s="251">
        <f>IF(N1441="sníž. přenesená",J1441,0)</f>
        <v>0</v>
      </c>
      <c r="BI1441" s="251">
        <f>IF(N1441="nulová",J1441,0)</f>
        <v>0</v>
      </c>
      <c r="BJ1441" s="25" t="s">
        <v>83</v>
      </c>
      <c r="BK1441" s="251">
        <f>ROUND(I1441*H1441,2)</f>
        <v>0</v>
      </c>
      <c r="BL1441" s="25" t="s">
        <v>690</v>
      </c>
      <c r="BM1441" s="25" t="s">
        <v>8187</v>
      </c>
    </row>
    <row r="1442" s="1" customFormat="1" ht="16.5" customHeight="1">
      <c r="B1442" s="47"/>
      <c r="C1442" s="298" t="s">
        <v>3354</v>
      </c>
      <c r="D1442" s="298" t="s">
        <v>841</v>
      </c>
      <c r="E1442" s="299" t="s">
        <v>8188</v>
      </c>
      <c r="F1442" s="300" t="s">
        <v>8104</v>
      </c>
      <c r="G1442" s="301" t="s">
        <v>4084</v>
      </c>
      <c r="H1442" s="302">
        <v>6</v>
      </c>
      <c r="I1442" s="303"/>
      <c r="J1442" s="304">
        <f>ROUND(I1442*H1442,2)</f>
        <v>0</v>
      </c>
      <c r="K1442" s="300" t="s">
        <v>21</v>
      </c>
      <c r="L1442" s="305"/>
      <c r="M1442" s="306" t="s">
        <v>21</v>
      </c>
      <c r="N1442" s="307" t="s">
        <v>47</v>
      </c>
      <c r="O1442" s="48"/>
      <c r="P1442" s="249">
        <f>O1442*H1442</f>
        <v>0</v>
      </c>
      <c r="Q1442" s="249">
        <v>0</v>
      </c>
      <c r="R1442" s="249">
        <f>Q1442*H1442</f>
        <v>0</v>
      </c>
      <c r="S1442" s="249">
        <v>0</v>
      </c>
      <c r="T1442" s="250">
        <f>S1442*H1442</f>
        <v>0</v>
      </c>
      <c r="AR1442" s="25" t="s">
        <v>818</v>
      </c>
      <c r="AT1442" s="25" t="s">
        <v>841</v>
      </c>
      <c r="AU1442" s="25" t="s">
        <v>394</v>
      </c>
      <c r="AY1442" s="25" t="s">
        <v>414</v>
      </c>
      <c r="BE1442" s="251">
        <f>IF(N1442="základní",J1442,0)</f>
        <v>0</v>
      </c>
      <c r="BF1442" s="251">
        <f>IF(N1442="snížená",J1442,0)</f>
        <v>0</v>
      </c>
      <c r="BG1442" s="251">
        <f>IF(N1442="zákl. přenesená",J1442,0)</f>
        <v>0</v>
      </c>
      <c r="BH1442" s="251">
        <f>IF(N1442="sníž. přenesená",J1442,0)</f>
        <v>0</v>
      </c>
      <c r="BI1442" s="251">
        <f>IF(N1442="nulová",J1442,0)</f>
        <v>0</v>
      </c>
      <c r="BJ1442" s="25" t="s">
        <v>83</v>
      </c>
      <c r="BK1442" s="251">
        <f>ROUND(I1442*H1442,2)</f>
        <v>0</v>
      </c>
      <c r="BL1442" s="25" t="s">
        <v>690</v>
      </c>
      <c r="BM1442" s="25" t="s">
        <v>8189</v>
      </c>
    </row>
    <row r="1443" s="1" customFormat="1" ht="16.5" customHeight="1">
      <c r="B1443" s="47"/>
      <c r="C1443" s="298" t="s">
        <v>3359</v>
      </c>
      <c r="D1443" s="298" t="s">
        <v>841</v>
      </c>
      <c r="E1443" s="299" t="s">
        <v>8190</v>
      </c>
      <c r="F1443" s="300" t="s">
        <v>8110</v>
      </c>
      <c r="G1443" s="301" t="s">
        <v>4084</v>
      </c>
      <c r="H1443" s="302">
        <v>28</v>
      </c>
      <c r="I1443" s="303"/>
      <c r="J1443" s="304">
        <f>ROUND(I1443*H1443,2)</f>
        <v>0</v>
      </c>
      <c r="K1443" s="300" t="s">
        <v>21</v>
      </c>
      <c r="L1443" s="305"/>
      <c r="M1443" s="306" t="s">
        <v>21</v>
      </c>
      <c r="N1443" s="307" t="s">
        <v>47</v>
      </c>
      <c r="O1443" s="48"/>
      <c r="P1443" s="249">
        <f>O1443*H1443</f>
        <v>0</v>
      </c>
      <c r="Q1443" s="249">
        <v>0</v>
      </c>
      <c r="R1443" s="249">
        <f>Q1443*H1443</f>
        <v>0</v>
      </c>
      <c r="S1443" s="249">
        <v>0</v>
      </c>
      <c r="T1443" s="250">
        <f>S1443*H1443</f>
        <v>0</v>
      </c>
      <c r="AR1443" s="25" t="s">
        <v>818</v>
      </c>
      <c r="AT1443" s="25" t="s">
        <v>841</v>
      </c>
      <c r="AU1443" s="25" t="s">
        <v>394</v>
      </c>
      <c r="AY1443" s="25" t="s">
        <v>414</v>
      </c>
      <c r="BE1443" s="251">
        <f>IF(N1443="základní",J1443,0)</f>
        <v>0</v>
      </c>
      <c r="BF1443" s="251">
        <f>IF(N1443="snížená",J1443,0)</f>
        <v>0</v>
      </c>
      <c r="BG1443" s="251">
        <f>IF(N1443="zákl. přenesená",J1443,0)</f>
        <v>0</v>
      </c>
      <c r="BH1443" s="251">
        <f>IF(N1443="sníž. přenesená",J1443,0)</f>
        <v>0</v>
      </c>
      <c r="BI1443" s="251">
        <f>IF(N1443="nulová",J1443,0)</f>
        <v>0</v>
      </c>
      <c r="BJ1443" s="25" t="s">
        <v>83</v>
      </c>
      <c r="BK1443" s="251">
        <f>ROUND(I1443*H1443,2)</f>
        <v>0</v>
      </c>
      <c r="BL1443" s="25" t="s">
        <v>690</v>
      </c>
      <c r="BM1443" s="25" t="s">
        <v>8191</v>
      </c>
    </row>
    <row r="1444" s="11" customFormat="1" ht="22.32" customHeight="1">
      <c r="B1444" s="224"/>
      <c r="C1444" s="225"/>
      <c r="D1444" s="226" t="s">
        <v>75</v>
      </c>
      <c r="E1444" s="238" t="s">
        <v>8192</v>
      </c>
      <c r="F1444" s="238" t="s">
        <v>8193</v>
      </c>
      <c r="G1444" s="225"/>
      <c r="H1444" s="225"/>
      <c r="I1444" s="228"/>
      <c r="J1444" s="239">
        <f>BK1444</f>
        <v>0</v>
      </c>
      <c r="K1444" s="225"/>
      <c r="L1444" s="230"/>
      <c r="M1444" s="231"/>
      <c r="N1444" s="232"/>
      <c r="O1444" s="232"/>
      <c r="P1444" s="233">
        <f>SUM(P1445:P1452)</f>
        <v>0</v>
      </c>
      <c r="Q1444" s="232"/>
      <c r="R1444" s="233">
        <f>SUM(R1445:R1452)</f>
        <v>0</v>
      </c>
      <c r="S1444" s="232"/>
      <c r="T1444" s="234">
        <f>SUM(T1445:T1452)</f>
        <v>0</v>
      </c>
      <c r="AR1444" s="235" t="s">
        <v>86</v>
      </c>
      <c r="AT1444" s="236" t="s">
        <v>75</v>
      </c>
      <c r="AU1444" s="236" t="s">
        <v>86</v>
      </c>
      <c r="AY1444" s="235" t="s">
        <v>414</v>
      </c>
      <c r="BK1444" s="237">
        <f>SUM(BK1445:BK1452)</f>
        <v>0</v>
      </c>
    </row>
    <row r="1445" s="1" customFormat="1" ht="25.5" customHeight="1">
      <c r="B1445" s="47"/>
      <c r="C1445" s="298" t="s">
        <v>3364</v>
      </c>
      <c r="D1445" s="298" t="s">
        <v>841</v>
      </c>
      <c r="E1445" s="299" t="s">
        <v>8194</v>
      </c>
      <c r="F1445" s="300" t="s">
        <v>8195</v>
      </c>
      <c r="G1445" s="301" t="s">
        <v>4084</v>
      </c>
      <c r="H1445" s="302">
        <v>1</v>
      </c>
      <c r="I1445" s="303"/>
      <c r="J1445" s="304">
        <f>ROUND(I1445*H1445,2)</f>
        <v>0</v>
      </c>
      <c r="K1445" s="300" t="s">
        <v>21</v>
      </c>
      <c r="L1445" s="305"/>
      <c r="M1445" s="306" t="s">
        <v>21</v>
      </c>
      <c r="N1445" s="307" t="s">
        <v>47</v>
      </c>
      <c r="O1445" s="48"/>
      <c r="P1445" s="249">
        <f>O1445*H1445</f>
        <v>0</v>
      </c>
      <c r="Q1445" s="249">
        <v>0</v>
      </c>
      <c r="R1445" s="249">
        <f>Q1445*H1445</f>
        <v>0</v>
      </c>
      <c r="S1445" s="249">
        <v>0</v>
      </c>
      <c r="T1445" s="250">
        <f>S1445*H1445</f>
        <v>0</v>
      </c>
      <c r="AR1445" s="25" t="s">
        <v>818</v>
      </c>
      <c r="AT1445" s="25" t="s">
        <v>841</v>
      </c>
      <c r="AU1445" s="25" t="s">
        <v>394</v>
      </c>
      <c r="AY1445" s="25" t="s">
        <v>414</v>
      </c>
      <c r="BE1445" s="251">
        <f>IF(N1445="základní",J1445,0)</f>
        <v>0</v>
      </c>
      <c r="BF1445" s="251">
        <f>IF(N1445="snížená",J1445,0)</f>
        <v>0</v>
      </c>
      <c r="BG1445" s="251">
        <f>IF(N1445="zákl. přenesená",J1445,0)</f>
        <v>0</v>
      </c>
      <c r="BH1445" s="251">
        <f>IF(N1445="sníž. přenesená",J1445,0)</f>
        <v>0</v>
      </c>
      <c r="BI1445" s="251">
        <f>IF(N1445="nulová",J1445,0)</f>
        <v>0</v>
      </c>
      <c r="BJ1445" s="25" t="s">
        <v>83</v>
      </c>
      <c r="BK1445" s="251">
        <f>ROUND(I1445*H1445,2)</f>
        <v>0</v>
      </c>
      <c r="BL1445" s="25" t="s">
        <v>690</v>
      </c>
      <c r="BM1445" s="25" t="s">
        <v>8196</v>
      </c>
    </row>
    <row r="1446" s="1" customFormat="1" ht="16.5" customHeight="1">
      <c r="B1446" s="47"/>
      <c r="C1446" s="298" t="s">
        <v>3369</v>
      </c>
      <c r="D1446" s="298" t="s">
        <v>841</v>
      </c>
      <c r="E1446" s="299" t="s">
        <v>8197</v>
      </c>
      <c r="F1446" s="300" t="s">
        <v>7971</v>
      </c>
      <c r="G1446" s="301" t="s">
        <v>4084</v>
      </c>
      <c r="H1446" s="302">
        <v>1</v>
      </c>
      <c r="I1446" s="303"/>
      <c r="J1446" s="304">
        <f>ROUND(I1446*H1446,2)</f>
        <v>0</v>
      </c>
      <c r="K1446" s="300" t="s">
        <v>21</v>
      </c>
      <c r="L1446" s="305"/>
      <c r="M1446" s="306" t="s">
        <v>21</v>
      </c>
      <c r="N1446" s="307" t="s">
        <v>47</v>
      </c>
      <c r="O1446" s="48"/>
      <c r="P1446" s="249">
        <f>O1446*H1446</f>
        <v>0</v>
      </c>
      <c r="Q1446" s="249">
        <v>0</v>
      </c>
      <c r="R1446" s="249">
        <f>Q1446*H1446</f>
        <v>0</v>
      </c>
      <c r="S1446" s="249">
        <v>0</v>
      </c>
      <c r="T1446" s="250">
        <f>S1446*H1446</f>
        <v>0</v>
      </c>
      <c r="AR1446" s="25" t="s">
        <v>818</v>
      </c>
      <c r="AT1446" s="25" t="s">
        <v>841</v>
      </c>
      <c r="AU1446" s="25" t="s">
        <v>394</v>
      </c>
      <c r="AY1446" s="25" t="s">
        <v>414</v>
      </c>
      <c r="BE1446" s="251">
        <f>IF(N1446="základní",J1446,0)</f>
        <v>0</v>
      </c>
      <c r="BF1446" s="251">
        <f>IF(N1446="snížená",J1446,0)</f>
        <v>0</v>
      </c>
      <c r="BG1446" s="251">
        <f>IF(N1446="zákl. přenesená",J1446,0)</f>
        <v>0</v>
      </c>
      <c r="BH1446" s="251">
        <f>IF(N1446="sníž. přenesená",J1446,0)</f>
        <v>0</v>
      </c>
      <c r="BI1446" s="251">
        <f>IF(N1446="nulová",J1446,0)</f>
        <v>0</v>
      </c>
      <c r="BJ1446" s="25" t="s">
        <v>83</v>
      </c>
      <c r="BK1446" s="251">
        <f>ROUND(I1446*H1446,2)</f>
        <v>0</v>
      </c>
      <c r="BL1446" s="25" t="s">
        <v>690</v>
      </c>
      <c r="BM1446" s="25" t="s">
        <v>8198</v>
      </c>
    </row>
    <row r="1447" s="1" customFormat="1" ht="16.5" customHeight="1">
      <c r="B1447" s="47"/>
      <c r="C1447" s="298" t="s">
        <v>3374</v>
      </c>
      <c r="D1447" s="298" t="s">
        <v>841</v>
      </c>
      <c r="E1447" s="299" t="s">
        <v>8199</v>
      </c>
      <c r="F1447" s="300" t="s">
        <v>8200</v>
      </c>
      <c r="G1447" s="301" t="s">
        <v>4084</v>
      </c>
      <c r="H1447" s="302">
        <v>7</v>
      </c>
      <c r="I1447" s="303"/>
      <c r="J1447" s="304">
        <f>ROUND(I1447*H1447,2)</f>
        <v>0</v>
      </c>
      <c r="K1447" s="300" t="s">
        <v>21</v>
      </c>
      <c r="L1447" s="305"/>
      <c r="M1447" s="306" t="s">
        <v>21</v>
      </c>
      <c r="N1447" s="307" t="s">
        <v>47</v>
      </c>
      <c r="O1447" s="48"/>
      <c r="P1447" s="249">
        <f>O1447*H1447</f>
        <v>0</v>
      </c>
      <c r="Q1447" s="249">
        <v>0</v>
      </c>
      <c r="R1447" s="249">
        <f>Q1447*H1447</f>
        <v>0</v>
      </c>
      <c r="S1447" s="249">
        <v>0</v>
      </c>
      <c r="T1447" s="250">
        <f>S1447*H1447</f>
        <v>0</v>
      </c>
      <c r="AR1447" s="25" t="s">
        <v>818</v>
      </c>
      <c r="AT1447" s="25" t="s">
        <v>841</v>
      </c>
      <c r="AU1447" s="25" t="s">
        <v>394</v>
      </c>
      <c r="AY1447" s="25" t="s">
        <v>414</v>
      </c>
      <c r="BE1447" s="251">
        <f>IF(N1447="základní",J1447,0)</f>
        <v>0</v>
      </c>
      <c r="BF1447" s="251">
        <f>IF(N1447="snížená",J1447,0)</f>
        <v>0</v>
      </c>
      <c r="BG1447" s="251">
        <f>IF(N1447="zákl. přenesená",J1447,0)</f>
        <v>0</v>
      </c>
      <c r="BH1447" s="251">
        <f>IF(N1447="sníž. přenesená",J1447,0)</f>
        <v>0</v>
      </c>
      <c r="BI1447" s="251">
        <f>IF(N1447="nulová",J1447,0)</f>
        <v>0</v>
      </c>
      <c r="BJ1447" s="25" t="s">
        <v>83</v>
      </c>
      <c r="BK1447" s="251">
        <f>ROUND(I1447*H1447,2)</f>
        <v>0</v>
      </c>
      <c r="BL1447" s="25" t="s">
        <v>690</v>
      </c>
      <c r="BM1447" s="25" t="s">
        <v>8201</v>
      </c>
    </row>
    <row r="1448" s="1" customFormat="1" ht="16.5" customHeight="1">
      <c r="B1448" s="47"/>
      <c r="C1448" s="298" t="s">
        <v>3379</v>
      </c>
      <c r="D1448" s="298" t="s">
        <v>841</v>
      </c>
      <c r="E1448" s="299" t="s">
        <v>8202</v>
      </c>
      <c r="F1448" s="300" t="s">
        <v>8203</v>
      </c>
      <c r="G1448" s="301" t="s">
        <v>4084</v>
      </c>
      <c r="H1448" s="302">
        <v>1</v>
      </c>
      <c r="I1448" s="303"/>
      <c r="J1448" s="304">
        <f>ROUND(I1448*H1448,2)</f>
        <v>0</v>
      </c>
      <c r="K1448" s="300" t="s">
        <v>21</v>
      </c>
      <c r="L1448" s="305"/>
      <c r="M1448" s="306" t="s">
        <v>21</v>
      </c>
      <c r="N1448" s="307" t="s">
        <v>47</v>
      </c>
      <c r="O1448" s="48"/>
      <c r="P1448" s="249">
        <f>O1448*H1448</f>
        <v>0</v>
      </c>
      <c r="Q1448" s="249">
        <v>0</v>
      </c>
      <c r="R1448" s="249">
        <f>Q1448*H1448</f>
        <v>0</v>
      </c>
      <c r="S1448" s="249">
        <v>0</v>
      </c>
      <c r="T1448" s="250">
        <f>S1448*H1448</f>
        <v>0</v>
      </c>
      <c r="AR1448" s="25" t="s">
        <v>818</v>
      </c>
      <c r="AT1448" s="25" t="s">
        <v>841</v>
      </c>
      <c r="AU1448" s="25" t="s">
        <v>394</v>
      </c>
      <c r="AY1448" s="25" t="s">
        <v>414</v>
      </c>
      <c r="BE1448" s="251">
        <f>IF(N1448="základní",J1448,0)</f>
        <v>0</v>
      </c>
      <c r="BF1448" s="251">
        <f>IF(N1448="snížená",J1448,0)</f>
        <v>0</v>
      </c>
      <c r="BG1448" s="251">
        <f>IF(N1448="zákl. přenesená",J1448,0)</f>
        <v>0</v>
      </c>
      <c r="BH1448" s="251">
        <f>IF(N1448="sníž. přenesená",J1448,0)</f>
        <v>0</v>
      </c>
      <c r="BI1448" s="251">
        <f>IF(N1448="nulová",J1448,0)</f>
        <v>0</v>
      </c>
      <c r="BJ1448" s="25" t="s">
        <v>83</v>
      </c>
      <c r="BK1448" s="251">
        <f>ROUND(I1448*H1448,2)</f>
        <v>0</v>
      </c>
      <c r="BL1448" s="25" t="s">
        <v>690</v>
      </c>
      <c r="BM1448" s="25" t="s">
        <v>8204</v>
      </c>
    </row>
    <row r="1449" s="1" customFormat="1" ht="16.5" customHeight="1">
      <c r="B1449" s="47"/>
      <c r="C1449" s="298" t="s">
        <v>3384</v>
      </c>
      <c r="D1449" s="298" t="s">
        <v>841</v>
      </c>
      <c r="E1449" s="299" t="s">
        <v>8205</v>
      </c>
      <c r="F1449" s="300" t="s">
        <v>8206</v>
      </c>
      <c r="G1449" s="301" t="s">
        <v>4084</v>
      </c>
      <c r="H1449" s="302">
        <v>8</v>
      </c>
      <c r="I1449" s="303"/>
      <c r="J1449" s="304">
        <f>ROUND(I1449*H1449,2)</f>
        <v>0</v>
      </c>
      <c r="K1449" s="300" t="s">
        <v>21</v>
      </c>
      <c r="L1449" s="305"/>
      <c r="M1449" s="306" t="s">
        <v>21</v>
      </c>
      <c r="N1449" s="307" t="s">
        <v>47</v>
      </c>
      <c r="O1449" s="48"/>
      <c r="P1449" s="249">
        <f>O1449*H1449</f>
        <v>0</v>
      </c>
      <c r="Q1449" s="249">
        <v>0</v>
      </c>
      <c r="R1449" s="249">
        <f>Q1449*H1449</f>
        <v>0</v>
      </c>
      <c r="S1449" s="249">
        <v>0</v>
      </c>
      <c r="T1449" s="250">
        <f>S1449*H1449</f>
        <v>0</v>
      </c>
      <c r="AR1449" s="25" t="s">
        <v>818</v>
      </c>
      <c r="AT1449" s="25" t="s">
        <v>841</v>
      </c>
      <c r="AU1449" s="25" t="s">
        <v>394</v>
      </c>
      <c r="AY1449" s="25" t="s">
        <v>414</v>
      </c>
      <c r="BE1449" s="251">
        <f>IF(N1449="základní",J1449,0)</f>
        <v>0</v>
      </c>
      <c r="BF1449" s="251">
        <f>IF(N1449="snížená",J1449,0)</f>
        <v>0</v>
      </c>
      <c r="BG1449" s="251">
        <f>IF(N1449="zákl. přenesená",J1449,0)</f>
        <v>0</v>
      </c>
      <c r="BH1449" s="251">
        <f>IF(N1449="sníž. přenesená",J1449,0)</f>
        <v>0</v>
      </c>
      <c r="BI1449" s="251">
        <f>IF(N1449="nulová",J1449,0)</f>
        <v>0</v>
      </c>
      <c r="BJ1449" s="25" t="s">
        <v>83</v>
      </c>
      <c r="BK1449" s="251">
        <f>ROUND(I1449*H1449,2)</f>
        <v>0</v>
      </c>
      <c r="BL1449" s="25" t="s">
        <v>690</v>
      </c>
      <c r="BM1449" s="25" t="s">
        <v>8207</v>
      </c>
    </row>
    <row r="1450" s="1" customFormat="1" ht="16.5" customHeight="1">
      <c r="B1450" s="47"/>
      <c r="C1450" s="298" t="s">
        <v>3389</v>
      </c>
      <c r="D1450" s="298" t="s">
        <v>841</v>
      </c>
      <c r="E1450" s="299" t="s">
        <v>8208</v>
      </c>
      <c r="F1450" s="300" t="s">
        <v>8209</v>
      </c>
      <c r="G1450" s="301" t="s">
        <v>4084</v>
      </c>
      <c r="H1450" s="302">
        <v>8</v>
      </c>
      <c r="I1450" s="303"/>
      <c r="J1450" s="304">
        <f>ROUND(I1450*H1450,2)</f>
        <v>0</v>
      </c>
      <c r="K1450" s="300" t="s">
        <v>21</v>
      </c>
      <c r="L1450" s="305"/>
      <c r="M1450" s="306" t="s">
        <v>21</v>
      </c>
      <c r="N1450" s="307" t="s">
        <v>47</v>
      </c>
      <c r="O1450" s="48"/>
      <c r="P1450" s="249">
        <f>O1450*H1450</f>
        <v>0</v>
      </c>
      <c r="Q1450" s="249">
        <v>0</v>
      </c>
      <c r="R1450" s="249">
        <f>Q1450*H1450</f>
        <v>0</v>
      </c>
      <c r="S1450" s="249">
        <v>0</v>
      </c>
      <c r="T1450" s="250">
        <f>S1450*H1450</f>
        <v>0</v>
      </c>
      <c r="AR1450" s="25" t="s">
        <v>818</v>
      </c>
      <c r="AT1450" s="25" t="s">
        <v>841</v>
      </c>
      <c r="AU1450" s="25" t="s">
        <v>394</v>
      </c>
      <c r="AY1450" s="25" t="s">
        <v>414</v>
      </c>
      <c r="BE1450" s="251">
        <f>IF(N1450="základní",J1450,0)</f>
        <v>0</v>
      </c>
      <c r="BF1450" s="251">
        <f>IF(N1450="snížená",J1450,0)</f>
        <v>0</v>
      </c>
      <c r="BG1450" s="251">
        <f>IF(N1450="zákl. přenesená",J1450,0)</f>
        <v>0</v>
      </c>
      <c r="BH1450" s="251">
        <f>IF(N1450="sníž. přenesená",J1450,0)</f>
        <v>0</v>
      </c>
      <c r="BI1450" s="251">
        <f>IF(N1450="nulová",J1450,0)</f>
        <v>0</v>
      </c>
      <c r="BJ1450" s="25" t="s">
        <v>83</v>
      </c>
      <c r="BK1450" s="251">
        <f>ROUND(I1450*H1450,2)</f>
        <v>0</v>
      </c>
      <c r="BL1450" s="25" t="s">
        <v>690</v>
      </c>
      <c r="BM1450" s="25" t="s">
        <v>8210</v>
      </c>
    </row>
    <row r="1451" s="1" customFormat="1" ht="16.5" customHeight="1">
      <c r="B1451" s="47"/>
      <c r="C1451" s="298" t="s">
        <v>3394</v>
      </c>
      <c r="D1451" s="298" t="s">
        <v>841</v>
      </c>
      <c r="E1451" s="299" t="s">
        <v>8211</v>
      </c>
      <c r="F1451" s="300" t="s">
        <v>8212</v>
      </c>
      <c r="G1451" s="301" t="s">
        <v>4084</v>
      </c>
      <c r="H1451" s="302">
        <v>8</v>
      </c>
      <c r="I1451" s="303"/>
      <c r="J1451" s="304">
        <f>ROUND(I1451*H1451,2)</f>
        <v>0</v>
      </c>
      <c r="K1451" s="300" t="s">
        <v>21</v>
      </c>
      <c r="L1451" s="305"/>
      <c r="M1451" s="306" t="s">
        <v>21</v>
      </c>
      <c r="N1451" s="307" t="s">
        <v>47</v>
      </c>
      <c r="O1451" s="48"/>
      <c r="P1451" s="249">
        <f>O1451*H1451</f>
        <v>0</v>
      </c>
      <c r="Q1451" s="249">
        <v>0</v>
      </c>
      <c r="R1451" s="249">
        <f>Q1451*H1451</f>
        <v>0</v>
      </c>
      <c r="S1451" s="249">
        <v>0</v>
      </c>
      <c r="T1451" s="250">
        <f>S1451*H1451</f>
        <v>0</v>
      </c>
      <c r="AR1451" s="25" t="s">
        <v>818</v>
      </c>
      <c r="AT1451" s="25" t="s">
        <v>841</v>
      </c>
      <c r="AU1451" s="25" t="s">
        <v>394</v>
      </c>
      <c r="AY1451" s="25" t="s">
        <v>414</v>
      </c>
      <c r="BE1451" s="251">
        <f>IF(N1451="základní",J1451,0)</f>
        <v>0</v>
      </c>
      <c r="BF1451" s="251">
        <f>IF(N1451="snížená",J1451,0)</f>
        <v>0</v>
      </c>
      <c r="BG1451" s="251">
        <f>IF(N1451="zákl. přenesená",J1451,0)</f>
        <v>0</v>
      </c>
      <c r="BH1451" s="251">
        <f>IF(N1451="sníž. přenesená",J1451,0)</f>
        <v>0</v>
      </c>
      <c r="BI1451" s="251">
        <f>IF(N1451="nulová",J1451,0)</f>
        <v>0</v>
      </c>
      <c r="BJ1451" s="25" t="s">
        <v>83</v>
      </c>
      <c r="BK1451" s="251">
        <f>ROUND(I1451*H1451,2)</f>
        <v>0</v>
      </c>
      <c r="BL1451" s="25" t="s">
        <v>690</v>
      </c>
      <c r="BM1451" s="25" t="s">
        <v>8213</v>
      </c>
    </row>
    <row r="1452" s="1" customFormat="1" ht="16.5" customHeight="1">
      <c r="B1452" s="47"/>
      <c r="C1452" s="298" t="s">
        <v>3399</v>
      </c>
      <c r="D1452" s="298" t="s">
        <v>841</v>
      </c>
      <c r="E1452" s="299" t="s">
        <v>8214</v>
      </c>
      <c r="F1452" s="300" t="s">
        <v>8089</v>
      </c>
      <c r="G1452" s="301" t="s">
        <v>4084</v>
      </c>
      <c r="H1452" s="302">
        <v>20</v>
      </c>
      <c r="I1452" s="303"/>
      <c r="J1452" s="304">
        <f>ROUND(I1452*H1452,2)</f>
        <v>0</v>
      </c>
      <c r="K1452" s="300" t="s">
        <v>21</v>
      </c>
      <c r="L1452" s="305"/>
      <c r="M1452" s="306" t="s">
        <v>21</v>
      </c>
      <c r="N1452" s="307" t="s">
        <v>47</v>
      </c>
      <c r="O1452" s="48"/>
      <c r="P1452" s="249">
        <f>O1452*H1452</f>
        <v>0</v>
      </c>
      <c r="Q1452" s="249">
        <v>0</v>
      </c>
      <c r="R1452" s="249">
        <f>Q1452*H1452</f>
        <v>0</v>
      </c>
      <c r="S1452" s="249">
        <v>0</v>
      </c>
      <c r="T1452" s="250">
        <f>S1452*H1452</f>
        <v>0</v>
      </c>
      <c r="AR1452" s="25" t="s">
        <v>818</v>
      </c>
      <c r="AT1452" s="25" t="s">
        <v>841</v>
      </c>
      <c r="AU1452" s="25" t="s">
        <v>394</v>
      </c>
      <c r="AY1452" s="25" t="s">
        <v>414</v>
      </c>
      <c r="BE1452" s="251">
        <f>IF(N1452="základní",J1452,0)</f>
        <v>0</v>
      </c>
      <c r="BF1452" s="251">
        <f>IF(N1452="snížená",J1452,0)</f>
        <v>0</v>
      </c>
      <c r="BG1452" s="251">
        <f>IF(N1452="zákl. přenesená",J1452,0)</f>
        <v>0</v>
      </c>
      <c r="BH1452" s="251">
        <f>IF(N1452="sníž. přenesená",J1452,0)</f>
        <v>0</v>
      </c>
      <c r="BI1452" s="251">
        <f>IF(N1452="nulová",J1452,0)</f>
        <v>0</v>
      </c>
      <c r="BJ1452" s="25" t="s">
        <v>83</v>
      </c>
      <c r="BK1452" s="251">
        <f>ROUND(I1452*H1452,2)</f>
        <v>0</v>
      </c>
      <c r="BL1452" s="25" t="s">
        <v>690</v>
      </c>
      <c r="BM1452" s="25" t="s">
        <v>8215</v>
      </c>
    </row>
    <row r="1453" s="11" customFormat="1" ht="22.32" customHeight="1">
      <c r="B1453" s="224"/>
      <c r="C1453" s="225"/>
      <c r="D1453" s="226" t="s">
        <v>75</v>
      </c>
      <c r="E1453" s="238" t="s">
        <v>8216</v>
      </c>
      <c r="F1453" s="238" t="s">
        <v>8217</v>
      </c>
      <c r="G1453" s="225"/>
      <c r="H1453" s="225"/>
      <c r="I1453" s="228"/>
      <c r="J1453" s="239">
        <f>BK1453</f>
        <v>0</v>
      </c>
      <c r="K1453" s="225"/>
      <c r="L1453" s="230"/>
      <c r="M1453" s="231"/>
      <c r="N1453" s="232"/>
      <c r="O1453" s="232"/>
      <c r="P1453" s="233">
        <f>SUM(P1454:P1471)</f>
        <v>0</v>
      </c>
      <c r="Q1453" s="232"/>
      <c r="R1453" s="233">
        <f>SUM(R1454:R1471)</f>
        <v>0</v>
      </c>
      <c r="S1453" s="232"/>
      <c r="T1453" s="234">
        <f>SUM(T1454:T1471)</f>
        <v>0</v>
      </c>
      <c r="AR1453" s="235" t="s">
        <v>86</v>
      </c>
      <c r="AT1453" s="236" t="s">
        <v>75</v>
      </c>
      <c r="AU1453" s="236" t="s">
        <v>86</v>
      </c>
      <c r="AY1453" s="235" t="s">
        <v>414</v>
      </c>
      <c r="BK1453" s="237">
        <f>SUM(BK1454:BK1471)</f>
        <v>0</v>
      </c>
    </row>
    <row r="1454" s="1" customFormat="1" ht="25.5" customHeight="1">
      <c r="B1454" s="47"/>
      <c r="C1454" s="298" t="s">
        <v>3404</v>
      </c>
      <c r="D1454" s="298" t="s">
        <v>841</v>
      </c>
      <c r="E1454" s="299" t="s">
        <v>8218</v>
      </c>
      <c r="F1454" s="300" t="s">
        <v>8219</v>
      </c>
      <c r="G1454" s="301" t="s">
        <v>4084</v>
      </c>
      <c r="H1454" s="302">
        <v>1</v>
      </c>
      <c r="I1454" s="303"/>
      <c r="J1454" s="304">
        <f>ROUND(I1454*H1454,2)</f>
        <v>0</v>
      </c>
      <c r="K1454" s="300" t="s">
        <v>21</v>
      </c>
      <c r="L1454" s="305"/>
      <c r="M1454" s="306" t="s">
        <v>21</v>
      </c>
      <c r="N1454" s="307" t="s">
        <v>47</v>
      </c>
      <c r="O1454" s="48"/>
      <c r="P1454" s="249">
        <f>O1454*H1454</f>
        <v>0</v>
      </c>
      <c r="Q1454" s="249">
        <v>0</v>
      </c>
      <c r="R1454" s="249">
        <f>Q1454*H1454</f>
        <v>0</v>
      </c>
      <c r="S1454" s="249">
        <v>0</v>
      </c>
      <c r="T1454" s="250">
        <f>S1454*H1454</f>
        <v>0</v>
      </c>
      <c r="AR1454" s="25" t="s">
        <v>818</v>
      </c>
      <c r="AT1454" s="25" t="s">
        <v>841</v>
      </c>
      <c r="AU1454" s="25" t="s">
        <v>394</v>
      </c>
      <c r="AY1454" s="25" t="s">
        <v>414</v>
      </c>
      <c r="BE1454" s="251">
        <f>IF(N1454="základní",J1454,0)</f>
        <v>0</v>
      </c>
      <c r="BF1454" s="251">
        <f>IF(N1454="snížená",J1454,0)</f>
        <v>0</v>
      </c>
      <c r="BG1454" s="251">
        <f>IF(N1454="zákl. přenesená",J1454,0)</f>
        <v>0</v>
      </c>
      <c r="BH1454" s="251">
        <f>IF(N1454="sníž. přenesená",J1454,0)</f>
        <v>0</v>
      </c>
      <c r="BI1454" s="251">
        <f>IF(N1454="nulová",J1454,0)</f>
        <v>0</v>
      </c>
      <c r="BJ1454" s="25" t="s">
        <v>83</v>
      </c>
      <c r="BK1454" s="251">
        <f>ROUND(I1454*H1454,2)</f>
        <v>0</v>
      </c>
      <c r="BL1454" s="25" t="s">
        <v>690</v>
      </c>
      <c r="BM1454" s="25" t="s">
        <v>8220</v>
      </c>
    </row>
    <row r="1455" s="1" customFormat="1" ht="16.5" customHeight="1">
      <c r="B1455" s="47"/>
      <c r="C1455" s="298" t="s">
        <v>3409</v>
      </c>
      <c r="D1455" s="298" t="s">
        <v>841</v>
      </c>
      <c r="E1455" s="299" t="s">
        <v>8221</v>
      </c>
      <c r="F1455" s="300" t="s">
        <v>7971</v>
      </c>
      <c r="G1455" s="301" t="s">
        <v>4084</v>
      </c>
      <c r="H1455" s="302">
        <v>1</v>
      </c>
      <c r="I1455" s="303"/>
      <c r="J1455" s="304">
        <f>ROUND(I1455*H1455,2)</f>
        <v>0</v>
      </c>
      <c r="K1455" s="300" t="s">
        <v>21</v>
      </c>
      <c r="L1455" s="305"/>
      <c r="M1455" s="306" t="s">
        <v>21</v>
      </c>
      <c r="N1455" s="307" t="s">
        <v>47</v>
      </c>
      <c r="O1455" s="48"/>
      <c r="P1455" s="249">
        <f>O1455*H1455</f>
        <v>0</v>
      </c>
      <c r="Q1455" s="249">
        <v>0</v>
      </c>
      <c r="R1455" s="249">
        <f>Q1455*H1455</f>
        <v>0</v>
      </c>
      <c r="S1455" s="249">
        <v>0</v>
      </c>
      <c r="T1455" s="250">
        <f>S1455*H1455</f>
        <v>0</v>
      </c>
      <c r="AR1455" s="25" t="s">
        <v>818</v>
      </c>
      <c r="AT1455" s="25" t="s">
        <v>841</v>
      </c>
      <c r="AU1455" s="25" t="s">
        <v>394</v>
      </c>
      <c r="AY1455" s="25" t="s">
        <v>414</v>
      </c>
      <c r="BE1455" s="251">
        <f>IF(N1455="základní",J1455,0)</f>
        <v>0</v>
      </c>
      <c r="BF1455" s="251">
        <f>IF(N1455="snížená",J1455,0)</f>
        <v>0</v>
      </c>
      <c r="BG1455" s="251">
        <f>IF(N1455="zákl. přenesená",J1455,0)</f>
        <v>0</v>
      </c>
      <c r="BH1455" s="251">
        <f>IF(N1455="sníž. přenesená",J1455,0)</f>
        <v>0</v>
      </c>
      <c r="BI1455" s="251">
        <f>IF(N1455="nulová",J1455,0)</f>
        <v>0</v>
      </c>
      <c r="BJ1455" s="25" t="s">
        <v>83</v>
      </c>
      <c r="BK1455" s="251">
        <f>ROUND(I1455*H1455,2)</f>
        <v>0</v>
      </c>
      <c r="BL1455" s="25" t="s">
        <v>690</v>
      </c>
      <c r="BM1455" s="25" t="s">
        <v>8222</v>
      </c>
    </row>
    <row r="1456" s="1" customFormat="1" ht="16.5" customHeight="1">
      <c r="B1456" s="47"/>
      <c r="C1456" s="298" t="s">
        <v>3415</v>
      </c>
      <c r="D1456" s="298" t="s">
        <v>841</v>
      </c>
      <c r="E1456" s="299" t="s">
        <v>8223</v>
      </c>
      <c r="F1456" s="300" t="s">
        <v>7974</v>
      </c>
      <c r="G1456" s="301" t="s">
        <v>4084</v>
      </c>
      <c r="H1456" s="302">
        <v>1</v>
      </c>
      <c r="I1456" s="303"/>
      <c r="J1456" s="304">
        <f>ROUND(I1456*H1456,2)</f>
        <v>0</v>
      </c>
      <c r="K1456" s="300" t="s">
        <v>21</v>
      </c>
      <c r="L1456" s="305"/>
      <c r="M1456" s="306" t="s">
        <v>21</v>
      </c>
      <c r="N1456" s="307" t="s">
        <v>47</v>
      </c>
      <c r="O1456" s="48"/>
      <c r="P1456" s="249">
        <f>O1456*H1456</f>
        <v>0</v>
      </c>
      <c r="Q1456" s="249">
        <v>0</v>
      </c>
      <c r="R1456" s="249">
        <f>Q1456*H1456</f>
        <v>0</v>
      </c>
      <c r="S1456" s="249">
        <v>0</v>
      </c>
      <c r="T1456" s="250">
        <f>S1456*H1456</f>
        <v>0</v>
      </c>
      <c r="AR1456" s="25" t="s">
        <v>818</v>
      </c>
      <c r="AT1456" s="25" t="s">
        <v>841</v>
      </c>
      <c r="AU1456" s="25" t="s">
        <v>394</v>
      </c>
      <c r="AY1456" s="25" t="s">
        <v>414</v>
      </c>
      <c r="BE1456" s="251">
        <f>IF(N1456="základní",J1456,0)</f>
        <v>0</v>
      </c>
      <c r="BF1456" s="251">
        <f>IF(N1456="snížená",J1456,0)</f>
        <v>0</v>
      </c>
      <c r="BG1456" s="251">
        <f>IF(N1456="zákl. přenesená",J1456,0)</f>
        <v>0</v>
      </c>
      <c r="BH1456" s="251">
        <f>IF(N1456="sníž. přenesená",J1456,0)</f>
        <v>0</v>
      </c>
      <c r="BI1456" s="251">
        <f>IF(N1456="nulová",J1456,0)</f>
        <v>0</v>
      </c>
      <c r="BJ1456" s="25" t="s">
        <v>83</v>
      </c>
      <c r="BK1456" s="251">
        <f>ROUND(I1456*H1456,2)</f>
        <v>0</v>
      </c>
      <c r="BL1456" s="25" t="s">
        <v>690</v>
      </c>
      <c r="BM1456" s="25" t="s">
        <v>8224</v>
      </c>
    </row>
    <row r="1457" s="1" customFormat="1" ht="16.5" customHeight="1">
      <c r="B1457" s="47"/>
      <c r="C1457" s="298" t="s">
        <v>3420</v>
      </c>
      <c r="D1457" s="298" t="s">
        <v>841</v>
      </c>
      <c r="E1457" s="299" t="s">
        <v>8225</v>
      </c>
      <c r="F1457" s="300" t="s">
        <v>7977</v>
      </c>
      <c r="G1457" s="301" t="s">
        <v>4084</v>
      </c>
      <c r="H1457" s="302">
        <v>1</v>
      </c>
      <c r="I1457" s="303"/>
      <c r="J1457" s="304">
        <f>ROUND(I1457*H1457,2)</f>
        <v>0</v>
      </c>
      <c r="K1457" s="300" t="s">
        <v>21</v>
      </c>
      <c r="L1457" s="305"/>
      <c r="M1457" s="306" t="s">
        <v>21</v>
      </c>
      <c r="N1457" s="307" t="s">
        <v>47</v>
      </c>
      <c r="O1457" s="48"/>
      <c r="P1457" s="249">
        <f>O1457*H1457</f>
        <v>0</v>
      </c>
      <c r="Q1457" s="249">
        <v>0</v>
      </c>
      <c r="R1457" s="249">
        <f>Q1457*H1457</f>
        <v>0</v>
      </c>
      <c r="S1457" s="249">
        <v>0</v>
      </c>
      <c r="T1457" s="250">
        <f>S1457*H1457</f>
        <v>0</v>
      </c>
      <c r="AR1457" s="25" t="s">
        <v>818</v>
      </c>
      <c r="AT1457" s="25" t="s">
        <v>841</v>
      </c>
      <c r="AU1457" s="25" t="s">
        <v>394</v>
      </c>
      <c r="AY1457" s="25" t="s">
        <v>414</v>
      </c>
      <c r="BE1457" s="251">
        <f>IF(N1457="základní",J1457,0)</f>
        <v>0</v>
      </c>
      <c r="BF1457" s="251">
        <f>IF(N1457="snížená",J1457,0)</f>
        <v>0</v>
      </c>
      <c r="BG1457" s="251">
        <f>IF(N1457="zákl. přenesená",J1457,0)</f>
        <v>0</v>
      </c>
      <c r="BH1457" s="251">
        <f>IF(N1457="sníž. přenesená",J1457,0)</f>
        <v>0</v>
      </c>
      <c r="BI1457" s="251">
        <f>IF(N1457="nulová",J1457,0)</f>
        <v>0</v>
      </c>
      <c r="BJ1457" s="25" t="s">
        <v>83</v>
      </c>
      <c r="BK1457" s="251">
        <f>ROUND(I1457*H1457,2)</f>
        <v>0</v>
      </c>
      <c r="BL1457" s="25" t="s">
        <v>690</v>
      </c>
      <c r="BM1457" s="25" t="s">
        <v>8226</v>
      </c>
    </row>
    <row r="1458" s="1" customFormat="1" ht="16.5" customHeight="1">
      <c r="B1458" s="47"/>
      <c r="C1458" s="298" t="s">
        <v>3425</v>
      </c>
      <c r="D1458" s="298" t="s">
        <v>841</v>
      </c>
      <c r="E1458" s="299" t="s">
        <v>8227</v>
      </c>
      <c r="F1458" s="300" t="s">
        <v>8124</v>
      </c>
      <c r="G1458" s="301" t="s">
        <v>4084</v>
      </c>
      <c r="H1458" s="302">
        <v>1</v>
      </c>
      <c r="I1458" s="303"/>
      <c r="J1458" s="304">
        <f>ROUND(I1458*H1458,2)</f>
        <v>0</v>
      </c>
      <c r="K1458" s="300" t="s">
        <v>21</v>
      </c>
      <c r="L1458" s="305"/>
      <c r="M1458" s="306" t="s">
        <v>21</v>
      </c>
      <c r="N1458" s="307" t="s">
        <v>47</v>
      </c>
      <c r="O1458" s="48"/>
      <c r="P1458" s="249">
        <f>O1458*H1458</f>
        <v>0</v>
      </c>
      <c r="Q1458" s="249">
        <v>0</v>
      </c>
      <c r="R1458" s="249">
        <f>Q1458*H1458</f>
        <v>0</v>
      </c>
      <c r="S1458" s="249">
        <v>0</v>
      </c>
      <c r="T1458" s="250">
        <f>S1458*H1458</f>
        <v>0</v>
      </c>
      <c r="AR1458" s="25" t="s">
        <v>818</v>
      </c>
      <c r="AT1458" s="25" t="s">
        <v>841</v>
      </c>
      <c r="AU1458" s="25" t="s">
        <v>394</v>
      </c>
      <c r="AY1458" s="25" t="s">
        <v>414</v>
      </c>
      <c r="BE1458" s="251">
        <f>IF(N1458="základní",J1458,0)</f>
        <v>0</v>
      </c>
      <c r="BF1458" s="251">
        <f>IF(N1458="snížená",J1458,0)</f>
        <v>0</v>
      </c>
      <c r="BG1458" s="251">
        <f>IF(N1458="zákl. přenesená",J1458,0)</f>
        <v>0</v>
      </c>
      <c r="BH1458" s="251">
        <f>IF(N1458="sníž. přenesená",J1458,0)</f>
        <v>0</v>
      </c>
      <c r="BI1458" s="251">
        <f>IF(N1458="nulová",J1458,0)</f>
        <v>0</v>
      </c>
      <c r="BJ1458" s="25" t="s">
        <v>83</v>
      </c>
      <c r="BK1458" s="251">
        <f>ROUND(I1458*H1458,2)</f>
        <v>0</v>
      </c>
      <c r="BL1458" s="25" t="s">
        <v>690</v>
      </c>
      <c r="BM1458" s="25" t="s">
        <v>8228</v>
      </c>
    </row>
    <row r="1459" s="1" customFormat="1" ht="16.5" customHeight="1">
      <c r="B1459" s="47"/>
      <c r="C1459" s="298" t="s">
        <v>3430</v>
      </c>
      <c r="D1459" s="298" t="s">
        <v>841</v>
      </c>
      <c r="E1459" s="299" t="s">
        <v>8229</v>
      </c>
      <c r="F1459" s="300" t="s">
        <v>8127</v>
      </c>
      <c r="G1459" s="301" t="s">
        <v>4084</v>
      </c>
      <c r="H1459" s="302">
        <v>1</v>
      </c>
      <c r="I1459" s="303"/>
      <c r="J1459" s="304">
        <f>ROUND(I1459*H1459,2)</f>
        <v>0</v>
      </c>
      <c r="K1459" s="300" t="s">
        <v>21</v>
      </c>
      <c r="L1459" s="305"/>
      <c r="M1459" s="306" t="s">
        <v>21</v>
      </c>
      <c r="N1459" s="307" t="s">
        <v>47</v>
      </c>
      <c r="O1459" s="48"/>
      <c r="P1459" s="249">
        <f>O1459*H1459</f>
        <v>0</v>
      </c>
      <c r="Q1459" s="249">
        <v>0</v>
      </c>
      <c r="R1459" s="249">
        <f>Q1459*H1459</f>
        <v>0</v>
      </c>
      <c r="S1459" s="249">
        <v>0</v>
      </c>
      <c r="T1459" s="250">
        <f>S1459*H1459</f>
        <v>0</v>
      </c>
      <c r="AR1459" s="25" t="s">
        <v>818</v>
      </c>
      <c r="AT1459" s="25" t="s">
        <v>841</v>
      </c>
      <c r="AU1459" s="25" t="s">
        <v>394</v>
      </c>
      <c r="AY1459" s="25" t="s">
        <v>414</v>
      </c>
      <c r="BE1459" s="251">
        <f>IF(N1459="základní",J1459,0)</f>
        <v>0</v>
      </c>
      <c r="BF1459" s="251">
        <f>IF(N1459="snížená",J1459,0)</f>
        <v>0</v>
      </c>
      <c r="BG1459" s="251">
        <f>IF(N1459="zákl. přenesená",J1459,0)</f>
        <v>0</v>
      </c>
      <c r="BH1459" s="251">
        <f>IF(N1459="sníž. přenesená",J1459,0)</f>
        <v>0</v>
      </c>
      <c r="BI1459" s="251">
        <f>IF(N1459="nulová",J1459,0)</f>
        <v>0</v>
      </c>
      <c r="BJ1459" s="25" t="s">
        <v>83</v>
      </c>
      <c r="BK1459" s="251">
        <f>ROUND(I1459*H1459,2)</f>
        <v>0</v>
      </c>
      <c r="BL1459" s="25" t="s">
        <v>690</v>
      </c>
      <c r="BM1459" s="25" t="s">
        <v>8230</v>
      </c>
    </row>
    <row r="1460" s="1" customFormat="1" ht="16.5" customHeight="1">
      <c r="B1460" s="47"/>
      <c r="C1460" s="298" t="s">
        <v>3444</v>
      </c>
      <c r="D1460" s="298" t="s">
        <v>841</v>
      </c>
      <c r="E1460" s="299" t="s">
        <v>8231</v>
      </c>
      <c r="F1460" s="300" t="s">
        <v>8130</v>
      </c>
      <c r="G1460" s="301" t="s">
        <v>4084</v>
      </c>
      <c r="H1460" s="302">
        <v>1</v>
      </c>
      <c r="I1460" s="303"/>
      <c r="J1460" s="304">
        <f>ROUND(I1460*H1460,2)</f>
        <v>0</v>
      </c>
      <c r="K1460" s="300" t="s">
        <v>21</v>
      </c>
      <c r="L1460" s="305"/>
      <c r="M1460" s="306" t="s">
        <v>21</v>
      </c>
      <c r="N1460" s="307" t="s">
        <v>47</v>
      </c>
      <c r="O1460" s="48"/>
      <c r="P1460" s="249">
        <f>O1460*H1460</f>
        <v>0</v>
      </c>
      <c r="Q1460" s="249">
        <v>0</v>
      </c>
      <c r="R1460" s="249">
        <f>Q1460*H1460</f>
        <v>0</v>
      </c>
      <c r="S1460" s="249">
        <v>0</v>
      </c>
      <c r="T1460" s="250">
        <f>S1460*H1460</f>
        <v>0</v>
      </c>
      <c r="AR1460" s="25" t="s">
        <v>818</v>
      </c>
      <c r="AT1460" s="25" t="s">
        <v>841</v>
      </c>
      <c r="AU1460" s="25" t="s">
        <v>394</v>
      </c>
      <c r="AY1460" s="25" t="s">
        <v>414</v>
      </c>
      <c r="BE1460" s="251">
        <f>IF(N1460="základní",J1460,0)</f>
        <v>0</v>
      </c>
      <c r="BF1460" s="251">
        <f>IF(N1460="snížená",J1460,0)</f>
        <v>0</v>
      </c>
      <c r="BG1460" s="251">
        <f>IF(N1460="zákl. přenesená",J1460,0)</f>
        <v>0</v>
      </c>
      <c r="BH1460" s="251">
        <f>IF(N1460="sníž. přenesená",J1460,0)</f>
        <v>0</v>
      </c>
      <c r="BI1460" s="251">
        <f>IF(N1460="nulová",J1460,0)</f>
        <v>0</v>
      </c>
      <c r="BJ1460" s="25" t="s">
        <v>83</v>
      </c>
      <c r="BK1460" s="251">
        <f>ROUND(I1460*H1460,2)</f>
        <v>0</v>
      </c>
      <c r="BL1460" s="25" t="s">
        <v>690</v>
      </c>
      <c r="BM1460" s="25" t="s">
        <v>8232</v>
      </c>
    </row>
    <row r="1461" s="1" customFormat="1" ht="16.5" customHeight="1">
      <c r="B1461" s="47"/>
      <c r="C1461" s="298" t="s">
        <v>3449</v>
      </c>
      <c r="D1461" s="298" t="s">
        <v>841</v>
      </c>
      <c r="E1461" s="299" t="s">
        <v>8233</v>
      </c>
      <c r="F1461" s="300" t="s">
        <v>8133</v>
      </c>
      <c r="G1461" s="301" t="s">
        <v>4084</v>
      </c>
      <c r="H1461" s="302">
        <v>4</v>
      </c>
      <c r="I1461" s="303"/>
      <c r="J1461" s="304">
        <f>ROUND(I1461*H1461,2)</f>
        <v>0</v>
      </c>
      <c r="K1461" s="300" t="s">
        <v>21</v>
      </c>
      <c r="L1461" s="305"/>
      <c r="M1461" s="306" t="s">
        <v>21</v>
      </c>
      <c r="N1461" s="307" t="s">
        <v>47</v>
      </c>
      <c r="O1461" s="48"/>
      <c r="P1461" s="249">
        <f>O1461*H1461</f>
        <v>0</v>
      </c>
      <c r="Q1461" s="249">
        <v>0</v>
      </c>
      <c r="R1461" s="249">
        <f>Q1461*H1461</f>
        <v>0</v>
      </c>
      <c r="S1461" s="249">
        <v>0</v>
      </c>
      <c r="T1461" s="250">
        <f>S1461*H1461</f>
        <v>0</v>
      </c>
      <c r="AR1461" s="25" t="s">
        <v>818</v>
      </c>
      <c r="AT1461" s="25" t="s">
        <v>841</v>
      </c>
      <c r="AU1461" s="25" t="s">
        <v>394</v>
      </c>
      <c r="AY1461" s="25" t="s">
        <v>414</v>
      </c>
      <c r="BE1461" s="251">
        <f>IF(N1461="základní",J1461,0)</f>
        <v>0</v>
      </c>
      <c r="BF1461" s="251">
        <f>IF(N1461="snížená",J1461,0)</f>
        <v>0</v>
      </c>
      <c r="BG1461" s="251">
        <f>IF(N1461="zákl. přenesená",J1461,0)</f>
        <v>0</v>
      </c>
      <c r="BH1461" s="251">
        <f>IF(N1461="sníž. přenesená",J1461,0)</f>
        <v>0</v>
      </c>
      <c r="BI1461" s="251">
        <f>IF(N1461="nulová",J1461,0)</f>
        <v>0</v>
      </c>
      <c r="BJ1461" s="25" t="s">
        <v>83</v>
      </c>
      <c r="BK1461" s="251">
        <f>ROUND(I1461*H1461,2)</f>
        <v>0</v>
      </c>
      <c r="BL1461" s="25" t="s">
        <v>690</v>
      </c>
      <c r="BM1461" s="25" t="s">
        <v>8234</v>
      </c>
    </row>
    <row r="1462" s="1" customFormat="1" ht="16.5" customHeight="1">
      <c r="B1462" s="47"/>
      <c r="C1462" s="298" t="s">
        <v>3455</v>
      </c>
      <c r="D1462" s="298" t="s">
        <v>841</v>
      </c>
      <c r="E1462" s="299" t="s">
        <v>8235</v>
      </c>
      <c r="F1462" s="300" t="s">
        <v>8139</v>
      </c>
      <c r="G1462" s="301" t="s">
        <v>4084</v>
      </c>
      <c r="H1462" s="302">
        <v>12</v>
      </c>
      <c r="I1462" s="303"/>
      <c r="J1462" s="304">
        <f>ROUND(I1462*H1462,2)</f>
        <v>0</v>
      </c>
      <c r="K1462" s="300" t="s">
        <v>21</v>
      </c>
      <c r="L1462" s="305"/>
      <c r="M1462" s="306" t="s">
        <v>21</v>
      </c>
      <c r="N1462" s="307" t="s">
        <v>47</v>
      </c>
      <c r="O1462" s="48"/>
      <c r="P1462" s="249">
        <f>O1462*H1462</f>
        <v>0</v>
      </c>
      <c r="Q1462" s="249">
        <v>0</v>
      </c>
      <c r="R1462" s="249">
        <f>Q1462*H1462</f>
        <v>0</v>
      </c>
      <c r="S1462" s="249">
        <v>0</v>
      </c>
      <c r="T1462" s="250">
        <f>S1462*H1462</f>
        <v>0</v>
      </c>
      <c r="AR1462" s="25" t="s">
        <v>818</v>
      </c>
      <c r="AT1462" s="25" t="s">
        <v>841</v>
      </c>
      <c r="AU1462" s="25" t="s">
        <v>394</v>
      </c>
      <c r="AY1462" s="25" t="s">
        <v>414</v>
      </c>
      <c r="BE1462" s="251">
        <f>IF(N1462="základní",J1462,0)</f>
        <v>0</v>
      </c>
      <c r="BF1462" s="251">
        <f>IF(N1462="snížená",J1462,0)</f>
        <v>0</v>
      </c>
      <c r="BG1462" s="251">
        <f>IF(N1462="zákl. přenesená",J1462,0)</f>
        <v>0</v>
      </c>
      <c r="BH1462" s="251">
        <f>IF(N1462="sníž. přenesená",J1462,0)</f>
        <v>0</v>
      </c>
      <c r="BI1462" s="251">
        <f>IF(N1462="nulová",J1462,0)</f>
        <v>0</v>
      </c>
      <c r="BJ1462" s="25" t="s">
        <v>83</v>
      </c>
      <c r="BK1462" s="251">
        <f>ROUND(I1462*H1462,2)</f>
        <v>0</v>
      </c>
      <c r="BL1462" s="25" t="s">
        <v>690</v>
      </c>
      <c r="BM1462" s="25" t="s">
        <v>8236</v>
      </c>
    </row>
    <row r="1463" s="1" customFormat="1" ht="16.5" customHeight="1">
      <c r="B1463" s="47"/>
      <c r="C1463" s="298" t="s">
        <v>3460</v>
      </c>
      <c r="D1463" s="298" t="s">
        <v>841</v>
      </c>
      <c r="E1463" s="299" t="s">
        <v>8237</v>
      </c>
      <c r="F1463" s="300" t="s">
        <v>8142</v>
      </c>
      <c r="G1463" s="301" t="s">
        <v>4084</v>
      </c>
      <c r="H1463" s="302">
        <v>21</v>
      </c>
      <c r="I1463" s="303"/>
      <c r="J1463" s="304">
        <f>ROUND(I1463*H1463,2)</f>
        <v>0</v>
      </c>
      <c r="K1463" s="300" t="s">
        <v>21</v>
      </c>
      <c r="L1463" s="305"/>
      <c r="M1463" s="306" t="s">
        <v>21</v>
      </c>
      <c r="N1463" s="307" t="s">
        <v>47</v>
      </c>
      <c r="O1463" s="48"/>
      <c r="P1463" s="249">
        <f>O1463*H1463</f>
        <v>0</v>
      </c>
      <c r="Q1463" s="249">
        <v>0</v>
      </c>
      <c r="R1463" s="249">
        <f>Q1463*H1463</f>
        <v>0</v>
      </c>
      <c r="S1463" s="249">
        <v>0</v>
      </c>
      <c r="T1463" s="250">
        <f>S1463*H1463</f>
        <v>0</v>
      </c>
      <c r="AR1463" s="25" t="s">
        <v>818</v>
      </c>
      <c r="AT1463" s="25" t="s">
        <v>841</v>
      </c>
      <c r="AU1463" s="25" t="s">
        <v>394</v>
      </c>
      <c r="AY1463" s="25" t="s">
        <v>414</v>
      </c>
      <c r="BE1463" s="251">
        <f>IF(N1463="základní",J1463,0)</f>
        <v>0</v>
      </c>
      <c r="BF1463" s="251">
        <f>IF(N1463="snížená",J1463,0)</f>
        <v>0</v>
      </c>
      <c r="BG1463" s="251">
        <f>IF(N1463="zákl. přenesená",J1463,0)</f>
        <v>0</v>
      </c>
      <c r="BH1463" s="251">
        <f>IF(N1463="sníž. přenesená",J1463,0)</f>
        <v>0</v>
      </c>
      <c r="BI1463" s="251">
        <f>IF(N1463="nulová",J1463,0)</f>
        <v>0</v>
      </c>
      <c r="BJ1463" s="25" t="s">
        <v>83</v>
      </c>
      <c r="BK1463" s="251">
        <f>ROUND(I1463*H1463,2)</f>
        <v>0</v>
      </c>
      <c r="BL1463" s="25" t="s">
        <v>690</v>
      </c>
      <c r="BM1463" s="25" t="s">
        <v>8238</v>
      </c>
    </row>
    <row r="1464" s="1" customFormat="1" ht="16.5" customHeight="1">
      <c r="B1464" s="47"/>
      <c r="C1464" s="298" t="s">
        <v>3465</v>
      </c>
      <c r="D1464" s="298" t="s">
        <v>841</v>
      </c>
      <c r="E1464" s="299" t="s">
        <v>8239</v>
      </c>
      <c r="F1464" s="300" t="s">
        <v>8240</v>
      </c>
      <c r="G1464" s="301" t="s">
        <v>4084</v>
      </c>
      <c r="H1464" s="302">
        <v>1</v>
      </c>
      <c r="I1464" s="303"/>
      <c r="J1464" s="304">
        <f>ROUND(I1464*H1464,2)</f>
        <v>0</v>
      </c>
      <c r="K1464" s="300" t="s">
        <v>21</v>
      </c>
      <c r="L1464" s="305"/>
      <c r="M1464" s="306" t="s">
        <v>21</v>
      </c>
      <c r="N1464" s="307" t="s">
        <v>47</v>
      </c>
      <c r="O1464" s="48"/>
      <c r="P1464" s="249">
        <f>O1464*H1464</f>
        <v>0</v>
      </c>
      <c r="Q1464" s="249">
        <v>0</v>
      </c>
      <c r="R1464" s="249">
        <f>Q1464*H1464</f>
        <v>0</v>
      </c>
      <c r="S1464" s="249">
        <v>0</v>
      </c>
      <c r="T1464" s="250">
        <f>S1464*H1464</f>
        <v>0</v>
      </c>
      <c r="AR1464" s="25" t="s">
        <v>818</v>
      </c>
      <c r="AT1464" s="25" t="s">
        <v>841</v>
      </c>
      <c r="AU1464" s="25" t="s">
        <v>394</v>
      </c>
      <c r="AY1464" s="25" t="s">
        <v>414</v>
      </c>
      <c r="BE1464" s="251">
        <f>IF(N1464="základní",J1464,0)</f>
        <v>0</v>
      </c>
      <c r="BF1464" s="251">
        <f>IF(N1464="snížená",J1464,0)</f>
        <v>0</v>
      </c>
      <c r="BG1464" s="251">
        <f>IF(N1464="zákl. přenesená",J1464,0)</f>
        <v>0</v>
      </c>
      <c r="BH1464" s="251">
        <f>IF(N1464="sníž. přenesená",J1464,0)</f>
        <v>0</v>
      </c>
      <c r="BI1464" s="251">
        <f>IF(N1464="nulová",J1464,0)</f>
        <v>0</v>
      </c>
      <c r="BJ1464" s="25" t="s">
        <v>83</v>
      </c>
      <c r="BK1464" s="251">
        <f>ROUND(I1464*H1464,2)</f>
        <v>0</v>
      </c>
      <c r="BL1464" s="25" t="s">
        <v>690</v>
      </c>
      <c r="BM1464" s="25" t="s">
        <v>8241</v>
      </c>
    </row>
    <row r="1465" s="1" customFormat="1" ht="16.5" customHeight="1">
      <c r="B1465" s="47"/>
      <c r="C1465" s="298" t="s">
        <v>3470</v>
      </c>
      <c r="D1465" s="298" t="s">
        <v>841</v>
      </c>
      <c r="E1465" s="299" t="s">
        <v>8242</v>
      </c>
      <c r="F1465" s="300" t="s">
        <v>8148</v>
      </c>
      <c r="G1465" s="301" t="s">
        <v>4084</v>
      </c>
      <c r="H1465" s="302">
        <v>1</v>
      </c>
      <c r="I1465" s="303"/>
      <c r="J1465" s="304">
        <f>ROUND(I1465*H1465,2)</f>
        <v>0</v>
      </c>
      <c r="K1465" s="300" t="s">
        <v>21</v>
      </c>
      <c r="L1465" s="305"/>
      <c r="M1465" s="306" t="s">
        <v>21</v>
      </c>
      <c r="N1465" s="307" t="s">
        <v>47</v>
      </c>
      <c r="O1465" s="48"/>
      <c r="P1465" s="249">
        <f>O1465*H1465</f>
        <v>0</v>
      </c>
      <c r="Q1465" s="249">
        <v>0</v>
      </c>
      <c r="R1465" s="249">
        <f>Q1465*H1465</f>
        <v>0</v>
      </c>
      <c r="S1465" s="249">
        <v>0</v>
      </c>
      <c r="T1465" s="250">
        <f>S1465*H1465</f>
        <v>0</v>
      </c>
      <c r="AR1465" s="25" t="s">
        <v>818</v>
      </c>
      <c r="AT1465" s="25" t="s">
        <v>841</v>
      </c>
      <c r="AU1465" s="25" t="s">
        <v>394</v>
      </c>
      <c r="AY1465" s="25" t="s">
        <v>414</v>
      </c>
      <c r="BE1465" s="251">
        <f>IF(N1465="základní",J1465,0)</f>
        <v>0</v>
      </c>
      <c r="BF1465" s="251">
        <f>IF(N1465="snížená",J1465,0)</f>
        <v>0</v>
      </c>
      <c r="BG1465" s="251">
        <f>IF(N1465="zákl. přenesená",J1465,0)</f>
        <v>0</v>
      </c>
      <c r="BH1465" s="251">
        <f>IF(N1465="sníž. přenesená",J1465,0)</f>
        <v>0</v>
      </c>
      <c r="BI1465" s="251">
        <f>IF(N1465="nulová",J1465,0)</f>
        <v>0</v>
      </c>
      <c r="BJ1465" s="25" t="s">
        <v>83</v>
      </c>
      <c r="BK1465" s="251">
        <f>ROUND(I1465*H1465,2)</f>
        <v>0</v>
      </c>
      <c r="BL1465" s="25" t="s">
        <v>690</v>
      </c>
      <c r="BM1465" s="25" t="s">
        <v>8243</v>
      </c>
    </row>
    <row r="1466" s="1" customFormat="1" ht="16.5" customHeight="1">
      <c r="B1466" s="47"/>
      <c r="C1466" s="298" t="s">
        <v>3475</v>
      </c>
      <c r="D1466" s="298" t="s">
        <v>841</v>
      </c>
      <c r="E1466" s="299" t="s">
        <v>8244</v>
      </c>
      <c r="F1466" s="300" t="s">
        <v>8151</v>
      </c>
      <c r="G1466" s="301" t="s">
        <v>4084</v>
      </c>
      <c r="H1466" s="302">
        <v>4</v>
      </c>
      <c r="I1466" s="303"/>
      <c r="J1466" s="304">
        <f>ROUND(I1466*H1466,2)</f>
        <v>0</v>
      </c>
      <c r="K1466" s="300" t="s">
        <v>21</v>
      </c>
      <c r="L1466" s="305"/>
      <c r="M1466" s="306" t="s">
        <v>21</v>
      </c>
      <c r="N1466" s="307" t="s">
        <v>47</v>
      </c>
      <c r="O1466" s="48"/>
      <c r="P1466" s="249">
        <f>O1466*H1466</f>
        <v>0</v>
      </c>
      <c r="Q1466" s="249">
        <v>0</v>
      </c>
      <c r="R1466" s="249">
        <f>Q1466*H1466</f>
        <v>0</v>
      </c>
      <c r="S1466" s="249">
        <v>0</v>
      </c>
      <c r="T1466" s="250">
        <f>S1466*H1466</f>
        <v>0</v>
      </c>
      <c r="AR1466" s="25" t="s">
        <v>818</v>
      </c>
      <c r="AT1466" s="25" t="s">
        <v>841</v>
      </c>
      <c r="AU1466" s="25" t="s">
        <v>394</v>
      </c>
      <c r="AY1466" s="25" t="s">
        <v>414</v>
      </c>
      <c r="BE1466" s="251">
        <f>IF(N1466="základní",J1466,0)</f>
        <v>0</v>
      </c>
      <c r="BF1466" s="251">
        <f>IF(N1466="snížená",J1466,0)</f>
        <v>0</v>
      </c>
      <c r="BG1466" s="251">
        <f>IF(N1466="zákl. přenesená",J1466,0)</f>
        <v>0</v>
      </c>
      <c r="BH1466" s="251">
        <f>IF(N1466="sníž. přenesená",J1466,0)</f>
        <v>0</v>
      </c>
      <c r="BI1466" s="251">
        <f>IF(N1466="nulová",J1466,0)</f>
        <v>0</v>
      </c>
      <c r="BJ1466" s="25" t="s">
        <v>83</v>
      </c>
      <c r="BK1466" s="251">
        <f>ROUND(I1466*H1466,2)</f>
        <v>0</v>
      </c>
      <c r="BL1466" s="25" t="s">
        <v>690</v>
      </c>
      <c r="BM1466" s="25" t="s">
        <v>8245</v>
      </c>
    </row>
    <row r="1467" s="1" customFormat="1" ht="16.5" customHeight="1">
      <c r="B1467" s="47"/>
      <c r="C1467" s="298" t="s">
        <v>3480</v>
      </c>
      <c r="D1467" s="298" t="s">
        <v>841</v>
      </c>
      <c r="E1467" s="299" t="s">
        <v>8246</v>
      </c>
      <c r="F1467" s="300" t="s">
        <v>8247</v>
      </c>
      <c r="G1467" s="301" t="s">
        <v>4084</v>
      </c>
      <c r="H1467" s="302">
        <v>2</v>
      </c>
      <c r="I1467" s="303"/>
      <c r="J1467" s="304">
        <f>ROUND(I1467*H1467,2)</f>
        <v>0</v>
      </c>
      <c r="K1467" s="300" t="s">
        <v>21</v>
      </c>
      <c r="L1467" s="305"/>
      <c r="M1467" s="306" t="s">
        <v>21</v>
      </c>
      <c r="N1467" s="307" t="s">
        <v>47</v>
      </c>
      <c r="O1467" s="48"/>
      <c r="P1467" s="249">
        <f>O1467*H1467</f>
        <v>0</v>
      </c>
      <c r="Q1467" s="249">
        <v>0</v>
      </c>
      <c r="R1467" s="249">
        <f>Q1467*H1467</f>
        <v>0</v>
      </c>
      <c r="S1467" s="249">
        <v>0</v>
      </c>
      <c r="T1467" s="250">
        <f>S1467*H1467</f>
        <v>0</v>
      </c>
      <c r="AR1467" s="25" t="s">
        <v>818</v>
      </c>
      <c r="AT1467" s="25" t="s">
        <v>841</v>
      </c>
      <c r="AU1467" s="25" t="s">
        <v>394</v>
      </c>
      <c r="AY1467" s="25" t="s">
        <v>414</v>
      </c>
      <c r="BE1467" s="251">
        <f>IF(N1467="základní",J1467,0)</f>
        <v>0</v>
      </c>
      <c r="BF1467" s="251">
        <f>IF(N1467="snížená",J1467,0)</f>
        <v>0</v>
      </c>
      <c r="BG1467" s="251">
        <f>IF(N1467="zákl. přenesená",J1467,0)</f>
        <v>0</v>
      </c>
      <c r="BH1467" s="251">
        <f>IF(N1467="sníž. přenesená",J1467,0)</f>
        <v>0</v>
      </c>
      <c r="BI1467" s="251">
        <f>IF(N1467="nulová",J1467,0)</f>
        <v>0</v>
      </c>
      <c r="BJ1467" s="25" t="s">
        <v>83</v>
      </c>
      <c r="BK1467" s="251">
        <f>ROUND(I1467*H1467,2)</f>
        <v>0</v>
      </c>
      <c r="BL1467" s="25" t="s">
        <v>690</v>
      </c>
      <c r="BM1467" s="25" t="s">
        <v>8248</v>
      </c>
    </row>
    <row r="1468" s="1" customFormat="1" ht="16.5" customHeight="1">
      <c r="B1468" s="47"/>
      <c r="C1468" s="298" t="s">
        <v>3485</v>
      </c>
      <c r="D1468" s="298" t="s">
        <v>841</v>
      </c>
      <c r="E1468" s="299" t="s">
        <v>8249</v>
      </c>
      <c r="F1468" s="300" t="s">
        <v>8172</v>
      </c>
      <c r="G1468" s="301" t="s">
        <v>4084</v>
      </c>
      <c r="H1468" s="302">
        <v>1</v>
      </c>
      <c r="I1468" s="303"/>
      <c r="J1468" s="304">
        <f>ROUND(I1468*H1468,2)</f>
        <v>0</v>
      </c>
      <c r="K1468" s="300" t="s">
        <v>21</v>
      </c>
      <c r="L1468" s="305"/>
      <c r="M1468" s="306" t="s">
        <v>21</v>
      </c>
      <c r="N1468" s="307" t="s">
        <v>47</v>
      </c>
      <c r="O1468" s="48"/>
      <c r="P1468" s="249">
        <f>O1468*H1468</f>
        <v>0</v>
      </c>
      <c r="Q1468" s="249">
        <v>0</v>
      </c>
      <c r="R1468" s="249">
        <f>Q1468*H1468</f>
        <v>0</v>
      </c>
      <c r="S1468" s="249">
        <v>0</v>
      </c>
      <c r="T1468" s="250">
        <f>S1468*H1468</f>
        <v>0</v>
      </c>
      <c r="AR1468" s="25" t="s">
        <v>818</v>
      </c>
      <c r="AT1468" s="25" t="s">
        <v>841</v>
      </c>
      <c r="AU1468" s="25" t="s">
        <v>394</v>
      </c>
      <c r="AY1468" s="25" t="s">
        <v>414</v>
      </c>
      <c r="BE1468" s="251">
        <f>IF(N1468="základní",J1468,0)</f>
        <v>0</v>
      </c>
      <c r="BF1468" s="251">
        <f>IF(N1468="snížená",J1468,0)</f>
        <v>0</v>
      </c>
      <c r="BG1468" s="251">
        <f>IF(N1468="zákl. přenesená",J1468,0)</f>
        <v>0</v>
      </c>
      <c r="BH1468" s="251">
        <f>IF(N1468="sníž. přenesená",J1468,0)</f>
        <v>0</v>
      </c>
      <c r="BI1468" s="251">
        <f>IF(N1468="nulová",J1468,0)</f>
        <v>0</v>
      </c>
      <c r="BJ1468" s="25" t="s">
        <v>83</v>
      </c>
      <c r="BK1468" s="251">
        <f>ROUND(I1468*H1468,2)</f>
        <v>0</v>
      </c>
      <c r="BL1468" s="25" t="s">
        <v>690</v>
      </c>
      <c r="BM1468" s="25" t="s">
        <v>8250</v>
      </c>
    </row>
    <row r="1469" s="1" customFormat="1" ht="16.5" customHeight="1">
      <c r="B1469" s="47"/>
      <c r="C1469" s="298" t="s">
        <v>3490</v>
      </c>
      <c r="D1469" s="298" t="s">
        <v>841</v>
      </c>
      <c r="E1469" s="299" t="s">
        <v>8251</v>
      </c>
      <c r="F1469" s="300" t="s">
        <v>8089</v>
      </c>
      <c r="G1469" s="301" t="s">
        <v>4084</v>
      </c>
      <c r="H1469" s="302">
        <v>16</v>
      </c>
      <c r="I1469" s="303"/>
      <c r="J1469" s="304">
        <f>ROUND(I1469*H1469,2)</f>
        <v>0</v>
      </c>
      <c r="K1469" s="300" t="s">
        <v>21</v>
      </c>
      <c r="L1469" s="305"/>
      <c r="M1469" s="306" t="s">
        <v>21</v>
      </c>
      <c r="N1469" s="307" t="s">
        <v>47</v>
      </c>
      <c r="O1469" s="48"/>
      <c r="P1469" s="249">
        <f>O1469*H1469</f>
        <v>0</v>
      </c>
      <c r="Q1469" s="249">
        <v>0</v>
      </c>
      <c r="R1469" s="249">
        <f>Q1469*H1469</f>
        <v>0</v>
      </c>
      <c r="S1469" s="249">
        <v>0</v>
      </c>
      <c r="T1469" s="250">
        <f>S1469*H1469</f>
        <v>0</v>
      </c>
      <c r="AR1469" s="25" t="s">
        <v>818</v>
      </c>
      <c r="AT1469" s="25" t="s">
        <v>841</v>
      </c>
      <c r="AU1469" s="25" t="s">
        <v>394</v>
      </c>
      <c r="AY1469" s="25" t="s">
        <v>414</v>
      </c>
      <c r="BE1469" s="251">
        <f>IF(N1469="základní",J1469,0)</f>
        <v>0</v>
      </c>
      <c r="BF1469" s="251">
        <f>IF(N1469="snížená",J1469,0)</f>
        <v>0</v>
      </c>
      <c r="BG1469" s="251">
        <f>IF(N1469="zákl. přenesená",J1469,0)</f>
        <v>0</v>
      </c>
      <c r="BH1469" s="251">
        <f>IF(N1469="sníž. přenesená",J1469,0)</f>
        <v>0</v>
      </c>
      <c r="BI1469" s="251">
        <f>IF(N1469="nulová",J1469,0)</f>
        <v>0</v>
      </c>
      <c r="BJ1469" s="25" t="s">
        <v>83</v>
      </c>
      <c r="BK1469" s="251">
        <f>ROUND(I1469*H1469,2)</f>
        <v>0</v>
      </c>
      <c r="BL1469" s="25" t="s">
        <v>690</v>
      </c>
      <c r="BM1469" s="25" t="s">
        <v>8252</v>
      </c>
    </row>
    <row r="1470" s="1" customFormat="1" ht="16.5" customHeight="1">
      <c r="B1470" s="47"/>
      <c r="C1470" s="298" t="s">
        <v>3495</v>
      </c>
      <c r="D1470" s="298" t="s">
        <v>841</v>
      </c>
      <c r="E1470" s="299" t="s">
        <v>8253</v>
      </c>
      <c r="F1470" s="300" t="s">
        <v>8098</v>
      </c>
      <c r="G1470" s="301" t="s">
        <v>4084</v>
      </c>
      <c r="H1470" s="302">
        <v>3</v>
      </c>
      <c r="I1470" s="303"/>
      <c r="J1470" s="304">
        <f>ROUND(I1470*H1470,2)</f>
        <v>0</v>
      </c>
      <c r="K1470" s="300" t="s">
        <v>21</v>
      </c>
      <c r="L1470" s="305"/>
      <c r="M1470" s="306" t="s">
        <v>21</v>
      </c>
      <c r="N1470" s="307" t="s">
        <v>47</v>
      </c>
      <c r="O1470" s="48"/>
      <c r="P1470" s="249">
        <f>O1470*H1470</f>
        <v>0</v>
      </c>
      <c r="Q1470" s="249">
        <v>0</v>
      </c>
      <c r="R1470" s="249">
        <f>Q1470*H1470</f>
        <v>0</v>
      </c>
      <c r="S1470" s="249">
        <v>0</v>
      </c>
      <c r="T1470" s="250">
        <f>S1470*H1470</f>
        <v>0</v>
      </c>
      <c r="AR1470" s="25" t="s">
        <v>818</v>
      </c>
      <c r="AT1470" s="25" t="s">
        <v>841</v>
      </c>
      <c r="AU1470" s="25" t="s">
        <v>394</v>
      </c>
      <c r="AY1470" s="25" t="s">
        <v>414</v>
      </c>
      <c r="BE1470" s="251">
        <f>IF(N1470="základní",J1470,0)</f>
        <v>0</v>
      </c>
      <c r="BF1470" s="251">
        <f>IF(N1470="snížená",J1470,0)</f>
        <v>0</v>
      </c>
      <c r="BG1470" s="251">
        <f>IF(N1470="zákl. přenesená",J1470,0)</f>
        <v>0</v>
      </c>
      <c r="BH1470" s="251">
        <f>IF(N1470="sníž. přenesená",J1470,0)</f>
        <v>0</v>
      </c>
      <c r="BI1470" s="251">
        <f>IF(N1470="nulová",J1470,0)</f>
        <v>0</v>
      </c>
      <c r="BJ1470" s="25" t="s">
        <v>83</v>
      </c>
      <c r="BK1470" s="251">
        <f>ROUND(I1470*H1470,2)</f>
        <v>0</v>
      </c>
      <c r="BL1470" s="25" t="s">
        <v>690</v>
      </c>
      <c r="BM1470" s="25" t="s">
        <v>8254</v>
      </c>
    </row>
    <row r="1471" s="1" customFormat="1" ht="16.5" customHeight="1">
      <c r="B1471" s="47"/>
      <c r="C1471" s="298" t="s">
        <v>3500</v>
      </c>
      <c r="D1471" s="298" t="s">
        <v>841</v>
      </c>
      <c r="E1471" s="299" t="s">
        <v>8255</v>
      </c>
      <c r="F1471" s="300" t="s">
        <v>8110</v>
      </c>
      <c r="G1471" s="301" t="s">
        <v>4084</v>
      </c>
      <c r="H1471" s="302">
        <v>14</v>
      </c>
      <c r="I1471" s="303"/>
      <c r="J1471" s="304">
        <f>ROUND(I1471*H1471,2)</f>
        <v>0</v>
      </c>
      <c r="K1471" s="300" t="s">
        <v>21</v>
      </c>
      <c r="L1471" s="305"/>
      <c r="M1471" s="306" t="s">
        <v>21</v>
      </c>
      <c r="N1471" s="307" t="s">
        <v>47</v>
      </c>
      <c r="O1471" s="48"/>
      <c r="P1471" s="249">
        <f>O1471*H1471</f>
        <v>0</v>
      </c>
      <c r="Q1471" s="249">
        <v>0</v>
      </c>
      <c r="R1471" s="249">
        <f>Q1471*H1471</f>
        <v>0</v>
      </c>
      <c r="S1471" s="249">
        <v>0</v>
      </c>
      <c r="T1471" s="250">
        <f>S1471*H1471</f>
        <v>0</v>
      </c>
      <c r="AR1471" s="25" t="s">
        <v>818</v>
      </c>
      <c r="AT1471" s="25" t="s">
        <v>841</v>
      </c>
      <c r="AU1471" s="25" t="s">
        <v>394</v>
      </c>
      <c r="AY1471" s="25" t="s">
        <v>414</v>
      </c>
      <c r="BE1471" s="251">
        <f>IF(N1471="základní",J1471,0)</f>
        <v>0</v>
      </c>
      <c r="BF1471" s="251">
        <f>IF(N1471="snížená",J1471,0)</f>
        <v>0</v>
      </c>
      <c r="BG1471" s="251">
        <f>IF(N1471="zákl. přenesená",J1471,0)</f>
        <v>0</v>
      </c>
      <c r="BH1471" s="251">
        <f>IF(N1471="sníž. přenesená",J1471,0)</f>
        <v>0</v>
      </c>
      <c r="BI1471" s="251">
        <f>IF(N1471="nulová",J1471,0)</f>
        <v>0</v>
      </c>
      <c r="BJ1471" s="25" t="s">
        <v>83</v>
      </c>
      <c r="BK1471" s="251">
        <f>ROUND(I1471*H1471,2)</f>
        <v>0</v>
      </c>
      <c r="BL1471" s="25" t="s">
        <v>690</v>
      </c>
      <c r="BM1471" s="25" t="s">
        <v>8256</v>
      </c>
    </row>
    <row r="1472" s="11" customFormat="1" ht="22.32" customHeight="1">
      <c r="B1472" s="224"/>
      <c r="C1472" s="225"/>
      <c r="D1472" s="226" t="s">
        <v>75</v>
      </c>
      <c r="E1472" s="238" t="s">
        <v>8257</v>
      </c>
      <c r="F1472" s="238" t="s">
        <v>8258</v>
      </c>
      <c r="G1472" s="225"/>
      <c r="H1472" s="225"/>
      <c r="I1472" s="228"/>
      <c r="J1472" s="239">
        <f>BK1472</f>
        <v>0</v>
      </c>
      <c r="K1472" s="225"/>
      <c r="L1472" s="230"/>
      <c r="M1472" s="231"/>
      <c r="N1472" s="232"/>
      <c r="O1472" s="232"/>
      <c r="P1472" s="233">
        <f>SUM(P1473:P1493)</f>
        <v>0</v>
      </c>
      <c r="Q1472" s="232"/>
      <c r="R1472" s="233">
        <f>SUM(R1473:R1493)</f>
        <v>0</v>
      </c>
      <c r="S1472" s="232"/>
      <c r="T1472" s="234">
        <f>SUM(T1473:T1493)</f>
        <v>0</v>
      </c>
      <c r="AR1472" s="235" t="s">
        <v>86</v>
      </c>
      <c r="AT1472" s="236" t="s">
        <v>75</v>
      </c>
      <c r="AU1472" s="236" t="s">
        <v>86</v>
      </c>
      <c r="AY1472" s="235" t="s">
        <v>414</v>
      </c>
      <c r="BK1472" s="237">
        <f>SUM(BK1473:BK1493)</f>
        <v>0</v>
      </c>
    </row>
    <row r="1473" s="1" customFormat="1" ht="25.5" customHeight="1">
      <c r="B1473" s="47"/>
      <c r="C1473" s="298" t="s">
        <v>3505</v>
      </c>
      <c r="D1473" s="298" t="s">
        <v>841</v>
      </c>
      <c r="E1473" s="299" t="s">
        <v>8259</v>
      </c>
      <c r="F1473" s="300" t="s">
        <v>8260</v>
      </c>
      <c r="G1473" s="301" t="s">
        <v>4084</v>
      </c>
      <c r="H1473" s="302">
        <v>1</v>
      </c>
      <c r="I1473" s="303"/>
      <c r="J1473" s="304">
        <f>ROUND(I1473*H1473,2)</f>
        <v>0</v>
      </c>
      <c r="K1473" s="300" t="s">
        <v>21</v>
      </c>
      <c r="L1473" s="305"/>
      <c r="M1473" s="306" t="s">
        <v>21</v>
      </c>
      <c r="N1473" s="307" t="s">
        <v>47</v>
      </c>
      <c r="O1473" s="48"/>
      <c r="P1473" s="249">
        <f>O1473*H1473</f>
        <v>0</v>
      </c>
      <c r="Q1473" s="249">
        <v>0</v>
      </c>
      <c r="R1473" s="249">
        <f>Q1473*H1473</f>
        <v>0</v>
      </c>
      <c r="S1473" s="249">
        <v>0</v>
      </c>
      <c r="T1473" s="250">
        <f>S1473*H1473</f>
        <v>0</v>
      </c>
      <c r="AR1473" s="25" t="s">
        <v>818</v>
      </c>
      <c r="AT1473" s="25" t="s">
        <v>841</v>
      </c>
      <c r="AU1473" s="25" t="s">
        <v>394</v>
      </c>
      <c r="AY1473" s="25" t="s">
        <v>414</v>
      </c>
      <c r="BE1473" s="251">
        <f>IF(N1473="základní",J1473,0)</f>
        <v>0</v>
      </c>
      <c r="BF1473" s="251">
        <f>IF(N1473="snížená",J1473,0)</f>
        <v>0</v>
      </c>
      <c r="BG1473" s="251">
        <f>IF(N1473="zákl. přenesená",J1473,0)</f>
        <v>0</v>
      </c>
      <c r="BH1473" s="251">
        <f>IF(N1473="sníž. přenesená",J1473,0)</f>
        <v>0</v>
      </c>
      <c r="BI1473" s="251">
        <f>IF(N1473="nulová",J1473,0)</f>
        <v>0</v>
      </c>
      <c r="BJ1473" s="25" t="s">
        <v>83</v>
      </c>
      <c r="BK1473" s="251">
        <f>ROUND(I1473*H1473,2)</f>
        <v>0</v>
      </c>
      <c r="BL1473" s="25" t="s">
        <v>690</v>
      </c>
      <c r="BM1473" s="25" t="s">
        <v>8261</v>
      </c>
    </row>
    <row r="1474" s="1" customFormat="1" ht="16.5" customHeight="1">
      <c r="B1474" s="47"/>
      <c r="C1474" s="298" t="s">
        <v>508</v>
      </c>
      <c r="D1474" s="298" t="s">
        <v>841</v>
      </c>
      <c r="E1474" s="299" t="s">
        <v>8262</v>
      </c>
      <c r="F1474" s="300" t="s">
        <v>7971</v>
      </c>
      <c r="G1474" s="301" t="s">
        <v>4084</v>
      </c>
      <c r="H1474" s="302">
        <v>1</v>
      </c>
      <c r="I1474" s="303"/>
      <c r="J1474" s="304">
        <f>ROUND(I1474*H1474,2)</f>
        <v>0</v>
      </c>
      <c r="K1474" s="300" t="s">
        <v>21</v>
      </c>
      <c r="L1474" s="305"/>
      <c r="M1474" s="306" t="s">
        <v>21</v>
      </c>
      <c r="N1474" s="307" t="s">
        <v>47</v>
      </c>
      <c r="O1474" s="48"/>
      <c r="P1474" s="249">
        <f>O1474*H1474</f>
        <v>0</v>
      </c>
      <c r="Q1474" s="249">
        <v>0</v>
      </c>
      <c r="R1474" s="249">
        <f>Q1474*H1474</f>
        <v>0</v>
      </c>
      <c r="S1474" s="249">
        <v>0</v>
      </c>
      <c r="T1474" s="250">
        <f>S1474*H1474</f>
        <v>0</v>
      </c>
      <c r="AR1474" s="25" t="s">
        <v>818</v>
      </c>
      <c r="AT1474" s="25" t="s">
        <v>841</v>
      </c>
      <c r="AU1474" s="25" t="s">
        <v>394</v>
      </c>
      <c r="AY1474" s="25" t="s">
        <v>414</v>
      </c>
      <c r="BE1474" s="251">
        <f>IF(N1474="základní",J1474,0)</f>
        <v>0</v>
      </c>
      <c r="BF1474" s="251">
        <f>IF(N1474="snížená",J1474,0)</f>
        <v>0</v>
      </c>
      <c r="BG1474" s="251">
        <f>IF(N1474="zákl. přenesená",J1474,0)</f>
        <v>0</v>
      </c>
      <c r="BH1474" s="251">
        <f>IF(N1474="sníž. přenesená",J1474,0)</f>
        <v>0</v>
      </c>
      <c r="BI1474" s="251">
        <f>IF(N1474="nulová",J1474,0)</f>
        <v>0</v>
      </c>
      <c r="BJ1474" s="25" t="s">
        <v>83</v>
      </c>
      <c r="BK1474" s="251">
        <f>ROUND(I1474*H1474,2)</f>
        <v>0</v>
      </c>
      <c r="BL1474" s="25" t="s">
        <v>690</v>
      </c>
      <c r="BM1474" s="25" t="s">
        <v>8263</v>
      </c>
    </row>
    <row r="1475" s="1" customFormat="1" ht="16.5" customHeight="1">
      <c r="B1475" s="47"/>
      <c r="C1475" s="298" t="s">
        <v>3514</v>
      </c>
      <c r="D1475" s="298" t="s">
        <v>841</v>
      </c>
      <c r="E1475" s="299" t="s">
        <v>8264</v>
      </c>
      <c r="F1475" s="300" t="s">
        <v>7974</v>
      </c>
      <c r="G1475" s="301" t="s">
        <v>4084</v>
      </c>
      <c r="H1475" s="302">
        <v>1</v>
      </c>
      <c r="I1475" s="303"/>
      <c r="J1475" s="304">
        <f>ROUND(I1475*H1475,2)</f>
        <v>0</v>
      </c>
      <c r="K1475" s="300" t="s">
        <v>21</v>
      </c>
      <c r="L1475" s="305"/>
      <c r="M1475" s="306" t="s">
        <v>21</v>
      </c>
      <c r="N1475" s="307" t="s">
        <v>47</v>
      </c>
      <c r="O1475" s="48"/>
      <c r="P1475" s="249">
        <f>O1475*H1475</f>
        <v>0</v>
      </c>
      <c r="Q1475" s="249">
        <v>0</v>
      </c>
      <c r="R1475" s="249">
        <f>Q1475*H1475</f>
        <v>0</v>
      </c>
      <c r="S1475" s="249">
        <v>0</v>
      </c>
      <c r="T1475" s="250">
        <f>S1475*H1475</f>
        <v>0</v>
      </c>
      <c r="AR1475" s="25" t="s">
        <v>818</v>
      </c>
      <c r="AT1475" s="25" t="s">
        <v>841</v>
      </c>
      <c r="AU1475" s="25" t="s">
        <v>394</v>
      </c>
      <c r="AY1475" s="25" t="s">
        <v>414</v>
      </c>
      <c r="BE1475" s="251">
        <f>IF(N1475="základní",J1475,0)</f>
        <v>0</v>
      </c>
      <c r="BF1475" s="251">
        <f>IF(N1475="snížená",J1475,0)</f>
        <v>0</v>
      </c>
      <c r="BG1475" s="251">
        <f>IF(N1475="zákl. přenesená",J1475,0)</f>
        <v>0</v>
      </c>
      <c r="BH1475" s="251">
        <f>IF(N1475="sníž. přenesená",J1475,0)</f>
        <v>0</v>
      </c>
      <c r="BI1475" s="251">
        <f>IF(N1475="nulová",J1475,0)</f>
        <v>0</v>
      </c>
      <c r="BJ1475" s="25" t="s">
        <v>83</v>
      </c>
      <c r="BK1475" s="251">
        <f>ROUND(I1475*H1475,2)</f>
        <v>0</v>
      </c>
      <c r="BL1475" s="25" t="s">
        <v>690</v>
      </c>
      <c r="BM1475" s="25" t="s">
        <v>8265</v>
      </c>
    </row>
    <row r="1476" s="1" customFormat="1" ht="16.5" customHeight="1">
      <c r="B1476" s="47"/>
      <c r="C1476" s="298" t="s">
        <v>3520</v>
      </c>
      <c r="D1476" s="298" t="s">
        <v>841</v>
      </c>
      <c r="E1476" s="299" t="s">
        <v>8266</v>
      </c>
      <c r="F1476" s="300" t="s">
        <v>7977</v>
      </c>
      <c r="G1476" s="301" t="s">
        <v>4084</v>
      </c>
      <c r="H1476" s="302">
        <v>1</v>
      </c>
      <c r="I1476" s="303"/>
      <c r="J1476" s="304">
        <f>ROUND(I1476*H1476,2)</f>
        <v>0</v>
      </c>
      <c r="K1476" s="300" t="s">
        <v>21</v>
      </c>
      <c r="L1476" s="305"/>
      <c r="M1476" s="306" t="s">
        <v>21</v>
      </c>
      <c r="N1476" s="307" t="s">
        <v>47</v>
      </c>
      <c r="O1476" s="48"/>
      <c r="P1476" s="249">
        <f>O1476*H1476</f>
        <v>0</v>
      </c>
      <c r="Q1476" s="249">
        <v>0</v>
      </c>
      <c r="R1476" s="249">
        <f>Q1476*H1476</f>
        <v>0</v>
      </c>
      <c r="S1476" s="249">
        <v>0</v>
      </c>
      <c r="T1476" s="250">
        <f>S1476*H1476</f>
        <v>0</v>
      </c>
      <c r="AR1476" s="25" t="s">
        <v>818</v>
      </c>
      <c r="AT1476" s="25" t="s">
        <v>841</v>
      </c>
      <c r="AU1476" s="25" t="s">
        <v>394</v>
      </c>
      <c r="AY1476" s="25" t="s">
        <v>414</v>
      </c>
      <c r="BE1476" s="251">
        <f>IF(N1476="základní",J1476,0)</f>
        <v>0</v>
      </c>
      <c r="BF1476" s="251">
        <f>IF(N1476="snížená",J1476,0)</f>
        <v>0</v>
      </c>
      <c r="BG1476" s="251">
        <f>IF(N1476="zákl. přenesená",J1476,0)</f>
        <v>0</v>
      </c>
      <c r="BH1476" s="251">
        <f>IF(N1476="sníž. přenesená",J1476,0)</f>
        <v>0</v>
      </c>
      <c r="BI1476" s="251">
        <f>IF(N1476="nulová",J1476,0)</f>
        <v>0</v>
      </c>
      <c r="BJ1476" s="25" t="s">
        <v>83</v>
      </c>
      <c r="BK1476" s="251">
        <f>ROUND(I1476*H1476,2)</f>
        <v>0</v>
      </c>
      <c r="BL1476" s="25" t="s">
        <v>690</v>
      </c>
      <c r="BM1476" s="25" t="s">
        <v>8267</v>
      </c>
    </row>
    <row r="1477" s="1" customFormat="1" ht="16.5" customHeight="1">
      <c r="B1477" s="47"/>
      <c r="C1477" s="298" t="s">
        <v>3525</v>
      </c>
      <c r="D1477" s="298" t="s">
        <v>841</v>
      </c>
      <c r="E1477" s="299" t="s">
        <v>8268</v>
      </c>
      <c r="F1477" s="300" t="s">
        <v>8124</v>
      </c>
      <c r="G1477" s="301" t="s">
        <v>4084</v>
      </c>
      <c r="H1477" s="302">
        <v>1</v>
      </c>
      <c r="I1477" s="303"/>
      <c r="J1477" s="304">
        <f>ROUND(I1477*H1477,2)</f>
        <v>0</v>
      </c>
      <c r="K1477" s="300" t="s">
        <v>21</v>
      </c>
      <c r="L1477" s="305"/>
      <c r="M1477" s="306" t="s">
        <v>21</v>
      </c>
      <c r="N1477" s="307" t="s">
        <v>47</v>
      </c>
      <c r="O1477" s="48"/>
      <c r="P1477" s="249">
        <f>O1477*H1477</f>
        <v>0</v>
      </c>
      <c r="Q1477" s="249">
        <v>0</v>
      </c>
      <c r="R1477" s="249">
        <f>Q1477*H1477</f>
        <v>0</v>
      </c>
      <c r="S1477" s="249">
        <v>0</v>
      </c>
      <c r="T1477" s="250">
        <f>S1477*H1477</f>
        <v>0</v>
      </c>
      <c r="AR1477" s="25" t="s">
        <v>818</v>
      </c>
      <c r="AT1477" s="25" t="s">
        <v>841</v>
      </c>
      <c r="AU1477" s="25" t="s">
        <v>394</v>
      </c>
      <c r="AY1477" s="25" t="s">
        <v>414</v>
      </c>
      <c r="BE1477" s="251">
        <f>IF(N1477="základní",J1477,0)</f>
        <v>0</v>
      </c>
      <c r="BF1477" s="251">
        <f>IF(N1477="snížená",J1477,0)</f>
        <v>0</v>
      </c>
      <c r="BG1477" s="251">
        <f>IF(N1477="zákl. přenesená",J1477,0)</f>
        <v>0</v>
      </c>
      <c r="BH1477" s="251">
        <f>IF(N1477="sníž. přenesená",J1477,0)</f>
        <v>0</v>
      </c>
      <c r="BI1477" s="251">
        <f>IF(N1477="nulová",J1477,0)</f>
        <v>0</v>
      </c>
      <c r="BJ1477" s="25" t="s">
        <v>83</v>
      </c>
      <c r="BK1477" s="251">
        <f>ROUND(I1477*H1477,2)</f>
        <v>0</v>
      </c>
      <c r="BL1477" s="25" t="s">
        <v>690</v>
      </c>
      <c r="BM1477" s="25" t="s">
        <v>8269</v>
      </c>
    </row>
    <row r="1478" s="1" customFormat="1" ht="16.5" customHeight="1">
      <c r="B1478" s="47"/>
      <c r="C1478" s="298" t="s">
        <v>3531</v>
      </c>
      <c r="D1478" s="298" t="s">
        <v>841</v>
      </c>
      <c r="E1478" s="299" t="s">
        <v>8270</v>
      </c>
      <c r="F1478" s="300" t="s">
        <v>8127</v>
      </c>
      <c r="G1478" s="301" t="s">
        <v>4084</v>
      </c>
      <c r="H1478" s="302">
        <v>1</v>
      </c>
      <c r="I1478" s="303"/>
      <c r="J1478" s="304">
        <f>ROUND(I1478*H1478,2)</f>
        <v>0</v>
      </c>
      <c r="K1478" s="300" t="s">
        <v>21</v>
      </c>
      <c r="L1478" s="305"/>
      <c r="M1478" s="306" t="s">
        <v>21</v>
      </c>
      <c r="N1478" s="307" t="s">
        <v>47</v>
      </c>
      <c r="O1478" s="48"/>
      <c r="P1478" s="249">
        <f>O1478*H1478</f>
        <v>0</v>
      </c>
      <c r="Q1478" s="249">
        <v>0</v>
      </c>
      <c r="R1478" s="249">
        <f>Q1478*H1478</f>
        <v>0</v>
      </c>
      <c r="S1478" s="249">
        <v>0</v>
      </c>
      <c r="T1478" s="250">
        <f>S1478*H1478</f>
        <v>0</v>
      </c>
      <c r="AR1478" s="25" t="s">
        <v>818</v>
      </c>
      <c r="AT1478" s="25" t="s">
        <v>841</v>
      </c>
      <c r="AU1478" s="25" t="s">
        <v>394</v>
      </c>
      <c r="AY1478" s="25" t="s">
        <v>414</v>
      </c>
      <c r="BE1478" s="251">
        <f>IF(N1478="základní",J1478,0)</f>
        <v>0</v>
      </c>
      <c r="BF1478" s="251">
        <f>IF(N1478="snížená",J1478,0)</f>
        <v>0</v>
      </c>
      <c r="BG1478" s="251">
        <f>IF(N1478="zákl. přenesená",J1478,0)</f>
        <v>0</v>
      </c>
      <c r="BH1478" s="251">
        <f>IF(N1478="sníž. přenesená",J1478,0)</f>
        <v>0</v>
      </c>
      <c r="BI1478" s="251">
        <f>IF(N1478="nulová",J1478,0)</f>
        <v>0</v>
      </c>
      <c r="BJ1478" s="25" t="s">
        <v>83</v>
      </c>
      <c r="BK1478" s="251">
        <f>ROUND(I1478*H1478,2)</f>
        <v>0</v>
      </c>
      <c r="BL1478" s="25" t="s">
        <v>690</v>
      </c>
      <c r="BM1478" s="25" t="s">
        <v>8271</v>
      </c>
    </row>
    <row r="1479" s="1" customFormat="1" ht="16.5" customHeight="1">
      <c r="B1479" s="47"/>
      <c r="C1479" s="298" t="s">
        <v>3541</v>
      </c>
      <c r="D1479" s="298" t="s">
        <v>841</v>
      </c>
      <c r="E1479" s="299" t="s">
        <v>8272</v>
      </c>
      <c r="F1479" s="300" t="s">
        <v>8130</v>
      </c>
      <c r="G1479" s="301" t="s">
        <v>4084</v>
      </c>
      <c r="H1479" s="302">
        <v>2</v>
      </c>
      <c r="I1479" s="303"/>
      <c r="J1479" s="304">
        <f>ROUND(I1479*H1479,2)</f>
        <v>0</v>
      </c>
      <c r="K1479" s="300" t="s">
        <v>21</v>
      </c>
      <c r="L1479" s="305"/>
      <c r="M1479" s="306" t="s">
        <v>21</v>
      </c>
      <c r="N1479" s="307" t="s">
        <v>47</v>
      </c>
      <c r="O1479" s="48"/>
      <c r="P1479" s="249">
        <f>O1479*H1479</f>
        <v>0</v>
      </c>
      <c r="Q1479" s="249">
        <v>0</v>
      </c>
      <c r="R1479" s="249">
        <f>Q1479*H1479</f>
        <v>0</v>
      </c>
      <c r="S1479" s="249">
        <v>0</v>
      </c>
      <c r="T1479" s="250">
        <f>S1479*H1479</f>
        <v>0</v>
      </c>
      <c r="AR1479" s="25" t="s">
        <v>818</v>
      </c>
      <c r="AT1479" s="25" t="s">
        <v>841</v>
      </c>
      <c r="AU1479" s="25" t="s">
        <v>394</v>
      </c>
      <c r="AY1479" s="25" t="s">
        <v>414</v>
      </c>
      <c r="BE1479" s="251">
        <f>IF(N1479="základní",J1479,0)</f>
        <v>0</v>
      </c>
      <c r="BF1479" s="251">
        <f>IF(N1479="snížená",J1479,0)</f>
        <v>0</v>
      </c>
      <c r="BG1479" s="251">
        <f>IF(N1479="zákl. přenesená",J1479,0)</f>
        <v>0</v>
      </c>
      <c r="BH1479" s="251">
        <f>IF(N1479="sníž. přenesená",J1479,0)</f>
        <v>0</v>
      </c>
      <c r="BI1479" s="251">
        <f>IF(N1479="nulová",J1479,0)</f>
        <v>0</v>
      </c>
      <c r="BJ1479" s="25" t="s">
        <v>83</v>
      </c>
      <c r="BK1479" s="251">
        <f>ROUND(I1479*H1479,2)</f>
        <v>0</v>
      </c>
      <c r="BL1479" s="25" t="s">
        <v>690</v>
      </c>
      <c r="BM1479" s="25" t="s">
        <v>8273</v>
      </c>
    </row>
    <row r="1480" s="1" customFormat="1" ht="16.5" customHeight="1">
      <c r="B1480" s="47"/>
      <c r="C1480" s="298" t="s">
        <v>3554</v>
      </c>
      <c r="D1480" s="298" t="s">
        <v>841</v>
      </c>
      <c r="E1480" s="299" t="s">
        <v>8274</v>
      </c>
      <c r="F1480" s="300" t="s">
        <v>8275</v>
      </c>
      <c r="G1480" s="301" t="s">
        <v>4084</v>
      </c>
      <c r="H1480" s="302">
        <v>2</v>
      </c>
      <c r="I1480" s="303"/>
      <c r="J1480" s="304">
        <f>ROUND(I1480*H1480,2)</f>
        <v>0</v>
      </c>
      <c r="K1480" s="300" t="s">
        <v>21</v>
      </c>
      <c r="L1480" s="305"/>
      <c r="M1480" s="306" t="s">
        <v>21</v>
      </c>
      <c r="N1480" s="307" t="s">
        <v>47</v>
      </c>
      <c r="O1480" s="48"/>
      <c r="P1480" s="249">
        <f>O1480*H1480</f>
        <v>0</v>
      </c>
      <c r="Q1480" s="249">
        <v>0</v>
      </c>
      <c r="R1480" s="249">
        <f>Q1480*H1480</f>
        <v>0</v>
      </c>
      <c r="S1480" s="249">
        <v>0</v>
      </c>
      <c r="T1480" s="250">
        <f>S1480*H1480</f>
        <v>0</v>
      </c>
      <c r="AR1480" s="25" t="s">
        <v>818</v>
      </c>
      <c r="AT1480" s="25" t="s">
        <v>841</v>
      </c>
      <c r="AU1480" s="25" t="s">
        <v>394</v>
      </c>
      <c r="AY1480" s="25" t="s">
        <v>414</v>
      </c>
      <c r="BE1480" s="251">
        <f>IF(N1480="základní",J1480,0)</f>
        <v>0</v>
      </c>
      <c r="BF1480" s="251">
        <f>IF(N1480="snížená",J1480,0)</f>
        <v>0</v>
      </c>
      <c r="BG1480" s="251">
        <f>IF(N1480="zákl. přenesená",J1480,0)</f>
        <v>0</v>
      </c>
      <c r="BH1480" s="251">
        <f>IF(N1480="sníž. přenesená",J1480,0)</f>
        <v>0</v>
      </c>
      <c r="BI1480" s="251">
        <f>IF(N1480="nulová",J1480,0)</f>
        <v>0</v>
      </c>
      <c r="BJ1480" s="25" t="s">
        <v>83</v>
      </c>
      <c r="BK1480" s="251">
        <f>ROUND(I1480*H1480,2)</f>
        <v>0</v>
      </c>
      <c r="BL1480" s="25" t="s">
        <v>690</v>
      </c>
      <c r="BM1480" s="25" t="s">
        <v>8276</v>
      </c>
    </row>
    <row r="1481" s="1" customFormat="1" ht="16.5" customHeight="1">
      <c r="B1481" s="47"/>
      <c r="C1481" s="298" t="s">
        <v>3569</v>
      </c>
      <c r="D1481" s="298" t="s">
        <v>841</v>
      </c>
      <c r="E1481" s="299" t="s">
        <v>8277</v>
      </c>
      <c r="F1481" s="300" t="s">
        <v>8136</v>
      </c>
      <c r="G1481" s="301" t="s">
        <v>4084</v>
      </c>
      <c r="H1481" s="302">
        <v>1</v>
      </c>
      <c r="I1481" s="303"/>
      <c r="J1481" s="304">
        <f>ROUND(I1481*H1481,2)</f>
        <v>0</v>
      </c>
      <c r="K1481" s="300" t="s">
        <v>21</v>
      </c>
      <c r="L1481" s="305"/>
      <c r="M1481" s="306" t="s">
        <v>21</v>
      </c>
      <c r="N1481" s="307" t="s">
        <v>47</v>
      </c>
      <c r="O1481" s="48"/>
      <c r="P1481" s="249">
        <f>O1481*H1481</f>
        <v>0</v>
      </c>
      <c r="Q1481" s="249">
        <v>0</v>
      </c>
      <c r="R1481" s="249">
        <f>Q1481*H1481</f>
        <v>0</v>
      </c>
      <c r="S1481" s="249">
        <v>0</v>
      </c>
      <c r="T1481" s="250">
        <f>S1481*H1481</f>
        <v>0</v>
      </c>
      <c r="AR1481" s="25" t="s">
        <v>818</v>
      </c>
      <c r="AT1481" s="25" t="s">
        <v>841</v>
      </c>
      <c r="AU1481" s="25" t="s">
        <v>394</v>
      </c>
      <c r="AY1481" s="25" t="s">
        <v>414</v>
      </c>
      <c r="BE1481" s="251">
        <f>IF(N1481="základní",J1481,0)</f>
        <v>0</v>
      </c>
      <c r="BF1481" s="251">
        <f>IF(N1481="snížená",J1481,0)</f>
        <v>0</v>
      </c>
      <c r="BG1481" s="251">
        <f>IF(N1481="zákl. přenesená",J1481,0)</f>
        <v>0</v>
      </c>
      <c r="BH1481" s="251">
        <f>IF(N1481="sníž. přenesená",J1481,0)</f>
        <v>0</v>
      </c>
      <c r="BI1481" s="251">
        <f>IF(N1481="nulová",J1481,0)</f>
        <v>0</v>
      </c>
      <c r="BJ1481" s="25" t="s">
        <v>83</v>
      </c>
      <c r="BK1481" s="251">
        <f>ROUND(I1481*H1481,2)</f>
        <v>0</v>
      </c>
      <c r="BL1481" s="25" t="s">
        <v>690</v>
      </c>
      <c r="BM1481" s="25" t="s">
        <v>8278</v>
      </c>
    </row>
    <row r="1482" s="1" customFormat="1" ht="16.5" customHeight="1">
      <c r="B1482" s="47"/>
      <c r="C1482" s="298" t="s">
        <v>3574</v>
      </c>
      <c r="D1482" s="298" t="s">
        <v>841</v>
      </c>
      <c r="E1482" s="299" t="s">
        <v>8279</v>
      </c>
      <c r="F1482" s="300" t="s">
        <v>8139</v>
      </c>
      <c r="G1482" s="301" t="s">
        <v>4084</v>
      </c>
      <c r="H1482" s="302">
        <v>5</v>
      </c>
      <c r="I1482" s="303"/>
      <c r="J1482" s="304">
        <f>ROUND(I1482*H1482,2)</f>
        <v>0</v>
      </c>
      <c r="K1482" s="300" t="s">
        <v>21</v>
      </c>
      <c r="L1482" s="305"/>
      <c r="M1482" s="306" t="s">
        <v>21</v>
      </c>
      <c r="N1482" s="307" t="s">
        <v>47</v>
      </c>
      <c r="O1482" s="48"/>
      <c r="P1482" s="249">
        <f>O1482*H1482</f>
        <v>0</v>
      </c>
      <c r="Q1482" s="249">
        <v>0</v>
      </c>
      <c r="R1482" s="249">
        <f>Q1482*H1482</f>
        <v>0</v>
      </c>
      <c r="S1482" s="249">
        <v>0</v>
      </c>
      <c r="T1482" s="250">
        <f>S1482*H1482</f>
        <v>0</v>
      </c>
      <c r="AR1482" s="25" t="s">
        <v>818</v>
      </c>
      <c r="AT1482" s="25" t="s">
        <v>841</v>
      </c>
      <c r="AU1482" s="25" t="s">
        <v>394</v>
      </c>
      <c r="AY1482" s="25" t="s">
        <v>414</v>
      </c>
      <c r="BE1482" s="251">
        <f>IF(N1482="základní",J1482,0)</f>
        <v>0</v>
      </c>
      <c r="BF1482" s="251">
        <f>IF(N1482="snížená",J1482,0)</f>
        <v>0</v>
      </c>
      <c r="BG1482" s="251">
        <f>IF(N1482="zákl. přenesená",J1482,0)</f>
        <v>0</v>
      </c>
      <c r="BH1482" s="251">
        <f>IF(N1482="sníž. přenesená",J1482,0)</f>
        <v>0</v>
      </c>
      <c r="BI1482" s="251">
        <f>IF(N1482="nulová",J1482,0)</f>
        <v>0</v>
      </c>
      <c r="BJ1482" s="25" t="s">
        <v>83</v>
      </c>
      <c r="BK1482" s="251">
        <f>ROUND(I1482*H1482,2)</f>
        <v>0</v>
      </c>
      <c r="BL1482" s="25" t="s">
        <v>690</v>
      </c>
      <c r="BM1482" s="25" t="s">
        <v>8280</v>
      </c>
    </row>
    <row r="1483" s="1" customFormat="1" ht="16.5" customHeight="1">
      <c r="B1483" s="47"/>
      <c r="C1483" s="298" t="s">
        <v>3579</v>
      </c>
      <c r="D1483" s="298" t="s">
        <v>841</v>
      </c>
      <c r="E1483" s="299" t="s">
        <v>8281</v>
      </c>
      <c r="F1483" s="300" t="s">
        <v>8282</v>
      </c>
      <c r="G1483" s="301" t="s">
        <v>4084</v>
      </c>
      <c r="H1483" s="302">
        <v>1</v>
      </c>
      <c r="I1483" s="303"/>
      <c r="J1483" s="304">
        <f>ROUND(I1483*H1483,2)</f>
        <v>0</v>
      </c>
      <c r="K1483" s="300" t="s">
        <v>21</v>
      </c>
      <c r="L1483" s="305"/>
      <c r="M1483" s="306" t="s">
        <v>21</v>
      </c>
      <c r="N1483" s="307" t="s">
        <v>47</v>
      </c>
      <c r="O1483" s="48"/>
      <c r="P1483" s="249">
        <f>O1483*H1483</f>
        <v>0</v>
      </c>
      <c r="Q1483" s="249">
        <v>0</v>
      </c>
      <c r="R1483" s="249">
        <f>Q1483*H1483</f>
        <v>0</v>
      </c>
      <c r="S1483" s="249">
        <v>0</v>
      </c>
      <c r="T1483" s="250">
        <f>S1483*H1483</f>
        <v>0</v>
      </c>
      <c r="AR1483" s="25" t="s">
        <v>818</v>
      </c>
      <c r="AT1483" s="25" t="s">
        <v>841</v>
      </c>
      <c r="AU1483" s="25" t="s">
        <v>394</v>
      </c>
      <c r="AY1483" s="25" t="s">
        <v>414</v>
      </c>
      <c r="BE1483" s="251">
        <f>IF(N1483="základní",J1483,0)</f>
        <v>0</v>
      </c>
      <c r="BF1483" s="251">
        <f>IF(N1483="snížená",J1483,0)</f>
        <v>0</v>
      </c>
      <c r="BG1483" s="251">
        <f>IF(N1483="zákl. přenesená",J1483,0)</f>
        <v>0</v>
      </c>
      <c r="BH1483" s="251">
        <f>IF(N1483="sníž. přenesená",J1483,0)</f>
        <v>0</v>
      </c>
      <c r="BI1483" s="251">
        <f>IF(N1483="nulová",J1483,0)</f>
        <v>0</v>
      </c>
      <c r="BJ1483" s="25" t="s">
        <v>83</v>
      </c>
      <c r="BK1483" s="251">
        <f>ROUND(I1483*H1483,2)</f>
        <v>0</v>
      </c>
      <c r="BL1483" s="25" t="s">
        <v>690</v>
      </c>
      <c r="BM1483" s="25" t="s">
        <v>8283</v>
      </c>
    </row>
    <row r="1484" s="1" customFormat="1" ht="16.5" customHeight="1">
      <c r="B1484" s="47"/>
      <c r="C1484" s="298" t="s">
        <v>3583</v>
      </c>
      <c r="D1484" s="298" t="s">
        <v>841</v>
      </c>
      <c r="E1484" s="299" t="s">
        <v>8284</v>
      </c>
      <c r="F1484" s="300" t="s">
        <v>8148</v>
      </c>
      <c r="G1484" s="301" t="s">
        <v>4084</v>
      </c>
      <c r="H1484" s="302">
        <v>1</v>
      </c>
      <c r="I1484" s="303"/>
      <c r="J1484" s="304">
        <f>ROUND(I1484*H1484,2)</f>
        <v>0</v>
      </c>
      <c r="K1484" s="300" t="s">
        <v>21</v>
      </c>
      <c r="L1484" s="305"/>
      <c r="M1484" s="306" t="s">
        <v>21</v>
      </c>
      <c r="N1484" s="307" t="s">
        <v>47</v>
      </c>
      <c r="O1484" s="48"/>
      <c r="P1484" s="249">
        <f>O1484*H1484</f>
        <v>0</v>
      </c>
      <c r="Q1484" s="249">
        <v>0</v>
      </c>
      <c r="R1484" s="249">
        <f>Q1484*H1484</f>
        <v>0</v>
      </c>
      <c r="S1484" s="249">
        <v>0</v>
      </c>
      <c r="T1484" s="250">
        <f>S1484*H1484</f>
        <v>0</v>
      </c>
      <c r="AR1484" s="25" t="s">
        <v>818</v>
      </c>
      <c r="AT1484" s="25" t="s">
        <v>841</v>
      </c>
      <c r="AU1484" s="25" t="s">
        <v>394</v>
      </c>
      <c r="AY1484" s="25" t="s">
        <v>414</v>
      </c>
      <c r="BE1484" s="251">
        <f>IF(N1484="základní",J1484,0)</f>
        <v>0</v>
      </c>
      <c r="BF1484" s="251">
        <f>IF(N1484="snížená",J1484,0)</f>
        <v>0</v>
      </c>
      <c r="BG1484" s="251">
        <f>IF(N1484="zákl. přenesená",J1484,0)</f>
        <v>0</v>
      </c>
      <c r="BH1484" s="251">
        <f>IF(N1484="sníž. přenesená",J1484,0)</f>
        <v>0</v>
      </c>
      <c r="BI1484" s="251">
        <f>IF(N1484="nulová",J1484,0)</f>
        <v>0</v>
      </c>
      <c r="BJ1484" s="25" t="s">
        <v>83</v>
      </c>
      <c r="BK1484" s="251">
        <f>ROUND(I1484*H1484,2)</f>
        <v>0</v>
      </c>
      <c r="BL1484" s="25" t="s">
        <v>690</v>
      </c>
      <c r="BM1484" s="25" t="s">
        <v>8285</v>
      </c>
    </row>
    <row r="1485" s="1" customFormat="1" ht="16.5" customHeight="1">
      <c r="B1485" s="47"/>
      <c r="C1485" s="298" t="s">
        <v>3589</v>
      </c>
      <c r="D1485" s="298" t="s">
        <v>841</v>
      </c>
      <c r="E1485" s="299" t="s">
        <v>8286</v>
      </c>
      <c r="F1485" s="300" t="s">
        <v>8151</v>
      </c>
      <c r="G1485" s="301" t="s">
        <v>4084</v>
      </c>
      <c r="H1485" s="302">
        <v>3</v>
      </c>
      <c r="I1485" s="303"/>
      <c r="J1485" s="304">
        <f>ROUND(I1485*H1485,2)</f>
        <v>0</v>
      </c>
      <c r="K1485" s="300" t="s">
        <v>21</v>
      </c>
      <c r="L1485" s="305"/>
      <c r="M1485" s="306" t="s">
        <v>21</v>
      </c>
      <c r="N1485" s="307" t="s">
        <v>47</v>
      </c>
      <c r="O1485" s="48"/>
      <c r="P1485" s="249">
        <f>O1485*H1485</f>
        <v>0</v>
      </c>
      <c r="Q1485" s="249">
        <v>0</v>
      </c>
      <c r="R1485" s="249">
        <f>Q1485*H1485</f>
        <v>0</v>
      </c>
      <c r="S1485" s="249">
        <v>0</v>
      </c>
      <c r="T1485" s="250">
        <f>S1485*H1485</f>
        <v>0</v>
      </c>
      <c r="AR1485" s="25" t="s">
        <v>818</v>
      </c>
      <c r="AT1485" s="25" t="s">
        <v>841</v>
      </c>
      <c r="AU1485" s="25" t="s">
        <v>394</v>
      </c>
      <c r="AY1485" s="25" t="s">
        <v>414</v>
      </c>
      <c r="BE1485" s="251">
        <f>IF(N1485="základní",J1485,0)</f>
        <v>0</v>
      </c>
      <c r="BF1485" s="251">
        <f>IF(N1485="snížená",J1485,0)</f>
        <v>0</v>
      </c>
      <c r="BG1485" s="251">
        <f>IF(N1485="zákl. přenesená",J1485,0)</f>
        <v>0</v>
      </c>
      <c r="BH1485" s="251">
        <f>IF(N1485="sníž. přenesená",J1485,0)</f>
        <v>0</v>
      </c>
      <c r="BI1485" s="251">
        <f>IF(N1485="nulová",J1485,0)</f>
        <v>0</v>
      </c>
      <c r="BJ1485" s="25" t="s">
        <v>83</v>
      </c>
      <c r="BK1485" s="251">
        <f>ROUND(I1485*H1485,2)</f>
        <v>0</v>
      </c>
      <c r="BL1485" s="25" t="s">
        <v>690</v>
      </c>
      <c r="BM1485" s="25" t="s">
        <v>8287</v>
      </c>
    </row>
    <row r="1486" s="1" customFormat="1" ht="16.5" customHeight="1">
      <c r="B1486" s="47"/>
      <c r="C1486" s="298" t="s">
        <v>3594</v>
      </c>
      <c r="D1486" s="298" t="s">
        <v>841</v>
      </c>
      <c r="E1486" s="299" t="s">
        <v>8288</v>
      </c>
      <c r="F1486" s="300" t="s">
        <v>8154</v>
      </c>
      <c r="G1486" s="301" t="s">
        <v>4084</v>
      </c>
      <c r="H1486" s="302">
        <v>1</v>
      </c>
      <c r="I1486" s="303"/>
      <c r="J1486" s="304">
        <f>ROUND(I1486*H1486,2)</f>
        <v>0</v>
      </c>
      <c r="K1486" s="300" t="s">
        <v>21</v>
      </c>
      <c r="L1486" s="305"/>
      <c r="M1486" s="306" t="s">
        <v>21</v>
      </c>
      <c r="N1486" s="307" t="s">
        <v>47</v>
      </c>
      <c r="O1486" s="48"/>
      <c r="P1486" s="249">
        <f>O1486*H1486</f>
        <v>0</v>
      </c>
      <c r="Q1486" s="249">
        <v>0</v>
      </c>
      <c r="R1486" s="249">
        <f>Q1486*H1486</f>
        <v>0</v>
      </c>
      <c r="S1486" s="249">
        <v>0</v>
      </c>
      <c r="T1486" s="250">
        <f>S1486*H1486</f>
        <v>0</v>
      </c>
      <c r="AR1486" s="25" t="s">
        <v>818</v>
      </c>
      <c r="AT1486" s="25" t="s">
        <v>841</v>
      </c>
      <c r="AU1486" s="25" t="s">
        <v>394</v>
      </c>
      <c r="AY1486" s="25" t="s">
        <v>414</v>
      </c>
      <c r="BE1486" s="251">
        <f>IF(N1486="základní",J1486,0)</f>
        <v>0</v>
      </c>
      <c r="BF1486" s="251">
        <f>IF(N1486="snížená",J1486,0)</f>
        <v>0</v>
      </c>
      <c r="BG1486" s="251">
        <f>IF(N1486="zákl. přenesená",J1486,0)</f>
        <v>0</v>
      </c>
      <c r="BH1486" s="251">
        <f>IF(N1486="sníž. přenesená",J1486,0)</f>
        <v>0</v>
      </c>
      <c r="BI1486" s="251">
        <f>IF(N1486="nulová",J1486,0)</f>
        <v>0</v>
      </c>
      <c r="BJ1486" s="25" t="s">
        <v>83</v>
      </c>
      <c r="BK1486" s="251">
        <f>ROUND(I1486*H1486,2)</f>
        <v>0</v>
      </c>
      <c r="BL1486" s="25" t="s">
        <v>690</v>
      </c>
      <c r="BM1486" s="25" t="s">
        <v>8289</v>
      </c>
    </row>
    <row r="1487" s="1" customFormat="1" ht="16.5" customHeight="1">
      <c r="B1487" s="47"/>
      <c r="C1487" s="298" t="s">
        <v>3600</v>
      </c>
      <c r="D1487" s="298" t="s">
        <v>841</v>
      </c>
      <c r="E1487" s="299" t="s">
        <v>8290</v>
      </c>
      <c r="F1487" s="300" t="s">
        <v>8160</v>
      </c>
      <c r="G1487" s="301" t="s">
        <v>4084</v>
      </c>
      <c r="H1487" s="302">
        <v>2</v>
      </c>
      <c r="I1487" s="303"/>
      <c r="J1487" s="304">
        <f>ROUND(I1487*H1487,2)</f>
        <v>0</v>
      </c>
      <c r="K1487" s="300" t="s">
        <v>21</v>
      </c>
      <c r="L1487" s="305"/>
      <c r="M1487" s="306" t="s">
        <v>21</v>
      </c>
      <c r="N1487" s="307" t="s">
        <v>47</v>
      </c>
      <c r="O1487" s="48"/>
      <c r="P1487" s="249">
        <f>O1487*H1487</f>
        <v>0</v>
      </c>
      <c r="Q1487" s="249">
        <v>0</v>
      </c>
      <c r="R1487" s="249">
        <f>Q1487*H1487</f>
        <v>0</v>
      </c>
      <c r="S1487" s="249">
        <v>0</v>
      </c>
      <c r="T1487" s="250">
        <f>S1487*H1487</f>
        <v>0</v>
      </c>
      <c r="AR1487" s="25" t="s">
        <v>818</v>
      </c>
      <c r="AT1487" s="25" t="s">
        <v>841</v>
      </c>
      <c r="AU1487" s="25" t="s">
        <v>394</v>
      </c>
      <c r="AY1487" s="25" t="s">
        <v>414</v>
      </c>
      <c r="BE1487" s="251">
        <f>IF(N1487="základní",J1487,0)</f>
        <v>0</v>
      </c>
      <c r="BF1487" s="251">
        <f>IF(N1487="snížená",J1487,0)</f>
        <v>0</v>
      </c>
      <c r="BG1487" s="251">
        <f>IF(N1487="zákl. přenesená",J1487,0)</f>
        <v>0</v>
      </c>
      <c r="BH1487" s="251">
        <f>IF(N1487="sníž. přenesená",J1487,0)</f>
        <v>0</v>
      </c>
      <c r="BI1487" s="251">
        <f>IF(N1487="nulová",J1487,0)</f>
        <v>0</v>
      </c>
      <c r="BJ1487" s="25" t="s">
        <v>83</v>
      </c>
      <c r="BK1487" s="251">
        <f>ROUND(I1487*H1487,2)</f>
        <v>0</v>
      </c>
      <c r="BL1487" s="25" t="s">
        <v>690</v>
      </c>
      <c r="BM1487" s="25" t="s">
        <v>8291</v>
      </c>
    </row>
    <row r="1488" s="1" customFormat="1" ht="16.5" customHeight="1">
      <c r="B1488" s="47"/>
      <c r="C1488" s="298" t="s">
        <v>3604</v>
      </c>
      <c r="D1488" s="298" t="s">
        <v>841</v>
      </c>
      <c r="E1488" s="299" t="s">
        <v>8292</v>
      </c>
      <c r="F1488" s="300" t="s">
        <v>8166</v>
      </c>
      <c r="G1488" s="301" t="s">
        <v>4084</v>
      </c>
      <c r="H1488" s="302">
        <v>1</v>
      </c>
      <c r="I1488" s="303"/>
      <c r="J1488" s="304">
        <f>ROUND(I1488*H1488,2)</f>
        <v>0</v>
      </c>
      <c r="K1488" s="300" t="s">
        <v>21</v>
      </c>
      <c r="L1488" s="305"/>
      <c r="M1488" s="306" t="s">
        <v>21</v>
      </c>
      <c r="N1488" s="307" t="s">
        <v>47</v>
      </c>
      <c r="O1488" s="48"/>
      <c r="P1488" s="249">
        <f>O1488*H1488</f>
        <v>0</v>
      </c>
      <c r="Q1488" s="249">
        <v>0</v>
      </c>
      <c r="R1488" s="249">
        <f>Q1488*H1488</f>
        <v>0</v>
      </c>
      <c r="S1488" s="249">
        <v>0</v>
      </c>
      <c r="T1488" s="250">
        <f>S1488*H1488</f>
        <v>0</v>
      </c>
      <c r="AR1488" s="25" t="s">
        <v>818</v>
      </c>
      <c r="AT1488" s="25" t="s">
        <v>841</v>
      </c>
      <c r="AU1488" s="25" t="s">
        <v>394</v>
      </c>
      <c r="AY1488" s="25" t="s">
        <v>414</v>
      </c>
      <c r="BE1488" s="251">
        <f>IF(N1488="základní",J1488,0)</f>
        <v>0</v>
      </c>
      <c r="BF1488" s="251">
        <f>IF(N1488="snížená",J1488,0)</f>
        <v>0</v>
      </c>
      <c r="BG1488" s="251">
        <f>IF(N1488="zákl. přenesená",J1488,0)</f>
        <v>0</v>
      </c>
      <c r="BH1488" s="251">
        <f>IF(N1488="sníž. přenesená",J1488,0)</f>
        <v>0</v>
      </c>
      <c r="BI1488" s="251">
        <f>IF(N1488="nulová",J1488,0)</f>
        <v>0</v>
      </c>
      <c r="BJ1488" s="25" t="s">
        <v>83</v>
      </c>
      <c r="BK1488" s="251">
        <f>ROUND(I1488*H1488,2)</f>
        <v>0</v>
      </c>
      <c r="BL1488" s="25" t="s">
        <v>690</v>
      </c>
      <c r="BM1488" s="25" t="s">
        <v>8293</v>
      </c>
    </row>
    <row r="1489" s="1" customFormat="1" ht="16.5" customHeight="1">
      <c r="B1489" s="47"/>
      <c r="C1489" s="298" t="s">
        <v>3609</v>
      </c>
      <c r="D1489" s="298" t="s">
        <v>841</v>
      </c>
      <c r="E1489" s="299" t="s">
        <v>8294</v>
      </c>
      <c r="F1489" s="300" t="s">
        <v>8169</v>
      </c>
      <c r="G1489" s="301" t="s">
        <v>4084</v>
      </c>
      <c r="H1489" s="302">
        <v>2</v>
      </c>
      <c r="I1489" s="303"/>
      <c r="J1489" s="304">
        <f>ROUND(I1489*H1489,2)</f>
        <v>0</v>
      </c>
      <c r="K1489" s="300" t="s">
        <v>21</v>
      </c>
      <c r="L1489" s="305"/>
      <c r="M1489" s="306" t="s">
        <v>21</v>
      </c>
      <c r="N1489" s="307" t="s">
        <v>47</v>
      </c>
      <c r="O1489" s="48"/>
      <c r="P1489" s="249">
        <f>O1489*H1489</f>
        <v>0</v>
      </c>
      <c r="Q1489" s="249">
        <v>0</v>
      </c>
      <c r="R1489" s="249">
        <f>Q1489*H1489</f>
        <v>0</v>
      </c>
      <c r="S1489" s="249">
        <v>0</v>
      </c>
      <c r="T1489" s="250">
        <f>S1489*H1489</f>
        <v>0</v>
      </c>
      <c r="AR1489" s="25" t="s">
        <v>818</v>
      </c>
      <c r="AT1489" s="25" t="s">
        <v>841</v>
      </c>
      <c r="AU1489" s="25" t="s">
        <v>394</v>
      </c>
      <c r="AY1489" s="25" t="s">
        <v>414</v>
      </c>
      <c r="BE1489" s="251">
        <f>IF(N1489="základní",J1489,0)</f>
        <v>0</v>
      </c>
      <c r="BF1489" s="251">
        <f>IF(N1489="snížená",J1489,0)</f>
        <v>0</v>
      </c>
      <c r="BG1489" s="251">
        <f>IF(N1489="zákl. přenesená",J1489,0)</f>
        <v>0</v>
      </c>
      <c r="BH1489" s="251">
        <f>IF(N1489="sníž. přenesená",J1489,0)</f>
        <v>0</v>
      </c>
      <c r="BI1489" s="251">
        <f>IF(N1489="nulová",J1489,0)</f>
        <v>0</v>
      </c>
      <c r="BJ1489" s="25" t="s">
        <v>83</v>
      </c>
      <c r="BK1489" s="251">
        <f>ROUND(I1489*H1489,2)</f>
        <v>0</v>
      </c>
      <c r="BL1489" s="25" t="s">
        <v>690</v>
      </c>
      <c r="BM1489" s="25" t="s">
        <v>8295</v>
      </c>
    </row>
    <row r="1490" s="1" customFormat="1" ht="16.5" customHeight="1">
      <c r="B1490" s="47"/>
      <c r="C1490" s="298" t="s">
        <v>3613</v>
      </c>
      <c r="D1490" s="298" t="s">
        <v>841</v>
      </c>
      <c r="E1490" s="299" t="s">
        <v>8296</v>
      </c>
      <c r="F1490" s="300" t="s">
        <v>8172</v>
      </c>
      <c r="G1490" s="301" t="s">
        <v>4084</v>
      </c>
      <c r="H1490" s="302">
        <v>1</v>
      </c>
      <c r="I1490" s="303"/>
      <c r="J1490" s="304">
        <f>ROUND(I1490*H1490,2)</f>
        <v>0</v>
      </c>
      <c r="K1490" s="300" t="s">
        <v>21</v>
      </c>
      <c r="L1490" s="305"/>
      <c r="M1490" s="306" t="s">
        <v>21</v>
      </c>
      <c r="N1490" s="307" t="s">
        <v>47</v>
      </c>
      <c r="O1490" s="48"/>
      <c r="P1490" s="249">
        <f>O1490*H1490</f>
        <v>0</v>
      </c>
      <c r="Q1490" s="249">
        <v>0</v>
      </c>
      <c r="R1490" s="249">
        <f>Q1490*H1490</f>
        <v>0</v>
      </c>
      <c r="S1490" s="249">
        <v>0</v>
      </c>
      <c r="T1490" s="250">
        <f>S1490*H1490</f>
        <v>0</v>
      </c>
      <c r="AR1490" s="25" t="s">
        <v>818</v>
      </c>
      <c r="AT1490" s="25" t="s">
        <v>841</v>
      </c>
      <c r="AU1490" s="25" t="s">
        <v>394</v>
      </c>
      <c r="AY1490" s="25" t="s">
        <v>414</v>
      </c>
      <c r="BE1490" s="251">
        <f>IF(N1490="základní",J1490,0)</f>
        <v>0</v>
      </c>
      <c r="BF1490" s="251">
        <f>IF(N1490="snížená",J1490,0)</f>
        <v>0</v>
      </c>
      <c r="BG1490" s="251">
        <f>IF(N1490="zákl. přenesená",J1490,0)</f>
        <v>0</v>
      </c>
      <c r="BH1490" s="251">
        <f>IF(N1490="sníž. přenesená",J1490,0)</f>
        <v>0</v>
      </c>
      <c r="BI1490" s="251">
        <f>IF(N1490="nulová",J1490,0)</f>
        <v>0</v>
      </c>
      <c r="BJ1490" s="25" t="s">
        <v>83</v>
      </c>
      <c r="BK1490" s="251">
        <f>ROUND(I1490*H1490,2)</f>
        <v>0</v>
      </c>
      <c r="BL1490" s="25" t="s">
        <v>690</v>
      </c>
      <c r="BM1490" s="25" t="s">
        <v>8297</v>
      </c>
    </row>
    <row r="1491" s="1" customFormat="1" ht="16.5" customHeight="1">
      <c r="B1491" s="47"/>
      <c r="C1491" s="298" t="s">
        <v>3618</v>
      </c>
      <c r="D1491" s="298" t="s">
        <v>841</v>
      </c>
      <c r="E1491" s="299" t="s">
        <v>8298</v>
      </c>
      <c r="F1491" s="300" t="s">
        <v>8089</v>
      </c>
      <c r="G1491" s="301" t="s">
        <v>4084</v>
      </c>
      <c r="H1491" s="302">
        <v>16</v>
      </c>
      <c r="I1491" s="303"/>
      <c r="J1491" s="304">
        <f>ROUND(I1491*H1491,2)</f>
        <v>0</v>
      </c>
      <c r="K1491" s="300" t="s">
        <v>21</v>
      </c>
      <c r="L1491" s="305"/>
      <c r="M1491" s="306" t="s">
        <v>21</v>
      </c>
      <c r="N1491" s="307" t="s">
        <v>47</v>
      </c>
      <c r="O1491" s="48"/>
      <c r="P1491" s="249">
        <f>O1491*H1491</f>
        <v>0</v>
      </c>
      <c r="Q1491" s="249">
        <v>0</v>
      </c>
      <c r="R1491" s="249">
        <f>Q1491*H1491</f>
        <v>0</v>
      </c>
      <c r="S1491" s="249">
        <v>0</v>
      </c>
      <c r="T1491" s="250">
        <f>S1491*H1491</f>
        <v>0</v>
      </c>
      <c r="AR1491" s="25" t="s">
        <v>818</v>
      </c>
      <c r="AT1491" s="25" t="s">
        <v>841</v>
      </c>
      <c r="AU1491" s="25" t="s">
        <v>394</v>
      </c>
      <c r="AY1491" s="25" t="s">
        <v>414</v>
      </c>
      <c r="BE1491" s="251">
        <f>IF(N1491="základní",J1491,0)</f>
        <v>0</v>
      </c>
      <c r="BF1491" s="251">
        <f>IF(N1491="snížená",J1491,0)</f>
        <v>0</v>
      </c>
      <c r="BG1491" s="251">
        <f>IF(N1491="zákl. přenesená",J1491,0)</f>
        <v>0</v>
      </c>
      <c r="BH1491" s="251">
        <f>IF(N1491="sníž. přenesená",J1491,0)</f>
        <v>0</v>
      </c>
      <c r="BI1491" s="251">
        <f>IF(N1491="nulová",J1491,0)</f>
        <v>0</v>
      </c>
      <c r="BJ1491" s="25" t="s">
        <v>83</v>
      </c>
      <c r="BK1491" s="251">
        <f>ROUND(I1491*H1491,2)</f>
        <v>0</v>
      </c>
      <c r="BL1491" s="25" t="s">
        <v>690</v>
      </c>
      <c r="BM1491" s="25" t="s">
        <v>8299</v>
      </c>
    </row>
    <row r="1492" s="1" customFormat="1" ht="16.5" customHeight="1">
      <c r="B1492" s="47"/>
      <c r="C1492" s="298" t="s">
        <v>3622</v>
      </c>
      <c r="D1492" s="298" t="s">
        <v>841</v>
      </c>
      <c r="E1492" s="299" t="s">
        <v>8300</v>
      </c>
      <c r="F1492" s="300" t="s">
        <v>8098</v>
      </c>
      <c r="G1492" s="301" t="s">
        <v>4084</v>
      </c>
      <c r="H1492" s="302">
        <v>3</v>
      </c>
      <c r="I1492" s="303"/>
      <c r="J1492" s="304">
        <f>ROUND(I1492*H1492,2)</f>
        <v>0</v>
      </c>
      <c r="K1492" s="300" t="s">
        <v>21</v>
      </c>
      <c r="L1492" s="305"/>
      <c r="M1492" s="306" t="s">
        <v>21</v>
      </c>
      <c r="N1492" s="307" t="s">
        <v>47</v>
      </c>
      <c r="O1492" s="48"/>
      <c r="P1492" s="249">
        <f>O1492*H1492</f>
        <v>0</v>
      </c>
      <c r="Q1492" s="249">
        <v>0</v>
      </c>
      <c r="R1492" s="249">
        <f>Q1492*H1492</f>
        <v>0</v>
      </c>
      <c r="S1492" s="249">
        <v>0</v>
      </c>
      <c r="T1492" s="250">
        <f>S1492*H1492</f>
        <v>0</v>
      </c>
      <c r="AR1492" s="25" t="s">
        <v>818</v>
      </c>
      <c r="AT1492" s="25" t="s">
        <v>841</v>
      </c>
      <c r="AU1492" s="25" t="s">
        <v>394</v>
      </c>
      <c r="AY1492" s="25" t="s">
        <v>414</v>
      </c>
      <c r="BE1492" s="251">
        <f>IF(N1492="základní",J1492,0)</f>
        <v>0</v>
      </c>
      <c r="BF1492" s="251">
        <f>IF(N1492="snížená",J1492,0)</f>
        <v>0</v>
      </c>
      <c r="BG1492" s="251">
        <f>IF(N1492="zákl. přenesená",J1492,0)</f>
        <v>0</v>
      </c>
      <c r="BH1492" s="251">
        <f>IF(N1492="sníž. přenesená",J1492,0)</f>
        <v>0</v>
      </c>
      <c r="BI1492" s="251">
        <f>IF(N1492="nulová",J1492,0)</f>
        <v>0</v>
      </c>
      <c r="BJ1492" s="25" t="s">
        <v>83</v>
      </c>
      <c r="BK1492" s="251">
        <f>ROUND(I1492*H1492,2)</f>
        <v>0</v>
      </c>
      <c r="BL1492" s="25" t="s">
        <v>690</v>
      </c>
      <c r="BM1492" s="25" t="s">
        <v>8301</v>
      </c>
    </row>
    <row r="1493" s="1" customFormat="1" ht="16.5" customHeight="1">
      <c r="B1493" s="47"/>
      <c r="C1493" s="298" t="s">
        <v>3628</v>
      </c>
      <c r="D1493" s="298" t="s">
        <v>841</v>
      </c>
      <c r="E1493" s="299" t="s">
        <v>8302</v>
      </c>
      <c r="F1493" s="300" t="s">
        <v>8110</v>
      </c>
      <c r="G1493" s="301" t="s">
        <v>4084</v>
      </c>
      <c r="H1493" s="302">
        <v>14</v>
      </c>
      <c r="I1493" s="303"/>
      <c r="J1493" s="304">
        <f>ROUND(I1493*H1493,2)</f>
        <v>0</v>
      </c>
      <c r="K1493" s="300" t="s">
        <v>21</v>
      </c>
      <c r="L1493" s="305"/>
      <c r="M1493" s="306" t="s">
        <v>21</v>
      </c>
      <c r="N1493" s="307" t="s">
        <v>47</v>
      </c>
      <c r="O1493" s="48"/>
      <c r="P1493" s="249">
        <f>O1493*H1493</f>
        <v>0</v>
      </c>
      <c r="Q1493" s="249">
        <v>0</v>
      </c>
      <c r="R1493" s="249">
        <f>Q1493*H1493</f>
        <v>0</v>
      </c>
      <c r="S1493" s="249">
        <v>0</v>
      </c>
      <c r="T1493" s="250">
        <f>S1493*H1493</f>
        <v>0</v>
      </c>
      <c r="AR1493" s="25" t="s">
        <v>818</v>
      </c>
      <c r="AT1493" s="25" t="s">
        <v>841</v>
      </c>
      <c r="AU1493" s="25" t="s">
        <v>394</v>
      </c>
      <c r="AY1493" s="25" t="s">
        <v>414</v>
      </c>
      <c r="BE1493" s="251">
        <f>IF(N1493="základní",J1493,0)</f>
        <v>0</v>
      </c>
      <c r="BF1493" s="251">
        <f>IF(N1493="snížená",J1493,0)</f>
        <v>0</v>
      </c>
      <c r="BG1493" s="251">
        <f>IF(N1493="zákl. přenesená",J1493,0)</f>
        <v>0</v>
      </c>
      <c r="BH1493" s="251">
        <f>IF(N1493="sníž. přenesená",J1493,0)</f>
        <v>0</v>
      </c>
      <c r="BI1493" s="251">
        <f>IF(N1493="nulová",J1493,0)</f>
        <v>0</v>
      </c>
      <c r="BJ1493" s="25" t="s">
        <v>83</v>
      </c>
      <c r="BK1493" s="251">
        <f>ROUND(I1493*H1493,2)</f>
        <v>0</v>
      </c>
      <c r="BL1493" s="25" t="s">
        <v>690</v>
      </c>
      <c r="BM1493" s="25" t="s">
        <v>8303</v>
      </c>
    </row>
    <row r="1494" s="11" customFormat="1" ht="22.32" customHeight="1">
      <c r="B1494" s="224"/>
      <c r="C1494" s="225"/>
      <c r="D1494" s="226" t="s">
        <v>75</v>
      </c>
      <c r="E1494" s="238" t="s">
        <v>8304</v>
      </c>
      <c r="F1494" s="238" t="s">
        <v>8305</v>
      </c>
      <c r="G1494" s="225"/>
      <c r="H1494" s="225"/>
      <c r="I1494" s="228"/>
      <c r="J1494" s="239">
        <f>BK1494</f>
        <v>0</v>
      </c>
      <c r="K1494" s="225"/>
      <c r="L1494" s="230"/>
      <c r="M1494" s="231"/>
      <c r="N1494" s="232"/>
      <c r="O1494" s="232"/>
      <c r="P1494" s="233">
        <f>SUM(P1495:P1509)</f>
        <v>0</v>
      </c>
      <c r="Q1494" s="232"/>
      <c r="R1494" s="233">
        <f>SUM(R1495:R1509)</f>
        <v>0</v>
      </c>
      <c r="S1494" s="232"/>
      <c r="T1494" s="234">
        <f>SUM(T1495:T1509)</f>
        <v>0</v>
      </c>
      <c r="AR1494" s="235" t="s">
        <v>86</v>
      </c>
      <c r="AT1494" s="236" t="s">
        <v>75</v>
      </c>
      <c r="AU1494" s="236" t="s">
        <v>86</v>
      </c>
      <c r="AY1494" s="235" t="s">
        <v>414</v>
      </c>
      <c r="BK1494" s="237">
        <f>SUM(BK1495:BK1509)</f>
        <v>0</v>
      </c>
    </row>
    <row r="1495" s="1" customFormat="1" ht="25.5" customHeight="1">
      <c r="B1495" s="47"/>
      <c r="C1495" s="298" t="s">
        <v>3634</v>
      </c>
      <c r="D1495" s="298" t="s">
        <v>841</v>
      </c>
      <c r="E1495" s="299" t="s">
        <v>8306</v>
      </c>
      <c r="F1495" s="300" t="s">
        <v>8307</v>
      </c>
      <c r="G1495" s="301" t="s">
        <v>4084</v>
      </c>
      <c r="H1495" s="302">
        <v>1</v>
      </c>
      <c r="I1495" s="303"/>
      <c r="J1495" s="304">
        <f>ROUND(I1495*H1495,2)</f>
        <v>0</v>
      </c>
      <c r="K1495" s="300" t="s">
        <v>21</v>
      </c>
      <c r="L1495" s="305"/>
      <c r="M1495" s="306" t="s">
        <v>21</v>
      </c>
      <c r="N1495" s="307" t="s">
        <v>47</v>
      </c>
      <c r="O1495" s="48"/>
      <c r="P1495" s="249">
        <f>O1495*H1495</f>
        <v>0</v>
      </c>
      <c r="Q1495" s="249">
        <v>0</v>
      </c>
      <c r="R1495" s="249">
        <f>Q1495*H1495</f>
        <v>0</v>
      </c>
      <c r="S1495" s="249">
        <v>0</v>
      </c>
      <c r="T1495" s="250">
        <f>S1495*H1495</f>
        <v>0</v>
      </c>
      <c r="AR1495" s="25" t="s">
        <v>818</v>
      </c>
      <c r="AT1495" s="25" t="s">
        <v>841</v>
      </c>
      <c r="AU1495" s="25" t="s">
        <v>394</v>
      </c>
      <c r="AY1495" s="25" t="s">
        <v>414</v>
      </c>
      <c r="BE1495" s="251">
        <f>IF(N1495="základní",J1495,0)</f>
        <v>0</v>
      </c>
      <c r="BF1495" s="251">
        <f>IF(N1495="snížená",J1495,0)</f>
        <v>0</v>
      </c>
      <c r="BG1495" s="251">
        <f>IF(N1495="zákl. přenesená",J1495,0)</f>
        <v>0</v>
      </c>
      <c r="BH1495" s="251">
        <f>IF(N1495="sníž. přenesená",J1495,0)</f>
        <v>0</v>
      </c>
      <c r="BI1495" s="251">
        <f>IF(N1495="nulová",J1495,0)</f>
        <v>0</v>
      </c>
      <c r="BJ1495" s="25" t="s">
        <v>83</v>
      </c>
      <c r="BK1495" s="251">
        <f>ROUND(I1495*H1495,2)</f>
        <v>0</v>
      </c>
      <c r="BL1495" s="25" t="s">
        <v>690</v>
      </c>
      <c r="BM1495" s="25" t="s">
        <v>8308</v>
      </c>
    </row>
    <row r="1496" s="1" customFormat="1" ht="16.5" customHeight="1">
      <c r="B1496" s="47"/>
      <c r="C1496" s="298" t="s">
        <v>3640</v>
      </c>
      <c r="D1496" s="298" t="s">
        <v>841</v>
      </c>
      <c r="E1496" s="299" t="s">
        <v>8309</v>
      </c>
      <c r="F1496" s="300" t="s">
        <v>7971</v>
      </c>
      <c r="G1496" s="301" t="s">
        <v>4084</v>
      </c>
      <c r="H1496" s="302">
        <v>1</v>
      </c>
      <c r="I1496" s="303"/>
      <c r="J1496" s="304">
        <f>ROUND(I1496*H1496,2)</f>
        <v>0</v>
      </c>
      <c r="K1496" s="300" t="s">
        <v>21</v>
      </c>
      <c r="L1496" s="305"/>
      <c r="M1496" s="306" t="s">
        <v>21</v>
      </c>
      <c r="N1496" s="307" t="s">
        <v>47</v>
      </c>
      <c r="O1496" s="48"/>
      <c r="P1496" s="249">
        <f>O1496*H1496</f>
        <v>0</v>
      </c>
      <c r="Q1496" s="249">
        <v>0</v>
      </c>
      <c r="R1496" s="249">
        <f>Q1496*H1496</f>
        <v>0</v>
      </c>
      <c r="S1496" s="249">
        <v>0</v>
      </c>
      <c r="T1496" s="250">
        <f>S1496*H1496</f>
        <v>0</v>
      </c>
      <c r="AR1496" s="25" t="s">
        <v>818</v>
      </c>
      <c r="AT1496" s="25" t="s">
        <v>841</v>
      </c>
      <c r="AU1496" s="25" t="s">
        <v>394</v>
      </c>
      <c r="AY1496" s="25" t="s">
        <v>414</v>
      </c>
      <c r="BE1496" s="251">
        <f>IF(N1496="základní",J1496,0)</f>
        <v>0</v>
      </c>
      <c r="BF1496" s="251">
        <f>IF(N1496="snížená",J1496,0)</f>
        <v>0</v>
      </c>
      <c r="BG1496" s="251">
        <f>IF(N1496="zákl. přenesená",J1496,0)</f>
        <v>0</v>
      </c>
      <c r="BH1496" s="251">
        <f>IF(N1496="sníž. přenesená",J1496,0)</f>
        <v>0</v>
      </c>
      <c r="BI1496" s="251">
        <f>IF(N1496="nulová",J1496,0)</f>
        <v>0</v>
      </c>
      <c r="BJ1496" s="25" t="s">
        <v>83</v>
      </c>
      <c r="BK1496" s="251">
        <f>ROUND(I1496*H1496,2)</f>
        <v>0</v>
      </c>
      <c r="BL1496" s="25" t="s">
        <v>690</v>
      </c>
      <c r="BM1496" s="25" t="s">
        <v>8310</v>
      </c>
    </row>
    <row r="1497" s="1" customFormat="1" ht="16.5" customHeight="1">
      <c r="B1497" s="47"/>
      <c r="C1497" s="298" t="s">
        <v>3646</v>
      </c>
      <c r="D1497" s="298" t="s">
        <v>841</v>
      </c>
      <c r="E1497" s="299" t="s">
        <v>8311</v>
      </c>
      <c r="F1497" s="300" t="s">
        <v>7974</v>
      </c>
      <c r="G1497" s="301" t="s">
        <v>4084</v>
      </c>
      <c r="H1497" s="302">
        <v>1</v>
      </c>
      <c r="I1497" s="303"/>
      <c r="J1497" s="304">
        <f>ROUND(I1497*H1497,2)</f>
        <v>0</v>
      </c>
      <c r="K1497" s="300" t="s">
        <v>21</v>
      </c>
      <c r="L1497" s="305"/>
      <c r="M1497" s="306" t="s">
        <v>21</v>
      </c>
      <c r="N1497" s="307" t="s">
        <v>47</v>
      </c>
      <c r="O1497" s="48"/>
      <c r="P1497" s="249">
        <f>O1497*H1497</f>
        <v>0</v>
      </c>
      <c r="Q1497" s="249">
        <v>0</v>
      </c>
      <c r="R1497" s="249">
        <f>Q1497*H1497</f>
        <v>0</v>
      </c>
      <c r="S1497" s="249">
        <v>0</v>
      </c>
      <c r="T1497" s="250">
        <f>S1497*H1497</f>
        <v>0</v>
      </c>
      <c r="AR1497" s="25" t="s">
        <v>818</v>
      </c>
      <c r="AT1497" s="25" t="s">
        <v>841</v>
      </c>
      <c r="AU1497" s="25" t="s">
        <v>394</v>
      </c>
      <c r="AY1497" s="25" t="s">
        <v>414</v>
      </c>
      <c r="BE1497" s="251">
        <f>IF(N1497="základní",J1497,0)</f>
        <v>0</v>
      </c>
      <c r="BF1497" s="251">
        <f>IF(N1497="snížená",J1497,0)</f>
        <v>0</v>
      </c>
      <c r="BG1497" s="251">
        <f>IF(N1497="zákl. přenesená",J1497,0)</f>
        <v>0</v>
      </c>
      <c r="BH1497" s="251">
        <f>IF(N1497="sníž. přenesená",J1497,0)</f>
        <v>0</v>
      </c>
      <c r="BI1497" s="251">
        <f>IF(N1497="nulová",J1497,0)</f>
        <v>0</v>
      </c>
      <c r="BJ1497" s="25" t="s">
        <v>83</v>
      </c>
      <c r="BK1497" s="251">
        <f>ROUND(I1497*H1497,2)</f>
        <v>0</v>
      </c>
      <c r="BL1497" s="25" t="s">
        <v>690</v>
      </c>
      <c r="BM1497" s="25" t="s">
        <v>8312</v>
      </c>
    </row>
    <row r="1498" s="1" customFormat="1" ht="16.5" customHeight="1">
      <c r="B1498" s="47"/>
      <c r="C1498" s="298" t="s">
        <v>3650</v>
      </c>
      <c r="D1498" s="298" t="s">
        <v>841</v>
      </c>
      <c r="E1498" s="299" t="s">
        <v>8313</v>
      </c>
      <c r="F1498" s="300" t="s">
        <v>7977</v>
      </c>
      <c r="G1498" s="301" t="s">
        <v>4084</v>
      </c>
      <c r="H1498" s="302">
        <v>1</v>
      </c>
      <c r="I1498" s="303"/>
      <c r="J1498" s="304">
        <f>ROUND(I1498*H1498,2)</f>
        <v>0</v>
      </c>
      <c r="K1498" s="300" t="s">
        <v>21</v>
      </c>
      <c r="L1498" s="305"/>
      <c r="M1498" s="306" t="s">
        <v>21</v>
      </c>
      <c r="N1498" s="307" t="s">
        <v>47</v>
      </c>
      <c r="O1498" s="48"/>
      <c r="P1498" s="249">
        <f>O1498*H1498</f>
        <v>0</v>
      </c>
      <c r="Q1498" s="249">
        <v>0</v>
      </c>
      <c r="R1498" s="249">
        <f>Q1498*H1498</f>
        <v>0</v>
      </c>
      <c r="S1498" s="249">
        <v>0</v>
      </c>
      <c r="T1498" s="250">
        <f>S1498*H1498</f>
        <v>0</v>
      </c>
      <c r="AR1498" s="25" t="s">
        <v>818</v>
      </c>
      <c r="AT1498" s="25" t="s">
        <v>841</v>
      </c>
      <c r="AU1498" s="25" t="s">
        <v>394</v>
      </c>
      <c r="AY1498" s="25" t="s">
        <v>414</v>
      </c>
      <c r="BE1498" s="251">
        <f>IF(N1498="základní",J1498,0)</f>
        <v>0</v>
      </c>
      <c r="BF1498" s="251">
        <f>IF(N1498="snížená",J1498,0)</f>
        <v>0</v>
      </c>
      <c r="BG1498" s="251">
        <f>IF(N1498="zákl. přenesená",J1498,0)</f>
        <v>0</v>
      </c>
      <c r="BH1498" s="251">
        <f>IF(N1498="sníž. přenesená",J1498,0)</f>
        <v>0</v>
      </c>
      <c r="BI1498" s="251">
        <f>IF(N1498="nulová",J1498,0)</f>
        <v>0</v>
      </c>
      <c r="BJ1498" s="25" t="s">
        <v>83</v>
      </c>
      <c r="BK1498" s="251">
        <f>ROUND(I1498*H1498,2)</f>
        <v>0</v>
      </c>
      <c r="BL1498" s="25" t="s">
        <v>690</v>
      </c>
      <c r="BM1498" s="25" t="s">
        <v>8314</v>
      </c>
    </row>
    <row r="1499" s="1" customFormat="1" ht="16.5" customHeight="1">
      <c r="B1499" s="47"/>
      <c r="C1499" s="298" t="s">
        <v>3655</v>
      </c>
      <c r="D1499" s="298" t="s">
        <v>841</v>
      </c>
      <c r="E1499" s="299" t="s">
        <v>8315</v>
      </c>
      <c r="F1499" s="300" t="s">
        <v>8124</v>
      </c>
      <c r="G1499" s="301" t="s">
        <v>4084</v>
      </c>
      <c r="H1499" s="302">
        <v>1</v>
      </c>
      <c r="I1499" s="303"/>
      <c r="J1499" s="304">
        <f>ROUND(I1499*H1499,2)</f>
        <v>0</v>
      </c>
      <c r="K1499" s="300" t="s">
        <v>21</v>
      </c>
      <c r="L1499" s="305"/>
      <c r="M1499" s="306" t="s">
        <v>21</v>
      </c>
      <c r="N1499" s="307" t="s">
        <v>47</v>
      </c>
      <c r="O1499" s="48"/>
      <c r="P1499" s="249">
        <f>O1499*H1499</f>
        <v>0</v>
      </c>
      <c r="Q1499" s="249">
        <v>0</v>
      </c>
      <c r="R1499" s="249">
        <f>Q1499*H1499</f>
        <v>0</v>
      </c>
      <c r="S1499" s="249">
        <v>0</v>
      </c>
      <c r="T1499" s="250">
        <f>S1499*H1499</f>
        <v>0</v>
      </c>
      <c r="AR1499" s="25" t="s">
        <v>818</v>
      </c>
      <c r="AT1499" s="25" t="s">
        <v>841</v>
      </c>
      <c r="AU1499" s="25" t="s">
        <v>394</v>
      </c>
      <c r="AY1499" s="25" t="s">
        <v>414</v>
      </c>
      <c r="BE1499" s="251">
        <f>IF(N1499="základní",J1499,0)</f>
        <v>0</v>
      </c>
      <c r="BF1499" s="251">
        <f>IF(N1499="snížená",J1499,0)</f>
        <v>0</v>
      </c>
      <c r="BG1499" s="251">
        <f>IF(N1499="zákl. přenesená",J1499,0)</f>
        <v>0</v>
      </c>
      <c r="BH1499" s="251">
        <f>IF(N1499="sníž. přenesená",J1499,0)</f>
        <v>0</v>
      </c>
      <c r="BI1499" s="251">
        <f>IF(N1499="nulová",J1499,0)</f>
        <v>0</v>
      </c>
      <c r="BJ1499" s="25" t="s">
        <v>83</v>
      </c>
      <c r="BK1499" s="251">
        <f>ROUND(I1499*H1499,2)</f>
        <v>0</v>
      </c>
      <c r="BL1499" s="25" t="s">
        <v>690</v>
      </c>
      <c r="BM1499" s="25" t="s">
        <v>8316</v>
      </c>
    </row>
    <row r="1500" s="1" customFormat="1" ht="16.5" customHeight="1">
      <c r="B1500" s="47"/>
      <c r="C1500" s="298" t="s">
        <v>3659</v>
      </c>
      <c r="D1500" s="298" t="s">
        <v>841</v>
      </c>
      <c r="E1500" s="299" t="s">
        <v>8317</v>
      </c>
      <c r="F1500" s="300" t="s">
        <v>8318</v>
      </c>
      <c r="G1500" s="301" t="s">
        <v>4084</v>
      </c>
      <c r="H1500" s="302">
        <v>1</v>
      </c>
      <c r="I1500" s="303"/>
      <c r="J1500" s="304">
        <f>ROUND(I1500*H1500,2)</f>
        <v>0</v>
      </c>
      <c r="K1500" s="300" t="s">
        <v>21</v>
      </c>
      <c r="L1500" s="305"/>
      <c r="M1500" s="306" t="s">
        <v>21</v>
      </c>
      <c r="N1500" s="307" t="s">
        <v>47</v>
      </c>
      <c r="O1500" s="48"/>
      <c r="P1500" s="249">
        <f>O1500*H1500</f>
        <v>0</v>
      </c>
      <c r="Q1500" s="249">
        <v>0</v>
      </c>
      <c r="R1500" s="249">
        <f>Q1500*H1500</f>
        <v>0</v>
      </c>
      <c r="S1500" s="249">
        <v>0</v>
      </c>
      <c r="T1500" s="250">
        <f>S1500*H1500</f>
        <v>0</v>
      </c>
      <c r="AR1500" s="25" t="s">
        <v>818</v>
      </c>
      <c r="AT1500" s="25" t="s">
        <v>841</v>
      </c>
      <c r="AU1500" s="25" t="s">
        <v>394</v>
      </c>
      <c r="AY1500" s="25" t="s">
        <v>414</v>
      </c>
      <c r="BE1500" s="251">
        <f>IF(N1500="základní",J1500,0)</f>
        <v>0</v>
      </c>
      <c r="BF1500" s="251">
        <f>IF(N1500="snížená",J1500,0)</f>
        <v>0</v>
      </c>
      <c r="BG1500" s="251">
        <f>IF(N1500="zákl. přenesená",J1500,0)</f>
        <v>0</v>
      </c>
      <c r="BH1500" s="251">
        <f>IF(N1500="sníž. přenesená",J1500,0)</f>
        <v>0</v>
      </c>
      <c r="BI1500" s="251">
        <f>IF(N1500="nulová",J1500,0)</f>
        <v>0</v>
      </c>
      <c r="BJ1500" s="25" t="s">
        <v>83</v>
      </c>
      <c r="BK1500" s="251">
        <f>ROUND(I1500*H1500,2)</f>
        <v>0</v>
      </c>
      <c r="BL1500" s="25" t="s">
        <v>690</v>
      </c>
      <c r="BM1500" s="25" t="s">
        <v>8319</v>
      </c>
    </row>
    <row r="1501" s="1" customFormat="1" ht="16.5" customHeight="1">
      <c r="B1501" s="47"/>
      <c r="C1501" s="298" t="s">
        <v>3668</v>
      </c>
      <c r="D1501" s="298" t="s">
        <v>841</v>
      </c>
      <c r="E1501" s="299" t="s">
        <v>8320</v>
      </c>
      <c r="F1501" s="300" t="s">
        <v>8139</v>
      </c>
      <c r="G1501" s="301" t="s">
        <v>4084</v>
      </c>
      <c r="H1501" s="302">
        <v>3</v>
      </c>
      <c r="I1501" s="303"/>
      <c r="J1501" s="304">
        <f>ROUND(I1501*H1501,2)</f>
        <v>0</v>
      </c>
      <c r="K1501" s="300" t="s">
        <v>21</v>
      </c>
      <c r="L1501" s="305"/>
      <c r="M1501" s="306" t="s">
        <v>21</v>
      </c>
      <c r="N1501" s="307" t="s">
        <v>47</v>
      </c>
      <c r="O1501" s="48"/>
      <c r="P1501" s="249">
        <f>O1501*H1501</f>
        <v>0</v>
      </c>
      <c r="Q1501" s="249">
        <v>0</v>
      </c>
      <c r="R1501" s="249">
        <f>Q1501*H1501</f>
        <v>0</v>
      </c>
      <c r="S1501" s="249">
        <v>0</v>
      </c>
      <c r="T1501" s="250">
        <f>S1501*H1501</f>
        <v>0</v>
      </c>
      <c r="AR1501" s="25" t="s">
        <v>818</v>
      </c>
      <c r="AT1501" s="25" t="s">
        <v>841</v>
      </c>
      <c r="AU1501" s="25" t="s">
        <v>394</v>
      </c>
      <c r="AY1501" s="25" t="s">
        <v>414</v>
      </c>
      <c r="BE1501" s="251">
        <f>IF(N1501="základní",J1501,0)</f>
        <v>0</v>
      </c>
      <c r="BF1501" s="251">
        <f>IF(N1501="snížená",J1501,0)</f>
        <v>0</v>
      </c>
      <c r="BG1501" s="251">
        <f>IF(N1501="zákl. přenesená",J1501,0)</f>
        <v>0</v>
      </c>
      <c r="BH1501" s="251">
        <f>IF(N1501="sníž. přenesená",J1501,0)</f>
        <v>0</v>
      </c>
      <c r="BI1501" s="251">
        <f>IF(N1501="nulová",J1501,0)</f>
        <v>0</v>
      </c>
      <c r="BJ1501" s="25" t="s">
        <v>83</v>
      </c>
      <c r="BK1501" s="251">
        <f>ROUND(I1501*H1501,2)</f>
        <v>0</v>
      </c>
      <c r="BL1501" s="25" t="s">
        <v>690</v>
      </c>
      <c r="BM1501" s="25" t="s">
        <v>8321</v>
      </c>
    </row>
    <row r="1502" s="1" customFormat="1" ht="16.5" customHeight="1">
      <c r="B1502" s="47"/>
      <c r="C1502" s="298" t="s">
        <v>3672</v>
      </c>
      <c r="D1502" s="298" t="s">
        <v>841</v>
      </c>
      <c r="E1502" s="299" t="s">
        <v>8322</v>
      </c>
      <c r="F1502" s="300" t="s">
        <v>8142</v>
      </c>
      <c r="G1502" s="301" t="s">
        <v>4084</v>
      </c>
      <c r="H1502" s="302">
        <v>12</v>
      </c>
      <c r="I1502" s="303"/>
      <c r="J1502" s="304">
        <f>ROUND(I1502*H1502,2)</f>
        <v>0</v>
      </c>
      <c r="K1502" s="300" t="s">
        <v>21</v>
      </c>
      <c r="L1502" s="305"/>
      <c r="M1502" s="306" t="s">
        <v>21</v>
      </c>
      <c r="N1502" s="307" t="s">
        <v>47</v>
      </c>
      <c r="O1502" s="48"/>
      <c r="P1502" s="249">
        <f>O1502*H1502</f>
        <v>0</v>
      </c>
      <c r="Q1502" s="249">
        <v>0</v>
      </c>
      <c r="R1502" s="249">
        <f>Q1502*H1502</f>
        <v>0</v>
      </c>
      <c r="S1502" s="249">
        <v>0</v>
      </c>
      <c r="T1502" s="250">
        <f>S1502*H1502</f>
        <v>0</v>
      </c>
      <c r="AR1502" s="25" t="s">
        <v>818</v>
      </c>
      <c r="AT1502" s="25" t="s">
        <v>841</v>
      </c>
      <c r="AU1502" s="25" t="s">
        <v>394</v>
      </c>
      <c r="AY1502" s="25" t="s">
        <v>414</v>
      </c>
      <c r="BE1502" s="251">
        <f>IF(N1502="základní",J1502,0)</f>
        <v>0</v>
      </c>
      <c r="BF1502" s="251">
        <f>IF(N1502="snížená",J1502,0)</f>
        <v>0</v>
      </c>
      <c r="BG1502" s="251">
        <f>IF(N1502="zákl. přenesená",J1502,0)</f>
        <v>0</v>
      </c>
      <c r="BH1502" s="251">
        <f>IF(N1502="sníž. přenesená",J1502,0)</f>
        <v>0</v>
      </c>
      <c r="BI1502" s="251">
        <f>IF(N1502="nulová",J1502,0)</f>
        <v>0</v>
      </c>
      <c r="BJ1502" s="25" t="s">
        <v>83</v>
      </c>
      <c r="BK1502" s="251">
        <f>ROUND(I1502*H1502,2)</f>
        <v>0</v>
      </c>
      <c r="BL1502" s="25" t="s">
        <v>690</v>
      </c>
      <c r="BM1502" s="25" t="s">
        <v>8323</v>
      </c>
    </row>
    <row r="1503" s="1" customFormat="1" ht="16.5" customHeight="1">
      <c r="B1503" s="47"/>
      <c r="C1503" s="298" t="s">
        <v>3678</v>
      </c>
      <c r="D1503" s="298" t="s">
        <v>841</v>
      </c>
      <c r="E1503" s="299" t="s">
        <v>8324</v>
      </c>
      <c r="F1503" s="300" t="s">
        <v>8325</v>
      </c>
      <c r="G1503" s="301" t="s">
        <v>4084</v>
      </c>
      <c r="H1503" s="302">
        <v>2</v>
      </c>
      <c r="I1503" s="303"/>
      <c r="J1503" s="304">
        <f>ROUND(I1503*H1503,2)</f>
        <v>0</v>
      </c>
      <c r="K1503" s="300" t="s">
        <v>21</v>
      </c>
      <c r="L1503" s="305"/>
      <c r="M1503" s="306" t="s">
        <v>21</v>
      </c>
      <c r="N1503" s="307" t="s">
        <v>47</v>
      </c>
      <c r="O1503" s="48"/>
      <c r="P1503" s="249">
        <f>O1503*H1503</f>
        <v>0</v>
      </c>
      <c r="Q1503" s="249">
        <v>0</v>
      </c>
      <c r="R1503" s="249">
        <f>Q1503*H1503</f>
        <v>0</v>
      </c>
      <c r="S1503" s="249">
        <v>0</v>
      </c>
      <c r="T1503" s="250">
        <f>S1503*H1503</f>
        <v>0</v>
      </c>
      <c r="AR1503" s="25" t="s">
        <v>818</v>
      </c>
      <c r="AT1503" s="25" t="s">
        <v>841</v>
      </c>
      <c r="AU1503" s="25" t="s">
        <v>394</v>
      </c>
      <c r="AY1503" s="25" t="s">
        <v>414</v>
      </c>
      <c r="BE1503" s="251">
        <f>IF(N1503="základní",J1503,0)</f>
        <v>0</v>
      </c>
      <c r="BF1503" s="251">
        <f>IF(N1503="snížená",J1503,0)</f>
        <v>0</v>
      </c>
      <c r="BG1503" s="251">
        <f>IF(N1503="zákl. přenesená",J1503,0)</f>
        <v>0</v>
      </c>
      <c r="BH1503" s="251">
        <f>IF(N1503="sníž. přenesená",J1503,0)</f>
        <v>0</v>
      </c>
      <c r="BI1503" s="251">
        <f>IF(N1503="nulová",J1503,0)</f>
        <v>0</v>
      </c>
      <c r="BJ1503" s="25" t="s">
        <v>83</v>
      </c>
      <c r="BK1503" s="251">
        <f>ROUND(I1503*H1503,2)</f>
        <v>0</v>
      </c>
      <c r="BL1503" s="25" t="s">
        <v>690</v>
      </c>
      <c r="BM1503" s="25" t="s">
        <v>8326</v>
      </c>
    </row>
    <row r="1504" s="1" customFormat="1" ht="16.5" customHeight="1">
      <c r="B1504" s="47"/>
      <c r="C1504" s="298" t="s">
        <v>3685</v>
      </c>
      <c r="D1504" s="298" t="s">
        <v>841</v>
      </c>
      <c r="E1504" s="299" t="s">
        <v>8327</v>
      </c>
      <c r="F1504" s="300" t="s">
        <v>8328</v>
      </c>
      <c r="G1504" s="301" t="s">
        <v>4084</v>
      </c>
      <c r="H1504" s="302">
        <v>1</v>
      </c>
      <c r="I1504" s="303"/>
      <c r="J1504" s="304">
        <f>ROUND(I1504*H1504,2)</f>
        <v>0</v>
      </c>
      <c r="K1504" s="300" t="s">
        <v>21</v>
      </c>
      <c r="L1504" s="305"/>
      <c r="M1504" s="306" t="s">
        <v>21</v>
      </c>
      <c r="N1504" s="307" t="s">
        <v>47</v>
      </c>
      <c r="O1504" s="48"/>
      <c r="P1504" s="249">
        <f>O1504*H1504</f>
        <v>0</v>
      </c>
      <c r="Q1504" s="249">
        <v>0</v>
      </c>
      <c r="R1504" s="249">
        <f>Q1504*H1504</f>
        <v>0</v>
      </c>
      <c r="S1504" s="249">
        <v>0</v>
      </c>
      <c r="T1504" s="250">
        <f>S1504*H1504</f>
        <v>0</v>
      </c>
      <c r="AR1504" s="25" t="s">
        <v>818</v>
      </c>
      <c r="AT1504" s="25" t="s">
        <v>841</v>
      </c>
      <c r="AU1504" s="25" t="s">
        <v>394</v>
      </c>
      <c r="AY1504" s="25" t="s">
        <v>414</v>
      </c>
      <c r="BE1504" s="251">
        <f>IF(N1504="základní",J1504,0)</f>
        <v>0</v>
      </c>
      <c r="BF1504" s="251">
        <f>IF(N1504="snížená",J1504,0)</f>
        <v>0</v>
      </c>
      <c r="BG1504" s="251">
        <f>IF(N1504="zákl. přenesená",J1504,0)</f>
        <v>0</v>
      </c>
      <c r="BH1504" s="251">
        <f>IF(N1504="sníž. přenesená",J1504,0)</f>
        <v>0</v>
      </c>
      <c r="BI1504" s="251">
        <f>IF(N1504="nulová",J1504,0)</f>
        <v>0</v>
      </c>
      <c r="BJ1504" s="25" t="s">
        <v>83</v>
      </c>
      <c r="BK1504" s="251">
        <f>ROUND(I1504*H1504,2)</f>
        <v>0</v>
      </c>
      <c r="BL1504" s="25" t="s">
        <v>690</v>
      </c>
      <c r="BM1504" s="25" t="s">
        <v>8329</v>
      </c>
    </row>
    <row r="1505" s="1" customFormat="1" ht="16.5" customHeight="1">
      <c r="B1505" s="47"/>
      <c r="C1505" s="298" t="s">
        <v>3691</v>
      </c>
      <c r="D1505" s="298" t="s">
        <v>841</v>
      </c>
      <c r="E1505" s="299" t="s">
        <v>8330</v>
      </c>
      <c r="F1505" s="300" t="s">
        <v>8331</v>
      </c>
      <c r="G1505" s="301" t="s">
        <v>4084</v>
      </c>
      <c r="H1505" s="302">
        <v>1</v>
      </c>
      <c r="I1505" s="303"/>
      <c r="J1505" s="304">
        <f>ROUND(I1505*H1505,2)</f>
        <v>0</v>
      </c>
      <c r="K1505" s="300" t="s">
        <v>21</v>
      </c>
      <c r="L1505" s="305"/>
      <c r="M1505" s="306" t="s">
        <v>21</v>
      </c>
      <c r="N1505" s="307" t="s">
        <v>47</v>
      </c>
      <c r="O1505" s="48"/>
      <c r="P1505" s="249">
        <f>O1505*H1505</f>
        <v>0</v>
      </c>
      <c r="Q1505" s="249">
        <v>0</v>
      </c>
      <c r="R1505" s="249">
        <f>Q1505*H1505</f>
        <v>0</v>
      </c>
      <c r="S1505" s="249">
        <v>0</v>
      </c>
      <c r="T1505" s="250">
        <f>S1505*H1505</f>
        <v>0</v>
      </c>
      <c r="AR1505" s="25" t="s">
        <v>818</v>
      </c>
      <c r="AT1505" s="25" t="s">
        <v>841</v>
      </c>
      <c r="AU1505" s="25" t="s">
        <v>394</v>
      </c>
      <c r="AY1505" s="25" t="s">
        <v>414</v>
      </c>
      <c r="BE1505" s="251">
        <f>IF(N1505="základní",J1505,0)</f>
        <v>0</v>
      </c>
      <c r="BF1505" s="251">
        <f>IF(N1505="snížená",J1505,0)</f>
        <v>0</v>
      </c>
      <c r="BG1505" s="251">
        <f>IF(N1505="zákl. přenesená",J1505,0)</f>
        <v>0</v>
      </c>
      <c r="BH1505" s="251">
        <f>IF(N1505="sníž. přenesená",J1505,0)</f>
        <v>0</v>
      </c>
      <c r="BI1505" s="251">
        <f>IF(N1505="nulová",J1505,0)</f>
        <v>0</v>
      </c>
      <c r="BJ1505" s="25" t="s">
        <v>83</v>
      </c>
      <c r="BK1505" s="251">
        <f>ROUND(I1505*H1505,2)</f>
        <v>0</v>
      </c>
      <c r="BL1505" s="25" t="s">
        <v>690</v>
      </c>
      <c r="BM1505" s="25" t="s">
        <v>8332</v>
      </c>
    </row>
    <row r="1506" s="1" customFormat="1" ht="16.5" customHeight="1">
      <c r="B1506" s="47"/>
      <c r="C1506" s="298" t="s">
        <v>3696</v>
      </c>
      <c r="D1506" s="298" t="s">
        <v>841</v>
      </c>
      <c r="E1506" s="299" t="s">
        <v>8333</v>
      </c>
      <c r="F1506" s="300" t="s">
        <v>8334</v>
      </c>
      <c r="G1506" s="301" t="s">
        <v>4084</v>
      </c>
      <c r="H1506" s="302">
        <v>1</v>
      </c>
      <c r="I1506" s="303"/>
      <c r="J1506" s="304">
        <f>ROUND(I1506*H1506,2)</f>
        <v>0</v>
      </c>
      <c r="K1506" s="300" t="s">
        <v>21</v>
      </c>
      <c r="L1506" s="305"/>
      <c r="M1506" s="306" t="s">
        <v>21</v>
      </c>
      <c r="N1506" s="307" t="s">
        <v>47</v>
      </c>
      <c r="O1506" s="48"/>
      <c r="P1506" s="249">
        <f>O1506*H1506</f>
        <v>0</v>
      </c>
      <c r="Q1506" s="249">
        <v>0</v>
      </c>
      <c r="R1506" s="249">
        <f>Q1506*H1506</f>
        <v>0</v>
      </c>
      <c r="S1506" s="249">
        <v>0</v>
      </c>
      <c r="T1506" s="250">
        <f>S1506*H1506</f>
        <v>0</v>
      </c>
      <c r="AR1506" s="25" t="s">
        <v>818</v>
      </c>
      <c r="AT1506" s="25" t="s">
        <v>841</v>
      </c>
      <c r="AU1506" s="25" t="s">
        <v>394</v>
      </c>
      <c r="AY1506" s="25" t="s">
        <v>414</v>
      </c>
      <c r="BE1506" s="251">
        <f>IF(N1506="základní",J1506,0)</f>
        <v>0</v>
      </c>
      <c r="BF1506" s="251">
        <f>IF(N1506="snížená",J1506,0)</f>
        <v>0</v>
      </c>
      <c r="BG1506" s="251">
        <f>IF(N1506="zákl. přenesená",J1506,0)</f>
        <v>0</v>
      </c>
      <c r="BH1506" s="251">
        <f>IF(N1506="sníž. přenesená",J1506,0)</f>
        <v>0</v>
      </c>
      <c r="BI1506" s="251">
        <f>IF(N1506="nulová",J1506,0)</f>
        <v>0</v>
      </c>
      <c r="BJ1506" s="25" t="s">
        <v>83</v>
      </c>
      <c r="BK1506" s="251">
        <f>ROUND(I1506*H1506,2)</f>
        <v>0</v>
      </c>
      <c r="BL1506" s="25" t="s">
        <v>690</v>
      </c>
      <c r="BM1506" s="25" t="s">
        <v>8335</v>
      </c>
    </row>
    <row r="1507" s="1" customFormat="1" ht="16.5" customHeight="1">
      <c r="B1507" s="47"/>
      <c r="C1507" s="298" t="s">
        <v>3701</v>
      </c>
      <c r="D1507" s="298" t="s">
        <v>841</v>
      </c>
      <c r="E1507" s="299" t="s">
        <v>8336</v>
      </c>
      <c r="F1507" s="300" t="s">
        <v>8089</v>
      </c>
      <c r="G1507" s="301" t="s">
        <v>4084</v>
      </c>
      <c r="H1507" s="302">
        <v>56</v>
      </c>
      <c r="I1507" s="303"/>
      <c r="J1507" s="304">
        <f>ROUND(I1507*H1507,2)</f>
        <v>0</v>
      </c>
      <c r="K1507" s="300" t="s">
        <v>21</v>
      </c>
      <c r="L1507" s="305"/>
      <c r="M1507" s="306" t="s">
        <v>21</v>
      </c>
      <c r="N1507" s="307" t="s">
        <v>47</v>
      </c>
      <c r="O1507" s="48"/>
      <c r="P1507" s="249">
        <f>O1507*H1507</f>
        <v>0</v>
      </c>
      <c r="Q1507" s="249">
        <v>0</v>
      </c>
      <c r="R1507" s="249">
        <f>Q1507*H1507</f>
        <v>0</v>
      </c>
      <c r="S1507" s="249">
        <v>0</v>
      </c>
      <c r="T1507" s="250">
        <f>S1507*H1507</f>
        <v>0</v>
      </c>
      <c r="AR1507" s="25" t="s">
        <v>818</v>
      </c>
      <c r="AT1507" s="25" t="s">
        <v>841</v>
      </c>
      <c r="AU1507" s="25" t="s">
        <v>394</v>
      </c>
      <c r="AY1507" s="25" t="s">
        <v>414</v>
      </c>
      <c r="BE1507" s="251">
        <f>IF(N1507="základní",J1507,0)</f>
        <v>0</v>
      </c>
      <c r="BF1507" s="251">
        <f>IF(N1507="snížená",J1507,0)</f>
        <v>0</v>
      </c>
      <c r="BG1507" s="251">
        <f>IF(N1507="zákl. přenesená",J1507,0)</f>
        <v>0</v>
      </c>
      <c r="BH1507" s="251">
        <f>IF(N1507="sníž. přenesená",J1507,0)</f>
        <v>0</v>
      </c>
      <c r="BI1507" s="251">
        <f>IF(N1507="nulová",J1507,0)</f>
        <v>0</v>
      </c>
      <c r="BJ1507" s="25" t="s">
        <v>83</v>
      </c>
      <c r="BK1507" s="251">
        <f>ROUND(I1507*H1507,2)</f>
        <v>0</v>
      </c>
      <c r="BL1507" s="25" t="s">
        <v>690</v>
      </c>
      <c r="BM1507" s="25" t="s">
        <v>8337</v>
      </c>
    </row>
    <row r="1508" s="1" customFormat="1" ht="16.5" customHeight="1">
      <c r="B1508" s="47"/>
      <c r="C1508" s="298" t="s">
        <v>3707</v>
      </c>
      <c r="D1508" s="298" t="s">
        <v>841</v>
      </c>
      <c r="E1508" s="299" t="s">
        <v>8338</v>
      </c>
      <c r="F1508" s="300" t="s">
        <v>8098</v>
      </c>
      <c r="G1508" s="301" t="s">
        <v>4084</v>
      </c>
      <c r="H1508" s="302">
        <v>12</v>
      </c>
      <c r="I1508" s="303"/>
      <c r="J1508" s="304">
        <f>ROUND(I1508*H1508,2)</f>
        <v>0</v>
      </c>
      <c r="K1508" s="300" t="s">
        <v>21</v>
      </c>
      <c r="L1508" s="305"/>
      <c r="M1508" s="306" t="s">
        <v>21</v>
      </c>
      <c r="N1508" s="307" t="s">
        <v>47</v>
      </c>
      <c r="O1508" s="48"/>
      <c r="P1508" s="249">
        <f>O1508*H1508</f>
        <v>0</v>
      </c>
      <c r="Q1508" s="249">
        <v>0</v>
      </c>
      <c r="R1508" s="249">
        <f>Q1508*H1508</f>
        <v>0</v>
      </c>
      <c r="S1508" s="249">
        <v>0</v>
      </c>
      <c r="T1508" s="250">
        <f>S1508*H1508</f>
        <v>0</v>
      </c>
      <c r="AR1508" s="25" t="s">
        <v>818</v>
      </c>
      <c r="AT1508" s="25" t="s">
        <v>841</v>
      </c>
      <c r="AU1508" s="25" t="s">
        <v>394</v>
      </c>
      <c r="AY1508" s="25" t="s">
        <v>414</v>
      </c>
      <c r="BE1508" s="251">
        <f>IF(N1508="základní",J1508,0)</f>
        <v>0</v>
      </c>
      <c r="BF1508" s="251">
        <f>IF(N1508="snížená",J1508,0)</f>
        <v>0</v>
      </c>
      <c r="BG1508" s="251">
        <f>IF(N1508="zákl. přenesená",J1508,0)</f>
        <v>0</v>
      </c>
      <c r="BH1508" s="251">
        <f>IF(N1508="sníž. přenesená",J1508,0)</f>
        <v>0</v>
      </c>
      <c r="BI1508" s="251">
        <f>IF(N1508="nulová",J1508,0)</f>
        <v>0</v>
      </c>
      <c r="BJ1508" s="25" t="s">
        <v>83</v>
      </c>
      <c r="BK1508" s="251">
        <f>ROUND(I1508*H1508,2)</f>
        <v>0</v>
      </c>
      <c r="BL1508" s="25" t="s">
        <v>690</v>
      </c>
      <c r="BM1508" s="25" t="s">
        <v>8339</v>
      </c>
    </row>
    <row r="1509" s="1" customFormat="1" ht="16.5" customHeight="1">
      <c r="B1509" s="47"/>
      <c r="C1509" s="298" t="s">
        <v>3718</v>
      </c>
      <c r="D1509" s="298" t="s">
        <v>841</v>
      </c>
      <c r="E1509" s="299" t="s">
        <v>8340</v>
      </c>
      <c r="F1509" s="300" t="s">
        <v>8110</v>
      </c>
      <c r="G1509" s="301" t="s">
        <v>4084</v>
      </c>
      <c r="H1509" s="302">
        <v>24</v>
      </c>
      <c r="I1509" s="303"/>
      <c r="J1509" s="304">
        <f>ROUND(I1509*H1509,2)</f>
        <v>0</v>
      </c>
      <c r="K1509" s="300" t="s">
        <v>21</v>
      </c>
      <c r="L1509" s="305"/>
      <c r="M1509" s="306" t="s">
        <v>21</v>
      </c>
      <c r="N1509" s="307" t="s">
        <v>47</v>
      </c>
      <c r="O1509" s="48"/>
      <c r="P1509" s="249">
        <f>O1509*H1509</f>
        <v>0</v>
      </c>
      <c r="Q1509" s="249">
        <v>0</v>
      </c>
      <c r="R1509" s="249">
        <f>Q1509*H1509</f>
        <v>0</v>
      </c>
      <c r="S1509" s="249">
        <v>0</v>
      </c>
      <c r="T1509" s="250">
        <f>S1509*H1509</f>
        <v>0</v>
      </c>
      <c r="AR1509" s="25" t="s">
        <v>818</v>
      </c>
      <c r="AT1509" s="25" t="s">
        <v>841</v>
      </c>
      <c r="AU1509" s="25" t="s">
        <v>394</v>
      </c>
      <c r="AY1509" s="25" t="s">
        <v>414</v>
      </c>
      <c r="BE1509" s="251">
        <f>IF(N1509="základní",J1509,0)</f>
        <v>0</v>
      </c>
      <c r="BF1509" s="251">
        <f>IF(N1509="snížená",J1509,0)</f>
        <v>0</v>
      </c>
      <c r="BG1509" s="251">
        <f>IF(N1509="zákl. přenesená",J1509,0)</f>
        <v>0</v>
      </c>
      <c r="BH1509" s="251">
        <f>IF(N1509="sníž. přenesená",J1509,0)</f>
        <v>0</v>
      </c>
      <c r="BI1509" s="251">
        <f>IF(N1509="nulová",J1509,0)</f>
        <v>0</v>
      </c>
      <c r="BJ1509" s="25" t="s">
        <v>83</v>
      </c>
      <c r="BK1509" s="251">
        <f>ROUND(I1509*H1509,2)</f>
        <v>0</v>
      </c>
      <c r="BL1509" s="25" t="s">
        <v>690</v>
      </c>
      <c r="BM1509" s="25" t="s">
        <v>8341</v>
      </c>
    </row>
    <row r="1510" s="11" customFormat="1" ht="22.32" customHeight="1">
      <c r="B1510" s="224"/>
      <c r="C1510" s="225"/>
      <c r="D1510" s="226" t="s">
        <v>75</v>
      </c>
      <c r="E1510" s="238" t="s">
        <v>8342</v>
      </c>
      <c r="F1510" s="238" t="s">
        <v>8343</v>
      </c>
      <c r="G1510" s="225"/>
      <c r="H1510" s="225"/>
      <c r="I1510" s="228"/>
      <c r="J1510" s="239">
        <f>BK1510</f>
        <v>0</v>
      </c>
      <c r="K1510" s="225"/>
      <c r="L1510" s="230"/>
      <c r="M1510" s="231"/>
      <c r="N1510" s="232"/>
      <c r="O1510" s="232"/>
      <c r="P1510" s="233">
        <f>SUM(P1511:P1524)</f>
        <v>0</v>
      </c>
      <c r="Q1510" s="232"/>
      <c r="R1510" s="233">
        <f>SUM(R1511:R1524)</f>
        <v>0</v>
      </c>
      <c r="S1510" s="232"/>
      <c r="T1510" s="234">
        <f>SUM(T1511:T1524)</f>
        <v>0</v>
      </c>
      <c r="AR1510" s="235" t="s">
        <v>86</v>
      </c>
      <c r="AT1510" s="236" t="s">
        <v>75</v>
      </c>
      <c r="AU1510" s="236" t="s">
        <v>86</v>
      </c>
      <c r="AY1510" s="235" t="s">
        <v>414</v>
      </c>
      <c r="BK1510" s="237">
        <f>SUM(BK1511:BK1524)</f>
        <v>0</v>
      </c>
    </row>
    <row r="1511" s="1" customFormat="1" ht="25.5" customHeight="1">
      <c r="B1511" s="47"/>
      <c r="C1511" s="298" t="s">
        <v>3725</v>
      </c>
      <c r="D1511" s="298" t="s">
        <v>841</v>
      </c>
      <c r="E1511" s="299" t="s">
        <v>8344</v>
      </c>
      <c r="F1511" s="300" t="s">
        <v>8307</v>
      </c>
      <c r="G1511" s="301" t="s">
        <v>4084</v>
      </c>
      <c r="H1511" s="302">
        <v>1</v>
      </c>
      <c r="I1511" s="303"/>
      <c r="J1511" s="304">
        <f>ROUND(I1511*H1511,2)</f>
        <v>0</v>
      </c>
      <c r="K1511" s="300" t="s">
        <v>21</v>
      </c>
      <c r="L1511" s="305"/>
      <c r="M1511" s="306" t="s">
        <v>21</v>
      </c>
      <c r="N1511" s="307" t="s">
        <v>47</v>
      </c>
      <c r="O1511" s="48"/>
      <c r="P1511" s="249">
        <f>O1511*H1511</f>
        <v>0</v>
      </c>
      <c r="Q1511" s="249">
        <v>0</v>
      </c>
      <c r="R1511" s="249">
        <f>Q1511*H1511</f>
        <v>0</v>
      </c>
      <c r="S1511" s="249">
        <v>0</v>
      </c>
      <c r="T1511" s="250">
        <f>S1511*H1511</f>
        <v>0</v>
      </c>
      <c r="AR1511" s="25" t="s">
        <v>818</v>
      </c>
      <c r="AT1511" s="25" t="s">
        <v>841</v>
      </c>
      <c r="AU1511" s="25" t="s">
        <v>394</v>
      </c>
      <c r="AY1511" s="25" t="s">
        <v>414</v>
      </c>
      <c r="BE1511" s="251">
        <f>IF(N1511="základní",J1511,0)</f>
        <v>0</v>
      </c>
      <c r="BF1511" s="251">
        <f>IF(N1511="snížená",J1511,0)</f>
        <v>0</v>
      </c>
      <c r="BG1511" s="251">
        <f>IF(N1511="zákl. přenesená",J1511,0)</f>
        <v>0</v>
      </c>
      <c r="BH1511" s="251">
        <f>IF(N1511="sníž. přenesená",J1511,0)</f>
        <v>0</v>
      </c>
      <c r="BI1511" s="251">
        <f>IF(N1511="nulová",J1511,0)</f>
        <v>0</v>
      </c>
      <c r="BJ1511" s="25" t="s">
        <v>83</v>
      </c>
      <c r="BK1511" s="251">
        <f>ROUND(I1511*H1511,2)</f>
        <v>0</v>
      </c>
      <c r="BL1511" s="25" t="s">
        <v>690</v>
      </c>
      <c r="BM1511" s="25" t="s">
        <v>8345</v>
      </c>
    </row>
    <row r="1512" s="1" customFormat="1" ht="16.5" customHeight="1">
      <c r="B1512" s="47"/>
      <c r="C1512" s="298" t="s">
        <v>3730</v>
      </c>
      <c r="D1512" s="298" t="s">
        <v>841</v>
      </c>
      <c r="E1512" s="299" t="s">
        <v>8346</v>
      </c>
      <c r="F1512" s="300" t="s">
        <v>7971</v>
      </c>
      <c r="G1512" s="301" t="s">
        <v>4084</v>
      </c>
      <c r="H1512" s="302">
        <v>1</v>
      </c>
      <c r="I1512" s="303"/>
      <c r="J1512" s="304">
        <f>ROUND(I1512*H1512,2)</f>
        <v>0</v>
      </c>
      <c r="K1512" s="300" t="s">
        <v>21</v>
      </c>
      <c r="L1512" s="305"/>
      <c r="M1512" s="306" t="s">
        <v>21</v>
      </c>
      <c r="N1512" s="307" t="s">
        <v>47</v>
      </c>
      <c r="O1512" s="48"/>
      <c r="P1512" s="249">
        <f>O1512*H1512</f>
        <v>0</v>
      </c>
      <c r="Q1512" s="249">
        <v>0</v>
      </c>
      <c r="R1512" s="249">
        <f>Q1512*H1512</f>
        <v>0</v>
      </c>
      <c r="S1512" s="249">
        <v>0</v>
      </c>
      <c r="T1512" s="250">
        <f>S1512*H1512</f>
        <v>0</v>
      </c>
      <c r="AR1512" s="25" t="s">
        <v>818</v>
      </c>
      <c r="AT1512" s="25" t="s">
        <v>841</v>
      </c>
      <c r="AU1512" s="25" t="s">
        <v>394</v>
      </c>
      <c r="AY1512" s="25" t="s">
        <v>414</v>
      </c>
      <c r="BE1512" s="251">
        <f>IF(N1512="základní",J1512,0)</f>
        <v>0</v>
      </c>
      <c r="BF1512" s="251">
        <f>IF(N1512="snížená",J1512,0)</f>
        <v>0</v>
      </c>
      <c r="BG1512" s="251">
        <f>IF(N1512="zákl. přenesená",J1512,0)</f>
        <v>0</v>
      </c>
      <c r="BH1512" s="251">
        <f>IF(N1512="sníž. přenesená",J1512,0)</f>
        <v>0</v>
      </c>
      <c r="BI1512" s="251">
        <f>IF(N1512="nulová",J1512,0)</f>
        <v>0</v>
      </c>
      <c r="BJ1512" s="25" t="s">
        <v>83</v>
      </c>
      <c r="BK1512" s="251">
        <f>ROUND(I1512*H1512,2)</f>
        <v>0</v>
      </c>
      <c r="BL1512" s="25" t="s">
        <v>690</v>
      </c>
      <c r="BM1512" s="25" t="s">
        <v>8347</v>
      </c>
    </row>
    <row r="1513" s="1" customFormat="1" ht="16.5" customHeight="1">
      <c r="B1513" s="47"/>
      <c r="C1513" s="298" t="s">
        <v>3734</v>
      </c>
      <c r="D1513" s="298" t="s">
        <v>841</v>
      </c>
      <c r="E1513" s="299" t="s">
        <v>8348</v>
      </c>
      <c r="F1513" s="300" t="s">
        <v>7974</v>
      </c>
      <c r="G1513" s="301" t="s">
        <v>4084</v>
      </c>
      <c r="H1513" s="302">
        <v>1</v>
      </c>
      <c r="I1513" s="303"/>
      <c r="J1513" s="304">
        <f>ROUND(I1513*H1513,2)</f>
        <v>0</v>
      </c>
      <c r="K1513" s="300" t="s">
        <v>21</v>
      </c>
      <c r="L1513" s="305"/>
      <c r="M1513" s="306" t="s">
        <v>21</v>
      </c>
      <c r="N1513" s="307" t="s">
        <v>47</v>
      </c>
      <c r="O1513" s="48"/>
      <c r="P1513" s="249">
        <f>O1513*H1513</f>
        <v>0</v>
      </c>
      <c r="Q1513" s="249">
        <v>0</v>
      </c>
      <c r="R1513" s="249">
        <f>Q1513*H1513</f>
        <v>0</v>
      </c>
      <c r="S1513" s="249">
        <v>0</v>
      </c>
      <c r="T1513" s="250">
        <f>S1513*H1513</f>
        <v>0</v>
      </c>
      <c r="AR1513" s="25" t="s">
        <v>818</v>
      </c>
      <c r="AT1513" s="25" t="s">
        <v>841</v>
      </c>
      <c r="AU1513" s="25" t="s">
        <v>394</v>
      </c>
      <c r="AY1513" s="25" t="s">
        <v>414</v>
      </c>
      <c r="BE1513" s="251">
        <f>IF(N1513="základní",J1513,0)</f>
        <v>0</v>
      </c>
      <c r="BF1513" s="251">
        <f>IF(N1513="snížená",J1513,0)</f>
        <v>0</v>
      </c>
      <c r="BG1513" s="251">
        <f>IF(N1513="zákl. přenesená",J1513,0)</f>
        <v>0</v>
      </c>
      <c r="BH1513" s="251">
        <f>IF(N1513="sníž. přenesená",J1513,0)</f>
        <v>0</v>
      </c>
      <c r="BI1513" s="251">
        <f>IF(N1513="nulová",J1513,0)</f>
        <v>0</v>
      </c>
      <c r="BJ1513" s="25" t="s">
        <v>83</v>
      </c>
      <c r="BK1513" s="251">
        <f>ROUND(I1513*H1513,2)</f>
        <v>0</v>
      </c>
      <c r="BL1513" s="25" t="s">
        <v>690</v>
      </c>
      <c r="BM1513" s="25" t="s">
        <v>8349</v>
      </c>
    </row>
    <row r="1514" s="1" customFormat="1" ht="16.5" customHeight="1">
      <c r="B1514" s="47"/>
      <c r="C1514" s="298" t="s">
        <v>3738</v>
      </c>
      <c r="D1514" s="298" t="s">
        <v>841</v>
      </c>
      <c r="E1514" s="299" t="s">
        <v>8350</v>
      </c>
      <c r="F1514" s="300" t="s">
        <v>7977</v>
      </c>
      <c r="G1514" s="301" t="s">
        <v>4084</v>
      </c>
      <c r="H1514" s="302">
        <v>1</v>
      </c>
      <c r="I1514" s="303"/>
      <c r="J1514" s="304">
        <f>ROUND(I1514*H1514,2)</f>
        <v>0</v>
      </c>
      <c r="K1514" s="300" t="s">
        <v>21</v>
      </c>
      <c r="L1514" s="305"/>
      <c r="M1514" s="306" t="s">
        <v>21</v>
      </c>
      <c r="N1514" s="307" t="s">
        <v>47</v>
      </c>
      <c r="O1514" s="48"/>
      <c r="P1514" s="249">
        <f>O1514*H1514</f>
        <v>0</v>
      </c>
      <c r="Q1514" s="249">
        <v>0</v>
      </c>
      <c r="R1514" s="249">
        <f>Q1514*H1514</f>
        <v>0</v>
      </c>
      <c r="S1514" s="249">
        <v>0</v>
      </c>
      <c r="T1514" s="250">
        <f>S1514*H1514</f>
        <v>0</v>
      </c>
      <c r="AR1514" s="25" t="s">
        <v>818</v>
      </c>
      <c r="AT1514" s="25" t="s">
        <v>841</v>
      </c>
      <c r="AU1514" s="25" t="s">
        <v>394</v>
      </c>
      <c r="AY1514" s="25" t="s">
        <v>414</v>
      </c>
      <c r="BE1514" s="251">
        <f>IF(N1514="základní",J1514,0)</f>
        <v>0</v>
      </c>
      <c r="BF1514" s="251">
        <f>IF(N1514="snížená",J1514,0)</f>
        <v>0</v>
      </c>
      <c r="BG1514" s="251">
        <f>IF(N1514="zákl. přenesená",J1514,0)</f>
        <v>0</v>
      </c>
      <c r="BH1514" s="251">
        <f>IF(N1514="sníž. přenesená",J1514,0)</f>
        <v>0</v>
      </c>
      <c r="BI1514" s="251">
        <f>IF(N1514="nulová",J1514,0)</f>
        <v>0</v>
      </c>
      <c r="BJ1514" s="25" t="s">
        <v>83</v>
      </c>
      <c r="BK1514" s="251">
        <f>ROUND(I1514*H1514,2)</f>
        <v>0</v>
      </c>
      <c r="BL1514" s="25" t="s">
        <v>690</v>
      </c>
      <c r="BM1514" s="25" t="s">
        <v>8351</v>
      </c>
    </row>
    <row r="1515" s="1" customFormat="1" ht="16.5" customHeight="1">
      <c r="B1515" s="47"/>
      <c r="C1515" s="298" t="s">
        <v>3742</v>
      </c>
      <c r="D1515" s="298" t="s">
        <v>841</v>
      </c>
      <c r="E1515" s="299" t="s">
        <v>8352</v>
      </c>
      <c r="F1515" s="300" t="s">
        <v>8124</v>
      </c>
      <c r="G1515" s="301" t="s">
        <v>4084</v>
      </c>
      <c r="H1515" s="302">
        <v>1</v>
      </c>
      <c r="I1515" s="303"/>
      <c r="J1515" s="304">
        <f>ROUND(I1515*H1515,2)</f>
        <v>0</v>
      </c>
      <c r="K1515" s="300" t="s">
        <v>21</v>
      </c>
      <c r="L1515" s="305"/>
      <c r="M1515" s="306" t="s">
        <v>21</v>
      </c>
      <c r="N1515" s="307" t="s">
        <v>47</v>
      </c>
      <c r="O1515" s="48"/>
      <c r="P1515" s="249">
        <f>O1515*H1515</f>
        <v>0</v>
      </c>
      <c r="Q1515" s="249">
        <v>0</v>
      </c>
      <c r="R1515" s="249">
        <f>Q1515*H1515</f>
        <v>0</v>
      </c>
      <c r="S1515" s="249">
        <v>0</v>
      </c>
      <c r="T1515" s="250">
        <f>S1515*H1515</f>
        <v>0</v>
      </c>
      <c r="AR1515" s="25" t="s">
        <v>818</v>
      </c>
      <c r="AT1515" s="25" t="s">
        <v>841</v>
      </c>
      <c r="AU1515" s="25" t="s">
        <v>394</v>
      </c>
      <c r="AY1515" s="25" t="s">
        <v>414</v>
      </c>
      <c r="BE1515" s="251">
        <f>IF(N1515="základní",J1515,0)</f>
        <v>0</v>
      </c>
      <c r="BF1515" s="251">
        <f>IF(N1515="snížená",J1515,0)</f>
        <v>0</v>
      </c>
      <c r="BG1515" s="251">
        <f>IF(N1515="zákl. přenesená",J1515,0)</f>
        <v>0</v>
      </c>
      <c r="BH1515" s="251">
        <f>IF(N1515="sníž. přenesená",J1515,0)</f>
        <v>0</v>
      </c>
      <c r="BI1515" s="251">
        <f>IF(N1515="nulová",J1515,0)</f>
        <v>0</v>
      </c>
      <c r="BJ1515" s="25" t="s">
        <v>83</v>
      </c>
      <c r="BK1515" s="251">
        <f>ROUND(I1515*H1515,2)</f>
        <v>0</v>
      </c>
      <c r="BL1515" s="25" t="s">
        <v>690</v>
      </c>
      <c r="BM1515" s="25" t="s">
        <v>8353</v>
      </c>
    </row>
    <row r="1516" s="1" customFormat="1" ht="16.5" customHeight="1">
      <c r="B1516" s="47"/>
      <c r="C1516" s="298" t="s">
        <v>3752</v>
      </c>
      <c r="D1516" s="298" t="s">
        <v>841</v>
      </c>
      <c r="E1516" s="299" t="s">
        <v>8354</v>
      </c>
      <c r="F1516" s="300" t="s">
        <v>8318</v>
      </c>
      <c r="G1516" s="301" t="s">
        <v>4084</v>
      </c>
      <c r="H1516" s="302">
        <v>1</v>
      </c>
      <c r="I1516" s="303"/>
      <c r="J1516" s="304">
        <f>ROUND(I1516*H1516,2)</f>
        <v>0</v>
      </c>
      <c r="K1516" s="300" t="s">
        <v>21</v>
      </c>
      <c r="L1516" s="305"/>
      <c r="M1516" s="306" t="s">
        <v>21</v>
      </c>
      <c r="N1516" s="307" t="s">
        <v>47</v>
      </c>
      <c r="O1516" s="48"/>
      <c r="P1516" s="249">
        <f>O1516*H1516</f>
        <v>0</v>
      </c>
      <c r="Q1516" s="249">
        <v>0</v>
      </c>
      <c r="R1516" s="249">
        <f>Q1516*H1516</f>
        <v>0</v>
      </c>
      <c r="S1516" s="249">
        <v>0</v>
      </c>
      <c r="T1516" s="250">
        <f>S1516*H1516</f>
        <v>0</v>
      </c>
      <c r="AR1516" s="25" t="s">
        <v>818</v>
      </c>
      <c r="AT1516" s="25" t="s">
        <v>841</v>
      </c>
      <c r="AU1516" s="25" t="s">
        <v>394</v>
      </c>
      <c r="AY1516" s="25" t="s">
        <v>414</v>
      </c>
      <c r="BE1516" s="251">
        <f>IF(N1516="základní",J1516,0)</f>
        <v>0</v>
      </c>
      <c r="BF1516" s="251">
        <f>IF(N1516="snížená",J1516,0)</f>
        <v>0</v>
      </c>
      <c r="BG1516" s="251">
        <f>IF(N1516="zákl. přenesená",J1516,0)</f>
        <v>0</v>
      </c>
      <c r="BH1516" s="251">
        <f>IF(N1516="sníž. přenesená",J1516,0)</f>
        <v>0</v>
      </c>
      <c r="BI1516" s="251">
        <f>IF(N1516="nulová",J1516,0)</f>
        <v>0</v>
      </c>
      <c r="BJ1516" s="25" t="s">
        <v>83</v>
      </c>
      <c r="BK1516" s="251">
        <f>ROUND(I1516*H1516,2)</f>
        <v>0</v>
      </c>
      <c r="BL1516" s="25" t="s">
        <v>690</v>
      </c>
      <c r="BM1516" s="25" t="s">
        <v>8355</v>
      </c>
    </row>
    <row r="1517" s="1" customFormat="1" ht="16.5" customHeight="1">
      <c r="B1517" s="47"/>
      <c r="C1517" s="298" t="s">
        <v>3759</v>
      </c>
      <c r="D1517" s="298" t="s">
        <v>841</v>
      </c>
      <c r="E1517" s="299" t="s">
        <v>8356</v>
      </c>
      <c r="F1517" s="300" t="s">
        <v>8139</v>
      </c>
      <c r="G1517" s="301" t="s">
        <v>4084</v>
      </c>
      <c r="H1517" s="302">
        <v>3</v>
      </c>
      <c r="I1517" s="303"/>
      <c r="J1517" s="304">
        <f>ROUND(I1517*H1517,2)</f>
        <v>0</v>
      </c>
      <c r="K1517" s="300" t="s">
        <v>21</v>
      </c>
      <c r="L1517" s="305"/>
      <c r="M1517" s="306" t="s">
        <v>21</v>
      </c>
      <c r="N1517" s="307" t="s">
        <v>47</v>
      </c>
      <c r="O1517" s="48"/>
      <c r="P1517" s="249">
        <f>O1517*H1517</f>
        <v>0</v>
      </c>
      <c r="Q1517" s="249">
        <v>0</v>
      </c>
      <c r="R1517" s="249">
        <f>Q1517*H1517</f>
        <v>0</v>
      </c>
      <c r="S1517" s="249">
        <v>0</v>
      </c>
      <c r="T1517" s="250">
        <f>S1517*H1517</f>
        <v>0</v>
      </c>
      <c r="AR1517" s="25" t="s">
        <v>818</v>
      </c>
      <c r="AT1517" s="25" t="s">
        <v>841</v>
      </c>
      <c r="AU1517" s="25" t="s">
        <v>394</v>
      </c>
      <c r="AY1517" s="25" t="s">
        <v>414</v>
      </c>
      <c r="BE1517" s="251">
        <f>IF(N1517="základní",J1517,0)</f>
        <v>0</v>
      </c>
      <c r="BF1517" s="251">
        <f>IF(N1517="snížená",J1517,0)</f>
        <v>0</v>
      </c>
      <c r="BG1517" s="251">
        <f>IF(N1517="zákl. přenesená",J1517,0)</f>
        <v>0</v>
      </c>
      <c r="BH1517" s="251">
        <f>IF(N1517="sníž. přenesená",J1517,0)</f>
        <v>0</v>
      </c>
      <c r="BI1517" s="251">
        <f>IF(N1517="nulová",J1517,0)</f>
        <v>0</v>
      </c>
      <c r="BJ1517" s="25" t="s">
        <v>83</v>
      </c>
      <c r="BK1517" s="251">
        <f>ROUND(I1517*H1517,2)</f>
        <v>0</v>
      </c>
      <c r="BL1517" s="25" t="s">
        <v>690</v>
      </c>
      <c r="BM1517" s="25" t="s">
        <v>8357</v>
      </c>
    </row>
    <row r="1518" s="1" customFormat="1" ht="16.5" customHeight="1">
      <c r="B1518" s="47"/>
      <c r="C1518" s="298" t="s">
        <v>3765</v>
      </c>
      <c r="D1518" s="298" t="s">
        <v>841</v>
      </c>
      <c r="E1518" s="299" t="s">
        <v>8358</v>
      </c>
      <c r="F1518" s="300" t="s">
        <v>8142</v>
      </c>
      <c r="G1518" s="301" t="s">
        <v>4084</v>
      </c>
      <c r="H1518" s="302">
        <v>4</v>
      </c>
      <c r="I1518" s="303"/>
      <c r="J1518" s="304">
        <f>ROUND(I1518*H1518,2)</f>
        <v>0</v>
      </c>
      <c r="K1518" s="300" t="s">
        <v>21</v>
      </c>
      <c r="L1518" s="305"/>
      <c r="M1518" s="306" t="s">
        <v>21</v>
      </c>
      <c r="N1518" s="307" t="s">
        <v>47</v>
      </c>
      <c r="O1518" s="48"/>
      <c r="P1518" s="249">
        <f>O1518*H1518</f>
        <v>0</v>
      </c>
      <c r="Q1518" s="249">
        <v>0</v>
      </c>
      <c r="R1518" s="249">
        <f>Q1518*H1518</f>
        <v>0</v>
      </c>
      <c r="S1518" s="249">
        <v>0</v>
      </c>
      <c r="T1518" s="250">
        <f>S1518*H1518</f>
        <v>0</v>
      </c>
      <c r="AR1518" s="25" t="s">
        <v>818</v>
      </c>
      <c r="AT1518" s="25" t="s">
        <v>841</v>
      </c>
      <c r="AU1518" s="25" t="s">
        <v>394</v>
      </c>
      <c r="AY1518" s="25" t="s">
        <v>414</v>
      </c>
      <c r="BE1518" s="251">
        <f>IF(N1518="základní",J1518,0)</f>
        <v>0</v>
      </c>
      <c r="BF1518" s="251">
        <f>IF(N1518="snížená",J1518,0)</f>
        <v>0</v>
      </c>
      <c r="BG1518" s="251">
        <f>IF(N1518="zákl. přenesená",J1518,0)</f>
        <v>0</v>
      </c>
      <c r="BH1518" s="251">
        <f>IF(N1518="sníž. přenesená",J1518,0)</f>
        <v>0</v>
      </c>
      <c r="BI1518" s="251">
        <f>IF(N1518="nulová",J1518,0)</f>
        <v>0</v>
      </c>
      <c r="BJ1518" s="25" t="s">
        <v>83</v>
      </c>
      <c r="BK1518" s="251">
        <f>ROUND(I1518*H1518,2)</f>
        <v>0</v>
      </c>
      <c r="BL1518" s="25" t="s">
        <v>690</v>
      </c>
      <c r="BM1518" s="25" t="s">
        <v>8359</v>
      </c>
    </row>
    <row r="1519" s="1" customFormat="1" ht="16.5" customHeight="1">
      <c r="B1519" s="47"/>
      <c r="C1519" s="298" t="s">
        <v>3771</v>
      </c>
      <c r="D1519" s="298" t="s">
        <v>841</v>
      </c>
      <c r="E1519" s="299" t="s">
        <v>8360</v>
      </c>
      <c r="F1519" s="300" t="s">
        <v>8325</v>
      </c>
      <c r="G1519" s="301" t="s">
        <v>4084</v>
      </c>
      <c r="H1519" s="302">
        <v>2</v>
      </c>
      <c r="I1519" s="303"/>
      <c r="J1519" s="304">
        <f>ROUND(I1519*H1519,2)</f>
        <v>0</v>
      </c>
      <c r="K1519" s="300" t="s">
        <v>21</v>
      </c>
      <c r="L1519" s="305"/>
      <c r="M1519" s="306" t="s">
        <v>21</v>
      </c>
      <c r="N1519" s="307" t="s">
        <v>47</v>
      </c>
      <c r="O1519" s="48"/>
      <c r="P1519" s="249">
        <f>O1519*H1519</f>
        <v>0</v>
      </c>
      <c r="Q1519" s="249">
        <v>0</v>
      </c>
      <c r="R1519" s="249">
        <f>Q1519*H1519</f>
        <v>0</v>
      </c>
      <c r="S1519" s="249">
        <v>0</v>
      </c>
      <c r="T1519" s="250">
        <f>S1519*H1519</f>
        <v>0</v>
      </c>
      <c r="AR1519" s="25" t="s">
        <v>818</v>
      </c>
      <c r="AT1519" s="25" t="s">
        <v>841</v>
      </c>
      <c r="AU1519" s="25" t="s">
        <v>394</v>
      </c>
      <c r="AY1519" s="25" t="s">
        <v>414</v>
      </c>
      <c r="BE1519" s="251">
        <f>IF(N1519="základní",J1519,0)</f>
        <v>0</v>
      </c>
      <c r="BF1519" s="251">
        <f>IF(N1519="snížená",J1519,0)</f>
        <v>0</v>
      </c>
      <c r="BG1519" s="251">
        <f>IF(N1519="zákl. přenesená",J1519,0)</f>
        <v>0</v>
      </c>
      <c r="BH1519" s="251">
        <f>IF(N1519="sníž. přenesená",J1519,0)</f>
        <v>0</v>
      </c>
      <c r="BI1519" s="251">
        <f>IF(N1519="nulová",J1519,0)</f>
        <v>0</v>
      </c>
      <c r="BJ1519" s="25" t="s">
        <v>83</v>
      </c>
      <c r="BK1519" s="251">
        <f>ROUND(I1519*H1519,2)</f>
        <v>0</v>
      </c>
      <c r="BL1519" s="25" t="s">
        <v>690</v>
      </c>
      <c r="BM1519" s="25" t="s">
        <v>8361</v>
      </c>
    </row>
    <row r="1520" s="1" customFormat="1" ht="16.5" customHeight="1">
      <c r="B1520" s="47"/>
      <c r="C1520" s="298" t="s">
        <v>3778</v>
      </c>
      <c r="D1520" s="298" t="s">
        <v>841</v>
      </c>
      <c r="E1520" s="299" t="s">
        <v>8362</v>
      </c>
      <c r="F1520" s="300" t="s">
        <v>8328</v>
      </c>
      <c r="G1520" s="301" t="s">
        <v>4084</v>
      </c>
      <c r="H1520" s="302">
        <v>1</v>
      </c>
      <c r="I1520" s="303"/>
      <c r="J1520" s="304">
        <f>ROUND(I1520*H1520,2)</f>
        <v>0</v>
      </c>
      <c r="K1520" s="300" t="s">
        <v>21</v>
      </c>
      <c r="L1520" s="305"/>
      <c r="M1520" s="306" t="s">
        <v>21</v>
      </c>
      <c r="N1520" s="307" t="s">
        <v>47</v>
      </c>
      <c r="O1520" s="48"/>
      <c r="P1520" s="249">
        <f>O1520*H1520</f>
        <v>0</v>
      </c>
      <c r="Q1520" s="249">
        <v>0</v>
      </c>
      <c r="R1520" s="249">
        <f>Q1520*H1520</f>
        <v>0</v>
      </c>
      <c r="S1520" s="249">
        <v>0</v>
      </c>
      <c r="T1520" s="250">
        <f>S1520*H1520</f>
        <v>0</v>
      </c>
      <c r="AR1520" s="25" t="s">
        <v>818</v>
      </c>
      <c r="AT1520" s="25" t="s">
        <v>841</v>
      </c>
      <c r="AU1520" s="25" t="s">
        <v>394</v>
      </c>
      <c r="AY1520" s="25" t="s">
        <v>414</v>
      </c>
      <c r="BE1520" s="251">
        <f>IF(N1520="základní",J1520,0)</f>
        <v>0</v>
      </c>
      <c r="BF1520" s="251">
        <f>IF(N1520="snížená",J1520,0)</f>
        <v>0</v>
      </c>
      <c r="BG1520" s="251">
        <f>IF(N1520="zákl. přenesená",J1520,0)</f>
        <v>0</v>
      </c>
      <c r="BH1520" s="251">
        <f>IF(N1520="sníž. přenesená",J1520,0)</f>
        <v>0</v>
      </c>
      <c r="BI1520" s="251">
        <f>IF(N1520="nulová",J1520,0)</f>
        <v>0</v>
      </c>
      <c r="BJ1520" s="25" t="s">
        <v>83</v>
      </c>
      <c r="BK1520" s="251">
        <f>ROUND(I1520*H1520,2)</f>
        <v>0</v>
      </c>
      <c r="BL1520" s="25" t="s">
        <v>690</v>
      </c>
      <c r="BM1520" s="25" t="s">
        <v>8363</v>
      </c>
    </row>
    <row r="1521" s="1" customFormat="1" ht="16.5" customHeight="1">
      <c r="B1521" s="47"/>
      <c r="C1521" s="298" t="s">
        <v>3787</v>
      </c>
      <c r="D1521" s="298" t="s">
        <v>841</v>
      </c>
      <c r="E1521" s="299" t="s">
        <v>8364</v>
      </c>
      <c r="F1521" s="300" t="s">
        <v>8334</v>
      </c>
      <c r="G1521" s="301" t="s">
        <v>4084</v>
      </c>
      <c r="H1521" s="302">
        <v>1</v>
      </c>
      <c r="I1521" s="303"/>
      <c r="J1521" s="304">
        <f>ROUND(I1521*H1521,2)</f>
        <v>0</v>
      </c>
      <c r="K1521" s="300" t="s">
        <v>21</v>
      </c>
      <c r="L1521" s="305"/>
      <c r="M1521" s="306" t="s">
        <v>21</v>
      </c>
      <c r="N1521" s="307" t="s">
        <v>47</v>
      </c>
      <c r="O1521" s="48"/>
      <c r="P1521" s="249">
        <f>O1521*H1521</f>
        <v>0</v>
      </c>
      <c r="Q1521" s="249">
        <v>0</v>
      </c>
      <c r="R1521" s="249">
        <f>Q1521*H1521</f>
        <v>0</v>
      </c>
      <c r="S1521" s="249">
        <v>0</v>
      </c>
      <c r="T1521" s="250">
        <f>S1521*H1521</f>
        <v>0</v>
      </c>
      <c r="AR1521" s="25" t="s">
        <v>818</v>
      </c>
      <c r="AT1521" s="25" t="s">
        <v>841</v>
      </c>
      <c r="AU1521" s="25" t="s">
        <v>394</v>
      </c>
      <c r="AY1521" s="25" t="s">
        <v>414</v>
      </c>
      <c r="BE1521" s="251">
        <f>IF(N1521="základní",J1521,0)</f>
        <v>0</v>
      </c>
      <c r="BF1521" s="251">
        <f>IF(N1521="snížená",J1521,0)</f>
        <v>0</v>
      </c>
      <c r="BG1521" s="251">
        <f>IF(N1521="zákl. přenesená",J1521,0)</f>
        <v>0</v>
      </c>
      <c r="BH1521" s="251">
        <f>IF(N1521="sníž. přenesená",J1521,0)</f>
        <v>0</v>
      </c>
      <c r="BI1521" s="251">
        <f>IF(N1521="nulová",J1521,0)</f>
        <v>0</v>
      </c>
      <c r="BJ1521" s="25" t="s">
        <v>83</v>
      </c>
      <c r="BK1521" s="251">
        <f>ROUND(I1521*H1521,2)</f>
        <v>0</v>
      </c>
      <c r="BL1521" s="25" t="s">
        <v>690</v>
      </c>
      <c r="BM1521" s="25" t="s">
        <v>8365</v>
      </c>
    </row>
    <row r="1522" s="1" customFormat="1" ht="16.5" customHeight="1">
      <c r="B1522" s="47"/>
      <c r="C1522" s="298" t="s">
        <v>3792</v>
      </c>
      <c r="D1522" s="298" t="s">
        <v>841</v>
      </c>
      <c r="E1522" s="299" t="s">
        <v>8366</v>
      </c>
      <c r="F1522" s="300" t="s">
        <v>8089</v>
      </c>
      <c r="G1522" s="301" t="s">
        <v>4084</v>
      </c>
      <c r="H1522" s="302">
        <v>16</v>
      </c>
      <c r="I1522" s="303"/>
      <c r="J1522" s="304">
        <f>ROUND(I1522*H1522,2)</f>
        <v>0</v>
      </c>
      <c r="K1522" s="300" t="s">
        <v>21</v>
      </c>
      <c r="L1522" s="305"/>
      <c r="M1522" s="306" t="s">
        <v>21</v>
      </c>
      <c r="N1522" s="307" t="s">
        <v>47</v>
      </c>
      <c r="O1522" s="48"/>
      <c r="P1522" s="249">
        <f>O1522*H1522</f>
        <v>0</v>
      </c>
      <c r="Q1522" s="249">
        <v>0</v>
      </c>
      <c r="R1522" s="249">
        <f>Q1522*H1522</f>
        <v>0</v>
      </c>
      <c r="S1522" s="249">
        <v>0</v>
      </c>
      <c r="T1522" s="250">
        <f>S1522*H1522</f>
        <v>0</v>
      </c>
      <c r="AR1522" s="25" t="s">
        <v>818</v>
      </c>
      <c r="AT1522" s="25" t="s">
        <v>841</v>
      </c>
      <c r="AU1522" s="25" t="s">
        <v>394</v>
      </c>
      <c r="AY1522" s="25" t="s">
        <v>414</v>
      </c>
      <c r="BE1522" s="251">
        <f>IF(N1522="základní",J1522,0)</f>
        <v>0</v>
      </c>
      <c r="BF1522" s="251">
        <f>IF(N1522="snížená",J1522,0)</f>
        <v>0</v>
      </c>
      <c r="BG1522" s="251">
        <f>IF(N1522="zákl. přenesená",J1522,0)</f>
        <v>0</v>
      </c>
      <c r="BH1522" s="251">
        <f>IF(N1522="sníž. přenesená",J1522,0)</f>
        <v>0</v>
      </c>
      <c r="BI1522" s="251">
        <f>IF(N1522="nulová",J1522,0)</f>
        <v>0</v>
      </c>
      <c r="BJ1522" s="25" t="s">
        <v>83</v>
      </c>
      <c r="BK1522" s="251">
        <f>ROUND(I1522*H1522,2)</f>
        <v>0</v>
      </c>
      <c r="BL1522" s="25" t="s">
        <v>690</v>
      </c>
      <c r="BM1522" s="25" t="s">
        <v>8367</v>
      </c>
    </row>
    <row r="1523" s="1" customFormat="1" ht="16.5" customHeight="1">
      <c r="B1523" s="47"/>
      <c r="C1523" s="298" t="s">
        <v>3796</v>
      </c>
      <c r="D1523" s="298" t="s">
        <v>841</v>
      </c>
      <c r="E1523" s="299" t="s">
        <v>8368</v>
      </c>
      <c r="F1523" s="300" t="s">
        <v>8098</v>
      </c>
      <c r="G1523" s="301" t="s">
        <v>4084</v>
      </c>
      <c r="H1523" s="302">
        <v>3</v>
      </c>
      <c r="I1523" s="303"/>
      <c r="J1523" s="304">
        <f>ROUND(I1523*H1523,2)</f>
        <v>0</v>
      </c>
      <c r="K1523" s="300" t="s">
        <v>21</v>
      </c>
      <c r="L1523" s="305"/>
      <c r="M1523" s="306" t="s">
        <v>21</v>
      </c>
      <c r="N1523" s="307" t="s">
        <v>47</v>
      </c>
      <c r="O1523" s="48"/>
      <c r="P1523" s="249">
        <f>O1523*H1523</f>
        <v>0</v>
      </c>
      <c r="Q1523" s="249">
        <v>0</v>
      </c>
      <c r="R1523" s="249">
        <f>Q1523*H1523</f>
        <v>0</v>
      </c>
      <c r="S1523" s="249">
        <v>0</v>
      </c>
      <c r="T1523" s="250">
        <f>S1523*H1523</f>
        <v>0</v>
      </c>
      <c r="AR1523" s="25" t="s">
        <v>818</v>
      </c>
      <c r="AT1523" s="25" t="s">
        <v>841</v>
      </c>
      <c r="AU1523" s="25" t="s">
        <v>394</v>
      </c>
      <c r="AY1523" s="25" t="s">
        <v>414</v>
      </c>
      <c r="BE1523" s="251">
        <f>IF(N1523="základní",J1523,0)</f>
        <v>0</v>
      </c>
      <c r="BF1523" s="251">
        <f>IF(N1523="snížená",J1523,0)</f>
        <v>0</v>
      </c>
      <c r="BG1523" s="251">
        <f>IF(N1523="zákl. přenesená",J1523,0)</f>
        <v>0</v>
      </c>
      <c r="BH1523" s="251">
        <f>IF(N1523="sníž. přenesená",J1523,0)</f>
        <v>0</v>
      </c>
      <c r="BI1523" s="251">
        <f>IF(N1523="nulová",J1523,0)</f>
        <v>0</v>
      </c>
      <c r="BJ1523" s="25" t="s">
        <v>83</v>
      </c>
      <c r="BK1523" s="251">
        <f>ROUND(I1523*H1523,2)</f>
        <v>0</v>
      </c>
      <c r="BL1523" s="25" t="s">
        <v>690</v>
      </c>
      <c r="BM1523" s="25" t="s">
        <v>8369</v>
      </c>
    </row>
    <row r="1524" s="1" customFormat="1" ht="16.5" customHeight="1">
      <c r="B1524" s="47"/>
      <c r="C1524" s="298" t="s">
        <v>3802</v>
      </c>
      <c r="D1524" s="298" t="s">
        <v>841</v>
      </c>
      <c r="E1524" s="299" t="s">
        <v>8370</v>
      </c>
      <c r="F1524" s="300" t="s">
        <v>8110</v>
      </c>
      <c r="G1524" s="301" t="s">
        <v>4084</v>
      </c>
      <c r="H1524" s="302">
        <v>14</v>
      </c>
      <c r="I1524" s="303"/>
      <c r="J1524" s="304">
        <f>ROUND(I1524*H1524,2)</f>
        <v>0</v>
      </c>
      <c r="K1524" s="300" t="s">
        <v>21</v>
      </c>
      <c r="L1524" s="305"/>
      <c r="M1524" s="306" t="s">
        <v>21</v>
      </c>
      <c r="N1524" s="307" t="s">
        <v>47</v>
      </c>
      <c r="O1524" s="48"/>
      <c r="P1524" s="249">
        <f>O1524*H1524</f>
        <v>0</v>
      </c>
      <c r="Q1524" s="249">
        <v>0</v>
      </c>
      <c r="R1524" s="249">
        <f>Q1524*H1524</f>
        <v>0</v>
      </c>
      <c r="S1524" s="249">
        <v>0</v>
      </c>
      <c r="T1524" s="250">
        <f>S1524*H1524</f>
        <v>0</v>
      </c>
      <c r="AR1524" s="25" t="s">
        <v>818</v>
      </c>
      <c r="AT1524" s="25" t="s">
        <v>841</v>
      </c>
      <c r="AU1524" s="25" t="s">
        <v>394</v>
      </c>
      <c r="AY1524" s="25" t="s">
        <v>414</v>
      </c>
      <c r="BE1524" s="251">
        <f>IF(N1524="základní",J1524,0)</f>
        <v>0</v>
      </c>
      <c r="BF1524" s="251">
        <f>IF(N1524="snížená",J1524,0)</f>
        <v>0</v>
      </c>
      <c r="BG1524" s="251">
        <f>IF(N1524="zákl. přenesená",J1524,0)</f>
        <v>0</v>
      </c>
      <c r="BH1524" s="251">
        <f>IF(N1524="sníž. přenesená",J1524,0)</f>
        <v>0</v>
      </c>
      <c r="BI1524" s="251">
        <f>IF(N1524="nulová",J1524,0)</f>
        <v>0</v>
      </c>
      <c r="BJ1524" s="25" t="s">
        <v>83</v>
      </c>
      <c r="BK1524" s="251">
        <f>ROUND(I1524*H1524,2)</f>
        <v>0</v>
      </c>
      <c r="BL1524" s="25" t="s">
        <v>690</v>
      </c>
      <c r="BM1524" s="25" t="s">
        <v>8371</v>
      </c>
    </row>
    <row r="1525" s="11" customFormat="1" ht="22.32" customHeight="1">
      <c r="B1525" s="224"/>
      <c r="C1525" s="225"/>
      <c r="D1525" s="226" t="s">
        <v>75</v>
      </c>
      <c r="E1525" s="238" t="s">
        <v>8372</v>
      </c>
      <c r="F1525" s="238" t="s">
        <v>8373</v>
      </c>
      <c r="G1525" s="225"/>
      <c r="H1525" s="225"/>
      <c r="I1525" s="228"/>
      <c r="J1525" s="239">
        <f>BK1525</f>
        <v>0</v>
      </c>
      <c r="K1525" s="225"/>
      <c r="L1525" s="230"/>
      <c r="M1525" s="231"/>
      <c r="N1525" s="232"/>
      <c r="O1525" s="232"/>
      <c r="P1525" s="233">
        <f>SUM(P1526:P1532)</f>
        <v>0</v>
      </c>
      <c r="Q1525" s="232"/>
      <c r="R1525" s="233">
        <f>SUM(R1526:R1532)</f>
        <v>0</v>
      </c>
      <c r="S1525" s="232"/>
      <c r="T1525" s="234">
        <f>SUM(T1526:T1532)</f>
        <v>0</v>
      </c>
      <c r="AR1525" s="235" t="s">
        <v>86</v>
      </c>
      <c r="AT1525" s="236" t="s">
        <v>75</v>
      </c>
      <c r="AU1525" s="236" t="s">
        <v>86</v>
      </c>
      <c r="AY1525" s="235" t="s">
        <v>414</v>
      </c>
      <c r="BK1525" s="237">
        <f>SUM(BK1526:BK1532)</f>
        <v>0</v>
      </c>
    </row>
    <row r="1526" s="1" customFormat="1" ht="25.5" customHeight="1">
      <c r="B1526" s="47"/>
      <c r="C1526" s="298" t="s">
        <v>3810</v>
      </c>
      <c r="D1526" s="298" t="s">
        <v>841</v>
      </c>
      <c r="E1526" s="299" t="s">
        <v>8374</v>
      </c>
      <c r="F1526" s="300" t="s">
        <v>8375</v>
      </c>
      <c r="G1526" s="301" t="s">
        <v>4084</v>
      </c>
      <c r="H1526" s="302">
        <v>1</v>
      </c>
      <c r="I1526" s="303"/>
      <c r="J1526" s="304">
        <f>ROUND(I1526*H1526,2)</f>
        <v>0</v>
      </c>
      <c r="K1526" s="300" t="s">
        <v>21</v>
      </c>
      <c r="L1526" s="305"/>
      <c r="M1526" s="306" t="s">
        <v>21</v>
      </c>
      <c r="N1526" s="307" t="s">
        <v>47</v>
      </c>
      <c r="O1526" s="48"/>
      <c r="P1526" s="249">
        <f>O1526*H1526</f>
        <v>0</v>
      </c>
      <c r="Q1526" s="249">
        <v>0</v>
      </c>
      <c r="R1526" s="249">
        <f>Q1526*H1526</f>
        <v>0</v>
      </c>
      <c r="S1526" s="249">
        <v>0</v>
      </c>
      <c r="T1526" s="250">
        <f>S1526*H1526</f>
        <v>0</v>
      </c>
      <c r="AR1526" s="25" t="s">
        <v>818</v>
      </c>
      <c r="AT1526" s="25" t="s">
        <v>841</v>
      </c>
      <c r="AU1526" s="25" t="s">
        <v>394</v>
      </c>
      <c r="AY1526" s="25" t="s">
        <v>414</v>
      </c>
      <c r="BE1526" s="251">
        <f>IF(N1526="základní",J1526,0)</f>
        <v>0</v>
      </c>
      <c r="BF1526" s="251">
        <f>IF(N1526="snížená",J1526,0)</f>
        <v>0</v>
      </c>
      <c r="BG1526" s="251">
        <f>IF(N1526="zákl. přenesená",J1526,0)</f>
        <v>0</v>
      </c>
      <c r="BH1526" s="251">
        <f>IF(N1526="sníž. přenesená",J1526,0)</f>
        <v>0</v>
      </c>
      <c r="BI1526" s="251">
        <f>IF(N1526="nulová",J1526,0)</f>
        <v>0</v>
      </c>
      <c r="BJ1526" s="25" t="s">
        <v>83</v>
      </c>
      <c r="BK1526" s="251">
        <f>ROUND(I1526*H1526,2)</f>
        <v>0</v>
      </c>
      <c r="BL1526" s="25" t="s">
        <v>690</v>
      </c>
      <c r="BM1526" s="25" t="s">
        <v>8376</v>
      </c>
    </row>
    <row r="1527" s="1" customFormat="1" ht="16.5" customHeight="1">
      <c r="B1527" s="47"/>
      <c r="C1527" s="298" t="s">
        <v>3853</v>
      </c>
      <c r="D1527" s="298" t="s">
        <v>841</v>
      </c>
      <c r="E1527" s="299" t="s">
        <v>8377</v>
      </c>
      <c r="F1527" s="300" t="s">
        <v>7971</v>
      </c>
      <c r="G1527" s="301" t="s">
        <v>4084</v>
      </c>
      <c r="H1527" s="302">
        <v>1</v>
      </c>
      <c r="I1527" s="303"/>
      <c r="J1527" s="304">
        <f>ROUND(I1527*H1527,2)</f>
        <v>0</v>
      </c>
      <c r="K1527" s="300" t="s">
        <v>21</v>
      </c>
      <c r="L1527" s="305"/>
      <c r="M1527" s="306" t="s">
        <v>21</v>
      </c>
      <c r="N1527" s="307" t="s">
        <v>47</v>
      </c>
      <c r="O1527" s="48"/>
      <c r="P1527" s="249">
        <f>O1527*H1527</f>
        <v>0</v>
      </c>
      <c r="Q1527" s="249">
        <v>0</v>
      </c>
      <c r="R1527" s="249">
        <f>Q1527*H1527</f>
        <v>0</v>
      </c>
      <c r="S1527" s="249">
        <v>0</v>
      </c>
      <c r="T1527" s="250">
        <f>S1527*H1527</f>
        <v>0</v>
      </c>
      <c r="AR1527" s="25" t="s">
        <v>818</v>
      </c>
      <c r="AT1527" s="25" t="s">
        <v>841</v>
      </c>
      <c r="AU1527" s="25" t="s">
        <v>394</v>
      </c>
      <c r="AY1527" s="25" t="s">
        <v>414</v>
      </c>
      <c r="BE1527" s="251">
        <f>IF(N1527="základní",J1527,0)</f>
        <v>0</v>
      </c>
      <c r="BF1527" s="251">
        <f>IF(N1527="snížená",J1527,0)</f>
        <v>0</v>
      </c>
      <c r="BG1527" s="251">
        <f>IF(N1527="zákl. přenesená",J1527,0)</f>
        <v>0</v>
      </c>
      <c r="BH1527" s="251">
        <f>IF(N1527="sníž. přenesená",J1527,0)</f>
        <v>0</v>
      </c>
      <c r="BI1527" s="251">
        <f>IF(N1527="nulová",J1527,0)</f>
        <v>0</v>
      </c>
      <c r="BJ1527" s="25" t="s">
        <v>83</v>
      </c>
      <c r="BK1527" s="251">
        <f>ROUND(I1527*H1527,2)</f>
        <v>0</v>
      </c>
      <c r="BL1527" s="25" t="s">
        <v>690</v>
      </c>
      <c r="BM1527" s="25" t="s">
        <v>8378</v>
      </c>
    </row>
    <row r="1528" s="1" customFormat="1" ht="16.5" customHeight="1">
      <c r="B1528" s="47"/>
      <c r="C1528" s="298" t="s">
        <v>3858</v>
      </c>
      <c r="D1528" s="298" t="s">
        <v>841</v>
      </c>
      <c r="E1528" s="299" t="s">
        <v>8379</v>
      </c>
      <c r="F1528" s="300" t="s">
        <v>7977</v>
      </c>
      <c r="G1528" s="301" t="s">
        <v>4084</v>
      </c>
      <c r="H1528" s="302">
        <v>1</v>
      </c>
      <c r="I1528" s="303"/>
      <c r="J1528" s="304">
        <f>ROUND(I1528*H1528,2)</f>
        <v>0</v>
      </c>
      <c r="K1528" s="300" t="s">
        <v>21</v>
      </c>
      <c r="L1528" s="305"/>
      <c r="M1528" s="306" t="s">
        <v>21</v>
      </c>
      <c r="N1528" s="307" t="s">
        <v>47</v>
      </c>
      <c r="O1528" s="48"/>
      <c r="P1528" s="249">
        <f>O1528*H1528</f>
        <v>0</v>
      </c>
      <c r="Q1528" s="249">
        <v>0</v>
      </c>
      <c r="R1528" s="249">
        <f>Q1528*H1528</f>
        <v>0</v>
      </c>
      <c r="S1528" s="249">
        <v>0</v>
      </c>
      <c r="T1528" s="250">
        <f>S1528*H1528</f>
        <v>0</v>
      </c>
      <c r="AR1528" s="25" t="s">
        <v>818</v>
      </c>
      <c r="AT1528" s="25" t="s">
        <v>841</v>
      </c>
      <c r="AU1528" s="25" t="s">
        <v>394</v>
      </c>
      <c r="AY1528" s="25" t="s">
        <v>414</v>
      </c>
      <c r="BE1528" s="251">
        <f>IF(N1528="základní",J1528,0)</f>
        <v>0</v>
      </c>
      <c r="BF1528" s="251">
        <f>IF(N1528="snížená",J1528,0)</f>
        <v>0</v>
      </c>
      <c r="BG1528" s="251">
        <f>IF(N1528="zákl. přenesená",J1528,0)</f>
        <v>0</v>
      </c>
      <c r="BH1528" s="251">
        <f>IF(N1528="sníž. přenesená",J1528,0)</f>
        <v>0</v>
      </c>
      <c r="BI1528" s="251">
        <f>IF(N1528="nulová",J1528,0)</f>
        <v>0</v>
      </c>
      <c r="BJ1528" s="25" t="s">
        <v>83</v>
      </c>
      <c r="BK1528" s="251">
        <f>ROUND(I1528*H1528,2)</f>
        <v>0</v>
      </c>
      <c r="BL1528" s="25" t="s">
        <v>690</v>
      </c>
      <c r="BM1528" s="25" t="s">
        <v>8380</v>
      </c>
    </row>
    <row r="1529" s="1" customFormat="1" ht="16.5" customHeight="1">
      <c r="B1529" s="47"/>
      <c r="C1529" s="298" t="s">
        <v>3861</v>
      </c>
      <c r="D1529" s="298" t="s">
        <v>841</v>
      </c>
      <c r="E1529" s="299" t="s">
        <v>8381</v>
      </c>
      <c r="F1529" s="300" t="s">
        <v>8077</v>
      </c>
      <c r="G1529" s="301" t="s">
        <v>4084</v>
      </c>
      <c r="H1529" s="302">
        <v>1</v>
      </c>
      <c r="I1529" s="303"/>
      <c r="J1529" s="304">
        <f>ROUND(I1529*H1529,2)</f>
        <v>0</v>
      </c>
      <c r="K1529" s="300" t="s">
        <v>21</v>
      </c>
      <c r="L1529" s="305"/>
      <c r="M1529" s="306" t="s">
        <v>21</v>
      </c>
      <c r="N1529" s="307" t="s">
        <v>47</v>
      </c>
      <c r="O1529" s="48"/>
      <c r="P1529" s="249">
        <f>O1529*H1529</f>
        <v>0</v>
      </c>
      <c r="Q1529" s="249">
        <v>0</v>
      </c>
      <c r="R1529" s="249">
        <f>Q1529*H1529</f>
        <v>0</v>
      </c>
      <c r="S1529" s="249">
        <v>0</v>
      </c>
      <c r="T1529" s="250">
        <f>S1529*H1529</f>
        <v>0</v>
      </c>
      <c r="AR1529" s="25" t="s">
        <v>818</v>
      </c>
      <c r="AT1529" s="25" t="s">
        <v>841</v>
      </c>
      <c r="AU1529" s="25" t="s">
        <v>394</v>
      </c>
      <c r="AY1529" s="25" t="s">
        <v>414</v>
      </c>
      <c r="BE1529" s="251">
        <f>IF(N1529="základní",J1529,0)</f>
        <v>0</v>
      </c>
      <c r="BF1529" s="251">
        <f>IF(N1529="snížená",J1529,0)</f>
        <v>0</v>
      </c>
      <c r="BG1529" s="251">
        <f>IF(N1529="zákl. přenesená",J1529,0)</f>
        <v>0</v>
      </c>
      <c r="BH1529" s="251">
        <f>IF(N1529="sníž. přenesená",J1529,0)</f>
        <v>0</v>
      </c>
      <c r="BI1529" s="251">
        <f>IF(N1529="nulová",J1529,0)</f>
        <v>0</v>
      </c>
      <c r="BJ1529" s="25" t="s">
        <v>83</v>
      </c>
      <c r="BK1529" s="251">
        <f>ROUND(I1529*H1529,2)</f>
        <v>0</v>
      </c>
      <c r="BL1529" s="25" t="s">
        <v>690</v>
      </c>
      <c r="BM1529" s="25" t="s">
        <v>8382</v>
      </c>
    </row>
    <row r="1530" s="1" customFormat="1" ht="16.5" customHeight="1">
      <c r="B1530" s="47"/>
      <c r="C1530" s="298" t="s">
        <v>3870</v>
      </c>
      <c r="D1530" s="298" t="s">
        <v>841</v>
      </c>
      <c r="E1530" s="299" t="s">
        <v>8383</v>
      </c>
      <c r="F1530" s="300" t="s">
        <v>8098</v>
      </c>
      <c r="G1530" s="301" t="s">
        <v>4084</v>
      </c>
      <c r="H1530" s="302">
        <v>3</v>
      </c>
      <c r="I1530" s="303"/>
      <c r="J1530" s="304">
        <f>ROUND(I1530*H1530,2)</f>
        <v>0</v>
      </c>
      <c r="K1530" s="300" t="s">
        <v>21</v>
      </c>
      <c r="L1530" s="305"/>
      <c r="M1530" s="306" t="s">
        <v>21</v>
      </c>
      <c r="N1530" s="307" t="s">
        <v>47</v>
      </c>
      <c r="O1530" s="48"/>
      <c r="P1530" s="249">
        <f>O1530*H1530</f>
        <v>0</v>
      </c>
      <c r="Q1530" s="249">
        <v>0</v>
      </c>
      <c r="R1530" s="249">
        <f>Q1530*H1530</f>
        <v>0</v>
      </c>
      <c r="S1530" s="249">
        <v>0</v>
      </c>
      <c r="T1530" s="250">
        <f>S1530*H1530</f>
        <v>0</v>
      </c>
      <c r="AR1530" s="25" t="s">
        <v>818</v>
      </c>
      <c r="AT1530" s="25" t="s">
        <v>841</v>
      </c>
      <c r="AU1530" s="25" t="s">
        <v>394</v>
      </c>
      <c r="AY1530" s="25" t="s">
        <v>414</v>
      </c>
      <c r="BE1530" s="251">
        <f>IF(N1530="základní",J1530,0)</f>
        <v>0</v>
      </c>
      <c r="BF1530" s="251">
        <f>IF(N1530="snížená",J1530,0)</f>
        <v>0</v>
      </c>
      <c r="BG1530" s="251">
        <f>IF(N1530="zákl. přenesená",J1530,0)</f>
        <v>0</v>
      </c>
      <c r="BH1530" s="251">
        <f>IF(N1530="sníž. přenesená",J1530,0)</f>
        <v>0</v>
      </c>
      <c r="BI1530" s="251">
        <f>IF(N1530="nulová",J1530,0)</f>
        <v>0</v>
      </c>
      <c r="BJ1530" s="25" t="s">
        <v>83</v>
      </c>
      <c r="BK1530" s="251">
        <f>ROUND(I1530*H1530,2)</f>
        <v>0</v>
      </c>
      <c r="BL1530" s="25" t="s">
        <v>690</v>
      </c>
      <c r="BM1530" s="25" t="s">
        <v>8384</v>
      </c>
    </row>
    <row r="1531" s="1" customFormat="1" ht="16.5" customHeight="1">
      <c r="B1531" s="47"/>
      <c r="C1531" s="298" t="s">
        <v>3875</v>
      </c>
      <c r="D1531" s="298" t="s">
        <v>841</v>
      </c>
      <c r="E1531" s="299" t="s">
        <v>8385</v>
      </c>
      <c r="F1531" s="300" t="s">
        <v>8104</v>
      </c>
      <c r="G1531" s="301" t="s">
        <v>4084</v>
      </c>
      <c r="H1531" s="302">
        <v>3</v>
      </c>
      <c r="I1531" s="303"/>
      <c r="J1531" s="304">
        <f>ROUND(I1531*H1531,2)</f>
        <v>0</v>
      </c>
      <c r="K1531" s="300" t="s">
        <v>21</v>
      </c>
      <c r="L1531" s="305"/>
      <c r="M1531" s="306" t="s">
        <v>21</v>
      </c>
      <c r="N1531" s="307" t="s">
        <v>47</v>
      </c>
      <c r="O1531" s="48"/>
      <c r="P1531" s="249">
        <f>O1531*H1531</f>
        <v>0</v>
      </c>
      <c r="Q1531" s="249">
        <v>0</v>
      </c>
      <c r="R1531" s="249">
        <f>Q1531*H1531</f>
        <v>0</v>
      </c>
      <c r="S1531" s="249">
        <v>0</v>
      </c>
      <c r="T1531" s="250">
        <f>S1531*H1531</f>
        <v>0</v>
      </c>
      <c r="AR1531" s="25" t="s">
        <v>818</v>
      </c>
      <c r="AT1531" s="25" t="s">
        <v>841</v>
      </c>
      <c r="AU1531" s="25" t="s">
        <v>394</v>
      </c>
      <c r="AY1531" s="25" t="s">
        <v>414</v>
      </c>
      <c r="BE1531" s="251">
        <f>IF(N1531="základní",J1531,0)</f>
        <v>0</v>
      </c>
      <c r="BF1531" s="251">
        <f>IF(N1531="snížená",J1531,0)</f>
        <v>0</v>
      </c>
      <c r="BG1531" s="251">
        <f>IF(N1531="zákl. přenesená",J1531,0)</f>
        <v>0</v>
      </c>
      <c r="BH1531" s="251">
        <f>IF(N1531="sníž. přenesená",J1531,0)</f>
        <v>0</v>
      </c>
      <c r="BI1531" s="251">
        <f>IF(N1531="nulová",J1531,0)</f>
        <v>0</v>
      </c>
      <c r="BJ1531" s="25" t="s">
        <v>83</v>
      </c>
      <c r="BK1531" s="251">
        <f>ROUND(I1531*H1531,2)</f>
        <v>0</v>
      </c>
      <c r="BL1531" s="25" t="s">
        <v>690</v>
      </c>
      <c r="BM1531" s="25" t="s">
        <v>8386</v>
      </c>
    </row>
    <row r="1532" s="1" customFormat="1" ht="16.5" customHeight="1">
      <c r="B1532" s="47"/>
      <c r="C1532" s="298" t="s">
        <v>3877</v>
      </c>
      <c r="D1532" s="298" t="s">
        <v>841</v>
      </c>
      <c r="E1532" s="299" t="s">
        <v>8387</v>
      </c>
      <c r="F1532" s="300" t="s">
        <v>8110</v>
      </c>
      <c r="G1532" s="301" t="s">
        <v>4084</v>
      </c>
      <c r="H1532" s="302">
        <v>2</v>
      </c>
      <c r="I1532" s="303"/>
      <c r="J1532" s="304">
        <f>ROUND(I1532*H1532,2)</f>
        <v>0</v>
      </c>
      <c r="K1532" s="300" t="s">
        <v>21</v>
      </c>
      <c r="L1532" s="305"/>
      <c r="M1532" s="306" t="s">
        <v>21</v>
      </c>
      <c r="N1532" s="307" t="s">
        <v>47</v>
      </c>
      <c r="O1532" s="48"/>
      <c r="P1532" s="249">
        <f>O1532*H1532</f>
        <v>0</v>
      </c>
      <c r="Q1532" s="249">
        <v>0</v>
      </c>
      <c r="R1532" s="249">
        <f>Q1532*H1532</f>
        <v>0</v>
      </c>
      <c r="S1532" s="249">
        <v>0</v>
      </c>
      <c r="T1532" s="250">
        <f>S1532*H1532</f>
        <v>0</v>
      </c>
      <c r="AR1532" s="25" t="s">
        <v>818</v>
      </c>
      <c r="AT1532" s="25" t="s">
        <v>841</v>
      </c>
      <c r="AU1532" s="25" t="s">
        <v>394</v>
      </c>
      <c r="AY1532" s="25" t="s">
        <v>414</v>
      </c>
      <c r="BE1532" s="251">
        <f>IF(N1532="základní",J1532,0)</f>
        <v>0</v>
      </c>
      <c r="BF1532" s="251">
        <f>IF(N1532="snížená",J1532,0)</f>
        <v>0</v>
      </c>
      <c r="BG1532" s="251">
        <f>IF(N1532="zákl. přenesená",J1532,0)</f>
        <v>0</v>
      </c>
      <c r="BH1532" s="251">
        <f>IF(N1532="sníž. přenesená",J1532,0)</f>
        <v>0</v>
      </c>
      <c r="BI1532" s="251">
        <f>IF(N1532="nulová",J1532,0)</f>
        <v>0</v>
      </c>
      <c r="BJ1532" s="25" t="s">
        <v>83</v>
      </c>
      <c r="BK1532" s="251">
        <f>ROUND(I1532*H1532,2)</f>
        <v>0</v>
      </c>
      <c r="BL1532" s="25" t="s">
        <v>690</v>
      </c>
      <c r="BM1532" s="25" t="s">
        <v>8388</v>
      </c>
    </row>
    <row r="1533" s="11" customFormat="1" ht="22.32" customHeight="1">
      <c r="B1533" s="224"/>
      <c r="C1533" s="225"/>
      <c r="D1533" s="226" t="s">
        <v>75</v>
      </c>
      <c r="E1533" s="238" t="s">
        <v>8389</v>
      </c>
      <c r="F1533" s="238" t="s">
        <v>8390</v>
      </c>
      <c r="G1533" s="225"/>
      <c r="H1533" s="225"/>
      <c r="I1533" s="228"/>
      <c r="J1533" s="239">
        <f>BK1533</f>
        <v>0</v>
      </c>
      <c r="K1533" s="225"/>
      <c r="L1533" s="230"/>
      <c r="M1533" s="231"/>
      <c r="N1533" s="232"/>
      <c r="O1533" s="232"/>
      <c r="P1533" s="233">
        <f>SUM(P1534:P1546)</f>
        <v>0</v>
      </c>
      <c r="Q1533" s="232"/>
      <c r="R1533" s="233">
        <f>SUM(R1534:R1546)</f>
        <v>0</v>
      </c>
      <c r="S1533" s="232"/>
      <c r="T1533" s="234">
        <f>SUM(T1534:T1546)</f>
        <v>0</v>
      </c>
      <c r="AR1533" s="235" t="s">
        <v>86</v>
      </c>
      <c r="AT1533" s="236" t="s">
        <v>75</v>
      </c>
      <c r="AU1533" s="236" t="s">
        <v>86</v>
      </c>
      <c r="AY1533" s="235" t="s">
        <v>414</v>
      </c>
      <c r="BK1533" s="237">
        <f>SUM(BK1534:BK1546)</f>
        <v>0</v>
      </c>
    </row>
    <row r="1534" s="1" customFormat="1" ht="25.5" customHeight="1">
      <c r="B1534" s="47"/>
      <c r="C1534" s="298" t="s">
        <v>3886</v>
      </c>
      <c r="D1534" s="298" t="s">
        <v>841</v>
      </c>
      <c r="E1534" s="299" t="s">
        <v>8391</v>
      </c>
      <c r="F1534" s="300" t="s">
        <v>8392</v>
      </c>
      <c r="G1534" s="301" t="s">
        <v>4084</v>
      </c>
      <c r="H1534" s="302">
        <v>1</v>
      </c>
      <c r="I1534" s="303"/>
      <c r="J1534" s="304">
        <f>ROUND(I1534*H1534,2)</f>
        <v>0</v>
      </c>
      <c r="K1534" s="300" t="s">
        <v>21</v>
      </c>
      <c r="L1534" s="305"/>
      <c r="M1534" s="306" t="s">
        <v>21</v>
      </c>
      <c r="N1534" s="307" t="s">
        <v>47</v>
      </c>
      <c r="O1534" s="48"/>
      <c r="P1534" s="249">
        <f>O1534*H1534</f>
        <v>0</v>
      </c>
      <c r="Q1534" s="249">
        <v>0</v>
      </c>
      <c r="R1534" s="249">
        <f>Q1534*H1534</f>
        <v>0</v>
      </c>
      <c r="S1534" s="249">
        <v>0</v>
      </c>
      <c r="T1534" s="250">
        <f>S1534*H1534</f>
        <v>0</v>
      </c>
      <c r="AR1534" s="25" t="s">
        <v>818</v>
      </c>
      <c r="AT1534" s="25" t="s">
        <v>841</v>
      </c>
      <c r="AU1534" s="25" t="s">
        <v>394</v>
      </c>
      <c r="AY1534" s="25" t="s">
        <v>414</v>
      </c>
      <c r="BE1534" s="251">
        <f>IF(N1534="základní",J1534,0)</f>
        <v>0</v>
      </c>
      <c r="BF1534" s="251">
        <f>IF(N1534="snížená",J1534,0)</f>
        <v>0</v>
      </c>
      <c r="BG1534" s="251">
        <f>IF(N1534="zákl. přenesená",J1534,0)</f>
        <v>0</v>
      </c>
      <c r="BH1534" s="251">
        <f>IF(N1534="sníž. přenesená",J1534,0)</f>
        <v>0</v>
      </c>
      <c r="BI1534" s="251">
        <f>IF(N1534="nulová",J1534,0)</f>
        <v>0</v>
      </c>
      <c r="BJ1534" s="25" t="s">
        <v>83</v>
      </c>
      <c r="BK1534" s="251">
        <f>ROUND(I1534*H1534,2)</f>
        <v>0</v>
      </c>
      <c r="BL1534" s="25" t="s">
        <v>690</v>
      </c>
      <c r="BM1534" s="25" t="s">
        <v>8393</v>
      </c>
    </row>
    <row r="1535" s="1" customFormat="1" ht="16.5" customHeight="1">
      <c r="B1535" s="47"/>
      <c r="C1535" s="298" t="s">
        <v>3892</v>
      </c>
      <c r="D1535" s="298" t="s">
        <v>841</v>
      </c>
      <c r="E1535" s="299" t="s">
        <v>8394</v>
      </c>
      <c r="F1535" s="300" t="s">
        <v>7971</v>
      </c>
      <c r="G1535" s="301" t="s">
        <v>4084</v>
      </c>
      <c r="H1535" s="302">
        <v>1</v>
      </c>
      <c r="I1535" s="303"/>
      <c r="J1535" s="304">
        <f>ROUND(I1535*H1535,2)</f>
        <v>0</v>
      </c>
      <c r="K1535" s="300" t="s">
        <v>21</v>
      </c>
      <c r="L1535" s="305"/>
      <c r="M1535" s="306" t="s">
        <v>21</v>
      </c>
      <c r="N1535" s="307" t="s">
        <v>47</v>
      </c>
      <c r="O1535" s="48"/>
      <c r="P1535" s="249">
        <f>O1535*H1535</f>
        <v>0</v>
      </c>
      <c r="Q1535" s="249">
        <v>0</v>
      </c>
      <c r="R1535" s="249">
        <f>Q1535*H1535</f>
        <v>0</v>
      </c>
      <c r="S1535" s="249">
        <v>0</v>
      </c>
      <c r="T1535" s="250">
        <f>S1535*H1535</f>
        <v>0</v>
      </c>
      <c r="AR1535" s="25" t="s">
        <v>818</v>
      </c>
      <c r="AT1535" s="25" t="s">
        <v>841</v>
      </c>
      <c r="AU1535" s="25" t="s">
        <v>394</v>
      </c>
      <c r="AY1535" s="25" t="s">
        <v>414</v>
      </c>
      <c r="BE1535" s="251">
        <f>IF(N1535="základní",J1535,0)</f>
        <v>0</v>
      </c>
      <c r="BF1535" s="251">
        <f>IF(N1535="snížená",J1535,0)</f>
        <v>0</v>
      </c>
      <c r="BG1535" s="251">
        <f>IF(N1535="zákl. přenesená",J1535,0)</f>
        <v>0</v>
      </c>
      <c r="BH1535" s="251">
        <f>IF(N1535="sníž. přenesená",J1535,0)</f>
        <v>0</v>
      </c>
      <c r="BI1535" s="251">
        <f>IF(N1535="nulová",J1535,0)</f>
        <v>0</v>
      </c>
      <c r="BJ1535" s="25" t="s">
        <v>83</v>
      </c>
      <c r="BK1535" s="251">
        <f>ROUND(I1535*H1535,2)</f>
        <v>0</v>
      </c>
      <c r="BL1535" s="25" t="s">
        <v>690</v>
      </c>
      <c r="BM1535" s="25" t="s">
        <v>8395</v>
      </c>
    </row>
    <row r="1536" s="1" customFormat="1" ht="16.5" customHeight="1">
      <c r="B1536" s="47"/>
      <c r="C1536" s="298" t="s">
        <v>3897</v>
      </c>
      <c r="D1536" s="298" t="s">
        <v>841</v>
      </c>
      <c r="E1536" s="299" t="s">
        <v>8396</v>
      </c>
      <c r="F1536" s="300" t="s">
        <v>7974</v>
      </c>
      <c r="G1536" s="301" t="s">
        <v>4084</v>
      </c>
      <c r="H1536" s="302">
        <v>1</v>
      </c>
      <c r="I1536" s="303"/>
      <c r="J1536" s="304">
        <f>ROUND(I1536*H1536,2)</f>
        <v>0</v>
      </c>
      <c r="K1536" s="300" t="s">
        <v>21</v>
      </c>
      <c r="L1536" s="305"/>
      <c r="M1536" s="306" t="s">
        <v>21</v>
      </c>
      <c r="N1536" s="307" t="s">
        <v>47</v>
      </c>
      <c r="O1536" s="48"/>
      <c r="P1536" s="249">
        <f>O1536*H1536</f>
        <v>0</v>
      </c>
      <c r="Q1536" s="249">
        <v>0</v>
      </c>
      <c r="R1536" s="249">
        <f>Q1536*H1536</f>
        <v>0</v>
      </c>
      <c r="S1536" s="249">
        <v>0</v>
      </c>
      <c r="T1536" s="250">
        <f>S1536*H1536</f>
        <v>0</v>
      </c>
      <c r="AR1536" s="25" t="s">
        <v>818</v>
      </c>
      <c r="AT1536" s="25" t="s">
        <v>841</v>
      </c>
      <c r="AU1536" s="25" t="s">
        <v>394</v>
      </c>
      <c r="AY1536" s="25" t="s">
        <v>414</v>
      </c>
      <c r="BE1536" s="251">
        <f>IF(N1536="základní",J1536,0)</f>
        <v>0</v>
      </c>
      <c r="BF1536" s="251">
        <f>IF(N1536="snížená",J1536,0)</f>
        <v>0</v>
      </c>
      <c r="BG1536" s="251">
        <f>IF(N1536="zákl. přenesená",J1536,0)</f>
        <v>0</v>
      </c>
      <c r="BH1536" s="251">
        <f>IF(N1536="sníž. přenesená",J1536,0)</f>
        <v>0</v>
      </c>
      <c r="BI1536" s="251">
        <f>IF(N1536="nulová",J1536,0)</f>
        <v>0</v>
      </c>
      <c r="BJ1536" s="25" t="s">
        <v>83</v>
      </c>
      <c r="BK1536" s="251">
        <f>ROUND(I1536*H1536,2)</f>
        <v>0</v>
      </c>
      <c r="BL1536" s="25" t="s">
        <v>690</v>
      </c>
      <c r="BM1536" s="25" t="s">
        <v>8397</v>
      </c>
    </row>
    <row r="1537" s="1" customFormat="1" ht="16.5" customHeight="1">
      <c r="B1537" s="47"/>
      <c r="C1537" s="298" t="s">
        <v>3902</v>
      </c>
      <c r="D1537" s="298" t="s">
        <v>841</v>
      </c>
      <c r="E1537" s="299" t="s">
        <v>8398</v>
      </c>
      <c r="F1537" s="300" t="s">
        <v>7977</v>
      </c>
      <c r="G1537" s="301" t="s">
        <v>4084</v>
      </c>
      <c r="H1537" s="302">
        <v>1</v>
      </c>
      <c r="I1537" s="303"/>
      <c r="J1537" s="304">
        <f>ROUND(I1537*H1537,2)</f>
        <v>0</v>
      </c>
      <c r="K1537" s="300" t="s">
        <v>21</v>
      </c>
      <c r="L1537" s="305"/>
      <c r="M1537" s="306" t="s">
        <v>21</v>
      </c>
      <c r="N1537" s="307" t="s">
        <v>47</v>
      </c>
      <c r="O1537" s="48"/>
      <c r="P1537" s="249">
        <f>O1537*H1537</f>
        <v>0</v>
      </c>
      <c r="Q1537" s="249">
        <v>0</v>
      </c>
      <c r="R1537" s="249">
        <f>Q1537*H1537</f>
        <v>0</v>
      </c>
      <c r="S1537" s="249">
        <v>0</v>
      </c>
      <c r="T1537" s="250">
        <f>S1537*H1537</f>
        <v>0</v>
      </c>
      <c r="AR1537" s="25" t="s">
        <v>818</v>
      </c>
      <c r="AT1537" s="25" t="s">
        <v>841</v>
      </c>
      <c r="AU1537" s="25" t="s">
        <v>394</v>
      </c>
      <c r="AY1537" s="25" t="s">
        <v>414</v>
      </c>
      <c r="BE1537" s="251">
        <f>IF(N1537="základní",J1537,0)</f>
        <v>0</v>
      </c>
      <c r="BF1537" s="251">
        <f>IF(N1537="snížená",J1537,0)</f>
        <v>0</v>
      </c>
      <c r="BG1537" s="251">
        <f>IF(N1537="zákl. přenesená",J1537,0)</f>
        <v>0</v>
      </c>
      <c r="BH1537" s="251">
        <f>IF(N1537="sníž. přenesená",J1537,0)</f>
        <v>0</v>
      </c>
      <c r="BI1537" s="251">
        <f>IF(N1537="nulová",J1537,0)</f>
        <v>0</v>
      </c>
      <c r="BJ1537" s="25" t="s">
        <v>83</v>
      </c>
      <c r="BK1537" s="251">
        <f>ROUND(I1537*H1537,2)</f>
        <v>0</v>
      </c>
      <c r="BL1537" s="25" t="s">
        <v>690</v>
      </c>
      <c r="BM1537" s="25" t="s">
        <v>8399</v>
      </c>
    </row>
    <row r="1538" s="1" customFormat="1" ht="16.5" customHeight="1">
      <c r="B1538" s="47"/>
      <c r="C1538" s="298" t="s">
        <v>3907</v>
      </c>
      <c r="D1538" s="298" t="s">
        <v>841</v>
      </c>
      <c r="E1538" s="299" t="s">
        <v>8400</v>
      </c>
      <c r="F1538" s="300" t="s">
        <v>8401</v>
      </c>
      <c r="G1538" s="301" t="s">
        <v>4084</v>
      </c>
      <c r="H1538" s="302">
        <v>1</v>
      </c>
      <c r="I1538" s="303"/>
      <c r="J1538" s="304">
        <f>ROUND(I1538*H1538,2)</f>
        <v>0</v>
      </c>
      <c r="K1538" s="300" t="s">
        <v>21</v>
      </c>
      <c r="L1538" s="305"/>
      <c r="M1538" s="306" t="s">
        <v>21</v>
      </c>
      <c r="N1538" s="307" t="s">
        <v>47</v>
      </c>
      <c r="O1538" s="48"/>
      <c r="P1538" s="249">
        <f>O1538*H1538</f>
        <v>0</v>
      </c>
      <c r="Q1538" s="249">
        <v>0</v>
      </c>
      <c r="R1538" s="249">
        <f>Q1538*H1538</f>
        <v>0</v>
      </c>
      <c r="S1538" s="249">
        <v>0</v>
      </c>
      <c r="T1538" s="250">
        <f>S1538*H1538</f>
        <v>0</v>
      </c>
      <c r="AR1538" s="25" t="s">
        <v>818</v>
      </c>
      <c r="AT1538" s="25" t="s">
        <v>841</v>
      </c>
      <c r="AU1538" s="25" t="s">
        <v>394</v>
      </c>
      <c r="AY1538" s="25" t="s">
        <v>414</v>
      </c>
      <c r="BE1538" s="251">
        <f>IF(N1538="základní",J1538,0)</f>
        <v>0</v>
      </c>
      <c r="BF1538" s="251">
        <f>IF(N1538="snížená",J1538,0)</f>
        <v>0</v>
      </c>
      <c r="BG1538" s="251">
        <f>IF(N1538="zákl. přenesená",J1538,0)</f>
        <v>0</v>
      </c>
      <c r="BH1538" s="251">
        <f>IF(N1538="sníž. přenesená",J1538,0)</f>
        <v>0</v>
      </c>
      <c r="BI1538" s="251">
        <f>IF(N1538="nulová",J1538,0)</f>
        <v>0</v>
      </c>
      <c r="BJ1538" s="25" t="s">
        <v>83</v>
      </c>
      <c r="BK1538" s="251">
        <f>ROUND(I1538*H1538,2)</f>
        <v>0</v>
      </c>
      <c r="BL1538" s="25" t="s">
        <v>690</v>
      </c>
      <c r="BM1538" s="25" t="s">
        <v>8402</v>
      </c>
    </row>
    <row r="1539" s="1" customFormat="1" ht="16.5" customHeight="1">
      <c r="B1539" s="47"/>
      <c r="C1539" s="298" t="s">
        <v>3915</v>
      </c>
      <c r="D1539" s="298" t="s">
        <v>841</v>
      </c>
      <c r="E1539" s="299" t="s">
        <v>8403</v>
      </c>
      <c r="F1539" s="300" t="s">
        <v>8404</v>
      </c>
      <c r="G1539" s="301" t="s">
        <v>4084</v>
      </c>
      <c r="H1539" s="302">
        <v>1</v>
      </c>
      <c r="I1539" s="303"/>
      <c r="J1539" s="304">
        <f>ROUND(I1539*H1539,2)</f>
        <v>0</v>
      </c>
      <c r="K1539" s="300" t="s">
        <v>21</v>
      </c>
      <c r="L1539" s="305"/>
      <c r="M1539" s="306" t="s">
        <v>21</v>
      </c>
      <c r="N1539" s="307" t="s">
        <v>47</v>
      </c>
      <c r="O1539" s="48"/>
      <c r="P1539" s="249">
        <f>O1539*H1539</f>
        <v>0</v>
      </c>
      <c r="Q1539" s="249">
        <v>0</v>
      </c>
      <c r="R1539" s="249">
        <f>Q1539*H1539</f>
        <v>0</v>
      </c>
      <c r="S1539" s="249">
        <v>0</v>
      </c>
      <c r="T1539" s="250">
        <f>S1539*H1539</f>
        <v>0</v>
      </c>
      <c r="AR1539" s="25" t="s">
        <v>818</v>
      </c>
      <c r="AT1539" s="25" t="s">
        <v>841</v>
      </c>
      <c r="AU1539" s="25" t="s">
        <v>394</v>
      </c>
      <c r="AY1539" s="25" t="s">
        <v>414</v>
      </c>
      <c r="BE1539" s="251">
        <f>IF(N1539="základní",J1539,0)</f>
        <v>0</v>
      </c>
      <c r="BF1539" s="251">
        <f>IF(N1539="snížená",J1539,0)</f>
        <v>0</v>
      </c>
      <c r="BG1539" s="251">
        <f>IF(N1539="zákl. přenesená",J1539,0)</f>
        <v>0</v>
      </c>
      <c r="BH1539" s="251">
        <f>IF(N1539="sníž. přenesená",J1539,0)</f>
        <v>0</v>
      </c>
      <c r="BI1539" s="251">
        <f>IF(N1539="nulová",J1539,0)</f>
        <v>0</v>
      </c>
      <c r="BJ1539" s="25" t="s">
        <v>83</v>
      </c>
      <c r="BK1539" s="251">
        <f>ROUND(I1539*H1539,2)</f>
        <v>0</v>
      </c>
      <c r="BL1539" s="25" t="s">
        <v>690</v>
      </c>
      <c r="BM1539" s="25" t="s">
        <v>8405</v>
      </c>
    </row>
    <row r="1540" s="1" customFormat="1" ht="16.5" customHeight="1">
      <c r="B1540" s="47"/>
      <c r="C1540" s="298" t="s">
        <v>3928</v>
      </c>
      <c r="D1540" s="298" t="s">
        <v>841</v>
      </c>
      <c r="E1540" s="299" t="s">
        <v>8406</v>
      </c>
      <c r="F1540" s="300" t="s">
        <v>8139</v>
      </c>
      <c r="G1540" s="301" t="s">
        <v>4084</v>
      </c>
      <c r="H1540" s="302">
        <v>4</v>
      </c>
      <c r="I1540" s="303"/>
      <c r="J1540" s="304">
        <f>ROUND(I1540*H1540,2)</f>
        <v>0</v>
      </c>
      <c r="K1540" s="300" t="s">
        <v>21</v>
      </c>
      <c r="L1540" s="305"/>
      <c r="M1540" s="306" t="s">
        <v>21</v>
      </c>
      <c r="N1540" s="307" t="s">
        <v>47</v>
      </c>
      <c r="O1540" s="48"/>
      <c r="P1540" s="249">
        <f>O1540*H1540</f>
        <v>0</v>
      </c>
      <c r="Q1540" s="249">
        <v>0</v>
      </c>
      <c r="R1540" s="249">
        <f>Q1540*H1540</f>
        <v>0</v>
      </c>
      <c r="S1540" s="249">
        <v>0</v>
      </c>
      <c r="T1540" s="250">
        <f>S1540*H1540</f>
        <v>0</v>
      </c>
      <c r="AR1540" s="25" t="s">
        <v>818</v>
      </c>
      <c r="AT1540" s="25" t="s">
        <v>841</v>
      </c>
      <c r="AU1540" s="25" t="s">
        <v>394</v>
      </c>
      <c r="AY1540" s="25" t="s">
        <v>414</v>
      </c>
      <c r="BE1540" s="251">
        <f>IF(N1540="základní",J1540,0)</f>
        <v>0</v>
      </c>
      <c r="BF1540" s="251">
        <f>IF(N1540="snížená",J1540,0)</f>
        <v>0</v>
      </c>
      <c r="BG1540" s="251">
        <f>IF(N1540="zákl. přenesená",J1540,0)</f>
        <v>0</v>
      </c>
      <c r="BH1540" s="251">
        <f>IF(N1540="sníž. přenesená",J1540,0)</f>
        <v>0</v>
      </c>
      <c r="BI1540" s="251">
        <f>IF(N1540="nulová",J1540,0)</f>
        <v>0</v>
      </c>
      <c r="BJ1540" s="25" t="s">
        <v>83</v>
      </c>
      <c r="BK1540" s="251">
        <f>ROUND(I1540*H1540,2)</f>
        <v>0</v>
      </c>
      <c r="BL1540" s="25" t="s">
        <v>690</v>
      </c>
      <c r="BM1540" s="25" t="s">
        <v>8407</v>
      </c>
    </row>
    <row r="1541" s="1" customFormat="1" ht="16.5" customHeight="1">
      <c r="B1541" s="47"/>
      <c r="C1541" s="298" t="s">
        <v>3933</v>
      </c>
      <c r="D1541" s="298" t="s">
        <v>841</v>
      </c>
      <c r="E1541" s="299" t="s">
        <v>8408</v>
      </c>
      <c r="F1541" s="300" t="s">
        <v>8282</v>
      </c>
      <c r="G1541" s="301" t="s">
        <v>4084</v>
      </c>
      <c r="H1541" s="302">
        <v>1</v>
      </c>
      <c r="I1541" s="303"/>
      <c r="J1541" s="304">
        <f>ROUND(I1541*H1541,2)</f>
        <v>0</v>
      </c>
      <c r="K1541" s="300" t="s">
        <v>21</v>
      </c>
      <c r="L1541" s="305"/>
      <c r="M1541" s="306" t="s">
        <v>21</v>
      </c>
      <c r="N1541" s="307" t="s">
        <v>47</v>
      </c>
      <c r="O1541" s="48"/>
      <c r="P1541" s="249">
        <f>O1541*H1541</f>
        <v>0</v>
      </c>
      <c r="Q1541" s="249">
        <v>0</v>
      </c>
      <c r="R1541" s="249">
        <f>Q1541*H1541</f>
        <v>0</v>
      </c>
      <c r="S1541" s="249">
        <v>0</v>
      </c>
      <c r="T1541" s="250">
        <f>S1541*H1541</f>
        <v>0</v>
      </c>
      <c r="AR1541" s="25" t="s">
        <v>818</v>
      </c>
      <c r="AT1541" s="25" t="s">
        <v>841</v>
      </c>
      <c r="AU1541" s="25" t="s">
        <v>394</v>
      </c>
      <c r="AY1541" s="25" t="s">
        <v>414</v>
      </c>
      <c r="BE1541" s="251">
        <f>IF(N1541="základní",J1541,0)</f>
        <v>0</v>
      </c>
      <c r="BF1541" s="251">
        <f>IF(N1541="snížená",J1541,0)</f>
        <v>0</v>
      </c>
      <c r="BG1541" s="251">
        <f>IF(N1541="zákl. přenesená",J1541,0)</f>
        <v>0</v>
      </c>
      <c r="BH1541" s="251">
        <f>IF(N1541="sníž. přenesená",J1541,0)</f>
        <v>0</v>
      </c>
      <c r="BI1541" s="251">
        <f>IF(N1541="nulová",J1541,0)</f>
        <v>0</v>
      </c>
      <c r="BJ1541" s="25" t="s">
        <v>83</v>
      </c>
      <c r="BK1541" s="251">
        <f>ROUND(I1541*H1541,2)</f>
        <v>0</v>
      </c>
      <c r="BL1541" s="25" t="s">
        <v>690</v>
      </c>
      <c r="BM1541" s="25" t="s">
        <v>8409</v>
      </c>
    </row>
    <row r="1542" s="1" customFormat="1" ht="16.5" customHeight="1">
      <c r="B1542" s="47"/>
      <c r="C1542" s="298" t="s">
        <v>3936</v>
      </c>
      <c r="D1542" s="298" t="s">
        <v>841</v>
      </c>
      <c r="E1542" s="299" t="s">
        <v>8410</v>
      </c>
      <c r="F1542" s="300" t="s">
        <v>8411</v>
      </c>
      <c r="G1542" s="301" t="s">
        <v>4084</v>
      </c>
      <c r="H1542" s="302">
        <v>1</v>
      </c>
      <c r="I1542" s="303"/>
      <c r="J1542" s="304">
        <f>ROUND(I1542*H1542,2)</f>
        <v>0</v>
      </c>
      <c r="K1542" s="300" t="s">
        <v>21</v>
      </c>
      <c r="L1542" s="305"/>
      <c r="M1542" s="306" t="s">
        <v>21</v>
      </c>
      <c r="N1542" s="307" t="s">
        <v>47</v>
      </c>
      <c r="O1542" s="48"/>
      <c r="P1542" s="249">
        <f>O1542*H1542</f>
        <v>0</v>
      </c>
      <c r="Q1542" s="249">
        <v>0</v>
      </c>
      <c r="R1542" s="249">
        <f>Q1542*H1542</f>
        <v>0</v>
      </c>
      <c r="S1542" s="249">
        <v>0</v>
      </c>
      <c r="T1542" s="250">
        <f>S1542*H1542</f>
        <v>0</v>
      </c>
      <c r="AR1542" s="25" t="s">
        <v>818</v>
      </c>
      <c r="AT1542" s="25" t="s">
        <v>841</v>
      </c>
      <c r="AU1542" s="25" t="s">
        <v>394</v>
      </c>
      <c r="AY1542" s="25" t="s">
        <v>414</v>
      </c>
      <c r="BE1542" s="251">
        <f>IF(N1542="základní",J1542,0)</f>
        <v>0</v>
      </c>
      <c r="BF1542" s="251">
        <f>IF(N1542="snížená",J1542,0)</f>
        <v>0</v>
      </c>
      <c r="BG1542" s="251">
        <f>IF(N1542="zákl. přenesená",J1542,0)</f>
        <v>0</v>
      </c>
      <c r="BH1542" s="251">
        <f>IF(N1542="sníž. přenesená",J1542,0)</f>
        <v>0</v>
      </c>
      <c r="BI1542" s="251">
        <f>IF(N1542="nulová",J1542,0)</f>
        <v>0</v>
      </c>
      <c r="BJ1542" s="25" t="s">
        <v>83</v>
      </c>
      <c r="BK1542" s="251">
        <f>ROUND(I1542*H1542,2)</f>
        <v>0</v>
      </c>
      <c r="BL1542" s="25" t="s">
        <v>690</v>
      </c>
      <c r="BM1542" s="25" t="s">
        <v>8412</v>
      </c>
    </row>
    <row r="1543" s="1" customFormat="1" ht="16.5" customHeight="1">
      <c r="B1543" s="47"/>
      <c r="C1543" s="298" t="s">
        <v>3940</v>
      </c>
      <c r="D1543" s="298" t="s">
        <v>841</v>
      </c>
      <c r="E1543" s="299" t="s">
        <v>8413</v>
      </c>
      <c r="F1543" s="300" t="s">
        <v>8157</v>
      </c>
      <c r="G1543" s="301" t="s">
        <v>4084</v>
      </c>
      <c r="H1543" s="302">
        <v>1</v>
      </c>
      <c r="I1543" s="303"/>
      <c r="J1543" s="304">
        <f>ROUND(I1543*H1543,2)</f>
        <v>0</v>
      </c>
      <c r="K1543" s="300" t="s">
        <v>21</v>
      </c>
      <c r="L1543" s="305"/>
      <c r="M1543" s="306" t="s">
        <v>21</v>
      </c>
      <c r="N1543" s="307" t="s">
        <v>47</v>
      </c>
      <c r="O1543" s="48"/>
      <c r="P1543" s="249">
        <f>O1543*H1543</f>
        <v>0</v>
      </c>
      <c r="Q1543" s="249">
        <v>0</v>
      </c>
      <c r="R1543" s="249">
        <f>Q1543*H1543</f>
        <v>0</v>
      </c>
      <c r="S1543" s="249">
        <v>0</v>
      </c>
      <c r="T1543" s="250">
        <f>S1543*H1543</f>
        <v>0</v>
      </c>
      <c r="AR1543" s="25" t="s">
        <v>818</v>
      </c>
      <c r="AT1543" s="25" t="s">
        <v>841</v>
      </c>
      <c r="AU1543" s="25" t="s">
        <v>394</v>
      </c>
      <c r="AY1543" s="25" t="s">
        <v>414</v>
      </c>
      <c r="BE1543" s="251">
        <f>IF(N1543="základní",J1543,0)</f>
        <v>0</v>
      </c>
      <c r="BF1543" s="251">
        <f>IF(N1543="snížená",J1543,0)</f>
        <v>0</v>
      </c>
      <c r="BG1543" s="251">
        <f>IF(N1543="zákl. přenesená",J1543,0)</f>
        <v>0</v>
      </c>
      <c r="BH1543" s="251">
        <f>IF(N1543="sníž. přenesená",J1543,0)</f>
        <v>0</v>
      </c>
      <c r="BI1543" s="251">
        <f>IF(N1543="nulová",J1543,0)</f>
        <v>0</v>
      </c>
      <c r="BJ1543" s="25" t="s">
        <v>83</v>
      </c>
      <c r="BK1543" s="251">
        <f>ROUND(I1543*H1543,2)</f>
        <v>0</v>
      </c>
      <c r="BL1543" s="25" t="s">
        <v>690</v>
      </c>
      <c r="BM1543" s="25" t="s">
        <v>8414</v>
      </c>
    </row>
    <row r="1544" s="1" customFormat="1" ht="25.5" customHeight="1">
      <c r="B1544" s="47"/>
      <c r="C1544" s="298" t="s">
        <v>3946</v>
      </c>
      <c r="D1544" s="298" t="s">
        <v>841</v>
      </c>
      <c r="E1544" s="299" t="s">
        <v>8415</v>
      </c>
      <c r="F1544" s="300" t="s">
        <v>8416</v>
      </c>
      <c r="G1544" s="301" t="s">
        <v>4084</v>
      </c>
      <c r="H1544" s="302">
        <v>3</v>
      </c>
      <c r="I1544" s="303"/>
      <c r="J1544" s="304">
        <f>ROUND(I1544*H1544,2)</f>
        <v>0</v>
      </c>
      <c r="K1544" s="300" t="s">
        <v>21</v>
      </c>
      <c r="L1544" s="305"/>
      <c r="M1544" s="306" t="s">
        <v>21</v>
      </c>
      <c r="N1544" s="307" t="s">
        <v>47</v>
      </c>
      <c r="O1544" s="48"/>
      <c r="P1544" s="249">
        <f>O1544*H1544</f>
        <v>0</v>
      </c>
      <c r="Q1544" s="249">
        <v>0</v>
      </c>
      <c r="R1544" s="249">
        <f>Q1544*H1544</f>
        <v>0</v>
      </c>
      <c r="S1544" s="249">
        <v>0</v>
      </c>
      <c r="T1544" s="250">
        <f>S1544*H1544</f>
        <v>0</v>
      </c>
      <c r="AR1544" s="25" t="s">
        <v>818</v>
      </c>
      <c r="AT1544" s="25" t="s">
        <v>841</v>
      </c>
      <c r="AU1544" s="25" t="s">
        <v>394</v>
      </c>
      <c r="AY1544" s="25" t="s">
        <v>414</v>
      </c>
      <c r="BE1544" s="251">
        <f>IF(N1544="základní",J1544,0)</f>
        <v>0</v>
      </c>
      <c r="BF1544" s="251">
        <f>IF(N1544="snížená",J1544,0)</f>
        <v>0</v>
      </c>
      <c r="BG1544" s="251">
        <f>IF(N1544="zákl. přenesená",J1544,0)</f>
        <v>0</v>
      </c>
      <c r="BH1544" s="251">
        <f>IF(N1544="sníž. přenesená",J1544,0)</f>
        <v>0</v>
      </c>
      <c r="BI1544" s="251">
        <f>IF(N1544="nulová",J1544,0)</f>
        <v>0</v>
      </c>
      <c r="BJ1544" s="25" t="s">
        <v>83</v>
      </c>
      <c r="BK1544" s="251">
        <f>ROUND(I1544*H1544,2)</f>
        <v>0</v>
      </c>
      <c r="BL1544" s="25" t="s">
        <v>690</v>
      </c>
      <c r="BM1544" s="25" t="s">
        <v>8417</v>
      </c>
    </row>
    <row r="1545" s="1" customFormat="1" ht="16.5" customHeight="1">
      <c r="B1545" s="47"/>
      <c r="C1545" s="298" t="s">
        <v>3950</v>
      </c>
      <c r="D1545" s="298" t="s">
        <v>841</v>
      </c>
      <c r="E1545" s="299" t="s">
        <v>8418</v>
      </c>
      <c r="F1545" s="300" t="s">
        <v>8089</v>
      </c>
      <c r="G1545" s="301" t="s">
        <v>4084</v>
      </c>
      <c r="H1545" s="302">
        <v>58</v>
      </c>
      <c r="I1545" s="303"/>
      <c r="J1545" s="304">
        <f>ROUND(I1545*H1545,2)</f>
        <v>0</v>
      </c>
      <c r="K1545" s="300" t="s">
        <v>21</v>
      </c>
      <c r="L1545" s="305"/>
      <c r="M1545" s="306" t="s">
        <v>21</v>
      </c>
      <c r="N1545" s="307" t="s">
        <v>47</v>
      </c>
      <c r="O1545" s="48"/>
      <c r="P1545" s="249">
        <f>O1545*H1545</f>
        <v>0</v>
      </c>
      <c r="Q1545" s="249">
        <v>0</v>
      </c>
      <c r="R1545" s="249">
        <f>Q1545*H1545</f>
        <v>0</v>
      </c>
      <c r="S1545" s="249">
        <v>0</v>
      </c>
      <c r="T1545" s="250">
        <f>S1545*H1545</f>
        <v>0</v>
      </c>
      <c r="AR1545" s="25" t="s">
        <v>818</v>
      </c>
      <c r="AT1545" s="25" t="s">
        <v>841</v>
      </c>
      <c r="AU1545" s="25" t="s">
        <v>394</v>
      </c>
      <c r="AY1545" s="25" t="s">
        <v>414</v>
      </c>
      <c r="BE1545" s="251">
        <f>IF(N1545="základní",J1545,0)</f>
        <v>0</v>
      </c>
      <c r="BF1545" s="251">
        <f>IF(N1545="snížená",J1545,0)</f>
        <v>0</v>
      </c>
      <c r="BG1545" s="251">
        <f>IF(N1545="zákl. přenesená",J1545,0)</f>
        <v>0</v>
      </c>
      <c r="BH1545" s="251">
        <f>IF(N1545="sníž. přenesená",J1545,0)</f>
        <v>0</v>
      </c>
      <c r="BI1545" s="251">
        <f>IF(N1545="nulová",J1545,0)</f>
        <v>0</v>
      </c>
      <c r="BJ1545" s="25" t="s">
        <v>83</v>
      </c>
      <c r="BK1545" s="251">
        <f>ROUND(I1545*H1545,2)</f>
        <v>0</v>
      </c>
      <c r="BL1545" s="25" t="s">
        <v>690</v>
      </c>
      <c r="BM1545" s="25" t="s">
        <v>8419</v>
      </c>
    </row>
    <row r="1546" s="1" customFormat="1" ht="16.5" customHeight="1">
      <c r="B1546" s="47"/>
      <c r="C1546" s="298" t="s">
        <v>3969</v>
      </c>
      <c r="D1546" s="298" t="s">
        <v>841</v>
      </c>
      <c r="E1546" s="299" t="s">
        <v>8420</v>
      </c>
      <c r="F1546" s="300" t="s">
        <v>8110</v>
      </c>
      <c r="G1546" s="301" t="s">
        <v>4084</v>
      </c>
      <c r="H1546" s="302">
        <v>23</v>
      </c>
      <c r="I1546" s="303"/>
      <c r="J1546" s="304">
        <f>ROUND(I1546*H1546,2)</f>
        <v>0</v>
      </c>
      <c r="K1546" s="300" t="s">
        <v>21</v>
      </c>
      <c r="L1546" s="305"/>
      <c r="M1546" s="306" t="s">
        <v>21</v>
      </c>
      <c r="N1546" s="307" t="s">
        <v>47</v>
      </c>
      <c r="O1546" s="48"/>
      <c r="P1546" s="249">
        <f>O1546*H1546</f>
        <v>0</v>
      </c>
      <c r="Q1546" s="249">
        <v>0</v>
      </c>
      <c r="R1546" s="249">
        <f>Q1546*H1546</f>
        <v>0</v>
      </c>
      <c r="S1546" s="249">
        <v>0</v>
      </c>
      <c r="T1546" s="250">
        <f>S1546*H1546</f>
        <v>0</v>
      </c>
      <c r="AR1546" s="25" t="s">
        <v>818</v>
      </c>
      <c r="AT1546" s="25" t="s">
        <v>841</v>
      </c>
      <c r="AU1546" s="25" t="s">
        <v>394</v>
      </c>
      <c r="AY1546" s="25" t="s">
        <v>414</v>
      </c>
      <c r="BE1546" s="251">
        <f>IF(N1546="základní",J1546,0)</f>
        <v>0</v>
      </c>
      <c r="BF1546" s="251">
        <f>IF(N1546="snížená",J1546,0)</f>
        <v>0</v>
      </c>
      <c r="BG1546" s="251">
        <f>IF(N1546="zákl. přenesená",J1546,0)</f>
        <v>0</v>
      </c>
      <c r="BH1546" s="251">
        <f>IF(N1546="sníž. přenesená",J1546,0)</f>
        <v>0</v>
      </c>
      <c r="BI1546" s="251">
        <f>IF(N1546="nulová",J1546,0)</f>
        <v>0</v>
      </c>
      <c r="BJ1546" s="25" t="s">
        <v>83</v>
      </c>
      <c r="BK1546" s="251">
        <f>ROUND(I1546*H1546,2)</f>
        <v>0</v>
      </c>
      <c r="BL1546" s="25" t="s">
        <v>690</v>
      </c>
      <c r="BM1546" s="25" t="s">
        <v>8421</v>
      </c>
    </row>
    <row r="1547" s="11" customFormat="1" ht="22.32" customHeight="1">
      <c r="B1547" s="224"/>
      <c r="C1547" s="225"/>
      <c r="D1547" s="226" t="s">
        <v>75</v>
      </c>
      <c r="E1547" s="238" t="s">
        <v>8422</v>
      </c>
      <c r="F1547" s="238" t="s">
        <v>8423</v>
      </c>
      <c r="G1547" s="225"/>
      <c r="H1547" s="225"/>
      <c r="I1547" s="228"/>
      <c r="J1547" s="239">
        <f>BK1547</f>
        <v>0</v>
      </c>
      <c r="K1547" s="225"/>
      <c r="L1547" s="230"/>
      <c r="M1547" s="231"/>
      <c r="N1547" s="232"/>
      <c r="O1547" s="232"/>
      <c r="P1547" s="233">
        <f>SUM(P1548:P1562)</f>
        <v>0</v>
      </c>
      <c r="Q1547" s="232"/>
      <c r="R1547" s="233">
        <f>SUM(R1548:R1562)</f>
        <v>0</v>
      </c>
      <c r="S1547" s="232"/>
      <c r="T1547" s="234">
        <f>SUM(T1548:T1562)</f>
        <v>0</v>
      </c>
      <c r="AR1547" s="235" t="s">
        <v>86</v>
      </c>
      <c r="AT1547" s="236" t="s">
        <v>75</v>
      </c>
      <c r="AU1547" s="236" t="s">
        <v>86</v>
      </c>
      <c r="AY1547" s="235" t="s">
        <v>414</v>
      </c>
      <c r="BK1547" s="237">
        <f>SUM(BK1548:BK1562)</f>
        <v>0</v>
      </c>
    </row>
    <row r="1548" s="1" customFormat="1" ht="25.5" customHeight="1">
      <c r="B1548" s="47"/>
      <c r="C1548" s="298" t="s">
        <v>3976</v>
      </c>
      <c r="D1548" s="298" t="s">
        <v>841</v>
      </c>
      <c r="E1548" s="299" t="s">
        <v>8424</v>
      </c>
      <c r="F1548" s="300" t="s">
        <v>8392</v>
      </c>
      <c r="G1548" s="301" t="s">
        <v>4084</v>
      </c>
      <c r="H1548" s="302">
        <v>1</v>
      </c>
      <c r="I1548" s="303"/>
      <c r="J1548" s="304">
        <f>ROUND(I1548*H1548,2)</f>
        <v>0</v>
      </c>
      <c r="K1548" s="300" t="s">
        <v>21</v>
      </c>
      <c r="L1548" s="305"/>
      <c r="M1548" s="306" t="s">
        <v>21</v>
      </c>
      <c r="N1548" s="307" t="s">
        <v>47</v>
      </c>
      <c r="O1548" s="48"/>
      <c r="P1548" s="249">
        <f>O1548*H1548</f>
        <v>0</v>
      </c>
      <c r="Q1548" s="249">
        <v>0</v>
      </c>
      <c r="R1548" s="249">
        <f>Q1548*H1548</f>
        <v>0</v>
      </c>
      <c r="S1548" s="249">
        <v>0</v>
      </c>
      <c r="T1548" s="250">
        <f>S1548*H1548</f>
        <v>0</v>
      </c>
      <c r="AR1548" s="25" t="s">
        <v>818</v>
      </c>
      <c r="AT1548" s="25" t="s">
        <v>841</v>
      </c>
      <c r="AU1548" s="25" t="s">
        <v>394</v>
      </c>
      <c r="AY1548" s="25" t="s">
        <v>414</v>
      </c>
      <c r="BE1548" s="251">
        <f>IF(N1548="základní",J1548,0)</f>
        <v>0</v>
      </c>
      <c r="BF1548" s="251">
        <f>IF(N1548="snížená",J1548,0)</f>
        <v>0</v>
      </c>
      <c r="BG1548" s="251">
        <f>IF(N1548="zákl. přenesená",J1548,0)</f>
        <v>0</v>
      </c>
      <c r="BH1548" s="251">
        <f>IF(N1548="sníž. přenesená",J1548,0)</f>
        <v>0</v>
      </c>
      <c r="BI1548" s="251">
        <f>IF(N1548="nulová",J1548,0)</f>
        <v>0</v>
      </c>
      <c r="BJ1548" s="25" t="s">
        <v>83</v>
      </c>
      <c r="BK1548" s="251">
        <f>ROUND(I1548*H1548,2)</f>
        <v>0</v>
      </c>
      <c r="BL1548" s="25" t="s">
        <v>690</v>
      </c>
      <c r="BM1548" s="25" t="s">
        <v>8425</v>
      </c>
    </row>
    <row r="1549" s="1" customFormat="1" ht="16.5" customHeight="1">
      <c r="B1549" s="47"/>
      <c r="C1549" s="298" t="s">
        <v>3981</v>
      </c>
      <c r="D1549" s="298" t="s">
        <v>841</v>
      </c>
      <c r="E1549" s="299" t="s">
        <v>8426</v>
      </c>
      <c r="F1549" s="300" t="s">
        <v>7971</v>
      </c>
      <c r="G1549" s="301" t="s">
        <v>4084</v>
      </c>
      <c r="H1549" s="302">
        <v>1</v>
      </c>
      <c r="I1549" s="303"/>
      <c r="J1549" s="304">
        <f>ROUND(I1549*H1549,2)</f>
        <v>0</v>
      </c>
      <c r="K1549" s="300" t="s">
        <v>21</v>
      </c>
      <c r="L1549" s="305"/>
      <c r="M1549" s="306" t="s">
        <v>21</v>
      </c>
      <c r="N1549" s="307" t="s">
        <v>47</v>
      </c>
      <c r="O1549" s="48"/>
      <c r="P1549" s="249">
        <f>O1549*H1549</f>
        <v>0</v>
      </c>
      <c r="Q1549" s="249">
        <v>0</v>
      </c>
      <c r="R1549" s="249">
        <f>Q1549*H1549</f>
        <v>0</v>
      </c>
      <c r="S1549" s="249">
        <v>0</v>
      </c>
      <c r="T1549" s="250">
        <f>S1549*H1549</f>
        <v>0</v>
      </c>
      <c r="AR1549" s="25" t="s">
        <v>818</v>
      </c>
      <c r="AT1549" s="25" t="s">
        <v>841</v>
      </c>
      <c r="AU1549" s="25" t="s">
        <v>394</v>
      </c>
      <c r="AY1549" s="25" t="s">
        <v>414</v>
      </c>
      <c r="BE1549" s="251">
        <f>IF(N1549="základní",J1549,0)</f>
        <v>0</v>
      </c>
      <c r="BF1549" s="251">
        <f>IF(N1549="snížená",J1549,0)</f>
        <v>0</v>
      </c>
      <c r="BG1549" s="251">
        <f>IF(N1549="zákl. přenesená",J1549,0)</f>
        <v>0</v>
      </c>
      <c r="BH1549" s="251">
        <f>IF(N1549="sníž. přenesená",J1549,0)</f>
        <v>0</v>
      </c>
      <c r="BI1549" s="251">
        <f>IF(N1549="nulová",J1549,0)</f>
        <v>0</v>
      </c>
      <c r="BJ1549" s="25" t="s">
        <v>83</v>
      </c>
      <c r="BK1549" s="251">
        <f>ROUND(I1549*H1549,2)</f>
        <v>0</v>
      </c>
      <c r="BL1549" s="25" t="s">
        <v>690</v>
      </c>
      <c r="BM1549" s="25" t="s">
        <v>8427</v>
      </c>
    </row>
    <row r="1550" s="1" customFormat="1" ht="16.5" customHeight="1">
      <c r="B1550" s="47"/>
      <c r="C1550" s="298" t="s">
        <v>3988</v>
      </c>
      <c r="D1550" s="298" t="s">
        <v>841</v>
      </c>
      <c r="E1550" s="299" t="s">
        <v>8428</v>
      </c>
      <c r="F1550" s="300" t="s">
        <v>7974</v>
      </c>
      <c r="G1550" s="301" t="s">
        <v>4084</v>
      </c>
      <c r="H1550" s="302">
        <v>1</v>
      </c>
      <c r="I1550" s="303"/>
      <c r="J1550" s="304">
        <f>ROUND(I1550*H1550,2)</f>
        <v>0</v>
      </c>
      <c r="K1550" s="300" t="s">
        <v>21</v>
      </c>
      <c r="L1550" s="305"/>
      <c r="M1550" s="306" t="s">
        <v>21</v>
      </c>
      <c r="N1550" s="307" t="s">
        <v>47</v>
      </c>
      <c r="O1550" s="48"/>
      <c r="P1550" s="249">
        <f>O1550*H1550</f>
        <v>0</v>
      </c>
      <c r="Q1550" s="249">
        <v>0</v>
      </c>
      <c r="R1550" s="249">
        <f>Q1550*H1550</f>
        <v>0</v>
      </c>
      <c r="S1550" s="249">
        <v>0</v>
      </c>
      <c r="T1550" s="250">
        <f>S1550*H1550</f>
        <v>0</v>
      </c>
      <c r="AR1550" s="25" t="s">
        <v>818</v>
      </c>
      <c r="AT1550" s="25" t="s">
        <v>841</v>
      </c>
      <c r="AU1550" s="25" t="s">
        <v>394</v>
      </c>
      <c r="AY1550" s="25" t="s">
        <v>414</v>
      </c>
      <c r="BE1550" s="251">
        <f>IF(N1550="základní",J1550,0)</f>
        <v>0</v>
      </c>
      <c r="BF1550" s="251">
        <f>IF(N1550="snížená",J1550,0)</f>
        <v>0</v>
      </c>
      <c r="BG1550" s="251">
        <f>IF(N1550="zákl. přenesená",J1550,0)</f>
        <v>0</v>
      </c>
      <c r="BH1550" s="251">
        <f>IF(N1550="sníž. přenesená",J1550,0)</f>
        <v>0</v>
      </c>
      <c r="BI1550" s="251">
        <f>IF(N1550="nulová",J1550,0)</f>
        <v>0</v>
      </c>
      <c r="BJ1550" s="25" t="s">
        <v>83</v>
      </c>
      <c r="BK1550" s="251">
        <f>ROUND(I1550*H1550,2)</f>
        <v>0</v>
      </c>
      <c r="BL1550" s="25" t="s">
        <v>690</v>
      </c>
      <c r="BM1550" s="25" t="s">
        <v>8429</v>
      </c>
    </row>
    <row r="1551" s="1" customFormat="1" ht="16.5" customHeight="1">
      <c r="B1551" s="47"/>
      <c r="C1551" s="298" t="s">
        <v>3998</v>
      </c>
      <c r="D1551" s="298" t="s">
        <v>841</v>
      </c>
      <c r="E1551" s="299" t="s">
        <v>8430</v>
      </c>
      <c r="F1551" s="300" t="s">
        <v>7977</v>
      </c>
      <c r="G1551" s="301" t="s">
        <v>4084</v>
      </c>
      <c r="H1551" s="302">
        <v>1</v>
      </c>
      <c r="I1551" s="303"/>
      <c r="J1551" s="304">
        <f>ROUND(I1551*H1551,2)</f>
        <v>0</v>
      </c>
      <c r="K1551" s="300" t="s">
        <v>21</v>
      </c>
      <c r="L1551" s="305"/>
      <c r="M1551" s="306" t="s">
        <v>21</v>
      </c>
      <c r="N1551" s="307" t="s">
        <v>47</v>
      </c>
      <c r="O1551" s="48"/>
      <c r="P1551" s="249">
        <f>O1551*H1551</f>
        <v>0</v>
      </c>
      <c r="Q1551" s="249">
        <v>0</v>
      </c>
      <c r="R1551" s="249">
        <f>Q1551*H1551</f>
        <v>0</v>
      </c>
      <c r="S1551" s="249">
        <v>0</v>
      </c>
      <c r="T1551" s="250">
        <f>S1551*H1551</f>
        <v>0</v>
      </c>
      <c r="AR1551" s="25" t="s">
        <v>818</v>
      </c>
      <c r="AT1551" s="25" t="s">
        <v>841</v>
      </c>
      <c r="AU1551" s="25" t="s">
        <v>394</v>
      </c>
      <c r="AY1551" s="25" t="s">
        <v>414</v>
      </c>
      <c r="BE1551" s="251">
        <f>IF(N1551="základní",J1551,0)</f>
        <v>0</v>
      </c>
      <c r="BF1551" s="251">
        <f>IF(N1551="snížená",J1551,0)</f>
        <v>0</v>
      </c>
      <c r="BG1551" s="251">
        <f>IF(N1551="zákl. přenesená",J1551,0)</f>
        <v>0</v>
      </c>
      <c r="BH1551" s="251">
        <f>IF(N1551="sníž. přenesená",J1551,0)</f>
        <v>0</v>
      </c>
      <c r="BI1551" s="251">
        <f>IF(N1551="nulová",J1551,0)</f>
        <v>0</v>
      </c>
      <c r="BJ1551" s="25" t="s">
        <v>83</v>
      </c>
      <c r="BK1551" s="251">
        <f>ROUND(I1551*H1551,2)</f>
        <v>0</v>
      </c>
      <c r="BL1551" s="25" t="s">
        <v>690</v>
      </c>
      <c r="BM1551" s="25" t="s">
        <v>8431</v>
      </c>
    </row>
    <row r="1552" s="1" customFormat="1" ht="16.5" customHeight="1">
      <c r="B1552" s="47"/>
      <c r="C1552" s="298" t="s">
        <v>4007</v>
      </c>
      <c r="D1552" s="298" t="s">
        <v>841</v>
      </c>
      <c r="E1552" s="299" t="s">
        <v>8432</v>
      </c>
      <c r="F1552" s="300" t="s">
        <v>8124</v>
      </c>
      <c r="G1552" s="301" t="s">
        <v>4084</v>
      </c>
      <c r="H1552" s="302">
        <v>1</v>
      </c>
      <c r="I1552" s="303"/>
      <c r="J1552" s="304">
        <f>ROUND(I1552*H1552,2)</f>
        <v>0</v>
      </c>
      <c r="K1552" s="300" t="s">
        <v>21</v>
      </c>
      <c r="L1552" s="305"/>
      <c r="M1552" s="306" t="s">
        <v>21</v>
      </c>
      <c r="N1552" s="307" t="s">
        <v>47</v>
      </c>
      <c r="O1552" s="48"/>
      <c r="P1552" s="249">
        <f>O1552*H1552</f>
        <v>0</v>
      </c>
      <c r="Q1552" s="249">
        <v>0</v>
      </c>
      <c r="R1552" s="249">
        <f>Q1552*H1552</f>
        <v>0</v>
      </c>
      <c r="S1552" s="249">
        <v>0</v>
      </c>
      <c r="T1552" s="250">
        <f>S1552*H1552</f>
        <v>0</v>
      </c>
      <c r="AR1552" s="25" t="s">
        <v>818</v>
      </c>
      <c r="AT1552" s="25" t="s">
        <v>841</v>
      </c>
      <c r="AU1552" s="25" t="s">
        <v>394</v>
      </c>
      <c r="AY1552" s="25" t="s">
        <v>414</v>
      </c>
      <c r="BE1552" s="251">
        <f>IF(N1552="základní",J1552,0)</f>
        <v>0</v>
      </c>
      <c r="BF1552" s="251">
        <f>IF(N1552="snížená",J1552,0)</f>
        <v>0</v>
      </c>
      <c r="BG1552" s="251">
        <f>IF(N1552="zákl. přenesená",J1552,0)</f>
        <v>0</v>
      </c>
      <c r="BH1552" s="251">
        <f>IF(N1552="sníž. přenesená",J1552,0)</f>
        <v>0</v>
      </c>
      <c r="BI1552" s="251">
        <f>IF(N1552="nulová",J1552,0)</f>
        <v>0</v>
      </c>
      <c r="BJ1552" s="25" t="s">
        <v>83</v>
      </c>
      <c r="BK1552" s="251">
        <f>ROUND(I1552*H1552,2)</f>
        <v>0</v>
      </c>
      <c r="BL1552" s="25" t="s">
        <v>690</v>
      </c>
      <c r="BM1552" s="25" t="s">
        <v>8433</v>
      </c>
    </row>
    <row r="1553" s="1" customFormat="1" ht="16.5" customHeight="1">
      <c r="B1553" s="47"/>
      <c r="C1553" s="298" t="s">
        <v>4015</v>
      </c>
      <c r="D1553" s="298" t="s">
        <v>841</v>
      </c>
      <c r="E1553" s="299" t="s">
        <v>8434</v>
      </c>
      <c r="F1553" s="300" t="s">
        <v>8127</v>
      </c>
      <c r="G1553" s="301" t="s">
        <v>4084</v>
      </c>
      <c r="H1553" s="302">
        <v>1</v>
      </c>
      <c r="I1553" s="303"/>
      <c r="J1553" s="304">
        <f>ROUND(I1553*H1553,2)</f>
        <v>0</v>
      </c>
      <c r="K1553" s="300" t="s">
        <v>21</v>
      </c>
      <c r="L1553" s="305"/>
      <c r="M1553" s="306" t="s">
        <v>21</v>
      </c>
      <c r="N1553" s="307" t="s">
        <v>47</v>
      </c>
      <c r="O1553" s="48"/>
      <c r="P1553" s="249">
        <f>O1553*H1553</f>
        <v>0</v>
      </c>
      <c r="Q1553" s="249">
        <v>0</v>
      </c>
      <c r="R1553" s="249">
        <f>Q1553*H1553</f>
        <v>0</v>
      </c>
      <c r="S1553" s="249">
        <v>0</v>
      </c>
      <c r="T1553" s="250">
        <f>S1553*H1553</f>
        <v>0</v>
      </c>
      <c r="AR1553" s="25" t="s">
        <v>818</v>
      </c>
      <c r="AT1553" s="25" t="s">
        <v>841</v>
      </c>
      <c r="AU1553" s="25" t="s">
        <v>394</v>
      </c>
      <c r="AY1553" s="25" t="s">
        <v>414</v>
      </c>
      <c r="BE1553" s="251">
        <f>IF(N1553="základní",J1553,0)</f>
        <v>0</v>
      </c>
      <c r="BF1553" s="251">
        <f>IF(N1553="snížená",J1553,0)</f>
        <v>0</v>
      </c>
      <c r="BG1553" s="251">
        <f>IF(N1553="zákl. přenesená",J1553,0)</f>
        <v>0</v>
      </c>
      <c r="BH1553" s="251">
        <f>IF(N1553="sníž. přenesená",J1553,0)</f>
        <v>0</v>
      </c>
      <c r="BI1553" s="251">
        <f>IF(N1553="nulová",J1553,0)</f>
        <v>0</v>
      </c>
      <c r="BJ1553" s="25" t="s">
        <v>83</v>
      </c>
      <c r="BK1553" s="251">
        <f>ROUND(I1553*H1553,2)</f>
        <v>0</v>
      </c>
      <c r="BL1553" s="25" t="s">
        <v>690</v>
      </c>
      <c r="BM1553" s="25" t="s">
        <v>8435</v>
      </c>
    </row>
    <row r="1554" s="1" customFormat="1" ht="16.5" customHeight="1">
      <c r="B1554" s="47"/>
      <c r="C1554" s="298" t="s">
        <v>4021</v>
      </c>
      <c r="D1554" s="298" t="s">
        <v>841</v>
      </c>
      <c r="E1554" s="299" t="s">
        <v>8436</v>
      </c>
      <c r="F1554" s="300" t="s">
        <v>8133</v>
      </c>
      <c r="G1554" s="301" t="s">
        <v>4084</v>
      </c>
      <c r="H1554" s="302">
        <v>1</v>
      </c>
      <c r="I1554" s="303"/>
      <c r="J1554" s="304">
        <f>ROUND(I1554*H1554,2)</f>
        <v>0</v>
      </c>
      <c r="K1554" s="300" t="s">
        <v>21</v>
      </c>
      <c r="L1554" s="305"/>
      <c r="M1554" s="306" t="s">
        <v>21</v>
      </c>
      <c r="N1554" s="307" t="s">
        <v>47</v>
      </c>
      <c r="O1554" s="48"/>
      <c r="P1554" s="249">
        <f>O1554*H1554</f>
        <v>0</v>
      </c>
      <c r="Q1554" s="249">
        <v>0</v>
      </c>
      <c r="R1554" s="249">
        <f>Q1554*H1554</f>
        <v>0</v>
      </c>
      <c r="S1554" s="249">
        <v>0</v>
      </c>
      <c r="T1554" s="250">
        <f>S1554*H1554</f>
        <v>0</v>
      </c>
      <c r="AR1554" s="25" t="s">
        <v>818</v>
      </c>
      <c r="AT1554" s="25" t="s">
        <v>841</v>
      </c>
      <c r="AU1554" s="25" t="s">
        <v>394</v>
      </c>
      <c r="AY1554" s="25" t="s">
        <v>414</v>
      </c>
      <c r="BE1554" s="251">
        <f>IF(N1554="základní",J1554,0)</f>
        <v>0</v>
      </c>
      <c r="BF1554" s="251">
        <f>IF(N1554="snížená",J1554,0)</f>
        <v>0</v>
      </c>
      <c r="BG1554" s="251">
        <f>IF(N1554="zákl. přenesená",J1554,0)</f>
        <v>0</v>
      </c>
      <c r="BH1554" s="251">
        <f>IF(N1554="sníž. přenesená",J1554,0)</f>
        <v>0</v>
      </c>
      <c r="BI1554" s="251">
        <f>IF(N1554="nulová",J1554,0)</f>
        <v>0</v>
      </c>
      <c r="BJ1554" s="25" t="s">
        <v>83</v>
      </c>
      <c r="BK1554" s="251">
        <f>ROUND(I1554*H1554,2)</f>
        <v>0</v>
      </c>
      <c r="BL1554" s="25" t="s">
        <v>690</v>
      </c>
      <c r="BM1554" s="25" t="s">
        <v>8437</v>
      </c>
    </row>
    <row r="1555" s="1" customFormat="1" ht="16.5" customHeight="1">
      <c r="B1555" s="47"/>
      <c r="C1555" s="298" t="s">
        <v>4027</v>
      </c>
      <c r="D1555" s="298" t="s">
        <v>841</v>
      </c>
      <c r="E1555" s="299" t="s">
        <v>8438</v>
      </c>
      <c r="F1555" s="300" t="s">
        <v>8139</v>
      </c>
      <c r="G1555" s="301" t="s">
        <v>4084</v>
      </c>
      <c r="H1555" s="302">
        <v>4</v>
      </c>
      <c r="I1555" s="303"/>
      <c r="J1555" s="304">
        <f>ROUND(I1555*H1555,2)</f>
        <v>0</v>
      </c>
      <c r="K1555" s="300" t="s">
        <v>21</v>
      </c>
      <c r="L1555" s="305"/>
      <c r="M1555" s="306" t="s">
        <v>21</v>
      </c>
      <c r="N1555" s="307" t="s">
        <v>47</v>
      </c>
      <c r="O1555" s="48"/>
      <c r="P1555" s="249">
        <f>O1555*H1555</f>
        <v>0</v>
      </c>
      <c r="Q1555" s="249">
        <v>0</v>
      </c>
      <c r="R1555" s="249">
        <f>Q1555*H1555</f>
        <v>0</v>
      </c>
      <c r="S1555" s="249">
        <v>0</v>
      </c>
      <c r="T1555" s="250">
        <f>S1555*H1555</f>
        <v>0</v>
      </c>
      <c r="AR1555" s="25" t="s">
        <v>818</v>
      </c>
      <c r="AT1555" s="25" t="s">
        <v>841</v>
      </c>
      <c r="AU1555" s="25" t="s">
        <v>394</v>
      </c>
      <c r="AY1555" s="25" t="s">
        <v>414</v>
      </c>
      <c r="BE1555" s="251">
        <f>IF(N1555="základní",J1555,0)</f>
        <v>0</v>
      </c>
      <c r="BF1555" s="251">
        <f>IF(N1555="snížená",J1555,0)</f>
        <v>0</v>
      </c>
      <c r="BG1555" s="251">
        <f>IF(N1555="zákl. přenesená",J1555,0)</f>
        <v>0</v>
      </c>
      <c r="BH1555" s="251">
        <f>IF(N1555="sníž. přenesená",J1555,0)</f>
        <v>0</v>
      </c>
      <c r="BI1555" s="251">
        <f>IF(N1555="nulová",J1555,0)</f>
        <v>0</v>
      </c>
      <c r="BJ1555" s="25" t="s">
        <v>83</v>
      </c>
      <c r="BK1555" s="251">
        <f>ROUND(I1555*H1555,2)</f>
        <v>0</v>
      </c>
      <c r="BL1555" s="25" t="s">
        <v>690</v>
      </c>
      <c r="BM1555" s="25" t="s">
        <v>8439</v>
      </c>
    </row>
    <row r="1556" s="1" customFormat="1" ht="16.5" customHeight="1">
      <c r="B1556" s="47"/>
      <c r="C1556" s="298" t="s">
        <v>4031</v>
      </c>
      <c r="D1556" s="298" t="s">
        <v>841</v>
      </c>
      <c r="E1556" s="299" t="s">
        <v>8440</v>
      </c>
      <c r="F1556" s="300" t="s">
        <v>8142</v>
      </c>
      <c r="G1556" s="301" t="s">
        <v>4084</v>
      </c>
      <c r="H1556" s="302">
        <v>6</v>
      </c>
      <c r="I1556" s="303"/>
      <c r="J1556" s="304">
        <f>ROUND(I1556*H1556,2)</f>
        <v>0</v>
      </c>
      <c r="K1556" s="300" t="s">
        <v>21</v>
      </c>
      <c r="L1556" s="305"/>
      <c r="M1556" s="306" t="s">
        <v>21</v>
      </c>
      <c r="N1556" s="307" t="s">
        <v>47</v>
      </c>
      <c r="O1556" s="48"/>
      <c r="P1556" s="249">
        <f>O1556*H1556</f>
        <v>0</v>
      </c>
      <c r="Q1556" s="249">
        <v>0</v>
      </c>
      <c r="R1556" s="249">
        <f>Q1556*H1556</f>
        <v>0</v>
      </c>
      <c r="S1556" s="249">
        <v>0</v>
      </c>
      <c r="T1556" s="250">
        <f>S1556*H1556</f>
        <v>0</v>
      </c>
      <c r="AR1556" s="25" t="s">
        <v>818</v>
      </c>
      <c r="AT1556" s="25" t="s">
        <v>841</v>
      </c>
      <c r="AU1556" s="25" t="s">
        <v>394</v>
      </c>
      <c r="AY1556" s="25" t="s">
        <v>414</v>
      </c>
      <c r="BE1556" s="251">
        <f>IF(N1556="základní",J1556,0)</f>
        <v>0</v>
      </c>
      <c r="BF1556" s="251">
        <f>IF(N1556="snížená",J1556,0)</f>
        <v>0</v>
      </c>
      <c r="BG1556" s="251">
        <f>IF(N1556="zákl. přenesená",J1556,0)</f>
        <v>0</v>
      </c>
      <c r="BH1556" s="251">
        <f>IF(N1556="sníž. přenesená",J1556,0)</f>
        <v>0</v>
      </c>
      <c r="BI1556" s="251">
        <f>IF(N1556="nulová",J1556,0)</f>
        <v>0</v>
      </c>
      <c r="BJ1556" s="25" t="s">
        <v>83</v>
      </c>
      <c r="BK1556" s="251">
        <f>ROUND(I1556*H1556,2)</f>
        <v>0</v>
      </c>
      <c r="BL1556" s="25" t="s">
        <v>690</v>
      </c>
      <c r="BM1556" s="25" t="s">
        <v>8441</v>
      </c>
    </row>
    <row r="1557" s="1" customFormat="1" ht="16.5" customHeight="1">
      <c r="B1557" s="47"/>
      <c r="C1557" s="298" t="s">
        <v>4039</v>
      </c>
      <c r="D1557" s="298" t="s">
        <v>841</v>
      </c>
      <c r="E1557" s="299" t="s">
        <v>8442</v>
      </c>
      <c r="F1557" s="300" t="s">
        <v>8148</v>
      </c>
      <c r="G1557" s="301" t="s">
        <v>4084</v>
      </c>
      <c r="H1557" s="302">
        <v>1</v>
      </c>
      <c r="I1557" s="303"/>
      <c r="J1557" s="304">
        <f>ROUND(I1557*H1557,2)</f>
        <v>0</v>
      </c>
      <c r="K1557" s="300" t="s">
        <v>21</v>
      </c>
      <c r="L1557" s="305"/>
      <c r="M1557" s="306" t="s">
        <v>21</v>
      </c>
      <c r="N1557" s="307" t="s">
        <v>47</v>
      </c>
      <c r="O1557" s="48"/>
      <c r="P1557" s="249">
        <f>O1557*H1557</f>
        <v>0</v>
      </c>
      <c r="Q1557" s="249">
        <v>0</v>
      </c>
      <c r="R1557" s="249">
        <f>Q1557*H1557</f>
        <v>0</v>
      </c>
      <c r="S1557" s="249">
        <v>0</v>
      </c>
      <c r="T1557" s="250">
        <f>S1557*H1557</f>
        <v>0</v>
      </c>
      <c r="AR1557" s="25" t="s">
        <v>818</v>
      </c>
      <c r="AT1557" s="25" t="s">
        <v>841</v>
      </c>
      <c r="AU1557" s="25" t="s">
        <v>394</v>
      </c>
      <c r="AY1557" s="25" t="s">
        <v>414</v>
      </c>
      <c r="BE1557" s="251">
        <f>IF(N1557="základní",J1557,0)</f>
        <v>0</v>
      </c>
      <c r="BF1557" s="251">
        <f>IF(N1557="snížená",J1557,0)</f>
        <v>0</v>
      </c>
      <c r="BG1557" s="251">
        <f>IF(N1557="zákl. přenesená",J1557,0)</f>
        <v>0</v>
      </c>
      <c r="BH1557" s="251">
        <f>IF(N1557="sníž. přenesená",J1557,0)</f>
        <v>0</v>
      </c>
      <c r="BI1557" s="251">
        <f>IF(N1557="nulová",J1557,0)</f>
        <v>0</v>
      </c>
      <c r="BJ1557" s="25" t="s">
        <v>83</v>
      </c>
      <c r="BK1557" s="251">
        <f>ROUND(I1557*H1557,2)</f>
        <v>0</v>
      </c>
      <c r="BL1557" s="25" t="s">
        <v>690</v>
      </c>
      <c r="BM1557" s="25" t="s">
        <v>8443</v>
      </c>
    </row>
    <row r="1558" s="1" customFormat="1" ht="16.5" customHeight="1">
      <c r="B1558" s="47"/>
      <c r="C1558" s="298" t="s">
        <v>4045</v>
      </c>
      <c r="D1558" s="298" t="s">
        <v>841</v>
      </c>
      <c r="E1558" s="299" t="s">
        <v>8444</v>
      </c>
      <c r="F1558" s="300" t="s">
        <v>8151</v>
      </c>
      <c r="G1558" s="301" t="s">
        <v>4084</v>
      </c>
      <c r="H1558" s="302">
        <v>1</v>
      </c>
      <c r="I1558" s="303"/>
      <c r="J1558" s="304">
        <f>ROUND(I1558*H1558,2)</f>
        <v>0</v>
      </c>
      <c r="K1558" s="300" t="s">
        <v>21</v>
      </c>
      <c r="L1558" s="305"/>
      <c r="M1558" s="306" t="s">
        <v>21</v>
      </c>
      <c r="N1558" s="307" t="s">
        <v>47</v>
      </c>
      <c r="O1558" s="48"/>
      <c r="P1558" s="249">
        <f>O1558*H1558</f>
        <v>0</v>
      </c>
      <c r="Q1558" s="249">
        <v>0</v>
      </c>
      <c r="R1558" s="249">
        <f>Q1558*H1558</f>
        <v>0</v>
      </c>
      <c r="S1558" s="249">
        <v>0</v>
      </c>
      <c r="T1558" s="250">
        <f>S1558*H1558</f>
        <v>0</v>
      </c>
      <c r="AR1558" s="25" t="s">
        <v>818</v>
      </c>
      <c r="AT1558" s="25" t="s">
        <v>841</v>
      </c>
      <c r="AU1558" s="25" t="s">
        <v>394</v>
      </c>
      <c r="AY1558" s="25" t="s">
        <v>414</v>
      </c>
      <c r="BE1558" s="251">
        <f>IF(N1558="základní",J1558,0)</f>
        <v>0</v>
      </c>
      <c r="BF1558" s="251">
        <f>IF(N1558="snížená",J1558,0)</f>
        <v>0</v>
      </c>
      <c r="BG1558" s="251">
        <f>IF(N1558="zákl. přenesená",J1558,0)</f>
        <v>0</v>
      </c>
      <c r="BH1558" s="251">
        <f>IF(N1558="sníž. přenesená",J1558,0)</f>
        <v>0</v>
      </c>
      <c r="BI1558" s="251">
        <f>IF(N1558="nulová",J1558,0)</f>
        <v>0</v>
      </c>
      <c r="BJ1558" s="25" t="s">
        <v>83</v>
      </c>
      <c r="BK1558" s="251">
        <f>ROUND(I1558*H1558,2)</f>
        <v>0</v>
      </c>
      <c r="BL1558" s="25" t="s">
        <v>690</v>
      </c>
      <c r="BM1558" s="25" t="s">
        <v>8445</v>
      </c>
    </row>
    <row r="1559" s="1" customFormat="1" ht="16.5" customHeight="1">
      <c r="B1559" s="47"/>
      <c r="C1559" s="298" t="s">
        <v>4050</v>
      </c>
      <c r="D1559" s="298" t="s">
        <v>841</v>
      </c>
      <c r="E1559" s="299" t="s">
        <v>8446</v>
      </c>
      <c r="F1559" s="300" t="s">
        <v>8172</v>
      </c>
      <c r="G1559" s="301" t="s">
        <v>4084</v>
      </c>
      <c r="H1559" s="302">
        <v>1</v>
      </c>
      <c r="I1559" s="303"/>
      <c r="J1559" s="304">
        <f>ROUND(I1559*H1559,2)</f>
        <v>0</v>
      </c>
      <c r="K1559" s="300" t="s">
        <v>21</v>
      </c>
      <c r="L1559" s="305"/>
      <c r="M1559" s="306" t="s">
        <v>21</v>
      </c>
      <c r="N1559" s="307" t="s">
        <v>47</v>
      </c>
      <c r="O1559" s="48"/>
      <c r="P1559" s="249">
        <f>O1559*H1559</f>
        <v>0</v>
      </c>
      <c r="Q1559" s="249">
        <v>0</v>
      </c>
      <c r="R1559" s="249">
        <f>Q1559*H1559</f>
        <v>0</v>
      </c>
      <c r="S1559" s="249">
        <v>0</v>
      </c>
      <c r="T1559" s="250">
        <f>S1559*H1559</f>
        <v>0</v>
      </c>
      <c r="AR1559" s="25" t="s">
        <v>818</v>
      </c>
      <c r="AT1559" s="25" t="s">
        <v>841</v>
      </c>
      <c r="AU1559" s="25" t="s">
        <v>394</v>
      </c>
      <c r="AY1559" s="25" t="s">
        <v>414</v>
      </c>
      <c r="BE1559" s="251">
        <f>IF(N1559="základní",J1559,0)</f>
        <v>0</v>
      </c>
      <c r="BF1559" s="251">
        <f>IF(N1559="snížená",J1559,0)</f>
        <v>0</v>
      </c>
      <c r="BG1559" s="251">
        <f>IF(N1559="zákl. přenesená",J1559,0)</f>
        <v>0</v>
      </c>
      <c r="BH1559" s="251">
        <f>IF(N1559="sníž. přenesená",J1559,0)</f>
        <v>0</v>
      </c>
      <c r="BI1559" s="251">
        <f>IF(N1559="nulová",J1559,0)</f>
        <v>0</v>
      </c>
      <c r="BJ1559" s="25" t="s">
        <v>83</v>
      </c>
      <c r="BK1559" s="251">
        <f>ROUND(I1559*H1559,2)</f>
        <v>0</v>
      </c>
      <c r="BL1559" s="25" t="s">
        <v>690</v>
      </c>
      <c r="BM1559" s="25" t="s">
        <v>8447</v>
      </c>
    </row>
    <row r="1560" s="1" customFormat="1" ht="16.5" customHeight="1">
      <c r="B1560" s="47"/>
      <c r="C1560" s="298" t="s">
        <v>4054</v>
      </c>
      <c r="D1560" s="298" t="s">
        <v>841</v>
      </c>
      <c r="E1560" s="299" t="s">
        <v>8448</v>
      </c>
      <c r="F1560" s="300" t="s">
        <v>8089</v>
      </c>
      <c r="G1560" s="301" t="s">
        <v>4084</v>
      </c>
      <c r="H1560" s="302">
        <v>16</v>
      </c>
      <c r="I1560" s="303"/>
      <c r="J1560" s="304">
        <f>ROUND(I1560*H1560,2)</f>
        <v>0</v>
      </c>
      <c r="K1560" s="300" t="s">
        <v>21</v>
      </c>
      <c r="L1560" s="305"/>
      <c r="M1560" s="306" t="s">
        <v>21</v>
      </c>
      <c r="N1560" s="307" t="s">
        <v>47</v>
      </c>
      <c r="O1560" s="48"/>
      <c r="P1560" s="249">
        <f>O1560*H1560</f>
        <v>0</v>
      </c>
      <c r="Q1560" s="249">
        <v>0</v>
      </c>
      <c r="R1560" s="249">
        <f>Q1560*H1560</f>
        <v>0</v>
      </c>
      <c r="S1560" s="249">
        <v>0</v>
      </c>
      <c r="T1560" s="250">
        <f>S1560*H1560</f>
        <v>0</v>
      </c>
      <c r="AR1560" s="25" t="s">
        <v>818</v>
      </c>
      <c r="AT1560" s="25" t="s">
        <v>841</v>
      </c>
      <c r="AU1560" s="25" t="s">
        <v>394</v>
      </c>
      <c r="AY1560" s="25" t="s">
        <v>414</v>
      </c>
      <c r="BE1560" s="251">
        <f>IF(N1560="základní",J1560,0)</f>
        <v>0</v>
      </c>
      <c r="BF1560" s="251">
        <f>IF(N1560="snížená",J1560,0)</f>
        <v>0</v>
      </c>
      <c r="BG1560" s="251">
        <f>IF(N1560="zákl. přenesená",J1560,0)</f>
        <v>0</v>
      </c>
      <c r="BH1560" s="251">
        <f>IF(N1560="sníž. přenesená",J1560,0)</f>
        <v>0</v>
      </c>
      <c r="BI1560" s="251">
        <f>IF(N1560="nulová",J1560,0)</f>
        <v>0</v>
      </c>
      <c r="BJ1560" s="25" t="s">
        <v>83</v>
      </c>
      <c r="BK1560" s="251">
        <f>ROUND(I1560*H1560,2)</f>
        <v>0</v>
      </c>
      <c r="BL1560" s="25" t="s">
        <v>690</v>
      </c>
      <c r="BM1560" s="25" t="s">
        <v>8449</v>
      </c>
    </row>
    <row r="1561" s="1" customFormat="1" ht="16.5" customHeight="1">
      <c r="B1561" s="47"/>
      <c r="C1561" s="298" t="s">
        <v>4058</v>
      </c>
      <c r="D1561" s="298" t="s">
        <v>841</v>
      </c>
      <c r="E1561" s="299" t="s">
        <v>8450</v>
      </c>
      <c r="F1561" s="300" t="s">
        <v>8098</v>
      </c>
      <c r="G1561" s="301" t="s">
        <v>4084</v>
      </c>
      <c r="H1561" s="302">
        <v>3</v>
      </c>
      <c r="I1561" s="303"/>
      <c r="J1561" s="304">
        <f>ROUND(I1561*H1561,2)</f>
        <v>0</v>
      </c>
      <c r="K1561" s="300" t="s">
        <v>21</v>
      </c>
      <c r="L1561" s="305"/>
      <c r="M1561" s="306" t="s">
        <v>21</v>
      </c>
      <c r="N1561" s="307" t="s">
        <v>47</v>
      </c>
      <c r="O1561" s="48"/>
      <c r="P1561" s="249">
        <f>O1561*H1561</f>
        <v>0</v>
      </c>
      <c r="Q1561" s="249">
        <v>0</v>
      </c>
      <c r="R1561" s="249">
        <f>Q1561*H1561</f>
        <v>0</v>
      </c>
      <c r="S1561" s="249">
        <v>0</v>
      </c>
      <c r="T1561" s="250">
        <f>S1561*H1561</f>
        <v>0</v>
      </c>
      <c r="AR1561" s="25" t="s">
        <v>818</v>
      </c>
      <c r="AT1561" s="25" t="s">
        <v>841</v>
      </c>
      <c r="AU1561" s="25" t="s">
        <v>394</v>
      </c>
      <c r="AY1561" s="25" t="s">
        <v>414</v>
      </c>
      <c r="BE1561" s="251">
        <f>IF(N1561="základní",J1561,0)</f>
        <v>0</v>
      </c>
      <c r="BF1561" s="251">
        <f>IF(N1561="snížená",J1561,0)</f>
        <v>0</v>
      </c>
      <c r="BG1561" s="251">
        <f>IF(N1561="zákl. přenesená",J1561,0)</f>
        <v>0</v>
      </c>
      <c r="BH1561" s="251">
        <f>IF(N1561="sníž. přenesená",J1561,0)</f>
        <v>0</v>
      </c>
      <c r="BI1561" s="251">
        <f>IF(N1561="nulová",J1561,0)</f>
        <v>0</v>
      </c>
      <c r="BJ1561" s="25" t="s">
        <v>83</v>
      </c>
      <c r="BK1561" s="251">
        <f>ROUND(I1561*H1561,2)</f>
        <v>0</v>
      </c>
      <c r="BL1561" s="25" t="s">
        <v>690</v>
      </c>
      <c r="BM1561" s="25" t="s">
        <v>8451</v>
      </c>
    </row>
    <row r="1562" s="1" customFormat="1" ht="16.5" customHeight="1">
      <c r="B1562" s="47"/>
      <c r="C1562" s="298" t="s">
        <v>3111</v>
      </c>
      <c r="D1562" s="298" t="s">
        <v>841</v>
      </c>
      <c r="E1562" s="299" t="s">
        <v>8452</v>
      </c>
      <c r="F1562" s="300" t="s">
        <v>8453</v>
      </c>
      <c r="G1562" s="301" t="s">
        <v>4084</v>
      </c>
      <c r="H1562" s="302">
        <v>14</v>
      </c>
      <c r="I1562" s="303"/>
      <c r="J1562" s="304">
        <f>ROUND(I1562*H1562,2)</f>
        <v>0</v>
      </c>
      <c r="K1562" s="300" t="s">
        <v>21</v>
      </c>
      <c r="L1562" s="305"/>
      <c r="M1562" s="306" t="s">
        <v>21</v>
      </c>
      <c r="N1562" s="307" t="s">
        <v>47</v>
      </c>
      <c r="O1562" s="48"/>
      <c r="P1562" s="249">
        <f>O1562*H1562</f>
        <v>0</v>
      </c>
      <c r="Q1562" s="249">
        <v>0</v>
      </c>
      <c r="R1562" s="249">
        <f>Q1562*H1562</f>
        <v>0</v>
      </c>
      <c r="S1562" s="249">
        <v>0</v>
      </c>
      <c r="T1562" s="250">
        <f>S1562*H1562</f>
        <v>0</v>
      </c>
      <c r="AR1562" s="25" t="s">
        <v>818</v>
      </c>
      <c r="AT1562" s="25" t="s">
        <v>841</v>
      </c>
      <c r="AU1562" s="25" t="s">
        <v>394</v>
      </c>
      <c r="AY1562" s="25" t="s">
        <v>414</v>
      </c>
      <c r="BE1562" s="251">
        <f>IF(N1562="základní",J1562,0)</f>
        <v>0</v>
      </c>
      <c r="BF1562" s="251">
        <f>IF(N1562="snížená",J1562,0)</f>
        <v>0</v>
      </c>
      <c r="BG1562" s="251">
        <f>IF(N1562="zákl. přenesená",J1562,0)</f>
        <v>0</v>
      </c>
      <c r="BH1562" s="251">
        <f>IF(N1562="sníž. přenesená",J1562,0)</f>
        <v>0</v>
      </c>
      <c r="BI1562" s="251">
        <f>IF(N1562="nulová",J1562,0)</f>
        <v>0</v>
      </c>
      <c r="BJ1562" s="25" t="s">
        <v>83</v>
      </c>
      <c r="BK1562" s="251">
        <f>ROUND(I1562*H1562,2)</f>
        <v>0</v>
      </c>
      <c r="BL1562" s="25" t="s">
        <v>690</v>
      </c>
      <c r="BM1562" s="25" t="s">
        <v>8454</v>
      </c>
    </row>
    <row r="1563" s="11" customFormat="1" ht="22.32" customHeight="1">
      <c r="B1563" s="224"/>
      <c r="C1563" s="225"/>
      <c r="D1563" s="226" t="s">
        <v>75</v>
      </c>
      <c r="E1563" s="238" t="s">
        <v>8455</v>
      </c>
      <c r="F1563" s="238" t="s">
        <v>8456</v>
      </c>
      <c r="G1563" s="225"/>
      <c r="H1563" s="225"/>
      <c r="I1563" s="228"/>
      <c r="J1563" s="239">
        <f>BK1563</f>
        <v>0</v>
      </c>
      <c r="K1563" s="225"/>
      <c r="L1563" s="230"/>
      <c r="M1563" s="231"/>
      <c r="N1563" s="232"/>
      <c r="O1563" s="232"/>
      <c r="P1563" s="233">
        <f>SUM(P1564:P1588)</f>
        <v>0</v>
      </c>
      <c r="Q1563" s="232"/>
      <c r="R1563" s="233">
        <f>SUM(R1564:R1588)</f>
        <v>0</v>
      </c>
      <c r="S1563" s="232"/>
      <c r="T1563" s="234">
        <f>SUM(T1564:T1588)</f>
        <v>0</v>
      </c>
      <c r="AR1563" s="235" t="s">
        <v>86</v>
      </c>
      <c r="AT1563" s="236" t="s">
        <v>75</v>
      </c>
      <c r="AU1563" s="236" t="s">
        <v>86</v>
      </c>
      <c r="AY1563" s="235" t="s">
        <v>414</v>
      </c>
      <c r="BK1563" s="237">
        <f>SUM(BK1564:BK1588)</f>
        <v>0</v>
      </c>
    </row>
    <row r="1564" s="1" customFormat="1" ht="25.5" customHeight="1">
      <c r="B1564" s="47"/>
      <c r="C1564" s="298" t="s">
        <v>3116</v>
      </c>
      <c r="D1564" s="298" t="s">
        <v>841</v>
      </c>
      <c r="E1564" s="299" t="s">
        <v>8457</v>
      </c>
      <c r="F1564" s="300" t="s">
        <v>8115</v>
      </c>
      <c r="G1564" s="301" t="s">
        <v>4084</v>
      </c>
      <c r="H1564" s="302">
        <v>1</v>
      </c>
      <c r="I1564" s="303"/>
      <c r="J1564" s="304">
        <f>ROUND(I1564*H1564,2)</f>
        <v>0</v>
      </c>
      <c r="K1564" s="300" t="s">
        <v>21</v>
      </c>
      <c r="L1564" s="305"/>
      <c r="M1564" s="306" t="s">
        <v>21</v>
      </c>
      <c r="N1564" s="307" t="s">
        <v>47</v>
      </c>
      <c r="O1564" s="48"/>
      <c r="P1564" s="249">
        <f>O1564*H1564</f>
        <v>0</v>
      </c>
      <c r="Q1564" s="249">
        <v>0</v>
      </c>
      <c r="R1564" s="249">
        <f>Q1564*H1564</f>
        <v>0</v>
      </c>
      <c r="S1564" s="249">
        <v>0</v>
      </c>
      <c r="T1564" s="250">
        <f>S1564*H1564</f>
        <v>0</v>
      </c>
      <c r="AR1564" s="25" t="s">
        <v>818</v>
      </c>
      <c r="AT1564" s="25" t="s">
        <v>841</v>
      </c>
      <c r="AU1564" s="25" t="s">
        <v>394</v>
      </c>
      <c r="AY1564" s="25" t="s">
        <v>414</v>
      </c>
      <c r="BE1564" s="251">
        <f>IF(N1564="základní",J1564,0)</f>
        <v>0</v>
      </c>
      <c r="BF1564" s="251">
        <f>IF(N1564="snížená",J1564,0)</f>
        <v>0</v>
      </c>
      <c r="BG1564" s="251">
        <f>IF(N1564="zákl. přenesená",J1564,0)</f>
        <v>0</v>
      </c>
      <c r="BH1564" s="251">
        <f>IF(N1564="sníž. přenesená",J1564,0)</f>
        <v>0</v>
      </c>
      <c r="BI1564" s="251">
        <f>IF(N1564="nulová",J1564,0)</f>
        <v>0</v>
      </c>
      <c r="BJ1564" s="25" t="s">
        <v>83</v>
      </c>
      <c r="BK1564" s="251">
        <f>ROUND(I1564*H1564,2)</f>
        <v>0</v>
      </c>
      <c r="BL1564" s="25" t="s">
        <v>690</v>
      </c>
      <c r="BM1564" s="25" t="s">
        <v>8458</v>
      </c>
    </row>
    <row r="1565" s="1" customFormat="1" ht="16.5" customHeight="1">
      <c r="B1565" s="47"/>
      <c r="C1565" s="298" t="s">
        <v>3121</v>
      </c>
      <c r="D1565" s="298" t="s">
        <v>841</v>
      </c>
      <c r="E1565" s="299" t="s">
        <v>8459</v>
      </c>
      <c r="F1565" s="300" t="s">
        <v>7971</v>
      </c>
      <c r="G1565" s="301" t="s">
        <v>4084</v>
      </c>
      <c r="H1565" s="302">
        <v>1</v>
      </c>
      <c r="I1565" s="303"/>
      <c r="J1565" s="304">
        <f>ROUND(I1565*H1565,2)</f>
        <v>0</v>
      </c>
      <c r="K1565" s="300" t="s">
        <v>21</v>
      </c>
      <c r="L1565" s="305"/>
      <c r="M1565" s="306" t="s">
        <v>21</v>
      </c>
      <c r="N1565" s="307" t="s">
        <v>47</v>
      </c>
      <c r="O1565" s="48"/>
      <c r="P1565" s="249">
        <f>O1565*H1565</f>
        <v>0</v>
      </c>
      <c r="Q1565" s="249">
        <v>0</v>
      </c>
      <c r="R1565" s="249">
        <f>Q1565*H1565</f>
        <v>0</v>
      </c>
      <c r="S1565" s="249">
        <v>0</v>
      </c>
      <c r="T1565" s="250">
        <f>S1565*H1565</f>
        <v>0</v>
      </c>
      <c r="AR1565" s="25" t="s">
        <v>818</v>
      </c>
      <c r="AT1565" s="25" t="s">
        <v>841</v>
      </c>
      <c r="AU1565" s="25" t="s">
        <v>394</v>
      </c>
      <c r="AY1565" s="25" t="s">
        <v>414</v>
      </c>
      <c r="BE1565" s="251">
        <f>IF(N1565="základní",J1565,0)</f>
        <v>0</v>
      </c>
      <c r="BF1565" s="251">
        <f>IF(N1565="snížená",J1565,0)</f>
        <v>0</v>
      </c>
      <c r="BG1565" s="251">
        <f>IF(N1565="zákl. přenesená",J1565,0)</f>
        <v>0</v>
      </c>
      <c r="BH1565" s="251">
        <f>IF(N1565="sníž. přenesená",J1565,0)</f>
        <v>0</v>
      </c>
      <c r="BI1565" s="251">
        <f>IF(N1565="nulová",J1565,0)</f>
        <v>0</v>
      </c>
      <c r="BJ1565" s="25" t="s">
        <v>83</v>
      </c>
      <c r="BK1565" s="251">
        <f>ROUND(I1565*H1565,2)</f>
        <v>0</v>
      </c>
      <c r="BL1565" s="25" t="s">
        <v>690</v>
      </c>
      <c r="BM1565" s="25" t="s">
        <v>8460</v>
      </c>
    </row>
    <row r="1566" s="1" customFormat="1" ht="16.5" customHeight="1">
      <c r="B1566" s="47"/>
      <c r="C1566" s="298" t="s">
        <v>3126</v>
      </c>
      <c r="D1566" s="298" t="s">
        <v>841</v>
      </c>
      <c r="E1566" s="299" t="s">
        <v>8461</v>
      </c>
      <c r="F1566" s="300" t="s">
        <v>7974</v>
      </c>
      <c r="G1566" s="301" t="s">
        <v>4084</v>
      </c>
      <c r="H1566" s="302">
        <v>1</v>
      </c>
      <c r="I1566" s="303"/>
      <c r="J1566" s="304">
        <f>ROUND(I1566*H1566,2)</f>
        <v>0</v>
      </c>
      <c r="K1566" s="300" t="s">
        <v>21</v>
      </c>
      <c r="L1566" s="305"/>
      <c r="M1566" s="306" t="s">
        <v>21</v>
      </c>
      <c r="N1566" s="307" t="s">
        <v>47</v>
      </c>
      <c r="O1566" s="48"/>
      <c r="P1566" s="249">
        <f>O1566*H1566</f>
        <v>0</v>
      </c>
      <c r="Q1566" s="249">
        <v>0</v>
      </c>
      <c r="R1566" s="249">
        <f>Q1566*H1566</f>
        <v>0</v>
      </c>
      <c r="S1566" s="249">
        <v>0</v>
      </c>
      <c r="T1566" s="250">
        <f>S1566*H1566</f>
        <v>0</v>
      </c>
      <c r="AR1566" s="25" t="s">
        <v>818</v>
      </c>
      <c r="AT1566" s="25" t="s">
        <v>841</v>
      </c>
      <c r="AU1566" s="25" t="s">
        <v>394</v>
      </c>
      <c r="AY1566" s="25" t="s">
        <v>414</v>
      </c>
      <c r="BE1566" s="251">
        <f>IF(N1566="základní",J1566,0)</f>
        <v>0</v>
      </c>
      <c r="BF1566" s="251">
        <f>IF(N1566="snížená",J1566,0)</f>
        <v>0</v>
      </c>
      <c r="BG1566" s="251">
        <f>IF(N1566="zákl. přenesená",J1566,0)</f>
        <v>0</v>
      </c>
      <c r="BH1566" s="251">
        <f>IF(N1566="sníž. přenesená",J1566,0)</f>
        <v>0</v>
      </c>
      <c r="BI1566" s="251">
        <f>IF(N1566="nulová",J1566,0)</f>
        <v>0</v>
      </c>
      <c r="BJ1566" s="25" t="s">
        <v>83</v>
      </c>
      <c r="BK1566" s="251">
        <f>ROUND(I1566*H1566,2)</f>
        <v>0</v>
      </c>
      <c r="BL1566" s="25" t="s">
        <v>690</v>
      </c>
      <c r="BM1566" s="25" t="s">
        <v>8462</v>
      </c>
    </row>
    <row r="1567" s="1" customFormat="1" ht="16.5" customHeight="1">
      <c r="B1567" s="47"/>
      <c r="C1567" s="298" t="s">
        <v>3131</v>
      </c>
      <c r="D1567" s="298" t="s">
        <v>841</v>
      </c>
      <c r="E1567" s="299" t="s">
        <v>8463</v>
      </c>
      <c r="F1567" s="300" t="s">
        <v>7977</v>
      </c>
      <c r="G1567" s="301" t="s">
        <v>4084</v>
      </c>
      <c r="H1567" s="302">
        <v>1</v>
      </c>
      <c r="I1567" s="303"/>
      <c r="J1567" s="304">
        <f>ROUND(I1567*H1567,2)</f>
        <v>0</v>
      </c>
      <c r="K1567" s="300" t="s">
        <v>21</v>
      </c>
      <c r="L1567" s="305"/>
      <c r="M1567" s="306" t="s">
        <v>21</v>
      </c>
      <c r="N1567" s="307" t="s">
        <v>47</v>
      </c>
      <c r="O1567" s="48"/>
      <c r="P1567" s="249">
        <f>O1567*H1567</f>
        <v>0</v>
      </c>
      <c r="Q1567" s="249">
        <v>0</v>
      </c>
      <c r="R1567" s="249">
        <f>Q1567*H1567</f>
        <v>0</v>
      </c>
      <c r="S1567" s="249">
        <v>0</v>
      </c>
      <c r="T1567" s="250">
        <f>S1567*H1567</f>
        <v>0</v>
      </c>
      <c r="AR1567" s="25" t="s">
        <v>818</v>
      </c>
      <c r="AT1567" s="25" t="s">
        <v>841</v>
      </c>
      <c r="AU1567" s="25" t="s">
        <v>394</v>
      </c>
      <c r="AY1567" s="25" t="s">
        <v>414</v>
      </c>
      <c r="BE1567" s="251">
        <f>IF(N1567="základní",J1567,0)</f>
        <v>0</v>
      </c>
      <c r="BF1567" s="251">
        <f>IF(N1567="snížená",J1567,0)</f>
        <v>0</v>
      </c>
      <c r="BG1567" s="251">
        <f>IF(N1567="zákl. přenesená",J1567,0)</f>
        <v>0</v>
      </c>
      <c r="BH1567" s="251">
        <f>IF(N1567="sníž. přenesená",J1567,0)</f>
        <v>0</v>
      </c>
      <c r="BI1567" s="251">
        <f>IF(N1567="nulová",J1567,0)</f>
        <v>0</v>
      </c>
      <c r="BJ1567" s="25" t="s">
        <v>83</v>
      </c>
      <c r="BK1567" s="251">
        <f>ROUND(I1567*H1567,2)</f>
        <v>0</v>
      </c>
      <c r="BL1567" s="25" t="s">
        <v>690</v>
      </c>
      <c r="BM1567" s="25" t="s">
        <v>8464</v>
      </c>
    </row>
    <row r="1568" s="1" customFormat="1" ht="16.5" customHeight="1">
      <c r="B1568" s="47"/>
      <c r="C1568" s="298" t="s">
        <v>3136</v>
      </c>
      <c r="D1568" s="298" t="s">
        <v>841</v>
      </c>
      <c r="E1568" s="299" t="s">
        <v>8465</v>
      </c>
      <c r="F1568" s="300" t="s">
        <v>7989</v>
      </c>
      <c r="G1568" s="301" t="s">
        <v>4084</v>
      </c>
      <c r="H1568" s="302">
        <v>1</v>
      </c>
      <c r="I1568" s="303"/>
      <c r="J1568" s="304">
        <f>ROUND(I1568*H1568,2)</f>
        <v>0</v>
      </c>
      <c r="K1568" s="300" t="s">
        <v>21</v>
      </c>
      <c r="L1568" s="305"/>
      <c r="M1568" s="306" t="s">
        <v>21</v>
      </c>
      <c r="N1568" s="307" t="s">
        <v>47</v>
      </c>
      <c r="O1568" s="48"/>
      <c r="P1568" s="249">
        <f>O1568*H1568</f>
        <v>0</v>
      </c>
      <c r="Q1568" s="249">
        <v>0</v>
      </c>
      <c r="R1568" s="249">
        <f>Q1568*H1568</f>
        <v>0</v>
      </c>
      <c r="S1568" s="249">
        <v>0</v>
      </c>
      <c r="T1568" s="250">
        <f>S1568*H1568</f>
        <v>0</v>
      </c>
      <c r="AR1568" s="25" t="s">
        <v>818</v>
      </c>
      <c r="AT1568" s="25" t="s">
        <v>841</v>
      </c>
      <c r="AU1568" s="25" t="s">
        <v>394</v>
      </c>
      <c r="AY1568" s="25" t="s">
        <v>414</v>
      </c>
      <c r="BE1568" s="251">
        <f>IF(N1568="základní",J1568,0)</f>
        <v>0</v>
      </c>
      <c r="BF1568" s="251">
        <f>IF(N1568="snížená",J1568,0)</f>
        <v>0</v>
      </c>
      <c r="BG1568" s="251">
        <f>IF(N1568="zákl. přenesená",J1568,0)</f>
        <v>0</v>
      </c>
      <c r="BH1568" s="251">
        <f>IF(N1568="sníž. přenesená",J1568,0)</f>
        <v>0</v>
      </c>
      <c r="BI1568" s="251">
        <f>IF(N1568="nulová",J1568,0)</f>
        <v>0</v>
      </c>
      <c r="BJ1568" s="25" t="s">
        <v>83</v>
      </c>
      <c r="BK1568" s="251">
        <f>ROUND(I1568*H1568,2)</f>
        <v>0</v>
      </c>
      <c r="BL1568" s="25" t="s">
        <v>690</v>
      </c>
      <c r="BM1568" s="25" t="s">
        <v>8466</v>
      </c>
    </row>
    <row r="1569" s="1" customFormat="1" ht="16.5" customHeight="1">
      <c r="B1569" s="47"/>
      <c r="C1569" s="298" t="s">
        <v>3141</v>
      </c>
      <c r="D1569" s="298" t="s">
        <v>841</v>
      </c>
      <c r="E1569" s="299" t="s">
        <v>8467</v>
      </c>
      <c r="F1569" s="300" t="s">
        <v>8318</v>
      </c>
      <c r="G1569" s="301" t="s">
        <v>4084</v>
      </c>
      <c r="H1569" s="302">
        <v>1</v>
      </c>
      <c r="I1569" s="303"/>
      <c r="J1569" s="304">
        <f>ROUND(I1569*H1569,2)</f>
        <v>0</v>
      </c>
      <c r="K1569" s="300" t="s">
        <v>21</v>
      </c>
      <c r="L1569" s="305"/>
      <c r="M1569" s="306" t="s">
        <v>21</v>
      </c>
      <c r="N1569" s="307" t="s">
        <v>47</v>
      </c>
      <c r="O1569" s="48"/>
      <c r="P1569" s="249">
        <f>O1569*H1569</f>
        <v>0</v>
      </c>
      <c r="Q1569" s="249">
        <v>0</v>
      </c>
      <c r="R1569" s="249">
        <f>Q1569*H1569</f>
        <v>0</v>
      </c>
      <c r="S1569" s="249">
        <v>0</v>
      </c>
      <c r="T1569" s="250">
        <f>S1569*H1569</f>
        <v>0</v>
      </c>
      <c r="AR1569" s="25" t="s">
        <v>818</v>
      </c>
      <c r="AT1569" s="25" t="s">
        <v>841</v>
      </c>
      <c r="AU1569" s="25" t="s">
        <v>394</v>
      </c>
      <c r="AY1569" s="25" t="s">
        <v>414</v>
      </c>
      <c r="BE1569" s="251">
        <f>IF(N1569="základní",J1569,0)</f>
        <v>0</v>
      </c>
      <c r="BF1569" s="251">
        <f>IF(N1569="snížená",J1569,0)</f>
        <v>0</v>
      </c>
      <c r="BG1569" s="251">
        <f>IF(N1569="zákl. přenesená",J1569,0)</f>
        <v>0</v>
      </c>
      <c r="BH1569" s="251">
        <f>IF(N1569="sníž. přenesená",J1569,0)</f>
        <v>0</v>
      </c>
      <c r="BI1569" s="251">
        <f>IF(N1569="nulová",J1569,0)</f>
        <v>0</v>
      </c>
      <c r="BJ1569" s="25" t="s">
        <v>83</v>
      </c>
      <c r="BK1569" s="251">
        <f>ROUND(I1569*H1569,2)</f>
        <v>0</v>
      </c>
      <c r="BL1569" s="25" t="s">
        <v>690</v>
      </c>
      <c r="BM1569" s="25" t="s">
        <v>8468</v>
      </c>
    </row>
    <row r="1570" s="1" customFormat="1" ht="16.5" customHeight="1">
      <c r="B1570" s="47"/>
      <c r="C1570" s="298" t="s">
        <v>3663</v>
      </c>
      <c r="D1570" s="298" t="s">
        <v>841</v>
      </c>
      <c r="E1570" s="299" t="s">
        <v>8469</v>
      </c>
      <c r="F1570" s="300" t="s">
        <v>8136</v>
      </c>
      <c r="G1570" s="301" t="s">
        <v>4084</v>
      </c>
      <c r="H1570" s="302">
        <v>1</v>
      </c>
      <c r="I1570" s="303"/>
      <c r="J1570" s="304">
        <f>ROUND(I1570*H1570,2)</f>
        <v>0</v>
      </c>
      <c r="K1570" s="300" t="s">
        <v>21</v>
      </c>
      <c r="L1570" s="305"/>
      <c r="M1570" s="306" t="s">
        <v>21</v>
      </c>
      <c r="N1570" s="307" t="s">
        <v>47</v>
      </c>
      <c r="O1570" s="48"/>
      <c r="P1570" s="249">
        <f>O1570*H1570</f>
        <v>0</v>
      </c>
      <c r="Q1570" s="249">
        <v>0</v>
      </c>
      <c r="R1570" s="249">
        <f>Q1570*H1570</f>
        <v>0</v>
      </c>
      <c r="S1570" s="249">
        <v>0</v>
      </c>
      <c r="T1570" s="250">
        <f>S1570*H1570</f>
        <v>0</v>
      </c>
      <c r="AR1570" s="25" t="s">
        <v>818</v>
      </c>
      <c r="AT1570" s="25" t="s">
        <v>841</v>
      </c>
      <c r="AU1570" s="25" t="s">
        <v>394</v>
      </c>
      <c r="AY1570" s="25" t="s">
        <v>414</v>
      </c>
      <c r="BE1570" s="251">
        <f>IF(N1570="základní",J1570,0)</f>
        <v>0</v>
      </c>
      <c r="BF1570" s="251">
        <f>IF(N1570="snížená",J1570,0)</f>
        <v>0</v>
      </c>
      <c r="BG1570" s="251">
        <f>IF(N1570="zákl. přenesená",J1570,0)</f>
        <v>0</v>
      </c>
      <c r="BH1570" s="251">
        <f>IF(N1570="sníž. přenesená",J1570,0)</f>
        <v>0</v>
      </c>
      <c r="BI1570" s="251">
        <f>IF(N1570="nulová",J1570,0)</f>
        <v>0</v>
      </c>
      <c r="BJ1570" s="25" t="s">
        <v>83</v>
      </c>
      <c r="BK1570" s="251">
        <f>ROUND(I1570*H1570,2)</f>
        <v>0</v>
      </c>
      <c r="BL1570" s="25" t="s">
        <v>690</v>
      </c>
      <c r="BM1570" s="25" t="s">
        <v>8470</v>
      </c>
    </row>
    <row r="1571" s="1" customFormat="1" ht="16.5" customHeight="1">
      <c r="B1571" s="47"/>
      <c r="C1571" s="298" t="s">
        <v>2266</v>
      </c>
      <c r="D1571" s="298" t="s">
        <v>841</v>
      </c>
      <c r="E1571" s="299" t="s">
        <v>8471</v>
      </c>
      <c r="F1571" s="300" t="s">
        <v>8139</v>
      </c>
      <c r="G1571" s="301" t="s">
        <v>4084</v>
      </c>
      <c r="H1571" s="302">
        <v>4</v>
      </c>
      <c r="I1571" s="303"/>
      <c r="J1571" s="304">
        <f>ROUND(I1571*H1571,2)</f>
        <v>0</v>
      </c>
      <c r="K1571" s="300" t="s">
        <v>21</v>
      </c>
      <c r="L1571" s="305"/>
      <c r="M1571" s="306" t="s">
        <v>21</v>
      </c>
      <c r="N1571" s="307" t="s">
        <v>47</v>
      </c>
      <c r="O1571" s="48"/>
      <c r="P1571" s="249">
        <f>O1571*H1571</f>
        <v>0</v>
      </c>
      <c r="Q1571" s="249">
        <v>0</v>
      </c>
      <c r="R1571" s="249">
        <f>Q1571*H1571</f>
        <v>0</v>
      </c>
      <c r="S1571" s="249">
        <v>0</v>
      </c>
      <c r="T1571" s="250">
        <f>S1571*H1571</f>
        <v>0</v>
      </c>
      <c r="AR1571" s="25" t="s">
        <v>818</v>
      </c>
      <c r="AT1571" s="25" t="s">
        <v>841</v>
      </c>
      <c r="AU1571" s="25" t="s">
        <v>394</v>
      </c>
      <c r="AY1571" s="25" t="s">
        <v>414</v>
      </c>
      <c r="BE1571" s="251">
        <f>IF(N1571="základní",J1571,0)</f>
        <v>0</v>
      </c>
      <c r="BF1571" s="251">
        <f>IF(N1571="snížená",J1571,0)</f>
        <v>0</v>
      </c>
      <c r="BG1571" s="251">
        <f>IF(N1571="zákl. přenesená",J1571,0)</f>
        <v>0</v>
      </c>
      <c r="BH1571" s="251">
        <f>IF(N1571="sníž. přenesená",J1571,0)</f>
        <v>0</v>
      </c>
      <c r="BI1571" s="251">
        <f>IF(N1571="nulová",J1571,0)</f>
        <v>0</v>
      </c>
      <c r="BJ1571" s="25" t="s">
        <v>83</v>
      </c>
      <c r="BK1571" s="251">
        <f>ROUND(I1571*H1571,2)</f>
        <v>0</v>
      </c>
      <c r="BL1571" s="25" t="s">
        <v>690</v>
      </c>
      <c r="BM1571" s="25" t="s">
        <v>8472</v>
      </c>
    </row>
    <row r="1572" s="1" customFormat="1" ht="16.5" customHeight="1">
      <c r="B1572" s="47"/>
      <c r="C1572" s="298" t="s">
        <v>2287</v>
      </c>
      <c r="D1572" s="298" t="s">
        <v>841</v>
      </c>
      <c r="E1572" s="299" t="s">
        <v>8473</v>
      </c>
      <c r="F1572" s="300" t="s">
        <v>8142</v>
      </c>
      <c r="G1572" s="301" t="s">
        <v>4084</v>
      </c>
      <c r="H1572" s="302">
        <v>6</v>
      </c>
      <c r="I1572" s="303"/>
      <c r="J1572" s="304">
        <f>ROUND(I1572*H1572,2)</f>
        <v>0</v>
      </c>
      <c r="K1572" s="300" t="s">
        <v>21</v>
      </c>
      <c r="L1572" s="305"/>
      <c r="M1572" s="306" t="s">
        <v>21</v>
      </c>
      <c r="N1572" s="307" t="s">
        <v>47</v>
      </c>
      <c r="O1572" s="48"/>
      <c r="P1572" s="249">
        <f>O1572*H1572</f>
        <v>0</v>
      </c>
      <c r="Q1572" s="249">
        <v>0</v>
      </c>
      <c r="R1572" s="249">
        <f>Q1572*H1572</f>
        <v>0</v>
      </c>
      <c r="S1572" s="249">
        <v>0</v>
      </c>
      <c r="T1572" s="250">
        <f>S1572*H1572</f>
        <v>0</v>
      </c>
      <c r="AR1572" s="25" t="s">
        <v>818</v>
      </c>
      <c r="AT1572" s="25" t="s">
        <v>841</v>
      </c>
      <c r="AU1572" s="25" t="s">
        <v>394</v>
      </c>
      <c r="AY1572" s="25" t="s">
        <v>414</v>
      </c>
      <c r="BE1572" s="251">
        <f>IF(N1572="základní",J1572,0)</f>
        <v>0</v>
      </c>
      <c r="BF1572" s="251">
        <f>IF(N1572="snížená",J1572,0)</f>
        <v>0</v>
      </c>
      <c r="BG1572" s="251">
        <f>IF(N1572="zákl. přenesená",J1572,0)</f>
        <v>0</v>
      </c>
      <c r="BH1572" s="251">
        <f>IF(N1572="sníž. přenesená",J1572,0)</f>
        <v>0</v>
      </c>
      <c r="BI1572" s="251">
        <f>IF(N1572="nulová",J1572,0)</f>
        <v>0</v>
      </c>
      <c r="BJ1572" s="25" t="s">
        <v>83</v>
      </c>
      <c r="BK1572" s="251">
        <f>ROUND(I1572*H1572,2)</f>
        <v>0</v>
      </c>
      <c r="BL1572" s="25" t="s">
        <v>690</v>
      </c>
      <c r="BM1572" s="25" t="s">
        <v>8474</v>
      </c>
    </row>
    <row r="1573" s="1" customFormat="1" ht="16.5" customHeight="1">
      <c r="B1573" s="47"/>
      <c r="C1573" s="298" t="s">
        <v>2296</v>
      </c>
      <c r="D1573" s="298" t="s">
        <v>841</v>
      </c>
      <c r="E1573" s="299" t="s">
        <v>8475</v>
      </c>
      <c r="F1573" s="300" t="s">
        <v>8148</v>
      </c>
      <c r="G1573" s="301" t="s">
        <v>4084</v>
      </c>
      <c r="H1573" s="302">
        <v>1</v>
      </c>
      <c r="I1573" s="303"/>
      <c r="J1573" s="304">
        <f>ROUND(I1573*H1573,2)</f>
        <v>0</v>
      </c>
      <c r="K1573" s="300" t="s">
        <v>21</v>
      </c>
      <c r="L1573" s="305"/>
      <c r="M1573" s="306" t="s">
        <v>21</v>
      </c>
      <c r="N1573" s="307" t="s">
        <v>47</v>
      </c>
      <c r="O1573" s="48"/>
      <c r="P1573" s="249">
        <f>O1573*H1573</f>
        <v>0</v>
      </c>
      <c r="Q1573" s="249">
        <v>0</v>
      </c>
      <c r="R1573" s="249">
        <f>Q1573*H1573</f>
        <v>0</v>
      </c>
      <c r="S1573" s="249">
        <v>0</v>
      </c>
      <c r="T1573" s="250">
        <f>S1573*H1573</f>
        <v>0</v>
      </c>
      <c r="AR1573" s="25" t="s">
        <v>818</v>
      </c>
      <c r="AT1573" s="25" t="s">
        <v>841</v>
      </c>
      <c r="AU1573" s="25" t="s">
        <v>394</v>
      </c>
      <c r="AY1573" s="25" t="s">
        <v>414</v>
      </c>
      <c r="BE1573" s="251">
        <f>IF(N1573="základní",J1573,0)</f>
        <v>0</v>
      </c>
      <c r="BF1573" s="251">
        <f>IF(N1573="snížená",J1573,0)</f>
        <v>0</v>
      </c>
      <c r="BG1573" s="251">
        <f>IF(N1573="zákl. přenesená",J1573,0)</f>
        <v>0</v>
      </c>
      <c r="BH1573" s="251">
        <f>IF(N1573="sníž. přenesená",J1573,0)</f>
        <v>0</v>
      </c>
      <c r="BI1573" s="251">
        <f>IF(N1573="nulová",J1573,0)</f>
        <v>0</v>
      </c>
      <c r="BJ1573" s="25" t="s">
        <v>83</v>
      </c>
      <c r="BK1573" s="251">
        <f>ROUND(I1573*H1573,2)</f>
        <v>0</v>
      </c>
      <c r="BL1573" s="25" t="s">
        <v>690</v>
      </c>
      <c r="BM1573" s="25" t="s">
        <v>8476</v>
      </c>
    </row>
    <row r="1574" s="1" customFormat="1" ht="16.5" customHeight="1">
      <c r="B1574" s="47"/>
      <c r="C1574" s="298" t="s">
        <v>2303</v>
      </c>
      <c r="D1574" s="298" t="s">
        <v>841</v>
      </c>
      <c r="E1574" s="299" t="s">
        <v>8477</v>
      </c>
      <c r="F1574" s="300" t="s">
        <v>8328</v>
      </c>
      <c r="G1574" s="301" t="s">
        <v>4084</v>
      </c>
      <c r="H1574" s="302">
        <v>1</v>
      </c>
      <c r="I1574" s="303"/>
      <c r="J1574" s="304">
        <f>ROUND(I1574*H1574,2)</f>
        <v>0</v>
      </c>
      <c r="K1574" s="300" t="s">
        <v>21</v>
      </c>
      <c r="L1574" s="305"/>
      <c r="M1574" s="306" t="s">
        <v>21</v>
      </c>
      <c r="N1574" s="307" t="s">
        <v>47</v>
      </c>
      <c r="O1574" s="48"/>
      <c r="P1574" s="249">
        <f>O1574*H1574</f>
        <v>0</v>
      </c>
      <c r="Q1574" s="249">
        <v>0</v>
      </c>
      <c r="R1574" s="249">
        <f>Q1574*H1574</f>
        <v>0</v>
      </c>
      <c r="S1574" s="249">
        <v>0</v>
      </c>
      <c r="T1574" s="250">
        <f>S1574*H1574</f>
        <v>0</v>
      </c>
      <c r="AR1574" s="25" t="s">
        <v>818</v>
      </c>
      <c r="AT1574" s="25" t="s">
        <v>841</v>
      </c>
      <c r="AU1574" s="25" t="s">
        <v>394</v>
      </c>
      <c r="AY1574" s="25" t="s">
        <v>414</v>
      </c>
      <c r="BE1574" s="251">
        <f>IF(N1574="základní",J1574,0)</f>
        <v>0</v>
      </c>
      <c r="BF1574" s="251">
        <f>IF(N1574="snížená",J1574,0)</f>
        <v>0</v>
      </c>
      <c r="BG1574" s="251">
        <f>IF(N1574="zákl. přenesená",J1574,0)</f>
        <v>0</v>
      </c>
      <c r="BH1574" s="251">
        <f>IF(N1574="sníž. přenesená",J1574,0)</f>
        <v>0</v>
      </c>
      <c r="BI1574" s="251">
        <f>IF(N1574="nulová",J1574,0)</f>
        <v>0</v>
      </c>
      <c r="BJ1574" s="25" t="s">
        <v>83</v>
      </c>
      <c r="BK1574" s="251">
        <f>ROUND(I1574*H1574,2)</f>
        <v>0</v>
      </c>
      <c r="BL1574" s="25" t="s">
        <v>690</v>
      </c>
      <c r="BM1574" s="25" t="s">
        <v>8478</v>
      </c>
    </row>
    <row r="1575" s="1" customFormat="1" ht="16.5" customHeight="1">
      <c r="B1575" s="47"/>
      <c r="C1575" s="298" t="s">
        <v>2307</v>
      </c>
      <c r="D1575" s="298" t="s">
        <v>841</v>
      </c>
      <c r="E1575" s="299" t="s">
        <v>8479</v>
      </c>
      <c r="F1575" s="300" t="s">
        <v>8480</v>
      </c>
      <c r="G1575" s="301" t="s">
        <v>4084</v>
      </c>
      <c r="H1575" s="302">
        <v>4</v>
      </c>
      <c r="I1575" s="303"/>
      <c r="J1575" s="304">
        <f>ROUND(I1575*H1575,2)</f>
        <v>0</v>
      </c>
      <c r="K1575" s="300" t="s">
        <v>21</v>
      </c>
      <c r="L1575" s="305"/>
      <c r="M1575" s="306" t="s">
        <v>21</v>
      </c>
      <c r="N1575" s="307" t="s">
        <v>47</v>
      </c>
      <c r="O1575" s="48"/>
      <c r="P1575" s="249">
        <f>O1575*H1575</f>
        <v>0</v>
      </c>
      <c r="Q1575" s="249">
        <v>0</v>
      </c>
      <c r="R1575" s="249">
        <f>Q1575*H1575</f>
        <v>0</v>
      </c>
      <c r="S1575" s="249">
        <v>0</v>
      </c>
      <c r="T1575" s="250">
        <f>S1575*H1575</f>
        <v>0</v>
      </c>
      <c r="AR1575" s="25" t="s">
        <v>818</v>
      </c>
      <c r="AT1575" s="25" t="s">
        <v>841</v>
      </c>
      <c r="AU1575" s="25" t="s">
        <v>394</v>
      </c>
      <c r="AY1575" s="25" t="s">
        <v>414</v>
      </c>
      <c r="BE1575" s="251">
        <f>IF(N1575="základní",J1575,0)</f>
        <v>0</v>
      </c>
      <c r="BF1575" s="251">
        <f>IF(N1575="snížená",J1575,0)</f>
        <v>0</v>
      </c>
      <c r="BG1575" s="251">
        <f>IF(N1575="zákl. přenesená",J1575,0)</f>
        <v>0</v>
      </c>
      <c r="BH1575" s="251">
        <f>IF(N1575="sníž. přenesená",J1575,0)</f>
        <v>0</v>
      </c>
      <c r="BI1575" s="251">
        <f>IF(N1575="nulová",J1575,0)</f>
        <v>0</v>
      </c>
      <c r="BJ1575" s="25" t="s">
        <v>83</v>
      </c>
      <c r="BK1575" s="251">
        <f>ROUND(I1575*H1575,2)</f>
        <v>0</v>
      </c>
      <c r="BL1575" s="25" t="s">
        <v>690</v>
      </c>
      <c r="BM1575" s="25" t="s">
        <v>8481</v>
      </c>
    </row>
    <row r="1576" s="1" customFormat="1" ht="16.5" customHeight="1">
      <c r="B1576" s="47"/>
      <c r="C1576" s="298" t="s">
        <v>2311</v>
      </c>
      <c r="D1576" s="298" t="s">
        <v>841</v>
      </c>
      <c r="E1576" s="299" t="s">
        <v>8482</v>
      </c>
      <c r="F1576" s="300" t="s">
        <v>8077</v>
      </c>
      <c r="G1576" s="301" t="s">
        <v>4084</v>
      </c>
      <c r="H1576" s="302">
        <v>1</v>
      </c>
      <c r="I1576" s="303"/>
      <c r="J1576" s="304">
        <f>ROUND(I1576*H1576,2)</f>
        <v>0</v>
      </c>
      <c r="K1576" s="300" t="s">
        <v>21</v>
      </c>
      <c r="L1576" s="305"/>
      <c r="M1576" s="306" t="s">
        <v>21</v>
      </c>
      <c r="N1576" s="307" t="s">
        <v>47</v>
      </c>
      <c r="O1576" s="48"/>
      <c r="P1576" s="249">
        <f>O1576*H1576</f>
        <v>0</v>
      </c>
      <c r="Q1576" s="249">
        <v>0</v>
      </c>
      <c r="R1576" s="249">
        <f>Q1576*H1576</f>
        <v>0</v>
      </c>
      <c r="S1576" s="249">
        <v>0</v>
      </c>
      <c r="T1576" s="250">
        <f>S1576*H1576</f>
        <v>0</v>
      </c>
      <c r="AR1576" s="25" t="s">
        <v>818</v>
      </c>
      <c r="AT1576" s="25" t="s">
        <v>841</v>
      </c>
      <c r="AU1576" s="25" t="s">
        <v>394</v>
      </c>
      <c r="AY1576" s="25" t="s">
        <v>414</v>
      </c>
      <c r="BE1576" s="251">
        <f>IF(N1576="základní",J1576,0)</f>
        <v>0</v>
      </c>
      <c r="BF1576" s="251">
        <f>IF(N1576="snížená",J1576,0)</f>
        <v>0</v>
      </c>
      <c r="BG1576" s="251">
        <f>IF(N1576="zákl. přenesená",J1576,0)</f>
        <v>0</v>
      </c>
      <c r="BH1576" s="251">
        <f>IF(N1576="sníž. přenesená",J1576,0)</f>
        <v>0</v>
      </c>
      <c r="BI1576" s="251">
        <f>IF(N1576="nulová",J1576,0)</f>
        <v>0</v>
      </c>
      <c r="BJ1576" s="25" t="s">
        <v>83</v>
      </c>
      <c r="BK1576" s="251">
        <f>ROUND(I1576*H1576,2)</f>
        <v>0</v>
      </c>
      <c r="BL1576" s="25" t="s">
        <v>690</v>
      </c>
      <c r="BM1576" s="25" t="s">
        <v>8483</v>
      </c>
    </row>
    <row r="1577" s="1" customFormat="1" ht="16.5" customHeight="1">
      <c r="B1577" s="47"/>
      <c r="C1577" s="298" t="s">
        <v>2315</v>
      </c>
      <c r="D1577" s="298" t="s">
        <v>841</v>
      </c>
      <c r="E1577" s="299" t="s">
        <v>8484</v>
      </c>
      <c r="F1577" s="300" t="s">
        <v>8151</v>
      </c>
      <c r="G1577" s="301" t="s">
        <v>4084</v>
      </c>
      <c r="H1577" s="302">
        <v>3</v>
      </c>
      <c r="I1577" s="303"/>
      <c r="J1577" s="304">
        <f>ROUND(I1577*H1577,2)</f>
        <v>0</v>
      </c>
      <c r="K1577" s="300" t="s">
        <v>21</v>
      </c>
      <c r="L1577" s="305"/>
      <c r="M1577" s="306" t="s">
        <v>21</v>
      </c>
      <c r="N1577" s="307" t="s">
        <v>47</v>
      </c>
      <c r="O1577" s="48"/>
      <c r="P1577" s="249">
        <f>O1577*H1577</f>
        <v>0</v>
      </c>
      <c r="Q1577" s="249">
        <v>0</v>
      </c>
      <c r="R1577" s="249">
        <f>Q1577*H1577</f>
        <v>0</v>
      </c>
      <c r="S1577" s="249">
        <v>0</v>
      </c>
      <c r="T1577" s="250">
        <f>S1577*H1577</f>
        <v>0</v>
      </c>
      <c r="AR1577" s="25" t="s">
        <v>818</v>
      </c>
      <c r="AT1577" s="25" t="s">
        <v>841</v>
      </c>
      <c r="AU1577" s="25" t="s">
        <v>394</v>
      </c>
      <c r="AY1577" s="25" t="s">
        <v>414</v>
      </c>
      <c r="BE1577" s="251">
        <f>IF(N1577="základní",J1577,0)</f>
        <v>0</v>
      </c>
      <c r="BF1577" s="251">
        <f>IF(N1577="snížená",J1577,0)</f>
        <v>0</v>
      </c>
      <c r="BG1577" s="251">
        <f>IF(N1577="zákl. přenesená",J1577,0)</f>
        <v>0</v>
      </c>
      <c r="BH1577" s="251">
        <f>IF(N1577="sníž. přenesená",J1577,0)</f>
        <v>0</v>
      </c>
      <c r="BI1577" s="251">
        <f>IF(N1577="nulová",J1577,0)</f>
        <v>0</v>
      </c>
      <c r="BJ1577" s="25" t="s">
        <v>83</v>
      </c>
      <c r="BK1577" s="251">
        <f>ROUND(I1577*H1577,2)</f>
        <v>0</v>
      </c>
      <c r="BL1577" s="25" t="s">
        <v>690</v>
      </c>
      <c r="BM1577" s="25" t="s">
        <v>8485</v>
      </c>
    </row>
    <row r="1578" s="1" customFormat="1" ht="16.5" customHeight="1">
      <c r="B1578" s="47"/>
      <c r="C1578" s="298" t="s">
        <v>8486</v>
      </c>
      <c r="D1578" s="298" t="s">
        <v>841</v>
      </c>
      <c r="E1578" s="299" t="s">
        <v>8487</v>
      </c>
      <c r="F1578" s="300" t="s">
        <v>8154</v>
      </c>
      <c r="G1578" s="301" t="s">
        <v>4084</v>
      </c>
      <c r="H1578" s="302">
        <v>3</v>
      </c>
      <c r="I1578" s="303"/>
      <c r="J1578" s="304">
        <f>ROUND(I1578*H1578,2)</f>
        <v>0</v>
      </c>
      <c r="K1578" s="300" t="s">
        <v>21</v>
      </c>
      <c r="L1578" s="305"/>
      <c r="M1578" s="306" t="s">
        <v>21</v>
      </c>
      <c r="N1578" s="307" t="s">
        <v>47</v>
      </c>
      <c r="O1578" s="48"/>
      <c r="P1578" s="249">
        <f>O1578*H1578</f>
        <v>0</v>
      </c>
      <c r="Q1578" s="249">
        <v>0</v>
      </c>
      <c r="R1578" s="249">
        <f>Q1578*H1578</f>
        <v>0</v>
      </c>
      <c r="S1578" s="249">
        <v>0</v>
      </c>
      <c r="T1578" s="250">
        <f>S1578*H1578</f>
        <v>0</v>
      </c>
      <c r="AR1578" s="25" t="s">
        <v>818</v>
      </c>
      <c r="AT1578" s="25" t="s">
        <v>841</v>
      </c>
      <c r="AU1578" s="25" t="s">
        <v>394</v>
      </c>
      <c r="AY1578" s="25" t="s">
        <v>414</v>
      </c>
      <c r="BE1578" s="251">
        <f>IF(N1578="základní",J1578,0)</f>
        <v>0</v>
      </c>
      <c r="BF1578" s="251">
        <f>IF(N1578="snížená",J1578,0)</f>
        <v>0</v>
      </c>
      <c r="BG1578" s="251">
        <f>IF(N1578="zákl. přenesená",J1578,0)</f>
        <v>0</v>
      </c>
      <c r="BH1578" s="251">
        <f>IF(N1578="sníž. přenesená",J1578,0)</f>
        <v>0</v>
      </c>
      <c r="BI1578" s="251">
        <f>IF(N1578="nulová",J1578,0)</f>
        <v>0</v>
      </c>
      <c r="BJ1578" s="25" t="s">
        <v>83</v>
      </c>
      <c r="BK1578" s="251">
        <f>ROUND(I1578*H1578,2)</f>
        <v>0</v>
      </c>
      <c r="BL1578" s="25" t="s">
        <v>690</v>
      </c>
      <c r="BM1578" s="25" t="s">
        <v>8488</v>
      </c>
    </row>
    <row r="1579" s="1" customFormat="1" ht="16.5" customHeight="1">
      <c r="B1579" s="47"/>
      <c r="C1579" s="298" t="s">
        <v>8489</v>
      </c>
      <c r="D1579" s="298" t="s">
        <v>841</v>
      </c>
      <c r="E1579" s="299" t="s">
        <v>8490</v>
      </c>
      <c r="F1579" s="300" t="s">
        <v>8157</v>
      </c>
      <c r="G1579" s="301" t="s">
        <v>4084</v>
      </c>
      <c r="H1579" s="302">
        <v>5</v>
      </c>
      <c r="I1579" s="303"/>
      <c r="J1579" s="304">
        <f>ROUND(I1579*H1579,2)</f>
        <v>0</v>
      </c>
      <c r="K1579" s="300" t="s">
        <v>21</v>
      </c>
      <c r="L1579" s="305"/>
      <c r="M1579" s="306" t="s">
        <v>21</v>
      </c>
      <c r="N1579" s="307" t="s">
        <v>47</v>
      </c>
      <c r="O1579" s="48"/>
      <c r="P1579" s="249">
        <f>O1579*H1579</f>
        <v>0</v>
      </c>
      <c r="Q1579" s="249">
        <v>0</v>
      </c>
      <c r="R1579" s="249">
        <f>Q1579*H1579</f>
        <v>0</v>
      </c>
      <c r="S1579" s="249">
        <v>0</v>
      </c>
      <c r="T1579" s="250">
        <f>S1579*H1579</f>
        <v>0</v>
      </c>
      <c r="AR1579" s="25" t="s">
        <v>818</v>
      </c>
      <c r="AT1579" s="25" t="s">
        <v>841</v>
      </c>
      <c r="AU1579" s="25" t="s">
        <v>394</v>
      </c>
      <c r="AY1579" s="25" t="s">
        <v>414</v>
      </c>
      <c r="BE1579" s="251">
        <f>IF(N1579="základní",J1579,0)</f>
        <v>0</v>
      </c>
      <c r="BF1579" s="251">
        <f>IF(N1579="snížená",J1579,0)</f>
        <v>0</v>
      </c>
      <c r="BG1579" s="251">
        <f>IF(N1579="zákl. přenesená",J1579,0)</f>
        <v>0</v>
      </c>
      <c r="BH1579" s="251">
        <f>IF(N1579="sníž. přenesená",J1579,0)</f>
        <v>0</v>
      </c>
      <c r="BI1579" s="251">
        <f>IF(N1579="nulová",J1579,0)</f>
        <v>0</v>
      </c>
      <c r="BJ1579" s="25" t="s">
        <v>83</v>
      </c>
      <c r="BK1579" s="251">
        <f>ROUND(I1579*H1579,2)</f>
        <v>0</v>
      </c>
      <c r="BL1579" s="25" t="s">
        <v>690</v>
      </c>
      <c r="BM1579" s="25" t="s">
        <v>8491</v>
      </c>
    </row>
    <row r="1580" s="1" customFormat="1" ht="16.5" customHeight="1">
      <c r="B1580" s="47"/>
      <c r="C1580" s="298" t="s">
        <v>8492</v>
      </c>
      <c r="D1580" s="298" t="s">
        <v>841</v>
      </c>
      <c r="E1580" s="299" t="s">
        <v>8493</v>
      </c>
      <c r="F1580" s="300" t="s">
        <v>8166</v>
      </c>
      <c r="G1580" s="301" t="s">
        <v>4084</v>
      </c>
      <c r="H1580" s="302">
        <v>1</v>
      </c>
      <c r="I1580" s="303"/>
      <c r="J1580" s="304">
        <f>ROUND(I1580*H1580,2)</f>
        <v>0</v>
      </c>
      <c r="K1580" s="300" t="s">
        <v>21</v>
      </c>
      <c r="L1580" s="305"/>
      <c r="M1580" s="306" t="s">
        <v>21</v>
      </c>
      <c r="N1580" s="307" t="s">
        <v>47</v>
      </c>
      <c r="O1580" s="48"/>
      <c r="P1580" s="249">
        <f>O1580*H1580</f>
        <v>0</v>
      </c>
      <c r="Q1580" s="249">
        <v>0</v>
      </c>
      <c r="R1580" s="249">
        <f>Q1580*H1580</f>
        <v>0</v>
      </c>
      <c r="S1580" s="249">
        <v>0</v>
      </c>
      <c r="T1580" s="250">
        <f>S1580*H1580</f>
        <v>0</v>
      </c>
      <c r="AR1580" s="25" t="s">
        <v>818</v>
      </c>
      <c r="AT1580" s="25" t="s">
        <v>841</v>
      </c>
      <c r="AU1580" s="25" t="s">
        <v>394</v>
      </c>
      <c r="AY1580" s="25" t="s">
        <v>414</v>
      </c>
      <c r="BE1580" s="251">
        <f>IF(N1580="základní",J1580,0)</f>
        <v>0</v>
      </c>
      <c r="BF1580" s="251">
        <f>IF(N1580="snížená",J1580,0)</f>
        <v>0</v>
      </c>
      <c r="BG1580" s="251">
        <f>IF(N1580="zákl. přenesená",J1580,0)</f>
        <v>0</v>
      </c>
      <c r="BH1580" s="251">
        <f>IF(N1580="sníž. přenesená",J1580,0)</f>
        <v>0</v>
      </c>
      <c r="BI1580" s="251">
        <f>IF(N1580="nulová",J1580,0)</f>
        <v>0</v>
      </c>
      <c r="BJ1580" s="25" t="s">
        <v>83</v>
      </c>
      <c r="BK1580" s="251">
        <f>ROUND(I1580*H1580,2)</f>
        <v>0</v>
      </c>
      <c r="BL1580" s="25" t="s">
        <v>690</v>
      </c>
      <c r="BM1580" s="25" t="s">
        <v>8494</v>
      </c>
    </row>
    <row r="1581" s="1" customFormat="1" ht="16.5" customHeight="1">
      <c r="B1581" s="47"/>
      <c r="C1581" s="298" t="s">
        <v>8495</v>
      </c>
      <c r="D1581" s="298" t="s">
        <v>841</v>
      </c>
      <c r="E1581" s="299" t="s">
        <v>8496</v>
      </c>
      <c r="F1581" s="300" t="s">
        <v>8169</v>
      </c>
      <c r="G1581" s="301" t="s">
        <v>4084</v>
      </c>
      <c r="H1581" s="302">
        <v>5</v>
      </c>
      <c r="I1581" s="303"/>
      <c r="J1581" s="304">
        <f>ROUND(I1581*H1581,2)</f>
        <v>0</v>
      </c>
      <c r="K1581" s="300" t="s">
        <v>21</v>
      </c>
      <c r="L1581" s="305"/>
      <c r="M1581" s="306" t="s">
        <v>21</v>
      </c>
      <c r="N1581" s="307" t="s">
        <v>47</v>
      </c>
      <c r="O1581" s="48"/>
      <c r="P1581" s="249">
        <f>O1581*H1581</f>
        <v>0</v>
      </c>
      <c r="Q1581" s="249">
        <v>0</v>
      </c>
      <c r="R1581" s="249">
        <f>Q1581*H1581</f>
        <v>0</v>
      </c>
      <c r="S1581" s="249">
        <v>0</v>
      </c>
      <c r="T1581" s="250">
        <f>S1581*H1581</f>
        <v>0</v>
      </c>
      <c r="AR1581" s="25" t="s">
        <v>818</v>
      </c>
      <c r="AT1581" s="25" t="s">
        <v>841</v>
      </c>
      <c r="AU1581" s="25" t="s">
        <v>394</v>
      </c>
      <c r="AY1581" s="25" t="s">
        <v>414</v>
      </c>
      <c r="BE1581" s="251">
        <f>IF(N1581="základní",J1581,0)</f>
        <v>0</v>
      </c>
      <c r="BF1581" s="251">
        <f>IF(N1581="snížená",J1581,0)</f>
        <v>0</v>
      </c>
      <c r="BG1581" s="251">
        <f>IF(N1581="zákl. přenesená",J1581,0)</f>
        <v>0</v>
      </c>
      <c r="BH1581" s="251">
        <f>IF(N1581="sníž. přenesená",J1581,0)</f>
        <v>0</v>
      </c>
      <c r="BI1581" s="251">
        <f>IF(N1581="nulová",J1581,0)</f>
        <v>0</v>
      </c>
      <c r="BJ1581" s="25" t="s">
        <v>83</v>
      </c>
      <c r="BK1581" s="251">
        <f>ROUND(I1581*H1581,2)</f>
        <v>0</v>
      </c>
      <c r="BL1581" s="25" t="s">
        <v>690</v>
      </c>
      <c r="BM1581" s="25" t="s">
        <v>8497</v>
      </c>
    </row>
    <row r="1582" s="1" customFormat="1" ht="16.5" customHeight="1">
      <c r="B1582" s="47"/>
      <c r="C1582" s="298" t="s">
        <v>8498</v>
      </c>
      <c r="D1582" s="298" t="s">
        <v>841</v>
      </c>
      <c r="E1582" s="299" t="s">
        <v>8499</v>
      </c>
      <c r="F1582" s="300" t="s">
        <v>8172</v>
      </c>
      <c r="G1582" s="301" t="s">
        <v>4084</v>
      </c>
      <c r="H1582" s="302">
        <v>1</v>
      </c>
      <c r="I1582" s="303"/>
      <c r="J1582" s="304">
        <f>ROUND(I1582*H1582,2)</f>
        <v>0</v>
      </c>
      <c r="K1582" s="300" t="s">
        <v>21</v>
      </c>
      <c r="L1582" s="305"/>
      <c r="M1582" s="306" t="s">
        <v>21</v>
      </c>
      <c r="N1582" s="307" t="s">
        <v>47</v>
      </c>
      <c r="O1582" s="48"/>
      <c r="P1582" s="249">
        <f>O1582*H1582</f>
        <v>0</v>
      </c>
      <c r="Q1582" s="249">
        <v>0</v>
      </c>
      <c r="R1582" s="249">
        <f>Q1582*H1582</f>
        <v>0</v>
      </c>
      <c r="S1582" s="249">
        <v>0</v>
      </c>
      <c r="T1582" s="250">
        <f>S1582*H1582</f>
        <v>0</v>
      </c>
      <c r="AR1582" s="25" t="s">
        <v>818</v>
      </c>
      <c r="AT1582" s="25" t="s">
        <v>841</v>
      </c>
      <c r="AU1582" s="25" t="s">
        <v>394</v>
      </c>
      <c r="AY1582" s="25" t="s">
        <v>414</v>
      </c>
      <c r="BE1582" s="251">
        <f>IF(N1582="základní",J1582,0)</f>
        <v>0</v>
      </c>
      <c r="BF1582" s="251">
        <f>IF(N1582="snížená",J1582,0)</f>
        <v>0</v>
      </c>
      <c r="BG1582" s="251">
        <f>IF(N1582="zákl. přenesená",J1582,0)</f>
        <v>0</v>
      </c>
      <c r="BH1582" s="251">
        <f>IF(N1582="sníž. přenesená",J1582,0)</f>
        <v>0</v>
      </c>
      <c r="BI1582" s="251">
        <f>IF(N1582="nulová",J1582,0)</f>
        <v>0</v>
      </c>
      <c r="BJ1582" s="25" t="s">
        <v>83</v>
      </c>
      <c r="BK1582" s="251">
        <f>ROUND(I1582*H1582,2)</f>
        <v>0</v>
      </c>
      <c r="BL1582" s="25" t="s">
        <v>690</v>
      </c>
      <c r="BM1582" s="25" t="s">
        <v>8500</v>
      </c>
    </row>
    <row r="1583" s="1" customFormat="1" ht="16.5" customHeight="1">
      <c r="B1583" s="47"/>
      <c r="C1583" s="298" t="s">
        <v>7541</v>
      </c>
      <c r="D1583" s="298" t="s">
        <v>841</v>
      </c>
      <c r="E1583" s="299" t="s">
        <v>8501</v>
      </c>
      <c r="F1583" s="300" t="s">
        <v>8089</v>
      </c>
      <c r="G1583" s="301" t="s">
        <v>4084</v>
      </c>
      <c r="H1583" s="302">
        <v>52</v>
      </c>
      <c r="I1583" s="303"/>
      <c r="J1583" s="304">
        <f>ROUND(I1583*H1583,2)</f>
        <v>0</v>
      </c>
      <c r="K1583" s="300" t="s">
        <v>21</v>
      </c>
      <c r="L1583" s="305"/>
      <c r="M1583" s="306" t="s">
        <v>21</v>
      </c>
      <c r="N1583" s="307" t="s">
        <v>47</v>
      </c>
      <c r="O1583" s="48"/>
      <c r="P1583" s="249">
        <f>O1583*H1583</f>
        <v>0</v>
      </c>
      <c r="Q1583" s="249">
        <v>0</v>
      </c>
      <c r="R1583" s="249">
        <f>Q1583*H1583</f>
        <v>0</v>
      </c>
      <c r="S1583" s="249">
        <v>0</v>
      </c>
      <c r="T1583" s="250">
        <f>S1583*H1583</f>
        <v>0</v>
      </c>
      <c r="AR1583" s="25" t="s">
        <v>818</v>
      </c>
      <c r="AT1583" s="25" t="s">
        <v>841</v>
      </c>
      <c r="AU1583" s="25" t="s">
        <v>394</v>
      </c>
      <c r="AY1583" s="25" t="s">
        <v>414</v>
      </c>
      <c r="BE1583" s="251">
        <f>IF(N1583="základní",J1583,0)</f>
        <v>0</v>
      </c>
      <c r="BF1583" s="251">
        <f>IF(N1583="snížená",J1583,0)</f>
        <v>0</v>
      </c>
      <c r="BG1583" s="251">
        <f>IF(N1583="zákl. přenesená",J1583,0)</f>
        <v>0</v>
      </c>
      <c r="BH1583" s="251">
        <f>IF(N1583="sníž. přenesená",J1583,0)</f>
        <v>0</v>
      </c>
      <c r="BI1583" s="251">
        <f>IF(N1583="nulová",J1583,0)</f>
        <v>0</v>
      </c>
      <c r="BJ1583" s="25" t="s">
        <v>83</v>
      </c>
      <c r="BK1583" s="251">
        <f>ROUND(I1583*H1583,2)</f>
        <v>0</v>
      </c>
      <c r="BL1583" s="25" t="s">
        <v>690</v>
      </c>
      <c r="BM1583" s="25" t="s">
        <v>8502</v>
      </c>
    </row>
    <row r="1584" s="1" customFormat="1" ht="16.5" customHeight="1">
      <c r="B1584" s="47"/>
      <c r="C1584" s="298" t="s">
        <v>8503</v>
      </c>
      <c r="D1584" s="298" t="s">
        <v>841</v>
      </c>
      <c r="E1584" s="299" t="s">
        <v>8504</v>
      </c>
      <c r="F1584" s="300" t="s">
        <v>8092</v>
      </c>
      <c r="G1584" s="301" t="s">
        <v>4084</v>
      </c>
      <c r="H1584" s="302">
        <v>12</v>
      </c>
      <c r="I1584" s="303"/>
      <c r="J1584" s="304">
        <f>ROUND(I1584*H1584,2)</f>
        <v>0</v>
      </c>
      <c r="K1584" s="300" t="s">
        <v>21</v>
      </c>
      <c r="L1584" s="305"/>
      <c r="M1584" s="306" t="s">
        <v>21</v>
      </c>
      <c r="N1584" s="307" t="s">
        <v>47</v>
      </c>
      <c r="O1584" s="48"/>
      <c r="P1584" s="249">
        <f>O1584*H1584</f>
        <v>0</v>
      </c>
      <c r="Q1584" s="249">
        <v>0</v>
      </c>
      <c r="R1584" s="249">
        <f>Q1584*H1584</f>
        <v>0</v>
      </c>
      <c r="S1584" s="249">
        <v>0</v>
      </c>
      <c r="T1584" s="250">
        <f>S1584*H1584</f>
        <v>0</v>
      </c>
      <c r="AR1584" s="25" t="s">
        <v>818</v>
      </c>
      <c r="AT1584" s="25" t="s">
        <v>841</v>
      </c>
      <c r="AU1584" s="25" t="s">
        <v>394</v>
      </c>
      <c r="AY1584" s="25" t="s">
        <v>414</v>
      </c>
      <c r="BE1584" s="251">
        <f>IF(N1584="základní",J1584,0)</f>
        <v>0</v>
      </c>
      <c r="BF1584" s="251">
        <f>IF(N1584="snížená",J1584,0)</f>
        <v>0</v>
      </c>
      <c r="BG1584" s="251">
        <f>IF(N1584="zákl. přenesená",J1584,0)</f>
        <v>0</v>
      </c>
      <c r="BH1584" s="251">
        <f>IF(N1584="sníž. přenesená",J1584,0)</f>
        <v>0</v>
      </c>
      <c r="BI1584" s="251">
        <f>IF(N1584="nulová",J1584,0)</f>
        <v>0</v>
      </c>
      <c r="BJ1584" s="25" t="s">
        <v>83</v>
      </c>
      <c r="BK1584" s="251">
        <f>ROUND(I1584*H1584,2)</f>
        <v>0</v>
      </c>
      <c r="BL1584" s="25" t="s">
        <v>690</v>
      </c>
      <c r="BM1584" s="25" t="s">
        <v>8505</v>
      </c>
    </row>
    <row r="1585" s="1" customFormat="1" ht="16.5" customHeight="1">
      <c r="B1585" s="47"/>
      <c r="C1585" s="298" t="s">
        <v>8506</v>
      </c>
      <c r="D1585" s="298" t="s">
        <v>841</v>
      </c>
      <c r="E1585" s="299" t="s">
        <v>8507</v>
      </c>
      <c r="F1585" s="300" t="s">
        <v>8095</v>
      </c>
      <c r="G1585" s="301" t="s">
        <v>4084</v>
      </c>
      <c r="H1585" s="302">
        <v>3</v>
      </c>
      <c r="I1585" s="303"/>
      <c r="J1585" s="304">
        <f>ROUND(I1585*H1585,2)</f>
        <v>0</v>
      </c>
      <c r="K1585" s="300" t="s">
        <v>21</v>
      </c>
      <c r="L1585" s="305"/>
      <c r="M1585" s="306" t="s">
        <v>21</v>
      </c>
      <c r="N1585" s="307" t="s">
        <v>47</v>
      </c>
      <c r="O1585" s="48"/>
      <c r="P1585" s="249">
        <f>O1585*H1585</f>
        <v>0</v>
      </c>
      <c r="Q1585" s="249">
        <v>0</v>
      </c>
      <c r="R1585" s="249">
        <f>Q1585*H1585</f>
        <v>0</v>
      </c>
      <c r="S1585" s="249">
        <v>0</v>
      </c>
      <c r="T1585" s="250">
        <f>S1585*H1585</f>
        <v>0</v>
      </c>
      <c r="AR1585" s="25" t="s">
        <v>818</v>
      </c>
      <c r="AT1585" s="25" t="s">
        <v>841</v>
      </c>
      <c r="AU1585" s="25" t="s">
        <v>394</v>
      </c>
      <c r="AY1585" s="25" t="s">
        <v>414</v>
      </c>
      <c r="BE1585" s="251">
        <f>IF(N1585="základní",J1585,0)</f>
        <v>0</v>
      </c>
      <c r="BF1585" s="251">
        <f>IF(N1585="snížená",J1585,0)</f>
        <v>0</v>
      </c>
      <c r="BG1585" s="251">
        <f>IF(N1585="zákl. přenesená",J1585,0)</f>
        <v>0</v>
      </c>
      <c r="BH1585" s="251">
        <f>IF(N1585="sníž. přenesená",J1585,0)</f>
        <v>0</v>
      </c>
      <c r="BI1585" s="251">
        <f>IF(N1585="nulová",J1585,0)</f>
        <v>0</v>
      </c>
      <c r="BJ1585" s="25" t="s">
        <v>83</v>
      </c>
      <c r="BK1585" s="251">
        <f>ROUND(I1585*H1585,2)</f>
        <v>0</v>
      </c>
      <c r="BL1585" s="25" t="s">
        <v>690</v>
      </c>
      <c r="BM1585" s="25" t="s">
        <v>8508</v>
      </c>
    </row>
    <row r="1586" s="1" customFormat="1" ht="16.5" customHeight="1">
      <c r="B1586" s="47"/>
      <c r="C1586" s="298" t="s">
        <v>8509</v>
      </c>
      <c r="D1586" s="298" t="s">
        <v>841</v>
      </c>
      <c r="E1586" s="299" t="s">
        <v>8510</v>
      </c>
      <c r="F1586" s="300" t="s">
        <v>8098</v>
      </c>
      <c r="G1586" s="301" t="s">
        <v>4084</v>
      </c>
      <c r="H1586" s="302">
        <v>15</v>
      </c>
      <c r="I1586" s="303"/>
      <c r="J1586" s="304">
        <f>ROUND(I1586*H1586,2)</f>
        <v>0</v>
      </c>
      <c r="K1586" s="300" t="s">
        <v>21</v>
      </c>
      <c r="L1586" s="305"/>
      <c r="M1586" s="306" t="s">
        <v>21</v>
      </c>
      <c r="N1586" s="307" t="s">
        <v>47</v>
      </c>
      <c r="O1586" s="48"/>
      <c r="P1586" s="249">
        <f>O1586*H1586</f>
        <v>0</v>
      </c>
      <c r="Q1586" s="249">
        <v>0</v>
      </c>
      <c r="R1586" s="249">
        <f>Q1586*H1586</f>
        <v>0</v>
      </c>
      <c r="S1586" s="249">
        <v>0</v>
      </c>
      <c r="T1586" s="250">
        <f>S1586*H1586</f>
        <v>0</v>
      </c>
      <c r="AR1586" s="25" t="s">
        <v>818</v>
      </c>
      <c r="AT1586" s="25" t="s">
        <v>841</v>
      </c>
      <c r="AU1586" s="25" t="s">
        <v>394</v>
      </c>
      <c r="AY1586" s="25" t="s">
        <v>414</v>
      </c>
      <c r="BE1586" s="251">
        <f>IF(N1586="základní",J1586,0)</f>
        <v>0</v>
      </c>
      <c r="BF1586" s="251">
        <f>IF(N1586="snížená",J1586,0)</f>
        <v>0</v>
      </c>
      <c r="BG1586" s="251">
        <f>IF(N1586="zákl. přenesená",J1586,0)</f>
        <v>0</v>
      </c>
      <c r="BH1586" s="251">
        <f>IF(N1586="sníž. přenesená",J1586,0)</f>
        <v>0</v>
      </c>
      <c r="BI1586" s="251">
        <f>IF(N1586="nulová",J1586,0)</f>
        <v>0</v>
      </c>
      <c r="BJ1586" s="25" t="s">
        <v>83</v>
      </c>
      <c r="BK1586" s="251">
        <f>ROUND(I1586*H1586,2)</f>
        <v>0</v>
      </c>
      <c r="BL1586" s="25" t="s">
        <v>690</v>
      </c>
      <c r="BM1586" s="25" t="s">
        <v>8511</v>
      </c>
    </row>
    <row r="1587" s="1" customFormat="1" ht="16.5" customHeight="1">
      <c r="B1587" s="47"/>
      <c r="C1587" s="298" t="s">
        <v>8512</v>
      </c>
      <c r="D1587" s="298" t="s">
        <v>841</v>
      </c>
      <c r="E1587" s="299" t="s">
        <v>8513</v>
      </c>
      <c r="F1587" s="300" t="s">
        <v>8104</v>
      </c>
      <c r="G1587" s="301" t="s">
        <v>4084</v>
      </c>
      <c r="H1587" s="302">
        <v>6</v>
      </c>
      <c r="I1587" s="303"/>
      <c r="J1587" s="304">
        <f>ROUND(I1587*H1587,2)</f>
        <v>0</v>
      </c>
      <c r="K1587" s="300" t="s">
        <v>21</v>
      </c>
      <c r="L1587" s="305"/>
      <c r="M1587" s="306" t="s">
        <v>21</v>
      </c>
      <c r="N1587" s="307" t="s">
        <v>47</v>
      </c>
      <c r="O1587" s="48"/>
      <c r="P1587" s="249">
        <f>O1587*H1587</f>
        <v>0</v>
      </c>
      <c r="Q1587" s="249">
        <v>0</v>
      </c>
      <c r="R1587" s="249">
        <f>Q1587*H1587</f>
        <v>0</v>
      </c>
      <c r="S1587" s="249">
        <v>0</v>
      </c>
      <c r="T1587" s="250">
        <f>S1587*H1587</f>
        <v>0</v>
      </c>
      <c r="AR1587" s="25" t="s">
        <v>818</v>
      </c>
      <c r="AT1587" s="25" t="s">
        <v>841</v>
      </c>
      <c r="AU1587" s="25" t="s">
        <v>394</v>
      </c>
      <c r="AY1587" s="25" t="s">
        <v>414</v>
      </c>
      <c r="BE1587" s="251">
        <f>IF(N1587="základní",J1587,0)</f>
        <v>0</v>
      </c>
      <c r="BF1587" s="251">
        <f>IF(N1587="snížená",J1587,0)</f>
        <v>0</v>
      </c>
      <c r="BG1587" s="251">
        <f>IF(N1587="zákl. přenesená",J1587,0)</f>
        <v>0</v>
      </c>
      <c r="BH1587" s="251">
        <f>IF(N1587="sníž. přenesená",J1587,0)</f>
        <v>0</v>
      </c>
      <c r="BI1587" s="251">
        <f>IF(N1587="nulová",J1587,0)</f>
        <v>0</v>
      </c>
      <c r="BJ1587" s="25" t="s">
        <v>83</v>
      </c>
      <c r="BK1587" s="251">
        <f>ROUND(I1587*H1587,2)</f>
        <v>0</v>
      </c>
      <c r="BL1587" s="25" t="s">
        <v>690</v>
      </c>
      <c r="BM1587" s="25" t="s">
        <v>8514</v>
      </c>
    </row>
    <row r="1588" s="1" customFormat="1" ht="16.5" customHeight="1">
      <c r="B1588" s="47"/>
      <c r="C1588" s="298" t="s">
        <v>372</v>
      </c>
      <c r="D1588" s="298" t="s">
        <v>841</v>
      </c>
      <c r="E1588" s="299" t="s">
        <v>8515</v>
      </c>
      <c r="F1588" s="300" t="s">
        <v>8110</v>
      </c>
      <c r="G1588" s="301" t="s">
        <v>4084</v>
      </c>
      <c r="H1588" s="302">
        <v>28</v>
      </c>
      <c r="I1588" s="303"/>
      <c r="J1588" s="304">
        <f>ROUND(I1588*H1588,2)</f>
        <v>0</v>
      </c>
      <c r="K1588" s="300" t="s">
        <v>21</v>
      </c>
      <c r="L1588" s="305"/>
      <c r="M1588" s="306" t="s">
        <v>21</v>
      </c>
      <c r="N1588" s="307" t="s">
        <v>47</v>
      </c>
      <c r="O1588" s="48"/>
      <c r="P1588" s="249">
        <f>O1588*H1588</f>
        <v>0</v>
      </c>
      <c r="Q1588" s="249">
        <v>0</v>
      </c>
      <c r="R1588" s="249">
        <f>Q1588*H1588</f>
        <v>0</v>
      </c>
      <c r="S1588" s="249">
        <v>0</v>
      </c>
      <c r="T1588" s="250">
        <f>S1588*H1588</f>
        <v>0</v>
      </c>
      <c r="AR1588" s="25" t="s">
        <v>818</v>
      </c>
      <c r="AT1588" s="25" t="s">
        <v>841</v>
      </c>
      <c r="AU1588" s="25" t="s">
        <v>394</v>
      </c>
      <c r="AY1588" s="25" t="s">
        <v>414</v>
      </c>
      <c r="BE1588" s="251">
        <f>IF(N1588="základní",J1588,0)</f>
        <v>0</v>
      </c>
      <c r="BF1588" s="251">
        <f>IF(N1588="snížená",J1588,0)</f>
        <v>0</v>
      </c>
      <c r="BG1588" s="251">
        <f>IF(N1588="zákl. přenesená",J1588,0)</f>
        <v>0</v>
      </c>
      <c r="BH1588" s="251">
        <f>IF(N1588="sníž. přenesená",J1588,0)</f>
        <v>0</v>
      </c>
      <c r="BI1588" s="251">
        <f>IF(N1588="nulová",J1588,0)</f>
        <v>0</v>
      </c>
      <c r="BJ1588" s="25" t="s">
        <v>83</v>
      </c>
      <c r="BK1588" s="251">
        <f>ROUND(I1588*H1588,2)</f>
        <v>0</v>
      </c>
      <c r="BL1588" s="25" t="s">
        <v>690</v>
      </c>
      <c r="BM1588" s="25" t="s">
        <v>8516</v>
      </c>
    </row>
    <row r="1589" s="11" customFormat="1" ht="22.32" customHeight="1">
      <c r="B1589" s="224"/>
      <c r="C1589" s="225"/>
      <c r="D1589" s="226" t="s">
        <v>75</v>
      </c>
      <c r="E1589" s="238" t="s">
        <v>8517</v>
      </c>
      <c r="F1589" s="238" t="s">
        <v>8518</v>
      </c>
      <c r="G1589" s="225"/>
      <c r="H1589" s="225"/>
      <c r="I1589" s="228"/>
      <c r="J1589" s="239">
        <f>BK1589</f>
        <v>0</v>
      </c>
      <c r="K1589" s="225"/>
      <c r="L1589" s="230"/>
      <c r="M1589" s="231"/>
      <c r="N1589" s="232"/>
      <c r="O1589" s="232"/>
      <c r="P1589" s="233">
        <f>SUM(P1590:P1604)</f>
        <v>0</v>
      </c>
      <c r="Q1589" s="232"/>
      <c r="R1589" s="233">
        <f>SUM(R1590:R1604)</f>
        <v>0</v>
      </c>
      <c r="S1589" s="232"/>
      <c r="T1589" s="234">
        <f>SUM(T1590:T1604)</f>
        <v>0</v>
      </c>
      <c r="AR1589" s="235" t="s">
        <v>86</v>
      </c>
      <c r="AT1589" s="236" t="s">
        <v>75</v>
      </c>
      <c r="AU1589" s="236" t="s">
        <v>86</v>
      </c>
      <c r="AY1589" s="235" t="s">
        <v>414</v>
      </c>
      <c r="BK1589" s="237">
        <f>SUM(BK1590:BK1604)</f>
        <v>0</v>
      </c>
    </row>
    <row r="1590" s="1" customFormat="1" ht="25.5" customHeight="1">
      <c r="B1590" s="47"/>
      <c r="C1590" s="298" t="s">
        <v>8519</v>
      </c>
      <c r="D1590" s="298" t="s">
        <v>841</v>
      </c>
      <c r="E1590" s="299" t="s">
        <v>8520</v>
      </c>
      <c r="F1590" s="300" t="s">
        <v>8260</v>
      </c>
      <c r="G1590" s="301" t="s">
        <v>4084</v>
      </c>
      <c r="H1590" s="302">
        <v>1</v>
      </c>
      <c r="I1590" s="303"/>
      <c r="J1590" s="304">
        <f>ROUND(I1590*H1590,2)</f>
        <v>0</v>
      </c>
      <c r="K1590" s="300" t="s">
        <v>21</v>
      </c>
      <c r="L1590" s="305"/>
      <c r="M1590" s="306" t="s">
        <v>21</v>
      </c>
      <c r="N1590" s="307" t="s">
        <v>47</v>
      </c>
      <c r="O1590" s="48"/>
      <c r="P1590" s="249">
        <f>O1590*H1590</f>
        <v>0</v>
      </c>
      <c r="Q1590" s="249">
        <v>0</v>
      </c>
      <c r="R1590" s="249">
        <f>Q1590*H1590</f>
        <v>0</v>
      </c>
      <c r="S1590" s="249">
        <v>0</v>
      </c>
      <c r="T1590" s="250">
        <f>S1590*H1590</f>
        <v>0</v>
      </c>
      <c r="AR1590" s="25" t="s">
        <v>818</v>
      </c>
      <c r="AT1590" s="25" t="s">
        <v>841</v>
      </c>
      <c r="AU1590" s="25" t="s">
        <v>394</v>
      </c>
      <c r="AY1590" s="25" t="s">
        <v>414</v>
      </c>
      <c r="BE1590" s="251">
        <f>IF(N1590="základní",J1590,0)</f>
        <v>0</v>
      </c>
      <c r="BF1590" s="251">
        <f>IF(N1590="snížená",J1590,0)</f>
        <v>0</v>
      </c>
      <c r="BG1590" s="251">
        <f>IF(N1590="zákl. přenesená",J1590,0)</f>
        <v>0</v>
      </c>
      <c r="BH1590" s="251">
        <f>IF(N1590="sníž. přenesená",J1590,0)</f>
        <v>0</v>
      </c>
      <c r="BI1590" s="251">
        <f>IF(N1590="nulová",J1590,0)</f>
        <v>0</v>
      </c>
      <c r="BJ1590" s="25" t="s">
        <v>83</v>
      </c>
      <c r="BK1590" s="251">
        <f>ROUND(I1590*H1590,2)</f>
        <v>0</v>
      </c>
      <c r="BL1590" s="25" t="s">
        <v>690</v>
      </c>
      <c r="BM1590" s="25" t="s">
        <v>8521</v>
      </c>
    </row>
    <row r="1591" s="1" customFormat="1" ht="16.5" customHeight="1">
      <c r="B1591" s="47"/>
      <c r="C1591" s="298" t="s">
        <v>8522</v>
      </c>
      <c r="D1591" s="298" t="s">
        <v>841</v>
      </c>
      <c r="E1591" s="299" t="s">
        <v>8523</v>
      </c>
      <c r="F1591" s="300" t="s">
        <v>7971</v>
      </c>
      <c r="G1591" s="301" t="s">
        <v>4084</v>
      </c>
      <c r="H1591" s="302">
        <v>1</v>
      </c>
      <c r="I1591" s="303"/>
      <c r="J1591" s="304">
        <f>ROUND(I1591*H1591,2)</f>
        <v>0</v>
      </c>
      <c r="K1591" s="300" t="s">
        <v>21</v>
      </c>
      <c r="L1591" s="305"/>
      <c r="M1591" s="306" t="s">
        <v>21</v>
      </c>
      <c r="N1591" s="307" t="s">
        <v>47</v>
      </c>
      <c r="O1591" s="48"/>
      <c r="P1591" s="249">
        <f>O1591*H1591</f>
        <v>0</v>
      </c>
      <c r="Q1591" s="249">
        <v>0</v>
      </c>
      <c r="R1591" s="249">
        <f>Q1591*H1591</f>
        <v>0</v>
      </c>
      <c r="S1591" s="249">
        <v>0</v>
      </c>
      <c r="T1591" s="250">
        <f>S1591*H1591</f>
        <v>0</v>
      </c>
      <c r="AR1591" s="25" t="s">
        <v>818</v>
      </c>
      <c r="AT1591" s="25" t="s">
        <v>841</v>
      </c>
      <c r="AU1591" s="25" t="s">
        <v>394</v>
      </c>
      <c r="AY1591" s="25" t="s">
        <v>414</v>
      </c>
      <c r="BE1591" s="251">
        <f>IF(N1591="základní",J1591,0)</f>
        <v>0</v>
      </c>
      <c r="BF1591" s="251">
        <f>IF(N1591="snížená",J1591,0)</f>
        <v>0</v>
      </c>
      <c r="BG1591" s="251">
        <f>IF(N1591="zákl. přenesená",J1591,0)</f>
        <v>0</v>
      </c>
      <c r="BH1591" s="251">
        <f>IF(N1591="sníž. přenesená",J1591,0)</f>
        <v>0</v>
      </c>
      <c r="BI1591" s="251">
        <f>IF(N1591="nulová",J1591,0)</f>
        <v>0</v>
      </c>
      <c r="BJ1591" s="25" t="s">
        <v>83</v>
      </c>
      <c r="BK1591" s="251">
        <f>ROUND(I1591*H1591,2)</f>
        <v>0</v>
      </c>
      <c r="BL1591" s="25" t="s">
        <v>690</v>
      </c>
      <c r="BM1591" s="25" t="s">
        <v>8524</v>
      </c>
    </row>
    <row r="1592" s="1" customFormat="1" ht="16.5" customHeight="1">
      <c r="B1592" s="47"/>
      <c r="C1592" s="298" t="s">
        <v>375</v>
      </c>
      <c r="D1592" s="298" t="s">
        <v>841</v>
      </c>
      <c r="E1592" s="299" t="s">
        <v>8525</v>
      </c>
      <c r="F1592" s="300" t="s">
        <v>7974</v>
      </c>
      <c r="G1592" s="301" t="s">
        <v>4084</v>
      </c>
      <c r="H1592" s="302">
        <v>1</v>
      </c>
      <c r="I1592" s="303"/>
      <c r="J1592" s="304">
        <f>ROUND(I1592*H1592,2)</f>
        <v>0</v>
      </c>
      <c r="K1592" s="300" t="s">
        <v>21</v>
      </c>
      <c r="L1592" s="305"/>
      <c r="M1592" s="306" t="s">
        <v>21</v>
      </c>
      <c r="N1592" s="307" t="s">
        <v>47</v>
      </c>
      <c r="O1592" s="48"/>
      <c r="P1592" s="249">
        <f>O1592*H1592</f>
        <v>0</v>
      </c>
      <c r="Q1592" s="249">
        <v>0</v>
      </c>
      <c r="R1592" s="249">
        <f>Q1592*H1592</f>
        <v>0</v>
      </c>
      <c r="S1592" s="249">
        <v>0</v>
      </c>
      <c r="T1592" s="250">
        <f>S1592*H1592</f>
        <v>0</v>
      </c>
      <c r="AR1592" s="25" t="s">
        <v>818</v>
      </c>
      <c r="AT1592" s="25" t="s">
        <v>841</v>
      </c>
      <c r="AU1592" s="25" t="s">
        <v>394</v>
      </c>
      <c r="AY1592" s="25" t="s">
        <v>414</v>
      </c>
      <c r="BE1592" s="251">
        <f>IF(N1592="základní",J1592,0)</f>
        <v>0</v>
      </c>
      <c r="BF1592" s="251">
        <f>IF(N1592="snížená",J1592,0)</f>
        <v>0</v>
      </c>
      <c r="BG1592" s="251">
        <f>IF(N1592="zákl. přenesená",J1592,0)</f>
        <v>0</v>
      </c>
      <c r="BH1592" s="251">
        <f>IF(N1592="sníž. přenesená",J1592,0)</f>
        <v>0</v>
      </c>
      <c r="BI1592" s="251">
        <f>IF(N1592="nulová",J1592,0)</f>
        <v>0</v>
      </c>
      <c r="BJ1592" s="25" t="s">
        <v>83</v>
      </c>
      <c r="BK1592" s="251">
        <f>ROUND(I1592*H1592,2)</f>
        <v>0</v>
      </c>
      <c r="BL1592" s="25" t="s">
        <v>690</v>
      </c>
      <c r="BM1592" s="25" t="s">
        <v>8526</v>
      </c>
    </row>
    <row r="1593" s="1" customFormat="1" ht="16.5" customHeight="1">
      <c r="B1593" s="47"/>
      <c r="C1593" s="298" t="s">
        <v>8527</v>
      </c>
      <c r="D1593" s="298" t="s">
        <v>841</v>
      </c>
      <c r="E1593" s="299" t="s">
        <v>8528</v>
      </c>
      <c r="F1593" s="300" t="s">
        <v>7977</v>
      </c>
      <c r="G1593" s="301" t="s">
        <v>4084</v>
      </c>
      <c r="H1593" s="302">
        <v>1</v>
      </c>
      <c r="I1593" s="303"/>
      <c r="J1593" s="304">
        <f>ROUND(I1593*H1593,2)</f>
        <v>0</v>
      </c>
      <c r="K1593" s="300" t="s">
        <v>21</v>
      </c>
      <c r="L1593" s="305"/>
      <c r="M1593" s="306" t="s">
        <v>21</v>
      </c>
      <c r="N1593" s="307" t="s">
        <v>47</v>
      </c>
      <c r="O1593" s="48"/>
      <c r="P1593" s="249">
        <f>O1593*H1593</f>
        <v>0</v>
      </c>
      <c r="Q1593" s="249">
        <v>0</v>
      </c>
      <c r="R1593" s="249">
        <f>Q1593*H1593</f>
        <v>0</v>
      </c>
      <c r="S1593" s="249">
        <v>0</v>
      </c>
      <c r="T1593" s="250">
        <f>S1593*H1593</f>
        <v>0</v>
      </c>
      <c r="AR1593" s="25" t="s">
        <v>818</v>
      </c>
      <c r="AT1593" s="25" t="s">
        <v>841</v>
      </c>
      <c r="AU1593" s="25" t="s">
        <v>394</v>
      </c>
      <c r="AY1593" s="25" t="s">
        <v>414</v>
      </c>
      <c r="BE1593" s="251">
        <f>IF(N1593="základní",J1593,0)</f>
        <v>0</v>
      </c>
      <c r="BF1593" s="251">
        <f>IF(N1593="snížená",J1593,0)</f>
        <v>0</v>
      </c>
      <c r="BG1593" s="251">
        <f>IF(N1593="zákl. přenesená",J1593,0)</f>
        <v>0</v>
      </c>
      <c r="BH1593" s="251">
        <f>IF(N1593="sníž. přenesená",J1593,0)</f>
        <v>0</v>
      </c>
      <c r="BI1593" s="251">
        <f>IF(N1593="nulová",J1593,0)</f>
        <v>0</v>
      </c>
      <c r="BJ1593" s="25" t="s">
        <v>83</v>
      </c>
      <c r="BK1593" s="251">
        <f>ROUND(I1593*H1593,2)</f>
        <v>0</v>
      </c>
      <c r="BL1593" s="25" t="s">
        <v>690</v>
      </c>
      <c r="BM1593" s="25" t="s">
        <v>8529</v>
      </c>
    </row>
    <row r="1594" s="1" customFormat="1" ht="16.5" customHeight="1">
      <c r="B1594" s="47"/>
      <c r="C1594" s="298" t="s">
        <v>8530</v>
      </c>
      <c r="D1594" s="298" t="s">
        <v>841</v>
      </c>
      <c r="E1594" s="299" t="s">
        <v>8531</v>
      </c>
      <c r="F1594" s="300" t="s">
        <v>8124</v>
      </c>
      <c r="G1594" s="301" t="s">
        <v>4084</v>
      </c>
      <c r="H1594" s="302">
        <v>1</v>
      </c>
      <c r="I1594" s="303"/>
      <c r="J1594" s="304">
        <f>ROUND(I1594*H1594,2)</f>
        <v>0</v>
      </c>
      <c r="K1594" s="300" t="s">
        <v>21</v>
      </c>
      <c r="L1594" s="305"/>
      <c r="M1594" s="306" t="s">
        <v>21</v>
      </c>
      <c r="N1594" s="307" t="s">
        <v>47</v>
      </c>
      <c r="O1594" s="48"/>
      <c r="P1594" s="249">
        <f>O1594*H1594</f>
        <v>0</v>
      </c>
      <c r="Q1594" s="249">
        <v>0</v>
      </c>
      <c r="R1594" s="249">
        <f>Q1594*H1594</f>
        <v>0</v>
      </c>
      <c r="S1594" s="249">
        <v>0</v>
      </c>
      <c r="T1594" s="250">
        <f>S1594*H1594</f>
        <v>0</v>
      </c>
      <c r="AR1594" s="25" t="s">
        <v>818</v>
      </c>
      <c r="AT1594" s="25" t="s">
        <v>841</v>
      </c>
      <c r="AU1594" s="25" t="s">
        <v>394</v>
      </c>
      <c r="AY1594" s="25" t="s">
        <v>414</v>
      </c>
      <c r="BE1594" s="251">
        <f>IF(N1594="základní",J1594,0)</f>
        <v>0</v>
      </c>
      <c r="BF1594" s="251">
        <f>IF(N1594="snížená",J1594,0)</f>
        <v>0</v>
      </c>
      <c r="BG1594" s="251">
        <f>IF(N1594="zákl. přenesená",J1594,0)</f>
        <v>0</v>
      </c>
      <c r="BH1594" s="251">
        <f>IF(N1594="sníž. přenesená",J1594,0)</f>
        <v>0</v>
      </c>
      <c r="BI1594" s="251">
        <f>IF(N1594="nulová",J1594,0)</f>
        <v>0</v>
      </c>
      <c r="BJ1594" s="25" t="s">
        <v>83</v>
      </c>
      <c r="BK1594" s="251">
        <f>ROUND(I1594*H1594,2)</f>
        <v>0</v>
      </c>
      <c r="BL1594" s="25" t="s">
        <v>690</v>
      </c>
      <c r="BM1594" s="25" t="s">
        <v>8532</v>
      </c>
    </row>
    <row r="1595" s="1" customFormat="1" ht="16.5" customHeight="1">
      <c r="B1595" s="47"/>
      <c r="C1595" s="298" t="s">
        <v>8533</v>
      </c>
      <c r="D1595" s="298" t="s">
        <v>841</v>
      </c>
      <c r="E1595" s="299" t="s">
        <v>8534</v>
      </c>
      <c r="F1595" s="300" t="s">
        <v>8130</v>
      </c>
      <c r="G1595" s="301" t="s">
        <v>4084</v>
      </c>
      <c r="H1595" s="302">
        <v>2</v>
      </c>
      <c r="I1595" s="303"/>
      <c r="J1595" s="304">
        <f>ROUND(I1595*H1595,2)</f>
        <v>0</v>
      </c>
      <c r="K1595" s="300" t="s">
        <v>21</v>
      </c>
      <c r="L1595" s="305"/>
      <c r="M1595" s="306" t="s">
        <v>21</v>
      </c>
      <c r="N1595" s="307" t="s">
        <v>47</v>
      </c>
      <c r="O1595" s="48"/>
      <c r="P1595" s="249">
        <f>O1595*H1595</f>
        <v>0</v>
      </c>
      <c r="Q1595" s="249">
        <v>0</v>
      </c>
      <c r="R1595" s="249">
        <f>Q1595*H1595</f>
        <v>0</v>
      </c>
      <c r="S1595" s="249">
        <v>0</v>
      </c>
      <c r="T1595" s="250">
        <f>S1595*H1595</f>
        <v>0</v>
      </c>
      <c r="AR1595" s="25" t="s">
        <v>818</v>
      </c>
      <c r="AT1595" s="25" t="s">
        <v>841</v>
      </c>
      <c r="AU1595" s="25" t="s">
        <v>394</v>
      </c>
      <c r="AY1595" s="25" t="s">
        <v>414</v>
      </c>
      <c r="BE1595" s="251">
        <f>IF(N1595="základní",J1595,0)</f>
        <v>0</v>
      </c>
      <c r="BF1595" s="251">
        <f>IF(N1595="snížená",J1595,0)</f>
        <v>0</v>
      </c>
      <c r="BG1595" s="251">
        <f>IF(N1595="zákl. přenesená",J1595,0)</f>
        <v>0</v>
      </c>
      <c r="BH1595" s="251">
        <f>IF(N1595="sníž. přenesená",J1595,0)</f>
        <v>0</v>
      </c>
      <c r="BI1595" s="251">
        <f>IF(N1595="nulová",J1595,0)</f>
        <v>0</v>
      </c>
      <c r="BJ1595" s="25" t="s">
        <v>83</v>
      </c>
      <c r="BK1595" s="251">
        <f>ROUND(I1595*H1595,2)</f>
        <v>0</v>
      </c>
      <c r="BL1595" s="25" t="s">
        <v>690</v>
      </c>
      <c r="BM1595" s="25" t="s">
        <v>8535</v>
      </c>
    </row>
    <row r="1596" s="1" customFormat="1" ht="16.5" customHeight="1">
      <c r="B1596" s="47"/>
      <c r="C1596" s="298" t="s">
        <v>8536</v>
      </c>
      <c r="D1596" s="298" t="s">
        <v>841</v>
      </c>
      <c r="E1596" s="299" t="s">
        <v>8537</v>
      </c>
      <c r="F1596" s="300" t="s">
        <v>8538</v>
      </c>
      <c r="G1596" s="301" t="s">
        <v>4084</v>
      </c>
      <c r="H1596" s="302">
        <v>8</v>
      </c>
      <c r="I1596" s="303"/>
      <c r="J1596" s="304">
        <f>ROUND(I1596*H1596,2)</f>
        <v>0</v>
      </c>
      <c r="K1596" s="300" t="s">
        <v>21</v>
      </c>
      <c r="L1596" s="305"/>
      <c r="M1596" s="306" t="s">
        <v>21</v>
      </c>
      <c r="N1596" s="307" t="s">
        <v>47</v>
      </c>
      <c r="O1596" s="48"/>
      <c r="P1596" s="249">
        <f>O1596*H1596</f>
        <v>0</v>
      </c>
      <c r="Q1596" s="249">
        <v>0</v>
      </c>
      <c r="R1596" s="249">
        <f>Q1596*H1596</f>
        <v>0</v>
      </c>
      <c r="S1596" s="249">
        <v>0</v>
      </c>
      <c r="T1596" s="250">
        <f>S1596*H1596</f>
        <v>0</v>
      </c>
      <c r="AR1596" s="25" t="s">
        <v>818</v>
      </c>
      <c r="AT1596" s="25" t="s">
        <v>841</v>
      </c>
      <c r="AU1596" s="25" t="s">
        <v>394</v>
      </c>
      <c r="AY1596" s="25" t="s">
        <v>414</v>
      </c>
      <c r="BE1596" s="251">
        <f>IF(N1596="základní",J1596,0)</f>
        <v>0</v>
      </c>
      <c r="BF1596" s="251">
        <f>IF(N1596="snížená",J1596,0)</f>
        <v>0</v>
      </c>
      <c r="BG1596" s="251">
        <f>IF(N1596="zákl. přenesená",J1596,0)</f>
        <v>0</v>
      </c>
      <c r="BH1596" s="251">
        <f>IF(N1596="sníž. přenesená",J1596,0)</f>
        <v>0</v>
      </c>
      <c r="BI1596" s="251">
        <f>IF(N1596="nulová",J1596,0)</f>
        <v>0</v>
      </c>
      <c r="BJ1596" s="25" t="s">
        <v>83</v>
      </c>
      <c r="BK1596" s="251">
        <f>ROUND(I1596*H1596,2)</f>
        <v>0</v>
      </c>
      <c r="BL1596" s="25" t="s">
        <v>690</v>
      </c>
      <c r="BM1596" s="25" t="s">
        <v>8539</v>
      </c>
    </row>
    <row r="1597" s="1" customFormat="1" ht="16.5" customHeight="1">
      <c r="B1597" s="47"/>
      <c r="C1597" s="298" t="s">
        <v>7127</v>
      </c>
      <c r="D1597" s="298" t="s">
        <v>841</v>
      </c>
      <c r="E1597" s="299" t="s">
        <v>8540</v>
      </c>
      <c r="F1597" s="300" t="s">
        <v>8145</v>
      </c>
      <c r="G1597" s="301" t="s">
        <v>4084</v>
      </c>
      <c r="H1597" s="302">
        <v>1</v>
      </c>
      <c r="I1597" s="303"/>
      <c r="J1597" s="304">
        <f>ROUND(I1597*H1597,2)</f>
        <v>0</v>
      </c>
      <c r="K1597" s="300" t="s">
        <v>21</v>
      </c>
      <c r="L1597" s="305"/>
      <c r="M1597" s="306" t="s">
        <v>21</v>
      </c>
      <c r="N1597" s="307" t="s">
        <v>47</v>
      </c>
      <c r="O1597" s="48"/>
      <c r="P1597" s="249">
        <f>O1597*H1597</f>
        <v>0</v>
      </c>
      <c r="Q1597" s="249">
        <v>0</v>
      </c>
      <c r="R1597" s="249">
        <f>Q1597*H1597</f>
        <v>0</v>
      </c>
      <c r="S1597" s="249">
        <v>0</v>
      </c>
      <c r="T1597" s="250">
        <f>S1597*H1597</f>
        <v>0</v>
      </c>
      <c r="AR1597" s="25" t="s">
        <v>818</v>
      </c>
      <c r="AT1597" s="25" t="s">
        <v>841</v>
      </c>
      <c r="AU1597" s="25" t="s">
        <v>394</v>
      </c>
      <c r="AY1597" s="25" t="s">
        <v>414</v>
      </c>
      <c r="BE1597" s="251">
        <f>IF(N1597="základní",J1597,0)</f>
        <v>0</v>
      </c>
      <c r="BF1597" s="251">
        <f>IF(N1597="snížená",J1597,0)</f>
        <v>0</v>
      </c>
      <c r="BG1597" s="251">
        <f>IF(N1597="zákl. přenesená",J1597,0)</f>
        <v>0</v>
      </c>
      <c r="BH1597" s="251">
        <f>IF(N1597="sníž. přenesená",J1597,0)</f>
        <v>0</v>
      </c>
      <c r="BI1597" s="251">
        <f>IF(N1597="nulová",J1597,0)</f>
        <v>0</v>
      </c>
      <c r="BJ1597" s="25" t="s">
        <v>83</v>
      </c>
      <c r="BK1597" s="251">
        <f>ROUND(I1597*H1597,2)</f>
        <v>0</v>
      </c>
      <c r="BL1597" s="25" t="s">
        <v>690</v>
      </c>
      <c r="BM1597" s="25" t="s">
        <v>8541</v>
      </c>
    </row>
    <row r="1598" s="1" customFormat="1" ht="16.5" customHeight="1">
      <c r="B1598" s="47"/>
      <c r="C1598" s="298" t="s">
        <v>8542</v>
      </c>
      <c r="D1598" s="298" t="s">
        <v>841</v>
      </c>
      <c r="E1598" s="299" t="s">
        <v>8543</v>
      </c>
      <c r="F1598" s="300" t="s">
        <v>8148</v>
      </c>
      <c r="G1598" s="301" t="s">
        <v>4084</v>
      </c>
      <c r="H1598" s="302">
        <v>1</v>
      </c>
      <c r="I1598" s="303"/>
      <c r="J1598" s="304">
        <f>ROUND(I1598*H1598,2)</f>
        <v>0</v>
      </c>
      <c r="K1598" s="300" t="s">
        <v>21</v>
      </c>
      <c r="L1598" s="305"/>
      <c r="M1598" s="306" t="s">
        <v>21</v>
      </c>
      <c r="N1598" s="307" t="s">
        <v>47</v>
      </c>
      <c r="O1598" s="48"/>
      <c r="P1598" s="249">
        <f>O1598*H1598</f>
        <v>0</v>
      </c>
      <c r="Q1598" s="249">
        <v>0</v>
      </c>
      <c r="R1598" s="249">
        <f>Q1598*H1598</f>
        <v>0</v>
      </c>
      <c r="S1598" s="249">
        <v>0</v>
      </c>
      <c r="T1598" s="250">
        <f>S1598*H1598</f>
        <v>0</v>
      </c>
      <c r="AR1598" s="25" t="s">
        <v>818</v>
      </c>
      <c r="AT1598" s="25" t="s">
        <v>841</v>
      </c>
      <c r="AU1598" s="25" t="s">
        <v>394</v>
      </c>
      <c r="AY1598" s="25" t="s">
        <v>414</v>
      </c>
      <c r="BE1598" s="251">
        <f>IF(N1598="základní",J1598,0)</f>
        <v>0</v>
      </c>
      <c r="BF1598" s="251">
        <f>IF(N1598="snížená",J1598,0)</f>
        <v>0</v>
      </c>
      <c r="BG1598" s="251">
        <f>IF(N1598="zákl. přenesená",J1598,0)</f>
        <v>0</v>
      </c>
      <c r="BH1598" s="251">
        <f>IF(N1598="sníž. přenesená",J1598,0)</f>
        <v>0</v>
      </c>
      <c r="BI1598" s="251">
        <f>IF(N1598="nulová",J1598,0)</f>
        <v>0</v>
      </c>
      <c r="BJ1598" s="25" t="s">
        <v>83</v>
      </c>
      <c r="BK1598" s="251">
        <f>ROUND(I1598*H1598,2)</f>
        <v>0</v>
      </c>
      <c r="BL1598" s="25" t="s">
        <v>690</v>
      </c>
      <c r="BM1598" s="25" t="s">
        <v>8544</v>
      </c>
    </row>
    <row r="1599" s="1" customFormat="1" ht="16.5" customHeight="1">
      <c r="B1599" s="47"/>
      <c r="C1599" s="298" t="s">
        <v>8545</v>
      </c>
      <c r="D1599" s="298" t="s">
        <v>841</v>
      </c>
      <c r="E1599" s="299" t="s">
        <v>8546</v>
      </c>
      <c r="F1599" s="300" t="s">
        <v>8547</v>
      </c>
      <c r="G1599" s="301" t="s">
        <v>4084</v>
      </c>
      <c r="H1599" s="302">
        <v>1</v>
      </c>
      <c r="I1599" s="303"/>
      <c r="J1599" s="304">
        <f>ROUND(I1599*H1599,2)</f>
        <v>0</v>
      </c>
      <c r="K1599" s="300" t="s">
        <v>21</v>
      </c>
      <c r="L1599" s="305"/>
      <c r="M1599" s="306" t="s">
        <v>21</v>
      </c>
      <c r="N1599" s="307" t="s">
        <v>47</v>
      </c>
      <c r="O1599" s="48"/>
      <c r="P1599" s="249">
        <f>O1599*H1599</f>
        <v>0</v>
      </c>
      <c r="Q1599" s="249">
        <v>0</v>
      </c>
      <c r="R1599" s="249">
        <f>Q1599*H1599</f>
        <v>0</v>
      </c>
      <c r="S1599" s="249">
        <v>0</v>
      </c>
      <c r="T1599" s="250">
        <f>S1599*H1599</f>
        <v>0</v>
      </c>
      <c r="AR1599" s="25" t="s">
        <v>818</v>
      </c>
      <c r="AT1599" s="25" t="s">
        <v>841</v>
      </c>
      <c r="AU1599" s="25" t="s">
        <v>394</v>
      </c>
      <c r="AY1599" s="25" t="s">
        <v>414</v>
      </c>
      <c r="BE1599" s="251">
        <f>IF(N1599="základní",J1599,0)</f>
        <v>0</v>
      </c>
      <c r="BF1599" s="251">
        <f>IF(N1599="snížená",J1599,0)</f>
        <v>0</v>
      </c>
      <c r="BG1599" s="251">
        <f>IF(N1599="zákl. přenesená",J1599,0)</f>
        <v>0</v>
      </c>
      <c r="BH1599" s="251">
        <f>IF(N1599="sníž. přenesená",J1599,0)</f>
        <v>0</v>
      </c>
      <c r="BI1599" s="251">
        <f>IF(N1599="nulová",J1599,0)</f>
        <v>0</v>
      </c>
      <c r="BJ1599" s="25" t="s">
        <v>83</v>
      </c>
      <c r="BK1599" s="251">
        <f>ROUND(I1599*H1599,2)</f>
        <v>0</v>
      </c>
      <c r="BL1599" s="25" t="s">
        <v>690</v>
      </c>
      <c r="BM1599" s="25" t="s">
        <v>8548</v>
      </c>
    </row>
    <row r="1600" s="1" customFormat="1" ht="16.5" customHeight="1">
      <c r="B1600" s="47"/>
      <c r="C1600" s="298" t="s">
        <v>8549</v>
      </c>
      <c r="D1600" s="298" t="s">
        <v>841</v>
      </c>
      <c r="E1600" s="299" t="s">
        <v>8550</v>
      </c>
      <c r="F1600" s="300" t="s">
        <v>8151</v>
      </c>
      <c r="G1600" s="301" t="s">
        <v>4084</v>
      </c>
      <c r="H1600" s="302">
        <v>2</v>
      </c>
      <c r="I1600" s="303"/>
      <c r="J1600" s="304">
        <f>ROUND(I1600*H1600,2)</f>
        <v>0</v>
      </c>
      <c r="K1600" s="300" t="s">
        <v>21</v>
      </c>
      <c r="L1600" s="305"/>
      <c r="M1600" s="306" t="s">
        <v>21</v>
      </c>
      <c r="N1600" s="307" t="s">
        <v>47</v>
      </c>
      <c r="O1600" s="48"/>
      <c r="P1600" s="249">
        <f>O1600*H1600</f>
        <v>0</v>
      </c>
      <c r="Q1600" s="249">
        <v>0</v>
      </c>
      <c r="R1600" s="249">
        <f>Q1600*H1600</f>
        <v>0</v>
      </c>
      <c r="S1600" s="249">
        <v>0</v>
      </c>
      <c r="T1600" s="250">
        <f>S1600*H1600</f>
        <v>0</v>
      </c>
      <c r="AR1600" s="25" t="s">
        <v>818</v>
      </c>
      <c r="AT1600" s="25" t="s">
        <v>841</v>
      </c>
      <c r="AU1600" s="25" t="s">
        <v>394</v>
      </c>
      <c r="AY1600" s="25" t="s">
        <v>414</v>
      </c>
      <c r="BE1600" s="251">
        <f>IF(N1600="základní",J1600,0)</f>
        <v>0</v>
      </c>
      <c r="BF1600" s="251">
        <f>IF(N1600="snížená",J1600,0)</f>
        <v>0</v>
      </c>
      <c r="BG1600" s="251">
        <f>IF(N1600="zákl. přenesená",J1600,0)</f>
        <v>0</v>
      </c>
      <c r="BH1600" s="251">
        <f>IF(N1600="sníž. přenesená",J1600,0)</f>
        <v>0</v>
      </c>
      <c r="BI1600" s="251">
        <f>IF(N1600="nulová",J1600,0)</f>
        <v>0</v>
      </c>
      <c r="BJ1600" s="25" t="s">
        <v>83</v>
      </c>
      <c r="BK1600" s="251">
        <f>ROUND(I1600*H1600,2)</f>
        <v>0</v>
      </c>
      <c r="BL1600" s="25" t="s">
        <v>690</v>
      </c>
      <c r="BM1600" s="25" t="s">
        <v>8551</v>
      </c>
    </row>
    <row r="1601" s="1" customFormat="1" ht="16.5" customHeight="1">
      <c r="B1601" s="47"/>
      <c r="C1601" s="298" t="s">
        <v>8552</v>
      </c>
      <c r="D1601" s="298" t="s">
        <v>841</v>
      </c>
      <c r="E1601" s="299" t="s">
        <v>8553</v>
      </c>
      <c r="F1601" s="300" t="s">
        <v>8172</v>
      </c>
      <c r="G1601" s="301" t="s">
        <v>4084</v>
      </c>
      <c r="H1601" s="302">
        <v>1</v>
      </c>
      <c r="I1601" s="303"/>
      <c r="J1601" s="304">
        <f>ROUND(I1601*H1601,2)</f>
        <v>0</v>
      </c>
      <c r="K1601" s="300" t="s">
        <v>21</v>
      </c>
      <c r="L1601" s="305"/>
      <c r="M1601" s="306" t="s">
        <v>21</v>
      </c>
      <c r="N1601" s="307" t="s">
        <v>47</v>
      </c>
      <c r="O1601" s="48"/>
      <c r="P1601" s="249">
        <f>O1601*H1601</f>
        <v>0</v>
      </c>
      <c r="Q1601" s="249">
        <v>0</v>
      </c>
      <c r="R1601" s="249">
        <f>Q1601*H1601</f>
        <v>0</v>
      </c>
      <c r="S1601" s="249">
        <v>0</v>
      </c>
      <c r="T1601" s="250">
        <f>S1601*H1601</f>
        <v>0</v>
      </c>
      <c r="AR1601" s="25" t="s">
        <v>818</v>
      </c>
      <c r="AT1601" s="25" t="s">
        <v>841</v>
      </c>
      <c r="AU1601" s="25" t="s">
        <v>394</v>
      </c>
      <c r="AY1601" s="25" t="s">
        <v>414</v>
      </c>
      <c r="BE1601" s="251">
        <f>IF(N1601="základní",J1601,0)</f>
        <v>0</v>
      </c>
      <c r="BF1601" s="251">
        <f>IF(N1601="snížená",J1601,0)</f>
        <v>0</v>
      </c>
      <c r="BG1601" s="251">
        <f>IF(N1601="zákl. přenesená",J1601,0)</f>
        <v>0</v>
      </c>
      <c r="BH1601" s="251">
        <f>IF(N1601="sníž. přenesená",J1601,0)</f>
        <v>0</v>
      </c>
      <c r="BI1601" s="251">
        <f>IF(N1601="nulová",J1601,0)</f>
        <v>0</v>
      </c>
      <c r="BJ1601" s="25" t="s">
        <v>83</v>
      </c>
      <c r="BK1601" s="251">
        <f>ROUND(I1601*H1601,2)</f>
        <v>0</v>
      </c>
      <c r="BL1601" s="25" t="s">
        <v>690</v>
      </c>
      <c r="BM1601" s="25" t="s">
        <v>8554</v>
      </c>
    </row>
    <row r="1602" s="1" customFormat="1" ht="16.5" customHeight="1">
      <c r="B1602" s="47"/>
      <c r="C1602" s="298" t="s">
        <v>8555</v>
      </c>
      <c r="D1602" s="298" t="s">
        <v>841</v>
      </c>
      <c r="E1602" s="299" t="s">
        <v>8556</v>
      </c>
      <c r="F1602" s="300" t="s">
        <v>8089</v>
      </c>
      <c r="G1602" s="301" t="s">
        <v>4084</v>
      </c>
      <c r="H1602" s="302">
        <v>16</v>
      </c>
      <c r="I1602" s="303"/>
      <c r="J1602" s="304">
        <f>ROUND(I1602*H1602,2)</f>
        <v>0</v>
      </c>
      <c r="K1602" s="300" t="s">
        <v>21</v>
      </c>
      <c r="L1602" s="305"/>
      <c r="M1602" s="306" t="s">
        <v>21</v>
      </c>
      <c r="N1602" s="307" t="s">
        <v>47</v>
      </c>
      <c r="O1602" s="48"/>
      <c r="P1602" s="249">
        <f>O1602*H1602</f>
        <v>0</v>
      </c>
      <c r="Q1602" s="249">
        <v>0</v>
      </c>
      <c r="R1602" s="249">
        <f>Q1602*H1602</f>
        <v>0</v>
      </c>
      <c r="S1602" s="249">
        <v>0</v>
      </c>
      <c r="T1602" s="250">
        <f>S1602*H1602</f>
        <v>0</v>
      </c>
      <c r="AR1602" s="25" t="s">
        <v>818</v>
      </c>
      <c r="AT1602" s="25" t="s">
        <v>841</v>
      </c>
      <c r="AU1602" s="25" t="s">
        <v>394</v>
      </c>
      <c r="AY1602" s="25" t="s">
        <v>414</v>
      </c>
      <c r="BE1602" s="251">
        <f>IF(N1602="základní",J1602,0)</f>
        <v>0</v>
      </c>
      <c r="BF1602" s="251">
        <f>IF(N1602="snížená",J1602,0)</f>
        <v>0</v>
      </c>
      <c r="BG1602" s="251">
        <f>IF(N1602="zákl. přenesená",J1602,0)</f>
        <v>0</v>
      </c>
      <c r="BH1602" s="251">
        <f>IF(N1602="sníž. přenesená",J1602,0)</f>
        <v>0</v>
      </c>
      <c r="BI1602" s="251">
        <f>IF(N1602="nulová",J1602,0)</f>
        <v>0</v>
      </c>
      <c r="BJ1602" s="25" t="s">
        <v>83</v>
      </c>
      <c r="BK1602" s="251">
        <f>ROUND(I1602*H1602,2)</f>
        <v>0</v>
      </c>
      <c r="BL1602" s="25" t="s">
        <v>690</v>
      </c>
      <c r="BM1602" s="25" t="s">
        <v>8557</v>
      </c>
    </row>
    <row r="1603" s="1" customFormat="1" ht="16.5" customHeight="1">
      <c r="B1603" s="47"/>
      <c r="C1603" s="298" t="s">
        <v>8558</v>
      </c>
      <c r="D1603" s="298" t="s">
        <v>841</v>
      </c>
      <c r="E1603" s="299" t="s">
        <v>8559</v>
      </c>
      <c r="F1603" s="300" t="s">
        <v>8098</v>
      </c>
      <c r="G1603" s="301" t="s">
        <v>4084</v>
      </c>
      <c r="H1603" s="302">
        <v>3</v>
      </c>
      <c r="I1603" s="303"/>
      <c r="J1603" s="304">
        <f>ROUND(I1603*H1603,2)</f>
        <v>0</v>
      </c>
      <c r="K1603" s="300" t="s">
        <v>21</v>
      </c>
      <c r="L1603" s="305"/>
      <c r="M1603" s="306" t="s">
        <v>21</v>
      </c>
      <c r="N1603" s="307" t="s">
        <v>47</v>
      </c>
      <c r="O1603" s="48"/>
      <c r="P1603" s="249">
        <f>O1603*H1603</f>
        <v>0</v>
      </c>
      <c r="Q1603" s="249">
        <v>0</v>
      </c>
      <c r="R1603" s="249">
        <f>Q1603*H1603</f>
        <v>0</v>
      </c>
      <c r="S1603" s="249">
        <v>0</v>
      </c>
      <c r="T1603" s="250">
        <f>S1603*H1603</f>
        <v>0</v>
      </c>
      <c r="AR1603" s="25" t="s">
        <v>818</v>
      </c>
      <c r="AT1603" s="25" t="s">
        <v>841</v>
      </c>
      <c r="AU1603" s="25" t="s">
        <v>394</v>
      </c>
      <c r="AY1603" s="25" t="s">
        <v>414</v>
      </c>
      <c r="BE1603" s="251">
        <f>IF(N1603="základní",J1603,0)</f>
        <v>0</v>
      </c>
      <c r="BF1603" s="251">
        <f>IF(N1603="snížená",J1603,0)</f>
        <v>0</v>
      </c>
      <c r="BG1603" s="251">
        <f>IF(N1603="zákl. přenesená",J1603,0)</f>
        <v>0</v>
      </c>
      <c r="BH1603" s="251">
        <f>IF(N1603="sníž. přenesená",J1603,0)</f>
        <v>0</v>
      </c>
      <c r="BI1603" s="251">
        <f>IF(N1603="nulová",J1603,0)</f>
        <v>0</v>
      </c>
      <c r="BJ1603" s="25" t="s">
        <v>83</v>
      </c>
      <c r="BK1603" s="251">
        <f>ROUND(I1603*H1603,2)</f>
        <v>0</v>
      </c>
      <c r="BL1603" s="25" t="s">
        <v>690</v>
      </c>
      <c r="BM1603" s="25" t="s">
        <v>8560</v>
      </c>
    </row>
    <row r="1604" s="1" customFormat="1" ht="16.5" customHeight="1">
      <c r="B1604" s="47"/>
      <c r="C1604" s="298" t="s">
        <v>8561</v>
      </c>
      <c r="D1604" s="298" t="s">
        <v>841</v>
      </c>
      <c r="E1604" s="299" t="s">
        <v>8562</v>
      </c>
      <c r="F1604" s="300" t="s">
        <v>8563</v>
      </c>
      <c r="G1604" s="301" t="s">
        <v>4084</v>
      </c>
      <c r="H1604" s="302">
        <v>1</v>
      </c>
      <c r="I1604" s="303"/>
      <c r="J1604" s="304">
        <f>ROUND(I1604*H1604,2)</f>
        <v>0</v>
      </c>
      <c r="K1604" s="300" t="s">
        <v>21</v>
      </c>
      <c r="L1604" s="305"/>
      <c r="M1604" s="306" t="s">
        <v>21</v>
      </c>
      <c r="N1604" s="307" t="s">
        <v>47</v>
      </c>
      <c r="O1604" s="48"/>
      <c r="P1604" s="249">
        <f>O1604*H1604</f>
        <v>0</v>
      </c>
      <c r="Q1604" s="249">
        <v>0</v>
      </c>
      <c r="R1604" s="249">
        <f>Q1604*H1604</f>
        <v>0</v>
      </c>
      <c r="S1604" s="249">
        <v>0</v>
      </c>
      <c r="T1604" s="250">
        <f>S1604*H1604</f>
        <v>0</v>
      </c>
      <c r="AR1604" s="25" t="s">
        <v>818</v>
      </c>
      <c r="AT1604" s="25" t="s">
        <v>841</v>
      </c>
      <c r="AU1604" s="25" t="s">
        <v>394</v>
      </c>
      <c r="AY1604" s="25" t="s">
        <v>414</v>
      </c>
      <c r="BE1604" s="251">
        <f>IF(N1604="základní",J1604,0)</f>
        <v>0</v>
      </c>
      <c r="BF1604" s="251">
        <f>IF(N1604="snížená",J1604,0)</f>
        <v>0</v>
      </c>
      <c r="BG1604" s="251">
        <f>IF(N1604="zákl. přenesená",J1604,0)</f>
        <v>0</v>
      </c>
      <c r="BH1604" s="251">
        <f>IF(N1604="sníž. přenesená",J1604,0)</f>
        <v>0</v>
      </c>
      <c r="BI1604" s="251">
        <f>IF(N1604="nulová",J1604,0)</f>
        <v>0</v>
      </c>
      <c r="BJ1604" s="25" t="s">
        <v>83</v>
      </c>
      <c r="BK1604" s="251">
        <f>ROUND(I1604*H1604,2)</f>
        <v>0</v>
      </c>
      <c r="BL1604" s="25" t="s">
        <v>690</v>
      </c>
      <c r="BM1604" s="25" t="s">
        <v>8564</v>
      </c>
    </row>
    <row r="1605" s="11" customFormat="1" ht="22.32" customHeight="1">
      <c r="B1605" s="224"/>
      <c r="C1605" s="225"/>
      <c r="D1605" s="226" t="s">
        <v>75</v>
      </c>
      <c r="E1605" s="238" t="s">
        <v>8565</v>
      </c>
      <c r="F1605" s="238" t="s">
        <v>8566</v>
      </c>
      <c r="G1605" s="225"/>
      <c r="H1605" s="225"/>
      <c r="I1605" s="228"/>
      <c r="J1605" s="239">
        <f>BK1605</f>
        <v>0</v>
      </c>
      <c r="K1605" s="225"/>
      <c r="L1605" s="230"/>
      <c r="M1605" s="231"/>
      <c r="N1605" s="232"/>
      <c r="O1605" s="232"/>
      <c r="P1605" s="233">
        <f>SUM(P1606:P1620)</f>
        <v>0</v>
      </c>
      <c r="Q1605" s="232"/>
      <c r="R1605" s="233">
        <f>SUM(R1606:R1620)</f>
        <v>0</v>
      </c>
      <c r="S1605" s="232"/>
      <c r="T1605" s="234">
        <f>SUM(T1606:T1620)</f>
        <v>0</v>
      </c>
      <c r="AR1605" s="235" t="s">
        <v>86</v>
      </c>
      <c r="AT1605" s="236" t="s">
        <v>75</v>
      </c>
      <c r="AU1605" s="236" t="s">
        <v>86</v>
      </c>
      <c r="AY1605" s="235" t="s">
        <v>414</v>
      </c>
      <c r="BK1605" s="237">
        <f>SUM(BK1606:BK1620)</f>
        <v>0</v>
      </c>
    </row>
    <row r="1606" s="1" customFormat="1" ht="25.5" customHeight="1">
      <c r="B1606" s="47"/>
      <c r="C1606" s="298" t="s">
        <v>8567</v>
      </c>
      <c r="D1606" s="298" t="s">
        <v>841</v>
      </c>
      <c r="E1606" s="299" t="s">
        <v>8568</v>
      </c>
      <c r="F1606" s="300" t="s">
        <v>8260</v>
      </c>
      <c r="G1606" s="301" t="s">
        <v>4084</v>
      </c>
      <c r="H1606" s="302">
        <v>1</v>
      </c>
      <c r="I1606" s="303"/>
      <c r="J1606" s="304">
        <f>ROUND(I1606*H1606,2)</f>
        <v>0</v>
      </c>
      <c r="K1606" s="300" t="s">
        <v>21</v>
      </c>
      <c r="L1606" s="305"/>
      <c r="M1606" s="306" t="s">
        <v>21</v>
      </c>
      <c r="N1606" s="307" t="s">
        <v>47</v>
      </c>
      <c r="O1606" s="48"/>
      <c r="P1606" s="249">
        <f>O1606*H1606</f>
        <v>0</v>
      </c>
      <c r="Q1606" s="249">
        <v>0</v>
      </c>
      <c r="R1606" s="249">
        <f>Q1606*H1606</f>
        <v>0</v>
      </c>
      <c r="S1606" s="249">
        <v>0</v>
      </c>
      <c r="T1606" s="250">
        <f>S1606*H1606</f>
        <v>0</v>
      </c>
      <c r="AR1606" s="25" t="s">
        <v>818</v>
      </c>
      <c r="AT1606" s="25" t="s">
        <v>841</v>
      </c>
      <c r="AU1606" s="25" t="s">
        <v>394</v>
      </c>
      <c r="AY1606" s="25" t="s">
        <v>414</v>
      </c>
      <c r="BE1606" s="251">
        <f>IF(N1606="základní",J1606,0)</f>
        <v>0</v>
      </c>
      <c r="BF1606" s="251">
        <f>IF(N1606="snížená",J1606,0)</f>
        <v>0</v>
      </c>
      <c r="BG1606" s="251">
        <f>IF(N1606="zákl. přenesená",J1606,0)</f>
        <v>0</v>
      </c>
      <c r="BH1606" s="251">
        <f>IF(N1606="sníž. přenesená",J1606,0)</f>
        <v>0</v>
      </c>
      <c r="BI1606" s="251">
        <f>IF(N1606="nulová",J1606,0)</f>
        <v>0</v>
      </c>
      <c r="BJ1606" s="25" t="s">
        <v>83</v>
      </c>
      <c r="BK1606" s="251">
        <f>ROUND(I1606*H1606,2)</f>
        <v>0</v>
      </c>
      <c r="BL1606" s="25" t="s">
        <v>690</v>
      </c>
      <c r="BM1606" s="25" t="s">
        <v>8569</v>
      </c>
    </row>
    <row r="1607" s="1" customFormat="1" ht="16.5" customHeight="1">
      <c r="B1607" s="47"/>
      <c r="C1607" s="298" t="s">
        <v>8570</v>
      </c>
      <c r="D1607" s="298" t="s">
        <v>841</v>
      </c>
      <c r="E1607" s="299" t="s">
        <v>8571</v>
      </c>
      <c r="F1607" s="300" t="s">
        <v>7971</v>
      </c>
      <c r="G1607" s="301" t="s">
        <v>4084</v>
      </c>
      <c r="H1607" s="302">
        <v>1</v>
      </c>
      <c r="I1607" s="303"/>
      <c r="J1607" s="304">
        <f>ROUND(I1607*H1607,2)</f>
        <v>0</v>
      </c>
      <c r="K1607" s="300" t="s">
        <v>21</v>
      </c>
      <c r="L1607" s="305"/>
      <c r="M1607" s="306" t="s">
        <v>21</v>
      </c>
      <c r="N1607" s="307" t="s">
        <v>47</v>
      </c>
      <c r="O1607" s="48"/>
      <c r="P1607" s="249">
        <f>O1607*H1607</f>
        <v>0</v>
      </c>
      <c r="Q1607" s="249">
        <v>0</v>
      </c>
      <c r="R1607" s="249">
        <f>Q1607*H1607</f>
        <v>0</v>
      </c>
      <c r="S1607" s="249">
        <v>0</v>
      </c>
      <c r="T1607" s="250">
        <f>S1607*H1607</f>
        <v>0</v>
      </c>
      <c r="AR1607" s="25" t="s">
        <v>818</v>
      </c>
      <c r="AT1607" s="25" t="s">
        <v>841</v>
      </c>
      <c r="AU1607" s="25" t="s">
        <v>394</v>
      </c>
      <c r="AY1607" s="25" t="s">
        <v>414</v>
      </c>
      <c r="BE1607" s="251">
        <f>IF(N1607="základní",J1607,0)</f>
        <v>0</v>
      </c>
      <c r="BF1607" s="251">
        <f>IF(N1607="snížená",J1607,0)</f>
        <v>0</v>
      </c>
      <c r="BG1607" s="251">
        <f>IF(N1607="zákl. přenesená",J1607,0)</f>
        <v>0</v>
      </c>
      <c r="BH1607" s="251">
        <f>IF(N1607="sníž. přenesená",J1607,0)</f>
        <v>0</v>
      </c>
      <c r="BI1607" s="251">
        <f>IF(N1607="nulová",J1607,0)</f>
        <v>0</v>
      </c>
      <c r="BJ1607" s="25" t="s">
        <v>83</v>
      </c>
      <c r="BK1607" s="251">
        <f>ROUND(I1607*H1607,2)</f>
        <v>0</v>
      </c>
      <c r="BL1607" s="25" t="s">
        <v>690</v>
      </c>
      <c r="BM1607" s="25" t="s">
        <v>8572</v>
      </c>
    </row>
    <row r="1608" s="1" customFormat="1" ht="16.5" customHeight="1">
      <c r="B1608" s="47"/>
      <c r="C1608" s="298" t="s">
        <v>7399</v>
      </c>
      <c r="D1608" s="298" t="s">
        <v>841</v>
      </c>
      <c r="E1608" s="299" t="s">
        <v>8573</v>
      </c>
      <c r="F1608" s="300" t="s">
        <v>7974</v>
      </c>
      <c r="G1608" s="301" t="s">
        <v>4084</v>
      </c>
      <c r="H1608" s="302">
        <v>1</v>
      </c>
      <c r="I1608" s="303"/>
      <c r="J1608" s="304">
        <f>ROUND(I1608*H1608,2)</f>
        <v>0</v>
      </c>
      <c r="K1608" s="300" t="s">
        <v>21</v>
      </c>
      <c r="L1608" s="305"/>
      <c r="M1608" s="306" t="s">
        <v>21</v>
      </c>
      <c r="N1608" s="307" t="s">
        <v>47</v>
      </c>
      <c r="O1608" s="48"/>
      <c r="P1608" s="249">
        <f>O1608*H1608</f>
        <v>0</v>
      </c>
      <c r="Q1608" s="249">
        <v>0</v>
      </c>
      <c r="R1608" s="249">
        <f>Q1608*H1608</f>
        <v>0</v>
      </c>
      <c r="S1608" s="249">
        <v>0</v>
      </c>
      <c r="T1608" s="250">
        <f>S1608*H1608</f>
        <v>0</v>
      </c>
      <c r="AR1608" s="25" t="s">
        <v>818</v>
      </c>
      <c r="AT1608" s="25" t="s">
        <v>841</v>
      </c>
      <c r="AU1608" s="25" t="s">
        <v>394</v>
      </c>
      <c r="AY1608" s="25" t="s">
        <v>414</v>
      </c>
      <c r="BE1608" s="251">
        <f>IF(N1608="základní",J1608,0)</f>
        <v>0</v>
      </c>
      <c r="BF1608" s="251">
        <f>IF(N1608="snížená",J1608,0)</f>
        <v>0</v>
      </c>
      <c r="BG1608" s="251">
        <f>IF(N1608="zákl. přenesená",J1608,0)</f>
        <v>0</v>
      </c>
      <c r="BH1608" s="251">
        <f>IF(N1608="sníž. přenesená",J1608,0)</f>
        <v>0</v>
      </c>
      <c r="BI1608" s="251">
        <f>IF(N1608="nulová",J1608,0)</f>
        <v>0</v>
      </c>
      <c r="BJ1608" s="25" t="s">
        <v>83</v>
      </c>
      <c r="BK1608" s="251">
        <f>ROUND(I1608*H1608,2)</f>
        <v>0</v>
      </c>
      <c r="BL1608" s="25" t="s">
        <v>690</v>
      </c>
      <c r="BM1608" s="25" t="s">
        <v>8574</v>
      </c>
    </row>
    <row r="1609" s="1" customFormat="1" ht="16.5" customHeight="1">
      <c r="B1609" s="47"/>
      <c r="C1609" s="298" t="s">
        <v>8575</v>
      </c>
      <c r="D1609" s="298" t="s">
        <v>841</v>
      </c>
      <c r="E1609" s="299" t="s">
        <v>8576</v>
      </c>
      <c r="F1609" s="300" t="s">
        <v>7977</v>
      </c>
      <c r="G1609" s="301" t="s">
        <v>4084</v>
      </c>
      <c r="H1609" s="302">
        <v>1</v>
      </c>
      <c r="I1609" s="303"/>
      <c r="J1609" s="304">
        <f>ROUND(I1609*H1609,2)</f>
        <v>0</v>
      </c>
      <c r="K1609" s="300" t="s">
        <v>21</v>
      </c>
      <c r="L1609" s="305"/>
      <c r="M1609" s="306" t="s">
        <v>21</v>
      </c>
      <c r="N1609" s="307" t="s">
        <v>47</v>
      </c>
      <c r="O1609" s="48"/>
      <c r="P1609" s="249">
        <f>O1609*H1609</f>
        <v>0</v>
      </c>
      <c r="Q1609" s="249">
        <v>0</v>
      </c>
      <c r="R1609" s="249">
        <f>Q1609*H1609</f>
        <v>0</v>
      </c>
      <c r="S1609" s="249">
        <v>0</v>
      </c>
      <c r="T1609" s="250">
        <f>S1609*H1609</f>
        <v>0</v>
      </c>
      <c r="AR1609" s="25" t="s">
        <v>818</v>
      </c>
      <c r="AT1609" s="25" t="s">
        <v>841</v>
      </c>
      <c r="AU1609" s="25" t="s">
        <v>394</v>
      </c>
      <c r="AY1609" s="25" t="s">
        <v>414</v>
      </c>
      <c r="BE1609" s="251">
        <f>IF(N1609="základní",J1609,0)</f>
        <v>0</v>
      </c>
      <c r="BF1609" s="251">
        <f>IF(N1609="snížená",J1609,0)</f>
        <v>0</v>
      </c>
      <c r="BG1609" s="251">
        <f>IF(N1609="zákl. přenesená",J1609,0)</f>
        <v>0</v>
      </c>
      <c r="BH1609" s="251">
        <f>IF(N1609="sníž. přenesená",J1609,0)</f>
        <v>0</v>
      </c>
      <c r="BI1609" s="251">
        <f>IF(N1609="nulová",J1609,0)</f>
        <v>0</v>
      </c>
      <c r="BJ1609" s="25" t="s">
        <v>83</v>
      </c>
      <c r="BK1609" s="251">
        <f>ROUND(I1609*H1609,2)</f>
        <v>0</v>
      </c>
      <c r="BL1609" s="25" t="s">
        <v>690</v>
      </c>
      <c r="BM1609" s="25" t="s">
        <v>8577</v>
      </c>
    </row>
    <row r="1610" s="1" customFormat="1" ht="16.5" customHeight="1">
      <c r="B1610" s="47"/>
      <c r="C1610" s="298" t="s">
        <v>8578</v>
      </c>
      <c r="D1610" s="298" t="s">
        <v>841</v>
      </c>
      <c r="E1610" s="299" t="s">
        <v>8579</v>
      </c>
      <c r="F1610" s="300" t="s">
        <v>8124</v>
      </c>
      <c r="G1610" s="301" t="s">
        <v>4084</v>
      </c>
      <c r="H1610" s="302">
        <v>1</v>
      </c>
      <c r="I1610" s="303"/>
      <c r="J1610" s="304">
        <f>ROUND(I1610*H1610,2)</f>
        <v>0</v>
      </c>
      <c r="K1610" s="300" t="s">
        <v>21</v>
      </c>
      <c r="L1610" s="305"/>
      <c r="M1610" s="306" t="s">
        <v>21</v>
      </c>
      <c r="N1610" s="307" t="s">
        <v>47</v>
      </c>
      <c r="O1610" s="48"/>
      <c r="P1610" s="249">
        <f>O1610*H1610</f>
        <v>0</v>
      </c>
      <c r="Q1610" s="249">
        <v>0</v>
      </c>
      <c r="R1610" s="249">
        <f>Q1610*H1610</f>
        <v>0</v>
      </c>
      <c r="S1610" s="249">
        <v>0</v>
      </c>
      <c r="T1610" s="250">
        <f>S1610*H1610</f>
        <v>0</v>
      </c>
      <c r="AR1610" s="25" t="s">
        <v>818</v>
      </c>
      <c r="AT1610" s="25" t="s">
        <v>841</v>
      </c>
      <c r="AU1610" s="25" t="s">
        <v>394</v>
      </c>
      <c r="AY1610" s="25" t="s">
        <v>414</v>
      </c>
      <c r="BE1610" s="251">
        <f>IF(N1610="základní",J1610,0)</f>
        <v>0</v>
      </c>
      <c r="BF1610" s="251">
        <f>IF(N1610="snížená",J1610,0)</f>
        <v>0</v>
      </c>
      <c r="BG1610" s="251">
        <f>IF(N1610="zákl. přenesená",J1610,0)</f>
        <v>0</v>
      </c>
      <c r="BH1610" s="251">
        <f>IF(N1610="sníž. přenesená",J1610,0)</f>
        <v>0</v>
      </c>
      <c r="BI1610" s="251">
        <f>IF(N1610="nulová",J1610,0)</f>
        <v>0</v>
      </c>
      <c r="BJ1610" s="25" t="s">
        <v>83</v>
      </c>
      <c r="BK1610" s="251">
        <f>ROUND(I1610*H1610,2)</f>
        <v>0</v>
      </c>
      <c r="BL1610" s="25" t="s">
        <v>690</v>
      </c>
      <c r="BM1610" s="25" t="s">
        <v>8580</v>
      </c>
    </row>
    <row r="1611" s="1" customFormat="1" ht="16.5" customHeight="1">
      <c r="B1611" s="47"/>
      <c r="C1611" s="298" t="s">
        <v>8581</v>
      </c>
      <c r="D1611" s="298" t="s">
        <v>841</v>
      </c>
      <c r="E1611" s="299" t="s">
        <v>8582</v>
      </c>
      <c r="F1611" s="300" t="s">
        <v>8130</v>
      </c>
      <c r="G1611" s="301" t="s">
        <v>4084</v>
      </c>
      <c r="H1611" s="302">
        <v>1</v>
      </c>
      <c r="I1611" s="303"/>
      <c r="J1611" s="304">
        <f>ROUND(I1611*H1611,2)</f>
        <v>0</v>
      </c>
      <c r="K1611" s="300" t="s">
        <v>21</v>
      </c>
      <c r="L1611" s="305"/>
      <c r="M1611" s="306" t="s">
        <v>21</v>
      </c>
      <c r="N1611" s="307" t="s">
        <v>47</v>
      </c>
      <c r="O1611" s="48"/>
      <c r="P1611" s="249">
        <f>O1611*H1611</f>
        <v>0</v>
      </c>
      <c r="Q1611" s="249">
        <v>0</v>
      </c>
      <c r="R1611" s="249">
        <f>Q1611*H1611</f>
        <v>0</v>
      </c>
      <c r="S1611" s="249">
        <v>0</v>
      </c>
      <c r="T1611" s="250">
        <f>S1611*H1611</f>
        <v>0</v>
      </c>
      <c r="AR1611" s="25" t="s">
        <v>818</v>
      </c>
      <c r="AT1611" s="25" t="s">
        <v>841</v>
      </c>
      <c r="AU1611" s="25" t="s">
        <v>394</v>
      </c>
      <c r="AY1611" s="25" t="s">
        <v>414</v>
      </c>
      <c r="BE1611" s="251">
        <f>IF(N1611="základní",J1611,0)</f>
        <v>0</v>
      </c>
      <c r="BF1611" s="251">
        <f>IF(N1611="snížená",J1611,0)</f>
        <v>0</v>
      </c>
      <c r="BG1611" s="251">
        <f>IF(N1611="zákl. přenesená",J1611,0)</f>
        <v>0</v>
      </c>
      <c r="BH1611" s="251">
        <f>IF(N1611="sníž. přenesená",J1611,0)</f>
        <v>0</v>
      </c>
      <c r="BI1611" s="251">
        <f>IF(N1611="nulová",J1611,0)</f>
        <v>0</v>
      </c>
      <c r="BJ1611" s="25" t="s">
        <v>83</v>
      </c>
      <c r="BK1611" s="251">
        <f>ROUND(I1611*H1611,2)</f>
        <v>0</v>
      </c>
      <c r="BL1611" s="25" t="s">
        <v>690</v>
      </c>
      <c r="BM1611" s="25" t="s">
        <v>8583</v>
      </c>
    </row>
    <row r="1612" s="1" customFormat="1" ht="16.5" customHeight="1">
      <c r="B1612" s="47"/>
      <c r="C1612" s="298" t="s">
        <v>8584</v>
      </c>
      <c r="D1612" s="298" t="s">
        <v>841</v>
      </c>
      <c r="E1612" s="299" t="s">
        <v>8585</v>
      </c>
      <c r="F1612" s="300" t="s">
        <v>8133</v>
      </c>
      <c r="G1612" s="301" t="s">
        <v>4084</v>
      </c>
      <c r="H1612" s="302">
        <v>2</v>
      </c>
      <c r="I1612" s="303"/>
      <c r="J1612" s="304">
        <f>ROUND(I1612*H1612,2)</f>
        <v>0</v>
      </c>
      <c r="K1612" s="300" t="s">
        <v>21</v>
      </c>
      <c r="L1612" s="305"/>
      <c r="M1612" s="306" t="s">
        <v>21</v>
      </c>
      <c r="N1612" s="307" t="s">
        <v>47</v>
      </c>
      <c r="O1612" s="48"/>
      <c r="P1612" s="249">
        <f>O1612*H1612</f>
        <v>0</v>
      </c>
      <c r="Q1612" s="249">
        <v>0</v>
      </c>
      <c r="R1612" s="249">
        <f>Q1612*H1612</f>
        <v>0</v>
      </c>
      <c r="S1612" s="249">
        <v>0</v>
      </c>
      <c r="T1612" s="250">
        <f>S1612*H1612</f>
        <v>0</v>
      </c>
      <c r="AR1612" s="25" t="s">
        <v>818</v>
      </c>
      <c r="AT1612" s="25" t="s">
        <v>841</v>
      </c>
      <c r="AU1612" s="25" t="s">
        <v>394</v>
      </c>
      <c r="AY1612" s="25" t="s">
        <v>414</v>
      </c>
      <c r="BE1612" s="251">
        <f>IF(N1612="základní",J1612,0)</f>
        <v>0</v>
      </c>
      <c r="BF1612" s="251">
        <f>IF(N1612="snížená",J1612,0)</f>
        <v>0</v>
      </c>
      <c r="BG1612" s="251">
        <f>IF(N1612="zákl. přenesená",J1612,0)</f>
        <v>0</v>
      </c>
      <c r="BH1612" s="251">
        <f>IF(N1612="sníž. přenesená",J1612,0)</f>
        <v>0</v>
      </c>
      <c r="BI1612" s="251">
        <f>IF(N1612="nulová",J1612,0)</f>
        <v>0</v>
      </c>
      <c r="BJ1612" s="25" t="s">
        <v>83</v>
      </c>
      <c r="BK1612" s="251">
        <f>ROUND(I1612*H1612,2)</f>
        <v>0</v>
      </c>
      <c r="BL1612" s="25" t="s">
        <v>690</v>
      </c>
      <c r="BM1612" s="25" t="s">
        <v>8586</v>
      </c>
    </row>
    <row r="1613" s="1" customFormat="1" ht="16.5" customHeight="1">
      <c r="B1613" s="47"/>
      <c r="C1613" s="298" t="s">
        <v>8587</v>
      </c>
      <c r="D1613" s="298" t="s">
        <v>841</v>
      </c>
      <c r="E1613" s="299" t="s">
        <v>8588</v>
      </c>
      <c r="F1613" s="300" t="s">
        <v>8139</v>
      </c>
      <c r="G1613" s="301" t="s">
        <v>4084</v>
      </c>
      <c r="H1613" s="302">
        <v>3</v>
      </c>
      <c r="I1613" s="303"/>
      <c r="J1613" s="304">
        <f>ROUND(I1613*H1613,2)</f>
        <v>0</v>
      </c>
      <c r="K1613" s="300" t="s">
        <v>21</v>
      </c>
      <c r="L1613" s="305"/>
      <c r="M1613" s="306" t="s">
        <v>21</v>
      </c>
      <c r="N1613" s="307" t="s">
        <v>47</v>
      </c>
      <c r="O1613" s="48"/>
      <c r="P1613" s="249">
        <f>O1613*H1613</f>
        <v>0</v>
      </c>
      <c r="Q1613" s="249">
        <v>0</v>
      </c>
      <c r="R1613" s="249">
        <f>Q1613*H1613</f>
        <v>0</v>
      </c>
      <c r="S1613" s="249">
        <v>0</v>
      </c>
      <c r="T1613" s="250">
        <f>S1613*H1613</f>
        <v>0</v>
      </c>
      <c r="AR1613" s="25" t="s">
        <v>818</v>
      </c>
      <c r="AT1613" s="25" t="s">
        <v>841</v>
      </c>
      <c r="AU1613" s="25" t="s">
        <v>394</v>
      </c>
      <c r="AY1613" s="25" t="s">
        <v>414</v>
      </c>
      <c r="BE1613" s="251">
        <f>IF(N1613="základní",J1613,0)</f>
        <v>0</v>
      </c>
      <c r="BF1613" s="251">
        <f>IF(N1613="snížená",J1613,0)</f>
        <v>0</v>
      </c>
      <c r="BG1613" s="251">
        <f>IF(N1613="zákl. přenesená",J1613,0)</f>
        <v>0</v>
      </c>
      <c r="BH1613" s="251">
        <f>IF(N1613="sníž. přenesená",J1613,0)</f>
        <v>0</v>
      </c>
      <c r="BI1613" s="251">
        <f>IF(N1613="nulová",J1613,0)</f>
        <v>0</v>
      </c>
      <c r="BJ1613" s="25" t="s">
        <v>83</v>
      </c>
      <c r="BK1613" s="251">
        <f>ROUND(I1613*H1613,2)</f>
        <v>0</v>
      </c>
      <c r="BL1613" s="25" t="s">
        <v>690</v>
      </c>
      <c r="BM1613" s="25" t="s">
        <v>8589</v>
      </c>
    </row>
    <row r="1614" s="1" customFormat="1" ht="16.5" customHeight="1">
      <c r="B1614" s="47"/>
      <c r="C1614" s="298" t="s">
        <v>8590</v>
      </c>
      <c r="D1614" s="298" t="s">
        <v>841</v>
      </c>
      <c r="E1614" s="299" t="s">
        <v>8591</v>
      </c>
      <c r="F1614" s="300" t="s">
        <v>8142</v>
      </c>
      <c r="G1614" s="301" t="s">
        <v>4084</v>
      </c>
      <c r="H1614" s="302">
        <v>12</v>
      </c>
      <c r="I1614" s="303"/>
      <c r="J1614" s="304">
        <f>ROUND(I1614*H1614,2)</f>
        <v>0</v>
      </c>
      <c r="K1614" s="300" t="s">
        <v>21</v>
      </c>
      <c r="L1614" s="305"/>
      <c r="M1614" s="306" t="s">
        <v>21</v>
      </c>
      <c r="N1614" s="307" t="s">
        <v>47</v>
      </c>
      <c r="O1614" s="48"/>
      <c r="P1614" s="249">
        <f>O1614*H1614</f>
        <v>0</v>
      </c>
      <c r="Q1614" s="249">
        <v>0</v>
      </c>
      <c r="R1614" s="249">
        <f>Q1614*H1614</f>
        <v>0</v>
      </c>
      <c r="S1614" s="249">
        <v>0</v>
      </c>
      <c r="T1614" s="250">
        <f>S1614*H1614</f>
        <v>0</v>
      </c>
      <c r="AR1614" s="25" t="s">
        <v>818</v>
      </c>
      <c r="AT1614" s="25" t="s">
        <v>841</v>
      </c>
      <c r="AU1614" s="25" t="s">
        <v>394</v>
      </c>
      <c r="AY1614" s="25" t="s">
        <v>414</v>
      </c>
      <c r="BE1614" s="251">
        <f>IF(N1614="základní",J1614,0)</f>
        <v>0</v>
      </c>
      <c r="BF1614" s="251">
        <f>IF(N1614="snížená",J1614,0)</f>
        <v>0</v>
      </c>
      <c r="BG1614" s="251">
        <f>IF(N1614="zákl. přenesená",J1614,0)</f>
        <v>0</v>
      </c>
      <c r="BH1614" s="251">
        <f>IF(N1614="sníž. přenesená",J1614,0)</f>
        <v>0</v>
      </c>
      <c r="BI1614" s="251">
        <f>IF(N1614="nulová",J1614,0)</f>
        <v>0</v>
      </c>
      <c r="BJ1614" s="25" t="s">
        <v>83</v>
      </c>
      <c r="BK1614" s="251">
        <f>ROUND(I1614*H1614,2)</f>
        <v>0</v>
      </c>
      <c r="BL1614" s="25" t="s">
        <v>690</v>
      </c>
      <c r="BM1614" s="25" t="s">
        <v>8592</v>
      </c>
    </row>
    <row r="1615" s="1" customFormat="1" ht="16.5" customHeight="1">
      <c r="B1615" s="47"/>
      <c r="C1615" s="298" t="s">
        <v>8593</v>
      </c>
      <c r="D1615" s="298" t="s">
        <v>841</v>
      </c>
      <c r="E1615" s="299" t="s">
        <v>8594</v>
      </c>
      <c r="F1615" s="300" t="s">
        <v>8148</v>
      </c>
      <c r="G1615" s="301" t="s">
        <v>4084</v>
      </c>
      <c r="H1615" s="302">
        <v>1</v>
      </c>
      <c r="I1615" s="303"/>
      <c r="J1615" s="304">
        <f>ROUND(I1615*H1615,2)</f>
        <v>0</v>
      </c>
      <c r="K1615" s="300" t="s">
        <v>21</v>
      </c>
      <c r="L1615" s="305"/>
      <c r="M1615" s="306" t="s">
        <v>21</v>
      </c>
      <c r="N1615" s="307" t="s">
        <v>47</v>
      </c>
      <c r="O1615" s="48"/>
      <c r="P1615" s="249">
        <f>O1615*H1615</f>
        <v>0</v>
      </c>
      <c r="Q1615" s="249">
        <v>0</v>
      </c>
      <c r="R1615" s="249">
        <f>Q1615*H1615</f>
        <v>0</v>
      </c>
      <c r="S1615" s="249">
        <v>0</v>
      </c>
      <c r="T1615" s="250">
        <f>S1615*H1615</f>
        <v>0</v>
      </c>
      <c r="AR1615" s="25" t="s">
        <v>818</v>
      </c>
      <c r="AT1615" s="25" t="s">
        <v>841</v>
      </c>
      <c r="AU1615" s="25" t="s">
        <v>394</v>
      </c>
      <c r="AY1615" s="25" t="s">
        <v>414</v>
      </c>
      <c r="BE1615" s="251">
        <f>IF(N1615="základní",J1615,0)</f>
        <v>0</v>
      </c>
      <c r="BF1615" s="251">
        <f>IF(N1615="snížená",J1615,0)</f>
        <v>0</v>
      </c>
      <c r="BG1615" s="251">
        <f>IF(N1615="zákl. přenesená",J1615,0)</f>
        <v>0</v>
      </c>
      <c r="BH1615" s="251">
        <f>IF(N1615="sníž. přenesená",J1615,0)</f>
        <v>0</v>
      </c>
      <c r="BI1615" s="251">
        <f>IF(N1615="nulová",J1615,0)</f>
        <v>0</v>
      </c>
      <c r="BJ1615" s="25" t="s">
        <v>83</v>
      </c>
      <c r="BK1615" s="251">
        <f>ROUND(I1615*H1615,2)</f>
        <v>0</v>
      </c>
      <c r="BL1615" s="25" t="s">
        <v>690</v>
      </c>
      <c r="BM1615" s="25" t="s">
        <v>8595</v>
      </c>
    </row>
    <row r="1616" s="1" customFormat="1" ht="16.5" customHeight="1">
      <c r="B1616" s="47"/>
      <c r="C1616" s="298" t="s">
        <v>8596</v>
      </c>
      <c r="D1616" s="298" t="s">
        <v>841</v>
      </c>
      <c r="E1616" s="299" t="s">
        <v>8597</v>
      </c>
      <c r="F1616" s="300" t="s">
        <v>8547</v>
      </c>
      <c r="G1616" s="301" t="s">
        <v>4084</v>
      </c>
      <c r="H1616" s="302">
        <v>1</v>
      </c>
      <c r="I1616" s="303"/>
      <c r="J1616" s="304">
        <f>ROUND(I1616*H1616,2)</f>
        <v>0</v>
      </c>
      <c r="K1616" s="300" t="s">
        <v>21</v>
      </c>
      <c r="L1616" s="305"/>
      <c r="M1616" s="306" t="s">
        <v>21</v>
      </c>
      <c r="N1616" s="307" t="s">
        <v>47</v>
      </c>
      <c r="O1616" s="48"/>
      <c r="P1616" s="249">
        <f>O1616*H1616</f>
        <v>0</v>
      </c>
      <c r="Q1616" s="249">
        <v>0</v>
      </c>
      <c r="R1616" s="249">
        <f>Q1616*H1616</f>
        <v>0</v>
      </c>
      <c r="S1616" s="249">
        <v>0</v>
      </c>
      <c r="T1616" s="250">
        <f>S1616*H1616</f>
        <v>0</v>
      </c>
      <c r="AR1616" s="25" t="s">
        <v>818</v>
      </c>
      <c r="AT1616" s="25" t="s">
        <v>841</v>
      </c>
      <c r="AU1616" s="25" t="s">
        <v>394</v>
      </c>
      <c r="AY1616" s="25" t="s">
        <v>414</v>
      </c>
      <c r="BE1616" s="251">
        <f>IF(N1616="základní",J1616,0)</f>
        <v>0</v>
      </c>
      <c r="BF1616" s="251">
        <f>IF(N1616="snížená",J1616,0)</f>
        <v>0</v>
      </c>
      <c r="BG1616" s="251">
        <f>IF(N1616="zákl. přenesená",J1616,0)</f>
        <v>0</v>
      </c>
      <c r="BH1616" s="251">
        <f>IF(N1616="sníž. přenesená",J1616,0)</f>
        <v>0</v>
      </c>
      <c r="BI1616" s="251">
        <f>IF(N1616="nulová",J1616,0)</f>
        <v>0</v>
      </c>
      <c r="BJ1616" s="25" t="s">
        <v>83</v>
      </c>
      <c r="BK1616" s="251">
        <f>ROUND(I1616*H1616,2)</f>
        <v>0</v>
      </c>
      <c r="BL1616" s="25" t="s">
        <v>690</v>
      </c>
      <c r="BM1616" s="25" t="s">
        <v>8598</v>
      </c>
    </row>
    <row r="1617" s="1" customFormat="1" ht="16.5" customHeight="1">
      <c r="B1617" s="47"/>
      <c r="C1617" s="298" t="s">
        <v>8599</v>
      </c>
      <c r="D1617" s="298" t="s">
        <v>841</v>
      </c>
      <c r="E1617" s="299" t="s">
        <v>8600</v>
      </c>
      <c r="F1617" s="300" t="s">
        <v>8151</v>
      </c>
      <c r="G1617" s="301" t="s">
        <v>4084</v>
      </c>
      <c r="H1617" s="302">
        <v>2</v>
      </c>
      <c r="I1617" s="303"/>
      <c r="J1617" s="304">
        <f>ROUND(I1617*H1617,2)</f>
        <v>0</v>
      </c>
      <c r="K1617" s="300" t="s">
        <v>21</v>
      </c>
      <c r="L1617" s="305"/>
      <c r="M1617" s="306" t="s">
        <v>21</v>
      </c>
      <c r="N1617" s="307" t="s">
        <v>47</v>
      </c>
      <c r="O1617" s="48"/>
      <c r="P1617" s="249">
        <f>O1617*H1617</f>
        <v>0</v>
      </c>
      <c r="Q1617" s="249">
        <v>0</v>
      </c>
      <c r="R1617" s="249">
        <f>Q1617*H1617</f>
        <v>0</v>
      </c>
      <c r="S1617" s="249">
        <v>0</v>
      </c>
      <c r="T1617" s="250">
        <f>S1617*H1617</f>
        <v>0</v>
      </c>
      <c r="AR1617" s="25" t="s">
        <v>818</v>
      </c>
      <c r="AT1617" s="25" t="s">
        <v>841</v>
      </c>
      <c r="AU1617" s="25" t="s">
        <v>394</v>
      </c>
      <c r="AY1617" s="25" t="s">
        <v>414</v>
      </c>
      <c r="BE1617" s="251">
        <f>IF(N1617="základní",J1617,0)</f>
        <v>0</v>
      </c>
      <c r="BF1617" s="251">
        <f>IF(N1617="snížená",J1617,0)</f>
        <v>0</v>
      </c>
      <c r="BG1617" s="251">
        <f>IF(N1617="zákl. přenesená",J1617,0)</f>
        <v>0</v>
      </c>
      <c r="BH1617" s="251">
        <f>IF(N1617="sníž. přenesená",J1617,0)</f>
        <v>0</v>
      </c>
      <c r="BI1617" s="251">
        <f>IF(N1617="nulová",J1617,0)</f>
        <v>0</v>
      </c>
      <c r="BJ1617" s="25" t="s">
        <v>83</v>
      </c>
      <c r="BK1617" s="251">
        <f>ROUND(I1617*H1617,2)</f>
        <v>0</v>
      </c>
      <c r="BL1617" s="25" t="s">
        <v>690</v>
      </c>
      <c r="BM1617" s="25" t="s">
        <v>8601</v>
      </c>
    </row>
    <row r="1618" s="1" customFormat="1" ht="16.5" customHeight="1">
      <c r="B1618" s="47"/>
      <c r="C1618" s="298" t="s">
        <v>8602</v>
      </c>
      <c r="D1618" s="298" t="s">
        <v>841</v>
      </c>
      <c r="E1618" s="299" t="s">
        <v>8603</v>
      </c>
      <c r="F1618" s="300" t="s">
        <v>8172</v>
      </c>
      <c r="G1618" s="301" t="s">
        <v>4084</v>
      </c>
      <c r="H1618" s="302">
        <v>1</v>
      </c>
      <c r="I1618" s="303"/>
      <c r="J1618" s="304">
        <f>ROUND(I1618*H1618,2)</f>
        <v>0</v>
      </c>
      <c r="K1618" s="300" t="s">
        <v>21</v>
      </c>
      <c r="L1618" s="305"/>
      <c r="M1618" s="306" t="s">
        <v>21</v>
      </c>
      <c r="N1618" s="307" t="s">
        <v>47</v>
      </c>
      <c r="O1618" s="48"/>
      <c r="P1618" s="249">
        <f>O1618*H1618</f>
        <v>0</v>
      </c>
      <c r="Q1618" s="249">
        <v>0</v>
      </c>
      <c r="R1618" s="249">
        <f>Q1618*H1618</f>
        <v>0</v>
      </c>
      <c r="S1618" s="249">
        <v>0</v>
      </c>
      <c r="T1618" s="250">
        <f>S1618*H1618</f>
        <v>0</v>
      </c>
      <c r="AR1618" s="25" t="s">
        <v>818</v>
      </c>
      <c r="AT1618" s="25" t="s">
        <v>841</v>
      </c>
      <c r="AU1618" s="25" t="s">
        <v>394</v>
      </c>
      <c r="AY1618" s="25" t="s">
        <v>414</v>
      </c>
      <c r="BE1618" s="251">
        <f>IF(N1618="základní",J1618,0)</f>
        <v>0</v>
      </c>
      <c r="BF1618" s="251">
        <f>IF(N1618="snížená",J1618,0)</f>
        <v>0</v>
      </c>
      <c r="BG1618" s="251">
        <f>IF(N1618="zákl. přenesená",J1618,0)</f>
        <v>0</v>
      </c>
      <c r="BH1618" s="251">
        <f>IF(N1618="sníž. přenesená",J1618,0)</f>
        <v>0</v>
      </c>
      <c r="BI1618" s="251">
        <f>IF(N1618="nulová",J1618,0)</f>
        <v>0</v>
      </c>
      <c r="BJ1618" s="25" t="s">
        <v>83</v>
      </c>
      <c r="BK1618" s="251">
        <f>ROUND(I1618*H1618,2)</f>
        <v>0</v>
      </c>
      <c r="BL1618" s="25" t="s">
        <v>690</v>
      </c>
      <c r="BM1618" s="25" t="s">
        <v>8604</v>
      </c>
    </row>
    <row r="1619" s="1" customFormat="1" ht="16.5" customHeight="1">
      <c r="B1619" s="47"/>
      <c r="C1619" s="298" t="s">
        <v>8605</v>
      </c>
      <c r="D1619" s="298" t="s">
        <v>841</v>
      </c>
      <c r="E1619" s="299" t="s">
        <v>8606</v>
      </c>
      <c r="F1619" s="300" t="s">
        <v>8089</v>
      </c>
      <c r="G1619" s="301" t="s">
        <v>4084</v>
      </c>
      <c r="H1619" s="302">
        <v>16</v>
      </c>
      <c r="I1619" s="303"/>
      <c r="J1619" s="304">
        <f>ROUND(I1619*H1619,2)</f>
        <v>0</v>
      </c>
      <c r="K1619" s="300" t="s">
        <v>21</v>
      </c>
      <c r="L1619" s="305"/>
      <c r="M1619" s="306" t="s">
        <v>21</v>
      </c>
      <c r="N1619" s="307" t="s">
        <v>47</v>
      </c>
      <c r="O1619" s="48"/>
      <c r="P1619" s="249">
        <f>O1619*H1619</f>
        <v>0</v>
      </c>
      <c r="Q1619" s="249">
        <v>0</v>
      </c>
      <c r="R1619" s="249">
        <f>Q1619*H1619</f>
        <v>0</v>
      </c>
      <c r="S1619" s="249">
        <v>0</v>
      </c>
      <c r="T1619" s="250">
        <f>S1619*H1619</f>
        <v>0</v>
      </c>
      <c r="AR1619" s="25" t="s">
        <v>818</v>
      </c>
      <c r="AT1619" s="25" t="s">
        <v>841</v>
      </c>
      <c r="AU1619" s="25" t="s">
        <v>394</v>
      </c>
      <c r="AY1619" s="25" t="s">
        <v>414</v>
      </c>
      <c r="BE1619" s="251">
        <f>IF(N1619="základní",J1619,0)</f>
        <v>0</v>
      </c>
      <c r="BF1619" s="251">
        <f>IF(N1619="snížená",J1619,0)</f>
        <v>0</v>
      </c>
      <c r="BG1619" s="251">
        <f>IF(N1619="zákl. přenesená",J1619,0)</f>
        <v>0</v>
      </c>
      <c r="BH1619" s="251">
        <f>IF(N1619="sníž. přenesená",J1619,0)</f>
        <v>0</v>
      </c>
      <c r="BI1619" s="251">
        <f>IF(N1619="nulová",J1619,0)</f>
        <v>0</v>
      </c>
      <c r="BJ1619" s="25" t="s">
        <v>83</v>
      </c>
      <c r="BK1619" s="251">
        <f>ROUND(I1619*H1619,2)</f>
        <v>0</v>
      </c>
      <c r="BL1619" s="25" t="s">
        <v>690</v>
      </c>
      <c r="BM1619" s="25" t="s">
        <v>8607</v>
      </c>
    </row>
    <row r="1620" s="1" customFormat="1" ht="16.5" customHeight="1">
      <c r="B1620" s="47"/>
      <c r="C1620" s="298" t="s">
        <v>8608</v>
      </c>
      <c r="D1620" s="298" t="s">
        <v>841</v>
      </c>
      <c r="E1620" s="299" t="s">
        <v>8609</v>
      </c>
      <c r="F1620" s="300" t="s">
        <v>8098</v>
      </c>
      <c r="G1620" s="301" t="s">
        <v>4084</v>
      </c>
      <c r="H1620" s="302">
        <v>3</v>
      </c>
      <c r="I1620" s="303"/>
      <c r="J1620" s="304">
        <f>ROUND(I1620*H1620,2)</f>
        <v>0</v>
      </c>
      <c r="K1620" s="300" t="s">
        <v>21</v>
      </c>
      <c r="L1620" s="305"/>
      <c r="M1620" s="306" t="s">
        <v>21</v>
      </c>
      <c r="N1620" s="307" t="s">
        <v>47</v>
      </c>
      <c r="O1620" s="48"/>
      <c r="P1620" s="249">
        <f>O1620*H1620</f>
        <v>0</v>
      </c>
      <c r="Q1620" s="249">
        <v>0</v>
      </c>
      <c r="R1620" s="249">
        <f>Q1620*H1620</f>
        <v>0</v>
      </c>
      <c r="S1620" s="249">
        <v>0</v>
      </c>
      <c r="T1620" s="250">
        <f>S1620*H1620</f>
        <v>0</v>
      </c>
      <c r="AR1620" s="25" t="s">
        <v>818</v>
      </c>
      <c r="AT1620" s="25" t="s">
        <v>841</v>
      </c>
      <c r="AU1620" s="25" t="s">
        <v>394</v>
      </c>
      <c r="AY1620" s="25" t="s">
        <v>414</v>
      </c>
      <c r="BE1620" s="251">
        <f>IF(N1620="základní",J1620,0)</f>
        <v>0</v>
      </c>
      <c r="BF1620" s="251">
        <f>IF(N1620="snížená",J1620,0)</f>
        <v>0</v>
      </c>
      <c r="BG1620" s="251">
        <f>IF(N1620="zákl. přenesená",J1620,0)</f>
        <v>0</v>
      </c>
      <c r="BH1620" s="251">
        <f>IF(N1620="sníž. přenesená",J1620,0)</f>
        <v>0</v>
      </c>
      <c r="BI1620" s="251">
        <f>IF(N1620="nulová",J1620,0)</f>
        <v>0</v>
      </c>
      <c r="BJ1620" s="25" t="s">
        <v>83</v>
      </c>
      <c r="BK1620" s="251">
        <f>ROUND(I1620*H1620,2)</f>
        <v>0</v>
      </c>
      <c r="BL1620" s="25" t="s">
        <v>690</v>
      </c>
      <c r="BM1620" s="25" t="s">
        <v>8610</v>
      </c>
    </row>
    <row r="1621" s="11" customFormat="1" ht="22.32" customHeight="1">
      <c r="B1621" s="224"/>
      <c r="C1621" s="225"/>
      <c r="D1621" s="226" t="s">
        <v>75</v>
      </c>
      <c r="E1621" s="238" t="s">
        <v>8611</v>
      </c>
      <c r="F1621" s="238" t="s">
        <v>8612</v>
      </c>
      <c r="G1621" s="225"/>
      <c r="H1621" s="225"/>
      <c r="I1621" s="228"/>
      <c r="J1621" s="239">
        <f>BK1621</f>
        <v>0</v>
      </c>
      <c r="K1621" s="225"/>
      <c r="L1621" s="230"/>
      <c r="M1621" s="231"/>
      <c r="N1621" s="232"/>
      <c r="O1621" s="232"/>
      <c r="P1621" s="233">
        <f>SUM(P1622:P1634)</f>
        <v>0</v>
      </c>
      <c r="Q1621" s="232"/>
      <c r="R1621" s="233">
        <f>SUM(R1622:R1634)</f>
        <v>0</v>
      </c>
      <c r="S1621" s="232"/>
      <c r="T1621" s="234">
        <f>SUM(T1622:T1634)</f>
        <v>0</v>
      </c>
      <c r="AR1621" s="235" t="s">
        <v>86</v>
      </c>
      <c r="AT1621" s="236" t="s">
        <v>75</v>
      </c>
      <c r="AU1621" s="236" t="s">
        <v>86</v>
      </c>
      <c r="AY1621" s="235" t="s">
        <v>414</v>
      </c>
      <c r="BK1621" s="237">
        <f>SUM(BK1622:BK1634)</f>
        <v>0</v>
      </c>
    </row>
    <row r="1622" s="1" customFormat="1" ht="25.5" customHeight="1">
      <c r="B1622" s="47"/>
      <c r="C1622" s="298" t="s">
        <v>8613</v>
      </c>
      <c r="D1622" s="298" t="s">
        <v>841</v>
      </c>
      <c r="E1622" s="299" t="s">
        <v>8614</v>
      </c>
      <c r="F1622" s="300" t="s">
        <v>8307</v>
      </c>
      <c r="G1622" s="301" t="s">
        <v>4084</v>
      </c>
      <c r="H1622" s="302">
        <v>1</v>
      </c>
      <c r="I1622" s="303"/>
      <c r="J1622" s="304">
        <f>ROUND(I1622*H1622,2)</f>
        <v>0</v>
      </c>
      <c r="K1622" s="300" t="s">
        <v>21</v>
      </c>
      <c r="L1622" s="305"/>
      <c r="M1622" s="306" t="s">
        <v>21</v>
      </c>
      <c r="N1622" s="307" t="s">
        <v>47</v>
      </c>
      <c r="O1622" s="48"/>
      <c r="P1622" s="249">
        <f>O1622*H1622</f>
        <v>0</v>
      </c>
      <c r="Q1622" s="249">
        <v>0</v>
      </c>
      <c r="R1622" s="249">
        <f>Q1622*H1622</f>
        <v>0</v>
      </c>
      <c r="S1622" s="249">
        <v>0</v>
      </c>
      <c r="T1622" s="250">
        <f>S1622*H1622</f>
        <v>0</v>
      </c>
      <c r="AR1622" s="25" t="s">
        <v>818</v>
      </c>
      <c r="AT1622" s="25" t="s">
        <v>841</v>
      </c>
      <c r="AU1622" s="25" t="s">
        <v>394</v>
      </c>
      <c r="AY1622" s="25" t="s">
        <v>414</v>
      </c>
      <c r="BE1622" s="251">
        <f>IF(N1622="základní",J1622,0)</f>
        <v>0</v>
      </c>
      <c r="BF1622" s="251">
        <f>IF(N1622="snížená",J1622,0)</f>
        <v>0</v>
      </c>
      <c r="BG1622" s="251">
        <f>IF(N1622="zákl. přenesená",J1622,0)</f>
        <v>0</v>
      </c>
      <c r="BH1622" s="251">
        <f>IF(N1622="sníž. přenesená",J1622,0)</f>
        <v>0</v>
      </c>
      <c r="BI1622" s="251">
        <f>IF(N1622="nulová",J1622,0)</f>
        <v>0</v>
      </c>
      <c r="BJ1622" s="25" t="s">
        <v>83</v>
      </c>
      <c r="BK1622" s="251">
        <f>ROUND(I1622*H1622,2)</f>
        <v>0</v>
      </c>
      <c r="BL1622" s="25" t="s">
        <v>690</v>
      </c>
      <c r="BM1622" s="25" t="s">
        <v>8615</v>
      </c>
    </row>
    <row r="1623" s="1" customFormat="1" ht="16.5" customHeight="1">
      <c r="B1623" s="47"/>
      <c r="C1623" s="298" t="s">
        <v>8616</v>
      </c>
      <c r="D1623" s="298" t="s">
        <v>841</v>
      </c>
      <c r="E1623" s="299" t="s">
        <v>8617</v>
      </c>
      <c r="F1623" s="300" t="s">
        <v>7971</v>
      </c>
      <c r="G1623" s="301" t="s">
        <v>4084</v>
      </c>
      <c r="H1623" s="302">
        <v>1</v>
      </c>
      <c r="I1623" s="303"/>
      <c r="J1623" s="304">
        <f>ROUND(I1623*H1623,2)</f>
        <v>0</v>
      </c>
      <c r="K1623" s="300" t="s">
        <v>21</v>
      </c>
      <c r="L1623" s="305"/>
      <c r="M1623" s="306" t="s">
        <v>21</v>
      </c>
      <c r="N1623" s="307" t="s">
        <v>47</v>
      </c>
      <c r="O1623" s="48"/>
      <c r="P1623" s="249">
        <f>O1623*H1623</f>
        <v>0</v>
      </c>
      <c r="Q1623" s="249">
        <v>0</v>
      </c>
      <c r="R1623" s="249">
        <f>Q1623*H1623</f>
        <v>0</v>
      </c>
      <c r="S1623" s="249">
        <v>0</v>
      </c>
      <c r="T1623" s="250">
        <f>S1623*H1623</f>
        <v>0</v>
      </c>
      <c r="AR1623" s="25" t="s">
        <v>818</v>
      </c>
      <c r="AT1623" s="25" t="s">
        <v>841</v>
      </c>
      <c r="AU1623" s="25" t="s">
        <v>394</v>
      </c>
      <c r="AY1623" s="25" t="s">
        <v>414</v>
      </c>
      <c r="BE1623" s="251">
        <f>IF(N1623="základní",J1623,0)</f>
        <v>0</v>
      </c>
      <c r="BF1623" s="251">
        <f>IF(N1623="snížená",J1623,0)</f>
        <v>0</v>
      </c>
      <c r="BG1623" s="251">
        <f>IF(N1623="zákl. přenesená",J1623,0)</f>
        <v>0</v>
      </c>
      <c r="BH1623" s="251">
        <f>IF(N1623="sníž. přenesená",J1623,0)</f>
        <v>0</v>
      </c>
      <c r="BI1623" s="251">
        <f>IF(N1623="nulová",J1623,0)</f>
        <v>0</v>
      </c>
      <c r="BJ1623" s="25" t="s">
        <v>83</v>
      </c>
      <c r="BK1623" s="251">
        <f>ROUND(I1623*H1623,2)</f>
        <v>0</v>
      </c>
      <c r="BL1623" s="25" t="s">
        <v>690</v>
      </c>
      <c r="BM1623" s="25" t="s">
        <v>8618</v>
      </c>
    </row>
    <row r="1624" s="1" customFormat="1" ht="16.5" customHeight="1">
      <c r="B1624" s="47"/>
      <c r="C1624" s="298" t="s">
        <v>8619</v>
      </c>
      <c r="D1624" s="298" t="s">
        <v>841</v>
      </c>
      <c r="E1624" s="299" t="s">
        <v>8620</v>
      </c>
      <c r="F1624" s="300" t="s">
        <v>7974</v>
      </c>
      <c r="G1624" s="301" t="s">
        <v>4084</v>
      </c>
      <c r="H1624" s="302">
        <v>1</v>
      </c>
      <c r="I1624" s="303"/>
      <c r="J1624" s="304">
        <f>ROUND(I1624*H1624,2)</f>
        <v>0</v>
      </c>
      <c r="K1624" s="300" t="s">
        <v>21</v>
      </c>
      <c r="L1624" s="305"/>
      <c r="M1624" s="306" t="s">
        <v>21</v>
      </c>
      <c r="N1624" s="307" t="s">
        <v>47</v>
      </c>
      <c r="O1624" s="48"/>
      <c r="P1624" s="249">
        <f>O1624*H1624</f>
        <v>0</v>
      </c>
      <c r="Q1624" s="249">
        <v>0</v>
      </c>
      <c r="R1624" s="249">
        <f>Q1624*H1624</f>
        <v>0</v>
      </c>
      <c r="S1624" s="249">
        <v>0</v>
      </c>
      <c r="T1624" s="250">
        <f>S1624*H1624</f>
        <v>0</v>
      </c>
      <c r="AR1624" s="25" t="s">
        <v>818</v>
      </c>
      <c r="AT1624" s="25" t="s">
        <v>841</v>
      </c>
      <c r="AU1624" s="25" t="s">
        <v>394</v>
      </c>
      <c r="AY1624" s="25" t="s">
        <v>414</v>
      </c>
      <c r="BE1624" s="251">
        <f>IF(N1624="základní",J1624,0)</f>
        <v>0</v>
      </c>
      <c r="BF1624" s="251">
        <f>IF(N1624="snížená",J1624,0)</f>
        <v>0</v>
      </c>
      <c r="BG1624" s="251">
        <f>IF(N1624="zákl. přenesená",J1624,0)</f>
        <v>0</v>
      </c>
      <c r="BH1624" s="251">
        <f>IF(N1624="sníž. přenesená",J1624,0)</f>
        <v>0</v>
      </c>
      <c r="BI1624" s="251">
        <f>IF(N1624="nulová",J1624,0)</f>
        <v>0</v>
      </c>
      <c r="BJ1624" s="25" t="s">
        <v>83</v>
      </c>
      <c r="BK1624" s="251">
        <f>ROUND(I1624*H1624,2)</f>
        <v>0</v>
      </c>
      <c r="BL1624" s="25" t="s">
        <v>690</v>
      </c>
      <c r="BM1624" s="25" t="s">
        <v>8621</v>
      </c>
    </row>
    <row r="1625" s="1" customFormat="1" ht="16.5" customHeight="1">
      <c r="B1625" s="47"/>
      <c r="C1625" s="298" t="s">
        <v>8622</v>
      </c>
      <c r="D1625" s="298" t="s">
        <v>841</v>
      </c>
      <c r="E1625" s="299" t="s">
        <v>8623</v>
      </c>
      <c r="F1625" s="300" t="s">
        <v>7977</v>
      </c>
      <c r="G1625" s="301" t="s">
        <v>4084</v>
      </c>
      <c r="H1625" s="302">
        <v>1</v>
      </c>
      <c r="I1625" s="303"/>
      <c r="J1625" s="304">
        <f>ROUND(I1625*H1625,2)</f>
        <v>0</v>
      </c>
      <c r="K1625" s="300" t="s">
        <v>21</v>
      </c>
      <c r="L1625" s="305"/>
      <c r="M1625" s="306" t="s">
        <v>21</v>
      </c>
      <c r="N1625" s="307" t="s">
        <v>47</v>
      </c>
      <c r="O1625" s="48"/>
      <c r="P1625" s="249">
        <f>O1625*H1625</f>
        <v>0</v>
      </c>
      <c r="Q1625" s="249">
        <v>0</v>
      </c>
      <c r="R1625" s="249">
        <f>Q1625*H1625</f>
        <v>0</v>
      </c>
      <c r="S1625" s="249">
        <v>0</v>
      </c>
      <c r="T1625" s="250">
        <f>S1625*H1625</f>
        <v>0</v>
      </c>
      <c r="AR1625" s="25" t="s">
        <v>818</v>
      </c>
      <c r="AT1625" s="25" t="s">
        <v>841</v>
      </c>
      <c r="AU1625" s="25" t="s">
        <v>394</v>
      </c>
      <c r="AY1625" s="25" t="s">
        <v>414</v>
      </c>
      <c r="BE1625" s="251">
        <f>IF(N1625="základní",J1625,0)</f>
        <v>0</v>
      </c>
      <c r="BF1625" s="251">
        <f>IF(N1625="snížená",J1625,0)</f>
        <v>0</v>
      </c>
      <c r="BG1625" s="251">
        <f>IF(N1625="zákl. přenesená",J1625,0)</f>
        <v>0</v>
      </c>
      <c r="BH1625" s="251">
        <f>IF(N1625="sníž. přenesená",J1625,0)</f>
        <v>0</v>
      </c>
      <c r="BI1625" s="251">
        <f>IF(N1625="nulová",J1625,0)</f>
        <v>0</v>
      </c>
      <c r="BJ1625" s="25" t="s">
        <v>83</v>
      </c>
      <c r="BK1625" s="251">
        <f>ROUND(I1625*H1625,2)</f>
        <v>0</v>
      </c>
      <c r="BL1625" s="25" t="s">
        <v>690</v>
      </c>
      <c r="BM1625" s="25" t="s">
        <v>8624</v>
      </c>
    </row>
    <row r="1626" s="1" customFormat="1" ht="16.5" customHeight="1">
      <c r="B1626" s="47"/>
      <c r="C1626" s="298" t="s">
        <v>8625</v>
      </c>
      <c r="D1626" s="298" t="s">
        <v>841</v>
      </c>
      <c r="E1626" s="299" t="s">
        <v>8626</v>
      </c>
      <c r="F1626" s="300" t="s">
        <v>8124</v>
      </c>
      <c r="G1626" s="301" t="s">
        <v>4084</v>
      </c>
      <c r="H1626" s="302">
        <v>1</v>
      </c>
      <c r="I1626" s="303"/>
      <c r="J1626" s="304">
        <f>ROUND(I1626*H1626,2)</f>
        <v>0</v>
      </c>
      <c r="K1626" s="300" t="s">
        <v>21</v>
      </c>
      <c r="L1626" s="305"/>
      <c r="M1626" s="306" t="s">
        <v>21</v>
      </c>
      <c r="N1626" s="307" t="s">
        <v>47</v>
      </c>
      <c r="O1626" s="48"/>
      <c r="P1626" s="249">
        <f>O1626*H1626</f>
        <v>0</v>
      </c>
      <c r="Q1626" s="249">
        <v>0</v>
      </c>
      <c r="R1626" s="249">
        <f>Q1626*H1626</f>
        <v>0</v>
      </c>
      <c r="S1626" s="249">
        <v>0</v>
      </c>
      <c r="T1626" s="250">
        <f>S1626*H1626</f>
        <v>0</v>
      </c>
      <c r="AR1626" s="25" t="s">
        <v>818</v>
      </c>
      <c r="AT1626" s="25" t="s">
        <v>841</v>
      </c>
      <c r="AU1626" s="25" t="s">
        <v>394</v>
      </c>
      <c r="AY1626" s="25" t="s">
        <v>414</v>
      </c>
      <c r="BE1626" s="251">
        <f>IF(N1626="základní",J1626,0)</f>
        <v>0</v>
      </c>
      <c r="BF1626" s="251">
        <f>IF(N1626="snížená",J1626,0)</f>
        <v>0</v>
      </c>
      <c r="BG1626" s="251">
        <f>IF(N1626="zákl. přenesená",J1626,0)</f>
        <v>0</v>
      </c>
      <c r="BH1626" s="251">
        <f>IF(N1626="sníž. přenesená",J1626,0)</f>
        <v>0</v>
      </c>
      <c r="BI1626" s="251">
        <f>IF(N1626="nulová",J1626,0)</f>
        <v>0</v>
      </c>
      <c r="BJ1626" s="25" t="s">
        <v>83</v>
      </c>
      <c r="BK1626" s="251">
        <f>ROUND(I1626*H1626,2)</f>
        <v>0</v>
      </c>
      <c r="BL1626" s="25" t="s">
        <v>690</v>
      </c>
      <c r="BM1626" s="25" t="s">
        <v>8627</v>
      </c>
    </row>
    <row r="1627" s="1" customFormat="1" ht="16.5" customHeight="1">
      <c r="B1627" s="47"/>
      <c r="C1627" s="298" t="s">
        <v>8628</v>
      </c>
      <c r="D1627" s="298" t="s">
        <v>841</v>
      </c>
      <c r="E1627" s="299" t="s">
        <v>8629</v>
      </c>
      <c r="F1627" s="300" t="s">
        <v>8130</v>
      </c>
      <c r="G1627" s="301" t="s">
        <v>4084</v>
      </c>
      <c r="H1627" s="302">
        <v>1</v>
      </c>
      <c r="I1627" s="303"/>
      <c r="J1627" s="304">
        <f>ROUND(I1627*H1627,2)</f>
        <v>0</v>
      </c>
      <c r="K1627" s="300" t="s">
        <v>21</v>
      </c>
      <c r="L1627" s="305"/>
      <c r="M1627" s="306" t="s">
        <v>21</v>
      </c>
      <c r="N1627" s="307" t="s">
        <v>47</v>
      </c>
      <c r="O1627" s="48"/>
      <c r="P1627" s="249">
        <f>O1627*H1627</f>
        <v>0</v>
      </c>
      <c r="Q1627" s="249">
        <v>0</v>
      </c>
      <c r="R1627" s="249">
        <f>Q1627*H1627</f>
        <v>0</v>
      </c>
      <c r="S1627" s="249">
        <v>0</v>
      </c>
      <c r="T1627" s="250">
        <f>S1627*H1627</f>
        <v>0</v>
      </c>
      <c r="AR1627" s="25" t="s">
        <v>818</v>
      </c>
      <c r="AT1627" s="25" t="s">
        <v>841</v>
      </c>
      <c r="AU1627" s="25" t="s">
        <v>394</v>
      </c>
      <c r="AY1627" s="25" t="s">
        <v>414</v>
      </c>
      <c r="BE1627" s="251">
        <f>IF(N1627="základní",J1627,0)</f>
        <v>0</v>
      </c>
      <c r="BF1627" s="251">
        <f>IF(N1627="snížená",J1627,0)</f>
        <v>0</v>
      </c>
      <c r="BG1627" s="251">
        <f>IF(N1627="zákl. přenesená",J1627,0)</f>
        <v>0</v>
      </c>
      <c r="BH1627" s="251">
        <f>IF(N1627="sníž. přenesená",J1627,0)</f>
        <v>0</v>
      </c>
      <c r="BI1627" s="251">
        <f>IF(N1627="nulová",J1627,0)</f>
        <v>0</v>
      </c>
      <c r="BJ1627" s="25" t="s">
        <v>83</v>
      </c>
      <c r="BK1627" s="251">
        <f>ROUND(I1627*H1627,2)</f>
        <v>0</v>
      </c>
      <c r="BL1627" s="25" t="s">
        <v>690</v>
      </c>
      <c r="BM1627" s="25" t="s">
        <v>8630</v>
      </c>
    </row>
    <row r="1628" s="1" customFormat="1" ht="16.5" customHeight="1">
      <c r="B1628" s="47"/>
      <c r="C1628" s="298" t="s">
        <v>8631</v>
      </c>
      <c r="D1628" s="298" t="s">
        <v>841</v>
      </c>
      <c r="E1628" s="299" t="s">
        <v>8632</v>
      </c>
      <c r="F1628" s="300" t="s">
        <v>8139</v>
      </c>
      <c r="G1628" s="301" t="s">
        <v>4084</v>
      </c>
      <c r="H1628" s="302">
        <v>2</v>
      </c>
      <c r="I1628" s="303"/>
      <c r="J1628" s="304">
        <f>ROUND(I1628*H1628,2)</f>
        <v>0</v>
      </c>
      <c r="K1628" s="300" t="s">
        <v>21</v>
      </c>
      <c r="L1628" s="305"/>
      <c r="M1628" s="306" t="s">
        <v>21</v>
      </c>
      <c r="N1628" s="307" t="s">
        <v>47</v>
      </c>
      <c r="O1628" s="48"/>
      <c r="P1628" s="249">
        <f>O1628*H1628</f>
        <v>0</v>
      </c>
      <c r="Q1628" s="249">
        <v>0</v>
      </c>
      <c r="R1628" s="249">
        <f>Q1628*H1628</f>
        <v>0</v>
      </c>
      <c r="S1628" s="249">
        <v>0</v>
      </c>
      <c r="T1628" s="250">
        <f>S1628*H1628</f>
        <v>0</v>
      </c>
      <c r="AR1628" s="25" t="s">
        <v>818</v>
      </c>
      <c r="AT1628" s="25" t="s">
        <v>841</v>
      </c>
      <c r="AU1628" s="25" t="s">
        <v>394</v>
      </c>
      <c r="AY1628" s="25" t="s">
        <v>414</v>
      </c>
      <c r="BE1628" s="251">
        <f>IF(N1628="základní",J1628,0)</f>
        <v>0</v>
      </c>
      <c r="BF1628" s="251">
        <f>IF(N1628="snížená",J1628,0)</f>
        <v>0</v>
      </c>
      <c r="BG1628" s="251">
        <f>IF(N1628="zákl. přenesená",J1628,0)</f>
        <v>0</v>
      </c>
      <c r="BH1628" s="251">
        <f>IF(N1628="sníž. přenesená",J1628,0)</f>
        <v>0</v>
      </c>
      <c r="BI1628" s="251">
        <f>IF(N1628="nulová",J1628,0)</f>
        <v>0</v>
      </c>
      <c r="BJ1628" s="25" t="s">
        <v>83</v>
      </c>
      <c r="BK1628" s="251">
        <f>ROUND(I1628*H1628,2)</f>
        <v>0</v>
      </c>
      <c r="BL1628" s="25" t="s">
        <v>690</v>
      </c>
      <c r="BM1628" s="25" t="s">
        <v>8633</v>
      </c>
    </row>
    <row r="1629" s="1" customFormat="1" ht="16.5" customHeight="1">
      <c r="B1629" s="47"/>
      <c r="C1629" s="298" t="s">
        <v>8634</v>
      </c>
      <c r="D1629" s="298" t="s">
        <v>841</v>
      </c>
      <c r="E1629" s="299" t="s">
        <v>8635</v>
      </c>
      <c r="F1629" s="300" t="s">
        <v>8142</v>
      </c>
      <c r="G1629" s="301" t="s">
        <v>4084</v>
      </c>
      <c r="H1629" s="302">
        <v>5</v>
      </c>
      <c r="I1629" s="303"/>
      <c r="J1629" s="304">
        <f>ROUND(I1629*H1629,2)</f>
        <v>0</v>
      </c>
      <c r="K1629" s="300" t="s">
        <v>21</v>
      </c>
      <c r="L1629" s="305"/>
      <c r="M1629" s="306" t="s">
        <v>21</v>
      </c>
      <c r="N1629" s="307" t="s">
        <v>47</v>
      </c>
      <c r="O1629" s="48"/>
      <c r="P1629" s="249">
        <f>O1629*H1629</f>
        <v>0</v>
      </c>
      <c r="Q1629" s="249">
        <v>0</v>
      </c>
      <c r="R1629" s="249">
        <f>Q1629*H1629</f>
        <v>0</v>
      </c>
      <c r="S1629" s="249">
        <v>0</v>
      </c>
      <c r="T1629" s="250">
        <f>S1629*H1629</f>
        <v>0</v>
      </c>
      <c r="AR1629" s="25" t="s">
        <v>818</v>
      </c>
      <c r="AT1629" s="25" t="s">
        <v>841</v>
      </c>
      <c r="AU1629" s="25" t="s">
        <v>394</v>
      </c>
      <c r="AY1629" s="25" t="s">
        <v>414</v>
      </c>
      <c r="BE1629" s="251">
        <f>IF(N1629="základní",J1629,0)</f>
        <v>0</v>
      </c>
      <c r="BF1629" s="251">
        <f>IF(N1629="snížená",J1629,0)</f>
        <v>0</v>
      </c>
      <c r="BG1629" s="251">
        <f>IF(N1629="zákl. přenesená",J1629,0)</f>
        <v>0</v>
      </c>
      <c r="BH1629" s="251">
        <f>IF(N1629="sníž. přenesená",J1629,0)</f>
        <v>0</v>
      </c>
      <c r="BI1629" s="251">
        <f>IF(N1629="nulová",J1629,0)</f>
        <v>0</v>
      </c>
      <c r="BJ1629" s="25" t="s">
        <v>83</v>
      </c>
      <c r="BK1629" s="251">
        <f>ROUND(I1629*H1629,2)</f>
        <v>0</v>
      </c>
      <c r="BL1629" s="25" t="s">
        <v>690</v>
      </c>
      <c r="BM1629" s="25" t="s">
        <v>8636</v>
      </c>
    </row>
    <row r="1630" s="1" customFormat="1" ht="16.5" customHeight="1">
      <c r="B1630" s="47"/>
      <c r="C1630" s="298" t="s">
        <v>8637</v>
      </c>
      <c r="D1630" s="298" t="s">
        <v>841</v>
      </c>
      <c r="E1630" s="299" t="s">
        <v>8638</v>
      </c>
      <c r="F1630" s="300" t="s">
        <v>8639</v>
      </c>
      <c r="G1630" s="301" t="s">
        <v>4084</v>
      </c>
      <c r="H1630" s="302">
        <v>2</v>
      </c>
      <c r="I1630" s="303"/>
      <c r="J1630" s="304">
        <f>ROUND(I1630*H1630,2)</f>
        <v>0</v>
      </c>
      <c r="K1630" s="300" t="s">
        <v>21</v>
      </c>
      <c r="L1630" s="305"/>
      <c r="M1630" s="306" t="s">
        <v>21</v>
      </c>
      <c r="N1630" s="307" t="s">
        <v>47</v>
      </c>
      <c r="O1630" s="48"/>
      <c r="P1630" s="249">
        <f>O1630*H1630</f>
        <v>0</v>
      </c>
      <c r="Q1630" s="249">
        <v>0</v>
      </c>
      <c r="R1630" s="249">
        <f>Q1630*H1630</f>
        <v>0</v>
      </c>
      <c r="S1630" s="249">
        <v>0</v>
      </c>
      <c r="T1630" s="250">
        <f>S1630*H1630</f>
        <v>0</v>
      </c>
      <c r="AR1630" s="25" t="s">
        <v>818</v>
      </c>
      <c r="AT1630" s="25" t="s">
        <v>841</v>
      </c>
      <c r="AU1630" s="25" t="s">
        <v>394</v>
      </c>
      <c r="AY1630" s="25" t="s">
        <v>414</v>
      </c>
      <c r="BE1630" s="251">
        <f>IF(N1630="základní",J1630,0)</f>
        <v>0</v>
      </c>
      <c r="BF1630" s="251">
        <f>IF(N1630="snížená",J1630,0)</f>
        <v>0</v>
      </c>
      <c r="BG1630" s="251">
        <f>IF(N1630="zákl. přenesená",J1630,0)</f>
        <v>0</v>
      </c>
      <c r="BH1630" s="251">
        <f>IF(N1630="sníž. přenesená",J1630,0)</f>
        <v>0</v>
      </c>
      <c r="BI1630" s="251">
        <f>IF(N1630="nulová",J1630,0)</f>
        <v>0</v>
      </c>
      <c r="BJ1630" s="25" t="s">
        <v>83</v>
      </c>
      <c r="BK1630" s="251">
        <f>ROUND(I1630*H1630,2)</f>
        <v>0</v>
      </c>
      <c r="BL1630" s="25" t="s">
        <v>690</v>
      </c>
      <c r="BM1630" s="25" t="s">
        <v>8640</v>
      </c>
    </row>
    <row r="1631" s="1" customFormat="1" ht="16.5" customHeight="1">
      <c r="B1631" s="47"/>
      <c r="C1631" s="298" t="s">
        <v>8641</v>
      </c>
      <c r="D1631" s="298" t="s">
        <v>841</v>
      </c>
      <c r="E1631" s="299" t="s">
        <v>8642</v>
      </c>
      <c r="F1631" s="300" t="s">
        <v>8480</v>
      </c>
      <c r="G1631" s="301" t="s">
        <v>4084</v>
      </c>
      <c r="H1631" s="302">
        <v>1</v>
      </c>
      <c r="I1631" s="303"/>
      <c r="J1631" s="304">
        <f>ROUND(I1631*H1631,2)</f>
        <v>0</v>
      </c>
      <c r="K1631" s="300" t="s">
        <v>21</v>
      </c>
      <c r="L1631" s="305"/>
      <c r="M1631" s="306" t="s">
        <v>21</v>
      </c>
      <c r="N1631" s="307" t="s">
        <v>47</v>
      </c>
      <c r="O1631" s="48"/>
      <c r="P1631" s="249">
        <f>O1631*H1631</f>
        <v>0</v>
      </c>
      <c r="Q1631" s="249">
        <v>0</v>
      </c>
      <c r="R1631" s="249">
        <f>Q1631*H1631</f>
        <v>0</v>
      </c>
      <c r="S1631" s="249">
        <v>0</v>
      </c>
      <c r="T1631" s="250">
        <f>S1631*H1631</f>
        <v>0</v>
      </c>
      <c r="AR1631" s="25" t="s">
        <v>818</v>
      </c>
      <c r="AT1631" s="25" t="s">
        <v>841</v>
      </c>
      <c r="AU1631" s="25" t="s">
        <v>394</v>
      </c>
      <c r="AY1631" s="25" t="s">
        <v>414</v>
      </c>
      <c r="BE1631" s="251">
        <f>IF(N1631="základní",J1631,0)</f>
        <v>0</v>
      </c>
      <c r="BF1631" s="251">
        <f>IF(N1631="snížená",J1631,0)</f>
        <v>0</v>
      </c>
      <c r="BG1631" s="251">
        <f>IF(N1631="zákl. přenesená",J1631,0)</f>
        <v>0</v>
      </c>
      <c r="BH1631" s="251">
        <f>IF(N1631="sníž. přenesená",J1631,0)</f>
        <v>0</v>
      </c>
      <c r="BI1631" s="251">
        <f>IF(N1631="nulová",J1631,0)</f>
        <v>0</v>
      </c>
      <c r="BJ1631" s="25" t="s">
        <v>83</v>
      </c>
      <c r="BK1631" s="251">
        <f>ROUND(I1631*H1631,2)</f>
        <v>0</v>
      </c>
      <c r="BL1631" s="25" t="s">
        <v>690</v>
      </c>
      <c r="BM1631" s="25" t="s">
        <v>8643</v>
      </c>
    </row>
    <row r="1632" s="1" customFormat="1" ht="16.5" customHeight="1">
      <c r="B1632" s="47"/>
      <c r="C1632" s="298" t="s">
        <v>8644</v>
      </c>
      <c r="D1632" s="298" t="s">
        <v>841</v>
      </c>
      <c r="E1632" s="299" t="s">
        <v>8645</v>
      </c>
      <c r="F1632" s="300" t="s">
        <v>8089</v>
      </c>
      <c r="G1632" s="301" t="s">
        <v>4084</v>
      </c>
      <c r="H1632" s="302">
        <v>16</v>
      </c>
      <c r="I1632" s="303"/>
      <c r="J1632" s="304">
        <f>ROUND(I1632*H1632,2)</f>
        <v>0</v>
      </c>
      <c r="K1632" s="300" t="s">
        <v>21</v>
      </c>
      <c r="L1632" s="305"/>
      <c r="M1632" s="306" t="s">
        <v>21</v>
      </c>
      <c r="N1632" s="307" t="s">
        <v>47</v>
      </c>
      <c r="O1632" s="48"/>
      <c r="P1632" s="249">
        <f>O1632*H1632</f>
        <v>0</v>
      </c>
      <c r="Q1632" s="249">
        <v>0</v>
      </c>
      <c r="R1632" s="249">
        <f>Q1632*H1632</f>
        <v>0</v>
      </c>
      <c r="S1632" s="249">
        <v>0</v>
      </c>
      <c r="T1632" s="250">
        <f>S1632*H1632</f>
        <v>0</v>
      </c>
      <c r="AR1632" s="25" t="s">
        <v>818</v>
      </c>
      <c r="AT1632" s="25" t="s">
        <v>841</v>
      </c>
      <c r="AU1632" s="25" t="s">
        <v>394</v>
      </c>
      <c r="AY1632" s="25" t="s">
        <v>414</v>
      </c>
      <c r="BE1632" s="251">
        <f>IF(N1632="základní",J1632,0)</f>
        <v>0</v>
      </c>
      <c r="BF1632" s="251">
        <f>IF(N1632="snížená",J1632,0)</f>
        <v>0</v>
      </c>
      <c r="BG1632" s="251">
        <f>IF(N1632="zákl. přenesená",J1632,0)</f>
        <v>0</v>
      </c>
      <c r="BH1632" s="251">
        <f>IF(N1632="sníž. přenesená",J1632,0)</f>
        <v>0</v>
      </c>
      <c r="BI1632" s="251">
        <f>IF(N1632="nulová",J1632,0)</f>
        <v>0</v>
      </c>
      <c r="BJ1632" s="25" t="s">
        <v>83</v>
      </c>
      <c r="BK1632" s="251">
        <f>ROUND(I1632*H1632,2)</f>
        <v>0</v>
      </c>
      <c r="BL1632" s="25" t="s">
        <v>690</v>
      </c>
      <c r="BM1632" s="25" t="s">
        <v>8646</v>
      </c>
    </row>
    <row r="1633" s="1" customFormat="1" ht="16.5" customHeight="1">
      <c r="B1633" s="47"/>
      <c r="C1633" s="298" t="s">
        <v>8647</v>
      </c>
      <c r="D1633" s="298" t="s">
        <v>841</v>
      </c>
      <c r="E1633" s="299" t="s">
        <v>8648</v>
      </c>
      <c r="F1633" s="300" t="s">
        <v>8098</v>
      </c>
      <c r="G1633" s="301" t="s">
        <v>4084</v>
      </c>
      <c r="H1633" s="302">
        <v>3</v>
      </c>
      <c r="I1633" s="303"/>
      <c r="J1633" s="304">
        <f>ROUND(I1633*H1633,2)</f>
        <v>0</v>
      </c>
      <c r="K1633" s="300" t="s">
        <v>21</v>
      </c>
      <c r="L1633" s="305"/>
      <c r="M1633" s="306" t="s">
        <v>21</v>
      </c>
      <c r="N1633" s="307" t="s">
        <v>47</v>
      </c>
      <c r="O1633" s="48"/>
      <c r="P1633" s="249">
        <f>O1633*H1633</f>
        <v>0</v>
      </c>
      <c r="Q1633" s="249">
        <v>0</v>
      </c>
      <c r="R1633" s="249">
        <f>Q1633*H1633</f>
        <v>0</v>
      </c>
      <c r="S1633" s="249">
        <v>0</v>
      </c>
      <c r="T1633" s="250">
        <f>S1633*H1633</f>
        <v>0</v>
      </c>
      <c r="AR1633" s="25" t="s">
        <v>818</v>
      </c>
      <c r="AT1633" s="25" t="s">
        <v>841</v>
      </c>
      <c r="AU1633" s="25" t="s">
        <v>394</v>
      </c>
      <c r="AY1633" s="25" t="s">
        <v>414</v>
      </c>
      <c r="BE1633" s="251">
        <f>IF(N1633="základní",J1633,0)</f>
        <v>0</v>
      </c>
      <c r="BF1633" s="251">
        <f>IF(N1633="snížená",J1633,0)</f>
        <v>0</v>
      </c>
      <c r="BG1633" s="251">
        <f>IF(N1633="zákl. přenesená",J1633,0)</f>
        <v>0</v>
      </c>
      <c r="BH1633" s="251">
        <f>IF(N1633="sníž. přenesená",J1633,0)</f>
        <v>0</v>
      </c>
      <c r="BI1633" s="251">
        <f>IF(N1633="nulová",J1633,0)</f>
        <v>0</v>
      </c>
      <c r="BJ1633" s="25" t="s">
        <v>83</v>
      </c>
      <c r="BK1633" s="251">
        <f>ROUND(I1633*H1633,2)</f>
        <v>0</v>
      </c>
      <c r="BL1633" s="25" t="s">
        <v>690</v>
      </c>
      <c r="BM1633" s="25" t="s">
        <v>8649</v>
      </c>
    </row>
    <row r="1634" s="1" customFormat="1" ht="16.5" customHeight="1">
      <c r="B1634" s="47"/>
      <c r="C1634" s="298" t="s">
        <v>8650</v>
      </c>
      <c r="D1634" s="298" t="s">
        <v>841</v>
      </c>
      <c r="E1634" s="299" t="s">
        <v>8651</v>
      </c>
      <c r="F1634" s="300" t="s">
        <v>8110</v>
      </c>
      <c r="G1634" s="301" t="s">
        <v>4084</v>
      </c>
      <c r="H1634" s="302">
        <v>14</v>
      </c>
      <c r="I1634" s="303"/>
      <c r="J1634" s="304">
        <f>ROUND(I1634*H1634,2)</f>
        <v>0</v>
      </c>
      <c r="K1634" s="300" t="s">
        <v>21</v>
      </c>
      <c r="L1634" s="305"/>
      <c r="M1634" s="306" t="s">
        <v>21</v>
      </c>
      <c r="N1634" s="307" t="s">
        <v>47</v>
      </c>
      <c r="O1634" s="48"/>
      <c r="P1634" s="249">
        <f>O1634*H1634</f>
        <v>0</v>
      </c>
      <c r="Q1634" s="249">
        <v>0</v>
      </c>
      <c r="R1634" s="249">
        <f>Q1634*H1634</f>
        <v>0</v>
      </c>
      <c r="S1634" s="249">
        <v>0</v>
      </c>
      <c r="T1634" s="250">
        <f>S1634*H1634</f>
        <v>0</v>
      </c>
      <c r="AR1634" s="25" t="s">
        <v>818</v>
      </c>
      <c r="AT1634" s="25" t="s">
        <v>841</v>
      </c>
      <c r="AU1634" s="25" t="s">
        <v>394</v>
      </c>
      <c r="AY1634" s="25" t="s">
        <v>414</v>
      </c>
      <c r="BE1634" s="251">
        <f>IF(N1634="základní",J1634,0)</f>
        <v>0</v>
      </c>
      <c r="BF1634" s="251">
        <f>IF(N1634="snížená",J1634,0)</f>
        <v>0</v>
      </c>
      <c r="BG1634" s="251">
        <f>IF(N1634="zákl. přenesená",J1634,0)</f>
        <v>0</v>
      </c>
      <c r="BH1634" s="251">
        <f>IF(N1634="sníž. přenesená",J1634,0)</f>
        <v>0</v>
      </c>
      <c r="BI1634" s="251">
        <f>IF(N1634="nulová",J1634,0)</f>
        <v>0</v>
      </c>
      <c r="BJ1634" s="25" t="s">
        <v>83</v>
      </c>
      <c r="BK1634" s="251">
        <f>ROUND(I1634*H1634,2)</f>
        <v>0</v>
      </c>
      <c r="BL1634" s="25" t="s">
        <v>690</v>
      </c>
      <c r="BM1634" s="25" t="s">
        <v>8652</v>
      </c>
    </row>
    <row r="1635" s="11" customFormat="1" ht="22.32" customHeight="1">
      <c r="B1635" s="224"/>
      <c r="C1635" s="225"/>
      <c r="D1635" s="226" t="s">
        <v>75</v>
      </c>
      <c r="E1635" s="238" t="s">
        <v>8653</v>
      </c>
      <c r="F1635" s="238" t="s">
        <v>8654</v>
      </c>
      <c r="G1635" s="225"/>
      <c r="H1635" s="225"/>
      <c r="I1635" s="228"/>
      <c r="J1635" s="239">
        <f>BK1635</f>
        <v>0</v>
      </c>
      <c r="K1635" s="225"/>
      <c r="L1635" s="230"/>
      <c r="M1635" s="231"/>
      <c r="N1635" s="232"/>
      <c r="O1635" s="232"/>
      <c r="P1635" s="233">
        <f>SUM(P1636:P1662)</f>
        <v>0</v>
      </c>
      <c r="Q1635" s="232"/>
      <c r="R1635" s="233">
        <f>SUM(R1636:R1662)</f>
        <v>0</v>
      </c>
      <c r="S1635" s="232"/>
      <c r="T1635" s="234">
        <f>SUM(T1636:T1662)</f>
        <v>0</v>
      </c>
      <c r="AR1635" s="235" t="s">
        <v>86</v>
      </c>
      <c r="AT1635" s="236" t="s">
        <v>75</v>
      </c>
      <c r="AU1635" s="236" t="s">
        <v>86</v>
      </c>
      <c r="AY1635" s="235" t="s">
        <v>414</v>
      </c>
      <c r="BK1635" s="237">
        <f>SUM(BK1636:BK1662)</f>
        <v>0</v>
      </c>
    </row>
    <row r="1636" s="1" customFormat="1" ht="25.5" customHeight="1">
      <c r="B1636" s="47"/>
      <c r="C1636" s="298" t="s">
        <v>8655</v>
      </c>
      <c r="D1636" s="298" t="s">
        <v>841</v>
      </c>
      <c r="E1636" s="299" t="s">
        <v>8656</v>
      </c>
      <c r="F1636" s="300" t="s">
        <v>8115</v>
      </c>
      <c r="G1636" s="301" t="s">
        <v>4084</v>
      </c>
      <c r="H1636" s="302">
        <v>1</v>
      </c>
      <c r="I1636" s="303"/>
      <c r="J1636" s="304">
        <f>ROUND(I1636*H1636,2)</f>
        <v>0</v>
      </c>
      <c r="K1636" s="300" t="s">
        <v>21</v>
      </c>
      <c r="L1636" s="305"/>
      <c r="M1636" s="306" t="s">
        <v>21</v>
      </c>
      <c r="N1636" s="307" t="s">
        <v>47</v>
      </c>
      <c r="O1636" s="48"/>
      <c r="P1636" s="249">
        <f>O1636*H1636</f>
        <v>0</v>
      </c>
      <c r="Q1636" s="249">
        <v>0</v>
      </c>
      <c r="R1636" s="249">
        <f>Q1636*H1636</f>
        <v>0</v>
      </c>
      <c r="S1636" s="249">
        <v>0</v>
      </c>
      <c r="T1636" s="250">
        <f>S1636*H1636</f>
        <v>0</v>
      </c>
      <c r="AR1636" s="25" t="s">
        <v>818</v>
      </c>
      <c r="AT1636" s="25" t="s">
        <v>841</v>
      </c>
      <c r="AU1636" s="25" t="s">
        <v>394</v>
      </c>
      <c r="AY1636" s="25" t="s">
        <v>414</v>
      </c>
      <c r="BE1636" s="251">
        <f>IF(N1636="základní",J1636,0)</f>
        <v>0</v>
      </c>
      <c r="BF1636" s="251">
        <f>IF(N1636="snížená",J1636,0)</f>
        <v>0</v>
      </c>
      <c r="BG1636" s="251">
        <f>IF(N1636="zákl. přenesená",J1636,0)</f>
        <v>0</v>
      </c>
      <c r="BH1636" s="251">
        <f>IF(N1636="sníž. přenesená",J1636,0)</f>
        <v>0</v>
      </c>
      <c r="BI1636" s="251">
        <f>IF(N1636="nulová",J1636,0)</f>
        <v>0</v>
      </c>
      <c r="BJ1636" s="25" t="s">
        <v>83</v>
      </c>
      <c r="BK1636" s="251">
        <f>ROUND(I1636*H1636,2)</f>
        <v>0</v>
      </c>
      <c r="BL1636" s="25" t="s">
        <v>690</v>
      </c>
      <c r="BM1636" s="25" t="s">
        <v>8657</v>
      </c>
    </row>
    <row r="1637" s="1" customFormat="1" ht="16.5" customHeight="1">
      <c r="B1637" s="47"/>
      <c r="C1637" s="298" t="s">
        <v>8658</v>
      </c>
      <c r="D1637" s="298" t="s">
        <v>841</v>
      </c>
      <c r="E1637" s="299" t="s">
        <v>8659</v>
      </c>
      <c r="F1637" s="300" t="s">
        <v>7971</v>
      </c>
      <c r="G1637" s="301" t="s">
        <v>4084</v>
      </c>
      <c r="H1637" s="302">
        <v>1</v>
      </c>
      <c r="I1637" s="303"/>
      <c r="J1637" s="304">
        <f>ROUND(I1637*H1637,2)</f>
        <v>0</v>
      </c>
      <c r="K1637" s="300" t="s">
        <v>21</v>
      </c>
      <c r="L1637" s="305"/>
      <c r="M1637" s="306" t="s">
        <v>21</v>
      </c>
      <c r="N1637" s="307" t="s">
        <v>47</v>
      </c>
      <c r="O1637" s="48"/>
      <c r="P1637" s="249">
        <f>O1637*H1637</f>
        <v>0</v>
      </c>
      <c r="Q1637" s="249">
        <v>0</v>
      </c>
      <c r="R1637" s="249">
        <f>Q1637*H1637</f>
        <v>0</v>
      </c>
      <c r="S1637" s="249">
        <v>0</v>
      </c>
      <c r="T1637" s="250">
        <f>S1637*H1637</f>
        <v>0</v>
      </c>
      <c r="AR1637" s="25" t="s">
        <v>818</v>
      </c>
      <c r="AT1637" s="25" t="s">
        <v>841</v>
      </c>
      <c r="AU1637" s="25" t="s">
        <v>394</v>
      </c>
      <c r="AY1637" s="25" t="s">
        <v>414</v>
      </c>
      <c r="BE1637" s="251">
        <f>IF(N1637="základní",J1637,0)</f>
        <v>0</v>
      </c>
      <c r="BF1637" s="251">
        <f>IF(N1637="snížená",J1637,0)</f>
        <v>0</v>
      </c>
      <c r="BG1637" s="251">
        <f>IF(N1637="zákl. přenesená",J1637,0)</f>
        <v>0</v>
      </c>
      <c r="BH1637" s="251">
        <f>IF(N1637="sníž. přenesená",J1637,0)</f>
        <v>0</v>
      </c>
      <c r="BI1637" s="251">
        <f>IF(N1637="nulová",J1637,0)</f>
        <v>0</v>
      </c>
      <c r="BJ1637" s="25" t="s">
        <v>83</v>
      </c>
      <c r="BK1637" s="251">
        <f>ROUND(I1637*H1637,2)</f>
        <v>0</v>
      </c>
      <c r="BL1637" s="25" t="s">
        <v>690</v>
      </c>
      <c r="BM1637" s="25" t="s">
        <v>8660</v>
      </c>
    </row>
    <row r="1638" s="1" customFormat="1" ht="16.5" customHeight="1">
      <c r="B1638" s="47"/>
      <c r="C1638" s="298" t="s">
        <v>8661</v>
      </c>
      <c r="D1638" s="298" t="s">
        <v>841</v>
      </c>
      <c r="E1638" s="299" t="s">
        <v>8662</v>
      </c>
      <c r="F1638" s="300" t="s">
        <v>7974</v>
      </c>
      <c r="G1638" s="301" t="s">
        <v>4084</v>
      </c>
      <c r="H1638" s="302">
        <v>1</v>
      </c>
      <c r="I1638" s="303"/>
      <c r="J1638" s="304">
        <f>ROUND(I1638*H1638,2)</f>
        <v>0</v>
      </c>
      <c r="K1638" s="300" t="s">
        <v>21</v>
      </c>
      <c r="L1638" s="305"/>
      <c r="M1638" s="306" t="s">
        <v>21</v>
      </c>
      <c r="N1638" s="307" t="s">
        <v>47</v>
      </c>
      <c r="O1638" s="48"/>
      <c r="P1638" s="249">
        <f>O1638*H1638</f>
        <v>0</v>
      </c>
      <c r="Q1638" s="249">
        <v>0</v>
      </c>
      <c r="R1638" s="249">
        <f>Q1638*H1638</f>
        <v>0</v>
      </c>
      <c r="S1638" s="249">
        <v>0</v>
      </c>
      <c r="T1638" s="250">
        <f>S1638*H1638</f>
        <v>0</v>
      </c>
      <c r="AR1638" s="25" t="s">
        <v>818</v>
      </c>
      <c r="AT1638" s="25" t="s">
        <v>841</v>
      </c>
      <c r="AU1638" s="25" t="s">
        <v>394</v>
      </c>
      <c r="AY1638" s="25" t="s">
        <v>414</v>
      </c>
      <c r="BE1638" s="251">
        <f>IF(N1638="základní",J1638,0)</f>
        <v>0</v>
      </c>
      <c r="BF1638" s="251">
        <f>IF(N1638="snížená",J1638,0)</f>
        <v>0</v>
      </c>
      <c r="BG1638" s="251">
        <f>IF(N1638="zákl. přenesená",J1638,0)</f>
        <v>0</v>
      </c>
      <c r="BH1638" s="251">
        <f>IF(N1638="sníž. přenesená",J1638,0)</f>
        <v>0</v>
      </c>
      <c r="BI1638" s="251">
        <f>IF(N1638="nulová",J1638,0)</f>
        <v>0</v>
      </c>
      <c r="BJ1638" s="25" t="s">
        <v>83</v>
      </c>
      <c r="BK1638" s="251">
        <f>ROUND(I1638*H1638,2)</f>
        <v>0</v>
      </c>
      <c r="BL1638" s="25" t="s">
        <v>690</v>
      </c>
      <c r="BM1638" s="25" t="s">
        <v>8663</v>
      </c>
    </row>
    <row r="1639" s="1" customFormat="1" ht="16.5" customHeight="1">
      <c r="B1639" s="47"/>
      <c r="C1639" s="298" t="s">
        <v>8664</v>
      </c>
      <c r="D1639" s="298" t="s">
        <v>841</v>
      </c>
      <c r="E1639" s="299" t="s">
        <v>8665</v>
      </c>
      <c r="F1639" s="300" t="s">
        <v>7977</v>
      </c>
      <c r="G1639" s="301" t="s">
        <v>4084</v>
      </c>
      <c r="H1639" s="302">
        <v>1</v>
      </c>
      <c r="I1639" s="303"/>
      <c r="J1639" s="304">
        <f>ROUND(I1639*H1639,2)</f>
        <v>0</v>
      </c>
      <c r="K1639" s="300" t="s">
        <v>21</v>
      </c>
      <c r="L1639" s="305"/>
      <c r="M1639" s="306" t="s">
        <v>21</v>
      </c>
      <c r="N1639" s="307" t="s">
        <v>47</v>
      </c>
      <c r="O1639" s="48"/>
      <c r="P1639" s="249">
        <f>O1639*H1639</f>
        <v>0</v>
      </c>
      <c r="Q1639" s="249">
        <v>0</v>
      </c>
      <c r="R1639" s="249">
        <f>Q1639*H1639</f>
        <v>0</v>
      </c>
      <c r="S1639" s="249">
        <v>0</v>
      </c>
      <c r="T1639" s="250">
        <f>S1639*H1639</f>
        <v>0</v>
      </c>
      <c r="AR1639" s="25" t="s">
        <v>818</v>
      </c>
      <c r="AT1639" s="25" t="s">
        <v>841</v>
      </c>
      <c r="AU1639" s="25" t="s">
        <v>394</v>
      </c>
      <c r="AY1639" s="25" t="s">
        <v>414</v>
      </c>
      <c r="BE1639" s="251">
        <f>IF(N1639="základní",J1639,0)</f>
        <v>0</v>
      </c>
      <c r="BF1639" s="251">
        <f>IF(N1639="snížená",J1639,0)</f>
        <v>0</v>
      </c>
      <c r="BG1639" s="251">
        <f>IF(N1639="zákl. přenesená",J1639,0)</f>
        <v>0</v>
      </c>
      <c r="BH1639" s="251">
        <f>IF(N1639="sníž. přenesená",J1639,0)</f>
        <v>0</v>
      </c>
      <c r="BI1639" s="251">
        <f>IF(N1639="nulová",J1639,0)</f>
        <v>0</v>
      </c>
      <c r="BJ1639" s="25" t="s">
        <v>83</v>
      </c>
      <c r="BK1639" s="251">
        <f>ROUND(I1639*H1639,2)</f>
        <v>0</v>
      </c>
      <c r="BL1639" s="25" t="s">
        <v>690</v>
      </c>
      <c r="BM1639" s="25" t="s">
        <v>8666</v>
      </c>
    </row>
    <row r="1640" s="1" customFormat="1" ht="16.5" customHeight="1">
      <c r="B1640" s="47"/>
      <c r="C1640" s="298" t="s">
        <v>8667</v>
      </c>
      <c r="D1640" s="298" t="s">
        <v>841</v>
      </c>
      <c r="E1640" s="299" t="s">
        <v>8668</v>
      </c>
      <c r="F1640" s="300" t="s">
        <v>7989</v>
      </c>
      <c r="G1640" s="301" t="s">
        <v>4084</v>
      </c>
      <c r="H1640" s="302">
        <v>1</v>
      </c>
      <c r="I1640" s="303"/>
      <c r="J1640" s="304">
        <f>ROUND(I1640*H1640,2)</f>
        <v>0</v>
      </c>
      <c r="K1640" s="300" t="s">
        <v>21</v>
      </c>
      <c r="L1640" s="305"/>
      <c r="M1640" s="306" t="s">
        <v>21</v>
      </c>
      <c r="N1640" s="307" t="s">
        <v>47</v>
      </c>
      <c r="O1640" s="48"/>
      <c r="P1640" s="249">
        <f>O1640*H1640</f>
        <v>0</v>
      </c>
      <c r="Q1640" s="249">
        <v>0</v>
      </c>
      <c r="R1640" s="249">
        <f>Q1640*H1640</f>
        <v>0</v>
      </c>
      <c r="S1640" s="249">
        <v>0</v>
      </c>
      <c r="T1640" s="250">
        <f>S1640*H1640</f>
        <v>0</v>
      </c>
      <c r="AR1640" s="25" t="s">
        <v>818</v>
      </c>
      <c r="AT1640" s="25" t="s">
        <v>841</v>
      </c>
      <c r="AU1640" s="25" t="s">
        <v>394</v>
      </c>
      <c r="AY1640" s="25" t="s">
        <v>414</v>
      </c>
      <c r="BE1640" s="251">
        <f>IF(N1640="základní",J1640,0)</f>
        <v>0</v>
      </c>
      <c r="BF1640" s="251">
        <f>IF(N1640="snížená",J1640,0)</f>
        <v>0</v>
      </c>
      <c r="BG1640" s="251">
        <f>IF(N1640="zákl. přenesená",J1640,0)</f>
        <v>0</v>
      </c>
      <c r="BH1640" s="251">
        <f>IF(N1640="sníž. přenesená",J1640,0)</f>
        <v>0</v>
      </c>
      <c r="BI1640" s="251">
        <f>IF(N1640="nulová",J1640,0)</f>
        <v>0</v>
      </c>
      <c r="BJ1640" s="25" t="s">
        <v>83</v>
      </c>
      <c r="BK1640" s="251">
        <f>ROUND(I1640*H1640,2)</f>
        <v>0</v>
      </c>
      <c r="BL1640" s="25" t="s">
        <v>690</v>
      </c>
      <c r="BM1640" s="25" t="s">
        <v>8669</v>
      </c>
    </row>
    <row r="1641" s="1" customFormat="1" ht="16.5" customHeight="1">
      <c r="B1641" s="47"/>
      <c r="C1641" s="298" t="s">
        <v>8670</v>
      </c>
      <c r="D1641" s="298" t="s">
        <v>841</v>
      </c>
      <c r="E1641" s="299" t="s">
        <v>8671</v>
      </c>
      <c r="F1641" s="300" t="s">
        <v>8318</v>
      </c>
      <c r="G1641" s="301" t="s">
        <v>4084</v>
      </c>
      <c r="H1641" s="302">
        <v>1</v>
      </c>
      <c r="I1641" s="303"/>
      <c r="J1641" s="304">
        <f>ROUND(I1641*H1641,2)</f>
        <v>0</v>
      </c>
      <c r="K1641" s="300" t="s">
        <v>21</v>
      </c>
      <c r="L1641" s="305"/>
      <c r="M1641" s="306" t="s">
        <v>21</v>
      </c>
      <c r="N1641" s="307" t="s">
        <v>47</v>
      </c>
      <c r="O1641" s="48"/>
      <c r="P1641" s="249">
        <f>O1641*H1641</f>
        <v>0</v>
      </c>
      <c r="Q1641" s="249">
        <v>0</v>
      </c>
      <c r="R1641" s="249">
        <f>Q1641*H1641</f>
        <v>0</v>
      </c>
      <c r="S1641" s="249">
        <v>0</v>
      </c>
      <c r="T1641" s="250">
        <f>S1641*H1641</f>
        <v>0</v>
      </c>
      <c r="AR1641" s="25" t="s">
        <v>818</v>
      </c>
      <c r="AT1641" s="25" t="s">
        <v>841</v>
      </c>
      <c r="AU1641" s="25" t="s">
        <v>394</v>
      </c>
      <c r="AY1641" s="25" t="s">
        <v>414</v>
      </c>
      <c r="BE1641" s="251">
        <f>IF(N1641="základní",J1641,0)</f>
        <v>0</v>
      </c>
      <c r="BF1641" s="251">
        <f>IF(N1641="snížená",J1641,0)</f>
        <v>0</v>
      </c>
      <c r="BG1641" s="251">
        <f>IF(N1641="zákl. přenesená",J1641,0)</f>
        <v>0</v>
      </c>
      <c r="BH1641" s="251">
        <f>IF(N1641="sníž. přenesená",J1641,0)</f>
        <v>0</v>
      </c>
      <c r="BI1641" s="251">
        <f>IF(N1641="nulová",J1641,0)</f>
        <v>0</v>
      </c>
      <c r="BJ1641" s="25" t="s">
        <v>83</v>
      </c>
      <c r="BK1641" s="251">
        <f>ROUND(I1641*H1641,2)</f>
        <v>0</v>
      </c>
      <c r="BL1641" s="25" t="s">
        <v>690</v>
      </c>
      <c r="BM1641" s="25" t="s">
        <v>8672</v>
      </c>
    </row>
    <row r="1642" s="1" customFormat="1" ht="16.5" customHeight="1">
      <c r="B1642" s="47"/>
      <c r="C1642" s="298" t="s">
        <v>8673</v>
      </c>
      <c r="D1642" s="298" t="s">
        <v>841</v>
      </c>
      <c r="E1642" s="299" t="s">
        <v>8674</v>
      </c>
      <c r="F1642" s="300" t="s">
        <v>8136</v>
      </c>
      <c r="G1642" s="301" t="s">
        <v>4084</v>
      </c>
      <c r="H1642" s="302">
        <v>1</v>
      </c>
      <c r="I1642" s="303"/>
      <c r="J1642" s="304">
        <f>ROUND(I1642*H1642,2)</f>
        <v>0</v>
      </c>
      <c r="K1642" s="300" t="s">
        <v>21</v>
      </c>
      <c r="L1642" s="305"/>
      <c r="M1642" s="306" t="s">
        <v>21</v>
      </c>
      <c r="N1642" s="307" t="s">
        <v>47</v>
      </c>
      <c r="O1642" s="48"/>
      <c r="P1642" s="249">
        <f>O1642*H1642</f>
        <v>0</v>
      </c>
      <c r="Q1642" s="249">
        <v>0</v>
      </c>
      <c r="R1642" s="249">
        <f>Q1642*H1642</f>
        <v>0</v>
      </c>
      <c r="S1642" s="249">
        <v>0</v>
      </c>
      <c r="T1642" s="250">
        <f>S1642*H1642</f>
        <v>0</v>
      </c>
      <c r="AR1642" s="25" t="s">
        <v>818</v>
      </c>
      <c r="AT1642" s="25" t="s">
        <v>841</v>
      </c>
      <c r="AU1642" s="25" t="s">
        <v>394</v>
      </c>
      <c r="AY1642" s="25" t="s">
        <v>414</v>
      </c>
      <c r="BE1642" s="251">
        <f>IF(N1642="základní",J1642,0)</f>
        <v>0</v>
      </c>
      <c r="BF1642" s="251">
        <f>IF(N1642="snížená",J1642,0)</f>
        <v>0</v>
      </c>
      <c r="BG1642" s="251">
        <f>IF(N1642="zákl. přenesená",J1642,0)</f>
        <v>0</v>
      </c>
      <c r="BH1642" s="251">
        <f>IF(N1642="sníž. přenesená",J1642,0)</f>
        <v>0</v>
      </c>
      <c r="BI1642" s="251">
        <f>IF(N1642="nulová",J1642,0)</f>
        <v>0</v>
      </c>
      <c r="BJ1642" s="25" t="s">
        <v>83</v>
      </c>
      <c r="BK1642" s="251">
        <f>ROUND(I1642*H1642,2)</f>
        <v>0</v>
      </c>
      <c r="BL1642" s="25" t="s">
        <v>690</v>
      </c>
      <c r="BM1642" s="25" t="s">
        <v>8675</v>
      </c>
    </row>
    <row r="1643" s="1" customFormat="1" ht="16.5" customHeight="1">
      <c r="B1643" s="47"/>
      <c r="C1643" s="298" t="s">
        <v>8676</v>
      </c>
      <c r="D1643" s="298" t="s">
        <v>841</v>
      </c>
      <c r="E1643" s="299" t="s">
        <v>8677</v>
      </c>
      <c r="F1643" s="300" t="s">
        <v>8139</v>
      </c>
      <c r="G1643" s="301" t="s">
        <v>4084</v>
      </c>
      <c r="H1643" s="302">
        <v>4</v>
      </c>
      <c r="I1643" s="303"/>
      <c r="J1643" s="304">
        <f>ROUND(I1643*H1643,2)</f>
        <v>0</v>
      </c>
      <c r="K1643" s="300" t="s">
        <v>21</v>
      </c>
      <c r="L1643" s="305"/>
      <c r="M1643" s="306" t="s">
        <v>21</v>
      </c>
      <c r="N1643" s="307" t="s">
        <v>47</v>
      </c>
      <c r="O1643" s="48"/>
      <c r="P1643" s="249">
        <f>O1643*H1643</f>
        <v>0</v>
      </c>
      <c r="Q1643" s="249">
        <v>0</v>
      </c>
      <c r="R1643" s="249">
        <f>Q1643*H1643</f>
        <v>0</v>
      </c>
      <c r="S1643" s="249">
        <v>0</v>
      </c>
      <c r="T1643" s="250">
        <f>S1643*H1643</f>
        <v>0</v>
      </c>
      <c r="AR1643" s="25" t="s">
        <v>818</v>
      </c>
      <c r="AT1643" s="25" t="s">
        <v>841</v>
      </c>
      <c r="AU1643" s="25" t="s">
        <v>394</v>
      </c>
      <c r="AY1643" s="25" t="s">
        <v>414</v>
      </c>
      <c r="BE1643" s="251">
        <f>IF(N1643="základní",J1643,0)</f>
        <v>0</v>
      </c>
      <c r="BF1643" s="251">
        <f>IF(N1643="snížená",J1643,0)</f>
        <v>0</v>
      </c>
      <c r="BG1643" s="251">
        <f>IF(N1643="zákl. přenesená",J1643,0)</f>
        <v>0</v>
      </c>
      <c r="BH1643" s="251">
        <f>IF(N1643="sníž. přenesená",J1643,0)</f>
        <v>0</v>
      </c>
      <c r="BI1643" s="251">
        <f>IF(N1643="nulová",J1643,0)</f>
        <v>0</v>
      </c>
      <c r="BJ1643" s="25" t="s">
        <v>83</v>
      </c>
      <c r="BK1643" s="251">
        <f>ROUND(I1643*H1643,2)</f>
        <v>0</v>
      </c>
      <c r="BL1643" s="25" t="s">
        <v>690</v>
      </c>
      <c r="BM1643" s="25" t="s">
        <v>8678</v>
      </c>
    </row>
    <row r="1644" s="1" customFormat="1" ht="16.5" customHeight="1">
      <c r="B1644" s="47"/>
      <c r="C1644" s="298" t="s">
        <v>8679</v>
      </c>
      <c r="D1644" s="298" t="s">
        <v>841</v>
      </c>
      <c r="E1644" s="299" t="s">
        <v>8680</v>
      </c>
      <c r="F1644" s="300" t="s">
        <v>8142</v>
      </c>
      <c r="G1644" s="301" t="s">
        <v>4084</v>
      </c>
      <c r="H1644" s="302">
        <v>6</v>
      </c>
      <c r="I1644" s="303"/>
      <c r="J1644" s="304">
        <f>ROUND(I1644*H1644,2)</f>
        <v>0</v>
      </c>
      <c r="K1644" s="300" t="s">
        <v>21</v>
      </c>
      <c r="L1644" s="305"/>
      <c r="M1644" s="306" t="s">
        <v>21</v>
      </c>
      <c r="N1644" s="307" t="s">
        <v>47</v>
      </c>
      <c r="O1644" s="48"/>
      <c r="P1644" s="249">
        <f>O1644*H1644</f>
        <v>0</v>
      </c>
      <c r="Q1644" s="249">
        <v>0</v>
      </c>
      <c r="R1644" s="249">
        <f>Q1644*H1644</f>
        <v>0</v>
      </c>
      <c r="S1644" s="249">
        <v>0</v>
      </c>
      <c r="T1644" s="250">
        <f>S1644*H1644</f>
        <v>0</v>
      </c>
      <c r="AR1644" s="25" t="s">
        <v>818</v>
      </c>
      <c r="AT1644" s="25" t="s">
        <v>841</v>
      </c>
      <c r="AU1644" s="25" t="s">
        <v>394</v>
      </c>
      <c r="AY1644" s="25" t="s">
        <v>414</v>
      </c>
      <c r="BE1644" s="251">
        <f>IF(N1644="základní",J1644,0)</f>
        <v>0</v>
      </c>
      <c r="BF1644" s="251">
        <f>IF(N1644="snížená",J1644,0)</f>
        <v>0</v>
      </c>
      <c r="BG1644" s="251">
        <f>IF(N1644="zákl. přenesená",J1644,0)</f>
        <v>0</v>
      </c>
      <c r="BH1644" s="251">
        <f>IF(N1644="sníž. přenesená",J1644,0)</f>
        <v>0</v>
      </c>
      <c r="BI1644" s="251">
        <f>IF(N1644="nulová",J1644,0)</f>
        <v>0</v>
      </c>
      <c r="BJ1644" s="25" t="s">
        <v>83</v>
      </c>
      <c r="BK1644" s="251">
        <f>ROUND(I1644*H1644,2)</f>
        <v>0</v>
      </c>
      <c r="BL1644" s="25" t="s">
        <v>690</v>
      </c>
      <c r="BM1644" s="25" t="s">
        <v>8681</v>
      </c>
    </row>
    <row r="1645" s="1" customFormat="1" ht="16.5" customHeight="1">
      <c r="B1645" s="47"/>
      <c r="C1645" s="298" t="s">
        <v>8682</v>
      </c>
      <c r="D1645" s="298" t="s">
        <v>841</v>
      </c>
      <c r="E1645" s="299" t="s">
        <v>8683</v>
      </c>
      <c r="F1645" s="300" t="s">
        <v>8148</v>
      </c>
      <c r="G1645" s="301" t="s">
        <v>4084</v>
      </c>
      <c r="H1645" s="302">
        <v>1</v>
      </c>
      <c r="I1645" s="303"/>
      <c r="J1645" s="304">
        <f>ROUND(I1645*H1645,2)</f>
        <v>0</v>
      </c>
      <c r="K1645" s="300" t="s">
        <v>21</v>
      </c>
      <c r="L1645" s="305"/>
      <c r="M1645" s="306" t="s">
        <v>21</v>
      </c>
      <c r="N1645" s="307" t="s">
        <v>47</v>
      </c>
      <c r="O1645" s="48"/>
      <c r="P1645" s="249">
        <f>O1645*H1645</f>
        <v>0</v>
      </c>
      <c r="Q1645" s="249">
        <v>0</v>
      </c>
      <c r="R1645" s="249">
        <f>Q1645*H1645</f>
        <v>0</v>
      </c>
      <c r="S1645" s="249">
        <v>0</v>
      </c>
      <c r="T1645" s="250">
        <f>S1645*H1645</f>
        <v>0</v>
      </c>
      <c r="AR1645" s="25" t="s">
        <v>818</v>
      </c>
      <c r="AT1645" s="25" t="s">
        <v>841</v>
      </c>
      <c r="AU1645" s="25" t="s">
        <v>394</v>
      </c>
      <c r="AY1645" s="25" t="s">
        <v>414</v>
      </c>
      <c r="BE1645" s="251">
        <f>IF(N1645="základní",J1645,0)</f>
        <v>0</v>
      </c>
      <c r="BF1645" s="251">
        <f>IF(N1645="snížená",J1645,0)</f>
        <v>0</v>
      </c>
      <c r="BG1645" s="251">
        <f>IF(N1645="zákl. přenesená",J1645,0)</f>
        <v>0</v>
      </c>
      <c r="BH1645" s="251">
        <f>IF(N1645="sníž. přenesená",J1645,0)</f>
        <v>0</v>
      </c>
      <c r="BI1645" s="251">
        <f>IF(N1645="nulová",J1645,0)</f>
        <v>0</v>
      </c>
      <c r="BJ1645" s="25" t="s">
        <v>83</v>
      </c>
      <c r="BK1645" s="251">
        <f>ROUND(I1645*H1645,2)</f>
        <v>0</v>
      </c>
      <c r="BL1645" s="25" t="s">
        <v>690</v>
      </c>
      <c r="BM1645" s="25" t="s">
        <v>8684</v>
      </c>
    </row>
    <row r="1646" s="1" customFormat="1" ht="16.5" customHeight="1">
      <c r="B1646" s="47"/>
      <c r="C1646" s="298" t="s">
        <v>8685</v>
      </c>
      <c r="D1646" s="298" t="s">
        <v>841</v>
      </c>
      <c r="E1646" s="299" t="s">
        <v>8686</v>
      </c>
      <c r="F1646" s="300" t="s">
        <v>8639</v>
      </c>
      <c r="G1646" s="301" t="s">
        <v>4084</v>
      </c>
      <c r="H1646" s="302">
        <v>1</v>
      </c>
      <c r="I1646" s="303"/>
      <c r="J1646" s="304">
        <f>ROUND(I1646*H1646,2)</f>
        <v>0</v>
      </c>
      <c r="K1646" s="300" t="s">
        <v>21</v>
      </c>
      <c r="L1646" s="305"/>
      <c r="M1646" s="306" t="s">
        <v>21</v>
      </c>
      <c r="N1646" s="307" t="s">
        <v>47</v>
      </c>
      <c r="O1646" s="48"/>
      <c r="P1646" s="249">
        <f>O1646*H1646</f>
        <v>0</v>
      </c>
      <c r="Q1646" s="249">
        <v>0</v>
      </c>
      <c r="R1646" s="249">
        <f>Q1646*H1646</f>
        <v>0</v>
      </c>
      <c r="S1646" s="249">
        <v>0</v>
      </c>
      <c r="T1646" s="250">
        <f>S1646*H1646</f>
        <v>0</v>
      </c>
      <c r="AR1646" s="25" t="s">
        <v>818</v>
      </c>
      <c r="AT1646" s="25" t="s">
        <v>841</v>
      </c>
      <c r="AU1646" s="25" t="s">
        <v>394</v>
      </c>
      <c r="AY1646" s="25" t="s">
        <v>414</v>
      </c>
      <c r="BE1646" s="251">
        <f>IF(N1646="základní",J1646,0)</f>
        <v>0</v>
      </c>
      <c r="BF1646" s="251">
        <f>IF(N1646="snížená",J1646,0)</f>
        <v>0</v>
      </c>
      <c r="BG1646" s="251">
        <f>IF(N1646="zákl. přenesená",J1646,0)</f>
        <v>0</v>
      </c>
      <c r="BH1646" s="251">
        <f>IF(N1646="sníž. přenesená",J1646,0)</f>
        <v>0</v>
      </c>
      <c r="BI1646" s="251">
        <f>IF(N1646="nulová",J1646,0)</f>
        <v>0</v>
      </c>
      <c r="BJ1646" s="25" t="s">
        <v>83</v>
      </c>
      <c r="BK1646" s="251">
        <f>ROUND(I1646*H1646,2)</f>
        <v>0</v>
      </c>
      <c r="BL1646" s="25" t="s">
        <v>690</v>
      </c>
      <c r="BM1646" s="25" t="s">
        <v>8687</v>
      </c>
    </row>
    <row r="1647" s="1" customFormat="1" ht="16.5" customHeight="1">
      <c r="B1647" s="47"/>
      <c r="C1647" s="298" t="s">
        <v>8688</v>
      </c>
      <c r="D1647" s="298" t="s">
        <v>841</v>
      </c>
      <c r="E1647" s="299" t="s">
        <v>8689</v>
      </c>
      <c r="F1647" s="300" t="s">
        <v>8328</v>
      </c>
      <c r="G1647" s="301" t="s">
        <v>4084</v>
      </c>
      <c r="H1647" s="302">
        <v>1</v>
      </c>
      <c r="I1647" s="303"/>
      <c r="J1647" s="304">
        <f>ROUND(I1647*H1647,2)</f>
        <v>0</v>
      </c>
      <c r="K1647" s="300" t="s">
        <v>21</v>
      </c>
      <c r="L1647" s="305"/>
      <c r="M1647" s="306" t="s">
        <v>21</v>
      </c>
      <c r="N1647" s="307" t="s">
        <v>47</v>
      </c>
      <c r="O1647" s="48"/>
      <c r="P1647" s="249">
        <f>O1647*H1647</f>
        <v>0</v>
      </c>
      <c r="Q1647" s="249">
        <v>0</v>
      </c>
      <c r="R1647" s="249">
        <f>Q1647*H1647</f>
        <v>0</v>
      </c>
      <c r="S1647" s="249">
        <v>0</v>
      </c>
      <c r="T1647" s="250">
        <f>S1647*H1647</f>
        <v>0</v>
      </c>
      <c r="AR1647" s="25" t="s">
        <v>818</v>
      </c>
      <c r="AT1647" s="25" t="s">
        <v>841</v>
      </c>
      <c r="AU1647" s="25" t="s">
        <v>394</v>
      </c>
      <c r="AY1647" s="25" t="s">
        <v>414</v>
      </c>
      <c r="BE1647" s="251">
        <f>IF(N1647="základní",J1647,0)</f>
        <v>0</v>
      </c>
      <c r="BF1647" s="251">
        <f>IF(N1647="snížená",J1647,0)</f>
        <v>0</v>
      </c>
      <c r="BG1647" s="251">
        <f>IF(N1647="zákl. přenesená",J1647,0)</f>
        <v>0</v>
      </c>
      <c r="BH1647" s="251">
        <f>IF(N1647="sníž. přenesená",J1647,0)</f>
        <v>0</v>
      </c>
      <c r="BI1647" s="251">
        <f>IF(N1647="nulová",J1647,0)</f>
        <v>0</v>
      </c>
      <c r="BJ1647" s="25" t="s">
        <v>83</v>
      </c>
      <c r="BK1647" s="251">
        <f>ROUND(I1647*H1647,2)</f>
        <v>0</v>
      </c>
      <c r="BL1647" s="25" t="s">
        <v>690</v>
      </c>
      <c r="BM1647" s="25" t="s">
        <v>8690</v>
      </c>
    </row>
    <row r="1648" s="1" customFormat="1" ht="16.5" customHeight="1">
      <c r="B1648" s="47"/>
      <c r="C1648" s="298" t="s">
        <v>8691</v>
      </c>
      <c r="D1648" s="298" t="s">
        <v>841</v>
      </c>
      <c r="E1648" s="299" t="s">
        <v>8692</v>
      </c>
      <c r="F1648" s="300" t="s">
        <v>8480</v>
      </c>
      <c r="G1648" s="301" t="s">
        <v>4084</v>
      </c>
      <c r="H1648" s="302">
        <v>4</v>
      </c>
      <c r="I1648" s="303"/>
      <c r="J1648" s="304">
        <f>ROUND(I1648*H1648,2)</f>
        <v>0</v>
      </c>
      <c r="K1648" s="300" t="s">
        <v>21</v>
      </c>
      <c r="L1648" s="305"/>
      <c r="M1648" s="306" t="s">
        <v>21</v>
      </c>
      <c r="N1648" s="307" t="s">
        <v>47</v>
      </c>
      <c r="O1648" s="48"/>
      <c r="P1648" s="249">
        <f>O1648*H1648</f>
        <v>0</v>
      </c>
      <c r="Q1648" s="249">
        <v>0</v>
      </c>
      <c r="R1648" s="249">
        <f>Q1648*H1648</f>
        <v>0</v>
      </c>
      <c r="S1648" s="249">
        <v>0</v>
      </c>
      <c r="T1648" s="250">
        <f>S1648*H1648</f>
        <v>0</v>
      </c>
      <c r="AR1648" s="25" t="s">
        <v>818</v>
      </c>
      <c r="AT1648" s="25" t="s">
        <v>841</v>
      </c>
      <c r="AU1648" s="25" t="s">
        <v>394</v>
      </c>
      <c r="AY1648" s="25" t="s">
        <v>414</v>
      </c>
      <c r="BE1648" s="251">
        <f>IF(N1648="základní",J1648,0)</f>
        <v>0</v>
      </c>
      <c r="BF1648" s="251">
        <f>IF(N1648="snížená",J1648,0)</f>
        <v>0</v>
      </c>
      <c r="BG1648" s="251">
        <f>IF(N1648="zákl. přenesená",J1648,0)</f>
        <v>0</v>
      </c>
      <c r="BH1648" s="251">
        <f>IF(N1648="sníž. přenesená",J1648,0)</f>
        <v>0</v>
      </c>
      <c r="BI1648" s="251">
        <f>IF(N1648="nulová",J1648,0)</f>
        <v>0</v>
      </c>
      <c r="BJ1648" s="25" t="s">
        <v>83</v>
      </c>
      <c r="BK1648" s="251">
        <f>ROUND(I1648*H1648,2)</f>
        <v>0</v>
      </c>
      <c r="BL1648" s="25" t="s">
        <v>690</v>
      </c>
      <c r="BM1648" s="25" t="s">
        <v>8693</v>
      </c>
    </row>
    <row r="1649" s="1" customFormat="1" ht="16.5" customHeight="1">
      <c r="B1649" s="47"/>
      <c r="C1649" s="298" t="s">
        <v>8694</v>
      </c>
      <c r="D1649" s="298" t="s">
        <v>841</v>
      </c>
      <c r="E1649" s="299" t="s">
        <v>8695</v>
      </c>
      <c r="F1649" s="300" t="s">
        <v>8077</v>
      </c>
      <c r="G1649" s="301" t="s">
        <v>4084</v>
      </c>
      <c r="H1649" s="302">
        <v>1</v>
      </c>
      <c r="I1649" s="303"/>
      <c r="J1649" s="304">
        <f>ROUND(I1649*H1649,2)</f>
        <v>0</v>
      </c>
      <c r="K1649" s="300" t="s">
        <v>21</v>
      </c>
      <c r="L1649" s="305"/>
      <c r="M1649" s="306" t="s">
        <v>21</v>
      </c>
      <c r="N1649" s="307" t="s">
        <v>47</v>
      </c>
      <c r="O1649" s="48"/>
      <c r="P1649" s="249">
        <f>O1649*H1649</f>
        <v>0</v>
      </c>
      <c r="Q1649" s="249">
        <v>0</v>
      </c>
      <c r="R1649" s="249">
        <f>Q1649*H1649</f>
        <v>0</v>
      </c>
      <c r="S1649" s="249">
        <v>0</v>
      </c>
      <c r="T1649" s="250">
        <f>S1649*H1649</f>
        <v>0</v>
      </c>
      <c r="AR1649" s="25" t="s">
        <v>818</v>
      </c>
      <c r="AT1649" s="25" t="s">
        <v>841</v>
      </c>
      <c r="AU1649" s="25" t="s">
        <v>394</v>
      </c>
      <c r="AY1649" s="25" t="s">
        <v>414</v>
      </c>
      <c r="BE1649" s="251">
        <f>IF(N1649="základní",J1649,0)</f>
        <v>0</v>
      </c>
      <c r="BF1649" s="251">
        <f>IF(N1649="snížená",J1649,0)</f>
        <v>0</v>
      </c>
      <c r="BG1649" s="251">
        <f>IF(N1649="zákl. přenesená",J1649,0)</f>
        <v>0</v>
      </c>
      <c r="BH1649" s="251">
        <f>IF(N1649="sníž. přenesená",J1649,0)</f>
        <v>0</v>
      </c>
      <c r="BI1649" s="251">
        <f>IF(N1649="nulová",J1649,0)</f>
        <v>0</v>
      </c>
      <c r="BJ1649" s="25" t="s">
        <v>83</v>
      </c>
      <c r="BK1649" s="251">
        <f>ROUND(I1649*H1649,2)</f>
        <v>0</v>
      </c>
      <c r="BL1649" s="25" t="s">
        <v>690</v>
      </c>
      <c r="BM1649" s="25" t="s">
        <v>8696</v>
      </c>
    </row>
    <row r="1650" s="1" customFormat="1" ht="16.5" customHeight="1">
      <c r="B1650" s="47"/>
      <c r="C1650" s="298" t="s">
        <v>8697</v>
      </c>
      <c r="D1650" s="298" t="s">
        <v>841</v>
      </c>
      <c r="E1650" s="299" t="s">
        <v>8698</v>
      </c>
      <c r="F1650" s="300" t="s">
        <v>8151</v>
      </c>
      <c r="G1650" s="301" t="s">
        <v>4084</v>
      </c>
      <c r="H1650" s="302">
        <v>3</v>
      </c>
      <c r="I1650" s="303"/>
      <c r="J1650" s="304">
        <f>ROUND(I1650*H1650,2)</f>
        <v>0</v>
      </c>
      <c r="K1650" s="300" t="s">
        <v>21</v>
      </c>
      <c r="L1650" s="305"/>
      <c r="M1650" s="306" t="s">
        <v>21</v>
      </c>
      <c r="N1650" s="307" t="s">
        <v>47</v>
      </c>
      <c r="O1650" s="48"/>
      <c r="P1650" s="249">
        <f>O1650*H1650</f>
        <v>0</v>
      </c>
      <c r="Q1650" s="249">
        <v>0</v>
      </c>
      <c r="R1650" s="249">
        <f>Q1650*H1650</f>
        <v>0</v>
      </c>
      <c r="S1650" s="249">
        <v>0</v>
      </c>
      <c r="T1650" s="250">
        <f>S1650*H1650</f>
        <v>0</v>
      </c>
      <c r="AR1650" s="25" t="s">
        <v>818</v>
      </c>
      <c r="AT1650" s="25" t="s">
        <v>841</v>
      </c>
      <c r="AU1650" s="25" t="s">
        <v>394</v>
      </c>
      <c r="AY1650" s="25" t="s">
        <v>414</v>
      </c>
      <c r="BE1650" s="251">
        <f>IF(N1650="základní",J1650,0)</f>
        <v>0</v>
      </c>
      <c r="BF1650" s="251">
        <f>IF(N1650="snížená",J1650,0)</f>
        <v>0</v>
      </c>
      <c r="BG1650" s="251">
        <f>IF(N1650="zákl. přenesená",J1650,0)</f>
        <v>0</v>
      </c>
      <c r="BH1650" s="251">
        <f>IF(N1650="sníž. přenesená",J1650,0)</f>
        <v>0</v>
      </c>
      <c r="BI1650" s="251">
        <f>IF(N1650="nulová",J1650,0)</f>
        <v>0</v>
      </c>
      <c r="BJ1650" s="25" t="s">
        <v>83</v>
      </c>
      <c r="BK1650" s="251">
        <f>ROUND(I1650*H1650,2)</f>
        <v>0</v>
      </c>
      <c r="BL1650" s="25" t="s">
        <v>690</v>
      </c>
      <c r="BM1650" s="25" t="s">
        <v>8699</v>
      </c>
    </row>
    <row r="1651" s="1" customFormat="1" ht="16.5" customHeight="1">
      <c r="B1651" s="47"/>
      <c r="C1651" s="298" t="s">
        <v>8700</v>
      </c>
      <c r="D1651" s="298" t="s">
        <v>841</v>
      </c>
      <c r="E1651" s="299" t="s">
        <v>8701</v>
      </c>
      <c r="F1651" s="300" t="s">
        <v>8154</v>
      </c>
      <c r="G1651" s="301" t="s">
        <v>4084</v>
      </c>
      <c r="H1651" s="302">
        <v>3</v>
      </c>
      <c r="I1651" s="303"/>
      <c r="J1651" s="304">
        <f>ROUND(I1651*H1651,2)</f>
        <v>0</v>
      </c>
      <c r="K1651" s="300" t="s">
        <v>21</v>
      </c>
      <c r="L1651" s="305"/>
      <c r="M1651" s="306" t="s">
        <v>21</v>
      </c>
      <c r="N1651" s="307" t="s">
        <v>47</v>
      </c>
      <c r="O1651" s="48"/>
      <c r="P1651" s="249">
        <f>O1651*H1651</f>
        <v>0</v>
      </c>
      <c r="Q1651" s="249">
        <v>0</v>
      </c>
      <c r="R1651" s="249">
        <f>Q1651*H1651</f>
        <v>0</v>
      </c>
      <c r="S1651" s="249">
        <v>0</v>
      </c>
      <c r="T1651" s="250">
        <f>S1651*H1651</f>
        <v>0</v>
      </c>
      <c r="AR1651" s="25" t="s">
        <v>818</v>
      </c>
      <c r="AT1651" s="25" t="s">
        <v>841</v>
      </c>
      <c r="AU1651" s="25" t="s">
        <v>394</v>
      </c>
      <c r="AY1651" s="25" t="s">
        <v>414</v>
      </c>
      <c r="BE1651" s="251">
        <f>IF(N1651="základní",J1651,0)</f>
        <v>0</v>
      </c>
      <c r="BF1651" s="251">
        <f>IF(N1651="snížená",J1651,0)</f>
        <v>0</v>
      </c>
      <c r="BG1651" s="251">
        <f>IF(N1651="zákl. přenesená",J1651,0)</f>
        <v>0</v>
      </c>
      <c r="BH1651" s="251">
        <f>IF(N1651="sníž. přenesená",J1651,0)</f>
        <v>0</v>
      </c>
      <c r="BI1651" s="251">
        <f>IF(N1651="nulová",J1651,0)</f>
        <v>0</v>
      </c>
      <c r="BJ1651" s="25" t="s">
        <v>83</v>
      </c>
      <c r="BK1651" s="251">
        <f>ROUND(I1651*H1651,2)</f>
        <v>0</v>
      </c>
      <c r="BL1651" s="25" t="s">
        <v>690</v>
      </c>
      <c r="BM1651" s="25" t="s">
        <v>8702</v>
      </c>
    </row>
    <row r="1652" s="1" customFormat="1" ht="16.5" customHeight="1">
      <c r="B1652" s="47"/>
      <c r="C1652" s="298" t="s">
        <v>8703</v>
      </c>
      <c r="D1652" s="298" t="s">
        <v>841</v>
      </c>
      <c r="E1652" s="299" t="s">
        <v>8704</v>
      </c>
      <c r="F1652" s="300" t="s">
        <v>8157</v>
      </c>
      <c r="G1652" s="301" t="s">
        <v>4084</v>
      </c>
      <c r="H1652" s="302">
        <v>5</v>
      </c>
      <c r="I1652" s="303"/>
      <c r="J1652" s="304">
        <f>ROUND(I1652*H1652,2)</f>
        <v>0</v>
      </c>
      <c r="K1652" s="300" t="s">
        <v>21</v>
      </c>
      <c r="L1652" s="305"/>
      <c r="M1652" s="306" t="s">
        <v>21</v>
      </c>
      <c r="N1652" s="307" t="s">
        <v>47</v>
      </c>
      <c r="O1652" s="48"/>
      <c r="P1652" s="249">
        <f>O1652*H1652</f>
        <v>0</v>
      </c>
      <c r="Q1652" s="249">
        <v>0</v>
      </c>
      <c r="R1652" s="249">
        <f>Q1652*H1652</f>
        <v>0</v>
      </c>
      <c r="S1652" s="249">
        <v>0</v>
      </c>
      <c r="T1652" s="250">
        <f>S1652*H1652</f>
        <v>0</v>
      </c>
      <c r="AR1652" s="25" t="s">
        <v>818</v>
      </c>
      <c r="AT1652" s="25" t="s">
        <v>841</v>
      </c>
      <c r="AU1652" s="25" t="s">
        <v>394</v>
      </c>
      <c r="AY1652" s="25" t="s">
        <v>414</v>
      </c>
      <c r="BE1652" s="251">
        <f>IF(N1652="základní",J1652,0)</f>
        <v>0</v>
      </c>
      <c r="BF1652" s="251">
        <f>IF(N1652="snížená",J1652,0)</f>
        <v>0</v>
      </c>
      <c r="BG1652" s="251">
        <f>IF(N1652="zákl. přenesená",J1652,0)</f>
        <v>0</v>
      </c>
      <c r="BH1652" s="251">
        <f>IF(N1652="sníž. přenesená",J1652,0)</f>
        <v>0</v>
      </c>
      <c r="BI1652" s="251">
        <f>IF(N1652="nulová",J1652,0)</f>
        <v>0</v>
      </c>
      <c r="BJ1652" s="25" t="s">
        <v>83</v>
      </c>
      <c r="BK1652" s="251">
        <f>ROUND(I1652*H1652,2)</f>
        <v>0</v>
      </c>
      <c r="BL1652" s="25" t="s">
        <v>690</v>
      </c>
      <c r="BM1652" s="25" t="s">
        <v>8705</v>
      </c>
    </row>
    <row r="1653" s="1" customFormat="1" ht="16.5" customHeight="1">
      <c r="B1653" s="47"/>
      <c r="C1653" s="298" t="s">
        <v>8706</v>
      </c>
      <c r="D1653" s="298" t="s">
        <v>841</v>
      </c>
      <c r="E1653" s="299" t="s">
        <v>8707</v>
      </c>
      <c r="F1653" s="300" t="s">
        <v>8166</v>
      </c>
      <c r="G1653" s="301" t="s">
        <v>4084</v>
      </c>
      <c r="H1653" s="302">
        <v>1</v>
      </c>
      <c r="I1653" s="303"/>
      <c r="J1653" s="304">
        <f>ROUND(I1653*H1653,2)</f>
        <v>0</v>
      </c>
      <c r="K1653" s="300" t="s">
        <v>21</v>
      </c>
      <c r="L1653" s="305"/>
      <c r="M1653" s="306" t="s">
        <v>21</v>
      </c>
      <c r="N1653" s="307" t="s">
        <v>47</v>
      </c>
      <c r="O1653" s="48"/>
      <c r="P1653" s="249">
        <f>O1653*H1653</f>
        <v>0</v>
      </c>
      <c r="Q1653" s="249">
        <v>0</v>
      </c>
      <c r="R1653" s="249">
        <f>Q1653*H1653</f>
        <v>0</v>
      </c>
      <c r="S1653" s="249">
        <v>0</v>
      </c>
      <c r="T1653" s="250">
        <f>S1653*H1653</f>
        <v>0</v>
      </c>
      <c r="AR1653" s="25" t="s">
        <v>818</v>
      </c>
      <c r="AT1653" s="25" t="s">
        <v>841</v>
      </c>
      <c r="AU1653" s="25" t="s">
        <v>394</v>
      </c>
      <c r="AY1653" s="25" t="s">
        <v>414</v>
      </c>
      <c r="BE1653" s="251">
        <f>IF(N1653="základní",J1653,0)</f>
        <v>0</v>
      </c>
      <c r="BF1653" s="251">
        <f>IF(N1653="snížená",J1653,0)</f>
        <v>0</v>
      </c>
      <c r="BG1653" s="251">
        <f>IF(N1653="zákl. přenesená",J1653,0)</f>
        <v>0</v>
      </c>
      <c r="BH1653" s="251">
        <f>IF(N1653="sníž. přenesená",J1653,0)</f>
        <v>0</v>
      </c>
      <c r="BI1653" s="251">
        <f>IF(N1653="nulová",J1653,0)</f>
        <v>0</v>
      </c>
      <c r="BJ1653" s="25" t="s">
        <v>83</v>
      </c>
      <c r="BK1653" s="251">
        <f>ROUND(I1653*H1653,2)</f>
        <v>0</v>
      </c>
      <c r="BL1653" s="25" t="s">
        <v>690</v>
      </c>
      <c r="BM1653" s="25" t="s">
        <v>8708</v>
      </c>
    </row>
    <row r="1654" s="1" customFormat="1" ht="16.5" customHeight="1">
      <c r="B1654" s="47"/>
      <c r="C1654" s="298" t="s">
        <v>7427</v>
      </c>
      <c r="D1654" s="298" t="s">
        <v>841</v>
      </c>
      <c r="E1654" s="299" t="s">
        <v>8709</v>
      </c>
      <c r="F1654" s="300" t="s">
        <v>8169</v>
      </c>
      <c r="G1654" s="301" t="s">
        <v>4084</v>
      </c>
      <c r="H1654" s="302">
        <v>5</v>
      </c>
      <c r="I1654" s="303"/>
      <c r="J1654" s="304">
        <f>ROUND(I1654*H1654,2)</f>
        <v>0</v>
      </c>
      <c r="K1654" s="300" t="s">
        <v>21</v>
      </c>
      <c r="L1654" s="305"/>
      <c r="M1654" s="306" t="s">
        <v>21</v>
      </c>
      <c r="N1654" s="307" t="s">
        <v>47</v>
      </c>
      <c r="O1654" s="48"/>
      <c r="P1654" s="249">
        <f>O1654*H1654</f>
        <v>0</v>
      </c>
      <c r="Q1654" s="249">
        <v>0</v>
      </c>
      <c r="R1654" s="249">
        <f>Q1654*H1654</f>
        <v>0</v>
      </c>
      <c r="S1654" s="249">
        <v>0</v>
      </c>
      <c r="T1654" s="250">
        <f>S1654*H1654</f>
        <v>0</v>
      </c>
      <c r="AR1654" s="25" t="s">
        <v>818</v>
      </c>
      <c r="AT1654" s="25" t="s">
        <v>841</v>
      </c>
      <c r="AU1654" s="25" t="s">
        <v>394</v>
      </c>
      <c r="AY1654" s="25" t="s">
        <v>414</v>
      </c>
      <c r="BE1654" s="251">
        <f>IF(N1654="základní",J1654,0)</f>
        <v>0</v>
      </c>
      <c r="BF1654" s="251">
        <f>IF(N1654="snížená",J1654,0)</f>
        <v>0</v>
      </c>
      <c r="BG1654" s="251">
        <f>IF(N1654="zákl. přenesená",J1654,0)</f>
        <v>0</v>
      </c>
      <c r="BH1654" s="251">
        <f>IF(N1654="sníž. přenesená",J1654,0)</f>
        <v>0</v>
      </c>
      <c r="BI1654" s="251">
        <f>IF(N1654="nulová",J1654,0)</f>
        <v>0</v>
      </c>
      <c r="BJ1654" s="25" t="s">
        <v>83</v>
      </c>
      <c r="BK1654" s="251">
        <f>ROUND(I1654*H1654,2)</f>
        <v>0</v>
      </c>
      <c r="BL1654" s="25" t="s">
        <v>690</v>
      </c>
      <c r="BM1654" s="25" t="s">
        <v>8710</v>
      </c>
    </row>
    <row r="1655" s="1" customFormat="1" ht="16.5" customHeight="1">
      <c r="B1655" s="47"/>
      <c r="C1655" s="298" t="s">
        <v>8711</v>
      </c>
      <c r="D1655" s="298" t="s">
        <v>841</v>
      </c>
      <c r="E1655" s="299" t="s">
        <v>8712</v>
      </c>
      <c r="F1655" s="300" t="s">
        <v>8172</v>
      </c>
      <c r="G1655" s="301" t="s">
        <v>4084</v>
      </c>
      <c r="H1655" s="302">
        <v>1</v>
      </c>
      <c r="I1655" s="303"/>
      <c r="J1655" s="304">
        <f>ROUND(I1655*H1655,2)</f>
        <v>0</v>
      </c>
      <c r="K1655" s="300" t="s">
        <v>21</v>
      </c>
      <c r="L1655" s="305"/>
      <c r="M1655" s="306" t="s">
        <v>21</v>
      </c>
      <c r="N1655" s="307" t="s">
        <v>47</v>
      </c>
      <c r="O1655" s="48"/>
      <c r="P1655" s="249">
        <f>O1655*H1655</f>
        <v>0</v>
      </c>
      <c r="Q1655" s="249">
        <v>0</v>
      </c>
      <c r="R1655" s="249">
        <f>Q1655*H1655</f>
        <v>0</v>
      </c>
      <c r="S1655" s="249">
        <v>0</v>
      </c>
      <c r="T1655" s="250">
        <f>S1655*H1655</f>
        <v>0</v>
      </c>
      <c r="AR1655" s="25" t="s">
        <v>818</v>
      </c>
      <c r="AT1655" s="25" t="s">
        <v>841</v>
      </c>
      <c r="AU1655" s="25" t="s">
        <v>394</v>
      </c>
      <c r="AY1655" s="25" t="s">
        <v>414</v>
      </c>
      <c r="BE1655" s="251">
        <f>IF(N1655="základní",J1655,0)</f>
        <v>0</v>
      </c>
      <c r="BF1655" s="251">
        <f>IF(N1655="snížená",J1655,0)</f>
        <v>0</v>
      </c>
      <c r="BG1655" s="251">
        <f>IF(N1655="zákl. přenesená",J1655,0)</f>
        <v>0</v>
      </c>
      <c r="BH1655" s="251">
        <f>IF(N1655="sníž. přenesená",J1655,0)</f>
        <v>0</v>
      </c>
      <c r="BI1655" s="251">
        <f>IF(N1655="nulová",J1655,0)</f>
        <v>0</v>
      </c>
      <c r="BJ1655" s="25" t="s">
        <v>83</v>
      </c>
      <c r="BK1655" s="251">
        <f>ROUND(I1655*H1655,2)</f>
        <v>0</v>
      </c>
      <c r="BL1655" s="25" t="s">
        <v>690</v>
      </c>
      <c r="BM1655" s="25" t="s">
        <v>8713</v>
      </c>
    </row>
    <row r="1656" s="1" customFormat="1" ht="16.5" customHeight="1">
      <c r="B1656" s="47"/>
      <c r="C1656" s="298" t="s">
        <v>8714</v>
      </c>
      <c r="D1656" s="298" t="s">
        <v>841</v>
      </c>
      <c r="E1656" s="299" t="s">
        <v>8715</v>
      </c>
      <c r="F1656" s="300" t="s">
        <v>8089</v>
      </c>
      <c r="G1656" s="301" t="s">
        <v>4084</v>
      </c>
      <c r="H1656" s="302">
        <v>49</v>
      </c>
      <c r="I1656" s="303"/>
      <c r="J1656" s="304">
        <f>ROUND(I1656*H1656,2)</f>
        <v>0</v>
      </c>
      <c r="K1656" s="300" t="s">
        <v>21</v>
      </c>
      <c r="L1656" s="305"/>
      <c r="M1656" s="306" t="s">
        <v>21</v>
      </c>
      <c r="N1656" s="307" t="s">
        <v>47</v>
      </c>
      <c r="O1656" s="48"/>
      <c r="P1656" s="249">
        <f>O1656*H1656</f>
        <v>0</v>
      </c>
      <c r="Q1656" s="249">
        <v>0</v>
      </c>
      <c r="R1656" s="249">
        <f>Q1656*H1656</f>
        <v>0</v>
      </c>
      <c r="S1656" s="249">
        <v>0</v>
      </c>
      <c r="T1656" s="250">
        <f>S1656*H1656</f>
        <v>0</v>
      </c>
      <c r="AR1656" s="25" t="s">
        <v>818</v>
      </c>
      <c r="AT1656" s="25" t="s">
        <v>841</v>
      </c>
      <c r="AU1656" s="25" t="s">
        <v>394</v>
      </c>
      <c r="AY1656" s="25" t="s">
        <v>414</v>
      </c>
      <c r="BE1656" s="251">
        <f>IF(N1656="základní",J1656,0)</f>
        <v>0</v>
      </c>
      <c r="BF1656" s="251">
        <f>IF(N1656="snížená",J1656,0)</f>
        <v>0</v>
      </c>
      <c r="BG1656" s="251">
        <f>IF(N1656="zákl. přenesená",J1656,0)</f>
        <v>0</v>
      </c>
      <c r="BH1656" s="251">
        <f>IF(N1656="sníž. přenesená",J1656,0)</f>
        <v>0</v>
      </c>
      <c r="BI1656" s="251">
        <f>IF(N1656="nulová",J1656,0)</f>
        <v>0</v>
      </c>
      <c r="BJ1656" s="25" t="s">
        <v>83</v>
      </c>
      <c r="BK1656" s="251">
        <f>ROUND(I1656*H1656,2)</f>
        <v>0</v>
      </c>
      <c r="BL1656" s="25" t="s">
        <v>690</v>
      </c>
      <c r="BM1656" s="25" t="s">
        <v>8716</v>
      </c>
    </row>
    <row r="1657" s="1" customFormat="1" ht="16.5" customHeight="1">
      <c r="B1657" s="47"/>
      <c r="C1657" s="298" t="s">
        <v>8717</v>
      </c>
      <c r="D1657" s="298" t="s">
        <v>841</v>
      </c>
      <c r="E1657" s="299" t="s">
        <v>8718</v>
      </c>
      <c r="F1657" s="300" t="s">
        <v>8092</v>
      </c>
      <c r="G1657" s="301" t="s">
        <v>4084</v>
      </c>
      <c r="H1657" s="302">
        <v>12</v>
      </c>
      <c r="I1657" s="303"/>
      <c r="J1657" s="304">
        <f>ROUND(I1657*H1657,2)</f>
        <v>0</v>
      </c>
      <c r="K1657" s="300" t="s">
        <v>21</v>
      </c>
      <c r="L1657" s="305"/>
      <c r="M1657" s="306" t="s">
        <v>21</v>
      </c>
      <c r="N1657" s="307" t="s">
        <v>47</v>
      </c>
      <c r="O1657" s="48"/>
      <c r="P1657" s="249">
        <f>O1657*H1657</f>
        <v>0</v>
      </c>
      <c r="Q1657" s="249">
        <v>0</v>
      </c>
      <c r="R1657" s="249">
        <f>Q1657*H1657</f>
        <v>0</v>
      </c>
      <c r="S1657" s="249">
        <v>0</v>
      </c>
      <c r="T1657" s="250">
        <f>S1657*H1657</f>
        <v>0</v>
      </c>
      <c r="AR1657" s="25" t="s">
        <v>818</v>
      </c>
      <c r="AT1657" s="25" t="s">
        <v>841</v>
      </c>
      <c r="AU1657" s="25" t="s">
        <v>394</v>
      </c>
      <c r="AY1657" s="25" t="s">
        <v>414</v>
      </c>
      <c r="BE1657" s="251">
        <f>IF(N1657="základní",J1657,0)</f>
        <v>0</v>
      </c>
      <c r="BF1657" s="251">
        <f>IF(N1657="snížená",J1657,0)</f>
        <v>0</v>
      </c>
      <c r="BG1657" s="251">
        <f>IF(N1657="zákl. přenesená",J1657,0)</f>
        <v>0</v>
      </c>
      <c r="BH1657" s="251">
        <f>IF(N1657="sníž. přenesená",J1657,0)</f>
        <v>0</v>
      </c>
      <c r="BI1657" s="251">
        <f>IF(N1657="nulová",J1657,0)</f>
        <v>0</v>
      </c>
      <c r="BJ1657" s="25" t="s">
        <v>83</v>
      </c>
      <c r="BK1657" s="251">
        <f>ROUND(I1657*H1657,2)</f>
        <v>0</v>
      </c>
      <c r="BL1657" s="25" t="s">
        <v>690</v>
      </c>
      <c r="BM1657" s="25" t="s">
        <v>8719</v>
      </c>
    </row>
    <row r="1658" s="1" customFormat="1" ht="16.5" customHeight="1">
      <c r="B1658" s="47"/>
      <c r="C1658" s="298" t="s">
        <v>8720</v>
      </c>
      <c r="D1658" s="298" t="s">
        <v>841</v>
      </c>
      <c r="E1658" s="299" t="s">
        <v>8721</v>
      </c>
      <c r="F1658" s="300" t="s">
        <v>8095</v>
      </c>
      <c r="G1658" s="301" t="s">
        <v>4084</v>
      </c>
      <c r="H1658" s="302">
        <v>3</v>
      </c>
      <c r="I1658" s="303"/>
      <c r="J1658" s="304">
        <f>ROUND(I1658*H1658,2)</f>
        <v>0</v>
      </c>
      <c r="K1658" s="300" t="s">
        <v>21</v>
      </c>
      <c r="L1658" s="305"/>
      <c r="M1658" s="306" t="s">
        <v>21</v>
      </c>
      <c r="N1658" s="307" t="s">
        <v>47</v>
      </c>
      <c r="O1658" s="48"/>
      <c r="P1658" s="249">
        <f>O1658*H1658</f>
        <v>0</v>
      </c>
      <c r="Q1658" s="249">
        <v>0</v>
      </c>
      <c r="R1658" s="249">
        <f>Q1658*H1658</f>
        <v>0</v>
      </c>
      <c r="S1658" s="249">
        <v>0</v>
      </c>
      <c r="T1658" s="250">
        <f>S1658*H1658</f>
        <v>0</v>
      </c>
      <c r="AR1658" s="25" t="s">
        <v>818</v>
      </c>
      <c r="AT1658" s="25" t="s">
        <v>841</v>
      </c>
      <c r="AU1658" s="25" t="s">
        <v>394</v>
      </c>
      <c r="AY1658" s="25" t="s">
        <v>414</v>
      </c>
      <c r="BE1658" s="251">
        <f>IF(N1658="základní",J1658,0)</f>
        <v>0</v>
      </c>
      <c r="BF1658" s="251">
        <f>IF(N1658="snížená",J1658,0)</f>
        <v>0</v>
      </c>
      <c r="BG1658" s="251">
        <f>IF(N1658="zákl. přenesená",J1658,0)</f>
        <v>0</v>
      </c>
      <c r="BH1658" s="251">
        <f>IF(N1658="sníž. přenesená",J1658,0)</f>
        <v>0</v>
      </c>
      <c r="BI1658" s="251">
        <f>IF(N1658="nulová",J1658,0)</f>
        <v>0</v>
      </c>
      <c r="BJ1658" s="25" t="s">
        <v>83</v>
      </c>
      <c r="BK1658" s="251">
        <f>ROUND(I1658*H1658,2)</f>
        <v>0</v>
      </c>
      <c r="BL1658" s="25" t="s">
        <v>690</v>
      </c>
      <c r="BM1658" s="25" t="s">
        <v>8722</v>
      </c>
    </row>
    <row r="1659" s="1" customFormat="1" ht="16.5" customHeight="1">
      <c r="B1659" s="47"/>
      <c r="C1659" s="298" t="s">
        <v>8723</v>
      </c>
      <c r="D1659" s="298" t="s">
        <v>841</v>
      </c>
      <c r="E1659" s="299" t="s">
        <v>8724</v>
      </c>
      <c r="F1659" s="300" t="s">
        <v>8098</v>
      </c>
      <c r="G1659" s="301" t="s">
        <v>4084</v>
      </c>
      <c r="H1659" s="302">
        <v>12</v>
      </c>
      <c r="I1659" s="303"/>
      <c r="J1659" s="304">
        <f>ROUND(I1659*H1659,2)</f>
        <v>0</v>
      </c>
      <c r="K1659" s="300" t="s">
        <v>21</v>
      </c>
      <c r="L1659" s="305"/>
      <c r="M1659" s="306" t="s">
        <v>21</v>
      </c>
      <c r="N1659" s="307" t="s">
        <v>47</v>
      </c>
      <c r="O1659" s="48"/>
      <c r="P1659" s="249">
        <f>O1659*H1659</f>
        <v>0</v>
      </c>
      <c r="Q1659" s="249">
        <v>0</v>
      </c>
      <c r="R1659" s="249">
        <f>Q1659*H1659</f>
        <v>0</v>
      </c>
      <c r="S1659" s="249">
        <v>0</v>
      </c>
      <c r="T1659" s="250">
        <f>S1659*H1659</f>
        <v>0</v>
      </c>
      <c r="AR1659" s="25" t="s">
        <v>818</v>
      </c>
      <c r="AT1659" s="25" t="s">
        <v>841</v>
      </c>
      <c r="AU1659" s="25" t="s">
        <v>394</v>
      </c>
      <c r="AY1659" s="25" t="s">
        <v>414</v>
      </c>
      <c r="BE1659" s="251">
        <f>IF(N1659="základní",J1659,0)</f>
        <v>0</v>
      </c>
      <c r="BF1659" s="251">
        <f>IF(N1659="snížená",J1659,0)</f>
        <v>0</v>
      </c>
      <c r="BG1659" s="251">
        <f>IF(N1659="zákl. přenesená",J1659,0)</f>
        <v>0</v>
      </c>
      <c r="BH1659" s="251">
        <f>IF(N1659="sníž. přenesená",J1659,0)</f>
        <v>0</v>
      </c>
      <c r="BI1659" s="251">
        <f>IF(N1659="nulová",J1659,0)</f>
        <v>0</v>
      </c>
      <c r="BJ1659" s="25" t="s">
        <v>83</v>
      </c>
      <c r="BK1659" s="251">
        <f>ROUND(I1659*H1659,2)</f>
        <v>0</v>
      </c>
      <c r="BL1659" s="25" t="s">
        <v>690</v>
      </c>
      <c r="BM1659" s="25" t="s">
        <v>8725</v>
      </c>
    </row>
    <row r="1660" s="1" customFormat="1" ht="16.5" customHeight="1">
      <c r="B1660" s="47"/>
      <c r="C1660" s="298" t="s">
        <v>8726</v>
      </c>
      <c r="D1660" s="298" t="s">
        <v>841</v>
      </c>
      <c r="E1660" s="299" t="s">
        <v>8727</v>
      </c>
      <c r="F1660" s="300" t="s">
        <v>8104</v>
      </c>
      <c r="G1660" s="301" t="s">
        <v>4084</v>
      </c>
      <c r="H1660" s="302">
        <v>6</v>
      </c>
      <c r="I1660" s="303"/>
      <c r="J1660" s="304">
        <f>ROUND(I1660*H1660,2)</f>
        <v>0</v>
      </c>
      <c r="K1660" s="300" t="s">
        <v>21</v>
      </c>
      <c r="L1660" s="305"/>
      <c r="M1660" s="306" t="s">
        <v>21</v>
      </c>
      <c r="N1660" s="307" t="s">
        <v>47</v>
      </c>
      <c r="O1660" s="48"/>
      <c r="P1660" s="249">
        <f>O1660*H1660</f>
        <v>0</v>
      </c>
      <c r="Q1660" s="249">
        <v>0</v>
      </c>
      <c r="R1660" s="249">
        <f>Q1660*H1660</f>
        <v>0</v>
      </c>
      <c r="S1660" s="249">
        <v>0</v>
      </c>
      <c r="T1660" s="250">
        <f>S1660*H1660</f>
        <v>0</v>
      </c>
      <c r="AR1660" s="25" t="s">
        <v>818</v>
      </c>
      <c r="AT1660" s="25" t="s">
        <v>841</v>
      </c>
      <c r="AU1660" s="25" t="s">
        <v>394</v>
      </c>
      <c r="AY1660" s="25" t="s">
        <v>414</v>
      </c>
      <c r="BE1660" s="251">
        <f>IF(N1660="základní",J1660,0)</f>
        <v>0</v>
      </c>
      <c r="BF1660" s="251">
        <f>IF(N1660="snížená",J1660,0)</f>
        <v>0</v>
      </c>
      <c r="BG1660" s="251">
        <f>IF(N1660="zákl. přenesená",J1660,0)</f>
        <v>0</v>
      </c>
      <c r="BH1660" s="251">
        <f>IF(N1660="sníž. přenesená",J1660,0)</f>
        <v>0</v>
      </c>
      <c r="BI1660" s="251">
        <f>IF(N1660="nulová",J1660,0)</f>
        <v>0</v>
      </c>
      <c r="BJ1660" s="25" t="s">
        <v>83</v>
      </c>
      <c r="BK1660" s="251">
        <f>ROUND(I1660*H1660,2)</f>
        <v>0</v>
      </c>
      <c r="BL1660" s="25" t="s">
        <v>690</v>
      </c>
      <c r="BM1660" s="25" t="s">
        <v>8728</v>
      </c>
    </row>
    <row r="1661" s="1" customFormat="1" ht="16.5" customHeight="1">
      <c r="B1661" s="47"/>
      <c r="C1661" s="298" t="s">
        <v>8729</v>
      </c>
      <c r="D1661" s="298" t="s">
        <v>841</v>
      </c>
      <c r="E1661" s="299" t="s">
        <v>8730</v>
      </c>
      <c r="F1661" s="300" t="s">
        <v>8110</v>
      </c>
      <c r="G1661" s="301" t="s">
        <v>4084</v>
      </c>
      <c r="H1661" s="302">
        <v>28</v>
      </c>
      <c r="I1661" s="303"/>
      <c r="J1661" s="304">
        <f>ROUND(I1661*H1661,2)</f>
        <v>0</v>
      </c>
      <c r="K1661" s="300" t="s">
        <v>21</v>
      </c>
      <c r="L1661" s="305"/>
      <c r="M1661" s="306" t="s">
        <v>21</v>
      </c>
      <c r="N1661" s="307" t="s">
        <v>47</v>
      </c>
      <c r="O1661" s="48"/>
      <c r="P1661" s="249">
        <f>O1661*H1661</f>
        <v>0</v>
      </c>
      <c r="Q1661" s="249">
        <v>0</v>
      </c>
      <c r="R1661" s="249">
        <f>Q1661*H1661</f>
        <v>0</v>
      </c>
      <c r="S1661" s="249">
        <v>0</v>
      </c>
      <c r="T1661" s="250">
        <f>S1661*H1661</f>
        <v>0</v>
      </c>
      <c r="AR1661" s="25" t="s">
        <v>818</v>
      </c>
      <c r="AT1661" s="25" t="s">
        <v>841</v>
      </c>
      <c r="AU1661" s="25" t="s">
        <v>394</v>
      </c>
      <c r="AY1661" s="25" t="s">
        <v>414</v>
      </c>
      <c r="BE1661" s="251">
        <f>IF(N1661="základní",J1661,0)</f>
        <v>0</v>
      </c>
      <c r="BF1661" s="251">
        <f>IF(N1661="snížená",J1661,0)</f>
        <v>0</v>
      </c>
      <c r="BG1661" s="251">
        <f>IF(N1661="zákl. přenesená",J1661,0)</f>
        <v>0</v>
      </c>
      <c r="BH1661" s="251">
        <f>IF(N1661="sníž. přenesená",J1661,0)</f>
        <v>0</v>
      </c>
      <c r="BI1661" s="251">
        <f>IF(N1661="nulová",J1661,0)</f>
        <v>0</v>
      </c>
      <c r="BJ1661" s="25" t="s">
        <v>83</v>
      </c>
      <c r="BK1661" s="251">
        <f>ROUND(I1661*H1661,2)</f>
        <v>0</v>
      </c>
      <c r="BL1661" s="25" t="s">
        <v>690</v>
      </c>
      <c r="BM1661" s="25" t="s">
        <v>8731</v>
      </c>
    </row>
    <row r="1662" s="1" customFormat="1" ht="16.5" customHeight="1">
      <c r="B1662" s="47"/>
      <c r="C1662" s="298" t="s">
        <v>8732</v>
      </c>
      <c r="D1662" s="298" t="s">
        <v>841</v>
      </c>
      <c r="E1662" s="299" t="s">
        <v>8733</v>
      </c>
      <c r="F1662" s="300" t="s">
        <v>8734</v>
      </c>
      <c r="G1662" s="301" t="s">
        <v>4084</v>
      </c>
      <c r="H1662" s="302">
        <v>4</v>
      </c>
      <c r="I1662" s="303"/>
      <c r="J1662" s="304">
        <f>ROUND(I1662*H1662,2)</f>
        <v>0</v>
      </c>
      <c r="K1662" s="300" t="s">
        <v>21</v>
      </c>
      <c r="L1662" s="305"/>
      <c r="M1662" s="306" t="s">
        <v>21</v>
      </c>
      <c r="N1662" s="307" t="s">
        <v>47</v>
      </c>
      <c r="O1662" s="48"/>
      <c r="P1662" s="249">
        <f>O1662*H1662</f>
        <v>0</v>
      </c>
      <c r="Q1662" s="249">
        <v>0</v>
      </c>
      <c r="R1662" s="249">
        <f>Q1662*H1662</f>
        <v>0</v>
      </c>
      <c r="S1662" s="249">
        <v>0</v>
      </c>
      <c r="T1662" s="250">
        <f>S1662*H1662</f>
        <v>0</v>
      </c>
      <c r="AR1662" s="25" t="s">
        <v>818</v>
      </c>
      <c r="AT1662" s="25" t="s">
        <v>841</v>
      </c>
      <c r="AU1662" s="25" t="s">
        <v>394</v>
      </c>
      <c r="AY1662" s="25" t="s">
        <v>414</v>
      </c>
      <c r="BE1662" s="251">
        <f>IF(N1662="základní",J1662,0)</f>
        <v>0</v>
      </c>
      <c r="BF1662" s="251">
        <f>IF(N1662="snížená",J1662,0)</f>
        <v>0</v>
      </c>
      <c r="BG1662" s="251">
        <f>IF(N1662="zákl. přenesená",J1662,0)</f>
        <v>0</v>
      </c>
      <c r="BH1662" s="251">
        <f>IF(N1662="sníž. přenesená",J1662,0)</f>
        <v>0</v>
      </c>
      <c r="BI1662" s="251">
        <f>IF(N1662="nulová",J1662,0)</f>
        <v>0</v>
      </c>
      <c r="BJ1662" s="25" t="s">
        <v>83</v>
      </c>
      <c r="BK1662" s="251">
        <f>ROUND(I1662*H1662,2)</f>
        <v>0</v>
      </c>
      <c r="BL1662" s="25" t="s">
        <v>690</v>
      </c>
      <c r="BM1662" s="25" t="s">
        <v>8735</v>
      </c>
    </row>
    <row r="1663" s="11" customFormat="1" ht="22.32" customHeight="1">
      <c r="B1663" s="224"/>
      <c r="C1663" s="225"/>
      <c r="D1663" s="226" t="s">
        <v>75</v>
      </c>
      <c r="E1663" s="238" t="s">
        <v>8736</v>
      </c>
      <c r="F1663" s="238" t="s">
        <v>8737</v>
      </c>
      <c r="G1663" s="225"/>
      <c r="H1663" s="225"/>
      <c r="I1663" s="228"/>
      <c r="J1663" s="239">
        <f>BK1663</f>
        <v>0</v>
      </c>
      <c r="K1663" s="225"/>
      <c r="L1663" s="230"/>
      <c r="M1663" s="231"/>
      <c r="N1663" s="232"/>
      <c r="O1663" s="232"/>
      <c r="P1663" s="233">
        <f>SUM(P1664:P1690)</f>
        <v>0</v>
      </c>
      <c r="Q1663" s="232"/>
      <c r="R1663" s="233">
        <f>SUM(R1664:R1690)</f>
        <v>0</v>
      </c>
      <c r="S1663" s="232"/>
      <c r="T1663" s="234">
        <f>SUM(T1664:T1690)</f>
        <v>0</v>
      </c>
      <c r="AR1663" s="235" t="s">
        <v>86</v>
      </c>
      <c r="AT1663" s="236" t="s">
        <v>75</v>
      </c>
      <c r="AU1663" s="236" t="s">
        <v>86</v>
      </c>
      <c r="AY1663" s="235" t="s">
        <v>414</v>
      </c>
      <c r="BK1663" s="237">
        <f>SUM(BK1664:BK1690)</f>
        <v>0</v>
      </c>
    </row>
    <row r="1664" s="1" customFormat="1" ht="25.5" customHeight="1">
      <c r="B1664" s="47"/>
      <c r="C1664" s="298" t="s">
        <v>8738</v>
      </c>
      <c r="D1664" s="298" t="s">
        <v>841</v>
      </c>
      <c r="E1664" s="299" t="s">
        <v>8739</v>
      </c>
      <c r="F1664" s="300" t="s">
        <v>8115</v>
      </c>
      <c r="G1664" s="301" t="s">
        <v>4084</v>
      </c>
      <c r="H1664" s="302">
        <v>1</v>
      </c>
      <c r="I1664" s="303"/>
      <c r="J1664" s="304">
        <f>ROUND(I1664*H1664,2)</f>
        <v>0</v>
      </c>
      <c r="K1664" s="300" t="s">
        <v>21</v>
      </c>
      <c r="L1664" s="305"/>
      <c r="M1664" s="306" t="s">
        <v>21</v>
      </c>
      <c r="N1664" s="307" t="s">
        <v>47</v>
      </c>
      <c r="O1664" s="48"/>
      <c r="P1664" s="249">
        <f>O1664*H1664</f>
        <v>0</v>
      </c>
      <c r="Q1664" s="249">
        <v>0</v>
      </c>
      <c r="R1664" s="249">
        <f>Q1664*H1664</f>
        <v>0</v>
      </c>
      <c r="S1664" s="249">
        <v>0</v>
      </c>
      <c r="T1664" s="250">
        <f>S1664*H1664</f>
        <v>0</v>
      </c>
      <c r="AR1664" s="25" t="s">
        <v>818</v>
      </c>
      <c r="AT1664" s="25" t="s">
        <v>841</v>
      </c>
      <c r="AU1664" s="25" t="s">
        <v>394</v>
      </c>
      <c r="AY1664" s="25" t="s">
        <v>414</v>
      </c>
      <c r="BE1664" s="251">
        <f>IF(N1664="základní",J1664,0)</f>
        <v>0</v>
      </c>
      <c r="BF1664" s="251">
        <f>IF(N1664="snížená",J1664,0)</f>
        <v>0</v>
      </c>
      <c r="BG1664" s="251">
        <f>IF(N1664="zákl. přenesená",J1664,0)</f>
        <v>0</v>
      </c>
      <c r="BH1664" s="251">
        <f>IF(N1664="sníž. přenesená",J1664,0)</f>
        <v>0</v>
      </c>
      <c r="BI1664" s="251">
        <f>IF(N1664="nulová",J1664,0)</f>
        <v>0</v>
      </c>
      <c r="BJ1664" s="25" t="s">
        <v>83</v>
      </c>
      <c r="BK1664" s="251">
        <f>ROUND(I1664*H1664,2)</f>
        <v>0</v>
      </c>
      <c r="BL1664" s="25" t="s">
        <v>690</v>
      </c>
      <c r="BM1664" s="25" t="s">
        <v>8740</v>
      </c>
    </row>
    <row r="1665" s="1" customFormat="1" ht="16.5" customHeight="1">
      <c r="B1665" s="47"/>
      <c r="C1665" s="298" t="s">
        <v>8741</v>
      </c>
      <c r="D1665" s="298" t="s">
        <v>841</v>
      </c>
      <c r="E1665" s="299" t="s">
        <v>8742</v>
      </c>
      <c r="F1665" s="300" t="s">
        <v>7971</v>
      </c>
      <c r="G1665" s="301" t="s">
        <v>4084</v>
      </c>
      <c r="H1665" s="302">
        <v>1</v>
      </c>
      <c r="I1665" s="303"/>
      <c r="J1665" s="304">
        <f>ROUND(I1665*H1665,2)</f>
        <v>0</v>
      </c>
      <c r="K1665" s="300" t="s">
        <v>21</v>
      </c>
      <c r="L1665" s="305"/>
      <c r="M1665" s="306" t="s">
        <v>21</v>
      </c>
      <c r="N1665" s="307" t="s">
        <v>47</v>
      </c>
      <c r="O1665" s="48"/>
      <c r="P1665" s="249">
        <f>O1665*H1665</f>
        <v>0</v>
      </c>
      <c r="Q1665" s="249">
        <v>0</v>
      </c>
      <c r="R1665" s="249">
        <f>Q1665*H1665</f>
        <v>0</v>
      </c>
      <c r="S1665" s="249">
        <v>0</v>
      </c>
      <c r="T1665" s="250">
        <f>S1665*H1665</f>
        <v>0</v>
      </c>
      <c r="AR1665" s="25" t="s">
        <v>818</v>
      </c>
      <c r="AT1665" s="25" t="s">
        <v>841</v>
      </c>
      <c r="AU1665" s="25" t="s">
        <v>394</v>
      </c>
      <c r="AY1665" s="25" t="s">
        <v>414</v>
      </c>
      <c r="BE1665" s="251">
        <f>IF(N1665="základní",J1665,0)</f>
        <v>0</v>
      </c>
      <c r="BF1665" s="251">
        <f>IF(N1665="snížená",J1665,0)</f>
        <v>0</v>
      </c>
      <c r="BG1665" s="251">
        <f>IF(N1665="zákl. přenesená",J1665,0)</f>
        <v>0</v>
      </c>
      <c r="BH1665" s="251">
        <f>IF(N1665="sníž. přenesená",J1665,0)</f>
        <v>0</v>
      </c>
      <c r="BI1665" s="251">
        <f>IF(N1665="nulová",J1665,0)</f>
        <v>0</v>
      </c>
      <c r="BJ1665" s="25" t="s">
        <v>83</v>
      </c>
      <c r="BK1665" s="251">
        <f>ROUND(I1665*H1665,2)</f>
        <v>0</v>
      </c>
      <c r="BL1665" s="25" t="s">
        <v>690</v>
      </c>
      <c r="BM1665" s="25" t="s">
        <v>8743</v>
      </c>
    </row>
    <row r="1666" s="1" customFormat="1" ht="16.5" customHeight="1">
      <c r="B1666" s="47"/>
      <c r="C1666" s="298" t="s">
        <v>8744</v>
      </c>
      <c r="D1666" s="298" t="s">
        <v>841</v>
      </c>
      <c r="E1666" s="299" t="s">
        <v>8745</v>
      </c>
      <c r="F1666" s="300" t="s">
        <v>7974</v>
      </c>
      <c r="G1666" s="301" t="s">
        <v>4084</v>
      </c>
      <c r="H1666" s="302">
        <v>1</v>
      </c>
      <c r="I1666" s="303"/>
      <c r="J1666" s="304">
        <f>ROUND(I1666*H1666,2)</f>
        <v>0</v>
      </c>
      <c r="K1666" s="300" t="s">
        <v>21</v>
      </c>
      <c r="L1666" s="305"/>
      <c r="M1666" s="306" t="s">
        <v>21</v>
      </c>
      <c r="N1666" s="307" t="s">
        <v>47</v>
      </c>
      <c r="O1666" s="48"/>
      <c r="P1666" s="249">
        <f>O1666*H1666</f>
        <v>0</v>
      </c>
      <c r="Q1666" s="249">
        <v>0</v>
      </c>
      <c r="R1666" s="249">
        <f>Q1666*H1666</f>
        <v>0</v>
      </c>
      <c r="S1666" s="249">
        <v>0</v>
      </c>
      <c r="T1666" s="250">
        <f>S1666*H1666</f>
        <v>0</v>
      </c>
      <c r="AR1666" s="25" t="s">
        <v>818</v>
      </c>
      <c r="AT1666" s="25" t="s">
        <v>841</v>
      </c>
      <c r="AU1666" s="25" t="s">
        <v>394</v>
      </c>
      <c r="AY1666" s="25" t="s">
        <v>414</v>
      </c>
      <c r="BE1666" s="251">
        <f>IF(N1666="základní",J1666,0)</f>
        <v>0</v>
      </c>
      <c r="BF1666" s="251">
        <f>IF(N1666="snížená",J1666,0)</f>
        <v>0</v>
      </c>
      <c r="BG1666" s="251">
        <f>IF(N1666="zákl. přenesená",J1666,0)</f>
        <v>0</v>
      </c>
      <c r="BH1666" s="251">
        <f>IF(N1666="sníž. přenesená",J1666,0)</f>
        <v>0</v>
      </c>
      <c r="BI1666" s="251">
        <f>IF(N1666="nulová",J1666,0)</f>
        <v>0</v>
      </c>
      <c r="BJ1666" s="25" t="s">
        <v>83</v>
      </c>
      <c r="BK1666" s="251">
        <f>ROUND(I1666*H1666,2)</f>
        <v>0</v>
      </c>
      <c r="BL1666" s="25" t="s">
        <v>690</v>
      </c>
      <c r="BM1666" s="25" t="s">
        <v>8746</v>
      </c>
    </row>
    <row r="1667" s="1" customFormat="1" ht="16.5" customHeight="1">
      <c r="B1667" s="47"/>
      <c r="C1667" s="298" t="s">
        <v>8747</v>
      </c>
      <c r="D1667" s="298" t="s">
        <v>841</v>
      </c>
      <c r="E1667" s="299" t="s">
        <v>8748</v>
      </c>
      <c r="F1667" s="300" t="s">
        <v>7977</v>
      </c>
      <c r="G1667" s="301" t="s">
        <v>4084</v>
      </c>
      <c r="H1667" s="302">
        <v>1</v>
      </c>
      <c r="I1667" s="303"/>
      <c r="J1667" s="304">
        <f>ROUND(I1667*H1667,2)</f>
        <v>0</v>
      </c>
      <c r="K1667" s="300" t="s">
        <v>21</v>
      </c>
      <c r="L1667" s="305"/>
      <c r="M1667" s="306" t="s">
        <v>21</v>
      </c>
      <c r="N1667" s="307" t="s">
        <v>47</v>
      </c>
      <c r="O1667" s="48"/>
      <c r="P1667" s="249">
        <f>O1667*H1667</f>
        <v>0</v>
      </c>
      <c r="Q1667" s="249">
        <v>0</v>
      </c>
      <c r="R1667" s="249">
        <f>Q1667*H1667</f>
        <v>0</v>
      </c>
      <c r="S1667" s="249">
        <v>0</v>
      </c>
      <c r="T1667" s="250">
        <f>S1667*H1667</f>
        <v>0</v>
      </c>
      <c r="AR1667" s="25" t="s">
        <v>818</v>
      </c>
      <c r="AT1667" s="25" t="s">
        <v>841</v>
      </c>
      <c r="AU1667" s="25" t="s">
        <v>394</v>
      </c>
      <c r="AY1667" s="25" t="s">
        <v>414</v>
      </c>
      <c r="BE1667" s="251">
        <f>IF(N1667="základní",J1667,0)</f>
        <v>0</v>
      </c>
      <c r="BF1667" s="251">
        <f>IF(N1667="snížená",J1667,0)</f>
        <v>0</v>
      </c>
      <c r="BG1667" s="251">
        <f>IF(N1667="zákl. přenesená",J1667,0)</f>
        <v>0</v>
      </c>
      <c r="BH1667" s="251">
        <f>IF(N1667="sníž. přenesená",J1667,0)</f>
        <v>0</v>
      </c>
      <c r="BI1667" s="251">
        <f>IF(N1667="nulová",J1667,0)</f>
        <v>0</v>
      </c>
      <c r="BJ1667" s="25" t="s">
        <v>83</v>
      </c>
      <c r="BK1667" s="251">
        <f>ROUND(I1667*H1667,2)</f>
        <v>0</v>
      </c>
      <c r="BL1667" s="25" t="s">
        <v>690</v>
      </c>
      <c r="BM1667" s="25" t="s">
        <v>8749</v>
      </c>
    </row>
    <row r="1668" s="1" customFormat="1" ht="16.5" customHeight="1">
      <c r="B1668" s="47"/>
      <c r="C1668" s="298" t="s">
        <v>8750</v>
      </c>
      <c r="D1668" s="298" t="s">
        <v>841</v>
      </c>
      <c r="E1668" s="299" t="s">
        <v>8751</v>
      </c>
      <c r="F1668" s="300" t="s">
        <v>7989</v>
      </c>
      <c r="G1668" s="301" t="s">
        <v>4084</v>
      </c>
      <c r="H1668" s="302">
        <v>1</v>
      </c>
      <c r="I1668" s="303"/>
      <c r="J1668" s="304">
        <f>ROUND(I1668*H1668,2)</f>
        <v>0</v>
      </c>
      <c r="K1668" s="300" t="s">
        <v>21</v>
      </c>
      <c r="L1668" s="305"/>
      <c r="M1668" s="306" t="s">
        <v>21</v>
      </c>
      <c r="N1668" s="307" t="s">
        <v>47</v>
      </c>
      <c r="O1668" s="48"/>
      <c r="P1668" s="249">
        <f>O1668*H1668</f>
        <v>0</v>
      </c>
      <c r="Q1668" s="249">
        <v>0</v>
      </c>
      <c r="R1668" s="249">
        <f>Q1668*H1668</f>
        <v>0</v>
      </c>
      <c r="S1668" s="249">
        <v>0</v>
      </c>
      <c r="T1668" s="250">
        <f>S1668*H1668</f>
        <v>0</v>
      </c>
      <c r="AR1668" s="25" t="s">
        <v>818</v>
      </c>
      <c r="AT1668" s="25" t="s">
        <v>841</v>
      </c>
      <c r="AU1668" s="25" t="s">
        <v>394</v>
      </c>
      <c r="AY1668" s="25" t="s">
        <v>414</v>
      </c>
      <c r="BE1668" s="251">
        <f>IF(N1668="základní",J1668,0)</f>
        <v>0</v>
      </c>
      <c r="BF1668" s="251">
        <f>IF(N1668="snížená",J1668,0)</f>
        <v>0</v>
      </c>
      <c r="BG1668" s="251">
        <f>IF(N1668="zákl. přenesená",J1668,0)</f>
        <v>0</v>
      </c>
      <c r="BH1668" s="251">
        <f>IF(N1668="sníž. přenesená",J1668,0)</f>
        <v>0</v>
      </c>
      <c r="BI1668" s="251">
        <f>IF(N1668="nulová",J1668,0)</f>
        <v>0</v>
      </c>
      <c r="BJ1668" s="25" t="s">
        <v>83</v>
      </c>
      <c r="BK1668" s="251">
        <f>ROUND(I1668*H1668,2)</f>
        <v>0</v>
      </c>
      <c r="BL1668" s="25" t="s">
        <v>690</v>
      </c>
      <c r="BM1668" s="25" t="s">
        <v>8752</v>
      </c>
    </row>
    <row r="1669" s="1" customFormat="1" ht="16.5" customHeight="1">
      <c r="B1669" s="47"/>
      <c r="C1669" s="298" t="s">
        <v>8753</v>
      </c>
      <c r="D1669" s="298" t="s">
        <v>841</v>
      </c>
      <c r="E1669" s="299" t="s">
        <v>8754</v>
      </c>
      <c r="F1669" s="300" t="s">
        <v>8318</v>
      </c>
      <c r="G1669" s="301" t="s">
        <v>4084</v>
      </c>
      <c r="H1669" s="302">
        <v>1</v>
      </c>
      <c r="I1669" s="303"/>
      <c r="J1669" s="304">
        <f>ROUND(I1669*H1669,2)</f>
        <v>0</v>
      </c>
      <c r="K1669" s="300" t="s">
        <v>21</v>
      </c>
      <c r="L1669" s="305"/>
      <c r="M1669" s="306" t="s">
        <v>21</v>
      </c>
      <c r="N1669" s="307" t="s">
        <v>47</v>
      </c>
      <c r="O1669" s="48"/>
      <c r="P1669" s="249">
        <f>O1669*H1669</f>
        <v>0</v>
      </c>
      <c r="Q1669" s="249">
        <v>0</v>
      </c>
      <c r="R1669" s="249">
        <f>Q1669*H1669</f>
        <v>0</v>
      </c>
      <c r="S1669" s="249">
        <v>0</v>
      </c>
      <c r="T1669" s="250">
        <f>S1669*H1669</f>
        <v>0</v>
      </c>
      <c r="AR1669" s="25" t="s">
        <v>818</v>
      </c>
      <c r="AT1669" s="25" t="s">
        <v>841</v>
      </c>
      <c r="AU1669" s="25" t="s">
        <v>394</v>
      </c>
      <c r="AY1669" s="25" t="s">
        <v>414</v>
      </c>
      <c r="BE1669" s="251">
        <f>IF(N1669="základní",J1669,0)</f>
        <v>0</v>
      </c>
      <c r="BF1669" s="251">
        <f>IF(N1669="snížená",J1669,0)</f>
        <v>0</v>
      </c>
      <c r="BG1669" s="251">
        <f>IF(N1669="zákl. přenesená",J1669,0)</f>
        <v>0</v>
      </c>
      <c r="BH1669" s="251">
        <f>IF(N1669="sníž. přenesená",J1669,0)</f>
        <v>0</v>
      </c>
      <c r="BI1669" s="251">
        <f>IF(N1669="nulová",J1669,0)</f>
        <v>0</v>
      </c>
      <c r="BJ1669" s="25" t="s">
        <v>83</v>
      </c>
      <c r="BK1669" s="251">
        <f>ROUND(I1669*H1669,2)</f>
        <v>0</v>
      </c>
      <c r="BL1669" s="25" t="s">
        <v>690</v>
      </c>
      <c r="BM1669" s="25" t="s">
        <v>8755</v>
      </c>
    </row>
    <row r="1670" s="1" customFormat="1" ht="16.5" customHeight="1">
      <c r="B1670" s="47"/>
      <c r="C1670" s="298" t="s">
        <v>8756</v>
      </c>
      <c r="D1670" s="298" t="s">
        <v>841</v>
      </c>
      <c r="E1670" s="299" t="s">
        <v>8757</v>
      </c>
      <c r="F1670" s="300" t="s">
        <v>8136</v>
      </c>
      <c r="G1670" s="301" t="s">
        <v>4084</v>
      </c>
      <c r="H1670" s="302">
        <v>1</v>
      </c>
      <c r="I1670" s="303"/>
      <c r="J1670" s="304">
        <f>ROUND(I1670*H1670,2)</f>
        <v>0</v>
      </c>
      <c r="K1670" s="300" t="s">
        <v>21</v>
      </c>
      <c r="L1670" s="305"/>
      <c r="M1670" s="306" t="s">
        <v>21</v>
      </c>
      <c r="N1670" s="307" t="s">
        <v>47</v>
      </c>
      <c r="O1670" s="48"/>
      <c r="P1670" s="249">
        <f>O1670*H1670</f>
        <v>0</v>
      </c>
      <c r="Q1670" s="249">
        <v>0</v>
      </c>
      <c r="R1670" s="249">
        <f>Q1670*H1670</f>
        <v>0</v>
      </c>
      <c r="S1670" s="249">
        <v>0</v>
      </c>
      <c r="T1670" s="250">
        <f>S1670*H1670</f>
        <v>0</v>
      </c>
      <c r="AR1670" s="25" t="s">
        <v>818</v>
      </c>
      <c r="AT1670" s="25" t="s">
        <v>841</v>
      </c>
      <c r="AU1670" s="25" t="s">
        <v>394</v>
      </c>
      <c r="AY1670" s="25" t="s">
        <v>414</v>
      </c>
      <c r="BE1670" s="251">
        <f>IF(N1670="základní",J1670,0)</f>
        <v>0</v>
      </c>
      <c r="BF1670" s="251">
        <f>IF(N1670="snížená",J1670,0)</f>
        <v>0</v>
      </c>
      <c r="BG1670" s="251">
        <f>IF(N1670="zákl. přenesená",J1670,0)</f>
        <v>0</v>
      </c>
      <c r="BH1670" s="251">
        <f>IF(N1670="sníž. přenesená",J1670,0)</f>
        <v>0</v>
      </c>
      <c r="BI1670" s="251">
        <f>IF(N1670="nulová",J1670,0)</f>
        <v>0</v>
      </c>
      <c r="BJ1670" s="25" t="s">
        <v>83</v>
      </c>
      <c r="BK1670" s="251">
        <f>ROUND(I1670*H1670,2)</f>
        <v>0</v>
      </c>
      <c r="BL1670" s="25" t="s">
        <v>690</v>
      </c>
      <c r="BM1670" s="25" t="s">
        <v>8758</v>
      </c>
    </row>
    <row r="1671" s="1" customFormat="1" ht="16.5" customHeight="1">
      <c r="B1671" s="47"/>
      <c r="C1671" s="298" t="s">
        <v>8759</v>
      </c>
      <c r="D1671" s="298" t="s">
        <v>841</v>
      </c>
      <c r="E1671" s="299" t="s">
        <v>8760</v>
      </c>
      <c r="F1671" s="300" t="s">
        <v>8139</v>
      </c>
      <c r="G1671" s="301" t="s">
        <v>4084</v>
      </c>
      <c r="H1671" s="302">
        <v>4</v>
      </c>
      <c r="I1671" s="303"/>
      <c r="J1671" s="304">
        <f>ROUND(I1671*H1671,2)</f>
        <v>0</v>
      </c>
      <c r="K1671" s="300" t="s">
        <v>21</v>
      </c>
      <c r="L1671" s="305"/>
      <c r="M1671" s="306" t="s">
        <v>21</v>
      </c>
      <c r="N1671" s="307" t="s">
        <v>47</v>
      </c>
      <c r="O1671" s="48"/>
      <c r="P1671" s="249">
        <f>O1671*H1671</f>
        <v>0</v>
      </c>
      <c r="Q1671" s="249">
        <v>0</v>
      </c>
      <c r="R1671" s="249">
        <f>Q1671*H1671</f>
        <v>0</v>
      </c>
      <c r="S1671" s="249">
        <v>0</v>
      </c>
      <c r="T1671" s="250">
        <f>S1671*H1671</f>
        <v>0</v>
      </c>
      <c r="AR1671" s="25" t="s">
        <v>818</v>
      </c>
      <c r="AT1671" s="25" t="s">
        <v>841</v>
      </c>
      <c r="AU1671" s="25" t="s">
        <v>394</v>
      </c>
      <c r="AY1671" s="25" t="s">
        <v>414</v>
      </c>
      <c r="BE1671" s="251">
        <f>IF(N1671="základní",J1671,0)</f>
        <v>0</v>
      </c>
      <c r="BF1671" s="251">
        <f>IF(N1671="snížená",J1671,0)</f>
        <v>0</v>
      </c>
      <c r="BG1671" s="251">
        <f>IF(N1671="zákl. přenesená",J1671,0)</f>
        <v>0</v>
      </c>
      <c r="BH1671" s="251">
        <f>IF(N1671="sníž. přenesená",J1671,0)</f>
        <v>0</v>
      </c>
      <c r="BI1671" s="251">
        <f>IF(N1671="nulová",J1671,0)</f>
        <v>0</v>
      </c>
      <c r="BJ1671" s="25" t="s">
        <v>83</v>
      </c>
      <c r="BK1671" s="251">
        <f>ROUND(I1671*H1671,2)</f>
        <v>0</v>
      </c>
      <c r="BL1671" s="25" t="s">
        <v>690</v>
      </c>
      <c r="BM1671" s="25" t="s">
        <v>8761</v>
      </c>
    </row>
    <row r="1672" s="1" customFormat="1" ht="16.5" customHeight="1">
      <c r="B1672" s="47"/>
      <c r="C1672" s="298" t="s">
        <v>8762</v>
      </c>
      <c r="D1672" s="298" t="s">
        <v>841</v>
      </c>
      <c r="E1672" s="299" t="s">
        <v>8763</v>
      </c>
      <c r="F1672" s="300" t="s">
        <v>8142</v>
      </c>
      <c r="G1672" s="301" t="s">
        <v>4084</v>
      </c>
      <c r="H1672" s="302">
        <v>3</v>
      </c>
      <c r="I1672" s="303"/>
      <c r="J1672" s="304">
        <f>ROUND(I1672*H1672,2)</f>
        <v>0</v>
      </c>
      <c r="K1672" s="300" t="s">
        <v>21</v>
      </c>
      <c r="L1672" s="305"/>
      <c r="M1672" s="306" t="s">
        <v>21</v>
      </c>
      <c r="N1672" s="307" t="s">
        <v>47</v>
      </c>
      <c r="O1672" s="48"/>
      <c r="P1672" s="249">
        <f>O1672*H1672</f>
        <v>0</v>
      </c>
      <c r="Q1672" s="249">
        <v>0</v>
      </c>
      <c r="R1672" s="249">
        <f>Q1672*H1672</f>
        <v>0</v>
      </c>
      <c r="S1672" s="249">
        <v>0</v>
      </c>
      <c r="T1672" s="250">
        <f>S1672*H1672</f>
        <v>0</v>
      </c>
      <c r="AR1672" s="25" t="s">
        <v>818</v>
      </c>
      <c r="AT1672" s="25" t="s">
        <v>841</v>
      </c>
      <c r="AU1672" s="25" t="s">
        <v>394</v>
      </c>
      <c r="AY1672" s="25" t="s">
        <v>414</v>
      </c>
      <c r="BE1672" s="251">
        <f>IF(N1672="základní",J1672,0)</f>
        <v>0</v>
      </c>
      <c r="BF1672" s="251">
        <f>IF(N1672="snížená",J1672,0)</f>
        <v>0</v>
      </c>
      <c r="BG1672" s="251">
        <f>IF(N1672="zákl. přenesená",J1672,0)</f>
        <v>0</v>
      </c>
      <c r="BH1672" s="251">
        <f>IF(N1672="sníž. přenesená",J1672,0)</f>
        <v>0</v>
      </c>
      <c r="BI1672" s="251">
        <f>IF(N1672="nulová",J1672,0)</f>
        <v>0</v>
      </c>
      <c r="BJ1672" s="25" t="s">
        <v>83</v>
      </c>
      <c r="BK1672" s="251">
        <f>ROUND(I1672*H1672,2)</f>
        <v>0</v>
      </c>
      <c r="BL1672" s="25" t="s">
        <v>690</v>
      </c>
      <c r="BM1672" s="25" t="s">
        <v>8764</v>
      </c>
    </row>
    <row r="1673" s="1" customFormat="1" ht="16.5" customHeight="1">
      <c r="B1673" s="47"/>
      <c r="C1673" s="298" t="s">
        <v>8765</v>
      </c>
      <c r="D1673" s="298" t="s">
        <v>841</v>
      </c>
      <c r="E1673" s="299" t="s">
        <v>8766</v>
      </c>
      <c r="F1673" s="300" t="s">
        <v>8148</v>
      </c>
      <c r="G1673" s="301" t="s">
        <v>4084</v>
      </c>
      <c r="H1673" s="302">
        <v>1</v>
      </c>
      <c r="I1673" s="303"/>
      <c r="J1673" s="304">
        <f>ROUND(I1673*H1673,2)</f>
        <v>0</v>
      </c>
      <c r="K1673" s="300" t="s">
        <v>21</v>
      </c>
      <c r="L1673" s="305"/>
      <c r="M1673" s="306" t="s">
        <v>21</v>
      </c>
      <c r="N1673" s="307" t="s">
        <v>47</v>
      </c>
      <c r="O1673" s="48"/>
      <c r="P1673" s="249">
        <f>O1673*H1673</f>
        <v>0</v>
      </c>
      <c r="Q1673" s="249">
        <v>0</v>
      </c>
      <c r="R1673" s="249">
        <f>Q1673*H1673</f>
        <v>0</v>
      </c>
      <c r="S1673" s="249">
        <v>0</v>
      </c>
      <c r="T1673" s="250">
        <f>S1673*H1673</f>
        <v>0</v>
      </c>
      <c r="AR1673" s="25" t="s">
        <v>818</v>
      </c>
      <c r="AT1673" s="25" t="s">
        <v>841</v>
      </c>
      <c r="AU1673" s="25" t="s">
        <v>394</v>
      </c>
      <c r="AY1673" s="25" t="s">
        <v>414</v>
      </c>
      <c r="BE1673" s="251">
        <f>IF(N1673="základní",J1673,0)</f>
        <v>0</v>
      </c>
      <c r="BF1673" s="251">
        <f>IF(N1673="snížená",J1673,0)</f>
        <v>0</v>
      </c>
      <c r="BG1673" s="251">
        <f>IF(N1673="zákl. přenesená",J1673,0)</f>
        <v>0</v>
      </c>
      <c r="BH1673" s="251">
        <f>IF(N1673="sníž. přenesená",J1673,0)</f>
        <v>0</v>
      </c>
      <c r="BI1673" s="251">
        <f>IF(N1673="nulová",J1673,0)</f>
        <v>0</v>
      </c>
      <c r="BJ1673" s="25" t="s">
        <v>83</v>
      </c>
      <c r="BK1673" s="251">
        <f>ROUND(I1673*H1673,2)</f>
        <v>0</v>
      </c>
      <c r="BL1673" s="25" t="s">
        <v>690</v>
      </c>
      <c r="BM1673" s="25" t="s">
        <v>8767</v>
      </c>
    </row>
    <row r="1674" s="1" customFormat="1" ht="16.5" customHeight="1">
      <c r="B1674" s="47"/>
      <c r="C1674" s="298" t="s">
        <v>8768</v>
      </c>
      <c r="D1674" s="298" t="s">
        <v>841</v>
      </c>
      <c r="E1674" s="299" t="s">
        <v>8769</v>
      </c>
      <c r="F1674" s="300" t="s">
        <v>8639</v>
      </c>
      <c r="G1674" s="301" t="s">
        <v>4084</v>
      </c>
      <c r="H1674" s="302">
        <v>1</v>
      </c>
      <c r="I1674" s="303"/>
      <c r="J1674" s="304">
        <f>ROUND(I1674*H1674,2)</f>
        <v>0</v>
      </c>
      <c r="K1674" s="300" t="s">
        <v>21</v>
      </c>
      <c r="L1674" s="305"/>
      <c r="M1674" s="306" t="s">
        <v>21</v>
      </c>
      <c r="N1674" s="307" t="s">
        <v>47</v>
      </c>
      <c r="O1674" s="48"/>
      <c r="P1674" s="249">
        <f>O1674*H1674</f>
        <v>0</v>
      </c>
      <c r="Q1674" s="249">
        <v>0</v>
      </c>
      <c r="R1674" s="249">
        <f>Q1674*H1674</f>
        <v>0</v>
      </c>
      <c r="S1674" s="249">
        <v>0</v>
      </c>
      <c r="T1674" s="250">
        <f>S1674*H1674</f>
        <v>0</v>
      </c>
      <c r="AR1674" s="25" t="s">
        <v>818</v>
      </c>
      <c r="AT1674" s="25" t="s">
        <v>841</v>
      </c>
      <c r="AU1674" s="25" t="s">
        <v>394</v>
      </c>
      <c r="AY1674" s="25" t="s">
        <v>414</v>
      </c>
      <c r="BE1674" s="251">
        <f>IF(N1674="základní",J1674,0)</f>
        <v>0</v>
      </c>
      <c r="BF1674" s="251">
        <f>IF(N1674="snížená",J1674,0)</f>
        <v>0</v>
      </c>
      <c r="BG1674" s="251">
        <f>IF(N1674="zákl. přenesená",J1674,0)</f>
        <v>0</v>
      </c>
      <c r="BH1674" s="251">
        <f>IF(N1674="sníž. přenesená",J1674,0)</f>
        <v>0</v>
      </c>
      <c r="BI1674" s="251">
        <f>IF(N1674="nulová",J1674,0)</f>
        <v>0</v>
      </c>
      <c r="BJ1674" s="25" t="s">
        <v>83</v>
      </c>
      <c r="BK1674" s="251">
        <f>ROUND(I1674*H1674,2)</f>
        <v>0</v>
      </c>
      <c r="BL1674" s="25" t="s">
        <v>690</v>
      </c>
      <c r="BM1674" s="25" t="s">
        <v>8770</v>
      </c>
    </row>
    <row r="1675" s="1" customFormat="1" ht="16.5" customHeight="1">
      <c r="B1675" s="47"/>
      <c r="C1675" s="298" t="s">
        <v>8771</v>
      </c>
      <c r="D1675" s="298" t="s">
        <v>841</v>
      </c>
      <c r="E1675" s="299" t="s">
        <v>8772</v>
      </c>
      <c r="F1675" s="300" t="s">
        <v>8328</v>
      </c>
      <c r="G1675" s="301" t="s">
        <v>4084</v>
      </c>
      <c r="H1675" s="302">
        <v>3</v>
      </c>
      <c r="I1675" s="303"/>
      <c r="J1675" s="304">
        <f>ROUND(I1675*H1675,2)</f>
        <v>0</v>
      </c>
      <c r="K1675" s="300" t="s">
        <v>21</v>
      </c>
      <c r="L1675" s="305"/>
      <c r="M1675" s="306" t="s">
        <v>21</v>
      </c>
      <c r="N1675" s="307" t="s">
        <v>47</v>
      </c>
      <c r="O1675" s="48"/>
      <c r="P1675" s="249">
        <f>O1675*H1675</f>
        <v>0</v>
      </c>
      <c r="Q1675" s="249">
        <v>0</v>
      </c>
      <c r="R1675" s="249">
        <f>Q1675*H1675</f>
        <v>0</v>
      </c>
      <c r="S1675" s="249">
        <v>0</v>
      </c>
      <c r="T1675" s="250">
        <f>S1675*H1675</f>
        <v>0</v>
      </c>
      <c r="AR1675" s="25" t="s">
        <v>818</v>
      </c>
      <c r="AT1675" s="25" t="s">
        <v>841</v>
      </c>
      <c r="AU1675" s="25" t="s">
        <v>394</v>
      </c>
      <c r="AY1675" s="25" t="s">
        <v>414</v>
      </c>
      <c r="BE1675" s="251">
        <f>IF(N1675="základní",J1675,0)</f>
        <v>0</v>
      </c>
      <c r="BF1675" s="251">
        <f>IF(N1675="snížená",J1675,0)</f>
        <v>0</v>
      </c>
      <c r="BG1675" s="251">
        <f>IF(N1675="zákl. přenesená",J1675,0)</f>
        <v>0</v>
      </c>
      <c r="BH1675" s="251">
        <f>IF(N1675="sníž. přenesená",J1675,0)</f>
        <v>0</v>
      </c>
      <c r="BI1675" s="251">
        <f>IF(N1675="nulová",J1675,0)</f>
        <v>0</v>
      </c>
      <c r="BJ1675" s="25" t="s">
        <v>83</v>
      </c>
      <c r="BK1675" s="251">
        <f>ROUND(I1675*H1675,2)</f>
        <v>0</v>
      </c>
      <c r="BL1675" s="25" t="s">
        <v>690</v>
      </c>
      <c r="BM1675" s="25" t="s">
        <v>8773</v>
      </c>
    </row>
    <row r="1676" s="1" customFormat="1" ht="16.5" customHeight="1">
      <c r="B1676" s="47"/>
      <c r="C1676" s="298" t="s">
        <v>8774</v>
      </c>
      <c r="D1676" s="298" t="s">
        <v>841</v>
      </c>
      <c r="E1676" s="299" t="s">
        <v>8775</v>
      </c>
      <c r="F1676" s="300" t="s">
        <v>8480</v>
      </c>
      <c r="G1676" s="301" t="s">
        <v>4084</v>
      </c>
      <c r="H1676" s="302">
        <v>2</v>
      </c>
      <c r="I1676" s="303"/>
      <c r="J1676" s="304">
        <f>ROUND(I1676*H1676,2)</f>
        <v>0</v>
      </c>
      <c r="K1676" s="300" t="s">
        <v>21</v>
      </c>
      <c r="L1676" s="305"/>
      <c r="M1676" s="306" t="s">
        <v>21</v>
      </c>
      <c r="N1676" s="307" t="s">
        <v>47</v>
      </c>
      <c r="O1676" s="48"/>
      <c r="P1676" s="249">
        <f>O1676*H1676</f>
        <v>0</v>
      </c>
      <c r="Q1676" s="249">
        <v>0</v>
      </c>
      <c r="R1676" s="249">
        <f>Q1676*H1676</f>
        <v>0</v>
      </c>
      <c r="S1676" s="249">
        <v>0</v>
      </c>
      <c r="T1676" s="250">
        <f>S1676*H1676</f>
        <v>0</v>
      </c>
      <c r="AR1676" s="25" t="s">
        <v>818</v>
      </c>
      <c r="AT1676" s="25" t="s">
        <v>841</v>
      </c>
      <c r="AU1676" s="25" t="s">
        <v>394</v>
      </c>
      <c r="AY1676" s="25" t="s">
        <v>414</v>
      </c>
      <c r="BE1676" s="251">
        <f>IF(N1676="základní",J1676,0)</f>
        <v>0</v>
      </c>
      <c r="BF1676" s="251">
        <f>IF(N1676="snížená",J1676,0)</f>
        <v>0</v>
      </c>
      <c r="BG1676" s="251">
        <f>IF(N1676="zákl. přenesená",J1676,0)</f>
        <v>0</v>
      </c>
      <c r="BH1676" s="251">
        <f>IF(N1676="sníž. přenesená",J1676,0)</f>
        <v>0</v>
      </c>
      <c r="BI1676" s="251">
        <f>IF(N1676="nulová",J1676,0)</f>
        <v>0</v>
      </c>
      <c r="BJ1676" s="25" t="s">
        <v>83</v>
      </c>
      <c r="BK1676" s="251">
        <f>ROUND(I1676*H1676,2)</f>
        <v>0</v>
      </c>
      <c r="BL1676" s="25" t="s">
        <v>690</v>
      </c>
      <c r="BM1676" s="25" t="s">
        <v>8776</v>
      </c>
    </row>
    <row r="1677" s="1" customFormat="1" ht="16.5" customHeight="1">
      <c r="B1677" s="47"/>
      <c r="C1677" s="298" t="s">
        <v>8777</v>
      </c>
      <c r="D1677" s="298" t="s">
        <v>841</v>
      </c>
      <c r="E1677" s="299" t="s">
        <v>8778</v>
      </c>
      <c r="F1677" s="300" t="s">
        <v>8077</v>
      </c>
      <c r="G1677" s="301" t="s">
        <v>4084</v>
      </c>
      <c r="H1677" s="302">
        <v>1</v>
      </c>
      <c r="I1677" s="303"/>
      <c r="J1677" s="304">
        <f>ROUND(I1677*H1677,2)</f>
        <v>0</v>
      </c>
      <c r="K1677" s="300" t="s">
        <v>21</v>
      </c>
      <c r="L1677" s="305"/>
      <c r="M1677" s="306" t="s">
        <v>21</v>
      </c>
      <c r="N1677" s="307" t="s">
        <v>47</v>
      </c>
      <c r="O1677" s="48"/>
      <c r="P1677" s="249">
        <f>O1677*H1677</f>
        <v>0</v>
      </c>
      <c r="Q1677" s="249">
        <v>0</v>
      </c>
      <c r="R1677" s="249">
        <f>Q1677*H1677</f>
        <v>0</v>
      </c>
      <c r="S1677" s="249">
        <v>0</v>
      </c>
      <c r="T1677" s="250">
        <f>S1677*H1677</f>
        <v>0</v>
      </c>
      <c r="AR1677" s="25" t="s">
        <v>818</v>
      </c>
      <c r="AT1677" s="25" t="s">
        <v>841</v>
      </c>
      <c r="AU1677" s="25" t="s">
        <v>394</v>
      </c>
      <c r="AY1677" s="25" t="s">
        <v>414</v>
      </c>
      <c r="BE1677" s="251">
        <f>IF(N1677="základní",J1677,0)</f>
        <v>0</v>
      </c>
      <c r="BF1677" s="251">
        <f>IF(N1677="snížená",J1677,0)</f>
        <v>0</v>
      </c>
      <c r="BG1677" s="251">
        <f>IF(N1677="zákl. přenesená",J1677,0)</f>
        <v>0</v>
      </c>
      <c r="BH1677" s="251">
        <f>IF(N1677="sníž. přenesená",J1677,0)</f>
        <v>0</v>
      </c>
      <c r="BI1677" s="251">
        <f>IF(N1677="nulová",J1677,0)</f>
        <v>0</v>
      </c>
      <c r="BJ1677" s="25" t="s">
        <v>83</v>
      </c>
      <c r="BK1677" s="251">
        <f>ROUND(I1677*H1677,2)</f>
        <v>0</v>
      </c>
      <c r="BL1677" s="25" t="s">
        <v>690</v>
      </c>
      <c r="BM1677" s="25" t="s">
        <v>8779</v>
      </c>
    </row>
    <row r="1678" s="1" customFormat="1" ht="16.5" customHeight="1">
      <c r="B1678" s="47"/>
      <c r="C1678" s="298" t="s">
        <v>8780</v>
      </c>
      <c r="D1678" s="298" t="s">
        <v>841</v>
      </c>
      <c r="E1678" s="299" t="s">
        <v>8781</v>
      </c>
      <c r="F1678" s="300" t="s">
        <v>8151</v>
      </c>
      <c r="G1678" s="301" t="s">
        <v>4084</v>
      </c>
      <c r="H1678" s="302">
        <v>3</v>
      </c>
      <c r="I1678" s="303"/>
      <c r="J1678" s="304">
        <f>ROUND(I1678*H1678,2)</f>
        <v>0</v>
      </c>
      <c r="K1678" s="300" t="s">
        <v>21</v>
      </c>
      <c r="L1678" s="305"/>
      <c r="M1678" s="306" t="s">
        <v>21</v>
      </c>
      <c r="N1678" s="307" t="s">
        <v>47</v>
      </c>
      <c r="O1678" s="48"/>
      <c r="P1678" s="249">
        <f>O1678*H1678</f>
        <v>0</v>
      </c>
      <c r="Q1678" s="249">
        <v>0</v>
      </c>
      <c r="R1678" s="249">
        <f>Q1678*H1678</f>
        <v>0</v>
      </c>
      <c r="S1678" s="249">
        <v>0</v>
      </c>
      <c r="T1678" s="250">
        <f>S1678*H1678</f>
        <v>0</v>
      </c>
      <c r="AR1678" s="25" t="s">
        <v>818</v>
      </c>
      <c r="AT1678" s="25" t="s">
        <v>841</v>
      </c>
      <c r="AU1678" s="25" t="s">
        <v>394</v>
      </c>
      <c r="AY1678" s="25" t="s">
        <v>414</v>
      </c>
      <c r="BE1678" s="251">
        <f>IF(N1678="základní",J1678,0)</f>
        <v>0</v>
      </c>
      <c r="BF1678" s="251">
        <f>IF(N1678="snížená",J1678,0)</f>
        <v>0</v>
      </c>
      <c r="BG1678" s="251">
        <f>IF(N1678="zákl. přenesená",J1678,0)</f>
        <v>0</v>
      </c>
      <c r="BH1678" s="251">
        <f>IF(N1678="sníž. přenesená",J1678,0)</f>
        <v>0</v>
      </c>
      <c r="BI1678" s="251">
        <f>IF(N1678="nulová",J1678,0)</f>
        <v>0</v>
      </c>
      <c r="BJ1678" s="25" t="s">
        <v>83</v>
      </c>
      <c r="BK1678" s="251">
        <f>ROUND(I1678*H1678,2)</f>
        <v>0</v>
      </c>
      <c r="BL1678" s="25" t="s">
        <v>690</v>
      </c>
      <c r="BM1678" s="25" t="s">
        <v>8782</v>
      </c>
    </row>
    <row r="1679" s="1" customFormat="1" ht="16.5" customHeight="1">
      <c r="B1679" s="47"/>
      <c r="C1679" s="298" t="s">
        <v>8783</v>
      </c>
      <c r="D1679" s="298" t="s">
        <v>841</v>
      </c>
      <c r="E1679" s="299" t="s">
        <v>8784</v>
      </c>
      <c r="F1679" s="300" t="s">
        <v>8154</v>
      </c>
      <c r="G1679" s="301" t="s">
        <v>4084</v>
      </c>
      <c r="H1679" s="302">
        <v>3</v>
      </c>
      <c r="I1679" s="303"/>
      <c r="J1679" s="304">
        <f>ROUND(I1679*H1679,2)</f>
        <v>0</v>
      </c>
      <c r="K1679" s="300" t="s">
        <v>21</v>
      </c>
      <c r="L1679" s="305"/>
      <c r="M1679" s="306" t="s">
        <v>21</v>
      </c>
      <c r="N1679" s="307" t="s">
        <v>47</v>
      </c>
      <c r="O1679" s="48"/>
      <c r="P1679" s="249">
        <f>O1679*H1679</f>
        <v>0</v>
      </c>
      <c r="Q1679" s="249">
        <v>0</v>
      </c>
      <c r="R1679" s="249">
        <f>Q1679*H1679</f>
        <v>0</v>
      </c>
      <c r="S1679" s="249">
        <v>0</v>
      </c>
      <c r="T1679" s="250">
        <f>S1679*H1679</f>
        <v>0</v>
      </c>
      <c r="AR1679" s="25" t="s">
        <v>818</v>
      </c>
      <c r="AT1679" s="25" t="s">
        <v>841</v>
      </c>
      <c r="AU1679" s="25" t="s">
        <v>394</v>
      </c>
      <c r="AY1679" s="25" t="s">
        <v>414</v>
      </c>
      <c r="BE1679" s="251">
        <f>IF(N1679="základní",J1679,0)</f>
        <v>0</v>
      </c>
      <c r="BF1679" s="251">
        <f>IF(N1679="snížená",J1679,0)</f>
        <v>0</v>
      </c>
      <c r="BG1679" s="251">
        <f>IF(N1679="zákl. přenesená",J1679,0)</f>
        <v>0</v>
      </c>
      <c r="BH1679" s="251">
        <f>IF(N1679="sníž. přenesená",J1679,0)</f>
        <v>0</v>
      </c>
      <c r="BI1679" s="251">
        <f>IF(N1679="nulová",J1679,0)</f>
        <v>0</v>
      </c>
      <c r="BJ1679" s="25" t="s">
        <v>83</v>
      </c>
      <c r="BK1679" s="251">
        <f>ROUND(I1679*H1679,2)</f>
        <v>0</v>
      </c>
      <c r="BL1679" s="25" t="s">
        <v>690</v>
      </c>
      <c r="BM1679" s="25" t="s">
        <v>8785</v>
      </c>
    </row>
    <row r="1680" s="1" customFormat="1" ht="16.5" customHeight="1">
      <c r="B1680" s="47"/>
      <c r="C1680" s="298" t="s">
        <v>8786</v>
      </c>
      <c r="D1680" s="298" t="s">
        <v>841</v>
      </c>
      <c r="E1680" s="299" t="s">
        <v>8787</v>
      </c>
      <c r="F1680" s="300" t="s">
        <v>8157</v>
      </c>
      <c r="G1680" s="301" t="s">
        <v>4084</v>
      </c>
      <c r="H1680" s="302">
        <v>5</v>
      </c>
      <c r="I1680" s="303"/>
      <c r="J1680" s="304">
        <f>ROUND(I1680*H1680,2)</f>
        <v>0</v>
      </c>
      <c r="K1680" s="300" t="s">
        <v>21</v>
      </c>
      <c r="L1680" s="305"/>
      <c r="M1680" s="306" t="s">
        <v>21</v>
      </c>
      <c r="N1680" s="307" t="s">
        <v>47</v>
      </c>
      <c r="O1680" s="48"/>
      <c r="P1680" s="249">
        <f>O1680*H1680</f>
        <v>0</v>
      </c>
      <c r="Q1680" s="249">
        <v>0</v>
      </c>
      <c r="R1680" s="249">
        <f>Q1680*H1680</f>
        <v>0</v>
      </c>
      <c r="S1680" s="249">
        <v>0</v>
      </c>
      <c r="T1680" s="250">
        <f>S1680*H1680</f>
        <v>0</v>
      </c>
      <c r="AR1680" s="25" t="s">
        <v>818</v>
      </c>
      <c r="AT1680" s="25" t="s">
        <v>841</v>
      </c>
      <c r="AU1680" s="25" t="s">
        <v>394</v>
      </c>
      <c r="AY1680" s="25" t="s">
        <v>414</v>
      </c>
      <c r="BE1680" s="251">
        <f>IF(N1680="základní",J1680,0)</f>
        <v>0</v>
      </c>
      <c r="BF1680" s="251">
        <f>IF(N1680="snížená",J1680,0)</f>
        <v>0</v>
      </c>
      <c r="BG1680" s="251">
        <f>IF(N1680="zákl. přenesená",J1680,0)</f>
        <v>0</v>
      </c>
      <c r="BH1680" s="251">
        <f>IF(N1680="sníž. přenesená",J1680,0)</f>
        <v>0</v>
      </c>
      <c r="BI1680" s="251">
        <f>IF(N1680="nulová",J1680,0)</f>
        <v>0</v>
      </c>
      <c r="BJ1680" s="25" t="s">
        <v>83</v>
      </c>
      <c r="BK1680" s="251">
        <f>ROUND(I1680*H1680,2)</f>
        <v>0</v>
      </c>
      <c r="BL1680" s="25" t="s">
        <v>690</v>
      </c>
      <c r="BM1680" s="25" t="s">
        <v>8788</v>
      </c>
    </row>
    <row r="1681" s="1" customFormat="1" ht="16.5" customHeight="1">
      <c r="B1681" s="47"/>
      <c r="C1681" s="298" t="s">
        <v>8789</v>
      </c>
      <c r="D1681" s="298" t="s">
        <v>841</v>
      </c>
      <c r="E1681" s="299" t="s">
        <v>8790</v>
      </c>
      <c r="F1681" s="300" t="s">
        <v>8166</v>
      </c>
      <c r="G1681" s="301" t="s">
        <v>4084</v>
      </c>
      <c r="H1681" s="302">
        <v>1</v>
      </c>
      <c r="I1681" s="303"/>
      <c r="J1681" s="304">
        <f>ROUND(I1681*H1681,2)</f>
        <v>0</v>
      </c>
      <c r="K1681" s="300" t="s">
        <v>21</v>
      </c>
      <c r="L1681" s="305"/>
      <c r="M1681" s="306" t="s">
        <v>21</v>
      </c>
      <c r="N1681" s="307" t="s">
        <v>47</v>
      </c>
      <c r="O1681" s="48"/>
      <c r="P1681" s="249">
        <f>O1681*H1681</f>
        <v>0</v>
      </c>
      <c r="Q1681" s="249">
        <v>0</v>
      </c>
      <c r="R1681" s="249">
        <f>Q1681*H1681</f>
        <v>0</v>
      </c>
      <c r="S1681" s="249">
        <v>0</v>
      </c>
      <c r="T1681" s="250">
        <f>S1681*H1681</f>
        <v>0</v>
      </c>
      <c r="AR1681" s="25" t="s">
        <v>818</v>
      </c>
      <c r="AT1681" s="25" t="s">
        <v>841</v>
      </c>
      <c r="AU1681" s="25" t="s">
        <v>394</v>
      </c>
      <c r="AY1681" s="25" t="s">
        <v>414</v>
      </c>
      <c r="BE1681" s="251">
        <f>IF(N1681="základní",J1681,0)</f>
        <v>0</v>
      </c>
      <c r="BF1681" s="251">
        <f>IF(N1681="snížená",J1681,0)</f>
        <v>0</v>
      </c>
      <c r="BG1681" s="251">
        <f>IF(N1681="zákl. přenesená",J1681,0)</f>
        <v>0</v>
      </c>
      <c r="BH1681" s="251">
        <f>IF(N1681="sníž. přenesená",J1681,0)</f>
        <v>0</v>
      </c>
      <c r="BI1681" s="251">
        <f>IF(N1681="nulová",J1681,0)</f>
        <v>0</v>
      </c>
      <c r="BJ1681" s="25" t="s">
        <v>83</v>
      </c>
      <c r="BK1681" s="251">
        <f>ROUND(I1681*H1681,2)</f>
        <v>0</v>
      </c>
      <c r="BL1681" s="25" t="s">
        <v>690</v>
      </c>
      <c r="BM1681" s="25" t="s">
        <v>8791</v>
      </c>
    </row>
    <row r="1682" s="1" customFormat="1" ht="16.5" customHeight="1">
      <c r="B1682" s="47"/>
      <c r="C1682" s="298" t="s">
        <v>8792</v>
      </c>
      <c r="D1682" s="298" t="s">
        <v>841</v>
      </c>
      <c r="E1682" s="299" t="s">
        <v>8793</v>
      </c>
      <c r="F1682" s="300" t="s">
        <v>8169</v>
      </c>
      <c r="G1682" s="301" t="s">
        <v>4084</v>
      </c>
      <c r="H1682" s="302">
        <v>5</v>
      </c>
      <c r="I1682" s="303"/>
      <c r="J1682" s="304">
        <f>ROUND(I1682*H1682,2)</f>
        <v>0</v>
      </c>
      <c r="K1682" s="300" t="s">
        <v>21</v>
      </c>
      <c r="L1682" s="305"/>
      <c r="M1682" s="306" t="s">
        <v>21</v>
      </c>
      <c r="N1682" s="307" t="s">
        <v>47</v>
      </c>
      <c r="O1682" s="48"/>
      <c r="P1682" s="249">
        <f>O1682*H1682</f>
        <v>0</v>
      </c>
      <c r="Q1682" s="249">
        <v>0</v>
      </c>
      <c r="R1682" s="249">
        <f>Q1682*H1682</f>
        <v>0</v>
      </c>
      <c r="S1682" s="249">
        <v>0</v>
      </c>
      <c r="T1682" s="250">
        <f>S1682*H1682</f>
        <v>0</v>
      </c>
      <c r="AR1682" s="25" t="s">
        <v>818</v>
      </c>
      <c r="AT1682" s="25" t="s">
        <v>841</v>
      </c>
      <c r="AU1682" s="25" t="s">
        <v>394</v>
      </c>
      <c r="AY1682" s="25" t="s">
        <v>414</v>
      </c>
      <c r="BE1682" s="251">
        <f>IF(N1682="základní",J1682,0)</f>
        <v>0</v>
      </c>
      <c r="BF1682" s="251">
        <f>IF(N1682="snížená",J1682,0)</f>
        <v>0</v>
      </c>
      <c r="BG1682" s="251">
        <f>IF(N1682="zákl. přenesená",J1682,0)</f>
        <v>0</v>
      </c>
      <c r="BH1682" s="251">
        <f>IF(N1682="sníž. přenesená",J1682,0)</f>
        <v>0</v>
      </c>
      <c r="BI1682" s="251">
        <f>IF(N1682="nulová",J1682,0)</f>
        <v>0</v>
      </c>
      <c r="BJ1682" s="25" t="s">
        <v>83</v>
      </c>
      <c r="BK1682" s="251">
        <f>ROUND(I1682*H1682,2)</f>
        <v>0</v>
      </c>
      <c r="BL1682" s="25" t="s">
        <v>690</v>
      </c>
      <c r="BM1682" s="25" t="s">
        <v>8794</v>
      </c>
    </row>
    <row r="1683" s="1" customFormat="1" ht="16.5" customHeight="1">
      <c r="B1683" s="47"/>
      <c r="C1683" s="298" t="s">
        <v>8795</v>
      </c>
      <c r="D1683" s="298" t="s">
        <v>841</v>
      </c>
      <c r="E1683" s="299" t="s">
        <v>8796</v>
      </c>
      <c r="F1683" s="300" t="s">
        <v>8172</v>
      </c>
      <c r="G1683" s="301" t="s">
        <v>4084</v>
      </c>
      <c r="H1683" s="302">
        <v>1</v>
      </c>
      <c r="I1683" s="303"/>
      <c r="J1683" s="304">
        <f>ROUND(I1683*H1683,2)</f>
        <v>0</v>
      </c>
      <c r="K1683" s="300" t="s">
        <v>21</v>
      </c>
      <c r="L1683" s="305"/>
      <c r="M1683" s="306" t="s">
        <v>21</v>
      </c>
      <c r="N1683" s="307" t="s">
        <v>47</v>
      </c>
      <c r="O1683" s="48"/>
      <c r="P1683" s="249">
        <f>O1683*H1683</f>
        <v>0</v>
      </c>
      <c r="Q1683" s="249">
        <v>0</v>
      </c>
      <c r="R1683" s="249">
        <f>Q1683*H1683</f>
        <v>0</v>
      </c>
      <c r="S1683" s="249">
        <v>0</v>
      </c>
      <c r="T1683" s="250">
        <f>S1683*H1683</f>
        <v>0</v>
      </c>
      <c r="AR1683" s="25" t="s">
        <v>818</v>
      </c>
      <c r="AT1683" s="25" t="s">
        <v>841</v>
      </c>
      <c r="AU1683" s="25" t="s">
        <v>394</v>
      </c>
      <c r="AY1683" s="25" t="s">
        <v>414</v>
      </c>
      <c r="BE1683" s="251">
        <f>IF(N1683="základní",J1683,0)</f>
        <v>0</v>
      </c>
      <c r="BF1683" s="251">
        <f>IF(N1683="snížená",J1683,0)</f>
        <v>0</v>
      </c>
      <c r="BG1683" s="251">
        <f>IF(N1683="zákl. přenesená",J1683,0)</f>
        <v>0</v>
      </c>
      <c r="BH1683" s="251">
        <f>IF(N1683="sníž. přenesená",J1683,0)</f>
        <v>0</v>
      </c>
      <c r="BI1683" s="251">
        <f>IF(N1683="nulová",J1683,0)</f>
        <v>0</v>
      </c>
      <c r="BJ1683" s="25" t="s">
        <v>83</v>
      </c>
      <c r="BK1683" s="251">
        <f>ROUND(I1683*H1683,2)</f>
        <v>0</v>
      </c>
      <c r="BL1683" s="25" t="s">
        <v>690</v>
      </c>
      <c r="BM1683" s="25" t="s">
        <v>8797</v>
      </c>
    </row>
    <row r="1684" s="1" customFormat="1" ht="16.5" customHeight="1">
      <c r="B1684" s="47"/>
      <c r="C1684" s="298" t="s">
        <v>8798</v>
      </c>
      <c r="D1684" s="298" t="s">
        <v>841</v>
      </c>
      <c r="E1684" s="299" t="s">
        <v>8799</v>
      </c>
      <c r="F1684" s="300" t="s">
        <v>8089</v>
      </c>
      <c r="G1684" s="301" t="s">
        <v>4084</v>
      </c>
      <c r="H1684" s="302">
        <v>45</v>
      </c>
      <c r="I1684" s="303"/>
      <c r="J1684" s="304">
        <f>ROUND(I1684*H1684,2)</f>
        <v>0</v>
      </c>
      <c r="K1684" s="300" t="s">
        <v>21</v>
      </c>
      <c r="L1684" s="305"/>
      <c r="M1684" s="306" t="s">
        <v>21</v>
      </c>
      <c r="N1684" s="307" t="s">
        <v>47</v>
      </c>
      <c r="O1684" s="48"/>
      <c r="P1684" s="249">
        <f>O1684*H1684</f>
        <v>0</v>
      </c>
      <c r="Q1684" s="249">
        <v>0</v>
      </c>
      <c r="R1684" s="249">
        <f>Q1684*H1684</f>
        <v>0</v>
      </c>
      <c r="S1684" s="249">
        <v>0</v>
      </c>
      <c r="T1684" s="250">
        <f>S1684*H1684</f>
        <v>0</v>
      </c>
      <c r="AR1684" s="25" t="s">
        <v>818</v>
      </c>
      <c r="AT1684" s="25" t="s">
        <v>841</v>
      </c>
      <c r="AU1684" s="25" t="s">
        <v>394</v>
      </c>
      <c r="AY1684" s="25" t="s">
        <v>414</v>
      </c>
      <c r="BE1684" s="251">
        <f>IF(N1684="základní",J1684,0)</f>
        <v>0</v>
      </c>
      <c r="BF1684" s="251">
        <f>IF(N1684="snížená",J1684,0)</f>
        <v>0</v>
      </c>
      <c r="BG1684" s="251">
        <f>IF(N1684="zákl. přenesená",J1684,0)</f>
        <v>0</v>
      </c>
      <c r="BH1684" s="251">
        <f>IF(N1684="sníž. přenesená",J1684,0)</f>
        <v>0</v>
      </c>
      <c r="BI1684" s="251">
        <f>IF(N1684="nulová",J1684,0)</f>
        <v>0</v>
      </c>
      <c r="BJ1684" s="25" t="s">
        <v>83</v>
      </c>
      <c r="BK1684" s="251">
        <f>ROUND(I1684*H1684,2)</f>
        <v>0</v>
      </c>
      <c r="BL1684" s="25" t="s">
        <v>690</v>
      </c>
      <c r="BM1684" s="25" t="s">
        <v>8800</v>
      </c>
    </row>
    <row r="1685" s="1" customFormat="1" ht="16.5" customHeight="1">
      <c r="B1685" s="47"/>
      <c r="C1685" s="298" t="s">
        <v>8801</v>
      </c>
      <c r="D1685" s="298" t="s">
        <v>841</v>
      </c>
      <c r="E1685" s="299" t="s">
        <v>8802</v>
      </c>
      <c r="F1685" s="300" t="s">
        <v>8092</v>
      </c>
      <c r="G1685" s="301" t="s">
        <v>4084</v>
      </c>
      <c r="H1685" s="302">
        <v>12</v>
      </c>
      <c r="I1685" s="303"/>
      <c r="J1685" s="304">
        <f>ROUND(I1685*H1685,2)</f>
        <v>0</v>
      </c>
      <c r="K1685" s="300" t="s">
        <v>21</v>
      </c>
      <c r="L1685" s="305"/>
      <c r="M1685" s="306" t="s">
        <v>21</v>
      </c>
      <c r="N1685" s="307" t="s">
        <v>47</v>
      </c>
      <c r="O1685" s="48"/>
      <c r="P1685" s="249">
        <f>O1685*H1685</f>
        <v>0</v>
      </c>
      <c r="Q1685" s="249">
        <v>0</v>
      </c>
      <c r="R1685" s="249">
        <f>Q1685*H1685</f>
        <v>0</v>
      </c>
      <c r="S1685" s="249">
        <v>0</v>
      </c>
      <c r="T1685" s="250">
        <f>S1685*H1685</f>
        <v>0</v>
      </c>
      <c r="AR1685" s="25" t="s">
        <v>818</v>
      </c>
      <c r="AT1685" s="25" t="s">
        <v>841</v>
      </c>
      <c r="AU1685" s="25" t="s">
        <v>394</v>
      </c>
      <c r="AY1685" s="25" t="s">
        <v>414</v>
      </c>
      <c r="BE1685" s="251">
        <f>IF(N1685="základní",J1685,0)</f>
        <v>0</v>
      </c>
      <c r="BF1685" s="251">
        <f>IF(N1685="snížená",J1685,0)</f>
        <v>0</v>
      </c>
      <c r="BG1685" s="251">
        <f>IF(N1685="zákl. přenesená",J1685,0)</f>
        <v>0</v>
      </c>
      <c r="BH1685" s="251">
        <f>IF(N1685="sníž. přenesená",J1685,0)</f>
        <v>0</v>
      </c>
      <c r="BI1685" s="251">
        <f>IF(N1685="nulová",J1685,0)</f>
        <v>0</v>
      </c>
      <c r="BJ1685" s="25" t="s">
        <v>83</v>
      </c>
      <c r="BK1685" s="251">
        <f>ROUND(I1685*H1685,2)</f>
        <v>0</v>
      </c>
      <c r="BL1685" s="25" t="s">
        <v>690</v>
      </c>
      <c r="BM1685" s="25" t="s">
        <v>8803</v>
      </c>
    </row>
    <row r="1686" s="1" customFormat="1" ht="16.5" customHeight="1">
      <c r="B1686" s="47"/>
      <c r="C1686" s="298" t="s">
        <v>8804</v>
      </c>
      <c r="D1686" s="298" t="s">
        <v>841</v>
      </c>
      <c r="E1686" s="299" t="s">
        <v>8805</v>
      </c>
      <c r="F1686" s="300" t="s">
        <v>8095</v>
      </c>
      <c r="G1686" s="301" t="s">
        <v>4084</v>
      </c>
      <c r="H1686" s="302">
        <v>6</v>
      </c>
      <c r="I1686" s="303"/>
      <c r="J1686" s="304">
        <f>ROUND(I1686*H1686,2)</f>
        <v>0</v>
      </c>
      <c r="K1686" s="300" t="s">
        <v>21</v>
      </c>
      <c r="L1686" s="305"/>
      <c r="M1686" s="306" t="s">
        <v>21</v>
      </c>
      <c r="N1686" s="307" t="s">
        <v>47</v>
      </c>
      <c r="O1686" s="48"/>
      <c r="P1686" s="249">
        <f>O1686*H1686</f>
        <v>0</v>
      </c>
      <c r="Q1686" s="249">
        <v>0</v>
      </c>
      <c r="R1686" s="249">
        <f>Q1686*H1686</f>
        <v>0</v>
      </c>
      <c r="S1686" s="249">
        <v>0</v>
      </c>
      <c r="T1686" s="250">
        <f>S1686*H1686</f>
        <v>0</v>
      </c>
      <c r="AR1686" s="25" t="s">
        <v>818</v>
      </c>
      <c r="AT1686" s="25" t="s">
        <v>841</v>
      </c>
      <c r="AU1686" s="25" t="s">
        <v>394</v>
      </c>
      <c r="AY1686" s="25" t="s">
        <v>414</v>
      </c>
      <c r="BE1686" s="251">
        <f>IF(N1686="základní",J1686,0)</f>
        <v>0</v>
      </c>
      <c r="BF1686" s="251">
        <f>IF(N1686="snížená",J1686,0)</f>
        <v>0</v>
      </c>
      <c r="BG1686" s="251">
        <f>IF(N1686="zákl. přenesená",J1686,0)</f>
        <v>0</v>
      </c>
      <c r="BH1686" s="251">
        <f>IF(N1686="sníž. přenesená",J1686,0)</f>
        <v>0</v>
      </c>
      <c r="BI1686" s="251">
        <f>IF(N1686="nulová",J1686,0)</f>
        <v>0</v>
      </c>
      <c r="BJ1686" s="25" t="s">
        <v>83</v>
      </c>
      <c r="BK1686" s="251">
        <f>ROUND(I1686*H1686,2)</f>
        <v>0</v>
      </c>
      <c r="BL1686" s="25" t="s">
        <v>690</v>
      </c>
      <c r="BM1686" s="25" t="s">
        <v>8806</v>
      </c>
    </row>
    <row r="1687" s="1" customFormat="1" ht="16.5" customHeight="1">
      <c r="B1687" s="47"/>
      <c r="C1687" s="298" t="s">
        <v>8807</v>
      </c>
      <c r="D1687" s="298" t="s">
        <v>841</v>
      </c>
      <c r="E1687" s="299" t="s">
        <v>8808</v>
      </c>
      <c r="F1687" s="300" t="s">
        <v>8098</v>
      </c>
      <c r="G1687" s="301" t="s">
        <v>4084</v>
      </c>
      <c r="H1687" s="302">
        <v>6</v>
      </c>
      <c r="I1687" s="303"/>
      <c r="J1687" s="304">
        <f>ROUND(I1687*H1687,2)</f>
        <v>0</v>
      </c>
      <c r="K1687" s="300" t="s">
        <v>21</v>
      </c>
      <c r="L1687" s="305"/>
      <c r="M1687" s="306" t="s">
        <v>21</v>
      </c>
      <c r="N1687" s="307" t="s">
        <v>47</v>
      </c>
      <c r="O1687" s="48"/>
      <c r="P1687" s="249">
        <f>O1687*H1687</f>
        <v>0</v>
      </c>
      <c r="Q1687" s="249">
        <v>0</v>
      </c>
      <c r="R1687" s="249">
        <f>Q1687*H1687</f>
        <v>0</v>
      </c>
      <c r="S1687" s="249">
        <v>0</v>
      </c>
      <c r="T1687" s="250">
        <f>S1687*H1687</f>
        <v>0</v>
      </c>
      <c r="AR1687" s="25" t="s">
        <v>818</v>
      </c>
      <c r="AT1687" s="25" t="s">
        <v>841</v>
      </c>
      <c r="AU1687" s="25" t="s">
        <v>394</v>
      </c>
      <c r="AY1687" s="25" t="s">
        <v>414</v>
      </c>
      <c r="BE1687" s="251">
        <f>IF(N1687="základní",J1687,0)</f>
        <v>0</v>
      </c>
      <c r="BF1687" s="251">
        <f>IF(N1687="snížená",J1687,0)</f>
        <v>0</v>
      </c>
      <c r="BG1687" s="251">
        <f>IF(N1687="zákl. přenesená",J1687,0)</f>
        <v>0</v>
      </c>
      <c r="BH1687" s="251">
        <f>IF(N1687="sníž. přenesená",J1687,0)</f>
        <v>0</v>
      </c>
      <c r="BI1687" s="251">
        <f>IF(N1687="nulová",J1687,0)</f>
        <v>0</v>
      </c>
      <c r="BJ1687" s="25" t="s">
        <v>83</v>
      </c>
      <c r="BK1687" s="251">
        <f>ROUND(I1687*H1687,2)</f>
        <v>0</v>
      </c>
      <c r="BL1687" s="25" t="s">
        <v>690</v>
      </c>
      <c r="BM1687" s="25" t="s">
        <v>8809</v>
      </c>
    </row>
    <row r="1688" s="1" customFormat="1" ht="16.5" customHeight="1">
      <c r="B1688" s="47"/>
      <c r="C1688" s="298" t="s">
        <v>8810</v>
      </c>
      <c r="D1688" s="298" t="s">
        <v>841</v>
      </c>
      <c r="E1688" s="299" t="s">
        <v>8811</v>
      </c>
      <c r="F1688" s="300" t="s">
        <v>8104</v>
      </c>
      <c r="G1688" s="301" t="s">
        <v>4084</v>
      </c>
      <c r="H1688" s="302">
        <v>6</v>
      </c>
      <c r="I1688" s="303"/>
      <c r="J1688" s="304">
        <f>ROUND(I1688*H1688,2)</f>
        <v>0</v>
      </c>
      <c r="K1688" s="300" t="s">
        <v>21</v>
      </c>
      <c r="L1688" s="305"/>
      <c r="M1688" s="306" t="s">
        <v>21</v>
      </c>
      <c r="N1688" s="307" t="s">
        <v>47</v>
      </c>
      <c r="O1688" s="48"/>
      <c r="P1688" s="249">
        <f>O1688*H1688</f>
        <v>0</v>
      </c>
      <c r="Q1688" s="249">
        <v>0</v>
      </c>
      <c r="R1688" s="249">
        <f>Q1688*H1688</f>
        <v>0</v>
      </c>
      <c r="S1688" s="249">
        <v>0</v>
      </c>
      <c r="T1688" s="250">
        <f>S1688*H1688</f>
        <v>0</v>
      </c>
      <c r="AR1688" s="25" t="s">
        <v>818</v>
      </c>
      <c r="AT1688" s="25" t="s">
        <v>841</v>
      </c>
      <c r="AU1688" s="25" t="s">
        <v>394</v>
      </c>
      <c r="AY1688" s="25" t="s">
        <v>414</v>
      </c>
      <c r="BE1688" s="251">
        <f>IF(N1688="základní",J1688,0)</f>
        <v>0</v>
      </c>
      <c r="BF1688" s="251">
        <f>IF(N1688="snížená",J1688,0)</f>
        <v>0</v>
      </c>
      <c r="BG1688" s="251">
        <f>IF(N1688="zákl. přenesená",J1688,0)</f>
        <v>0</v>
      </c>
      <c r="BH1688" s="251">
        <f>IF(N1688="sníž. přenesená",J1688,0)</f>
        <v>0</v>
      </c>
      <c r="BI1688" s="251">
        <f>IF(N1688="nulová",J1688,0)</f>
        <v>0</v>
      </c>
      <c r="BJ1688" s="25" t="s">
        <v>83</v>
      </c>
      <c r="BK1688" s="251">
        <f>ROUND(I1688*H1688,2)</f>
        <v>0</v>
      </c>
      <c r="BL1688" s="25" t="s">
        <v>690</v>
      </c>
      <c r="BM1688" s="25" t="s">
        <v>8812</v>
      </c>
    </row>
    <row r="1689" s="1" customFormat="1" ht="16.5" customHeight="1">
      <c r="B1689" s="47"/>
      <c r="C1689" s="298" t="s">
        <v>8813</v>
      </c>
      <c r="D1689" s="298" t="s">
        <v>841</v>
      </c>
      <c r="E1689" s="299" t="s">
        <v>8814</v>
      </c>
      <c r="F1689" s="300" t="s">
        <v>8110</v>
      </c>
      <c r="G1689" s="301" t="s">
        <v>4084</v>
      </c>
      <c r="H1689" s="302">
        <v>22</v>
      </c>
      <c r="I1689" s="303"/>
      <c r="J1689" s="304">
        <f>ROUND(I1689*H1689,2)</f>
        <v>0</v>
      </c>
      <c r="K1689" s="300" t="s">
        <v>21</v>
      </c>
      <c r="L1689" s="305"/>
      <c r="M1689" s="306" t="s">
        <v>21</v>
      </c>
      <c r="N1689" s="307" t="s">
        <v>47</v>
      </c>
      <c r="O1689" s="48"/>
      <c r="P1689" s="249">
        <f>O1689*H1689</f>
        <v>0</v>
      </c>
      <c r="Q1689" s="249">
        <v>0</v>
      </c>
      <c r="R1689" s="249">
        <f>Q1689*H1689</f>
        <v>0</v>
      </c>
      <c r="S1689" s="249">
        <v>0</v>
      </c>
      <c r="T1689" s="250">
        <f>S1689*H1689</f>
        <v>0</v>
      </c>
      <c r="AR1689" s="25" t="s">
        <v>818</v>
      </c>
      <c r="AT1689" s="25" t="s">
        <v>841</v>
      </c>
      <c r="AU1689" s="25" t="s">
        <v>394</v>
      </c>
      <c r="AY1689" s="25" t="s">
        <v>414</v>
      </c>
      <c r="BE1689" s="251">
        <f>IF(N1689="základní",J1689,0)</f>
        <v>0</v>
      </c>
      <c r="BF1689" s="251">
        <f>IF(N1689="snížená",J1689,0)</f>
        <v>0</v>
      </c>
      <c r="BG1689" s="251">
        <f>IF(N1689="zákl. přenesená",J1689,0)</f>
        <v>0</v>
      </c>
      <c r="BH1689" s="251">
        <f>IF(N1689="sníž. přenesená",J1689,0)</f>
        <v>0</v>
      </c>
      <c r="BI1689" s="251">
        <f>IF(N1689="nulová",J1689,0)</f>
        <v>0</v>
      </c>
      <c r="BJ1689" s="25" t="s">
        <v>83</v>
      </c>
      <c r="BK1689" s="251">
        <f>ROUND(I1689*H1689,2)</f>
        <v>0</v>
      </c>
      <c r="BL1689" s="25" t="s">
        <v>690</v>
      </c>
      <c r="BM1689" s="25" t="s">
        <v>8815</v>
      </c>
    </row>
    <row r="1690" s="1" customFormat="1" ht="16.5" customHeight="1">
      <c r="B1690" s="47"/>
      <c r="C1690" s="298" t="s">
        <v>8816</v>
      </c>
      <c r="D1690" s="298" t="s">
        <v>841</v>
      </c>
      <c r="E1690" s="299" t="s">
        <v>8817</v>
      </c>
      <c r="F1690" s="300" t="s">
        <v>8818</v>
      </c>
      <c r="G1690" s="301" t="s">
        <v>4084</v>
      </c>
      <c r="H1690" s="302">
        <v>7</v>
      </c>
      <c r="I1690" s="303"/>
      <c r="J1690" s="304">
        <f>ROUND(I1690*H1690,2)</f>
        <v>0</v>
      </c>
      <c r="K1690" s="300" t="s">
        <v>21</v>
      </c>
      <c r="L1690" s="305"/>
      <c r="M1690" s="306" t="s">
        <v>21</v>
      </c>
      <c r="N1690" s="307" t="s">
        <v>47</v>
      </c>
      <c r="O1690" s="48"/>
      <c r="P1690" s="249">
        <f>O1690*H1690</f>
        <v>0</v>
      </c>
      <c r="Q1690" s="249">
        <v>0</v>
      </c>
      <c r="R1690" s="249">
        <f>Q1690*H1690</f>
        <v>0</v>
      </c>
      <c r="S1690" s="249">
        <v>0</v>
      </c>
      <c r="T1690" s="250">
        <f>S1690*H1690</f>
        <v>0</v>
      </c>
      <c r="AR1690" s="25" t="s">
        <v>818</v>
      </c>
      <c r="AT1690" s="25" t="s">
        <v>841</v>
      </c>
      <c r="AU1690" s="25" t="s">
        <v>394</v>
      </c>
      <c r="AY1690" s="25" t="s">
        <v>414</v>
      </c>
      <c r="BE1690" s="251">
        <f>IF(N1690="základní",J1690,0)</f>
        <v>0</v>
      </c>
      <c r="BF1690" s="251">
        <f>IF(N1690="snížená",J1690,0)</f>
        <v>0</v>
      </c>
      <c r="BG1690" s="251">
        <f>IF(N1690="zákl. přenesená",J1690,0)</f>
        <v>0</v>
      </c>
      <c r="BH1690" s="251">
        <f>IF(N1690="sníž. přenesená",J1690,0)</f>
        <v>0</v>
      </c>
      <c r="BI1690" s="251">
        <f>IF(N1690="nulová",J1690,0)</f>
        <v>0</v>
      </c>
      <c r="BJ1690" s="25" t="s">
        <v>83</v>
      </c>
      <c r="BK1690" s="251">
        <f>ROUND(I1690*H1690,2)</f>
        <v>0</v>
      </c>
      <c r="BL1690" s="25" t="s">
        <v>690</v>
      </c>
      <c r="BM1690" s="25" t="s">
        <v>8819</v>
      </c>
    </row>
    <row r="1691" s="11" customFormat="1" ht="22.32" customHeight="1">
      <c r="B1691" s="224"/>
      <c r="C1691" s="225"/>
      <c r="D1691" s="226" t="s">
        <v>75</v>
      </c>
      <c r="E1691" s="238" t="s">
        <v>8820</v>
      </c>
      <c r="F1691" s="238" t="s">
        <v>8821</v>
      </c>
      <c r="G1691" s="225"/>
      <c r="H1691" s="225"/>
      <c r="I1691" s="228"/>
      <c r="J1691" s="239">
        <f>BK1691</f>
        <v>0</v>
      </c>
      <c r="K1691" s="225"/>
      <c r="L1691" s="230"/>
      <c r="M1691" s="231"/>
      <c r="N1691" s="232"/>
      <c r="O1691" s="232"/>
      <c r="P1691" s="233">
        <f>SUM(P1692:P1703)</f>
        <v>0</v>
      </c>
      <c r="Q1691" s="232"/>
      <c r="R1691" s="233">
        <f>SUM(R1692:R1703)</f>
        <v>0</v>
      </c>
      <c r="S1691" s="232"/>
      <c r="T1691" s="234">
        <f>SUM(T1692:T1703)</f>
        <v>0</v>
      </c>
      <c r="AR1691" s="235" t="s">
        <v>86</v>
      </c>
      <c r="AT1691" s="236" t="s">
        <v>75</v>
      </c>
      <c r="AU1691" s="236" t="s">
        <v>86</v>
      </c>
      <c r="AY1691" s="235" t="s">
        <v>414</v>
      </c>
      <c r="BK1691" s="237">
        <f>SUM(BK1692:BK1703)</f>
        <v>0</v>
      </c>
    </row>
    <row r="1692" s="1" customFormat="1" ht="25.5" customHeight="1">
      <c r="B1692" s="47"/>
      <c r="C1692" s="298" t="s">
        <v>8822</v>
      </c>
      <c r="D1692" s="298" t="s">
        <v>841</v>
      </c>
      <c r="E1692" s="299" t="s">
        <v>8823</v>
      </c>
      <c r="F1692" s="300" t="s">
        <v>8824</v>
      </c>
      <c r="G1692" s="301" t="s">
        <v>4084</v>
      </c>
      <c r="H1692" s="302">
        <v>1</v>
      </c>
      <c r="I1692" s="303"/>
      <c r="J1692" s="304">
        <f>ROUND(I1692*H1692,2)</f>
        <v>0</v>
      </c>
      <c r="K1692" s="300" t="s">
        <v>21</v>
      </c>
      <c r="L1692" s="305"/>
      <c r="M1692" s="306" t="s">
        <v>21</v>
      </c>
      <c r="N1692" s="307" t="s">
        <v>47</v>
      </c>
      <c r="O1692" s="48"/>
      <c r="P1692" s="249">
        <f>O1692*H1692</f>
        <v>0</v>
      </c>
      <c r="Q1692" s="249">
        <v>0</v>
      </c>
      <c r="R1692" s="249">
        <f>Q1692*H1692</f>
        <v>0</v>
      </c>
      <c r="S1692" s="249">
        <v>0</v>
      </c>
      <c r="T1692" s="250">
        <f>S1692*H1692</f>
        <v>0</v>
      </c>
      <c r="AR1692" s="25" t="s">
        <v>818</v>
      </c>
      <c r="AT1692" s="25" t="s">
        <v>841</v>
      </c>
      <c r="AU1692" s="25" t="s">
        <v>394</v>
      </c>
      <c r="AY1692" s="25" t="s">
        <v>414</v>
      </c>
      <c r="BE1692" s="251">
        <f>IF(N1692="základní",J1692,0)</f>
        <v>0</v>
      </c>
      <c r="BF1692" s="251">
        <f>IF(N1692="snížená",J1692,0)</f>
        <v>0</v>
      </c>
      <c r="BG1692" s="251">
        <f>IF(N1692="zákl. přenesená",J1692,0)</f>
        <v>0</v>
      </c>
      <c r="BH1692" s="251">
        <f>IF(N1692="sníž. přenesená",J1692,0)</f>
        <v>0</v>
      </c>
      <c r="BI1692" s="251">
        <f>IF(N1692="nulová",J1692,0)</f>
        <v>0</v>
      </c>
      <c r="BJ1692" s="25" t="s">
        <v>83</v>
      </c>
      <c r="BK1692" s="251">
        <f>ROUND(I1692*H1692,2)</f>
        <v>0</v>
      </c>
      <c r="BL1692" s="25" t="s">
        <v>690</v>
      </c>
      <c r="BM1692" s="25" t="s">
        <v>8825</v>
      </c>
    </row>
    <row r="1693" s="1" customFormat="1" ht="16.5" customHeight="1">
      <c r="B1693" s="47"/>
      <c r="C1693" s="298" t="s">
        <v>8826</v>
      </c>
      <c r="D1693" s="298" t="s">
        <v>841</v>
      </c>
      <c r="E1693" s="299" t="s">
        <v>8827</v>
      </c>
      <c r="F1693" s="300" t="s">
        <v>7971</v>
      </c>
      <c r="G1693" s="301" t="s">
        <v>4084</v>
      </c>
      <c r="H1693" s="302">
        <v>1</v>
      </c>
      <c r="I1693" s="303"/>
      <c r="J1693" s="304">
        <f>ROUND(I1693*H1693,2)</f>
        <v>0</v>
      </c>
      <c r="K1693" s="300" t="s">
        <v>21</v>
      </c>
      <c r="L1693" s="305"/>
      <c r="M1693" s="306" t="s">
        <v>21</v>
      </c>
      <c r="N1693" s="307" t="s">
        <v>47</v>
      </c>
      <c r="O1693" s="48"/>
      <c r="P1693" s="249">
        <f>O1693*H1693</f>
        <v>0</v>
      </c>
      <c r="Q1693" s="249">
        <v>0</v>
      </c>
      <c r="R1693" s="249">
        <f>Q1693*H1693</f>
        <v>0</v>
      </c>
      <c r="S1693" s="249">
        <v>0</v>
      </c>
      <c r="T1693" s="250">
        <f>S1693*H1693</f>
        <v>0</v>
      </c>
      <c r="AR1693" s="25" t="s">
        <v>818</v>
      </c>
      <c r="AT1693" s="25" t="s">
        <v>841</v>
      </c>
      <c r="AU1693" s="25" t="s">
        <v>394</v>
      </c>
      <c r="AY1693" s="25" t="s">
        <v>414</v>
      </c>
      <c r="BE1693" s="251">
        <f>IF(N1693="základní",J1693,0)</f>
        <v>0</v>
      </c>
      <c r="BF1693" s="251">
        <f>IF(N1693="snížená",J1693,0)</f>
        <v>0</v>
      </c>
      <c r="BG1693" s="251">
        <f>IF(N1693="zákl. přenesená",J1693,0)</f>
        <v>0</v>
      </c>
      <c r="BH1693" s="251">
        <f>IF(N1693="sníž. přenesená",J1693,0)</f>
        <v>0</v>
      </c>
      <c r="BI1693" s="251">
        <f>IF(N1693="nulová",J1693,0)</f>
        <v>0</v>
      </c>
      <c r="BJ1693" s="25" t="s">
        <v>83</v>
      </c>
      <c r="BK1693" s="251">
        <f>ROUND(I1693*H1693,2)</f>
        <v>0</v>
      </c>
      <c r="BL1693" s="25" t="s">
        <v>690</v>
      </c>
      <c r="BM1693" s="25" t="s">
        <v>8828</v>
      </c>
    </row>
    <row r="1694" s="1" customFormat="1" ht="16.5" customHeight="1">
      <c r="B1694" s="47"/>
      <c r="C1694" s="298" t="s">
        <v>8829</v>
      </c>
      <c r="D1694" s="298" t="s">
        <v>841</v>
      </c>
      <c r="E1694" s="299" t="s">
        <v>8830</v>
      </c>
      <c r="F1694" s="300" t="s">
        <v>7974</v>
      </c>
      <c r="G1694" s="301" t="s">
        <v>4084</v>
      </c>
      <c r="H1694" s="302">
        <v>1</v>
      </c>
      <c r="I1694" s="303"/>
      <c r="J1694" s="304">
        <f>ROUND(I1694*H1694,2)</f>
        <v>0</v>
      </c>
      <c r="K1694" s="300" t="s">
        <v>21</v>
      </c>
      <c r="L1694" s="305"/>
      <c r="M1694" s="306" t="s">
        <v>21</v>
      </c>
      <c r="N1694" s="307" t="s">
        <v>47</v>
      </c>
      <c r="O1694" s="48"/>
      <c r="P1694" s="249">
        <f>O1694*H1694</f>
        <v>0</v>
      </c>
      <c r="Q1694" s="249">
        <v>0</v>
      </c>
      <c r="R1694" s="249">
        <f>Q1694*H1694</f>
        <v>0</v>
      </c>
      <c r="S1694" s="249">
        <v>0</v>
      </c>
      <c r="T1694" s="250">
        <f>S1694*H1694</f>
        <v>0</v>
      </c>
      <c r="AR1694" s="25" t="s">
        <v>818</v>
      </c>
      <c r="AT1694" s="25" t="s">
        <v>841</v>
      </c>
      <c r="AU1694" s="25" t="s">
        <v>394</v>
      </c>
      <c r="AY1694" s="25" t="s">
        <v>414</v>
      </c>
      <c r="BE1694" s="251">
        <f>IF(N1694="základní",J1694,0)</f>
        <v>0</v>
      </c>
      <c r="BF1694" s="251">
        <f>IF(N1694="snížená",J1694,0)</f>
        <v>0</v>
      </c>
      <c r="BG1694" s="251">
        <f>IF(N1694="zákl. přenesená",J1694,0)</f>
        <v>0</v>
      </c>
      <c r="BH1694" s="251">
        <f>IF(N1694="sníž. přenesená",J1694,0)</f>
        <v>0</v>
      </c>
      <c r="BI1694" s="251">
        <f>IF(N1694="nulová",J1694,0)</f>
        <v>0</v>
      </c>
      <c r="BJ1694" s="25" t="s">
        <v>83</v>
      </c>
      <c r="BK1694" s="251">
        <f>ROUND(I1694*H1694,2)</f>
        <v>0</v>
      </c>
      <c r="BL1694" s="25" t="s">
        <v>690</v>
      </c>
      <c r="BM1694" s="25" t="s">
        <v>8831</v>
      </c>
    </row>
    <row r="1695" s="1" customFormat="1" ht="16.5" customHeight="1">
      <c r="B1695" s="47"/>
      <c r="C1695" s="298" t="s">
        <v>8832</v>
      </c>
      <c r="D1695" s="298" t="s">
        <v>841</v>
      </c>
      <c r="E1695" s="299" t="s">
        <v>8833</v>
      </c>
      <c r="F1695" s="300" t="s">
        <v>7977</v>
      </c>
      <c r="G1695" s="301" t="s">
        <v>4084</v>
      </c>
      <c r="H1695" s="302">
        <v>1</v>
      </c>
      <c r="I1695" s="303"/>
      <c r="J1695" s="304">
        <f>ROUND(I1695*H1695,2)</f>
        <v>0</v>
      </c>
      <c r="K1695" s="300" t="s">
        <v>21</v>
      </c>
      <c r="L1695" s="305"/>
      <c r="M1695" s="306" t="s">
        <v>21</v>
      </c>
      <c r="N1695" s="307" t="s">
        <v>47</v>
      </c>
      <c r="O1695" s="48"/>
      <c r="P1695" s="249">
        <f>O1695*H1695</f>
        <v>0</v>
      </c>
      <c r="Q1695" s="249">
        <v>0</v>
      </c>
      <c r="R1695" s="249">
        <f>Q1695*H1695</f>
        <v>0</v>
      </c>
      <c r="S1695" s="249">
        <v>0</v>
      </c>
      <c r="T1695" s="250">
        <f>S1695*H1695</f>
        <v>0</v>
      </c>
      <c r="AR1695" s="25" t="s">
        <v>818</v>
      </c>
      <c r="AT1695" s="25" t="s">
        <v>841</v>
      </c>
      <c r="AU1695" s="25" t="s">
        <v>394</v>
      </c>
      <c r="AY1695" s="25" t="s">
        <v>414</v>
      </c>
      <c r="BE1695" s="251">
        <f>IF(N1695="základní",J1695,0)</f>
        <v>0</v>
      </c>
      <c r="BF1695" s="251">
        <f>IF(N1695="snížená",J1695,0)</f>
        <v>0</v>
      </c>
      <c r="BG1695" s="251">
        <f>IF(N1695="zákl. přenesená",J1695,0)</f>
        <v>0</v>
      </c>
      <c r="BH1695" s="251">
        <f>IF(N1695="sníž. přenesená",J1695,0)</f>
        <v>0</v>
      </c>
      <c r="BI1695" s="251">
        <f>IF(N1695="nulová",J1695,0)</f>
        <v>0</v>
      </c>
      <c r="BJ1695" s="25" t="s">
        <v>83</v>
      </c>
      <c r="BK1695" s="251">
        <f>ROUND(I1695*H1695,2)</f>
        <v>0</v>
      </c>
      <c r="BL1695" s="25" t="s">
        <v>690</v>
      </c>
      <c r="BM1695" s="25" t="s">
        <v>8834</v>
      </c>
    </row>
    <row r="1696" s="1" customFormat="1" ht="16.5" customHeight="1">
      <c r="B1696" s="47"/>
      <c r="C1696" s="298" t="s">
        <v>8835</v>
      </c>
      <c r="D1696" s="298" t="s">
        <v>841</v>
      </c>
      <c r="E1696" s="299" t="s">
        <v>8836</v>
      </c>
      <c r="F1696" s="300" t="s">
        <v>8401</v>
      </c>
      <c r="G1696" s="301" t="s">
        <v>4084</v>
      </c>
      <c r="H1696" s="302">
        <v>1</v>
      </c>
      <c r="I1696" s="303"/>
      <c r="J1696" s="304">
        <f>ROUND(I1696*H1696,2)</f>
        <v>0</v>
      </c>
      <c r="K1696" s="300" t="s">
        <v>21</v>
      </c>
      <c r="L1696" s="305"/>
      <c r="M1696" s="306" t="s">
        <v>21</v>
      </c>
      <c r="N1696" s="307" t="s">
        <v>47</v>
      </c>
      <c r="O1696" s="48"/>
      <c r="P1696" s="249">
        <f>O1696*H1696</f>
        <v>0</v>
      </c>
      <c r="Q1696" s="249">
        <v>0</v>
      </c>
      <c r="R1696" s="249">
        <f>Q1696*H1696</f>
        <v>0</v>
      </c>
      <c r="S1696" s="249">
        <v>0</v>
      </c>
      <c r="T1696" s="250">
        <f>S1696*H1696</f>
        <v>0</v>
      </c>
      <c r="AR1696" s="25" t="s">
        <v>818</v>
      </c>
      <c r="AT1696" s="25" t="s">
        <v>841</v>
      </c>
      <c r="AU1696" s="25" t="s">
        <v>394</v>
      </c>
      <c r="AY1696" s="25" t="s">
        <v>414</v>
      </c>
      <c r="BE1696" s="251">
        <f>IF(N1696="základní",J1696,0)</f>
        <v>0</v>
      </c>
      <c r="BF1696" s="251">
        <f>IF(N1696="snížená",J1696,0)</f>
        <v>0</v>
      </c>
      <c r="BG1696" s="251">
        <f>IF(N1696="zákl. přenesená",J1696,0)</f>
        <v>0</v>
      </c>
      <c r="BH1696" s="251">
        <f>IF(N1696="sníž. přenesená",J1696,0)</f>
        <v>0</v>
      </c>
      <c r="BI1696" s="251">
        <f>IF(N1696="nulová",J1696,0)</f>
        <v>0</v>
      </c>
      <c r="BJ1696" s="25" t="s">
        <v>83</v>
      </c>
      <c r="BK1696" s="251">
        <f>ROUND(I1696*H1696,2)</f>
        <v>0</v>
      </c>
      <c r="BL1696" s="25" t="s">
        <v>690</v>
      </c>
      <c r="BM1696" s="25" t="s">
        <v>8837</v>
      </c>
    </row>
    <row r="1697" s="1" customFormat="1" ht="16.5" customHeight="1">
      <c r="B1697" s="47"/>
      <c r="C1697" s="298" t="s">
        <v>8838</v>
      </c>
      <c r="D1697" s="298" t="s">
        <v>841</v>
      </c>
      <c r="E1697" s="299" t="s">
        <v>8839</v>
      </c>
      <c r="F1697" s="300" t="s">
        <v>8275</v>
      </c>
      <c r="G1697" s="301" t="s">
        <v>4084</v>
      </c>
      <c r="H1697" s="302">
        <v>1</v>
      </c>
      <c r="I1697" s="303"/>
      <c r="J1697" s="304">
        <f>ROUND(I1697*H1697,2)</f>
        <v>0</v>
      </c>
      <c r="K1697" s="300" t="s">
        <v>21</v>
      </c>
      <c r="L1697" s="305"/>
      <c r="M1697" s="306" t="s">
        <v>21</v>
      </c>
      <c r="N1697" s="307" t="s">
        <v>47</v>
      </c>
      <c r="O1697" s="48"/>
      <c r="P1697" s="249">
        <f>O1697*H1697</f>
        <v>0</v>
      </c>
      <c r="Q1697" s="249">
        <v>0</v>
      </c>
      <c r="R1697" s="249">
        <f>Q1697*H1697</f>
        <v>0</v>
      </c>
      <c r="S1697" s="249">
        <v>0</v>
      </c>
      <c r="T1697" s="250">
        <f>S1697*H1697</f>
        <v>0</v>
      </c>
      <c r="AR1697" s="25" t="s">
        <v>818</v>
      </c>
      <c r="AT1697" s="25" t="s">
        <v>841</v>
      </c>
      <c r="AU1697" s="25" t="s">
        <v>394</v>
      </c>
      <c r="AY1697" s="25" t="s">
        <v>414</v>
      </c>
      <c r="BE1697" s="251">
        <f>IF(N1697="základní",J1697,0)</f>
        <v>0</v>
      </c>
      <c r="BF1697" s="251">
        <f>IF(N1697="snížená",J1697,0)</f>
        <v>0</v>
      </c>
      <c r="BG1697" s="251">
        <f>IF(N1697="zákl. přenesená",J1697,0)</f>
        <v>0</v>
      </c>
      <c r="BH1697" s="251">
        <f>IF(N1697="sníž. přenesená",J1697,0)</f>
        <v>0</v>
      </c>
      <c r="BI1697" s="251">
        <f>IF(N1697="nulová",J1697,0)</f>
        <v>0</v>
      </c>
      <c r="BJ1697" s="25" t="s">
        <v>83</v>
      </c>
      <c r="BK1697" s="251">
        <f>ROUND(I1697*H1697,2)</f>
        <v>0</v>
      </c>
      <c r="BL1697" s="25" t="s">
        <v>690</v>
      </c>
      <c r="BM1697" s="25" t="s">
        <v>8840</v>
      </c>
    </row>
    <row r="1698" s="1" customFormat="1" ht="16.5" customHeight="1">
      <c r="B1698" s="47"/>
      <c r="C1698" s="298" t="s">
        <v>7255</v>
      </c>
      <c r="D1698" s="298" t="s">
        <v>841</v>
      </c>
      <c r="E1698" s="299" t="s">
        <v>8841</v>
      </c>
      <c r="F1698" s="300" t="s">
        <v>8139</v>
      </c>
      <c r="G1698" s="301" t="s">
        <v>4084</v>
      </c>
      <c r="H1698" s="302">
        <v>4</v>
      </c>
      <c r="I1698" s="303"/>
      <c r="J1698" s="304">
        <f>ROUND(I1698*H1698,2)</f>
        <v>0</v>
      </c>
      <c r="K1698" s="300" t="s">
        <v>21</v>
      </c>
      <c r="L1698" s="305"/>
      <c r="M1698" s="306" t="s">
        <v>21</v>
      </c>
      <c r="N1698" s="307" t="s">
        <v>47</v>
      </c>
      <c r="O1698" s="48"/>
      <c r="P1698" s="249">
        <f>O1698*H1698</f>
        <v>0</v>
      </c>
      <c r="Q1698" s="249">
        <v>0</v>
      </c>
      <c r="R1698" s="249">
        <f>Q1698*H1698</f>
        <v>0</v>
      </c>
      <c r="S1698" s="249">
        <v>0</v>
      </c>
      <c r="T1698" s="250">
        <f>S1698*H1698</f>
        <v>0</v>
      </c>
      <c r="AR1698" s="25" t="s">
        <v>818</v>
      </c>
      <c r="AT1698" s="25" t="s">
        <v>841</v>
      </c>
      <c r="AU1698" s="25" t="s">
        <v>394</v>
      </c>
      <c r="AY1698" s="25" t="s">
        <v>414</v>
      </c>
      <c r="BE1698" s="251">
        <f>IF(N1698="základní",J1698,0)</f>
        <v>0</v>
      </c>
      <c r="BF1698" s="251">
        <f>IF(N1698="snížená",J1698,0)</f>
        <v>0</v>
      </c>
      <c r="BG1698" s="251">
        <f>IF(N1698="zákl. přenesená",J1698,0)</f>
        <v>0</v>
      </c>
      <c r="BH1698" s="251">
        <f>IF(N1698="sníž. přenesená",J1698,0)</f>
        <v>0</v>
      </c>
      <c r="BI1698" s="251">
        <f>IF(N1698="nulová",J1698,0)</f>
        <v>0</v>
      </c>
      <c r="BJ1698" s="25" t="s">
        <v>83</v>
      </c>
      <c r="BK1698" s="251">
        <f>ROUND(I1698*H1698,2)</f>
        <v>0</v>
      </c>
      <c r="BL1698" s="25" t="s">
        <v>690</v>
      </c>
      <c r="BM1698" s="25" t="s">
        <v>8842</v>
      </c>
    </row>
    <row r="1699" s="1" customFormat="1" ht="16.5" customHeight="1">
      <c r="B1699" s="47"/>
      <c r="C1699" s="298" t="s">
        <v>8843</v>
      </c>
      <c r="D1699" s="298" t="s">
        <v>841</v>
      </c>
      <c r="E1699" s="299" t="s">
        <v>8844</v>
      </c>
      <c r="F1699" s="300" t="s">
        <v>8411</v>
      </c>
      <c r="G1699" s="301" t="s">
        <v>4084</v>
      </c>
      <c r="H1699" s="302">
        <v>1</v>
      </c>
      <c r="I1699" s="303"/>
      <c r="J1699" s="304">
        <f>ROUND(I1699*H1699,2)</f>
        <v>0</v>
      </c>
      <c r="K1699" s="300" t="s">
        <v>21</v>
      </c>
      <c r="L1699" s="305"/>
      <c r="M1699" s="306" t="s">
        <v>21</v>
      </c>
      <c r="N1699" s="307" t="s">
        <v>47</v>
      </c>
      <c r="O1699" s="48"/>
      <c r="P1699" s="249">
        <f>O1699*H1699</f>
        <v>0</v>
      </c>
      <c r="Q1699" s="249">
        <v>0</v>
      </c>
      <c r="R1699" s="249">
        <f>Q1699*H1699</f>
        <v>0</v>
      </c>
      <c r="S1699" s="249">
        <v>0</v>
      </c>
      <c r="T1699" s="250">
        <f>S1699*H1699</f>
        <v>0</v>
      </c>
      <c r="AR1699" s="25" t="s">
        <v>818</v>
      </c>
      <c r="AT1699" s="25" t="s">
        <v>841</v>
      </c>
      <c r="AU1699" s="25" t="s">
        <v>394</v>
      </c>
      <c r="AY1699" s="25" t="s">
        <v>414</v>
      </c>
      <c r="BE1699" s="251">
        <f>IF(N1699="základní",J1699,0)</f>
        <v>0</v>
      </c>
      <c r="BF1699" s="251">
        <f>IF(N1699="snížená",J1699,0)</f>
        <v>0</v>
      </c>
      <c r="BG1699" s="251">
        <f>IF(N1699="zákl. přenesená",J1699,0)</f>
        <v>0</v>
      </c>
      <c r="BH1699" s="251">
        <f>IF(N1699="sníž. přenesená",J1699,0)</f>
        <v>0</v>
      </c>
      <c r="BI1699" s="251">
        <f>IF(N1699="nulová",J1699,0)</f>
        <v>0</v>
      </c>
      <c r="BJ1699" s="25" t="s">
        <v>83</v>
      </c>
      <c r="BK1699" s="251">
        <f>ROUND(I1699*H1699,2)</f>
        <v>0</v>
      </c>
      <c r="BL1699" s="25" t="s">
        <v>690</v>
      </c>
      <c r="BM1699" s="25" t="s">
        <v>8845</v>
      </c>
    </row>
    <row r="1700" s="1" customFormat="1" ht="16.5" customHeight="1">
      <c r="B1700" s="47"/>
      <c r="C1700" s="298" t="s">
        <v>8846</v>
      </c>
      <c r="D1700" s="298" t="s">
        <v>841</v>
      </c>
      <c r="E1700" s="299" t="s">
        <v>8847</v>
      </c>
      <c r="F1700" s="300" t="s">
        <v>8848</v>
      </c>
      <c r="G1700" s="301" t="s">
        <v>4084</v>
      </c>
      <c r="H1700" s="302">
        <v>1</v>
      </c>
      <c r="I1700" s="303"/>
      <c r="J1700" s="304">
        <f>ROUND(I1700*H1700,2)</f>
        <v>0</v>
      </c>
      <c r="K1700" s="300" t="s">
        <v>21</v>
      </c>
      <c r="L1700" s="305"/>
      <c r="M1700" s="306" t="s">
        <v>21</v>
      </c>
      <c r="N1700" s="307" t="s">
        <v>47</v>
      </c>
      <c r="O1700" s="48"/>
      <c r="P1700" s="249">
        <f>O1700*H1700</f>
        <v>0</v>
      </c>
      <c r="Q1700" s="249">
        <v>0</v>
      </c>
      <c r="R1700" s="249">
        <f>Q1700*H1700</f>
        <v>0</v>
      </c>
      <c r="S1700" s="249">
        <v>0</v>
      </c>
      <c r="T1700" s="250">
        <f>S1700*H1700</f>
        <v>0</v>
      </c>
      <c r="AR1700" s="25" t="s">
        <v>818</v>
      </c>
      <c r="AT1700" s="25" t="s">
        <v>841</v>
      </c>
      <c r="AU1700" s="25" t="s">
        <v>394</v>
      </c>
      <c r="AY1700" s="25" t="s">
        <v>414</v>
      </c>
      <c r="BE1700" s="251">
        <f>IF(N1700="základní",J1700,0)</f>
        <v>0</v>
      </c>
      <c r="BF1700" s="251">
        <f>IF(N1700="snížená",J1700,0)</f>
        <v>0</v>
      </c>
      <c r="BG1700" s="251">
        <f>IF(N1700="zákl. přenesená",J1700,0)</f>
        <v>0</v>
      </c>
      <c r="BH1700" s="251">
        <f>IF(N1700="sníž. přenesená",J1700,0)</f>
        <v>0</v>
      </c>
      <c r="BI1700" s="251">
        <f>IF(N1700="nulová",J1700,0)</f>
        <v>0</v>
      </c>
      <c r="BJ1700" s="25" t="s">
        <v>83</v>
      </c>
      <c r="BK1700" s="251">
        <f>ROUND(I1700*H1700,2)</f>
        <v>0</v>
      </c>
      <c r="BL1700" s="25" t="s">
        <v>690</v>
      </c>
      <c r="BM1700" s="25" t="s">
        <v>8849</v>
      </c>
    </row>
    <row r="1701" s="1" customFormat="1" ht="16.5" customHeight="1">
      <c r="B1701" s="47"/>
      <c r="C1701" s="298" t="s">
        <v>8850</v>
      </c>
      <c r="D1701" s="298" t="s">
        <v>841</v>
      </c>
      <c r="E1701" s="299" t="s">
        <v>8851</v>
      </c>
      <c r="F1701" s="300" t="s">
        <v>8089</v>
      </c>
      <c r="G1701" s="301" t="s">
        <v>4084</v>
      </c>
      <c r="H1701" s="302">
        <v>14</v>
      </c>
      <c r="I1701" s="303"/>
      <c r="J1701" s="304">
        <f>ROUND(I1701*H1701,2)</f>
        <v>0</v>
      </c>
      <c r="K1701" s="300" t="s">
        <v>21</v>
      </c>
      <c r="L1701" s="305"/>
      <c r="M1701" s="306" t="s">
        <v>21</v>
      </c>
      <c r="N1701" s="307" t="s">
        <v>47</v>
      </c>
      <c r="O1701" s="48"/>
      <c r="P1701" s="249">
        <f>O1701*H1701</f>
        <v>0</v>
      </c>
      <c r="Q1701" s="249">
        <v>0</v>
      </c>
      <c r="R1701" s="249">
        <f>Q1701*H1701</f>
        <v>0</v>
      </c>
      <c r="S1701" s="249">
        <v>0</v>
      </c>
      <c r="T1701" s="250">
        <f>S1701*H1701</f>
        <v>0</v>
      </c>
      <c r="AR1701" s="25" t="s">
        <v>818</v>
      </c>
      <c r="AT1701" s="25" t="s">
        <v>841</v>
      </c>
      <c r="AU1701" s="25" t="s">
        <v>394</v>
      </c>
      <c r="AY1701" s="25" t="s">
        <v>414</v>
      </c>
      <c r="BE1701" s="251">
        <f>IF(N1701="základní",J1701,0)</f>
        <v>0</v>
      </c>
      <c r="BF1701" s="251">
        <f>IF(N1701="snížená",J1701,0)</f>
        <v>0</v>
      </c>
      <c r="BG1701" s="251">
        <f>IF(N1701="zákl. přenesená",J1701,0)</f>
        <v>0</v>
      </c>
      <c r="BH1701" s="251">
        <f>IF(N1701="sníž. přenesená",J1701,0)</f>
        <v>0</v>
      </c>
      <c r="BI1701" s="251">
        <f>IF(N1701="nulová",J1701,0)</f>
        <v>0</v>
      </c>
      <c r="BJ1701" s="25" t="s">
        <v>83</v>
      </c>
      <c r="BK1701" s="251">
        <f>ROUND(I1701*H1701,2)</f>
        <v>0</v>
      </c>
      <c r="BL1701" s="25" t="s">
        <v>690</v>
      </c>
      <c r="BM1701" s="25" t="s">
        <v>8852</v>
      </c>
    </row>
    <row r="1702" s="1" customFormat="1" ht="16.5" customHeight="1">
      <c r="B1702" s="47"/>
      <c r="C1702" s="298" t="s">
        <v>8853</v>
      </c>
      <c r="D1702" s="298" t="s">
        <v>841</v>
      </c>
      <c r="E1702" s="299" t="s">
        <v>8854</v>
      </c>
      <c r="F1702" s="300" t="s">
        <v>8855</v>
      </c>
      <c r="G1702" s="301" t="s">
        <v>4084</v>
      </c>
      <c r="H1702" s="302">
        <v>3</v>
      </c>
      <c r="I1702" s="303"/>
      <c r="J1702" s="304">
        <f>ROUND(I1702*H1702,2)</f>
        <v>0</v>
      </c>
      <c r="K1702" s="300" t="s">
        <v>21</v>
      </c>
      <c r="L1702" s="305"/>
      <c r="M1702" s="306" t="s">
        <v>21</v>
      </c>
      <c r="N1702" s="307" t="s">
        <v>47</v>
      </c>
      <c r="O1702" s="48"/>
      <c r="P1702" s="249">
        <f>O1702*H1702</f>
        <v>0</v>
      </c>
      <c r="Q1702" s="249">
        <v>0</v>
      </c>
      <c r="R1702" s="249">
        <f>Q1702*H1702</f>
        <v>0</v>
      </c>
      <c r="S1702" s="249">
        <v>0</v>
      </c>
      <c r="T1702" s="250">
        <f>S1702*H1702</f>
        <v>0</v>
      </c>
      <c r="AR1702" s="25" t="s">
        <v>818</v>
      </c>
      <c r="AT1702" s="25" t="s">
        <v>841</v>
      </c>
      <c r="AU1702" s="25" t="s">
        <v>394</v>
      </c>
      <c r="AY1702" s="25" t="s">
        <v>414</v>
      </c>
      <c r="BE1702" s="251">
        <f>IF(N1702="základní",J1702,0)</f>
        <v>0</v>
      </c>
      <c r="BF1702" s="251">
        <f>IF(N1702="snížená",J1702,0)</f>
        <v>0</v>
      </c>
      <c r="BG1702" s="251">
        <f>IF(N1702="zákl. přenesená",J1702,0)</f>
        <v>0</v>
      </c>
      <c r="BH1702" s="251">
        <f>IF(N1702="sníž. přenesená",J1702,0)</f>
        <v>0</v>
      </c>
      <c r="BI1702" s="251">
        <f>IF(N1702="nulová",J1702,0)</f>
        <v>0</v>
      </c>
      <c r="BJ1702" s="25" t="s">
        <v>83</v>
      </c>
      <c r="BK1702" s="251">
        <f>ROUND(I1702*H1702,2)</f>
        <v>0</v>
      </c>
      <c r="BL1702" s="25" t="s">
        <v>690</v>
      </c>
      <c r="BM1702" s="25" t="s">
        <v>8856</v>
      </c>
    </row>
    <row r="1703" s="1" customFormat="1" ht="16.5" customHeight="1">
      <c r="B1703" s="47"/>
      <c r="C1703" s="298" t="s">
        <v>8857</v>
      </c>
      <c r="D1703" s="298" t="s">
        <v>841</v>
      </c>
      <c r="E1703" s="299" t="s">
        <v>8858</v>
      </c>
      <c r="F1703" s="300" t="s">
        <v>8859</v>
      </c>
      <c r="G1703" s="301" t="s">
        <v>4084</v>
      </c>
      <c r="H1703" s="302">
        <v>4</v>
      </c>
      <c r="I1703" s="303"/>
      <c r="J1703" s="304">
        <f>ROUND(I1703*H1703,2)</f>
        <v>0</v>
      </c>
      <c r="K1703" s="300" t="s">
        <v>21</v>
      </c>
      <c r="L1703" s="305"/>
      <c r="M1703" s="306" t="s">
        <v>21</v>
      </c>
      <c r="N1703" s="307" t="s">
        <v>47</v>
      </c>
      <c r="O1703" s="48"/>
      <c r="P1703" s="249">
        <f>O1703*H1703</f>
        <v>0</v>
      </c>
      <c r="Q1703" s="249">
        <v>0</v>
      </c>
      <c r="R1703" s="249">
        <f>Q1703*H1703</f>
        <v>0</v>
      </c>
      <c r="S1703" s="249">
        <v>0</v>
      </c>
      <c r="T1703" s="250">
        <f>S1703*H1703</f>
        <v>0</v>
      </c>
      <c r="AR1703" s="25" t="s">
        <v>818</v>
      </c>
      <c r="AT1703" s="25" t="s">
        <v>841</v>
      </c>
      <c r="AU1703" s="25" t="s">
        <v>394</v>
      </c>
      <c r="AY1703" s="25" t="s">
        <v>414</v>
      </c>
      <c r="BE1703" s="251">
        <f>IF(N1703="základní",J1703,0)</f>
        <v>0</v>
      </c>
      <c r="BF1703" s="251">
        <f>IF(N1703="snížená",J1703,0)</f>
        <v>0</v>
      </c>
      <c r="BG1703" s="251">
        <f>IF(N1703="zákl. přenesená",J1703,0)</f>
        <v>0</v>
      </c>
      <c r="BH1703" s="251">
        <f>IF(N1703="sníž. přenesená",J1703,0)</f>
        <v>0</v>
      </c>
      <c r="BI1703" s="251">
        <f>IF(N1703="nulová",J1703,0)</f>
        <v>0</v>
      </c>
      <c r="BJ1703" s="25" t="s">
        <v>83</v>
      </c>
      <c r="BK1703" s="251">
        <f>ROUND(I1703*H1703,2)</f>
        <v>0</v>
      </c>
      <c r="BL1703" s="25" t="s">
        <v>690</v>
      </c>
      <c r="BM1703" s="25" t="s">
        <v>8860</v>
      </c>
    </row>
    <row r="1704" s="11" customFormat="1" ht="22.32" customHeight="1">
      <c r="B1704" s="224"/>
      <c r="C1704" s="225"/>
      <c r="D1704" s="226" t="s">
        <v>75</v>
      </c>
      <c r="E1704" s="238" t="s">
        <v>8861</v>
      </c>
      <c r="F1704" s="238" t="s">
        <v>8862</v>
      </c>
      <c r="G1704" s="225"/>
      <c r="H1704" s="225"/>
      <c r="I1704" s="228"/>
      <c r="J1704" s="239">
        <f>BK1704</f>
        <v>0</v>
      </c>
      <c r="K1704" s="225"/>
      <c r="L1704" s="230"/>
      <c r="M1704" s="231"/>
      <c r="N1704" s="232"/>
      <c r="O1704" s="232"/>
      <c r="P1704" s="233">
        <f>SUM(P1705:P1716)</f>
        <v>0</v>
      </c>
      <c r="Q1704" s="232"/>
      <c r="R1704" s="233">
        <f>SUM(R1705:R1716)</f>
        <v>0</v>
      </c>
      <c r="S1704" s="232"/>
      <c r="T1704" s="234">
        <f>SUM(T1705:T1716)</f>
        <v>0</v>
      </c>
      <c r="AR1704" s="235" t="s">
        <v>86</v>
      </c>
      <c r="AT1704" s="236" t="s">
        <v>75</v>
      </c>
      <c r="AU1704" s="236" t="s">
        <v>86</v>
      </c>
      <c r="AY1704" s="235" t="s">
        <v>414</v>
      </c>
      <c r="BK1704" s="237">
        <f>SUM(BK1705:BK1716)</f>
        <v>0</v>
      </c>
    </row>
    <row r="1705" s="1" customFormat="1" ht="25.5" customHeight="1">
      <c r="B1705" s="47"/>
      <c r="C1705" s="298" t="s">
        <v>7109</v>
      </c>
      <c r="D1705" s="298" t="s">
        <v>841</v>
      </c>
      <c r="E1705" s="299" t="s">
        <v>8863</v>
      </c>
      <c r="F1705" s="300" t="s">
        <v>8824</v>
      </c>
      <c r="G1705" s="301" t="s">
        <v>4084</v>
      </c>
      <c r="H1705" s="302">
        <v>1</v>
      </c>
      <c r="I1705" s="303"/>
      <c r="J1705" s="304">
        <f>ROUND(I1705*H1705,2)</f>
        <v>0</v>
      </c>
      <c r="K1705" s="300" t="s">
        <v>21</v>
      </c>
      <c r="L1705" s="305"/>
      <c r="M1705" s="306" t="s">
        <v>21</v>
      </c>
      <c r="N1705" s="307" t="s">
        <v>47</v>
      </c>
      <c r="O1705" s="48"/>
      <c r="P1705" s="249">
        <f>O1705*H1705</f>
        <v>0</v>
      </c>
      <c r="Q1705" s="249">
        <v>0</v>
      </c>
      <c r="R1705" s="249">
        <f>Q1705*H1705</f>
        <v>0</v>
      </c>
      <c r="S1705" s="249">
        <v>0</v>
      </c>
      <c r="T1705" s="250">
        <f>S1705*H1705</f>
        <v>0</v>
      </c>
      <c r="AR1705" s="25" t="s">
        <v>818</v>
      </c>
      <c r="AT1705" s="25" t="s">
        <v>841</v>
      </c>
      <c r="AU1705" s="25" t="s">
        <v>394</v>
      </c>
      <c r="AY1705" s="25" t="s">
        <v>414</v>
      </c>
      <c r="BE1705" s="251">
        <f>IF(N1705="základní",J1705,0)</f>
        <v>0</v>
      </c>
      <c r="BF1705" s="251">
        <f>IF(N1705="snížená",J1705,0)</f>
        <v>0</v>
      </c>
      <c r="BG1705" s="251">
        <f>IF(N1705="zákl. přenesená",J1705,0)</f>
        <v>0</v>
      </c>
      <c r="BH1705" s="251">
        <f>IF(N1705="sníž. přenesená",J1705,0)</f>
        <v>0</v>
      </c>
      <c r="BI1705" s="251">
        <f>IF(N1705="nulová",J1705,0)</f>
        <v>0</v>
      </c>
      <c r="BJ1705" s="25" t="s">
        <v>83</v>
      </c>
      <c r="BK1705" s="251">
        <f>ROUND(I1705*H1705,2)</f>
        <v>0</v>
      </c>
      <c r="BL1705" s="25" t="s">
        <v>690</v>
      </c>
      <c r="BM1705" s="25" t="s">
        <v>8864</v>
      </c>
    </row>
    <row r="1706" s="1" customFormat="1" ht="16.5" customHeight="1">
      <c r="B1706" s="47"/>
      <c r="C1706" s="298" t="s">
        <v>8865</v>
      </c>
      <c r="D1706" s="298" t="s">
        <v>841</v>
      </c>
      <c r="E1706" s="299" t="s">
        <v>8866</v>
      </c>
      <c r="F1706" s="300" t="s">
        <v>7971</v>
      </c>
      <c r="G1706" s="301" t="s">
        <v>4084</v>
      </c>
      <c r="H1706" s="302">
        <v>1</v>
      </c>
      <c r="I1706" s="303"/>
      <c r="J1706" s="304">
        <f>ROUND(I1706*H1706,2)</f>
        <v>0</v>
      </c>
      <c r="K1706" s="300" t="s">
        <v>21</v>
      </c>
      <c r="L1706" s="305"/>
      <c r="M1706" s="306" t="s">
        <v>21</v>
      </c>
      <c r="N1706" s="307" t="s">
        <v>47</v>
      </c>
      <c r="O1706" s="48"/>
      <c r="P1706" s="249">
        <f>O1706*H1706</f>
        <v>0</v>
      </c>
      <c r="Q1706" s="249">
        <v>0</v>
      </c>
      <c r="R1706" s="249">
        <f>Q1706*H1706</f>
        <v>0</v>
      </c>
      <c r="S1706" s="249">
        <v>0</v>
      </c>
      <c r="T1706" s="250">
        <f>S1706*H1706</f>
        <v>0</v>
      </c>
      <c r="AR1706" s="25" t="s">
        <v>818</v>
      </c>
      <c r="AT1706" s="25" t="s">
        <v>841</v>
      </c>
      <c r="AU1706" s="25" t="s">
        <v>394</v>
      </c>
      <c r="AY1706" s="25" t="s">
        <v>414</v>
      </c>
      <c r="BE1706" s="251">
        <f>IF(N1706="základní",J1706,0)</f>
        <v>0</v>
      </c>
      <c r="BF1706" s="251">
        <f>IF(N1706="snížená",J1706,0)</f>
        <v>0</v>
      </c>
      <c r="BG1706" s="251">
        <f>IF(N1706="zákl. přenesená",J1706,0)</f>
        <v>0</v>
      </c>
      <c r="BH1706" s="251">
        <f>IF(N1706="sníž. přenesená",J1706,0)</f>
        <v>0</v>
      </c>
      <c r="BI1706" s="251">
        <f>IF(N1706="nulová",J1706,0)</f>
        <v>0</v>
      </c>
      <c r="BJ1706" s="25" t="s">
        <v>83</v>
      </c>
      <c r="BK1706" s="251">
        <f>ROUND(I1706*H1706,2)</f>
        <v>0</v>
      </c>
      <c r="BL1706" s="25" t="s">
        <v>690</v>
      </c>
      <c r="BM1706" s="25" t="s">
        <v>8867</v>
      </c>
    </row>
    <row r="1707" s="1" customFormat="1" ht="16.5" customHeight="1">
      <c r="B1707" s="47"/>
      <c r="C1707" s="298" t="s">
        <v>8868</v>
      </c>
      <c r="D1707" s="298" t="s">
        <v>841</v>
      </c>
      <c r="E1707" s="299" t="s">
        <v>8869</v>
      </c>
      <c r="F1707" s="300" t="s">
        <v>7974</v>
      </c>
      <c r="G1707" s="301" t="s">
        <v>4084</v>
      </c>
      <c r="H1707" s="302">
        <v>1</v>
      </c>
      <c r="I1707" s="303"/>
      <c r="J1707" s="304">
        <f>ROUND(I1707*H1707,2)</f>
        <v>0</v>
      </c>
      <c r="K1707" s="300" t="s">
        <v>21</v>
      </c>
      <c r="L1707" s="305"/>
      <c r="M1707" s="306" t="s">
        <v>21</v>
      </c>
      <c r="N1707" s="307" t="s">
        <v>47</v>
      </c>
      <c r="O1707" s="48"/>
      <c r="P1707" s="249">
        <f>O1707*H1707</f>
        <v>0</v>
      </c>
      <c r="Q1707" s="249">
        <v>0</v>
      </c>
      <c r="R1707" s="249">
        <f>Q1707*H1707</f>
        <v>0</v>
      </c>
      <c r="S1707" s="249">
        <v>0</v>
      </c>
      <c r="T1707" s="250">
        <f>S1707*H1707</f>
        <v>0</v>
      </c>
      <c r="AR1707" s="25" t="s">
        <v>818</v>
      </c>
      <c r="AT1707" s="25" t="s">
        <v>841</v>
      </c>
      <c r="AU1707" s="25" t="s">
        <v>394</v>
      </c>
      <c r="AY1707" s="25" t="s">
        <v>414</v>
      </c>
      <c r="BE1707" s="251">
        <f>IF(N1707="základní",J1707,0)</f>
        <v>0</v>
      </c>
      <c r="BF1707" s="251">
        <f>IF(N1707="snížená",J1707,0)</f>
        <v>0</v>
      </c>
      <c r="BG1707" s="251">
        <f>IF(N1707="zákl. přenesená",J1707,0)</f>
        <v>0</v>
      </c>
      <c r="BH1707" s="251">
        <f>IF(N1707="sníž. přenesená",J1707,0)</f>
        <v>0</v>
      </c>
      <c r="BI1707" s="251">
        <f>IF(N1707="nulová",J1707,0)</f>
        <v>0</v>
      </c>
      <c r="BJ1707" s="25" t="s">
        <v>83</v>
      </c>
      <c r="BK1707" s="251">
        <f>ROUND(I1707*H1707,2)</f>
        <v>0</v>
      </c>
      <c r="BL1707" s="25" t="s">
        <v>690</v>
      </c>
      <c r="BM1707" s="25" t="s">
        <v>8870</v>
      </c>
    </row>
    <row r="1708" s="1" customFormat="1" ht="16.5" customHeight="1">
      <c r="B1708" s="47"/>
      <c r="C1708" s="298" t="s">
        <v>8871</v>
      </c>
      <c r="D1708" s="298" t="s">
        <v>841</v>
      </c>
      <c r="E1708" s="299" t="s">
        <v>8872</v>
      </c>
      <c r="F1708" s="300" t="s">
        <v>7977</v>
      </c>
      <c r="G1708" s="301" t="s">
        <v>4084</v>
      </c>
      <c r="H1708" s="302">
        <v>1</v>
      </c>
      <c r="I1708" s="303"/>
      <c r="J1708" s="304">
        <f>ROUND(I1708*H1708,2)</f>
        <v>0</v>
      </c>
      <c r="K1708" s="300" t="s">
        <v>21</v>
      </c>
      <c r="L1708" s="305"/>
      <c r="M1708" s="306" t="s">
        <v>21</v>
      </c>
      <c r="N1708" s="307" t="s">
        <v>47</v>
      </c>
      <c r="O1708" s="48"/>
      <c r="P1708" s="249">
        <f>O1708*H1708</f>
        <v>0</v>
      </c>
      <c r="Q1708" s="249">
        <v>0</v>
      </c>
      <c r="R1708" s="249">
        <f>Q1708*H1708</f>
        <v>0</v>
      </c>
      <c r="S1708" s="249">
        <v>0</v>
      </c>
      <c r="T1708" s="250">
        <f>S1708*H1708</f>
        <v>0</v>
      </c>
      <c r="AR1708" s="25" t="s">
        <v>818</v>
      </c>
      <c r="AT1708" s="25" t="s">
        <v>841</v>
      </c>
      <c r="AU1708" s="25" t="s">
        <v>394</v>
      </c>
      <c r="AY1708" s="25" t="s">
        <v>414</v>
      </c>
      <c r="BE1708" s="251">
        <f>IF(N1708="základní",J1708,0)</f>
        <v>0</v>
      </c>
      <c r="BF1708" s="251">
        <f>IF(N1708="snížená",J1708,0)</f>
        <v>0</v>
      </c>
      <c r="BG1708" s="251">
        <f>IF(N1708="zákl. přenesená",J1708,0)</f>
        <v>0</v>
      </c>
      <c r="BH1708" s="251">
        <f>IF(N1708="sníž. přenesená",J1708,0)</f>
        <v>0</v>
      </c>
      <c r="BI1708" s="251">
        <f>IF(N1708="nulová",J1708,0)</f>
        <v>0</v>
      </c>
      <c r="BJ1708" s="25" t="s">
        <v>83</v>
      </c>
      <c r="BK1708" s="251">
        <f>ROUND(I1708*H1708,2)</f>
        <v>0</v>
      </c>
      <c r="BL1708" s="25" t="s">
        <v>690</v>
      </c>
      <c r="BM1708" s="25" t="s">
        <v>8873</v>
      </c>
    </row>
    <row r="1709" s="1" customFormat="1" ht="16.5" customHeight="1">
      <c r="B1709" s="47"/>
      <c r="C1709" s="298" t="s">
        <v>6993</v>
      </c>
      <c r="D1709" s="298" t="s">
        <v>841</v>
      </c>
      <c r="E1709" s="299" t="s">
        <v>8874</v>
      </c>
      <c r="F1709" s="300" t="s">
        <v>8401</v>
      </c>
      <c r="G1709" s="301" t="s">
        <v>4084</v>
      </c>
      <c r="H1709" s="302">
        <v>1</v>
      </c>
      <c r="I1709" s="303"/>
      <c r="J1709" s="304">
        <f>ROUND(I1709*H1709,2)</f>
        <v>0</v>
      </c>
      <c r="K1709" s="300" t="s">
        <v>21</v>
      </c>
      <c r="L1709" s="305"/>
      <c r="M1709" s="306" t="s">
        <v>21</v>
      </c>
      <c r="N1709" s="307" t="s">
        <v>47</v>
      </c>
      <c r="O1709" s="48"/>
      <c r="P1709" s="249">
        <f>O1709*H1709</f>
        <v>0</v>
      </c>
      <c r="Q1709" s="249">
        <v>0</v>
      </c>
      <c r="R1709" s="249">
        <f>Q1709*H1709</f>
        <v>0</v>
      </c>
      <c r="S1709" s="249">
        <v>0</v>
      </c>
      <c r="T1709" s="250">
        <f>S1709*H1709</f>
        <v>0</v>
      </c>
      <c r="AR1709" s="25" t="s">
        <v>818</v>
      </c>
      <c r="AT1709" s="25" t="s">
        <v>841</v>
      </c>
      <c r="AU1709" s="25" t="s">
        <v>394</v>
      </c>
      <c r="AY1709" s="25" t="s">
        <v>414</v>
      </c>
      <c r="BE1709" s="251">
        <f>IF(N1709="základní",J1709,0)</f>
        <v>0</v>
      </c>
      <c r="BF1709" s="251">
        <f>IF(N1709="snížená",J1709,0)</f>
        <v>0</v>
      </c>
      <c r="BG1709" s="251">
        <f>IF(N1709="zákl. přenesená",J1709,0)</f>
        <v>0</v>
      </c>
      <c r="BH1709" s="251">
        <f>IF(N1709="sníž. přenesená",J1709,0)</f>
        <v>0</v>
      </c>
      <c r="BI1709" s="251">
        <f>IF(N1709="nulová",J1709,0)</f>
        <v>0</v>
      </c>
      <c r="BJ1709" s="25" t="s">
        <v>83</v>
      </c>
      <c r="BK1709" s="251">
        <f>ROUND(I1709*H1709,2)</f>
        <v>0</v>
      </c>
      <c r="BL1709" s="25" t="s">
        <v>690</v>
      </c>
      <c r="BM1709" s="25" t="s">
        <v>8875</v>
      </c>
    </row>
    <row r="1710" s="1" customFormat="1" ht="16.5" customHeight="1">
      <c r="B1710" s="47"/>
      <c r="C1710" s="298" t="s">
        <v>8876</v>
      </c>
      <c r="D1710" s="298" t="s">
        <v>841</v>
      </c>
      <c r="E1710" s="299" t="s">
        <v>8877</v>
      </c>
      <c r="F1710" s="300" t="s">
        <v>8130</v>
      </c>
      <c r="G1710" s="301" t="s">
        <v>4084</v>
      </c>
      <c r="H1710" s="302">
        <v>1</v>
      </c>
      <c r="I1710" s="303"/>
      <c r="J1710" s="304">
        <f>ROUND(I1710*H1710,2)</f>
        <v>0</v>
      </c>
      <c r="K1710" s="300" t="s">
        <v>21</v>
      </c>
      <c r="L1710" s="305"/>
      <c r="M1710" s="306" t="s">
        <v>21</v>
      </c>
      <c r="N1710" s="307" t="s">
        <v>47</v>
      </c>
      <c r="O1710" s="48"/>
      <c r="P1710" s="249">
        <f>O1710*H1710</f>
        <v>0</v>
      </c>
      <c r="Q1710" s="249">
        <v>0</v>
      </c>
      <c r="R1710" s="249">
        <f>Q1710*H1710</f>
        <v>0</v>
      </c>
      <c r="S1710" s="249">
        <v>0</v>
      </c>
      <c r="T1710" s="250">
        <f>S1710*H1710</f>
        <v>0</v>
      </c>
      <c r="AR1710" s="25" t="s">
        <v>818</v>
      </c>
      <c r="AT1710" s="25" t="s">
        <v>841</v>
      </c>
      <c r="AU1710" s="25" t="s">
        <v>394</v>
      </c>
      <c r="AY1710" s="25" t="s">
        <v>414</v>
      </c>
      <c r="BE1710" s="251">
        <f>IF(N1710="základní",J1710,0)</f>
        <v>0</v>
      </c>
      <c r="BF1710" s="251">
        <f>IF(N1710="snížená",J1710,0)</f>
        <v>0</v>
      </c>
      <c r="BG1710" s="251">
        <f>IF(N1710="zákl. přenesená",J1710,0)</f>
        <v>0</v>
      </c>
      <c r="BH1710" s="251">
        <f>IF(N1710="sníž. přenesená",J1710,0)</f>
        <v>0</v>
      </c>
      <c r="BI1710" s="251">
        <f>IF(N1710="nulová",J1710,0)</f>
        <v>0</v>
      </c>
      <c r="BJ1710" s="25" t="s">
        <v>83</v>
      </c>
      <c r="BK1710" s="251">
        <f>ROUND(I1710*H1710,2)</f>
        <v>0</v>
      </c>
      <c r="BL1710" s="25" t="s">
        <v>690</v>
      </c>
      <c r="BM1710" s="25" t="s">
        <v>8878</v>
      </c>
    </row>
    <row r="1711" s="1" customFormat="1" ht="16.5" customHeight="1">
      <c r="B1711" s="47"/>
      <c r="C1711" s="298" t="s">
        <v>8879</v>
      </c>
      <c r="D1711" s="298" t="s">
        <v>841</v>
      </c>
      <c r="E1711" s="299" t="s">
        <v>8880</v>
      </c>
      <c r="F1711" s="300" t="s">
        <v>8282</v>
      </c>
      <c r="G1711" s="301" t="s">
        <v>4084</v>
      </c>
      <c r="H1711" s="302">
        <v>1</v>
      </c>
      <c r="I1711" s="303"/>
      <c r="J1711" s="304">
        <f>ROUND(I1711*H1711,2)</f>
        <v>0</v>
      </c>
      <c r="K1711" s="300" t="s">
        <v>21</v>
      </c>
      <c r="L1711" s="305"/>
      <c r="M1711" s="306" t="s">
        <v>21</v>
      </c>
      <c r="N1711" s="307" t="s">
        <v>47</v>
      </c>
      <c r="O1711" s="48"/>
      <c r="P1711" s="249">
        <f>O1711*H1711</f>
        <v>0</v>
      </c>
      <c r="Q1711" s="249">
        <v>0</v>
      </c>
      <c r="R1711" s="249">
        <f>Q1711*H1711</f>
        <v>0</v>
      </c>
      <c r="S1711" s="249">
        <v>0</v>
      </c>
      <c r="T1711" s="250">
        <f>S1711*H1711</f>
        <v>0</v>
      </c>
      <c r="AR1711" s="25" t="s">
        <v>818</v>
      </c>
      <c r="AT1711" s="25" t="s">
        <v>841</v>
      </c>
      <c r="AU1711" s="25" t="s">
        <v>394</v>
      </c>
      <c r="AY1711" s="25" t="s">
        <v>414</v>
      </c>
      <c r="BE1711" s="251">
        <f>IF(N1711="základní",J1711,0)</f>
        <v>0</v>
      </c>
      <c r="BF1711" s="251">
        <f>IF(N1711="snížená",J1711,0)</f>
        <v>0</v>
      </c>
      <c r="BG1711" s="251">
        <f>IF(N1711="zákl. přenesená",J1711,0)</f>
        <v>0</v>
      </c>
      <c r="BH1711" s="251">
        <f>IF(N1711="sníž. přenesená",J1711,0)</f>
        <v>0</v>
      </c>
      <c r="BI1711" s="251">
        <f>IF(N1711="nulová",J1711,0)</f>
        <v>0</v>
      </c>
      <c r="BJ1711" s="25" t="s">
        <v>83</v>
      </c>
      <c r="BK1711" s="251">
        <f>ROUND(I1711*H1711,2)</f>
        <v>0</v>
      </c>
      <c r="BL1711" s="25" t="s">
        <v>690</v>
      </c>
      <c r="BM1711" s="25" t="s">
        <v>8881</v>
      </c>
    </row>
    <row r="1712" s="1" customFormat="1" ht="16.5" customHeight="1">
      <c r="B1712" s="47"/>
      <c r="C1712" s="298" t="s">
        <v>8882</v>
      </c>
      <c r="D1712" s="298" t="s">
        <v>841</v>
      </c>
      <c r="E1712" s="299" t="s">
        <v>8883</v>
      </c>
      <c r="F1712" s="300" t="s">
        <v>8142</v>
      </c>
      <c r="G1712" s="301" t="s">
        <v>4084</v>
      </c>
      <c r="H1712" s="302">
        <v>6</v>
      </c>
      <c r="I1712" s="303"/>
      <c r="J1712" s="304">
        <f>ROUND(I1712*H1712,2)</f>
        <v>0</v>
      </c>
      <c r="K1712" s="300" t="s">
        <v>21</v>
      </c>
      <c r="L1712" s="305"/>
      <c r="M1712" s="306" t="s">
        <v>21</v>
      </c>
      <c r="N1712" s="307" t="s">
        <v>47</v>
      </c>
      <c r="O1712" s="48"/>
      <c r="P1712" s="249">
        <f>O1712*H1712</f>
        <v>0</v>
      </c>
      <c r="Q1712" s="249">
        <v>0</v>
      </c>
      <c r="R1712" s="249">
        <f>Q1712*H1712</f>
        <v>0</v>
      </c>
      <c r="S1712" s="249">
        <v>0</v>
      </c>
      <c r="T1712" s="250">
        <f>S1712*H1712</f>
        <v>0</v>
      </c>
      <c r="AR1712" s="25" t="s">
        <v>818</v>
      </c>
      <c r="AT1712" s="25" t="s">
        <v>841</v>
      </c>
      <c r="AU1712" s="25" t="s">
        <v>394</v>
      </c>
      <c r="AY1712" s="25" t="s">
        <v>414</v>
      </c>
      <c r="BE1712" s="251">
        <f>IF(N1712="základní",J1712,0)</f>
        <v>0</v>
      </c>
      <c r="BF1712" s="251">
        <f>IF(N1712="snížená",J1712,0)</f>
        <v>0</v>
      </c>
      <c r="BG1712" s="251">
        <f>IF(N1712="zákl. přenesená",J1712,0)</f>
        <v>0</v>
      </c>
      <c r="BH1712" s="251">
        <f>IF(N1712="sníž. přenesená",J1712,0)</f>
        <v>0</v>
      </c>
      <c r="BI1712" s="251">
        <f>IF(N1712="nulová",J1712,0)</f>
        <v>0</v>
      </c>
      <c r="BJ1712" s="25" t="s">
        <v>83</v>
      </c>
      <c r="BK1712" s="251">
        <f>ROUND(I1712*H1712,2)</f>
        <v>0</v>
      </c>
      <c r="BL1712" s="25" t="s">
        <v>690</v>
      </c>
      <c r="BM1712" s="25" t="s">
        <v>8884</v>
      </c>
    </row>
    <row r="1713" s="1" customFormat="1" ht="16.5" customHeight="1">
      <c r="B1713" s="47"/>
      <c r="C1713" s="298" t="s">
        <v>8885</v>
      </c>
      <c r="D1713" s="298" t="s">
        <v>841</v>
      </c>
      <c r="E1713" s="299" t="s">
        <v>8886</v>
      </c>
      <c r="F1713" s="300" t="s">
        <v>8411</v>
      </c>
      <c r="G1713" s="301" t="s">
        <v>4084</v>
      </c>
      <c r="H1713" s="302">
        <v>1</v>
      </c>
      <c r="I1713" s="303"/>
      <c r="J1713" s="304">
        <f>ROUND(I1713*H1713,2)</f>
        <v>0</v>
      </c>
      <c r="K1713" s="300" t="s">
        <v>21</v>
      </c>
      <c r="L1713" s="305"/>
      <c r="M1713" s="306" t="s">
        <v>21</v>
      </c>
      <c r="N1713" s="307" t="s">
        <v>47</v>
      </c>
      <c r="O1713" s="48"/>
      <c r="P1713" s="249">
        <f>O1713*H1713</f>
        <v>0</v>
      </c>
      <c r="Q1713" s="249">
        <v>0</v>
      </c>
      <c r="R1713" s="249">
        <f>Q1713*H1713</f>
        <v>0</v>
      </c>
      <c r="S1713" s="249">
        <v>0</v>
      </c>
      <c r="T1713" s="250">
        <f>S1713*H1713</f>
        <v>0</v>
      </c>
      <c r="AR1713" s="25" t="s">
        <v>818</v>
      </c>
      <c r="AT1713" s="25" t="s">
        <v>841</v>
      </c>
      <c r="AU1713" s="25" t="s">
        <v>394</v>
      </c>
      <c r="AY1713" s="25" t="s">
        <v>414</v>
      </c>
      <c r="BE1713" s="251">
        <f>IF(N1713="základní",J1713,0)</f>
        <v>0</v>
      </c>
      <c r="BF1713" s="251">
        <f>IF(N1713="snížená",J1713,0)</f>
        <v>0</v>
      </c>
      <c r="BG1713" s="251">
        <f>IF(N1713="zákl. přenesená",J1713,0)</f>
        <v>0</v>
      </c>
      <c r="BH1713" s="251">
        <f>IF(N1713="sníž. přenesená",J1713,0)</f>
        <v>0</v>
      </c>
      <c r="BI1713" s="251">
        <f>IF(N1713="nulová",J1713,0)</f>
        <v>0</v>
      </c>
      <c r="BJ1713" s="25" t="s">
        <v>83</v>
      </c>
      <c r="BK1713" s="251">
        <f>ROUND(I1713*H1713,2)</f>
        <v>0</v>
      </c>
      <c r="BL1713" s="25" t="s">
        <v>690</v>
      </c>
      <c r="BM1713" s="25" t="s">
        <v>8887</v>
      </c>
    </row>
    <row r="1714" s="1" customFormat="1" ht="16.5" customHeight="1">
      <c r="B1714" s="47"/>
      <c r="C1714" s="298" t="s">
        <v>8888</v>
      </c>
      <c r="D1714" s="298" t="s">
        <v>841</v>
      </c>
      <c r="E1714" s="299" t="s">
        <v>8889</v>
      </c>
      <c r="F1714" s="300" t="s">
        <v>8089</v>
      </c>
      <c r="G1714" s="301" t="s">
        <v>4084</v>
      </c>
      <c r="H1714" s="302">
        <v>16</v>
      </c>
      <c r="I1714" s="303"/>
      <c r="J1714" s="304">
        <f>ROUND(I1714*H1714,2)</f>
        <v>0</v>
      </c>
      <c r="K1714" s="300" t="s">
        <v>21</v>
      </c>
      <c r="L1714" s="305"/>
      <c r="M1714" s="306" t="s">
        <v>21</v>
      </c>
      <c r="N1714" s="307" t="s">
        <v>47</v>
      </c>
      <c r="O1714" s="48"/>
      <c r="P1714" s="249">
        <f>O1714*H1714</f>
        <v>0</v>
      </c>
      <c r="Q1714" s="249">
        <v>0</v>
      </c>
      <c r="R1714" s="249">
        <f>Q1714*H1714</f>
        <v>0</v>
      </c>
      <c r="S1714" s="249">
        <v>0</v>
      </c>
      <c r="T1714" s="250">
        <f>S1714*H1714</f>
        <v>0</v>
      </c>
      <c r="AR1714" s="25" t="s">
        <v>818</v>
      </c>
      <c r="AT1714" s="25" t="s">
        <v>841</v>
      </c>
      <c r="AU1714" s="25" t="s">
        <v>394</v>
      </c>
      <c r="AY1714" s="25" t="s">
        <v>414</v>
      </c>
      <c r="BE1714" s="251">
        <f>IF(N1714="základní",J1714,0)</f>
        <v>0</v>
      </c>
      <c r="BF1714" s="251">
        <f>IF(N1714="snížená",J1714,0)</f>
        <v>0</v>
      </c>
      <c r="BG1714" s="251">
        <f>IF(N1714="zákl. přenesená",J1714,0)</f>
        <v>0</v>
      </c>
      <c r="BH1714" s="251">
        <f>IF(N1714="sníž. přenesená",J1714,0)</f>
        <v>0</v>
      </c>
      <c r="BI1714" s="251">
        <f>IF(N1714="nulová",J1714,0)</f>
        <v>0</v>
      </c>
      <c r="BJ1714" s="25" t="s">
        <v>83</v>
      </c>
      <c r="BK1714" s="251">
        <f>ROUND(I1714*H1714,2)</f>
        <v>0</v>
      </c>
      <c r="BL1714" s="25" t="s">
        <v>690</v>
      </c>
      <c r="BM1714" s="25" t="s">
        <v>8890</v>
      </c>
    </row>
    <row r="1715" s="1" customFormat="1" ht="16.5" customHeight="1">
      <c r="B1715" s="47"/>
      <c r="C1715" s="298" t="s">
        <v>8891</v>
      </c>
      <c r="D1715" s="298" t="s">
        <v>841</v>
      </c>
      <c r="E1715" s="299" t="s">
        <v>8892</v>
      </c>
      <c r="F1715" s="300" t="s">
        <v>8855</v>
      </c>
      <c r="G1715" s="301" t="s">
        <v>4084</v>
      </c>
      <c r="H1715" s="302">
        <v>6</v>
      </c>
      <c r="I1715" s="303"/>
      <c r="J1715" s="304">
        <f>ROUND(I1715*H1715,2)</f>
        <v>0</v>
      </c>
      <c r="K1715" s="300" t="s">
        <v>21</v>
      </c>
      <c r="L1715" s="305"/>
      <c r="M1715" s="306" t="s">
        <v>21</v>
      </c>
      <c r="N1715" s="307" t="s">
        <v>47</v>
      </c>
      <c r="O1715" s="48"/>
      <c r="P1715" s="249">
        <f>O1715*H1715</f>
        <v>0</v>
      </c>
      <c r="Q1715" s="249">
        <v>0</v>
      </c>
      <c r="R1715" s="249">
        <f>Q1715*H1715</f>
        <v>0</v>
      </c>
      <c r="S1715" s="249">
        <v>0</v>
      </c>
      <c r="T1715" s="250">
        <f>S1715*H1715</f>
        <v>0</v>
      </c>
      <c r="AR1715" s="25" t="s">
        <v>818</v>
      </c>
      <c r="AT1715" s="25" t="s">
        <v>841</v>
      </c>
      <c r="AU1715" s="25" t="s">
        <v>394</v>
      </c>
      <c r="AY1715" s="25" t="s">
        <v>414</v>
      </c>
      <c r="BE1715" s="251">
        <f>IF(N1715="základní",J1715,0)</f>
        <v>0</v>
      </c>
      <c r="BF1715" s="251">
        <f>IF(N1715="snížená",J1715,0)</f>
        <v>0</v>
      </c>
      <c r="BG1715" s="251">
        <f>IF(N1715="zákl. přenesená",J1715,0)</f>
        <v>0</v>
      </c>
      <c r="BH1715" s="251">
        <f>IF(N1715="sníž. přenesená",J1715,0)</f>
        <v>0</v>
      </c>
      <c r="BI1715" s="251">
        <f>IF(N1715="nulová",J1715,0)</f>
        <v>0</v>
      </c>
      <c r="BJ1715" s="25" t="s">
        <v>83</v>
      </c>
      <c r="BK1715" s="251">
        <f>ROUND(I1715*H1715,2)</f>
        <v>0</v>
      </c>
      <c r="BL1715" s="25" t="s">
        <v>690</v>
      </c>
      <c r="BM1715" s="25" t="s">
        <v>8893</v>
      </c>
    </row>
    <row r="1716" s="1" customFormat="1" ht="16.5" customHeight="1">
      <c r="B1716" s="47"/>
      <c r="C1716" s="298" t="s">
        <v>8894</v>
      </c>
      <c r="D1716" s="298" t="s">
        <v>841</v>
      </c>
      <c r="E1716" s="299" t="s">
        <v>8895</v>
      </c>
      <c r="F1716" s="300" t="s">
        <v>8896</v>
      </c>
      <c r="G1716" s="301" t="s">
        <v>4084</v>
      </c>
      <c r="H1716" s="302">
        <v>2</v>
      </c>
      <c r="I1716" s="303"/>
      <c r="J1716" s="304">
        <f>ROUND(I1716*H1716,2)</f>
        <v>0</v>
      </c>
      <c r="K1716" s="300" t="s">
        <v>21</v>
      </c>
      <c r="L1716" s="305"/>
      <c r="M1716" s="306" t="s">
        <v>21</v>
      </c>
      <c r="N1716" s="307" t="s">
        <v>47</v>
      </c>
      <c r="O1716" s="48"/>
      <c r="P1716" s="249">
        <f>O1716*H1716</f>
        <v>0</v>
      </c>
      <c r="Q1716" s="249">
        <v>0</v>
      </c>
      <c r="R1716" s="249">
        <f>Q1716*H1716</f>
        <v>0</v>
      </c>
      <c r="S1716" s="249">
        <v>0</v>
      </c>
      <c r="T1716" s="250">
        <f>S1716*H1716</f>
        <v>0</v>
      </c>
      <c r="AR1716" s="25" t="s">
        <v>818</v>
      </c>
      <c r="AT1716" s="25" t="s">
        <v>841</v>
      </c>
      <c r="AU1716" s="25" t="s">
        <v>394</v>
      </c>
      <c r="AY1716" s="25" t="s">
        <v>414</v>
      </c>
      <c r="BE1716" s="251">
        <f>IF(N1716="základní",J1716,0)</f>
        <v>0</v>
      </c>
      <c r="BF1716" s="251">
        <f>IF(N1716="snížená",J1716,0)</f>
        <v>0</v>
      </c>
      <c r="BG1716" s="251">
        <f>IF(N1716="zákl. přenesená",J1716,0)</f>
        <v>0</v>
      </c>
      <c r="BH1716" s="251">
        <f>IF(N1716="sníž. přenesená",J1716,0)</f>
        <v>0</v>
      </c>
      <c r="BI1716" s="251">
        <f>IF(N1716="nulová",J1716,0)</f>
        <v>0</v>
      </c>
      <c r="BJ1716" s="25" t="s">
        <v>83</v>
      </c>
      <c r="BK1716" s="251">
        <f>ROUND(I1716*H1716,2)</f>
        <v>0</v>
      </c>
      <c r="BL1716" s="25" t="s">
        <v>690</v>
      </c>
      <c r="BM1716" s="25" t="s">
        <v>8897</v>
      </c>
    </row>
    <row r="1717" s="11" customFormat="1" ht="22.32" customHeight="1">
      <c r="B1717" s="224"/>
      <c r="C1717" s="225"/>
      <c r="D1717" s="226" t="s">
        <v>75</v>
      </c>
      <c r="E1717" s="238" t="s">
        <v>8898</v>
      </c>
      <c r="F1717" s="238" t="s">
        <v>8899</v>
      </c>
      <c r="G1717" s="225"/>
      <c r="H1717" s="225"/>
      <c r="I1717" s="228"/>
      <c r="J1717" s="239">
        <f>BK1717</f>
        <v>0</v>
      </c>
      <c r="K1717" s="225"/>
      <c r="L1717" s="230"/>
      <c r="M1717" s="231"/>
      <c r="N1717" s="232"/>
      <c r="O1717" s="232"/>
      <c r="P1717" s="233">
        <f>SUM(P1718:P1743)</f>
        <v>0</v>
      </c>
      <c r="Q1717" s="232"/>
      <c r="R1717" s="233">
        <f>SUM(R1718:R1743)</f>
        <v>0</v>
      </c>
      <c r="S1717" s="232"/>
      <c r="T1717" s="234">
        <f>SUM(T1718:T1743)</f>
        <v>0</v>
      </c>
      <c r="AR1717" s="235" t="s">
        <v>86</v>
      </c>
      <c r="AT1717" s="236" t="s">
        <v>75</v>
      </c>
      <c r="AU1717" s="236" t="s">
        <v>86</v>
      </c>
      <c r="AY1717" s="235" t="s">
        <v>414</v>
      </c>
      <c r="BK1717" s="237">
        <f>SUM(BK1718:BK1743)</f>
        <v>0</v>
      </c>
    </row>
    <row r="1718" s="1" customFormat="1" ht="25.5" customHeight="1">
      <c r="B1718" s="47"/>
      <c r="C1718" s="298" t="s">
        <v>8900</v>
      </c>
      <c r="D1718" s="298" t="s">
        <v>841</v>
      </c>
      <c r="E1718" s="299" t="s">
        <v>8901</v>
      </c>
      <c r="F1718" s="300" t="s">
        <v>8824</v>
      </c>
      <c r="G1718" s="301" t="s">
        <v>4084</v>
      </c>
      <c r="H1718" s="302">
        <v>1</v>
      </c>
      <c r="I1718" s="303"/>
      <c r="J1718" s="304">
        <f>ROUND(I1718*H1718,2)</f>
        <v>0</v>
      </c>
      <c r="K1718" s="300" t="s">
        <v>21</v>
      </c>
      <c r="L1718" s="305"/>
      <c r="M1718" s="306" t="s">
        <v>21</v>
      </c>
      <c r="N1718" s="307" t="s">
        <v>47</v>
      </c>
      <c r="O1718" s="48"/>
      <c r="P1718" s="249">
        <f>O1718*H1718</f>
        <v>0</v>
      </c>
      <c r="Q1718" s="249">
        <v>0</v>
      </c>
      <c r="R1718" s="249">
        <f>Q1718*H1718</f>
        <v>0</v>
      </c>
      <c r="S1718" s="249">
        <v>0</v>
      </c>
      <c r="T1718" s="250">
        <f>S1718*H1718</f>
        <v>0</v>
      </c>
      <c r="AR1718" s="25" t="s">
        <v>818</v>
      </c>
      <c r="AT1718" s="25" t="s">
        <v>841</v>
      </c>
      <c r="AU1718" s="25" t="s">
        <v>394</v>
      </c>
      <c r="AY1718" s="25" t="s">
        <v>414</v>
      </c>
      <c r="BE1718" s="251">
        <f>IF(N1718="základní",J1718,0)</f>
        <v>0</v>
      </c>
      <c r="BF1718" s="251">
        <f>IF(N1718="snížená",J1718,0)</f>
        <v>0</v>
      </c>
      <c r="BG1718" s="251">
        <f>IF(N1718="zákl. přenesená",J1718,0)</f>
        <v>0</v>
      </c>
      <c r="BH1718" s="251">
        <f>IF(N1718="sníž. přenesená",J1718,0)</f>
        <v>0</v>
      </c>
      <c r="BI1718" s="251">
        <f>IF(N1718="nulová",J1718,0)</f>
        <v>0</v>
      </c>
      <c r="BJ1718" s="25" t="s">
        <v>83</v>
      </c>
      <c r="BK1718" s="251">
        <f>ROUND(I1718*H1718,2)</f>
        <v>0</v>
      </c>
      <c r="BL1718" s="25" t="s">
        <v>690</v>
      </c>
      <c r="BM1718" s="25" t="s">
        <v>8902</v>
      </c>
    </row>
    <row r="1719" s="1" customFormat="1" ht="16.5" customHeight="1">
      <c r="B1719" s="47"/>
      <c r="C1719" s="298" t="s">
        <v>8903</v>
      </c>
      <c r="D1719" s="298" t="s">
        <v>841</v>
      </c>
      <c r="E1719" s="299" t="s">
        <v>8904</v>
      </c>
      <c r="F1719" s="300" t="s">
        <v>7971</v>
      </c>
      <c r="G1719" s="301" t="s">
        <v>4084</v>
      </c>
      <c r="H1719" s="302">
        <v>1</v>
      </c>
      <c r="I1719" s="303"/>
      <c r="J1719" s="304">
        <f>ROUND(I1719*H1719,2)</f>
        <v>0</v>
      </c>
      <c r="K1719" s="300" t="s">
        <v>21</v>
      </c>
      <c r="L1719" s="305"/>
      <c r="M1719" s="306" t="s">
        <v>21</v>
      </c>
      <c r="N1719" s="307" t="s">
        <v>47</v>
      </c>
      <c r="O1719" s="48"/>
      <c r="P1719" s="249">
        <f>O1719*H1719</f>
        <v>0</v>
      </c>
      <c r="Q1719" s="249">
        <v>0</v>
      </c>
      <c r="R1719" s="249">
        <f>Q1719*H1719</f>
        <v>0</v>
      </c>
      <c r="S1719" s="249">
        <v>0</v>
      </c>
      <c r="T1719" s="250">
        <f>S1719*H1719</f>
        <v>0</v>
      </c>
      <c r="AR1719" s="25" t="s">
        <v>818</v>
      </c>
      <c r="AT1719" s="25" t="s">
        <v>841</v>
      </c>
      <c r="AU1719" s="25" t="s">
        <v>394</v>
      </c>
      <c r="AY1719" s="25" t="s">
        <v>414</v>
      </c>
      <c r="BE1719" s="251">
        <f>IF(N1719="základní",J1719,0)</f>
        <v>0</v>
      </c>
      <c r="BF1719" s="251">
        <f>IF(N1719="snížená",J1719,0)</f>
        <v>0</v>
      </c>
      <c r="BG1719" s="251">
        <f>IF(N1719="zákl. přenesená",J1719,0)</f>
        <v>0</v>
      </c>
      <c r="BH1719" s="251">
        <f>IF(N1719="sníž. přenesená",J1719,0)</f>
        <v>0</v>
      </c>
      <c r="BI1719" s="251">
        <f>IF(N1719="nulová",J1719,0)</f>
        <v>0</v>
      </c>
      <c r="BJ1719" s="25" t="s">
        <v>83</v>
      </c>
      <c r="BK1719" s="251">
        <f>ROUND(I1719*H1719,2)</f>
        <v>0</v>
      </c>
      <c r="BL1719" s="25" t="s">
        <v>690</v>
      </c>
      <c r="BM1719" s="25" t="s">
        <v>8905</v>
      </c>
    </row>
    <row r="1720" s="1" customFormat="1" ht="16.5" customHeight="1">
      <c r="B1720" s="47"/>
      <c r="C1720" s="298" t="s">
        <v>8906</v>
      </c>
      <c r="D1720" s="298" t="s">
        <v>841</v>
      </c>
      <c r="E1720" s="299" t="s">
        <v>8907</v>
      </c>
      <c r="F1720" s="300" t="s">
        <v>7974</v>
      </c>
      <c r="G1720" s="301" t="s">
        <v>4084</v>
      </c>
      <c r="H1720" s="302">
        <v>1</v>
      </c>
      <c r="I1720" s="303"/>
      <c r="J1720" s="304">
        <f>ROUND(I1720*H1720,2)</f>
        <v>0</v>
      </c>
      <c r="K1720" s="300" t="s">
        <v>21</v>
      </c>
      <c r="L1720" s="305"/>
      <c r="M1720" s="306" t="s">
        <v>21</v>
      </c>
      <c r="N1720" s="307" t="s">
        <v>47</v>
      </c>
      <c r="O1720" s="48"/>
      <c r="P1720" s="249">
        <f>O1720*H1720</f>
        <v>0</v>
      </c>
      <c r="Q1720" s="249">
        <v>0</v>
      </c>
      <c r="R1720" s="249">
        <f>Q1720*H1720</f>
        <v>0</v>
      </c>
      <c r="S1720" s="249">
        <v>0</v>
      </c>
      <c r="T1720" s="250">
        <f>S1720*H1720</f>
        <v>0</v>
      </c>
      <c r="AR1720" s="25" t="s">
        <v>818</v>
      </c>
      <c r="AT1720" s="25" t="s">
        <v>841</v>
      </c>
      <c r="AU1720" s="25" t="s">
        <v>394</v>
      </c>
      <c r="AY1720" s="25" t="s">
        <v>414</v>
      </c>
      <c r="BE1720" s="251">
        <f>IF(N1720="základní",J1720,0)</f>
        <v>0</v>
      </c>
      <c r="BF1720" s="251">
        <f>IF(N1720="snížená",J1720,0)</f>
        <v>0</v>
      </c>
      <c r="BG1720" s="251">
        <f>IF(N1720="zákl. přenesená",J1720,0)</f>
        <v>0</v>
      </c>
      <c r="BH1720" s="251">
        <f>IF(N1720="sníž. přenesená",J1720,0)</f>
        <v>0</v>
      </c>
      <c r="BI1720" s="251">
        <f>IF(N1720="nulová",J1720,0)</f>
        <v>0</v>
      </c>
      <c r="BJ1720" s="25" t="s">
        <v>83</v>
      </c>
      <c r="BK1720" s="251">
        <f>ROUND(I1720*H1720,2)</f>
        <v>0</v>
      </c>
      <c r="BL1720" s="25" t="s">
        <v>690</v>
      </c>
      <c r="BM1720" s="25" t="s">
        <v>8908</v>
      </c>
    </row>
    <row r="1721" s="1" customFormat="1" ht="16.5" customHeight="1">
      <c r="B1721" s="47"/>
      <c r="C1721" s="298" t="s">
        <v>8909</v>
      </c>
      <c r="D1721" s="298" t="s">
        <v>841</v>
      </c>
      <c r="E1721" s="299" t="s">
        <v>8910</v>
      </c>
      <c r="F1721" s="300" t="s">
        <v>7977</v>
      </c>
      <c r="G1721" s="301" t="s">
        <v>4084</v>
      </c>
      <c r="H1721" s="302">
        <v>1</v>
      </c>
      <c r="I1721" s="303"/>
      <c r="J1721" s="304">
        <f>ROUND(I1721*H1721,2)</f>
        <v>0</v>
      </c>
      <c r="K1721" s="300" t="s">
        <v>21</v>
      </c>
      <c r="L1721" s="305"/>
      <c r="M1721" s="306" t="s">
        <v>21</v>
      </c>
      <c r="N1721" s="307" t="s">
        <v>47</v>
      </c>
      <c r="O1721" s="48"/>
      <c r="P1721" s="249">
        <f>O1721*H1721</f>
        <v>0</v>
      </c>
      <c r="Q1721" s="249">
        <v>0</v>
      </c>
      <c r="R1721" s="249">
        <f>Q1721*H1721</f>
        <v>0</v>
      </c>
      <c r="S1721" s="249">
        <v>0</v>
      </c>
      <c r="T1721" s="250">
        <f>S1721*H1721</f>
        <v>0</v>
      </c>
      <c r="AR1721" s="25" t="s">
        <v>818</v>
      </c>
      <c r="AT1721" s="25" t="s">
        <v>841</v>
      </c>
      <c r="AU1721" s="25" t="s">
        <v>394</v>
      </c>
      <c r="AY1721" s="25" t="s">
        <v>414</v>
      </c>
      <c r="BE1721" s="251">
        <f>IF(N1721="základní",J1721,0)</f>
        <v>0</v>
      </c>
      <c r="BF1721" s="251">
        <f>IF(N1721="snížená",J1721,0)</f>
        <v>0</v>
      </c>
      <c r="BG1721" s="251">
        <f>IF(N1721="zákl. přenesená",J1721,0)</f>
        <v>0</v>
      </c>
      <c r="BH1721" s="251">
        <f>IF(N1721="sníž. přenesená",J1721,0)</f>
        <v>0</v>
      </c>
      <c r="BI1721" s="251">
        <f>IF(N1721="nulová",J1721,0)</f>
        <v>0</v>
      </c>
      <c r="BJ1721" s="25" t="s">
        <v>83</v>
      </c>
      <c r="BK1721" s="251">
        <f>ROUND(I1721*H1721,2)</f>
        <v>0</v>
      </c>
      <c r="BL1721" s="25" t="s">
        <v>690</v>
      </c>
      <c r="BM1721" s="25" t="s">
        <v>8911</v>
      </c>
    </row>
    <row r="1722" s="1" customFormat="1" ht="16.5" customHeight="1">
      <c r="B1722" s="47"/>
      <c r="C1722" s="298" t="s">
        <v>8912</v>
      </c>
      <c r="D1722" s="298" t="s">
        <v>841</v>
      </c>
      <c r="E1722" s="299" t="s">
        <v>8913</v>
      </c>
      <c r="F1722" s="300" t="s">
        <v>8127</v>
      </c>
      <c r="G1722" s="301" t="s">
        <v>4084</v>
      </c>
      <c r="H1722" s="302">
        <v>1</v>
      </c>
      <c r="I1722" s="303"/>
      <c r="J1722" s="304">
        <f>ROUND(I1722*H1722,2)</f>
        <v>0</v>
      </c>
      <c r="K1722" s="300" t="s">
        <v>21</v>
      </c>
      <c r="L1722" s="305"/>
      <c r="M1722" s="306" t="s">
        <v>21</v>
      </c>
      <c r="N1722" s="307" t="s">
        <v>47</v>
      </c>
      <c r="O1722" s="48"/>
      <c r="P1722" s="249">
        <f>O1722*H1722</f>
        <v>0</v>
      </c>
      <c r="Q1722" s="249">
        <v>0</v>
      </c>
      <c r="R1722" s="249">
        <f>Q1722*H1722</f>
        <v>0</v>
      </c>
      <c r="S1722" s="249">
        <v>0</v>
      </c>
      <c r="T1722" s="250">
        <f>S1722*H1722</f>
        <v>0</v>
      </c>
      <c r="AR1722" s="25" t="s">
        <v>818</v>
      </c>
      <c r="AT1722" s="25" t="s">
        <v>841</v>
      </c>
      <c r="AU1722" s="25" t="s">
        <v>394</v>
      </c>
      <c r="AY1722" s="25" t="s">
        <v>414</v>
      </c>
      <c r="BE1722" s="251">
        <f>IF(N1722="základní",J1722,0)</f>
        <v>0</v>
      </c>
      <c r="BF1722" s="251">
        <f>IF(N1722="snížená",J1722,0)</f>
        <v>0</v>
      </c>
      <c r="BG1722" s="251">
        <f>IF(N1722="zákl. přenesená",J1722,0)</f>
        <v>0</v>
      </c>
      <c r="BH1722" s="251">
        <f>IF(N1722="sníž. přenesená",J1722,0)</f>
        <v>0</v>
      </c>
      <c r="BI1722" s="251">
        <f>IF(N1722="nulová",J1722,0)</f>
        <v>0</v>
      </c>
      <c r="BJ1722" s="25" t="s">
        <v>83</v>
      </c>
      <c r="BK1722" s="251">
        <f>ROUND(I1722*H1722,2)</f>
        <v>0</v>
      </c>
      <c r="BL1722" s="25" t="s">
        <v>690</v>
      </c>
      <c r="BM1722" s="25" t="s">
        <v>8914</v>
      </c>
    </row>
    <row r="1723" s="1" customFormat="1" ht="16.5" customHeight="1">
      <c r="B1723" s="47"/>
      <c r="C1723" s="298" t="s">
        <v>8915</v>
      </c>
      <c r="D1723" s="298" t="s">
        <v>841</v>
      </c>
      <c r="E1723" s="299" t="s">
        <v>8916</v>
      </c>
      <c r="F1723" s="300" t="s">
        <v>8124</v>
      </c>
      <c r="G1723" s="301" t="s">
        <v>4084</v>
      </c>
      <c r="H1723" s="302">
        <v>1</v>
      </c>
      <c r="I1723" s="303"/>
      <c r="J1723" s="304">
        <f>ROUND(I1723*H1723,2)</f>
        <v>0</v>
      </c>
      <c r="K1723" s="300" t="s">
        <v>21</v>
      </c>
      <c r="L1723" s="305"/>
      <c r="M1723" s="306" t="s">
        <v>21</v>
      </c>
      <c r="N1723" s="307" t="s">
        <v>47</v>
      </c>
      <c r="O1723" s="48"/>
      <c r="P1723" s="249">
        <f>O1723*H1723</f>
        <v>0</v>
      </c>
      <c r="Q1723" s="249">
        <v>0</v>
      </c>
      <c r="R1723" s="249">
        <f>Q1723*H1723</f>
        <v>0</v>
      </c>
      <c r="S1723" s="249">
        <v>0</v>
      </c>
      <c r="T1723" s="250">
        <f>S1723*H1723</f>
        <v>0</v>
      </c>
      <c r="AR1723" s="25" t="s">
        <v>818</v>
      </c>
      <c r="AT1723" s="25" t="s">
        <v>841</v>
      </c>
      <c r="AU1723" s="25" t="s">
        <v>394</v>
      </c>
      <c r="AY1723" s="25" t="s">
        <v>414</v>
      </c>
      <c r="BE1723" s="251">
        <f>IF(N1723="základní",J1723,0)</f>
        <v>0</v>
      </c>
      <c r="BF1723" s="251">
        <f>IF(N1723="snížená",J1723,0)</f>
        <v>0</v>
      </c>
      <c r="BG1723" s="251">
        <f>IF(N1723="zákl. přenesená",J1723,0)</f>
        <v>0</v>
      </c>
      <c r="BH1723" s="251">
        <f>IF(N1723="sníž. přenesená",J1723,0)</f>
        <v>0</v>
      </c>
      <c r="BI1723" s="251">
        <f>IF(N1723="nulová",J1723,0)</f>
        <v>0</v>
      </c>
      <c r="BJ1723" s="25" t="s">
        <v>83</v>
      </c>
      <c r="BK1723" s="251">
        <f>ROUND(I1723*H1723,2)</f>
        <v>0</v>
      </c>
      <c r="BL1723" s="25" t="s">
        <v>690</v>
      </c>
      <c r="BM1723" s="25" t="s">
        <v>8917</v>
      </c>
    </row>
    <row r="1724" s="1" customFormat="1" ht="16.5" customHeight="1">
      <c r="B1724" s="47"/>
      <c r="C1724" s="298" t="s">
        <v>8918</v>
      </c>
      <c r="D1724" s="298" t="s">
        <v>841</v>
      </c>
      <c r="E1724" s="299" t="s">
        <v>8919</v>
      </c>
      <c r="F1724" s="300" t="s">
        <v>8920</v>
      </c>
      <c r="G1724" s="301" t="s">
        <v>4084</v>
      </c>
      <c r="H1724" s="302">
        <v>3</v>
      </c>
      <c r="I1724" s="303"/>
      <c r="J1724" s="304">
        <f>ROUND(I1724*H1724,2)</f>
        <v>0</v>
      </c>
      <c r="K1724" s="300" t="s">
        <v>21</v>
      </c>
      <c r="L1724" s="305"/>
      <c r="M1724" s="306" t="s">
        <v>21</v>
      </c>
      <c r="N1724" s="307" t="s">
        <v>47</v>
      </c>
      <c r="O1724" s="48"/>
      <c r="P1724" s="249">
        <f>O1724*H1724</f>
        <v>0</v>
      </c>
      <c r="Q1724" s="249">
        <v>0</v>
      </c>
      <c r="R1724" s="249">
        <f>Q1724*H1724</f>
        <v>0</v>
      </c>
      <c r="S1724" s="249">
        <v>0</v>
      </c>
      <c r="T1724" s="250">
        <f>S1724*H1724</f>
        <v>0</v>
      </c>
      <c r="AR1724" s="25" t="s">
        <v>818</v>
      </c>
      <c r="AT1724" s="25" t="s">
        <v>841</v>
      </c>
      <c r="AU1724" s="25" t="s">
        <v>394</v>
      </c>
      <c r="AY1724" s="25" t="s">
        <v>414</v>
      </c>
      <c r="BE1724" s="251">
        <f>IF(N1724="základní",J1724,0)</f>
        <v>0</v>
      </c>
      <c r="BF1724" s="251">
        <f>IF(N1724="snížená",J1724,0)</f>
        <v>0</v>
      </c>
      <c r="BG1724" s="251">
        <f>IF(N1724="zákl. přenesená",J1724,0)</f>
        <v>0</v>
      </c>
      <c r="BH1724" s="251">
        <f>IF(N1724="sníž. přenesená",J1724,0)</f>
        <v>0</v>
      </c>
      <c r="BI1724" s="251">
        <f>IF(N1724="nulová",J1724,0)</f>
        <v>0</v>
      </c>
      <c r="BJ1724" s="25" t="s">
        <v>83</v>
      </c>
      <c r="BK1724" s="251">
        <f>ROUND(I1724*H1724,2)</f>
        <v>0</v>
      </c>
      <c r="BL1724" s="25" t="s">
        <v>690</v>
      </c>
      <c r="BM1724" s="25" t="s">
        <v>8921</v>
      </c>
    </row>
    <row r="1725" s="1" customFormat="1" ht="16.5" customHeight="1">
      <c r="B1725" s="47"/>
      <c r="C1725" s="298" t="s">
        <v>8922</v>
      </c>
      <c r="D1725" s="298" t="s">
        <v>841</v>
      </c>
      <c r="E1725" s="299" t="s">
        <v>8923</v>
      </c>
      <c r="F1725" s="300" t="s">
        <v>8133</v>
      </c>
      <c r="G1725" s="301" t="s">
        <v>4084</v>
      </c>
      <c r="H1725" s="302">
        <v>1</v>
      </c>
      <c r="I1725" s="303"/>
      <c r="J1725" s="304">
        <f>ROUND(I1725*H1725,2)</f>
        <v>0</v>
      </c>
      <c r="K1725" s="300" t="s">
        <v>21</v>
      </c>
      <c r="L1725" s="305"/>
      <c r="M1725" s="306" t="s">
        <v>21</v>
      </c>
      <c r="N1725" s="307" t="s">
        <v>47</v>
      </c>
      <c r="O1725" s="48"/>
      <c r="P1725" s="249">
        <f>O1725*H1725</f>
        <v>0</v>
      </c>
      <c r="Q1725" s="249">
        <v>0</v>
      </c>
      <c r="R1725" s="249">
        <f>Q1725*H1725</f>
        <v>0</v>
      </c>
      <c r="S1725" s="249">
        <v>0</v>
      </c>
      <c r="T1725" s="250">
        <f>S1725*H1725</f>
        <v>0</v>
      </c>
      <c r="AR1725" s="25" t="s">
        <v>818</v>
      </c>
      <c r="AT1725" s="25" t="s">
        <v>841</v>
      </c>
      <c r="AU1725" s="25" t="s">
        <v>394</v>
      </c>
      <c r="AY1725" s="25" t="s">
        <v>414</v>
      </c>
      <c r="BE1725" s="251">
        <f>IF(N1725="základní",J1725,0)</f>
        <v>0</v>
      </c>
      <c r="BF1725" s="251">
        <f>IF(N1725="snížená",J1725,0)</f>
        <v>0</v>
      </c>
      <c r="BG1725" s="251">
        <f>IF(N1725="zákl. přenesená",J1725,0)</f>
        <v>0</v>
      </c>
      <c r="BH1725" s="251">
        <f>IF(N1725="sníž. přenesená",J1725,0)</f>
        <v>0</v>
      </c>
      <c r="BI1725" s="251">
        <f>IF(N1725="nulová",J1725,0)</f>
        <v>0</v>
      </c>
      <c r="BJ1725" s="25" t="s">
        <v>83</v>
      </c>
      <c r="BK1725" s="251">
        <f>ROUND(I1725*H1725,2)</f>
        <v>0</v>
      </c>
      <c r="BL1725" s="25" t="s">
        <v>690</v>
      </c>
      <c r="BM1725" s="25" t="s">
        <v>8924</v>
      </c>
    </row>
    <row r="1726" s="1" customFormat="1" ht="16.5" customHeight="1">
      <c r="B1726" s="47"/>
      <c r="C1726" s="298" t="s">
        <v>8925</v>
      </c>
      <c r="D1726" s="298" t="s">
        <v>841</v>
      </c>
      <c r="E1726" s="299" t="s">
        <v>8926</v>
      </c>
      <c r="F1726" s="300" t="s">
        <v>8136</v>
      </c>
      <c r="G1726" s="301" t="s">
        <v>4084</v>
      </c>
      <c r="H1726" s="302">
        <v>1</v>
      </c>
      <c r="I1726" s="303"/>
      <c r="J1726" s="304">
        <f>ROUND(I1726*H1726,2)</f>
        <v>0</v>
      </c>
      <c r="K1726" s="300" t="s">
        <v>21</v>
      </c>
      <c r="L1726" s="305"/>
      <c r="M1726" s="306" t="s">
        <v>21</v>
      </c>
      <c r="N1726" s="307" t="s">
        <v>47</v>
      </c>
      <c r="O1726" s="48"/>
      <c r="P1726" s="249">
        <f>O1726*H1726</f>
        <v>0</v>
      </c>
      <c r="Q1726" s="249">
        <v>0</v>
      </c>
      <c r="R1726" s="249">
        <f>Q1726*H1726</f>
        <v>0</v>
      </c>
      <c r="S1726" s="249">
        <v>0</v>
      </c>
      <c r="T1726" s="250">
        <f>S1726*H1726</f>
        <v>0</v>
      </c>
      <c r="AR1726" s="25" t="s">
        <v>818</v>
      </c>
      <c r="AT1726" s="25" t="s">
        <v>841</v>
      </c>
      <c r="AU1726" s="25" t="s">
        <v>394</v>
      </c>
      <c r="AY1726" s="25" t="s">
        <v>414</v>
      </c>
      <c r="BE1726" s="251">
        <f>IF(N1726="základní",J1726,0)</f>
        <v>0</v>
      </c>
      <c r="BF1726" s="251">
        <f>IF(N1726="snížená",J1726,0)</f>
        <v>0</v>
      </c>
      <c r="BG1726" s="251">
        <f>IF(N1726="zákl. přenesená",J1726,0)</f>
        <v>0</v>
      </c>
      <c r="BH1726" s="251">
        <f>IF(N1726="sníž. přenesená",J1726,0)</f>
        <v>0</v>
      </c>
      <c r="BI1726" s="251">
        <f>IF(N1726="nulová",J1726,0)</f>
        <v>0</v>
      </c>
      <c r="BJ1726" s="25" t="s">
        <v>83</v>
      </c>
      <c r="BK1726" s="251">
        <f>ROUND(I1726*H1726,2)</f>
        <v>0</v>
      </c>
      <c r="BL1726" s="25" t="s">
        <v>690</v>
      </c>
      <c r="BM1726" s="25" t="s">
        <v>8927</v>
      </c>
    </row>
    <row r="1727" s="1" customFormat="1" ht="16.5" customHeight="1">
      <c r="B1727" s="47"/>
      <c r="C1727" s="298" t="s">
        <v>8928</v>
      </c>
      <c r="D1727" s="298" t="s">
        <v>841</v>
      </c>
      <c r="E1727" s="299" t="s">
        <v>8929</v>
      </c>
      <c r="F1727" s="300" t="s">
        <v>8139</v>
      </c>
      <c r="G1727" s="301" t="s">
        <v>4084</v>
      </c>
      <c r="H1727" s="302">
        <v>5</v>
      </c>
      <c r="I1727" s="303"/>
      <c r="J1727" s="304">
        <f>ROUND(I1727*H1727,2)</f>
        <v>0</v>
      </c>
      <c r="K1727" s="300" t="s">
        <v>21</v>
      </c>
      <c r="L1727" s="305"/>
      <c r="M1727" s="306" t="s">
        <v>21</v>
      </c>
      <c r="N1727" s="307" t="s">
        <v>47</v>
      </c>
      <c r="O1727" s="48"/>
      <c r="P1727" s="249">
        <f>O1727*H1727</f>
        <v>0</v>
      </c>
      <c r="Q1727" s="249">
        <v>0</v>
      </c>
      <c r="R1727" s="249">
        <f>Q1727*H1727</f>
        <v>0</v>
      </c>
      <c r="S1727" s="249">
        <v>0</v>
      </c>
      <c r="T1727" s="250">
        <f>S1727*H1727</f>
        <v>0</v>
      </c>
      <c r="AR1727" s="25" t="s">
        <v>818</v>
      </c>
      <c r="AT1727" s="25" t="s">
        <v>841</v>
      </c>
      <c r="AU1727" s="25" t="s">
        <v>394</v>
      </c>
      <c r="AY1727" s="25" t="s">
        <v>414</v>
      </c>
      <c r="BE1727" s="251">
        <f>IF(N1727="základní",J1727,0)</f>
        <v>0</v>
      </c>
      <c r="BF1727" s="251">
        <f>IF(N1727="snížená",J1727,0)</f>
        <v>0</v>
      </c>
      <c r="BG1727" s="251">
        <f>IF(N1727="zákl. přenesená",J1727,0)</f>
        <v>0</v>
      </c>
      <c r="BH1727" s="251">
        <f>IF(N1727="sníž. přenesená",J1727,0)</f>
        <v>0</v>
      </c>
      <c r="BI1727" s="251">
        <f>IF(N1727="nulová",J1727,0)</f>
        <v>0</v>
      </c>
      <c r="BJ1727" s="25" t="s">
        <v>83</v>
      </c>
      <c r="BK1727" s="251">
        <f>ROUND(I1727*H1727,2)</f>
        <v>0</v>
      </c>
      <c r="BL1727" s="25" t="s">
        <v>690</v>
      </c>
      <c r="BM1727" s="25" t="s">
        <v>8930</v>
      </c>
    </row>
    <row r="1728" s="1" customFormat="1" ht="16.5" customHeight="1">
      <c r="B1728" s="47"/>
      <c r="C1728" s="298" t="s">
        <v>8931</v>
      </c>
      <c r="D1728" s="298" t="s">
        <v>841</v>
      </c>
      <c r="E1728" s="299" t="s">
        <v>8932</v>
      </c>
      <c r="F1728" s="300" t="s">
        <v>8142</v>
      </c>
      <c r="G1728" s="301" t="s">
        <v>4084</v>
      </c>
      <c r="H1728" s="302">
        <v>8</v>
      </c>
      <c r="I1728" s="303"/>
      <c r="J1728" s="304">
        <f>ROUND(I1728*H1728,2)</f>
        <v>0</v>
      </c>
      <c r="K1728" s="300" t="s">
        <v>21</v>
      </c>
      <c r="L1728" s="305"/>
      <c r="M1728" s="306" t="s">
        <v>21</v>
      </c>
      <c r="N1728" s="307" t="s">
        <v>47</v>
      </c>
      <c r="O1728" s="48"/>
      <c r="P1728" s="249">
        <f>O1728*H1728</f>
        <v>0</v>
      </c>
      <c r="Q1728" s="249">
        <v>0</v>
      </c>
      <c r="R1728" s="249">
        <f>Q1728*H1728</f>
        <v>0</v>
      </c>
      <c r="S1728" s="249">
        <v>0</v>
      </c>
      <c r="T1728" s="250">
        <f>S1728*H1728</f>
        <v>0</v>
      </c>
      <c r="AR1728" s="25" t="s">
        <v>818</v>
      </c>
      <c r="AT1728" s="25" t="s">
        <v>841</v>
      </c>
      <c r="AU1728" s="25" t="s">
        <v>394</v>
      </c>
      <c r="AY1728" s="25" t="s">
        <v>414</v>
      </c>
      <c r="BE1728" s="251">
        <f>IF(N1728="základní",J1728,0)</f>
        <v>0</v>
      </c>
      <c r="BF1728" s="251">
        <f>IF(N1728="snížená",J1728,0)</f>
        <v>0</v>
      </c>
      <c r="BG1728" s="251">
        <f>IF(N1728="zákl. přenesená",J1728,0)</f>
        <v>0</v>
      </c>
      <c r="BH1728" s="251">
        <f>IF(N1728="sníž. přenesená",J1728,0)</f>
        <v>0</v>
      </c>
      <c r="BI1728" s="251">
        <f>IF(N1728="nulová",J1728,0)</f>
        <v>0</v>
      </c>
      <c r="BJ1728" s="25" t="s">
        <v>83</v>
      </c>
      <c r="BK1728" s="251">
        <f>ROUND(I1728*H1728,2)</f>
        <v>0</v>
      </c>
      <c r="BL1728" s="25" t="s">
        <v>690</v>
      </c>
      <c r="BM1728" s="25" t="s">
        <v>8933</v>
      </c>
    </row>
    <row r="1729" s="1" customFormat="1" ht="16.5" customHeight="1">
      <c r="B1729" s="47"/>
      <c r="C1729" s="298" t="s">
        <v>8934</v>
      </c>
      <c r="D1729" s="298" t="s">
        <v>841</v>
      </c>
      <c r="E1729" s="299" t="s">
        <v>8935</v>
      </c>
      <c r="F1729" s="300" t="s">
        <v>8936</v>
      </c>
      <c r="G1729" s="301" t="s">
        <v>4084</v>
      </c>
      <c r="H1729" s="302">
        <v>1</v>
      </c>
      <c r="I1729" s="303"/>
      <c r="J1729" s="304">
        <f>ROUND(I1729*H1729,2)</f>
        <v>0</v>
      </c>
      <c r="K1729" s="300" t="s">
        <v>21</v>
      </c>
      <c r="L1729" s="305"/>
      <c r="M1729" s="306" t="s">
        <v>21</v>
      </c>
      <c r="N1729" s="307" t="s">
        <v>47</v>
      </c>
      <c r="O1729" s="48"/>
      <c r="P1729" s="249">
        <f>O1729*H1729</f>
        <v>0</v>
      </c>
      <c r="Q1729" s="249">
        <v>0</v>
      </c>
      <c r="R1729" s="249">
        <f>Q1729*H1729</f>
        <v>0</v>
      </c>
      <c r="S1729" s="249">
        <v>0</v>
      </c>
      <c r="T1729" s="250">
        <f>S1729*H1729</f>
        <v>0</v>
      </c>
      <c r="AR1729" s="25" t="s">
        <v>818</v>
      </c>
      <c r="AT1729" s="25" t="s">
        <v>841</v>
      </c>
      <c r="AU1729" s="25" t="s">
        <v>394</v>
      </c>
      <c r="AY1729" s="25" t="s">
        <v>414</v>
      </c>
      <c r="BE1729" s="251">
        <f>IF(N1729="základní",J1729,0)</f>
        <v>0</v>
      </c>
      <c r="BF1729" s="251">
        <f>IF(N1729="snížená",J1729,0)</f>
        <v>0</v>
      </c>
      <c r="BG1729" s="251">
        <f>IF(N1729="zákl. přenesená",J1729,0)</f>
        <v>0</v>
      </c>
      <c r="BH1729" s="251">
        <f>IF(N1729="sníž. přenesená",J1729,0)</f>
        <v>0</v>
      </c>
      <c r="BI1729" s="251">
        <f>IF(N1729="nulová",J1729,0)</f>
        <v>0</v>
      </c>
      <c r="BJ1729" s="25" t="s">
        <v>83</v>
      </c>
      <c r="BK1729" s="251">
        <f>ROUND(I1729*H1729,2)</f>
        <v>0</v>
      </c>
      <c r="BL1729" s="25" t="s">
        <v>690</v>
      </c>
      <c r="BM1729" s="25" t="s">
        <v>8937</v>
      </c>
    </row>
    <row r="1730" s="1" customFormat="1" ht="16.5" customHeight="1">
      <c r="B1730" s="47"/>
      <c r="C1730" s="298" t="s">
        <v>7435</v>
      </c>
      <c r="D1730" s="298" t="s">
        <v>841</v>
      </c>
      <c r="E1730" s="299" t="s">
        <v>8938</v>
      </c>
      <c r="F1730" s="300" t="s">
        <v>8939</v>
      </c>
      <c r="G1730" s="301" t="s">
        <v>4084</v>
      </c>
      <c r="H1730" s="302">
        <v>1</v>
      </c>
      <c r="I1730" s="303"/>
      <c r="J1730" s="304">
        <f>ROUND(I1730*H1730,2)</f>
        <v>0</v>
      </c>
      <c r="K1730" s="300" t="s">
        <v>21</v>
      </c>
      <c r="L1730" s="305"/>
      <c r="M1730" s="306" t="s">
        <v>21</v>
      </c>
      <c r="N1730" s="307" t="s">
        <v>47</v>
      </c>
      <c r="O1730" s="48"/>
      <c r="P1730" s="249">
        <f>O1730*H1730</f>
        <v>0</v>
      </c>
      <c r="Q1730" s="249">
        <v>0</v>
      </c>
      <c r="R1730" s="249">
        <f>Q1730*H1730</f>
        <v>0</v>
      </c>
      <c r="S1730" s="249">
        <v>0</v>
      </c>
      <c r="T1730" s="250">
        <f>S1730*H1730</f>
        <v>0</v>
      </c>
      <c r="AR1730" s="25" t="s">
        <v>818</v>
      </c>
      <c r="AT1730" s="25" t="s">
        <v>841</v>
      </c>
      <c r="AU1730" s="25" t="s">
        <v>394</v>
      </c>
      <c r="AY1730" s="25" t="s">
        <v>414</v>
      </c>
      <c r="BE1730" s="251">
        <f>IF(N1730="základní",J1730,0)</f>
        <v>0</v>
      </c>
      <c r="BF1730" s="251">
        <f>IF(N1730="snížená",J1730,0)</f>
        <v>0</v>
      </c>
      <c r="BG1730" s="251">
        <f>IF(N1730="zákl. přenesená",J1730,0)</f>
        <v>0</v>
      </c>
      <c r="BH1730" s="251">
        <f>IF(N1730="sníž. přenesená",J1730,0)</f>
        <v>0</v>
      </c>
      <c r="BI1730" s="251">
        <f>IF(N1730="nulová",J1730,0)</f>
        <v>0</v>
      </c>
      <c r="BJ1730" s="25" t="s">
        <v>83</v>
      </c>
      <c r="BK1730" s="251">
        <f>ROUND(I1730*H1730,2)</f>
        <v>0</v>
      </c>
      <c r="BL1730" s="25" t="s">
        <v>690</v>
      </c>
      <c r="BM1730" s="25" t="s">
        <v>8940</v>
      </c>
    </row>
    <row r="1731" s="1" customFormat="1" ht="16.5" customHeight="1">
      <c r="B1731" s="47"/>
      <c r="C1731" s="298" t="s">
        <v>8941</v>
      </c>
      <c r="D1731" s="298" t="s">
        <v>841</v>
      </c>
      <c r="E1731" s="299" t="s">
        <v>8942</v>
      </c>
      <c r="F1731" s="300" t="s">
        <v>8943</v>
      </c>
      <c r="G1731" s="301" t="s">
        <v>4084</v>
      </c>
      <c r="H1731" s="302">
        <v>1</v>
      </c>
      <c r="I1731" s="303"/>
      <c r="J1731" s="304">
        <f>ROUND(I1731*H1731,2)</f>
        <v>0</v>
      </c>
      <c r="K1731" s="300" t="s">
        <v>21</v>
      </c>
      <c r="L1731" s="305"/>
      <c r="M1731" s="306" t="s">
        <v>21</v>
      </c>
      <c r="N1731" s="307" t="s">
        <v>47</v>
      </c>
      <c r="O1731" s="48"/>
      <c r="P1731" s="249">
        <f>O1731*H1731</f>
        <v>0</v>
      </c>
      <c r="Q1731" s="249">
        <v>0</v>
      </c>
      <c r="R1731" s="249">
        <f>Q1731*H1731</f>
        <v>0</v>
      </c>
      <c r="S1731" s="249">
        <v>0</v>
      </c>
      <c r="T1731" s="250">
        <f>S1731*H1731</f>
        <v>0</v>
      </c>
      <c r="AR1731" s="25" t="s">
        <v>818</v>
      </c>
      <c r="AT1731" s="25" t="s">
        <v>841</v>
      </c>
      <c r="AU1731" s="25" t="s">
        <v>394</v>
      </c>
      <c r="AY1731" s="25" t="s">
        <v>414</v>
      </c>
      <c r="BE1731" s="251">
        <f>IF(N1731="základní",J1731,0)</f>
        <v>0</v>
      </c>
      <c r="BF1731" s="251">
        <f>IF(N1731="snížená",J1731,0)</f>
        <v>0</v>
      </c>
      <c r="BG1731" s="251">
        <f>IF(N1731="zákl. přenesená",J1731,0)</f>
        <v>0</v>
      </c>
      <c r="BH1731" s="251">
        <f>IF(N1731="sníž. přenesená",J1731,0)</f>
        <v>0</v>
      </c>
      <c r="BI1731" s="251">
        <f>IF(N1731="nulová",J1731,0)</f>
        <v>0</v>
      </c>
      <c r="BJ1731" s="25" t="s">
        <v>83</v>
      </c>
      <c r="BK1731" s="251">
        <f>ROUND(I1731*H1731,2)</f>
        <v>0</v>
      </c>
      <c r="BL1731" s="25" t="s">
        <v>690</v>
      </c>
      <c r="BM1731" s="25" t="s">
        <v>8944</v>
      </c>
    </row>
    <row r="1732" s="1" customFormat="1" ht="16.5" customHeight="1">
      <c r="B1732" s="47"/>
      <c r="C1732" s="298" t="s">
        <v>8945</v>
      </c>
      <c r="D1732" s="298" t="s">
        <v>841</v>
      </c>
      <c r="E1732" s="299" t="s">
        <v>8946</v>
      </c>
      <c r="F1732" s="300" t="s">
        <v>8947</v>
      </c>
      <c r="G1732" s="301" t="s">
        <v>4084</v>
      </c>
      <c r="H1732" s="302">
        <v>6</v>
      </c>
      <c r="I1732" s="303"/>
      <c r="J1732" s="304">
        <f>ROUND(I1732*H1732,2)</f>
        <v>0</v>
      </c>
      <c r="K1732" s="300" t="s">
        <v>21</v>
      </c>
      <c r="L1732" s="305"/>
      <c r="M1732" s="306" t="s">
        <v>21</v>
      </c>
      <c r="N1732" s="307" t="s">
        <v>47</v>
      </c>
      <c r="O1732" s="48"/>
      <c r="P1732" s="249">
        <f>O1732*H1732</f>
        <v>0</v>
      </c>
      <c r="Q1732" s="249">
        <v>0</v>
      </c>
      <c r="R1732" s="249">
        <f>Q1732*H1732</f>
        <v>0</v>
      </c>
      <c r="S1732" s="249">
        <v>0</v>
      </c>
      <c r="T1732" s="250">
        <f>S1732*H1732</f>
        <v>0</v>
      </c>
      <c r="AR1732" s="25" t="s">
        <v>818</v>
      </c>
      <c r="AT1732" s="25" t="s">
        <v>841</v>
      </c>
      <c r="AU1732" s="25" t="s">
        <v>394</v>
      </c>
      <c r="AY1732" s="25" t="s">
        <v>414</v>
      </c>
      <c r="BE1732" s="251">
        <f>IF(N1732="základní",J1732,0)</f>
        <v>0</v>
      </c>
      <c r="BF1732" s="251">
        <f>IF(N1732="snížená",J1732,0)</f>
        <v>0</v>
      </c>
      <c r="BG1732" s="251">
        <f>IF(N1732="zákl. přenesená",J1732,0)</f>
        <v>0</v>
      </c>
      <c r="BH1732" s="251">
        <f>IF(N1732="sníž. přenesená",J1732,0)</f>
        <v>0</v>
      </c>
      <c r="BI1732" s="251">
        <f>IF(N1732="nulová",J1732,0)</f>
        <v>0</v>
      </c>
      <c r="BJ1732" s="25" t="s">
        <v>83</v>
      </c>
      <c r="BK1732" s="251">
        <f>ROUND(I1732*H1732,2)</f>
        <v>0</v>
      </c>
      <c r="BL1732" s="25" t="s">
        <v>690</v>
      </c>
      <c r="BM1732" s="25" t="s">
        <v>8948</v>
      </c>
    </row>
    <row r="1733" s="1" customFormat="1" ht="16.5" customHeight="1">
      <c r="B1733" s="47"/>
      <c r="C1733" s="298" t="s">
        <v>8949</v>
      </c>
      <c r="D1733" s="298" t="s">
        <v>841</v>
      </c>
      <c r="E1733" s="299" t="s">
        <v>8950</v>
      </c>
      <c r="F1733" s="300" t="s">
        <v>8151</v>
      </c>
      <c r="G1733" s="301" t="s">
        <v>4084</v>
      </c>
      <c r="H1733" s="302">
        <v>2</v>
      </c>
      <c r="I1733" s="303"/>
      <c r="J1733" s="304">
        <f>ROUND(I1733*H1733,2)</f>
        <v>0</v>
      </c>
      <c r="K1733" s="300" t="s">
        <v>21</v>
      </c>
      <c r="L1733" s="305"/>
      <c r="M1733" s="306" t="s">
        <v>21</v>
      </c>
      <c r="N1733" s="307" t="s">
        <v>47</v>
      </c>
      <c r="O1733" s="48"/>
      <c r="P1733" s="249">
        <f>O1733*H1733</f>
        <v>0</v>
      </c>
      <c r="Q1733" s="249">
        <v>0</v>
      </c>
      <c r="R1733" s="249">
        <f>Q1733*H1733</f>
        <v>0</v>
      </c>
      <c r="S1733" s="249">
        <v>0</v>
      </c>
      <c r="T1733" s="250">
        <f>S1733*H1733</f>
        <v>0</v>
      </c>
      <c r="AR1733" s="25" t="s">
        <v>818</v>
      </c>
      <c r="AT1733" s="25" t="s">
        <v>841</v>
      </c>
      <c r="AU1733" s="25" t="s">
        <v>394</v>
      </c>
      <c r="AY1733" s="25" t="s">
        <v>414</v>
      </c>
      <c r="BE1733" s="251">
        <f>IF(N1733="základní",J1733,0)</f>
        <v>0</v>
      </c>
      <c r="BF1733" s="251">
        <f>IF(N1733="snížená",J1733,0)</f>
        <v>0</v>
      </c>
      <c r="BG1733" s="251">
        <f>IF(N1733="zákl. přenesená",J1733,0)</f>
        <v>0</v>
      </c>
      <c r="BH1733" s="251">
        <f>IF(N1733="sníž. přenesená",J1733,0)</f>
        <v>0</v>
      </c>
      <c r="BI1733" s="251">
        <f>IF(N1733="nulová",J1733,0)</f>
        <v>0</v>
      </c>
      <c r="BJ1733" s="25" t="s">
        <v>83</v>
      </c>
      <c r="BK1733" s="251">
        <f>ROUND(I1733*H1733,2)</f>
        <v>0</v>
      </c>
      <c r="BL1733" s="25" t="s">
        <v>690</v>
      </c>
      <c r="BM1733" s="25" t="s">
        <v>8951</v>
      </c>
    </row>
    <row r="1734" s="1" customFormat="1" ht="16.5" customHeight="1">
      <c r="B1734" s="47"/>
      <c r="C1734" s="298" t="s">
        <v>8952</v>
      </c>
      <c r="D1734" s="298" t="s">
        <v>841</v>
      </c>
      <c r="E1734" s="299" t="s">
        <v>8953</v>
      </c>
      <c r="F1734" s="300" t="s">
        <v>8169</v>
      </c>
      <c r="G1734" s="301" t="s">
        <v>4084</v>
      </c>
      <c r="H1734" s="302">
        <v>1</v>
      </c>
      <c r="I1734" s="303"/>
      <c r="J1734" s="304">
        <f>ROUND(I1734*H1734,2)</f>
        <v>0</v>
      </c>
      <c r="K1734" s="300" t="s">
        <v>21</v>
      </c>
      <c r="L1734" s="305"/>
      <c r="M1734" s="306" t="s">
        <v>21</v>
      </c>
      <c r="N1734" s="307" t="s">
        <v>47</v>
      </c>
      <c r="O1734" s="48"/>
      <c r="P1734" s="249">
        <f>O1734*H1734</f>
        <v>0</v>
      </c>
      <c r="Q1734" s="249">
        <v>0</v>
      </c>
      <c r="R1734" s="249">
        <f>Q1734*H1734</f>
        <v>0</v>
      </c>
      <c r="S1734" s="249">
        <v>0</v>
      </c>
      <c r="T1734" s="250">
        <f>S1734*H1734</f>
        <v>0</v>
      </c>
      <c r="AR1734" s="25" t="s">
        <v>818</v>
      </c>
      <c r="AT1734" s="25" t="s">
        <v>841</v>
      </c>
      <c r="AU1734" s="25" t="s">
        <v>394</v>
      </c>
      <c r="AY1734" s="25" t="s">
        <v>414</v>
      </c>
      <c r="BE1734" s="251">
        <f>IF(N1734="základní",J1734,0)</f>
        <v>0</v>
      </c>
      <c r="BF1734" s="251">
        <f>IF(N1734="snížená",J1734,0)</f>
        <v>0</v>
      </c>
      <c r="BG1734" s="251">
        <f>IF(N1734="zákl. přenesená",J1734,0)</f>
        <v>0</v>
      </c>
      <c r="BH1734" s="251">
        <f>IF(N1734="sníž. přenesená",J1734,0)</f>
        <v>0</v>
      </c>
      <c r="BI1734" s="251">
        <f>IF(N1734="nulová",J1734,0)</f>
        <v>0</v>
      </c>
      <c r="BJ1734" s="25" t="s">
        <v>83</v>
      </c>
      <c r="BK1734" s="251">
        <f>ROUND(I1734*H1734,2)</f>
        <v>0</v>
      </c>
      <c r="BL1734" s="25" t="s">
        <v>690</v>
      </c>
      <c r="BM1734" s="25" t="s">
        <v>8954</v>
      </c>
    </row>
    <row r="1735" s="1" customFormat="1" ht="16.5" customHeight="1">
      <c r="B1735" s="47"/>
      <c r="C1735" s="298" t="s">
        <v>8955</v>
      </c>
      <c r="D1735" s="298" t="s">
        <v>841</v>
      </c>
      <c r="E1735" s="299" t="s">
        <v>8956</v>
      </c>
      <c r="F1735" s="300" t="s">
        <v>8957</v>
      </c>
      <c r="G1735" s="301" t="s">
        <v>4084</v>
      </c>
      <c r="H1735" s="302">
        <v>1</v>
      </c>
      <c r="I1735" s="303"/>
      <c r="J1735" s="304">
        <f>ROUND(I1735*H1735,2)</f>
        <v>0</v>
      </c>
      <c r="K1735" s="300" t="s">
        <v>21</v>
      </c>
      <c r="L1735" s="305"/>
      <c r="M1735" s="306" t="s">
        <v>21</v>
      </c>
      <c r="N1735" s="307" t="s">
        <v>47</v>
      </c>
      <c r="O1735" s="48"/>
      <c r="P1735" s="249">
        <f>O1735*H1735</f>
        <v>0</v>
      </c>
      <c r="Q1735" s="249">
        <v>0</v>
      </c>
      <c r="R1735" s="249">
        <f>Q1735*H1735</f>
        <v>0</v>
      </c>
      <c r="S1735" s="249">
        <v>0</v>
      </c>
      <c r="T1735" s="250">
        <f>S1735*H1735</f>
        <v>0</v>
      </c>
      <c r="AR1735" s="25" t="s">
        <v>818</v>
      </c>
      <c r="AT1735" s="25" t="s">
        <v>841</v>
      </c>
      <c r="AU1735" s="25" t="s">
        <v>394</v>
      </c>
      <c r="AY1735" s="25" t="s">
        <v>414</v>
      </c>
      <c r="BE1735" s="251">
        <f>IF(N1735="základní",J1735,0)</f>
        <v>0</v>
      </c>
      <c r="BF1735" s="251">
        <f>IF(N1735="snížená",J1735,0)</f>
        <v>0</v>
      </c>
      <c r="BG1735" s="251">
        <f>IF(N1735="zákl. přenesená",J1735,0)</f>
        <v>0</v>
      </c>
      <c r="BH1735" s="251">
        <f>IF(N1735="sníž. přenesená",J1735,0)</f>
        <v>0</v>
      </c>
      <c r="BI1735" s="251">
        <f>IF(N1735="nulová",J1735,0)</f>
        <v>0</v>
      </c>
      <c r="BJ1735" s="25" t="s">
        <v>83</v>
      </c>
      <c r="BK1735" s="251">
        <f>ROUND(I1735*H1735,2)</f>
        <v>0</v>
      </c>
      <c r="BL1735" s="25" t="s">
        <v>690</v>
      </c>
      <c r="BM1735" s="25" t="s">
        <v>8958</v>
      </c>
    </row>
    <row r="1736" s="1" customFormat="1" ht="16.5" customHeight="1">
      <c r="B1736" s="47"/>
      <c r="C1736" s="298" t="s">
        <v>8959</v>
      </c>
      <c r="D1736" s="298" t="s">
        <v>841</v>
      </c>
      <c r="E1736" s="299" t="s">
        <v>8960</v>
      </c>
      <c r="F1736" s="300" t="s">
        <v>8961</v>
      </c>
      <c r="G1736" s="301" t="s">
        <v>4084</v>
      </c>
      <c r="H1736" s="302">
        <v>6</v>
      </c>
      <c r="I1736" s="303"/>
      <c r="J1736" s="304">
        <f>ROUND(I1736*H1736,2)</f>
        <v>0</v>
      </c>
      <c r="K1736" s="300" t="s">
        <v>21</v>
      </c>
      <c r="L1736" s="305"/>
      <c r="M1736" s="306" t="s">
        <v>21</v>
      </c>
      <c r="N1736" s="307" t="s">
        <v>47</v>
      </c>
      <c r="O1736" s="48"/>
      <c r="P1736" s="249">
        <f>O1736*H1736</f>
        <v>0</v>
      </c>
      <c r="Q1736" s="249">
        <v>0</v>
      </c>
      <c r="R1736" s="249">
        <f>Q1736*H1736</f>
        <v>0</v>
      </c>
      <c r="S1736" s="249">
        <v>0</v>
      </c>
      <c r="T1736" s="250">
        <f>S1736*H1736</f>
        <v>0</v>
      </c>
      <c r="AR1736" s="25" t="s">
        <v>818</v>
      </c>
      <c r="AT1736" s="25" t="s">
        <v>841</v>
      </c>
      <c r="AU1736" s="25" t="s">
        <v>394</v>
      </c>
      <c r="AY1736" s="25" t="s">
        <v>414</v>
      </c>
      <c r="BE1736" s="251">
        <f>IF(N1736="základní",J1736,0)</f>
        <v>0</v>
      </c>
      <c r="BF1736" s="251">
        <f>IF(N1736="snížená",J1736,0)</f>
        <v>0</v>
      </c>
      <c r="BG1736" s="251">
        <f>IF(N1736="zákl. přenesená",J1736,0)</f>
        <v>0</v>
      </c>
      <c r="BH1736" s="251">
        <f>IF(N1736="sníž. přenesená",J1736,0)</f>
        <v>0</v>
      </c>
      <c r="BI1736" s="251">
        <f>IF(N1736="nulová",J1736,0)</f>
        <v>0</v>
      </c>
      <c r="BJ1736" s="25" t="s">
        <v>83</v>
      </c>
      <c r="BK1736" s="251">
        <f>ROUND(I1736*H1736,2)</f>
        <v>0</v>
      </c>
      <c r="BL1736" s="25" t="s">
        <v>690</v>
      </c>
      <c r="BM1736" s="25" t="s">
        <v>8962</v>
      </c>
    </row>
    <row r="1737" s="1" customFormat="1" ht="16.5" customHeight="1">
      <c r="B1737" s="47"/>
      <c r="C1737" s="298" t="s">
        <v>8963</v>
      </c>
      <c r="D1737" s="298" t="s">
        <v>841</v>
      </c>
      <c r="E1737" s="299" t="s">
        <v>8964</v>
      </c>
      <c r="F1737" s="300" t="s">
        <v>8163</v>
      </c>
      <c r="G1737" s="301" t="s">
        <v>4084</v>
      </c>
      <c r="H1737" s="302">
        <v>7</v>
      </c>
      <c r="I1737" s="303"/>
      <c r="J1737" s="304">
        <f>ROUND(I1737*H1737,2)</f>
        <v>0</v>
      </c>
      <c r="K1737" s="300" t="s">
        <v>21</v>
      </c>
      <c r="L1737" s="305"/>
      <c r="M1737" s="306" t="s">
        <v>21</v>
      </c>
      <c r="N1737" s="307" t="s">
        <v>47</v>
      </c>
      <c r="O1737" s="48"/>
      <c r="P1737" s="249">
        <f>O1737*H1737</f>
        <v>0</v>
      </c>
      <c r="Q1737" s="249">
        <v>0</v>
      </c>
      <c r="R1737" s="249">
        <f>Q1737*H1737</f>
        <v>0</v>
      </c>
      <c r="S1737" s="249">
        <v>0</v>
      </c>
      <c r="T1737" s="250">
        <f>S1737*H1737</f>
        <v>0</v>
      </c>
      <c r="AR1737" s="25" t="s">
        <v>818</v>
      </c>
      <c r="AT1737" s="25" t="s">
        <v>841</v>
      </c>
      <c r="AU1737" s="25" t="s">
        <v>394</v>
      </c>
      <c r="AY1737" s="25" t="s">
        <v>414</v>
      </c>
      <c r="BE1737" s="251">
        <f>IF(N1737="základní",J1737,0)</f>
        <v>0</v>
      </c>
      <c r="BF1737" s="251">
        <f>IF(N1737="snížená",J1737,0)</f>
        <v>0</v>
      </c>
      <c r="BG1737" s="251">
        <f>IF(N1737="zákl. přenesená",J1737,0)</f>
        <v>0</v>
      </c>
      <c r="BH1737" s="251">
        <f>IF(N1737="sníž. přenesená",J1737,0)</f>
        <v>0</v>
      </c>
      <c r="BI1737" s="251">
        <f>IF(N1737="nulová",J1737,0)</f>
        <v>0</v>
      </c>
      <c r="BJ1737" s="25" t="s">
        <v>83</v>
      </c>
      <c r="BK1737" s="251">
        <f>ROUND(I1737*H1737,2)</f>
        <v>0</v>
      </c>
      <c r="BL1737" s="25" t="s">
        <v>690</v>
      </c>
      <c r="BM1737" s="25" t="s">
        <v>8965</v>
      </c>
    </row>
    <row r="1738" s="1" customFormat="1" ht="16.5" customHeight="1">
      <c r="B1738" s="47"/>
      <c r="C1738" s="298" t="s">
        <v>8966</v>
      </c>
      <c r="D1738" s="298" t="s">
        <v>841</v>
      </c>
      <c r="E1738" s="299" t="s">
        <v>8967</v>
      </c>
      <c r="F1738" s="300" t="s">
        <v>8968</v>
      </c>
      <c r="G1738" s="301" t="s">
        <v>4084</v>
      </c>
      <c r="H1738" s="302">
        <v>1</v>
      </c>
      <c r="I1738" s="303"/>
      <c r="J1738" s="304">
        <f>ROUND(I1738*H1738,2)</f>
        <v>0</v>
      </c>
      <c r="K1738" s="300" t="s">
        <v>21</v>
      </c>
      <c r="L1738" s="305"/>
      <c r="M1738" s="306" t="s">
        <v>21</v>
      </c>
      <c r="N1738" s="307" t="s">
        <v>47</v>
      </c>
      <c r="O1738" s="48"/>
      <c r="P1738" s="249">
        <f>O1738*H1738</f>
        <v>0</v>
      </c>
      <c r="Q1738" s="249">
        <v>0</v>
      </c>
      <c r="R1738" s="249">
        <f>Q1738*H1738</f>
        <v>0</v>
      </c>
      <c r="S1738" s="249">
        <v>0</v>
      </c>
      <c r="T1738" s="250">
        <f>S1738*H1738</f>
        <v>0</v>
      </c>
      <c r="AR1738" s="25" t="s">
        <v>818</v>
      </c>
      <c r="AT1738" s="25" t="s">
        <v>841</v>
      </c>
      <c r="AU1738" s="25" t="s">
        <v>394</v>
      </c>
      <c r="AY1738" s="25" t="s">
        <v>414</v>
      </c>
      <c r="BE1738" s="251">
        <f>IF(N1738="základní",J1738,0)</f>
        <v>0</v>
      </c>
      <c r="BF1738" s="251">
        <f>IF(N1738="snížená",J1738,0)</f>
        <v>0</v>
      </c>
      <c r="BG1738" s="251">
        <f>IF(N1738="zákl. přenesená",J1738,0)</f>
        <v>0</v>
      </c>
      <c r="BH1738" s="251">
        <f>IF(N1738="sníž. přenesená",J1738,0)</f>
        <v>0</v>
      </c>
      <c r="BI1738" s="251">
        <f>IF(N1738="nulová",J1738,0)</f>
        <v>0</v>
      </c>
      <c r="BJ1738" s="25" t="s">
        <v>83</v>
      </c>
      <c r="BK1738" s="251">
        <f>ROUND(I1738*H1738,2)</f>
        <v>0</v>
      </c>
      <c r="BL1738" s="25" t="s">
        <v>690</v>
      </c>
      <c r="BM1738" s="25" t="s">
        <v>8969</v>
      </c>
    </row>
    <row r="1739" s="1" customFormat="1" ht="16.5" customHeight="1">
      <c r="B1739" s="47"/>
      <c r="C1739" s="298" t="s">
        <v>1778</v>
      </c>
      <c r="D1739" s="298" t="s">
        <v>841</v>
      </c>
      <c r="E1739" s="299" t="s">
        <v>8970</v>
      </c>
      <c r="F1739" s="300" t="s">
        <v>8971</v>
      </c>
      <c r="G1739" s="301" t="s">
        <v>4084</v>
      </c>
      <c r="H1739" s="302">
        <v>1</v>
      </c>
      <c r="I1739" s="303"/>
      <c r="J1739" s="304">
        <f>ROUND(I1739*H1739,2)</f>
        <v>0</v>
      </c>
      <c r="K1739" s="300" t="s">
        <v>21</v>
      </c>
      <c r="L1739" s="305"/>
      <c r="M1739" s="306" t="s">
        <v>21</v>
      </c>
      <c r="N1739" s="307" t="s">
        <v>47</v>
      </c>
      <c r="O1739" s="48"/>
      <c r="P1739" s="249">
        <f>O1739*H1739</f>
        <v>0</v>
      </c>
      <c r="Q1739" s="249">
        <v>0</v>
      </c>
      <c r="R1739" s="249">
        <f>Q1739*H1739</f>
        <v>0</v>
      </c>
      <c r="S1739" s="249">
        <v>0</v>
      </c>
      <c r="T1739" s="250">
        <f>S1739*H1739</f>
        <v>0</v>
      </c>
      <c r="AR1739" s="25" t="s">
        <v>818</v>
      </c>
      <c r="AT1739" s="25" t="s">
        <v>841</v>
      </c>
      <c r="AU1739" s="25" t="s">
        <v>394</v>
      </c>
      <c r="AY1739" s="25" t="s">
        <v>414</v>
      </c>
      <c r="BE1739" s="251">
        <f>IF(N1739="základní",J1739,0)</f>
        <v>0</v>
      </c>
      <c r="BF1739" s="251">
        <f>IF(N1739="snížená",J1739,0)</f>
        <v>0</v>
      </c>
      <c r="BG1739" s="251">
        <f>IF(N1739="zákl. přenesená",J1739,0)</f>
        <v>0</v>
      </c>
      <c r="BH1739" s="251">
        <f>IF(N1739="sníž. přenesená",J1739,0)</f>
        <v>0</v>
      </c>
      <c r="BI1739" s="251">
        <f>IF(N1739="nulová",J1739,0)</f>
        <v>0</v>
      </c>
      <c r="BJ1739" s="25" t="s">
        <v>83</v>
      </c>
      <c r="BK1739" s="251">
        <f>ROUND(I1739*H1739,2)</f>
        <v>0</v>
      </c>
      <c r="BL1739" s="25" t="s">
        <v>690</v>
      </c>
      <c r="BM1739" s="25" t="s">
        <v>8972</v>
      </c>
    </row>
    <row r="1740" s="1" customFormat="1" ht="16.5" customHeight="1">
      <c r="B1740" s="47"/>
      <c r="C1740" s="298" t="s">
        <v>1850</v>
      </c>
      <c r="D1740" s="298" t="s">
        <v>841</v>
      </c>
      <c r="E1740" s="299" t="s">
        <v>8973</v>
      </c>
      <c r="F1740" s="300" t="s">
        <v>8172</v>
      </c>
      <c r="G1740" s="301" t="s">
        <v>4084</v>
      </c>
      <c r="H1740" s="302">
        <v>1</v>
      </c>
      <c r="I1740" s="303"/>
      <c r="J1740" s="304">
        <f>ROUND(I1740*H1740,2)</f>
        <v>0</v>
      </c>
      <c r="K1740" s="300" t="s">
        <v>21</v>
      </c>
      <c r="L1740" s="305"/>
      <c r="M1740" s="306" t="s">
        <v>21</v>
      </c>
      <c r="N1740" s="307" t="s">
        <v>47</v>
      </c>
      <c r="O1740" s="48"/>
      <c r="P1740" s="249">
        <f>O1740*H1740</f>
        <v>0</v>
      </c>
      <c r="Q1740" s="249">
        <v>0</v>
      </c>
      <c r="R1740" s="249">
        <f>Q1740*H1740</f>
        <v>0</v>
      </c>
      <c r="S1740" s="249">
        <v>0</v>
      </c>
      <c r="T1740" s="250">
        <f>S1740*H1740</f>
        <v>0</v>
      </c>
      <c r="AR1740" s="25" t="s">
        <v>818</v>
      </c>
      <c r="AT1740" s="25" t="s">
        <v>841</v>
      </c>
      <c r="AU1740" s="25" t="s">
        <v>394</v>
      </c>
      <c r="AY1740" s="25" t="s">
        <v>414</v>
      </c>
      <c r="BE1740" s="251">
        <f>IF(N1740="základní",J1740,0)</f>
        <v>0</v>
      </c>
      <c r="BF1740" s="251">
        <f>IF(N1740="snížená",J1740,0)</f>
        <v>0</v>
      </c>
      <c r="BG1740" s="251">
        <f>IF(N1740="zákl. přenesená",J1740,0)</f>
        <v>0</v>
      </c>
      <c r="BH1740" s="251">
        <f>IF(N1740="sníž. přenesená",J1740,0)</f>
        <v>0</v>
      </c>
      <c r="BI1740" s="251">
        <f>IF(N1740="nulová",J1740,0)</f>
        <v>0</v>
      </c>
      <c r="BJ1740" s="25" t="s">
        <v>83</v>
      </c>
      <c r="BK1740" s="251">
        <f>ROUND(I1740*H1740,2)</f>
        <v>0</v>
      </c>
      <c r="BL1740" s="25" t="s">
        <v>690</v>
      </c>
      <c r="BM1740" s="25" t="s">
        <v>8974</v>
      </c>
    </row>
    <row r="1741" s="1" customFormat="1" ht="16.5" customHeight="1">
      <c r="B1741" s="47"/>
      <c r="C1741" s="298" t="s">
        <v>1918</v>
      </c>
      <c r="D1741" s="298" t="s">
        <v>841</v>
      </c>
      <c r="E1741" s="299" t="s">
        <v>8975</v>
      </c>
      <c r="F1741" s="300" t="s">
        <v>8089</v>
      </c>
      <c r="G1741" s="301" t="s">
        <v>4084</v>
      </c>
      <c r="H1741" s="302">
        <v>72</v>
      </c>
      <c r="I1741" s="303"/>
      <c r="J1741" s="304">
        <f>ROUND(I1741*H1741,2)</f>
        <v>0</v>
      </c>
      <c r="K1741" s="300" t="s">
        <v>21</v>
      </c>
      <c r="L1741" s="305"/>
      <c r="M1741" s="306" t="s">
        <v>21</v>
      </c>
      <c r="N1741" s="307" t="s">
        <v>47</v>
      </c>
      <c r="O1741" s="48"/>
      <c r="P1741" s="249">
        <f>O1741*H1741</f>
        <v>0</v>
      </c>
      <c r="Q1741" s="249">
        <v>0</v>
      </c>
      <c r="R1741" s="249">
        <f>Q1741*H1741</f>
        <v>0</v>
      </c>
      <c r="S1741" s="249">
        <v>0</v>
      </c>
      <c r="T1741" s="250">
        <f>S1741*H1741</f>
        <v>0</v>
      </c>
      <c r="AR1741" s="25" t="s">
        <v>818</v>
      </c>
      <c r="AT1741" s="25" t="s">
        <v>841</v>
      </c>
      <c r="AU1741" s="25" t="s">
        <v>394</v>
      </c>
      <c r="AY1741" s="25" t="s">
        <v>414</v>
      </c>
      <c r="BE1741" s="251">
        <f>IF(N1741="základní",J1741,0)</f>
        <v>0</v>
      </c>
      <c r="BF1741" s="251">
        <f>IF(N1741="snížená",J1741,0)</f>
        <v>0</v>
      </c>
      <c r="BG1741" s="251">
        <f>IF(N1741="zákl. přenesená",J1741,0)</f>
        <v>0</v>
      </c>
      <c r="BH1741" s="251">
        <f>IF(N1741="sníž. přenesená",J1741,0)</f>
        <v>0</v>
      </c>
      <c r="BI1741" s="251">
        <f>IF(N1741="nulová",J1741,0)</f>
        <v>0</v>
      </c>
      <c r="BJ1741" s="25" t="s">
        <v>83</v>
      </c>
      <c r="BK1741" s="251">
        <f>ROUND(I1741*H1741,2)</f>
        <v>0</v>
      </c>
      <c r="BL1741" s="25" t="s">
        <v>690</v>
      </c>
      <c r="BM1741" s="25" t="s">
        <v>8976</v>
      </c>
    </row>
    <row r="1742" s="1" customFormat="1" ht="16.5" customHeight="1">
      <c r="B1742" s="47"/>
      <c r="C1742" s="298" t="s">
        <v>8977</v>
      </c>
      <c r="D1742" s="298" t="s">
        <v>841</v>
      </c>
      <c r="E1742" s="299" t="s">
        <v>8978</v>
      </c>
      <c r="F1742" s="300" t="s">
        <v>8855</v>
      </c>
      <c r="G1742" s="301" t="s">
        <v>4084</v>
      </c>
      <c r="H1742" s="302">
        <v>3</v>
      </c>
      <c r="I1742" s="303"/>
      <c r="J1742" s="304">
        <f>ROUND(I1742*H1742,2)</f>
        <v>0</v>
      </c>
      <c r="K1742" s="300" t="s">
        <v>21</v>
      </c>
      <c r="L1742" s="305"/>
      <c r="M1742" s="306" t="s">
        <v>21</v>
      </c>
      <c r="N1742" s="307" t="s">
        <v>47</v>
      </c>
      <c r="O1742" s="48"/>
      <c r="P1742" s="249">
        <f>O1742*H1742</f>
        <v>0</v>
      </c>
      <c r="Q1742" s="249">
        <v>0</v>
      </c>
      <c r="R1742" s="249">
        <f>Q1742*H1742</f>
        <v>0</v>
      </c>
      <c r="S1742" s="249">
        <v>0</v>
      </c>
      <c r="T1742" s="250">
        <f>S1742*H1742</f>
        <v>0</v>
      </c>
      <c r="AR1742" s="25" t="s">
        <v>818</v>
      </c>
      <c r="AT1742" s="25" t="s">
        <v>841</v>
      </c>
      <c r="AU1742" s="25" t="s">
        <v>394</v>
      </c>
      <c r="AY1742" s="25" t="s">
        <v>414</v>
      </c>
      <c r="BE1742" s="251">
        <f>IF(N1742="základní",J1742,0)</f>
        <v>0</v>
      </c>
      <c r="BF1742" s="251">
        <f>IF(N1742="snížená",J1742,0)</f>
        <v>0</v>
      </c>
      <c r="BG1742" s="251">
        <f>IF(N1742="zákl. přenesená",J1742,0)</f>
        <v>0</v>
      </c>
      <c r="BH1742" s="251">
        <f>IF(N1742="sníž. přenesená",J1742,0)</f>
        <v>0</v>
      </c>
      <c r="BI1742" s="251">
        <f>IF(N1742="nulová",J1742,0)</f>
        <v>0</v>
      </c>
      <c r="BJ1742" s="25" t="s">
        <v>83</v>
      </c>
      <c r="BK1742" s="251">
        <f>ROUND(I1742*H1742,2)</f>
        <v>0</v>
      </c>
      <c r="BL1742" s="25" t="s">
        <v>690</v>
      </c>
      <c r="BM1742" s="25" t="s">
        <v>8979</v>
      </c>
    </row>
    <row r="1743" s="1" customFormat="1" ht="16.5" customHeight="1">
      <c r="B1743" s="47"/>
      <c r="C1743" s="298" t="s">
        <v>8980</v>
      </c>
      <c r="D1743" s="298" t="s">
        <v>841</v>
      </c>
      <c r="E1743" s="299" t="s">
        <v>8981</v>
      </c>
      <c r="F1743" s="300" t="s">
        <v>8110</v>
      </c>
      <c r="G1743" s="301" t="s">
        <v>4084</v>
      </c>
      <c r="H1743" s="302">
        <v>36</v>
      </c>
      <c r="I1743" s="303"/>
      <c r="J1743" s="304">
        <f>ROUND(I1743*H1743,2)</f>
        <v>0</v>
      </c>
      <c r="K1743" s="300" t="s">
        <v>21</v>
      </c>
      <c r="L1743" s="305"/>
      <c r="M1743" s="306" t="s">
        <v>21</v>
      </c>
      <c r="N1743" s="307" t="s">
        <v>47</v>
      </c>
      <c r="O1743" s="48"/>
      <c r="P1743" s="249">
        <f>O1743*H1743</f>
        <v>0</v>
      </c>
      <c r="Q1743" s="249">
        <v>0</v>
      </c>
      <c r="R1743" s="249">
        <f>Q1743*H1743</f>
        <v>0</v>
      </c>
      <c r="S1743" s="249">
        <v>0</v>
      </c>
      <c r="T1743" s="250">
        <f>S1743*H1743</f>
        <v>0</v>
      </c>
      <c r="AR1743" s="25" t="s">
        <v>818</v>
      </c>
      <c r="AT1743" s="25" t="s">
        <v>841</v>
      </c>
      <c r="AU1743" s="25" t="s">
        <v>394</v>
      </c>
      <c r="AY1743" s="25" t="s">
        <v>414</v>
      </c>
      <c r="BE1743" s="251">
        <f>IF(N1743="základní",J1743,0)</f>
        <v>0</v>
      </c>
      <c r="BF1743" s="251">
        <f>IF(N1743="snížená",J1743,0)</f>
        <v>0</v>
      </c>
      <c r="BG1743" s="251">
        <f>IF(N1743="zákl. přenesená",J1743,0)</f>
        <v>0</v>
      </c>
      <c r="BH1743" s="251">
        <f>IF(N1743="sníž. přenesená",J1743,0)</f>
        <v>0</v>
      </c>
      <c r="BI1743" s="251">
        <f>IF(N1743="nulová",J1743,0)</f>
        <v>0</v>
      </c>
      <c r="BJ1743" s="25" t="s">
        <v>83</v>
      </c>
      <c r="BK1743" s="251">
        <f>ROUND(I1743*H1743,2)</f>
        <v>0</v>
      </c>
      <c r="BL1743" s="25" t="s">
        <v>690</v>
      </c>
      <c r="BM1743" s="25" t="s">
        <v>8982</v>
      </c>
    </row>
    <row r="1744" s="11" customFormat="1" ht="22.32" customHeight="1">
      <c r="B1744" s="224"/>
      <c r="C1744" s="225"/>
      <c r="D1744" s="226" t="s">
        <v>75</v>
      </c>
      <c r="E1744" s="238" t="s">
        <v>8983</v>
      </c>
      <c r="F1744" s="238" t="s">
        <v>8984</v>
      </c>
      <c r="G1744" s="225"/>
      <c r="H1744" s="225"/>
      <c r="I1744" s="228"/>
      <c r="J1744" s="239">
        <f>BK1744</f>
        <v>0</v>
      </c>
      <c r="K1744" s="225"/>
      <c r="L1744" s="230"/>
      <c r="M1744" s="231"/>
      <c r="N1744" s="232"/>
      <c r="O1744" s="232"/>
      <c r="P1744" s="233">
        <f>SUM(P1745:P1755)</f>
        <v>0</v>
      </c>
      <c r="Q1744" s="232"/>
      <c r="R1744" s="233">
        <f>SUM(R1745:R1755)</f>
        <v>0</v>
      </c>
      <c r="S1744" s="232"/>
      <c r="T1744" s="234">
        <f>SUM(T1745:T1755)</f>
        <v>0</v>
      </c>
      <c r="AR1744" s="235" t="s">
        <v>86</v>
      </c>
      <c r="AT1744" s="236" t="s">
        <v>75</v>
      </c>
      <c r="AU1744" s="236" t="s">
        <v>86</v>
      </c>
      <c r="AY1744" s="235" t="s">
        <v>414</v>
      </c>
      <c r="BK1744" s="237">
        <f>SUM(BK1745:BK1755)</f>
        <v>0</v>
      </c>
    </row>
    <row r="1745" s="1" customFormat="1" ht="25.5" customHeight="1">
      <c r="B1745" s="47"/>
      <c r="C1745" s="298" t="s">
        <v>8985</v>
      </c>
      <c r="D1745" s="298" t="s">
        <v>841</v>
      </c>
      <c r="E1745" s="299" t="s">
        <v>8986</v>
      </c>
      <c r="F1745" s="300" t="s">
        <v>8824</v>
      </c>
      <c r="G1745" s="301" t="s">
        <v>4084</v>
      </c>
      <c r="H1745" s="302">
        <v>1</v>
      </c>
      <c r="I1745" s="303"/>
      <c r="J1745" s="304">
        <f>ROUND(I1745*H1745,2)</f>
        <v>0</v>
      </c>
      <c r="K1745" s="300" t="s">
        <v>21</v>
      </c>
      <c r="L1745" s="305"/>
      <c r="M1745" s="306" t="s">
        <v>21</v>
      </c>
      <c r="N1745" s="307" t="s">
        <v>47</v>
      </c>
      <c r="O1745" s="48"/>
      <c r="P1745" s="249">
        <f>O1745*H1745</f>
        <v>0</v>
      </c>
      <c r="Q1745" s="249">
        <v>0</v>
      </c>
      <c r="R1745" s="249">
        <f>Q1745*H1745</f>
        <v>0</v>
      </c>
      <c r="S1745" s="249">
        <v>0</v>
      </c>
      <c r="T1745" s="250">
        <f>S1745*H1745</f>
        <v>0</v>
      </c>
      <c r="AR1745" s="25" t="s">
        <v>818</v>
      </c>
      <c r="AT1745" s="25" t="s">
        <v>841</v>
      </c>
      <c r="AU1745" s="25" t="s">
        <v>394</v>
      </c>
      <c r="AY1745" s="25" t="s">
        <v>414</v>
      </c>
      <c r="BE1745" s="251">
        <f>IF(N1745="základní",J1745,0)</f>
        <v>0</v>
      </c>
      <c r="BF1745" s="251">
        <f>IF(N1745="snížená",J1745,0)</f>
        <v>0</v>
      </c>
      <c r="BG1745" s="251">
        <f>IF(N1745="zákl. přenesená",J1745,0)</f>
        <v>0</v>
      </c>
      <c r="BH1745" s="251">
        <f>IF(N1745="sníž. přenesená",J1745,0)</f>
        <v>0</v>
      </c>
      <c r="BI1745" s="251">
        <f>IF(N1745="nulová",J1745,0)</f>
        <v>0</v>
      </c>
      <c r="BJ1745" s="25" t="s">
        <v>83</v>
      </c>
      <c r="BK1745" s="251">
        <f>ROUND(I1745*H1745,2)</f>
        <v>0</v>
      </c>
      <c r="BL1745" s="25" t="s">
        <v>690</v>
      </c>
      <c r="BM1745" s="25" t="s">
        <v>8987</v>
      </c>
    </row>
    <row r="1746" s="1" customFormat="1" ht="16.5" customHeight="1">
      <c r="B1746" s="47"/>
      <c r="C1746" s="298" t="s">
        <v>8988</v>
      </c>
      <c r="D1746" s="298" t="s">
        <v>841</v>
      </c>
      <c r="E1746" s="299" t="s">
        <v>8989</v>
      </c>
      <c r="F1746" s="300" t="s">
        <v>7971</v>
      </c>
      <c r="G1746" s="301" t="s">
        <v>4084</v>
      </c>
      <c r="H1746" s="302">
        <v>1</v>
      </c>
      <c r="I1746" s="303"/>
      <c r="J1746" s="304">
        <f>ROUND(I1746*H1746,2)</f>
        <v>0</v>
      </c>
      <c r="K1746" s="300" t="s">
        <v>21</v>
      </c>
      <c r="L1746" s="305"/>
      <c r="M1746" s="306" t="s">
        <v>21</v>
      </c>
      <c r="N1746" s="307" t="s">
        <v>47</v>
      </c>
      <c r="O1746" s="48"/>
      <c r="P1746" s="249">
        <f>O1746*H1746</f>
        <v>0</v>
      </c>
      <c r="Q1746" s="249">
        <v>0</v>
      </c>
      <c r="R1746" s="249">
        <f>Q1746*H1746</f>
        <v>0</v>
      </c>
      <c r="S1746" s="249">
        <v>0</v>
      </c>
      <c r="T1746" s="250">
        <f>S1746*H1746</f>
        <v>0</v>
      </c>
      <c r="AR1746" s="25" t="s">
        <v>818</v>
      </c>
      <c r="AT1746" s="25" t="s">
        <v>841</v>
      </c>
      <c r="AU1746" s="25" t="s">
        <v>394</v>
      </c>
      <c r="AY1746" s="25" t="s">
        <v>414</v>
      </c>
      <c r="BE1746" s="251">
        <f>IF(N1746="základní",J1746,0)</f>
        <v>0</v>
      </c>
      <c r="BF1746" s="251">
        <f>IF(N1746="snížená",J1746,0)</f>
        <v>0</v>
      </c>
      <c r="BG1746" s="251">
        <f>IF(N1746="zákl. přenesená",J1746,0)</f>
        <v>0</v>
      </c>
      <c r="BH1746" s="251">
        <f>IF(N1746="sníž. přenesená",J1746,0)</f>
        <v>0</v>
      </c>
      <c r="BI1746" s="251">
        <f>IF(N1746="nulová",J1746,0)</f>
        <v>0</v>
      </c>
      <c r="BJ1746" s="25" t="s">
        <v>83</v>
      </c>
      <c r="BK1746" s="251">
        <f>ROUND(I1746*H1746,2)</f>
        <v>0</v>
      </c>
      <c r="BL1746" s="25" t="s">
        <v>690</v>
      </c>
      <c r="BM1746" s="25" t="s">
        <v>8990</v>
      </c>
    </row>
    <row r="1747" s="1" customFormat="1" ht="16.5" customHeight="1">
      <c r="B1747" s="47"/>
      <c r="C1747" s="298" t="s">
        <v>8991</v>
      </c>
      <c r="D1747" s="298" t="s">
        <v>841</v>
      </c>
      <c r="E1747" s="299" t="s">
        <v>8992</v>
      </c>
      <c r="F1747" s="300" t="s">
        <v>7974</v>
      </c>
      <c r="G1747" s="301" t="s">
        <v>4084</v>
      </c>
      <c r="H1747" s="302">
        <v>1</v>
      </c>
      <c r="I1747" s="303"/>
      <c r="J1747" s="304">
        <f>ROUND(I1747*H1747,2)</f>
        <v>0</v>
      </c>
      <c r="K1747" s="300" t="s">
        <v>21</v>
      </c>
      <c r="L1747" s="305"/>
      <c r="M1747" s="306" t="s">
        <v>21</v>
      </c>
      <c r="N1747" s="307" t="s">
        <v>47</v>
      </c>
      <c r="O1747" s="48"/>
      <c r="P1747" s="249">
        <f>O1747*H1747</f>
        <v>0</v>
      </c>
      <c r="Q1747" s="249">
        <v>0</v>
      </c>
      <c r="R1747" s="249">
        <f>Q1747*H1747</f>
        <v>0</v>
      </c>
      <c r="S1747" s="249">
        <v>0</v>
      </c>
      <c r="T1747" s="250">
        <f>S1747*H1747</f>
        <v>0</v>
      </c>
      <c r="AR1747" s="25" t="s">
        <v>818</v>
      </c>
      <c r="AT1747" s="25" t="s">
        <v>841</v>
      </c>
      <c r="AU1747" s="25" t="s">
        <v>394</v>
      </c>
      <c r="AY1747" s="25" t="s">
        <v>414</v>
      </c>
      <c r="BE1747" s="251">
        <f>IF(N1747="základní",J1747,0)</f>
        <v>0</v>
      </c>
      <c r="BF1747" s="251">
        <f>IF(N1747="snížená",J1747,0)</f>
        <v>0</v>
      </c>
      <c r="BG1747" s="251">
        <f>IF(N1747="zákl. přenesená",J1747,0)</f>
        <v>0</v>
      </c>
      <c r="BH1747" s="251">
        <f>IF(N1747="sníž. přenesená",J1747,0)</f>
        <v>0</v>
      </c>
      <c r="BI1747" s="251">
        <f>IF(N1747="nulová",J1747,0)</f>
        <v>0</v>
      </c>
      <c r="BJ1747" s="25" t="s">
        <v>83</v>
      </c>
      <c r="BK1747" s="251">
        <f>ROUND(I1747*H1747,2)</f>
        <v>0</v>
      </c>
      <c r="BL1747" s="25" t="s">
        <v>690</v>
      </c>
      <c r="BM1747" s="25" t="s">
        <v>8993</v>
      </c>
    </row>
    <row r="1748" s="1" customFormat="1" ht="16.5" customHeight="1">
      <c r="B1748" s="47"/>
      <c r="C1748" s="298" t="s">
        <v>8994</v>
      </c>
      <c r="D1748" s="298" t="s">
        <v>841</v>
      </c>
      <c r="E1748" s="299" t="s">
        <v>8995</v>
      </c>
      <c r="F1748" s="300" t="s">
        <v>7977</v>
      </c>
      <c r="G1748" s="301" t="s">
        <v>4084</v>
      </c>
      <c r="H1748" s="302">
        <v>1</v>
      </c>
      <c r="I1748" s="303"/>
      <c r="J1748" s="304">
        <f>ROUND(I1748*H1748,2)</f>
        <v>0</v>
      </c>
      <c r="K1748" s="300" t="s">
        <v>21</v>
      </c>
      <c r="L1748" s="305"/>
      <c r="M1748" s="306" t="s">
        <v>21</v>
      </c>
      <c r="N1748" s="307" t="s">
        <v>47</v>
      </c>
      <c r="O1748" s="48"/>
      <c r="P1748" s="249">
        <f>O1748*H1748</f>
        <v>0</v>
      </c>
      <c r="Q1748" s="249">
        <v>0</v>
      </c>
      <c r="R1748" s="249">
        <f>Q1748*H1748</f>
        <v>0</v>
      </c>
      <c r="S1748" s="249">
        <v>0</v>
      </c>
      <c r="T1748" s="250">
        <f>S1748*H1748</f>
        <v>0</v>
      </c>
      <c r="AR1748" s="25" t="s">
        <v>818</v>
      </c>
      <c r="AT1748" s="25" t="s">
        <v>841</v>
      </c>
      <c r="AU1748" s="25" t="s">
        <v>394</v>
      </c>
      <c r="AY1748" s="25" t="s">
        <v>414</v>
      </c>
      <c r="BE1748" s="251">
        <f>IF(N1748="základní",J1748,0)</f>
        <v>0</v>
      </c>
      <c r="BF1748" s="251">
        <f>IF(N1748="snížená",J1748,0)</f>
        <v>0</v>
      </c>
      <c r="BG1748" s="251">
        <f>IF(N1748="zákl. přenesená",J1748,0)</f>
        <v>0</v>
      </c>
      <c r="BH1748" s="251">
        <f>IF(N1748="sníž. přenesená",J1748,0)</f>
        <v>0</v>
      </c>
      <c r="BI1748" s="251">
        <f>IF(N1748="nulová",J1748,0)</f>
        <v>0</v>
      </c>
      <c r="BJ1748" s="25" t="s">
        <v>83</v>
      </c>
      <c r="BK1748" s="251">
        <f>ROUND(I1748*H1748,2)</f>
        <v>0</v>
      </c>
      <c r="BL1748" s="25" t="s">
        <v>690</v>
      </c>
      <c r="BM1748" s="25" t="s">
        <v>8996</v>
      </c>
    </row>
    <row r="1749" s="1" customFormat="1" ht="16.5" customHeight="1">
      <c r="B1749" s="47"/>
      <c r="C1749" s="298" t="s">
        <v>8997</v>
      </c>
      <c r="D1749" s="298" t="s">
        <v>841</v>
      </c>
      <c r="E1749" s="299" t="s">
        <v>8998</v>
      </c>
      <c r="F1749" s="300" t="s">
        <v>8127</v>
      </c>
      <c r="G1749" s="301" t="s">
        <v>4084</v>
      </c>
      <c r="H1749" s="302">
        <v>1</v>
      </c>
      <c r="I1749" s="303"/>
      <c r="J1749" s="304">
        <f>ROUND(I1749*H1749,2)</f>
        <v>0</v>
      </c>
      <c r="K1749" s="300" t="s">
        <v>21</v>
      </c>
      <c r="L1749" s="305"/>
      <c r="M1749" s="306" t="s">
        <v>21</v>
      </c>
      <c r="N1749" s="307" t="s">
        <v>47</v>
      </c>
      <c r="O1749" s="48"/>
      <c r="P1749" s="249">
        <f>O1749*H1749</f>
        <v>0</v>
      </c>
      <c r="Q1749" s="249">
        <v>0</v>
      </c>
      <c r="R1749" s="249">
        <f>Q1749*H1749</f>
        <v>0</v>
      </c>
      <c r="S1749" s="249">
        <v>0</v>
      </c>
      <c r="T1749" s="250">
        <f>S1749*H1749</f>
        <v>0</v>
      </c>
      <c r="AR1749" s="25" t="s">
        <v>818</v>
      </c>
      <c r="AT1749" s="25" t="s">
        <v>841</v>
      </c>
      <c r="AU1749" s="25" t="s">
        <v>394</v>
      </c>
      <c r="AY1749" s="25" t="s">
        <v>414</v>
      </c>
      <c r="BE1749" s="251">
        <f>IF(N1749="základní",J1749,0)</f>
        <v>0</v>
      </c>
      <c r="BF1749" s="251">
        <f>IF(N1749="snížená",J1749,0)</f>
        <v>0</v>
      </c>
      <c r="BG1749" s="251">
        <f>IF(N1749="zákl. přenesená",J1749,0)</f>
        <v>0</v>
      </c>
      <c r="BH1749" s="251">
        <f>IF(N1749="sníž. přenesená",J1749,0)</f>
        <v>0</v>
      </c>
      <c r="BI1749" s="251">
        <f>IF(N1749="nulová",J1749,0)</f>
        <v>0</v>
      </c>
      <c r="BJ1749" s="25" t="s">
        <v>83</v>
      </c>
      <c r="BK1749" s="251">
        <f>ROUND(I1749*H1749,2)</f>
        <v>0</v>
      </c>
      <c r="BL1749" s="25" t="s">
        <v>690</v>
      </c>
      <c r="BM1749" s="25" t="s">
        <v>8999</v>
      </c>
    </row>
    <row r="1750" s="1" customFormat="1" ht="16.5" customHeight="1">
      <c r="B1750" s="47"/>
      <c r="C1750" s="298" t="s">
        <v>5108</v>
      </c>
      <c r="D1750" s="298" t="s">
        <v>841</v>
      </c>
      <c r="E1750" s="299" t="s">
        <v>9000</v>
      </c>
      <c r="F1750" s="300" t="s">
        <v>8124</v>
      </c>
      <c r="G1750" s="301" t="s">
        <v>4084</v>
      </c>
      <c r="H1750" s="302">
        <v>1</v>
      </c>
      <c r="I1750" s="303"/>
      <c r="J1750" s="304">
        <f>ROUND(I1750*H1750,2)</f>
        <v>0</v>
      </c>
      <c r="K1750" s="300" t="s">
        <v>21</v>
      </c>
      <c r="L1750" s="305"/>
      <c r="M1750" s="306" t="s">
        <v>21</v>
      </c>
      <c r="N1750" s="307" t="s">
        <v>47</v>
      </c>
      <c r="O1750" s="48"/>
      <c r="P1750" s="249">
        <f>O1750*H1750</f>
        <v>0</v>
      </c>
      <c r="Q1750" s="249">
        <v>0</v>
      </c>
      <c r="R1750" s="249">
        <f>Q1750*H1750</f>
        <v>0</v>
      </c>
      <c r="S1750" s="249">
        <v>0</v>
      </c>
      <c r="T1750" s="250">
        <f>S1750*H1750</f>
        <v>0</v>
      </c>
      <c r="AR1750" s="25" t="s">
        <v>818</v>
      </c>
      <c r="AT1750" s="25" t="s">
        <v>841</v>
      </c>
      <c r="AU1750" s="25" t="s">
        <v>394</v>
      </c>
      <c r="AY1750" s="25" t="s">
        <v>414</v>
      </c>
      <c r="BE1750" s="251">
        <f>IF(N1750="základní",J1750,0)</f>
        <v>0</v>
      </c>
      <c r="BF1750" s="251">
        <f>IF(N1750="snížená",J1750,0)</f>
        <v>0</v>
      </c>
      <c r="BG1750" s="251">
        <f>IF(N1750="zákl. přenesená",J1750,0)</f>
        <v>0</v>
      </c>
      <c r="BH1750" s="251">
        <f>IF(N1750="sníž. přenesená",J1750,0)</f>
        <v>0</v>
      </c>
      <c r="BI1750" s="251">
        <f>IF(N1750="nulová",J1750,0)</f>
        <v>0</v>
      </c>
      <c r="BJ1750" s="25" t="s">
        <v>83</v>
      </c>
      <c r="BK1750" s="251">
        <f>ROUND(I1750*H1750,2)</f>
        <v>0</v>
      </c>
      <c r="BL1750" s="25" t="s">
        <v>690</v>
      </c>
      <c r="BM1750" s="25" t="s">
        <v>9001</v>
      </c>
    </row>
    <row r="1751" s="1" customFormat="1" ht="16.5" customHeight="1">
      <c r="B1751" s="47"/>
      <c r="C1751" s="298" t="s">
        <v>5296</v>
      </c>
      <c r="D1751" s="298" t="s">
        <v>841</v>
      </c>
      <c r="E1751" s="299" t="s">
        <v>9002</v>
      </c>
      <c r="F1751" s="300" t="s">
        <v>8133</v>
      </c>
      <c r="G1751" s="301" t="s">
        <v>4084</v>
      </c>
      <c r="H1751" s="302">
        <v>1</v>
      </c>
      <c r="I1751" s="303"/>
      <c r="J1751" s="304">
        <f>ROUND(I1751*H1751,2)</f>
        <v>0</v>
      </c>
      <c r="K1751" s="300" t="s">
        <v>21</v>
      </c>
      <c r="L1751" s="305"/>
      <c r="M1751" s="306" t="s">
        <v>21</v>
      </c>
      <c r="N1751" s="307" t="s">
        <v>47</v>
      </c>
      <c r="O1751" s="48"/>
      <c r="P1751" s="249">
        <f>O1751*H1751</f>
        <v>0</v>
      </c>
      <c r="Q1751" s="249">
        <v>0</v>
      </c>
      <c r="R1751" s="249">
        <f>Q1751*H1751</f>
        <v>0</v>
      </c>
      <c r="S1751" s="249">
        <v>0</v>
      </c>
      <c r="T1751" s="250">
        <f>S1751*H1751</f>
        <v>0</v>
      </c>
      <c r="AR1751" s="25" t="s">
        <v>818</v>
      </c>
      <c r="AT1751" s="25" t="s">
        <v>841</v>
      </c>
      <c r="AU1751" s="25" t="s">
        <v>394</v>
      </c>
      <c r="AY1751" s="25" t="s">
        <v>414</v>
      </c>
      <c r="BE1751" s="251">
        <f>IF(N1751="základní",J1751,0)</f>
        <v>0</v>
      </c>
      <c r="BF1751" s="251">
        <f>IF(N1751="snížená",J1751,0)</f>
        <v>0</v>
      </c>
      <c r="BG1751" s="251">
        <f>IF(N1751="zákl. přenesená",J1751,0)</f>
        <v>0</v>
      </c>
      <c r="BH1751" s="251">
        <f>IF(N1751="sníž. přenesená",J1751,0)</f>
        <v>0</v>
      </c>
      <c r="BI1751" s="251">
        <f>IF(N1751="nulová",J1751,0)</f>
        <v>0</v>
      </c>
      <c r="BJ1751" s="25" t="s">
        <v>83</v>
      </c>
      <c r="BK1751" s="251">
        <f>ROUND(I1751*H1751,2)</f>
        <v>0</v>
      </c>
      <c r="BL1751" s="25" t="s">
        <v>690</v>
      </c>
      <c r="BM1751" s="25" t="s">
        <v>9003</v>
      </c>
    </row>
    <row r="1752" s="1" customFormat="1" ht="16.5" customHeight="1">
      <c r="B1752" s="47"/>
      <c r="C1752" s="298" t="s">
        <v>9004</v>
      </c>
      <c r="D1752" s="298" t="s">
        <v>841</v>
      </c>
      <c r="E1752" s="299" t="s">
        <v>9005</v>
      </c>
      <c r="F1752" s="300" t="s">
        <v>8139</v>
      </c>
      <c r="G1752" s="301" t="s">
        <v>4084</v>
      </c>
      <c r="H1752" s="302">
        <v>1</v>
      </c>
      <c r="I1752" s="303"/>
      <c r="J1752" s="304">
        <f>ROUND(I1752*H1752,2)</f>
        <v>0</v>
      </c>
      <c r="K1752" s="300" t="s">
        <v>21</v>
      </c>
      <c r="L1752" s="305"/>
      <c r="M1752" s="306" t="s">
        <v>21</v>
      </c>
      <c r="N1752" s="307" t="s">
        <v>47</v>
      </c>
      <c r="O1752" s="48"/>
      <c r="P1752" s="249">
        <f>O1752*H1752</f>
        <v>0</v>
      </c>
      <c r="Q1752" s="249">
        <v>0</v>
      </c>
      <c r="R1752" s="249">
        <f>Q1752*H1752</f>
        <v>0</v>
      </c>
      <c r="S1752" s="249">
        <v>0</v>
      </c>
      <c r="T1752" s="250">
        <f>S1752*H1752</f>
        <v>0</v>
      </c>
      <c r="AR1752" s="25" t="s">
        <v>818</v>
      </c>
      <c r="AT1752" s="25" t="s">
        <v>841</v>
      </c>
      <c r="AU1752" s="25" t="s">
        <v>394</v>
      </c>
      <c r="AY1752" s="25" t="s">
        <v>414</v>
      </c>
      <c r="BE1752" s="251">
        <f>IF(N1752="základní",J1752,0)</f>
        <v>0</v>
      </c>
      <c r="BF1752" s="251">
        <f>IF(N1752="snížená",J1752,0)</f>
        <v>0</v>
      </c>
      <c r="BG1752" s="251">
        <f>IF(N1752="zákl. přenesená",J1752,0)</f>
        <v>0</v>
      </c>
      <c r="BH1752" s="251">
        <f>IF(N1752="sníž. přenesená",J1752,0)</f>
        <v>0</v>
      </c>
      <c r="BI1752" s="251">
        <f>IF(N1752="nulová",J1752,0)</f>
        <v>0</v>
      </c>
      <c r="BJ1752" s="25" t="s">
        <v>83</v>
      </c>
      <c r="BK1752" s="251">
        <f>ROUND(I1752*H1752,2)</f>
        <v>0</v>
      </c>
      <c r="BL1752" s="25" t="s">
        <v>690</v>
      </c>
      <c r="BM1752" s="25" t="s">
        <v>9006</v>
      </c>
    </row>
    <row r="1753" s="1" customFormat="1" ht="16.5" customHeight="1">
      <c r="B1753" s="47"/>
      <c r="C1753" s="298" t="s">
        <v>5634</v>
      </c>
      <c r="D1753" s="298" t="s">
        <v>841</v>
      </c>
      <c r="E1753" s="299" t="s">
        <v>9007</v>
      </c>
      <c r="F1753" s="300" t="s">
        <v>8142</v>
      </c>
      <c r="G1753" s="301" t="s">
        <v>4084</v>
      </c>
      <c r="H1753" s="302">
        <v>9</v>
      </c>
      <c r="I1753" s="303"/>
      <c r="J1753" s="304">
        <f>ROUND(I1753*H1753,2)</f>
        <v>0</v>
      </c>
      <c r="K1753" s="300" t="s">
        <v>21</v>
      </c>
      <c r="L1753" s="305"/>
      <c r="M1753" s="306" t="s">
        <v>21</v>
      </c>
      <c r="N1753" s="307" t="s">
        <v>47</v>
      </c>
      <c r="O1753" s="48"/>
      <c r="P1753" s="249">
        <f>O1753*H1753</f>
        <v>0</v>
      </c>
      <c r="Q1753" s="249">
        <v>0</v>
      </c>
      <c r="R1753" s="249">
        <f>Q1753*H1753</f>
        <v>0</v>
      </c>
      <c r="S1753" s="249">
        <v>0</v>
      </c>
      <c r="T1753" s="250">
        <f>S1753*H1753</f>
        <v>0</v>
      </c>
      <c r="AR1753" s="25" t="s">
        <v>818</v>
      </c>
      <c r="AT1753" s="25" t="s">
        <v>841</v>
      </c>
      <c r="AU1753" s="25" t="s">
        <v>394</v>
      </c>
      <c r="AY1753" s="25" t="s">
        <v>414</v>
      </c>
      <c r="BE1753" s="251">
        <f>IF(N1753="základní",J1753,0)</f>
        <v>0</v>
      </c>
      <c r="BF1753" s="251">
        <f>IF(N1753="snížená",J1753,0)</f>
        <v>0</v>
      </c>
      <c r="BG1753" s="251">
        <f>IF(N1753="zákl. přenesená",J1753,0)</f>
        <v>0</v>
      </c>
      <c r="BH1753" s="251">
        <f>IF(N1753="sníž. přenesená",J1753,0)</f>
        <v>0</v>
      </c>
      <c r="BI1753" s="251">
        <f>IF(N1753="nulová",J1753,0)</f>
        <v>0</v>
      </c>
      <c r="BJ1753" s="25" t="s">
        <v>83</v>
      </c>
      <c r="BK1753" s="251">
        <f>ROUND(I1753*H1753,2)</f>
        <v>0</v>
      </c>
      <c r="BL1753" s="25" t="s">
        <v>690</v>
      </c>
      <c r="BM1753" s="25" t="s">
        <v>9008</v>
      </c>
    </row>
    <row r="1754" s="1" customFormat="1" ht="16.5" customHeight="1">
      <c r="B1754" s="47"/>
      <c r="C1754" s="298" t="s">
        <v>5650</v>
      </c>
      <c r="D1754" s="298" t="s">
        <v>841</v>
      </c>
      <c r="E1754" s="299" t="s">
        <v>9009</v>
      </c>
      <c r="F1754" s="300" t="s">
        <v>8089</v>
      </c>
      <c r="G1754" s="301" t="s">
        <v>4084</v>
      </c>
      <c r="H1754" s="302">
        <v>26</v>
      </c>
      <c r="I1754" s="303"/>
      <c r="J1754" s="304">
        <f>ROUND(I1754*H1754,2)</f>
        <v>0</v>
      </c>
      <c r="K1754" s="300" t="s">
        <v>21</v>
      </c>
      <c r="L1754" s="305"/>
      <c r="M1754" s="306" t="s">
        <v>21</v>
      </c>
      <c r="N1754" s="307" t="s">
        <v>47</v>
      </c>
      <c r="O1754" s="48"/>
      <c r="P1754" s="249">
        <f>O1754*H1754</f>
        <v>0</v>
      </c>
      <c r="Q1754" s="249">
        <v>0</v>
      </c>
      <c r="R1754" s="249">
        <f>Q1754*H1754</f>
        <v>0</v>
      </c>
      <c r="S1754" s="249">
        <v>0</v>
      </c>
      <c r="T1754" s="250">
        <f>S1754*H1754</f>
        <v>0</v>
      </c>
      <c r="AR1754" s="25" t="s">
        <v>818</v>
      </c>
      <c r="AT1754" s="25" t="s">
        <v>841</v>
      </c>
      <c r="AU1754" s="25" t="s">
        <v>394</v>
      </c>
      <c r="AY1754" s="25" t="s">
        <v>414</v>
      </c>
      <c r="BE1754" s="251">
        <f>IF(N1754="základní",J1754,0)</f>
        <v>0</v>
      </c>
      <c r="BF1754" s="251">
        <f>IF(N1754="snížená",J1754,0)</f>
        <v>0</v>
      </c>
      <c r="BG1754" s="251">
        <f>IF(N1754="zákl. přenesená",J1754,0)</f>
        <v>0</v>
      </c>
      <c r="BH1754" s="251">
        <f>IF(N1754="sníž. přenesená",J1754,0)</f>
        <v>0</v>
      </c>
      <c r="BI1754" s="251">
        <f>IF(N1754="nulová",J1754,0)</f>
        <v>0</v>
      </c>
      <c r="BJ1754" s="25" t="s">
        <v>83</v>
      </c>
      <c r="BK1754" s="251">
        <f>ROUND(I1754*H1754,2)</f>
        <v>0</v>
      </c>
      <c r="BL1754" s="25" t="s">
        <v>690</v>
      </c>
      <c r="BM1754" s="25" t="s">
        <v>9010</v>
      </c>
    </row>
    <row r="1755" s="1" customFormat="1" ht="16.5" customHeight="1">
      <c r="B1755" s="47"/>
      <c r="C1755" s="298" t="s">
        <v>9011</v>
      </c>
      <c r="D1755" s="298" t="s">
        <v>841</v>
      </c>
      <c r="E1755" s="299" t="s">
        <v>9012</v>
      </c>
      <c r="F1755" s="300" t="s">
        <v>8855</v>
      </c>
      <c r="G1755" s="301" t="s">
        <v>4084</v>
      </c>
      <c r="H1755" s="302">
        <v>6</v>
      </c>
      <c r="I1755" s="303"/>
      <c r="J1755" s="304">
        <f>ROUND(I1755*H1755,2)</f>
        <v>0</v>
      </c>
      <c r="K1755" s="300" t="s">
        <v>21</v>
      </c>
      <c r="L1755" s="305"/>
      <c r="M1755" s="306" t="s">
        <v>21</v>
      </c>
      <c r="N1755" s="307" t="s">
        <v>47</v>
      </c>
      <c r="O1755" s="48"/>
      <c r="P1755" s="249">
        <f>O1755*H1755</f>
        <v>0</v>
      </c>
      <c r="Q1755" s="249">
        <v>0</v>
      </c>
      <c r="R1755" s="249">
        <f>Q1755*H1755</f>
        <v>0</v>
      </c>
      <c r="S1755" s="249">
        <v>0</v>
      </c>
      <c r="T1755" s="250">
        <f>S1755*H1755</f>
        <v>0</v>
      </c>
      <c r="AR1755" s="25" t="s">
        <v>818</v>
      </c>
      <c r="AT1755" s="25" t="s">
        <v>841</v>
      </c>
      <c r="AU1755" s="25" t="s">
        <v>394</v>
      </c>
      <c r="AY1755" s="25" t="s">
        <v>414</v>
      </c>
      <c r="BE1755" s="251">
        <f>IF(N1755="základní",J1755,0)</f>
        <v>0</v>
      </c>
      <c r="BF1755" s="251">
        <f>IF(N1755="snížená",J1755,0)</f>
        <v>0</v>
      </c>
      <c r="BG1755" s="251">
        <f>IF(N1755="zákl. přenesená",J1755,0)</f>
        <v>0</v>
      </c>
      <c r="BH1755" s="251">
        <f>IF(N1755="sníž. přenesená",J1755,0)</f>
        <v>0</v>
      </c>
      <c r="BI1755" s="251">
        <f>IF(N1755="nulová",J1755,0)</f>
        <v>0</v>
      </c>
      <c r="BJ1755" s="25" t="s">
        <v>83</v>
      </c>
      <c r="BK1755" s="251">
        <f>ROUND(I1755*H1755,2)</f>
        <v>0</v>
      </c>
      <c r="BL1755" s="25" t="s">
        <v>690</v>
      </c>
      <c r="BM1755" s="25" t="s">
        <v>9013</v>
      </c>
    </row>
    <row r="1756" s="11" customFormat="1" ht="22.32" customHeight="1">
      <c r="B1756" s="224"/>
      <c r="C1756" s="225"/>
      <c r="D1756" s="226" t="s">
        <v>75</v>
      </c>
      <c r="E1756" s="238" t="s">
        <v>9014</v>
      </c>
      <c r="F1756" s="238" t="s">
        <v>9015</v>
      </c>
      <c r="G1756" s="225"/>
      <c r="H1756" s="225"/>
      <c r="I1756" s="228"/>
      <c r="J1756" s="239">
        <f>BK1756</f>
        <v>0</v>
      </c>
      <c r="K1756" s="225"/>
      <c r="L1756" s="230"/>
      <c r="M1756" s="231"/>
      <c r="N1756" s="232"/>
      <c r="O1756" s="232"/>
      <c r="P1756" s="233">
        <f>SUM(P1757:P1769)</f>
        <v>0</v>
      </c>
      <c r="Q1756" s="232"/>
      <c r="R1756" s="233">
        <f>SUM(R1757:R1769)</f>
        <v>0</v>
      </c>
      <c r="S1756" s="232"/>
      <c r="T1756" s="234">
        <f>SUM(T1757:T1769)</f>
        <v>0</v>
      </c>
      <c r="AR1756" s="235" t="s">
        <v>86</v>
      </c>
      <c r="AT1756" s="236" t="s">
        <v>75</v>
      </c>
      <c r="AU1756" s="236" t="s">
        <v>86</v>
      </c>
      <c r="AY1756" s="235" t="s">
        <v>414</v>
      </c>
      <c r="BK1756" s="237">
        <f>SUM(BK1757:BK1769)</f>
        <v>0</v>
      </c>
    </row>
    <row r="1757" s="1" customFormat="1" ht="25.5" customHeight="1">
      <c r="B1757" s="47"/>
      <c r="C1757" s="298" t="s">
        <v>2022</v>
      </c>
      <c r="D1757" s="298" t="s">
        <v>841</v>
      </c>
      <c r="E1757" s="299" t="s">
        <v>9016</v>
      </c>
      <c r="F1757" s="300" t="s">
        <v>8824</v>
      </c>
      <c r="G1757" s="301" t="s">
        <v>4084</v>
      </c>
      <c r="H1757" s="302">
        <v>1</v>
      </c>
      <c r="I1757" s="303"/>
      <c r="J1757" s="304">
        <f>ROUND(I1757*H1757,2)</f>
        <v>0</v>
      </c>
      <c r="K1757" s="300" t="s">
        <v>21</v>
      </c>
      <c r="L1757" s="305"/>
      <c r="M1757" s="306" t="s">
        <v>21</v>
      </c>
      <c r="N1757" s="307" t="s">
        <v>47</v>
      </c>
      <c r="O1757" s="48"/>
      <c r="P1757" s="249">
        <f>O1757*H1757</f>
        <v>0</v>
      </c>
      <c r="Q1757" s="249">
        <v>0</v>
      </c>
      <c r="R1757" s="249">
        <f>Q1757*H1757</f>
        <v>0</v>
      </c>
      <c r="S1757" s="249">
        <v>0</v>
      </c>
      <c r="T1757" s="250">
        <f>S1757*H1757</f>
        <v>0</v>
      </c>
      <c r="AR1757" s="25" t="s">
        <v>818</v>
      </c>
      <c r="AT1757" s="25" t="s">
        <v>841</v>
      </c>
      <c r="AU1757" s="25" t="s">
        <v>394</v>
      </c>
      <c r="AY1757" s="25" t="s">
        <v>414</v>
      </c>
      <c r="BE1757" s="251">
        <f>IF(N1757="základní",J1757,0)</f>
        <v>0</v>
      </c>
      <c r="BF1757" s="251">
        <f>IF(N1757="snížená",J1757,0)</f>
        <v>0</v>
      </c>
      <c r="BG1757" s="251">
        <f>IF(N1757="zákl. přenesená",J1757,0)</f>
        <v>0</v>
      </c>
      <c r="BH1757" s="251">
        <f>IF(N1757="sníž. přenesená",J1757,0)</f>
        <v>0</v>
      </c>
      <c r="BI1757" s="251">
        <f>IF(N1757="nulová",J1757,0)</f>
        <v>0</v>
      </c>
      <c r="BJ1757" s="25" t="s">
        <v>83</v>
      </c>
      <c r="BK1757" s="251">
        <f>ROUND(I1757*H1757,2)</f>
        <v>0</v>
      </c>
      <c r="BL1757" s="25" t="s">
        <v>690</v>
      </c>
      <c r="BM1757" s="25" t="s">
        <v>9017</v>
      </c>
    </row>
    <row r="1758" s="1" customFormat="1" ht="16.5" customHeight="1">
      <c r="B1758" s="47"/>
      <c r="C1758" s="298" t="s">
        <v>9018</v>
      </c>
      <c r="D1758" s="298" t="s">
        <v>841</v>
      </c>
      <c r="E1758" s="299" t="s">
        <v>9019</v>
      </c>
      <c r="F1758" s="300" t="s">
        <v>7971</v>
      </c>
      <c r="G1758" s="301" t="s">
        <v>4084</v>
      </c>
      <c r="H1758" s="302">
        <v>1</v>
      </c>
      <c r="I1758" s="303"/>
      <c r="J1758" s="304">
        <f>ROUND(I1758*H1758,2)</f>
        <v>0</v>
      </c>
      <c r="K1758" s="300" t="s">
        <v>21</v>
      </c>
      <c r="L1758" s="305"/>
      <c r="M1758" s="306" t="s">
        <v>21</v>
      </c>
      <c r="N1758" s="307" t="s">
        <v>47</v>
      </c>
      <c r="O1758" s="48"/>
      <c r="P1758" s="249">
        <f>O1758*H1758</f>
        <v>0</v>
      </c>
      <c r="Q1758" s="249">
        <v>0</v>
      </c>
      <c r="R1758" s="249">
        <f>Q1758*H1758</f>
        <v>0</v>
      </c>
      <c r="S1758" s="249">
        <v>0</v>
      </c>
      <c r="T1758" s="250">
        <f>S1758*H1758</f>
        <v>0</v>
      </c>
      <c r="AR1758" s="25" t="s">
        <v>818</v>
      </c>
      <c r="AT1758" s="25" t="s">
        <v>841</v>
      </c>
      <c r="AU1758" s="25" t="s">
        <v>394</v>
      </c>
      <c r="AY1758" s="25" t="s">
        <v>414</v>
      </c>
      <c r="BE1758" s="251">
        <f>IF(N1758="základní",J1758,0)</f>
        <v>0</v>
      </c>
      <c r="BF1758" s="251">
        <f>IF(N1758="snížená",J1758,0)</f>
        <v>0</v>
      </c>
      <c r="BG1758" s="251">
        <f>IF(N1758="zákl. přenesená",J1758,0)</f>
        <v>0</v>
      </c>
      <c r="BH1758" s="251">
        <f>IF(N1758="sníž. přenesená",J1758,0)</f>
        <v>0</v>
      </c>
      <c r="BI1758" s="251">
        <f>IF(N1758="nulová",J1758,0)</f>
        <v>0</v>
      </c>
      <c r="BJ1758" s="25" t="s">
        <v>83</v>
      </c>
      <c r="BK1758" s="251">
        <f>ROUND(I1758*H1758,2)</f>
        <v>0</v>
      </c>
      <c r="BL1758" s="25" t="s">
        <v>690</v>
      </c>
      <c r="BM1758" s="25" t="s">
        <v>9020</v>
      </c>
    </row>
    <row r="1759" s="1" customFormat="1" ht="16.5" customHeight="1">
      <c r="B1759" s="47"/>
      <c r="C1759" s="298" t="s">
        <v>9021</v>
      </c>
      <c r="D1759" s="298" t="s">
        <v>841</v>
      </c>
      <c r="E1759" s="299" t="s">
        <v>9022</v>
      </c>
      <c r="F1759" s="300" t="s">
        <v>7974</v>
      </c>
      <c r="G1759" s="301" t="s">
        <v>4084</v>
      </c>
      <c r="H1759" s="302">
        <v>1</v>
      </c>
      <c r="I1759" s="303"/>
      <c r="J1759" s="304">
        <f>ROUND(I1759*H1759,2)</f>
        <v>0</v>
      </c>
      <c r="K1759" s="300" t="s">
        <v>21</v>
      </c>
      <c r="L1759" s="305"/>
      <c r="M1759" s="306" t="s">
        <v>21</v>
      </c>
      <c r="N1759" s="307" t="s">
        <v>47</v>
      </c>
      <c r="O1759" s="48"/>
      <c r="P1759" s="249">
        <f>O1759*H1759</f>
        <v>0</v>
      </c>
      <c r="Q1759" s="249">
        <v>0</v>
      </c>
      <c r="R1759" s="249">
        <f>Q1759*H1759</f>
        <v>0</v>
      </c>
      <c r="S1759" s="249">
        <v>0</v>
      </c>
      <c r="T1759" s="250">
        <f>S1759*H1759</f>
        <v>0</v>
      </c>
      <c r="AR1759" s="25" t="s">
        <v>818</v>
      </c>
      <c r="AT1759" s="25" t="s">
        <v>841</v>
      </c>
      <c r="AU1759" s="25" t="s">
        <v>394</v>
      </c>
      <c r="AY1759" s="25" t="s">
        <v>414</v>
      </c>
      <c r="BE1759" s="251">
        <f>IF(N1759="základní",J1759,0)</f>
        <v>0</v>
      </c>
      <c r="BF1759" s="251">
        <f>IF(N1759="snížená",J1759,0)</f>
        <v>0</v>
      </c>
      <c r="BG1759" s="251">
        <f>IF(N1759="zákl. přenesená",J1759,0)</f>
        <v>0</v>
      </c>
      <c r="BH1759" s="251">
        <f>IF(N1759="sníž. přenesená",J1759,0)</f>
        <v>0</v>
      </c>
      <c r="BI1759" s="251">
        <f>IF(N1759="nulová",J1759,0)</f>
        <v>0</v>
      </c>
      <c r="BJ1759" s="25" t="s">
        <v>83</v>
      </c>
      <c r="BK1759" s="251">
        <f>ROUND(I1759*H1759,2)</f>
        <v>0</v>
      </c>
      <c r="BL1759" s="25" t="s">
        <v>690</v>
      </c>
      <c r="BM1759" s="25" t="s">
        <v>9023</v>
      </c>
    </row>
    <row r="1760" s="1" customFormat="1" ht="16.5" customHeight="1">
      <c r="B1760" s="47"/>
      <c r="C1760" s="298" t="s">
        <v>7241</v>
      </c>
      <c r="D1760" s="298" t="s">
        <v>841</v>
      </c>
      <c r="E1760" s="299" t="s">
        <v>9024</v>
      </c>
      <c r="F1760" s="300" t="s">
        <v>7977</v>
      </c>
      <c r="G1760" s="301" t="s">
        <v>4084</v>
      </c>
      <c r="H1760" s="302">
        <v>1</v>
      </c>
      <c r="I1760" s="303"/>
      <c r="J1760" s="304">
        <f>ROUND(I1760*H1760,2)</f>
        <v>0</v>
      </c>
      <c r="K1760" s="300" t="s">
        <v>21</v>
      </c>
      <c r="L1760" s="305"/>
      <c r="M1760" s="306" t="s">
        <v>21</v>
      </c>
      <c r="N1760" s="307" t="s">
        <v>47</v>
      </c>
      <c r="O1760" s="48"/>
      <c r="P1760" s="249">
        <f>O1760*H1760</f>
        <v>0</v>
      </c>
      <c r="Q1760" s="249">
        <v>0</v>
      </c>
      <c r="R1760" s="249">
        <f>Q1760*H1760</f>
        <v>0</v>
      </c>
      <c r="S1760" s="249">
        <v>0</v>
      </c>
      <c r="T1760" s="250">
        <f>S1760*H1760</f>
        <v>0</v>
      </c>
      <c r="AR1760" s="25" t="s">
        <v>818</v>
      </c>
      <c r="AT1760" s="25" t="s">
        <v>841</v>
      </c>
      <c r="AU1760" s="25" t="s">
        <v>394</v>
      </c>
      <c r="AY1760" s="25" t="s">
        <v>414</v>
      </c>
      <c r="BE1760" s="251">
        <f>IF(N1760="základní",J1760,0)</f>
        <v>0</v>
      </c>
      <c r="BF1760" s="251">
        <f>IF(N1760="snížená",J1760,0)</f>
        <v>0</v>
      </c>
      <c r="BG1760" s="251">
        <f>IF(N1760="zákl. přenesená",J1760,0)</f>
        <v>0</v>
      </c>
      <c r="BH1760" s="251">
        <f>IF(N1760="sníž. přenesená",J1760,0)</f>
        <v>0</v>
      </c>
      <c r="BI1760" s="251">
        <f>IF(N1760="nulová",J1760,0)</f>
        <v>0</v>
      </c>
      <c r="BJ1760" s="25" t="s">
        <v>83</v>
      </c>
      <c r="BK1760" s="251">
        <f>ROUND(I1760*H1760,2)</f>
        <v>0</v>
      </c>
      <c r="BL1760" s="25" t="s">
        <v>690</v>
      </c>
      <c r="BM1760" s="25" t="s">
        <v>9025</v>
      </c>
    </row>
    <row r="1761" s="1" customFormat="1" ht="16.5" customHeight="1">
      <c r="B1761" s="47"/>
      <c r="C1761" s="298" t="s">
        <v>9026</v>
      </c>
      <c r="D1761" s="298" t="s">
        <v>841</v>
      </c>
      <c r="E1761" s="299" t="s">
        <v>9027</v>
      </c>
      <c r="F1761" s="300" t="s">
        <v>8127</v>
      </c>
      <c r="G1761" s="301" t="s">
        <v>4084</v>
      </c>
      <c r="H1761" s="302">
        <v>1</v>
      </c>
      <c r="I1761" s="303"/>
      <c r="J1761" s="304">
        <f>ROUND(I1761*H1761,2)</f>
        <v>0</v>
      </c>
      <c r="K1761" s="300" t="s">
        <v>21</v>
      </c>
      <c r="L1761" s="305"/>
      <c r="M1761" s="306" t="s">
        <v>21</v>
      </c>
      <c r="N1761" s="307" t="s">
        <v>47</v>
      </c>
      <c r="O1761" s="48"/>
      <c r="P1761" s="249">
        <f>O1761*H1761</f>
        <v>0</v>
      </c>
      <c r="Q1761" s="249">
        <v>0</v>
      </c>
      <c r="R1761" s="249">
        <f>Q1761*H1761</f>
        <v>0</v>
      </c>
      <c r="S1761" s="249">
        <v>0</v>
      </c>
      <c r="T1761" s="250">
        <f>S1761*H1761</f>
        <v>0</v>
      </c>
      <c r="AR1761" s="25" t="s">
        <v>818</v>
      </c>
      <c r="AT1761" s="25" t="s">
        <v>841</v>
      </c>
      <c r="AU1761" s="25" t="s">
        <v>394</v>
      </c>
      <c r="AY1761" s="25" t="s">
        <v>414</v>
      </c>
      <c r="BE1761" s="251">
        <f>IF(N1761="základní",J1761,0)</f>
        <v>0</v>
      </c>
      <c r="BF1761" s="251">
        <f>IF(N1761="snížená",J1761,0)</f>
        <v>0</v>
      </c>
      <c r="BG1761" s="251">
        <f>IF(N1761="zákl. přenesená",J1761,0)</f>
        <v>0</v>
      </c>
      <c r="BH1761" s="251">
        <f>IF(N1761="sníž. přenesená",J1761,0)</f>
        <v>0</v>
      </c>
      <c r="BI1761" s="251">
        <f>IF(N1761="nulová",J1761,0)</f>
        <v>0</v>
      </c>
      <c r="BJ1761" s="25" t="s">
        <v>83</v>
      </c>
      <c r="BK1761" s="251">
        <f>ROUND(I1761*H1761,2)</f>
        <v>0</v>
      </c>
      <c r="BL1761" s="25" t="s">
        <v>690</v>
      </c>
      <c r="BM1761" s="25" t="s">
        <v>9028</v>
      </c>
    </row>
    <row r="1762" s="1" customFormat="1" ht="16.5" customHeight="1">
      <c r="B1762" s="47"/>
      <c r="C1762" s="298" t="s">
        <v>4174</v>
      </c>
      <c r="D1762" s="298" t="s">
        <v>841</v>
      </c>
      <c r="E1762" s="299" t="s">
        <v>9029</v>
      </c>
      <c r="F1762" s="300" t="s">
        <v>8124</v>
      </c>
      <c r="G1762" s="301" t="s">
        <v>4084</v>
      </c>
      <c r="H1762" s="302">
        <v>1</v>
      </c>
      <c r="I1762" s="303"/>
      <c r="J1762" s="304">
        <f>ROUND(I1762*H1762,2)</f>
        <v>0</v>
      </c>
      <c r="K1762" s="300" t="s">
        <v>21</v>
      </c>
      <c r="L1762" s="305"/>
      <c r="M1762" s="306" t="s">
        <v>21</v>
      </c>
      <c r="N1762" s="307" t="s">
        <v>47</v>
      </c>
      <c r="O1762" s="48"/>
      <c r="P1762" s="249">
        <f>O1762*H1762</f>
        <v>0</v>
      </c>
      <c r="Q1762" s="249">
        <v>0</v>
      </c>
      <c r="R1762" s="249">
        <f>Q1762*H1762</f>
        <v>0</v>
      </c>
      <c r="S1762" s="249">
        <v>0</v>
      </c>
      <c r="T1762" s="250">
        <f>S1762*H1762</f>
        <v>0</v>
      </c>
      <c r="AR1762" s="25" t="s">
        <v>818</v>
      </c>
      <c r="AT1762" s="25" t="s">
        <v>841</v>
      </c>
      <c r="AU1762" s="25" t="s">
        <v>394</v>
      </c>
      <c r="AY1762" s="25" t="s">
        <v>414</v>
      </c>
      <c r="BE1762" s="251">
        <f>IF(N1762="základní",J1762,0)</f>
        <v>0</v>
      </c>
      <c r="BF1762" s="251">
        <f>IF(N1762="snížená",J1762,0)</f>
        <v>0</v>
      </c>
      <c r="BG1762" s="251">
        <f>IF(N1762="zákl. přenesená",J1762,0)</f>
        <v>0</v>
      </c>
      <c r="BH1762" s="251">
        <f>IF(N1762="sníž. přenesená",J1762,0)</f>
        <v>0</v>
      </c>
      <c r="BI1762" s="251">
        <f>IF(N1762="nulová",J1762,0)</f>
        <v>0</v>
      </c>
      <c r="BJ1762" s="25" t="s">
        <v>83</v>
      </c>
      <c r="BK1762" s="251">
        <f>ROUND(I1762*H1762,2)</f>
        <v>0</v>
      </c>
      <c r="BL1762" s="25" t="s">
        <v>690</v>
      </c>
      <c r="BM1762" s="25" t="s">
        <v>9030</v>
      </c>
    </row>
    <row r="1763" s="1" customFormat="1" ht="16.5" customHeight="1">
      <c r="B1763" s="47"/>
      <c r="C1763" s="298" t="s">
        <v>4247</v>
      </c>
      <c r="D1763" s="298" t="s">
        <v>841</v>
      </c>
      <c r="E1763" s="299" t="s">
        <v>9031</v>
      </c>
      <c r="F1763" s="300" t="s">
        <v>8133</v>
      </c>
      <c r="G1763" s="301" t="s">
        <v>4084</v>
      </c>
      <c r="H1763" s="302">
        <v>1</v>
      </c>
      <c r="I1763" s="303"/>
      <c r="J1763" s="304">
        <f>ROUND(I1763*H1763,2)</f>
        <v>0</v>
      </c>
      <c r="K1763" s="300" t="s">
        <v>21</v>
      </c>
      <c r="L1763" s="305"/>
      <c r="M1763" s="306" t="s">
        <v>21</v>
      </c>
      <c r="N1763" s="307" t="s">
        <v>47</v>
      </c>
      <c r="O1763" s="48"/>
      <c r="P1763" s="249">
        <f>O1763*H1763</f>
        <v>0</v>
      </c>
      <c r="Q1763" s="249">
        <v>0</v>
      </c>
      <c r="R1763" s="249">
        <f>Q1763*H1763</f>
        <v>0</v>
      </c>
      <c r="S1763" s="249">
        <v>0</v>
      </c>
      <c r="T1763" s="250">
        <f>S1763*H1763</f>
        <v>0</v>
      </c>
      <c r="AR1763" s="25" t="s">
        <v>818</v>
      </c>
      <c r="AT1763" s="25" t="s">
        <v>841</v>
      </c>
      <c r="AU1763" s="25" t="s">
        <v>394</v>
      </c>
      <c r="AY1763" s="25" t="s">
        <v>414</v>
      </c>
      <c r="BE1763" s="251">
        <f>IF(N1763="základní",J1763,0)</f>
        <v>0</v>
      </c>
      <c r="BF1763" s="251">
        <f>IF(N1763="snížená",J1763,0)</f>
        <v>0</v>
      </c>
      <c r="BG1763" s="251">
        <f>IF(N1763="zákl. přenesená",J1763,0)</f>
        <v>0</v>
      </c>
      <c r="BH1763" s="251">
        <f>IF(N1763="sníž. přenesená",J1763,0)</f>
        <v>0</v>
      </c>
      <c r="BI1763" s="251">
        <f>IF(N1763="nulová",J1763,0)</f>
        <v>0</v>
      </c>
      <c r="BJ1763" s="25" t="s">
        <v>83</v>
      </c>
      <c r="BK1763" s="251">
        <f>ROUND(I1763*H1763,2)</f>
        <v>0</v>
      </c>
      <c r="BL1763" s="25" t="s">
        <v>690</v>
      </c>
      <c r="BM1763" s="25" t="s">
        <v>9032</v>
      </c>
    </row>
    <row r="1764" s="1" customFormat="1" ht="16.5" customHeight="1">
      <c r="B1764" s="47"/>
      <c r="C1764" s="298" t="s">
        <v>4428</v>
      </c>
      <c r="D1764" s="298" t="s">
        <v>841</v>
      </c>
      <c r="E1764" s="299" t="s">
        <v>9033</v>
      </c>
      <c r="F1764" s="300" t="s">
        <v>8139</v>
      </c>
      <c r="G1764" s="301" t="s">
        <v>4084</v>
      </c>
      <c r="H1764" s="302">
        <v>1</v>
      </c>
      <c r="I1764" s="303"/>
      <c r="J1764" s="304">
        <f>ROUND(I1764*H1764,2)</f>
        <v>0</v>
      </c>
      <c r="K1764" s="300" t="s">
        <v>21</v>
      </c>
      <c r="L1764" s="305"/>
      <c r="M1764" s="306" t="s">
        <v>21</v>
      </c>
      <c r="N1764" s="307" t="s">
        <v>47</v>
      </c>
      <c r="O1764" s="48"/>
      <c r="P1764" s="249">
        <f>O1764*H1764</f>
        <v>0</v>
      </c>
      <c r="Q1764" s="249">
        <v>0</v>
      </c>
      <c r="R1764" s="249">
        <f>Q1764*H1764</f>
        <v>0</v>
      </c>
      <c r="S1764" s="249">
        <v>0</v>
      </c>
      <c r="T1764" s="250">
        <f>S1764*H1764</f>
        <v>0</v>
      </c>
      <c r="AR1764" s="25" t="s">
        <v>818</v>
      </c>
      <c r="AT1764" s="25" t="s">
        <v>841</v>
      </c>
      <c r="AU1764" s="25" t="s">
        <v>394</v>
      </c>
      <c r="AY1764" s="25" t="s">
        <v>414</v>
      </c>
      <c r="BE1764" s="251">
        <f>IF(N1764="základní",J1764,0)</f>
        <v>0</v>
      </c>
      <c r="BF1764" s="251">
        <f>IF(N1764="snížená",J1764,0)</f>
        <v>0</v>
      </c>
      <c r="BG1764" s="251">
        <f>IF(N1764="zákl. přenesená",J1764,0)</f>
        <v>0</v>
      </c>
      <c r="BH1764" s="251">
        <f>IF(N1764="sníž. přenesená",J1764,0)</f>
        <v>0</v>
      </c>
      <c r="BI1764" s="251">
        <f>IF(N1764="nulová",J1764,0)</f>
        <v>0</v>
      </c>
      <c r="BJ1764" s="25" t="s">
        <v>83</v>
      </c>
      <c r="BK1764" s="251">
        <f>ROUND(I1764*H1764,2)</f>
        <v>0</v>
      </c>
      <c r="BL1764" s="25" t="s">
        <v>690</v>
      </c>
      <c r="BM1764" s="25" t="s">
        <v>9034</v>
      </c>
    </row>
    <row r="1765" s="1" customFormat="1" ht="16.5" customHeight="1">
      <c r="B1765" s="47"/>
      <c r="C1765" s="298" t="s">
        <v>4577</v>
      </c>
      <c r="D1765" s="298" t="s">
        <v>841</v>
      </c>
      <c r="E1765" s="299" t="s">
        <v>9035</v>
      </c>
      <c r="F1765" s="300" t="s">
        <v>8142</v>
      </c>
      <c r="G1765" s="301" t="s">
        <v>4084</v>
      </c>
      <c r="H1765" s="302">
        <v>6</v>
      </c>
      <c r="I1765" s="303"/>
      <c r="J1765" s="304">
        <f>ROUND(I1765*H1765,2)</f>
        <v>0</v>
      </c>
      <c r="K1765" s="300" t="s">
        <v>21</v>
      </c>
      <c r="L1765" s="305"/>
      <c r="M1765" s="306" t="s">
        <v>21</v>
      </c>
      <c r="N1765" s="307" t="s">
        <v>47</v>
      </c>
      <c r="O1765" s="48"/>
      <c r="P1765" s="249">
        <f>O1765*H1765</f>
        <v>0</v>
      </c>
      <c r="Q1765" s="249">
        <v>0</v>
      </c>
      <c r="R1765" s="249">
        <f>Q1765*H1765</f>
        <v>0</v>
      </c>
      <c r="S1765" s="249">
        <v>0</v>
      </c>
      <c r="T1765" s="250">
        <f>S1765*H1765</f>
        <v>0</v>
      </c>
      <c r="AR1765" s="25" t="s">
        <v>818</v>
      </c>
      <c r="AT1765" s="25" t="s">
        <v>841</v>
      </c>
      <c r="AU1765" s="25" t="s">
        <v>394</v>
      </c>
      <c r="AY1765" s="25" t="s">
        <v>414</v>
      </c>
      <c r="BE1765" s="251">
        <f>IF(N1765="základní",J1765,0)</f>
        <v>0</v>
      </c>
      <c r="BF1765" s="251">
        <f>IF(N1765="snížená",J1765,0)</f>
        <v>0</v>
      </c>
      <c r="BG1765" s="251">
        <f>IF(N1765="zákl. přenesená",J1765,0)</f>
        <v>0</v>
      </c>
      <c r="BH1765" s="251">
        <f>IF(N1765="sníž. přenesená",J1765,0)</f>
        <v>0</v>
      </c>
      <c r="BI1765" s="251">
        <f>IF(N1765="nulová",J1765,0)</f>
        <v>0</v>
      </c>
      <c r="BJ1765" s="25" t="s">
        <v>83</v>
      </c>
      <c r="BK1765" s="251">
        <f>ROUND(I1765*H1765,2)</f>
        <v>0</v>
      </c>
      <c r="BL1765" s="25" t="s">
        <v>690</v>
      </c>
      <c r="BM1765" s="25" t="s">
        <v>9036</v>
      </c>
    </row>
    <row r="1766" s="1" customFormat="1" ht="16.5" customHeight="1">
      <c r="B1766" s="47"/>
      <c r="C1766" s="298" t="s">
        <v>9037</v>
      </c>
      <c r="D1766" s="298" t="s">
        <v>841</v>
      </c>
      <c r="E1766" s="299" t="s">
        <v>9038</v>
      </c>
      <c r="F1766" s="300" t="s">
        <v>8943</v>
      </c>
      <c r="G1766" s="301" t="s">
        <v>4084</v>
      </c>
      <c r="H1766" s="302">
        <v>1</v>
      </c>
      <c r="I1766" s="303"/>
      <c r="J1766" s="304">
        <f>ROUND(I1766*H1766,2)</f>
        <v>0</v>
      </c>
      <c r="K1766" s="300" t="s">
        <v>21</v>
      </c>
      <c r="L1766" s="305"/>
      <c r="M1766" s="306" t="s">
        <v>21</v>
      </c>
      <c r="N1766" s="307" t="s">
        <v>47</v>
      </c>
      <c r="O1766" s="48"/>
      <c r="P1766" s="249">
        <f>O1766*H1766</f>
        <v>0</v>
      </c>
      <c r="Q1766" s="249">
        <v>0</v>
      </c>
      <c r="R1766" s="249">
        <f>Q1766*H1766</f>
        <v>0</v>
      </c>
      <c r="S1766" s="249">
        <v>0</v>
      </c>
      <c r="T1766" s="250">
        <f>S1766*H1766</f>
        <v>0</v>
      </c>
      <c r="AR1766" s="25" t="s">
        <v>818</v>
      </c>
      <c r="AT1766" s="25" t="s">
        <v>841</v>
      </c>
      <c r="AU1766" s="25" t="s">
        <v>394</v>
      </c>
      <c r="AY1766" s="25" t="s">
        <v>414</v>
      </c>
      <c r="BE1766" s="251">
        <f>IF(N1766="základní",J1766,0)</f>
        <v>0</v>
      </c>
      <c r="BF1766" s="251">
        <f>IF(N1766="snížená",J1766,0)</f>
        <v>0</v>
      </c>
      <c r="BG1766" s="251">
        <f>IF(N1766="zákl. přenesená",J1766,0)</f>
        <v>0</v>
      </c>
      <c r="BH1766" s="251">
        <f>IF(N1766="sníž. přenesená",J1766,0)</f>
        <v>0</v>
      </c>
      <c r="BI1766" s="251">
        <f>IF(N1766="nulová",J1766,0)</f>
        <v>0</v>
      </c>
      <c r="BJ1766" s="25" t="s">
        <v>83</v>
      </c>
      <c r="BK1766" s="251">
        <f>ROUND(I1766*H1766,2)</f>
        <v>0</v>
      </c>
      <c r="BL1766" s="25" t="s">
        <v>690</v>
      </c>
      <c r="BM1766" s="25" t="s">
        <v>9039</v>
      </c>
    </row>
    <row r="1767" s="1" customFormat="1" ht="16.5" customHeight="1">
      <c r="B1767" s="47"/>
      <c r="C1767" s="298" t="s">
        <v>9040</v>
      </c>
      <c r="D1767" s="298" t="s">
        <v>841</v>
      </c>
      <c r="E1767" s="299" t="s">
        <v>9041</v>
      </c>
      <c r="F1767" s="300" t="s">
        <v>8089</v>
      </c>
      <c r="G1767" s="301" t="s">
        <v>4084</v>
      </c>
      <c r="H1767" s="302">
        <v>21</v>
      </c>
      <c r="I1767" s="303"/>
      <c r="J1767" s="304">
        <f>ROUND(I1767*H1767,2)</f>
        <v>0</v>
      </c>
      <c r="K1767" s="300" t="s">
        <v>21</v>
      </c>
      <c r="L1767" s="305"/>
      <c r="M1767" s="306" t="s">
        <v>21</v>
      </c>
      <c r="N1767" s="307" t="s">
        <v>47</v>
      </c>
      <c r="O1767" s="48"/>
      <c r="P1767" s="249">
        <f>O1767*H1767</f>
        <v>0</v>
      </c>
      <c r="Q1767" s="249">
        <v>0</v>
      </c>
      <c r="R1767" s="249">
        <f>Q1767*H1767</f>
        <v>0</v>
      </c>
      <c r="S1767" s="249">
        <v>0</v>
      </c>
      <c r="T1767" s="250">
        <f>S1767*H1767</f>
        <v>0</v>
      </c>
      <c r="AR1767" s="25" t="s">
        <v>818</v>
      </c>
      <c r="AT1767" s="25" t="s">
        <v>841</v>
      </c>
      <c r="AU1767" s="25" t="s">
        <v>394</v>
      </c>
      <c r="AY1767" s="25" t="s">
        <v>414</v>
      </c>
      <c r="BE1767" s="251">
        <f>IF(N1767="základní",J1767,0)</f>
        <v>0</v>
      </c>
      <c r="BF1767" s="251">
        <f>IF(N1767="snížená",J1767,0)</f>
        <v>0</v>
      </c>
      <c r="BG1767" s="251">
        <f>IF(N1767="zákl. přenesená",J1767,0)</f>
        <v>0</v>
      </c>
      <c r="BH1767" s="251">
        <f>IF(N1767="sníž. přenesená",J1767,0)</f>
        <v>0</v>
      </c>
      <c r="BI1767" s="251">
        <f>IF(N1767="nulová",J1767,0)</f>
        <v>0</v>
      </c>
      <c r="BJ1767" s="25" t="s">
        <v>83</v>
      </c>
      <c r="BK1767" s="251">
        <f>ROUND(I1767*H1767,2)</f>
        <v>0</v>
      </c>
      <c r="BL1767" s="25" t="s">
        <v>690</v>
      </c>
      <c r="BM1767" s="25" t="s">
        <v>9042</v>
      </c>
    </row>
    <row r="1768" s="1" customFormat="1" ht="16.5" customHeight="1">
      <c r="B1768" s="47"/>
      <c r="C1768" s="298" t="s">
        <v>9043</v>
      </c>
      <c r="D1768" s="298" t="s">
        <v>841</v>
      </c>
      <c r="E1768" s="299" t="s">
        <v>9044</v>
      </c>
      <c r="F1768" s="300" t="s">
        <v>8855</v>
      </c>
      <c r="G1768" s="301" t="s">
        <v>4084</v>
      </c>
      <c r="H1768" s="302">
        <v>6</v>
      </c>
      <c r="I1768" s="303"/>
      <c r="J1768" s="304">
        <f>ROUND(I1768*H1768,2)</f>
        <v>0</v>
      </c>
      <c r="K1768" s="300" t="s">
        <v>21</v>
      </c>
      <c r="L1768" s="305"/>
      <c r="M1768" s="306" t="s">
        <v>21</v>
      </c>
      <c r="N1768" s="307" t="s">
        <v>47</v>
      </c>
      <c r="O1768" s="48"/>
      <c r="P1768" s="249">
        <f>O1768*H1768</f>
        <v>0</v>
      </c>
      <c r="Q1768" s="249">
        <v>0</v>
      </c>
      <c r="R1768" s="249">
        <f>Q1768*H1768</f>
        <v>0</v>
      </c>
      <c r="S1768" s="249">
        <v>0</v>
      </c>
      <c r="T1768" s="250">
        <f>S1768*H1768</f>
        <v>0</v>
      </c>
      <c r="AR1768" s="25" t="s">
        <v>818</v>
      </c>
      <c r="AT1768" s="25" t="s">
        <v>841</v>
      </c>
      <c r="AU1768" s="25" t="s">
        <v>394</v>
      </c>
      <c r="AY1768" s="25" t="s">
        <v>414</v>
      </c>
      <c r="BE1768" s="251">
        <f>IF(N1768="základní",J1768,0)</f>
        <v>0</v>
      </c>
      <c r="BF1768" s="251">
        <f>IF(N1768="snížená",J1768,0)</f>
        <v>0</v>
      </c>
      <c r="BG1768" s="251">
        <f>IF(N1768="zákl. přenesená",J1768,0)</f>
        <v>0</v>
      </c>
      <c r="BH1768" s="251">
        <f>IF(N1768="sníž. přenesená",J1768,0)</f>
        <v>0</v>
      </c>
      <c r="BI1768" s="251">
        <f>IF(N1768="nulová",J1768,0)</f>
        <v>0</v>
      </c>
      <c r="BJ1768" s="25" t="s">
        <v>83</v>
      </c>
      <c r="BK1768" s="251">
        <f>ROUND(I1768*H1768,2)</f>
        <v>0</v>
      </c>
      <c r="BL1768" s="25" t="s">
        <v>690</v>
      </c>
      <c r="BM1768" s="25" t="s">
        <v>9045</v>
      </c>
    </row>
    <row r="1769" s="1" customFormat="1" ht="16.5" customHeight="1">
      <c r="B1769" s="47"/>
      <c r="C1769" s="298" t="s">
        <v>466</v>
      </c>
      <c r="D1769" s="298" t="s">
        <v>841</v>
      </c>
      <c r="E1769" s="299" t="s">
        <v>9046</v>
      </c>
      <c r="F1769" s="300" t="s">
        <v>9047</v>
      </c>
      <c r="G1769" s="301" t="s">
        <v>4084</v>
      </c>
      <c r="H1769" s="302">
        <v>7</v>
      </c>
      <c r="I1769" s="303"/>
      <c r="J1769" s="304">
        <f>ROUND(I1769*H1769,2)</f>
        <v>0</v>
      </c>
      <c r="K1769" s="300" t="s">
        <v>21</v>
      </c>
      <c r="L1769" s="305"/>
      <c r="M1769" s="306" t="s">
        <v>21</v>
      </c>
      <c r="N1769" s="307" t="s">
        <v>47</v>
      </c>
      <c r="O1769" s="48"/>
      <c r="P1769" s="249">
        <f>O1769*H1769</f>
        <v>0</v>
      </c>
      <c r="Q1769" s="249">
        <v>0</v>
      </c>
      <c r="R1769" s="249">
        <f>Q1769*H1769</f>
        <v>0</v>
      </c>
      <c r="S1769" s="249">
        <v>0</v>
      </c>
      <c r="T1769" s="250">
        <f>S1769*H1769</f>
        <v>0</v>
      </c>
      <c r="AR1769" s="25" t="s">
        <v>818</v>
      </c>
      <c r="AT1769" s="25" t="s">
        <v>841</v>
      </c>
      <c r="AU1769" s="25" t="s">
        <v>394</v>
      </c>
      <c r="AY1769" s="25" t="s">
        <v>414</v>
      </c>
      <c r="BE1769" s="251">
        <f>IF(N1769="základní",J1769,0)</f>
        <v>0</v>
      </c>
      <c r="BF1769" s="251">
        <f>IF(N1769="snížená",J1769,0)</f>
        <v>0</v>
      </c>
      <c r="BG1769" s="251">
        <f>IF(N1769="zákl. přenesená",J1769,0)</f>
        <v>0</v>
      </c>
      <c r="BH1769" s="251">
        <f>IF(N1769="sníž. přenesená",J1769,0)</f>
        <v>0</v>
      </c>
      <c r="BI1769" s="251">
        <f>IF(N1769="nulová",J1769,0)</f>
        <v>0</v>
      </c>
      <c r="BJ1769" s="25" t="s">
        <v>83</v>
      </c>
      <c r="BK1769" s="251">
        <f>ROUND(I1769*H1769,2)</f>
        <v>0</v>
      </c>
      <c r="BL1769" s="25" t="s">
        <v>690</v>
      </c>
      <c r="BM1769" s="25" t="s">
        <v>9048</v>
      </c>
    </row>
    <row r="1770" s="11" customFormat="1" ht="22.32" customHeight="1">
      <c r="B1770" s="224"/>
      <c r="C1770" s="225"/>
      <c r="D1770" s="226" t="s">
        <v>75</v>
      </c>
      <c r="E1770" s="238" t="s">
        <v>9049</v>
      </c>
      <c r="F1770" s="238" t="s">
        <v>9050</v>
      </c>
      <c r="G1770" s="225"/>
      <c r="H1770" s="225"/>
      <c r="I1770" s="228"/>
      <c r="J1770" s="239">
        <f>BK1770</f>
        <v>0</v>
      </c>
      <c r="K1770" s="225"/>
      <c r="L1770" s="230"/>
      <c r="M1770" s="231"/>
      <c r="N1770" s="232"/>
      <c r="O1770" s="232"/>
      <c r="P1770" s="233">
        <f>SUM(P1771:P1782)</f>
        <v>0</v>
      </c>
      <c r="Q1770" s="232"/>
      <c r="R1770" s="233">
        <f>SUM(R1771:R1782)</f>
        <v>0</v>
      </c>
      <c r="S1770" s="232"/>
      <c r="T1770" s="234">
        <f>SUM(T1771:T1782)</f>
        <v>0</v>
      </c>
      <c r="AR1770" s="235" t="s">
        <v>86</v>
      </c>
      <c r="AT1770" s="236" t="s">
        <v>75</v>
      </c>
      <c r="AU1770" s="236" t="s">
        <v>86</v>
      </c>
      <c r="AY1770" s="235" t="s">
        <v>414</v>
      </c>
      <c r="BK1770" s="237">
        <f>SUM(BK1771:BK1782)</f>
        <v>0</v>
      </c>
    </row>
    <row r="1771" s="1" customFormat="1" ht="25.5" customHeight="1">
      <c r="B1771" s="47"/>
      <c r="C1771" s="298" t="s">
        <v>9051</v>
      </c>
      <c r="D1771" s="298" t="s">
        <v>841</v>
      </c>
      <c r="E1771" s="299" t="s">
        <v>9052</v>
      </c>
      <c r="F1771" s="300" t="s">
        <v>9053</v>
      </c>
      <c r="G1771" s="301" t="s">
        <v>4084</v>
      </c>
      <c r="H1771" s="302">
        <v>1</v>
      </c>
      <c r="I1771" s="303"/>
      <c r="J1771" s="304">
        <f>ROUND(I1771*H1771,2)</f>
        <v>0</v>
      </c>
      <c r="K1771" s="300" t="s">
        <v>21</v>
      </c>
      <c r="L1771" s="305"/>
      <c r="M1771" s="306" t="s">
        <v>21</v>
      </c>
      <c r="N1771" s="307" t="s">
        <v>47</v>
      </c>
      <c r="O1771" s="48"/>
      <c r="P1771" s="249">
        <f>O1771*H1771</f>
        <v>0</v>
      </c>
      <c r="Q1771" s="249">
        <v>0</v>
      </c>
      <c r="R1771" s="249">
        <f>Q1771*H1771</f>
        <v>0</v>
      </c>
      <c r="S1771" s="249">
        <v>0</v>
      </c>
      <c r="T1771" s="250">
        <f>S1771*H1771</f>
        <v>0</v>
      </c>
      <c r="AR1771" s="25" t="s">
        <v>818</v>
      </c>
      <c r="AT1771" s="25" t="s">
        <v>841</v>
      </c>
      <c r="AU1771" s="25" t="s">
        <v>394</v>
      </c>
      <c r="AY1771" s="25" t="s">
        <v>414</v>
      </c>
      <c r="BE1771" s="251">
        <f>IF(N1771="základní",J1771,0)</f>
        <v>0</v>
      </c>
      <c r="BF1771" s="251">
        <f>IF(N1771="snížená",J1771,0)</f>
        <v>0</v>
      </c>
      <c r="BG1771" s="251">
        <f>IF(N1771="zákl. přenesená",J1771,0)</f>
        <v>0</v>
      </c>
      <c r="BH1771" s="251">
        <f>IF(N1771="sníž. přenesená",J1771,0)</f>
        <v>0</v>
      </c>
      <c r="BI1771" s="251">
        <f>IF(N1771="nulová",J1771,0)</f>
        <v>0</v>
      </c>
      <c r="BJ1771" s="25" t="s">
        <v>83</v>
      </c>
      <c r="BK1771" s="251">
        <f>ROUND(I1771*H1771,2)</f>
        <v>0</v>
      </c>
      <c r="BL1771" s="25" t="s">
        <v>690</v>
      </c>
      <c r="BM1771" s="25" t="s">
        <v>9054</v>
      </c>
    </row>
    <row r="1772" s="1" customFormat="1" ht="16.5" customHeight="1">
      <c r="B1772" s="47"/>
      <c r="C1772" s="298" t="s">
        <v>9055</v>
      </c>
      <c r="D1772" s="298" t="s">
        <v>841</v>
      </c>
      <c r="E1772" s="299" t="s">
        <v>9056</v>
      </c>
      <c r="F1772" s="300" t="s">
        <v>7971</v>
      </c>
      <c r="G1772" s="301" t="s">
        <v>4084</v>
      </c>
      <c r="H1772" s="302">
        <v>1</v>
      </c>
      <c r="I1772" s="303"/>
      <c r="J1772" s="304">
        <f>ROUND(I1772*H1772,2)</f>
        <v>0</v>
      </c>
      <c r="K1772" s="300" t="s">
        <v>21</v>
      </c>
      <c r="L1772" s="305"/>
      <c r="M1772" s="306" t="s">
        <v>21</v>
      </c>
      <c r="N1772" s="307" t="s">
        <v>47</v>
      </c>
      <c r="O1772" s="48"/>
      <c r="P1772" s="249">
        <f>O1772*H1772</f>
        <v>0</v>
      </c>
      <c r="Q1772" s="249">
        <v>0</v>
      </c>
      <c r="R1772" s="249">
        <f>Q1772*H1772</f>
        <v>0</v>
      </c>
      <c r="S1772" s="249">
        <v>0</v>
      </c>
      <c r="T1772" s="250">
        <f>S1772*H1772</f>
        <v>0</v>
      </c>
      <c r="AR1772" s="25" t="s">
        <v>818</v>
      </c>
      <c r="AT1772" s="25" t="s">
        <v>841</v>
      </c>
      <c r="AU1772" s="25" t="s">
        <v>394</v>
      </c>
      <c r="AY1772" s="25" t="s">
        <v>414</v>
      </c>
      <c r="BE1772" s="251">
        <f>IF(N1772="základní",J1772,0)</f>
        <v>0</v>
      </c>
      <c r="BF1772" s="251">
        <f>IF(N1772="snížená",J1772,0)</f>
        <v>0</v>
      </c>
      <c r="BG1772" s="251">
        <f>IF(N1772="zákl. přenesená",J1772,0)</f>
        <v>0</v>
      </c>
      <c r="BH1772" s="251">
        <f>IF(N1772="sníž. přenesená",J1772,0)</f>
        <v>0</v>
      </c>
      <c r="BI1772" s="251">
        <f>IF(N1772="nulová",J1772,0)</f>
        <v>0</v>
      </c>
      <c r="BJ1772" s="25" t="s">
        <v>83</v>
      </c>
      <c r="BK1772" s="251">
        <f>ROUND(I1772*H1772,2)</f>
        <v>0</v>
      </c>
      <c r="BL1772" s="25" t="s">
        <v>690</v>
      </c>
      <c r="BM1772" s="25" t="s">
        <v>9057</v>
      </c>
    </row>
    <row r="1773" s="1" customFormat="1" ht="16.5" customHeight="1">
      <c r="B1773" s="47"/>
      <c r="C1773" s="298" t="s">
        <v>9058</v>
      </c>
      <c r="D1773" s="298" t="s">
        <v>841</v>
      </c>
      <c r="E1773" s="299" t="s">
        <v>9059</v>
      </c>
      <c r="F1773" s="300" t="s">
        <v>7974</v>
      </c>
      <c r="G1773" s="301" t="s">
        <v>4084</v>
      </c>
      <c r="H1773" s="302">
        <v>1</v>
      </c>
      <c r="I1773" s="303"/>
      <c r="J1773" s="304">
        <f>ROUND(I1773*H1773,2)</f>
        <v>0</v>
      </c>
      <c r="K1773" s="300" t="s">
        <v>21</v>
      </c>
      <c r="L1773" s="305"/>
      <c r="M1773" s="306" t="s">
        <v>21</v>
      </c>
      <c r="N1773" s="307" t="s">
        <v>47</v>
      </c>
      <c r="O1773" s="48"/>
      <c r="P1773" s="249">
        <f>O1773*H1773</f>
        <v>0</v>
      </c>
      <c r="Q1773" s="249">
        <v>0</v>
      </c>
      <c r="R1773" s="249">
        <f>Q1773*H1773</f>
        <v>0</v>
      </c>
      <c r="S1773" s="249">
        <v>0</v>
      </c>
      <c r="T1773" s="250">
        <f>S1773*H1773</f>
        <v>0</v>
      </c>
      <c r="AR1773" s="25" t="s">
        <v>818</v>
      </c>
      <c r="AT1773" s="25" t="s">
        <v>841</v>
      </c>
      <c r="AU1773" s="25" t="s">
        <v>394</v>
      </c>
      <c r="AY1773" s="25" t="s">
        <v>414</v>
      </c>
      <c r="BE1773" s="251">
        <f>IF(N1773="základní",J1773,0)</f>
        <v>0</v>
      </c>
      <c r="BF1773" s="251">
        <f>IF(N1773="snížená",J1773,0)</f>
        <v>0</v>
      </c>
      <c r="BG1773" s="251">
        <f>IF(N1773="zákl. přenesená",J1773,0)</f>
        <v>0</v>
      </c>
      <c r="BH1773" s="251">
        <f>IF(N1773="sníž. přenesená",J1773,0)</f>
        <v>0</v>
      </c>
      <c r="BI1773" s="251">
        <f>IF(N1773="nulová",J1773,0)</f>
        <v>0</v>
      </c>
      <c r="BJ1773" s="25" t="s">
        <v>83</v>
      </c>
      <c r="BK1773" s="251">
        <f>ROUND(I1773*H1773,2)</f>
        <v>0</v>
      </c>
      <c r="BL1773" s="25" t="s">
        <v>690</v>
      </c>
      <c r="BM1773" s="25" t="s">
        <v>9060</v>
      </c>
    </row>
    <row r="1774" s="1" customFormat="1" ht="16.5" customHeight="1">
      <c r="B1774" s="47"/>
      <c r="C1774" s="298" t="s">
        <v>9061</v>
      </c>
      <c r="D1774" s="298" t="s">
        <v>841</v>
      </c>
      <c r="E1774" s="299" t="s">
        <v>9062</v>
      </c>
      <c r="F1774" s="300" t="s">
        <v>7977</v>
      </c>
      <c r="G1774" s="301" t="s">
        <v>4084</v>
      </c>
      <c r="H1774" s="302">
        <v>1</v>
      </c>
      <c r="I1774" s="303"/>
      <c r="J1774" s="304">
        <f>ROUND(I1774*H1774,2)</f>
        <v>0</v>
      </c>
      <c r="K1774" s="300" t="s">
        <v>21</v>
      </c>
      <c r="L1774" s="305"/>
      <c r="M1774" s="306" t="s">
        <v>21</v>
      </c>
      <c r="N1774" s="307" t="s">
        <v>47</v>
      </c>
      <c r="O1774" s="48"/>
      <c r="P1774" s="249">
        <f>O1774*H1774</f>
        <v>0</v>
      </c>
      <c r="Q1774" s="249">
        <v>0</v>
      </c>
      <c r="R1774" s="249">
        <f>Q1774*H1774</f>
        <v>0</v>
      </c>
      <c r="S1774" s="249">
        <v>0</v>
      </c>
      <c r="T1774" s="250">
        <f>S1774*H1774</f>
        <v>0</v>
      </c>
      <c r="AR1774" s="25" t="s">
        <v>818</v>
      </c>
      <c r="AT1774" s="25" t="s">
        <v>841</v>
      </c>
      <c r="AU1774" s="25" t="s">
        <v>394</v>
      </c>
      <c r="AY1774" s="25" t="s">
        <v>414</v>
      </c>
      <c r="BE1774" s="251">
        <f>IF(N1774="základní",J1774,0)</f>
        <v>0</v>
      </c>
      <c r="BF1774" s="251">
        <f>IF(N1774="snížená",J1774,0)</f>
        <v>0</v>
      </c>
      <c r="BG1774" s="251">
        <f>IF(N1774="zákl. přenesená",J1774,0)</f>
        <v>0</v>
      </c>
      <c r="BH1774" s="251">
        <f>IF(N1774="sníž. přenesená",J1774,0)</f>
        <v>0</v>
      </c>
      <c r="BI1774" s="251">
        <f>IF(N1774="nulová",J1774,0)</f>
        <v>0</v>
      </c>
      <c r="BJ1774" s="25" t="s">
        <v>83</v>
      </c>
      <c r="BK1774" s="251">
        <f>ROUND(I1774*H1774,2)</f>
        <v>0</v>
      </c>
      <c r="BL1774" s="25" t="s">
        <v>690</v>
      </c>
      <c r="BM1774" s="25" t="s">
        <v>9063</v>
      </c>
    </row>
    <row r="1775" s="1" customFormat="1" ht="16.5" customHeight="1">
      <c r="B1775" s="47"/>
      <c r="C1775" s="298" t="s">
        <v>9064</v>
      </c>
      <c r="D1775" s="298" t="s">
        <v>841</v>
      </c>
      <c r="E1775" s="299" t="s">
        <v>9065</v>
      </c>
      <c r="F1775" s="300" t="s">
        <v>8401</v>
      </c>
      <c r="G1775" s="301" t="s">
        <v>4084</v>
      </c>
      <c r="H1775" s="302">
        <v>1</v>
      </c>
      <c r="I1775" s="303"/>
      <c r="J1775" s="304">
        <f>ROUND(I1775*H1775,2)</f>
        <v>0</v>
      </c>
      <c r="K1775" s="300" t="s">
        <v>21</v>
      </c>
      <c r="L1775" s="305"/>
      <c r="M1775" s="306" t="s">
        <v>21</v>
      </c>
      <c r="N1775" s="307" t="s">
        <v>47</v>
      </c>
      <c r="O1775" s="48"/>
      <c r="P1775" s="249">
        <f>O1775*H1775</f>
        <v>0</v>
      </c>
      <c r="Q1775" s="249">
        <v>0</v>
      </c>
      <c r="R1775" s="249">
        <f>Q1775*H1775</f>
        <v>0</v>
      </c>
      <c r="S1775" s="249">
        <v>0</v>
      </c>
      <c r="T1775" s="250">
        <f>S1775*H1775</f>
        <v>0</v>
      </c>
      <c r="AR1775" s="25" t="s">
        <v>818</v>
      </c>
      <c r="AT1775" s="25" t="s">
        <v>841</v>
      </c>
      <c r="AU1775" s="25" t="s">
        <v>394</v>
      </c>
      <c r="AY1775" s="25" t="s">
        <v>414</v>
      </c>
      <c r="BE1775" s="251">
        <f>IF(N1775="základní",J1775,0)</f>
        <v>0</v>
      </c>
      <c r="BF1775" s="251">
        <f>IF(N1775="snížená",J1775,0)</f>
        <v>0</v>
      </c>
      <c r="BG1775" s="251">
        <f>IF(N1775="zákl. přenesená",J1775,0)</f>
        <v>0</v>
      </c>
      <c r="BH1775" s="251">
        <f>IF(N1775="sníž. přenesená",J1775,0)</f>
        <v>0</v>
      </c>
      <c r="BI1775" s="251">
        <f>IF(N1775="nulová",J1775,0)</f>
        <v>0</v>
      </c>
      <c r="BJ1775" s="25" t="s">
        <v>83</v>
      </c>
      <c r="BK1775" s="251">
        <f>ROUND(I1775*H1775,2)</f>
        <v>0</v>
      </c>
      <c r="BL1775" s="25" t="s">
        <v>690</v>
      </c>
      <c r="BM1775" s="25" t="s">
        <v>9066</v>
      </c>
    </row>
    <row r="1776" s="1" customFormat="1" ht="16.5" customHeight="1">
      <c r="B1776" s="47"/>
      <c r="C1776" s="298" t="s">
        <v>9067</v>
      </c>
      <c r="D1776" s="298" t="s">
        <v>841</v>
      </c>
      <c r="E1776" s="299" t="s">
        <v>9068</v>
      </c>
      <c r="F1776" s="300" t="s">
        <v>8275</v>
      </c>
      <c r="G1776" s="301" t="s">
        <v>4084</v>
      </c>
      <c r="H1776" s="302">
        <v>1</v>
      </c>
      <c r="I1776" s="303"/>
      <c r="J1776" s="304">
        <f>ROUND(I1776*H1776,2)</f>
        <v>0</v>
      </c>
      <c r="K1776" s="300" t="s">
        <v>21</v>
      </c>
      <c r="L1776" s="305"/>
      <c r="M1776" s="306" t="s">
        <v>21</v>
      </c>
      <c r="N1776" s="307" t="s">
        <v>47</v>
      </c>
      <c r="O1776" s="48"/>
      <c r="P1776" s="249">
        <f>O1776*H1776</f>
        <v>0</v>
      </c>
      <c r="Q1776" s="249">
        <v>0</v>
      </c>
      <c r="R1776" s="249">
        <f>Q1776*H1776</f>
        <v>0</v>
      </c>
      <c r="S1776" s="249">
        <v>0</v>
      </c>
      <c r="T1776" s="250">
        <f>S1776*H1776</f>
        <v>0</v>
      </c>
      <c r="AR1776" s="25" t="s">
        <v>818</v>
      </c>
      <c r="AT1776" s="25" t="s">
        <v>841</v>
      </c>
      <c r="AU1776" s="25" t="s">
        <v>394</v>
      </c>
      <c r="AY1776" s="25" t="s">
        <v>414</v>
      </c>
      <c r="BE1776" s="251">
        <f>IF(N1776="základní",J1776,0)</f>
        <v>0</v>
      </c>
      <c r="BF1776" s="251">
        <f>IF(N1776="snížená",J1776,0)</f>
        <v>0</v>
      </c>
      <c r="BG1776" s="251">
        <f>IF(N1776="zákl. přenesená",J1776,0)</f>
        <v>0</v>
      </c>
      <c r="BH1776" s="251">
        <f>IF(N1776="sníž. přenesená",J1776,0)</f>
        <v>0</v>
      </c>
      <c r="BI1776" s="251">
        <f>IF(N1776="nulová",J1776,0)</f>
        <v>0</v>
      </c>
      <c r="BJ1776" s="25" t="s">
        <v>83</v>
      </c>
      <c r="BK1776" s="251">
        <f>ROUND(I1776*H1776,2)</f>
        <v>0</v>
      </c>
      <c r="BL1776" s="25" t="s">
        <v>690</v>
      </c>
      <c r="BM1776" s="25" t="s">
        <v>9069</v>
      </c>
    </row>
    <row r="1777" s="1" customFormat="1" ht="16.5" customHeight="1">
      <c r="B1777" s="47"/>
      <c r="C1777" s="298" t="s">
        <v>9070</v>
      </c>
      <c r="D1777" s="298" t="s">
        <v>841</v>
      </c>
      <c r="E1777" s="299" t="s">
        <v>9071</v>
      </c>
      <c r="F1777" s="300" t="s">
        <v>8139</v>
      </c>
      <c r="G1777" s="301" t="s">
        <v>4084</v>
      </c>
      <c r="H1777" s="302">
        <v>1</v>
      </c>
      <c r="I1777" s="303"/>
      <c r="J1777" s="304">
        <f>ROUND(I1777*H1777,2)</f>
        <v>0</v>
      </c>
      <c r="K1777" s="300" t="s">
        <v>21</v>
      </c>
      <c r="L1777" s="305"/>
      <c r="M1777" s="306" t="s">
        <v>21</v>
      </c>
      <c r="N1777" s="307" t="s">
        <v>47</v>
      </c>
      <c r="O1777" s="48"/>
      <c r="P1777" s="249">
        <f>O1777*H1777</f>
        <v>0</v>
      </c>
      <c r="Q1777" s="249">
        <v>0</v>
      </c>
      <c r="R1777" s="249">
        <f>Q1777*H1777</f>
        <v>0</v>
      </c>
      <c r="S1777" s="249">
        <v>0</v>
      </c>
      <c r="T1777" s="250">
        <f>S1777*H1777</f>
        <v>0</v>
      </c>
      <c r="AR1777" s="25" t="s">
        <v>818</v>
      </c>
      <c r="AT1777" s="25" t="s">
        <v>841</v>
      </c>
      <c r="AU1777" s="25" t="s">
        <v>394</v>
      </c>
      <c r="AY1777" s="25" t="s">
        <v>414</v>
      </c>
      <c r="BE1777" s="251">
        <f>IF(N1777="základní",J1777,0)</f>
        <v>0</v>
      </c>
      <c r="BF1777" s="251">
        <f>IF(N1777="snížená",J1777,0)</f>
        <v>0</v>
      </c>
      <c r="BG1777" s="251">
        <f>IF(N1777="zákl. přenesená",J1777,0)</f>
        <v>0</v>
      </c>
      <c r="BH1777" s="251">
        <f>IF(N1777="sníž. přenesená",J1777,0)</f>
        <v>0</v>
      </c>
      <c r="BI1777" s="251">
        <f>IF(N1777="nulová",J1777,0)</f>
        <v>0</v>
      </c>
      <c r="BJ1777" s="25" t="s">
        <v>83</v>
      </c>
      <c r="BK1777" s="251">
        <f>ROUND(I1777*H1777,2)</f>
        <v>0</v>
      </c>
      <c r="BL1777" s="25" t="s">
        <v>690</v>
      </c>
      <c r="BM1777" s="25" t="s">
        <v>9072</v>
      </c>
    </row>
    <row r="1778" s="1" customFormat="1" ht="16.5" customHeight="1">
      <c r="B1778" s="47"/>
      <c r="C1778" s="298" t="s">
        <v>9073</v>
      </c>
      <c r="D1778" s="298" t="s">
        <v>841</v>
      </c>
      <c r="E1778" s="299" t="s">
        <v>9074</v>
      </c>
      <c r="F1778" s="300" t="s">
        <v>8142</v>
      </c>
      <c r="G1778" s="301" t="s">
        <v>4084</v>
      </c>
      <c r="H1778" s="302">
        <v>2</v>
      </c>
      <c r="I1778" s="303"/>
      <c r="J1778" s="304">
        <f>ROUND(I1778*H1778,2)</f>
        <v>0</v>
      </c>
      <c r="K1778" s="300" t="s">
        <v>21</v>
      </c>
      <c r="L1778" s="305"/>
      <c r="M1778" s="306" t="s">
        <v>21</v>
      </c>
      <c r="N1778" s="307" t="s">
        <v>47</v>
      </c>
      <c r="O1778" s="48"/>
      <c r="P1778" s="249">
        <f>O1778*H1778</f>
        <v>0</v>
      </c>
      <c r="Q1778" s="249">
        <v>0</v>
      </c>
      <c r="R1778" s="249">
        <f>Q1778*H1778</f>
        <v>0</v>
      </c>
      <c r="S1778" s="249">
        <v>0</v>
      </c>
      <c r="T1778" s="250">
        <f>S1778*H1778</f>
        <v>0</v>
      </c>
      <c r="AR1778" s="25" t="s">
        <v>818</v>
      </c>
      <c r="AT1778" s="25" t="s">
        <v>841</v>
      </c>
      <c r="AU1778" s="25" t="s">
        <v>394</v>
      </c>
      <c r="AY1778" s="25" t="s">
        <v>414</v>
      </c>
      <c r="BE1778" s="251">
        <f>IF(N1778="základní",J1778,0)</f>
        <v>0</v>
      </c>
      <c r="BF1778" s="251">
        <f>IF(N1778="snížená",J1778,0)</f>
        <v>0</v>
      </c>
      <c r="BG1778" s="251">
        <f>IF(N1778="zákl. přenesená",J1778,0)</f>
        <v>0</v>
      </c>
      <c r="BH1778" s="251">
        <f>IF(N1778="sníž. přenesená",J1778,0)</f>
        <v>0</v>
      </c>
      <c r="BI1778" s="251">
        <f>IF(N1778="nulová",J1778,0)</f>
        <v>0</v>
      </c>
      <c r="BJ1778" s="25" t="s">
        <v>83</v>
      </c>
      <c r="BK1778" s="251">
        <f>ROUND(I1778*H1778,2)</f>
        <v>0</v>
      </c>
      <c r="BL1778" s="25" t="s">
        <v>690</v>
      </c>
      <c r="BM1778" s="25" t="s">
        <v>9075</v>
      </c>
    </row>
    <row r="1779" s="1" customFormat="1" ht="16.5" customHeight="1">
      <c r="B1779" s="47"/>
      <c r="C1779" s="298" t="s">
        <v>9076</v>
      </c>
      <c r="D1779" s="298" t="s">
        <v>841</v>
      </c>
      <c r="E1779" s="299" t="s">
        <v>9077</v>
      </c>
      <c r="F1779" s="300" t="s">
        <v>8411</v>
      </c>
      <c r="G1779" s="301" t="s">
        <v>4084</v>
      </c>
      <c r="H1779" s="302">
        <v>1</v>
      </c>
      <c r="I1779" s="303"/>
      <c r="J1779" s="304">
        <f>ROUND(I1779*H1779,2)</f>
        <v>0</v>
      </c>
      <c r="K1779" s="300" t="s">
        <v>21</v>
      </c>
      <c r="L1779" s="305"/>
      <c r="M1779" s="306" t="s">
        <v>21</v>
      </c>
      <c r="N1779" s="307" t="s">
        <v>47</v>
      </c>
      <c r="O1779" s="48"/>
      <c r="P1779" s="249">
        <f>O1779*H1779</f>
        <v>0</v>
      </c>
      <c r="Q1779" s="249">
        <v>0</v>
      </c>
      <c r="R1779" s="249">
        <f>Q1779*H1779</f>
        <v>0</v>
      </c>
      <c r="S1779" s="249">
        <v>0</v>
      </c>
      <c r="T1779" s="250">
        <f>S1779*H1779</f>
        <v>0</v>
      </c>
      <c r="AR1779" s="25" t="s">
        <v>818</v>
      </c>
      <c r="AT1779" s="25" t="s">
        <v>841</v>
      </c>
      <c r="AU1779" s="25" t="s">
        <v>394</v>
      </c>
      <c r="AY1779" s="25" t="s">
        <v>414</v>
      </c>
      <c r="BE1779" s="251">
        <f>IF(N1779="základní",J1779,0)</f>
        <v>0</v>
      </c>
      <c r="BF1779" s="251">
        <f>IF(N1779="snížená",J1779,0)</f>
        <v>0</v>
      </c>
      <c r="BG1779" s="251">
        <f>IF(N1779="zákl. přenesená",J1779,0)</f>
        <v>0</v>
      </c>
      <c r="BH1779" s="251">
        <f>IF(N1779="sníž. přenesená",J1779,0)</f>
        <v>0</v>
      </c>
      <c r="BI1779" s="251">
        <f>IF(N1779="nulová",J1779,0)</f>
        <v>0</v>
      </c>
      <c r="BJ1779" s="25" t="s">
        <v>83</v>
      </c>
      <c r="BK1779" s="251">
        <f>ROUND(I1779*H1779,2)</f>
        <v>0</v>
      </c>
      <c r="BL1779" s="25" t="s">
        <v>690</v>
      </c>
      <c r="BM1779" s="25" t="s">
        <v>9078</v>
      </c>
    </row>
    <row r="1780" s="1" customFormat="1" ht="16.5" customHeight="1">
      <c r="B1780" s="47"/>
      <c r="C1780" s="298" t="s">
        <v>9079</v>
      </c>
      <c r="D1780" s="298" t="s">
        <v>841</v>
      </c>
      <c r="E1780" s="299" t="s">
        <v>9080</v>
      </c>
      <c r="F1780" s="300" t="s">
        <v>8089</v>
      </c>
      <c r="G1780" s="301" t="s">
        <v>4084</v>
      </c>
      <c r="H1780" s="302">
        <v>8</v>
      </c>
      <c r="I1780" s="303"/>
      <c r="J1780" s="304">
        <f>ROUND(I1780*H1780,2)</f>
        <v>0</v>
      </c>
      <c r="K1780" s="300" t="s">
        <v>21</v>
      </c>
      <c r="L1780" s="305"/>
      <c r="M1780" s="306" t="s">
        <v>21</v>
      </c>
      <c r="N1780" s="307" t="s">
        <v>47</v>
      </c>
      <c r="O1780" s="48"/>
      <c r="P1780" s="249">
        <f>O1780*H1780</f>
        <v>0</v>
      </c>
      <c r="Q1780" s="249">
        <v>0</v>
      </c>
      <c r="R1780" s="249">
        <f>Q1780*H1780</f>
        <v>0</v>
      </c>
      <c r="S1780" s="249">
        <v>0</v>
      </c>
      <c r="T1780" s="250">
        <f>S1780*H1780</f>
        <v>0</v>
      </c>
      <c r="AR1780" s="25" t="s">
        <v>818</v>
      </c>
      <c r="AT1780" s="25" t="s">
        <v>841</v>
      </c>
      <c r="AU1780" s="25" t="s">
        <v>394</v>
      </c>
      <c r="AY1780" s="25" t="s">
        <v>414</v>
      </c>
      <c r="BE1780" s="251">
        <f>IF(N1780="základní",J1780,0)</f>
        <v>0</v>
      </c>
      <c r="BF1780" s="251">
        <f>IF(N1780="snížená",J1780,0)</f>
        <v>0</v>
      </c>
      <c r="BG1780" s="251">
        <f>IF(N1780="zákl. přenesená",J1780,0)</f>
        <v>0</v>
      </c>
      <c r="BH1780" s="251">
        <f>IF(N1780="sníž. přenesená",J1780,0)</f>
        <v>0</v>
      </c>
      <c r="BI1780" s="251">
        <f>IF(N1780="nulová",J1780,0)</f>
        <v>0</v>
      </c>
      <c r="BJ1780" s="25" t="s">
        <v>83</v>
      </c>
      <c r="BK1780" s="251">
        <f>ROUND(I1780*H1780,2)</f>
        <v>0</v>
      </c>
      <c r="BL1780" s="25" t="s">
        <v>690</v>
      </c>
      <c r="BM1780" s="25" t="s">
        <v>9081</v>
      </c>
    </row>
    <row r="1781" s="1" customFormat="1" ht="16.5" customHeight="1">
      <c r="B1781" s="47"/>
      <c r="C1781" s="298" t="s">
        <v>9082</v>
      </c>
      <c r="D1781" s="298" t="s">
        <v>841</v>
      </c>
      <c r="E1781" s="299" t="s">
        <v>9083</v>
      </c>
      <c r="F1781" s="300" t="s">
        <v>8855</v>
      </c>
      <c r="G1781" s="301" t="s">
        <v>4084</v>
      </c>
      <c r="H1781" s="302">
        <v>6</v>
      </c>
      <c r="I1781" s="303"/>
      <c r="J1781" s="304">
        <f>ROUND(I1781*H1781,2)</f>
        <v>0</v>
      </c>
      <c r="K1781" s="300" t="s">
        <v>21</v>
      </c>
      <c r="L1781" s="305"/>
      <c r="M1781" s="306" t="s">
        <v>21</v>
      </c>
      <c r="N1781" s="307" t="s">
        <v>47</v>
      </c>
      <c r="O1781" s="48"/>
      <c r="P1781" s="249">
        <f>O1781*H1781</f>
        <v>0</v>
      </c>
      <c r="Q1781" s="249">
        <v>0</v>
      </c>
      <c r="R1781" s="249">
        <f>Q1781*H1781</f>
        <v>0</v>
      </c>
      <c r="S1781" s="249">
        <v>0</v>
      </c>
      <c r="T1781" s="250">
        <f>S1781*H1781</f>
        <v>0</v>
      </c>
      <c r="AR1781" s="25" t="s">
        <v>818</v>
      </c>
      <c r="AT1781" s="25" t="s">
        <v>841</v>
      </c>
      <c r="AU1781" s="25" t="s">
        <v>394</v>
      </c>
      <c r="AY1781" s="25" t="s">
        <v>414</v>
      </c>
      <c r="BE1781" s="251">
        <f>IF(N1781="základní",J1781,0)</f>
        <v>0</v>
      </c>
      <c r="BF1781" s="251">
        <f>IF(N1781="snížená",J1781,0)</f>
        <v>0</v>
      </c>
      <c r="BG1781" s="251">
        <f>IF(N1781="zákl. přenesená",J1781,0)</f>
        <v>0</v>
      </c>
      <c r="BH1781" s="251">
        <f>IF(N1781="sníž. přenesená",J1781,0)</f>
        <v>0</v>
      </c>
      <c r="BI1781" s="251">
        <f>IF(N1781="nulová",J1781,0)</f>
        <v>0</v>
      </c>
      <c r="BJ1781" s="25" t="s">
        <v>83</v>
      </c>
      <c r="BK1781" s="251">
        <f>ROUND(I1781*H1781,2)</f>
        <v>0</v>
      </c>
      <c r="BL1781" s="25" t="s">
        <v>690</v>
      </c>
      <c r="BM1781" s="25" t="s">
        <v>9084</v>
      </c>
    </row>
    <row r="1782" s="1" customFormat="1" ht="16.5" customHeight="1">
      <c r="B1782" s="47"/>
      <c r="C1782" s="298" t="s">
        <v>6783</v>
      </c>
      <c r="D1782" s="298" t="s">
        <v>841</v>
      </c>
      <c r="E1782" s="299" t="s">
        <v>9085</v>
      </c>
      <c r="F1782" s="300" t="s">
        <v>9086</v>
      </c>
      <c r="G1782" s="301" t="s">
        <v>4084</v>
      </c>
      <c r="H1782" s="302">
        <v>8</v>
      </c>
      <c r="I1782" s="303"/>
      <c r="J1782" s="304">
        <f>ROUND(I1782*H1782,2)</f>
        <v>0</v>
      </c>
      <c r="K1782" s="300" t="s">
        <v>21</v>
      </c>
      <c r="L1782" s="305"/>
      <c r="M1782" s="306" t="s">
        <v>21</v>
      </c>
      <c r="N1782" s="307" t="s">
        <v>47</v>
      </c>
      <c r="O1782" s="48"/>
      <c r="P1782" s="249">
        <f>O1782*H1782</f>
        <v>0</v>
      </c>
      <c r="Q1782" s="249">
        <v>0</v>
      </c>
      <c r="R1782" s="249">
        <f>Q1782*H1782</f>
        <v>0</v>
      </c>
      <c r="S1782" s="249">
        <v>0</v>
      </c>
      <c r="T1782" s="250">
        <f>S1782*H1782</f>
        <v>0</v>
      </c>
      <c r="AR1782" s="25" t="s">
        <v>818</v>
      </c>
      <c r="AT1782" s="25" t="s">
        <v>841</v>
      </c>
      <c r="AU1782" s="25" t="s">
        <v>394</v>
      </c>
      <c r="AY1782" s="25" t="s">
        <v>414</v>
      </c>
      <c r="BE1782" s="251">
        <f>IF(N1782="základní",J1782,0)</f>
        <v>0</v>
      </c>
      <c r="BF1782" s="251">
        <f>IF(N1782="snížená",J1782,0)</f>
        <v>0</v>
      </c>
      <c r="BG1782" s="251">
        <f>IF(N1782="zákl. přenesená",J1782,0)</f>
        <v>0</v>
      </c>
      <c r="BH1782" s="251">
        <f>IF(N1782="sníž. přenesená",J1782,0)</f>
        <v>0</v>
      </c>
      <c r="BI1782" s="251">
        <f>IF(N1782="nulová",J1782,0)</f>
        <v>0</v>
      </c>
      <c r="BJ1782" s="25" t="s">
        <v>83</v>
      </c>
      <c r="BK1782" s="251">
        <f>ROUND(I1782*H1782,2)</f>
        <v>0</v>
      </c>
      <c r="BL1782" s="25" t="s">
        <v>690</v>
      </c>
      <c r="BM1782" s="25" t="s">
        <v>9087</v>
      </c>
    </row>
    <row r="1783" s="11" customFormat="1" ht="22.32" customHeight="1">
      <c r="B1783" s="224"/>
      <c r="C1783" s="225"/>
      <c r="D1783" s="226" t="s">
        <v>75</v>
      </c>
      <c r="E1783" s="238" t="s">
        <v>9088</v>
      </c>
      <c r="F1783" s="238" t="s">
        <v>9089</v>
      </c>
      <c r="G1783" s="225"/>
      <c r="H1783" s="225"/>
      <c r="I1783" s="228"/>
      <c r="J1783" s="239">
        <f>BK1783</f>
        <v>0</v>
      </c>
      <c r="K1783" s="225"/>
      <c r="L1783" s="230"/>
      <c r="M1783" s="231"/>
      <c r="N1783" s="232"/>
      <c r="O1783" s="232"/>
      <c r="P1783" s="233">
        <f>SUM(P1784:P1795)</f>
        <v>0</v>
      </c>
      <c r="Q1783" s="232"/>
      <c r="R1783" s="233">
        <f>SUM(R1784:R1795)</f>
        <v>0</v>
      </c>
      <c r="S1783" s="232"/>
      <c r="T1783" s="234">
        <f>SUM(T1784:T1795)</f>
        <v>0</v>
      </c>
      <c r="AR1783" s="235" t="s">
        <v>86</v>
      </c>
      <c r="AT1783" s="236" t="s">
        <v>75</v>
      </c>
      <c r="AU1783" s="236" t="s">
        <v>86</v>
      </c>
      <c r="AY1783" s="235" t="s">
        <v>414</v>
      </c>
      <c r="BK1783" s="237">
        <f>SUM(BK1784:BK1795)</f>
        <v>0</v>
      </c>
    </row>
    <row r="1784" s="1" customFormat="1" ht="25.5" customHeight="1">
      <c r="B1784" s="47"/>
      <c r="C1784" s="298" t="s">
        <v>9090</v>
      </c>
      <c r="D1784" s="298" t="s">
        <v>841</v>
      </c>
      <c r="E1784" s="299" t="s">
        <v>9091</v>
      </c>
      <c r="F1784" s="300" t="s">
        <v>9053</v>
      </c>
      <c r="G1784" s="301" t="s">
        <v>4084</v>
      </c>
      <c r="H1784" s="302">
        <v>1</v>
      </c>
      <c r="I1784" s="303"/>
      <c r="J1784" s="304">
        <f>ROUND(I1784*H1784,2)</f>
        <v>0</v>
      </c>
      <c r="K1784" s="300" t="s">
        <v>21</v>
      </c>
      <c r="L1784" s="305"/>
      <c r="M1784" s="306" t="s">
        <v>21</v>
      </c>
      <c r="N1784" s="307" t="s">
        <v>47</v>
      </c>
      <c r="O1784" s="48"/>
      <c r="P1784" s="249">
        <f>O1784*H1784</f>
        <v>0</v>
      </c>
      <c r="Q1784" s="249">
        <v>0</v>
      </c>
      <c r="R1784" s="249">
        <f>Q1784*H1784</f>
        <v>0</v>
      </c>
      <c r="S1784" s="249">
        <v>0</v>
      </c>
      <c r="T1784" s="250">
        <f>S1784*H1784</f>
        <v>0</v>
      </c>
      <c r="AR1784" s="25" t="s">
        <v>818</v>
      </c>
      <c r="AT1784" s="25" t="s">
        <v>841</v>
      </c>
      <c r="AU1784" s="25" t="s">
        <v>394</v>
      </c>
      <c r="AY1784" s="25" t="s">
        <v>414</v>
      </c>
      <c r="BE1784" s="251">
        <f>IF(N1784="základní",J1784,0)</f>
        <v>0</v>
      </c>
      <c r="BF1784" s="251">
        <f>IF(N1784="snížená",J1784,0)</f>
        <v>0</v>
      </c>
      <c r="BG1784" s="251">
        <f>IF(N1784="zákl. přenesená",J1784,0)</f>
        <v>0</v>
      </c>
      <c r="BH1784" s="251">
        <f>IF(N1784="sníž. přenesená",J1784,0)</f>
        <v>0</v>
      </c>
      <c r="BI1784" s="251">
        <f>IF(N1784="nulová",J1784,0)</f>
        <v>0</v>
      </c>
      <c r="BJ1784" s="25" t="s">
        <v>83</v>
      </c>
      <c r="BK1784" s="251">
        <f>ROUND(I1784*H1784,2)</f>
        <v>0</v>
      </c>
      <c r="BL1784" s="25" t="s">
        <v>690</v>
      </c>
      <c r="BM1784" s="25" t="s">
        <v>9092</v>
      </c>
    </row>
    <row r="1785" s="1" customFormat="1" ht="16.5" customHeight="1">
      <c r="B1785" s="47"/>
      <c r="C1785" s="298" t="s">
        <v>9093</v>
      </c>
      <c r="D1785" s="298" t="s">
        <v>841</v>
      </c>
      <c r="E1785" s="299" t="s">
        <v>9094</v>
      </c>
      <c r="F1785" s="300" t="s">
        <v>7971</v>
      </c>
      <c r="G1785" s="301" t="s">
        <v>4084</v>
      </c>
      <c r="H1785" s="302">
        <v>1</v>
      </c>
      <c r="I1785" s="303"/>
      <c r="J1785" s="304">
        <f>ROUND(I1785*H1785,2)</f>
        <v>0</v>
      </c>
      <c r="K1785" s="300" t="s">
        <v>21</v>
      </c>
      <c r="L1785" s="305"/>
      <c r="M1785" s="306" t="s">
        <v>21</v>
      </c>
      <c r="N1785" s="307" t="s">
        <v>47</v>
      </c>
      <c r="O1785" s="48"/>
      <c r="P1785" s="249">
        <f>O1785*H1785</f>
        <v>0</v>
      </c>
      <c r="Q1785" s="249">
        <v>0</v>
      </c>
      <c r="R1785" s="249">
        <f>Q1785*H1785</f>
        <v>0</v>
      </c>
      <c r="S1785" s="249">
        <v>0</v>
      </c>
      <c r="T1785" s="250">
        <f>S1785*H1785</f>
        <v>0</v>
      </c>
      <c r="AR1785" s="25" t="s">
        <v>818</v>
      </c>
      <c r="AT1785" s="25" t="s">
        <v>841</v>
      </c>
      <c r="AU1785" s="25" t="s">
        <v>394</v>
      </c>
      <c r="AY1785" s="25" t="s">
        <v>414</v>
      </c>
      <c r="BE1785" s="251">
        <f>IF(N1785="základní",J1785,0)</f>
        <v>0</v>
      </c>
      <c r="BF1785" s="251">
        <f>IF(N1785="snížená",J1785,0)</f>
        <v>0</v>
      </c>
      <c r="BG1785" s="251">
        <f>IF(N1785="zákl. přenesená",J1785,0)</f>
        <v>0</v>
      </c>
      <c r="BH1785" s="251">
        <f>IF(N1785="sníž. přenesená",J1785,0)</f>
        <v>0</v>
      </c>
      <c r="BI1785" s="251">
        <f>IF(N1785="nulová",J1785,0)</f>
        <v>0</v>
      </c>
      <c r="BJ1785" s="25" t="s">
        <v>83</v>
      </c>
      <c r="BK1785" s="251">
        <f>ROUND(I1785*H1785,2)</f>
        <v>0</v>
      </c>
      <c r="BL1785" s="25" t="s">
        <v>690</v>
      </c>
      <c r="BM1785" s="25" t="s">
        <v>9095</v>
      </c>
    </row>
    <row r="1786" s="1" customFormat="1" ht="16.5" customHeight="1">
      <c r="B1786" s="47"/>
      <c r="C1786" s="298" t="s">
        <v>9096</v>
      </c>
      <c r="D1786" s="298" t="s">
        <v>841</v>
      </c>
      <c r="E1786" s="299" t="s">
        <v>9097</v>
      </c>
      <c r="F1786" s="300" t="s">
        <v>7974</v>
      </c>
      <c r="G1786" s="301" t="s">
        <v>4084</v>
      </c>
      <c r="H1786" s="302">
        <v>1</v>
      </c>
      <c r="I1786" s="303"/>
      <c r="J1786" s="304">
        <f>ROUND(I1786*H1786,2)</f>
        <v>0</v>
      </c>
      <c r="K1786" s="300" t="s">
        <v>21</v>
      </c>
      <c r="L1786" s="305"/>
      <c r="M1786" s="306" t="s">
        <v>21</v>
      </c>
      <c r="N1786" s="307" t="s">
        <v>47</v>
      </c>
      <c r="O1786" s="48"/>
      <c r="P1786" s="249">
        <f>O1786*H1786</f>
        <v>0</v>
      </c>
      <c r="Q1786" s="249">
        <v>0</v>
      </c>
      <c r="R1786" s="249">
        <f>Q1786*H1786</f>
        <v>0</v>
      </c>
      <c r="S1786" s="249">
        <v>0</v>
      </c>
      <c r="T1786" s="250">
        <f>S1786*H1786</f>
        <v>0</v>
      </c>
      <c r="AR1786" s="25" t="s">
        <v>818</v>
      </c>
      <c r="AT1786" s="25" t="s">
        <v>841</v>
      </c>
      <c r="AU1786" s="25" t="s">
        <v>394</v>
      </c>
      <c r="AY1786" s="25" t="s">
        <v>414</v>
      </c>
      <c r="BE1786" s="251">
        <f>IF(N1786="základní",J1786,0)</f>
        <v>0</v>
      </c>
      <c r="BF1786" s="251">
        <f>IF(N1786="snížená",J1786,0)</f>
        <v>0</v>
      </c>
      <c r="BG1786" s="251">
        <f>IF(N1786="zákl. přenesená",J1786,0)</f>
        <v>0</v>
      </c>
      <c r="BH1786" s="251">
        <f>IF(N1786="sníž. přenesená",J1786,0)</f>
        <v>0</v>
      </c>
      <c r="BI1786" s="251">
        <f>IF(N1786="nulová",J1786,0)</f>
        <v>0</v>
      </c>
      <c r="BJ1786" s="25" t="s">
        <v>83</v>
      </c>
      <c r="BK1786" s="251">
        <f>ROUND(I1786*H1786,2)</f>
        <v>0</v>
      </c>
      <c r="BL1786" s="25" t="s">
        <v>690</v>
      </c>
      <c r="BM1786" s="25" t="s">
        <v>9098</v>
      </c>
    </row>
    <row r="1787" s="1" customFormat="1" ht="16.5" customHeight="1">
      <c r="B1787" s="47"/>
      <c r="C1787" s="298" t="s">
        <v>9099</v>
      </c>
      <c r="D1787" s="298" t="s">
        <v>841</v>
      </c>
      <c r="E1787" s="299" t="s">
        <v>9100</v>
      </c>
      <c r="F1787" s="300" t="s">
        <v>7977</v>
      </c>
      <c r="G1787" s="301" t="s">
        <v>4084</v>
      </c>
      <c r="H1787" s="302">
        <v>1</v>
      </c>
      <c r="I1787" s="303"/>
      <c r="J1787" s="304">
        <f>ROUND(I1787*H1787,2)</f>
        <v>0</v>
      </c>
      <c r="K1787" s="300" t="s">
        <v>21</v>
      </c>
      <c r="L1787" s="305"/>
      <c r="M1787" s="306" t="s">
        <v>21</v>
      </c>
      <c r="N1787" s="307" t="s">
        <v>47</v>
      </c>
      <c r="O1787" s="48"/>
      <c r="P1787" s="249">
        <f>O1787*H1787</f>
        <v>0</v>
      </c>
      <c r="Q1787" s="249">
        <v>0</v>
      </c>
      <c r="R1787" s="249">
        <f>Q1787*H1787</f>
        <v>0</v>
      </c>
      <c r="S1787" s="249">
        <v>0</v>
      </c>
      <c r="T1787" s="250">
        <f>S1787*H1787</f>
        <v>0</v>
      </c>
      <c r="AR1787" s="25" t="s">
        <v>818</v>
      </c>
      <c r="AT1787" s="25" t="s">
        <v>841</v>
      </c>
      <c r="AU1787" s="25" t="s">
        <v>394</v>
      </c>
      <c r="AY1787" s="25" t="s">
        <v>414</v>
      </c>
      <c r="BE1787" s="251">
        <f>IF(N1787="základní",J1787,0)</f>
        <v>0</v>
      </c>
      <c r="BF1787" s="251">
        <f>IF(N1787="snížená",J1787,0)</f>
        <v>0</v>
      </c>
      <c r="BG1787" s="251">
        <f>IF(N1787="zákl. přenesená",J1787,0)</f>
        <v>0</v>
      </c>
      <c r="BH1787" s="251">
        <f>IF(N1787="sníž. přenesená",J1787,0)</f>
        <v>0</v>
      </c>
      <c r="BI1787" s="251">
        <f>IF(N1787="nulová",J1787,0)</f>
        <v>0</v>
      </c>
      <c r="BJ1787" s="25" t="s">
        <v>83</v>
      </c>
      <c r="BK1787" s="251">
        <f>ROUND(I1787*H1787,2)</f>
        <v>0</v>
      </c>
      <c r="BL1787" s="25" t="s">
        <v>690</v>
      </c>
      <c r="BM1787" s="25" t="s">
        <v>9101</v>
      </c>
    </row>
    <row r="1788" s="1" customFormat="1" ht="16.5" customHeight="1">
      <c r="B1788" s="47"/>
      <c r="C1788" s="298" t="s">
        <v>9102</v>
      </c>
      <c r="D1788" s="298" t="s">
        <v>841</v>
      </c>
      <c r="E1788" s="299" t="s">
        <v>9103</v>
      </c>
      <c r="F1788" s="300" t="s">
        <v>8401</v>
      </c>
      <c r="G1788" s="301" t="s">
        <v>4084</v>
      </c>
      <c r="H1788" s="302">
        <v>1</v>
      </c>
      <c r="I1788" s="303"/>
      <c r="J1788" s="304">
        <f>ROUND(I1788*H1788,2)</f>
        <v>0</v>
      </c>
      <c r="K1788" s="300" t="s">
        <v>21</v>
      </c>
      <c r="L1788" s="305"/>
      <c r="M1788" s="306" t="s">
        <v>21</v>
      </c>
      <c r="N1788" s="307" t="s">
        <v>47</v>
      </c>
      <c r="O1788" s="48"/>
      <c r="P1788" s="249">
        <f>O1788*H1788</f>
        <v>0</v>
      </c>
      <c r="Q1788" s="249">
        <v>0</v>
      </c>
      <c r="R1788" s="249">
        <f>Q1788*H1788</f>
        <v>0</v>
      </c>
      <c r="S1788" s="249">
        <v>0</v>
      </c>
      <c r="T1788" s="250">
        <f>S1788*H1788</f>
        <v>0</v>
      </c>
      <c r="AR1788" s="25" t="s">
        <v>818</v>
      </c>
      <c r="AT1788" s="25" t="s">
        <v>841</v>
      </c>
      <c r="AU1788" s="25" t="s">
        <v>394</v>
      </c>
      <c r="AY1788" s="25" t="s">
        <v>414</v>
      </c>
      <c r="BE1788" s="251">
        <f>IF(N1788="základní",J1788,0)</f>
        <v>0</v>
      </c>
      <c r="BF1788" s="251">
        <f>IF(N1788="snížená",J1788,0)</f>
        <v>0</v>
      </c>
      <c r="BG1788" s="251">
        <f>IF(N1788="zákl. přenesená",J1788,0)</f>
        <v>0</v>
      </c>
      <c r="BH1788" s="251">
        <f>IF(N1788="sníž. přenesená",J1788,0)</f>
        <v>0</v>
      </c>
      <c r="BI1788" s="251">
        <f>IF(N1788="nulová",J1788,0)</f>
        <v>0</v>
      </c>
      <c r="BJ1788" s="25" t="s">
        <v>83</v>
      </c>
      <c r="BK1788" s="251">
        <f>ROUND(I1788*H1788,2)</f>
        <v>0</v>
      </c>
      <c r="BL1788" s="25" t="s">
        <v>690</v>
      </c>
      <c r="BM1788" s="25" t="s">
        <v>9104</v>
      </c>
    </row>
    <row r="1789" s="1" customFormat="1" ht="16.5" customHeight="1">
      <c r="B1789" s="47"/>
      <c r="C1789" s="298" t="s">
        <v>9105</v>
      </c>
      <c r="D1789" s="298" t="s">
        <v>841</v>
      </c>
      <c r="E1789" s="299" t="s">
        <v>9106</v>
      </c>
      <c r="F1789" s="300" t="s">
        <v>8275</v>
      </c>
      <c r="G1789" s="301" t="s">
        <v>4084</v>
      </c>
      <c r="H1789" s="302">
        <v>2</v>
      </c>
      <c r="I1789" s="303"/>
      <c r="J1789" s="304">
        <f>ROUND(I1789*H1789,2)</f>
        <v>0</v>
      </c>
      <c r="K1789" s="300" t="s">
        <v>21</v>
      </c>
      <c r="L1789" s="305"/>
      <c r="M1789" s="306" t="s">
        <v>21</v>
      </c>
      <c r="N1789" s="307" t="s">
        <v>47</v>
      </c>
      <c r="O1789" s="48"/>
      <c r="P1789" s="249">
        <f>O1789*H1789</f>
        <v>0</v>
      </c>
      <c r="Q1789" s="249">
        <v>0</v>
      </c>
      <c r="R1789" s="249">
        <f>Q1789*H1789</f>
        <v>0</v>
      </c>
      <c r="S1789" s="249">
        <v>0</v>
      </c>
      <c r="T1789" s="250">
        <f>S1789*H1789</f>
        <v>0</v>
      </c>
      <c r="AR1789" s="25" t="s">
        <v>818</v>
      </c>
      <c r="AT1789" s="25" t="s">
        <v>841</v>
      </c>
      <c r="AU1789" s="25" t="s">
        <v>394</v>
      </c>
      <c r="AY1789" s="25" t="s">
        <v>414</v>
      </c>
      <c r="BE1789" s="251">
        <f>IF(N1789="základní",J1789,0)</f>
        <v>0</v>
      </c>
      <c r="BF1789" s="251">
        <f>IF(N1789="snížená",J1789,0)</f>
        <v>0</v>
      </c>
      <c r="BG1789" s="251">
        <f>IF(N1789="zákl. přenesená",J1789,0)</f>
        <v>0</v>
      </c>
      <c r="BH1789" s="251">
        <f>IF(N1789="sníž. přenesená",J1789,0)</f>
        <v>0</v>
      </c>
      <c r="BI1789" s="251">
        <f>IF(N1789="nulová",J1789,0)</f>
        <v>0</v>
      </c>
      <c r="BJ1789" s="25" t="s">
        <v>83</v>
      </c>
      <c r="BK1789" s="251">
        <f>ROUND(I1789*H1789,2)</f>
        <v>0</v>
      </c>
      <c r="BL1789" s="25" t="s">
        <v>690</v>
      </c>
      <c r="BM1789" s="25" t="s">
        <v>9107</v>
      </c>
    </row>
    <row r="1790" s="1" customFormat="1" ht="16.5" customHeight="1">
      <c r="B1790" s="47"/>
      <c r="C1790" s="298" t="s">
        <v>9108</v>
      </c>
      <c r="D1790" s="298" t="s">
        <v>841</v>
      </c>
      <c r="E1790" s="299" t="s">
        <v>9109</v>
      </c>
      <c r="F1790" s="300" t="s">
        <v>8139</v>
      </c>
      <c r="G1790" s="301" t="s">
        <v>4084</v>
      </c>
      <c r="H1790" s="302">
        <v>1</v>
      </c>
      <c r="I1790" s="303"/>
      <c r="J1790" s="304">
        <f>ROUND(I1790*H1790,2)</f>
        <v>0</v>
      </c>
      <c r="K1790" s="300" t="s">
        <v>21</v>
      </c>
      <c r="L1790" s="305"/>
      <c r="M1790" s="306" t="s">
        <v>21</v>
      </c>
      <c r="N1790" s="307" t="s">
        <v>47</v>
      </c>
      <c r="O1790" s="48"/>
      <c r="P1790" s="249">
        <f>O1790*H1790</f>
        <v>0</v>
      </c>
      <c r="Q1790" s="249">
        <v>0</v>
      </c>
      <c r="R1790" s="249">
        <f>Q1790*H1790</f>
        <v>0</v>
      </c>
      <c r="S1790" s="249">
        <v>0</v>
      </c>
      <c r="T1790" s="250">
        <f>S1790*H1790</f>
        <v>0</v>
      </c>
      <c r="AR1790" s="25" t="s">
        <v>818</v>
      </c>
      <c r="AT1790" s="25" t="s">
        <v>841</v>
      </c>
      <c r="AU1790" s="25" t="s">
        <v>394</v>
      </c>
      <c r="AY1790" s="25" t="s">
        <v>414</v>
      </c>
      <c r="BE1790" s="251">
        <f>IF(N1790="základní",J1790,0)</f>
        <v>0</v>
      </c>
      <c r="BF1790" s="251">
        <f>IF(N1790="snížená",J1790,0)</f>
        <v>0</v>
      </c>
      <c r="BG1790" s="251">
        <f>IF(N1790="zákl. přenesená",J1790,0)</f>
        <v>0</v>
      </c>
      <c r="BH1790" s="251">
        <f>IF(N1790="sníž. přenesená",J1790,0)</f>
        <v>0</v>
      </c>
      <c r="BI1790" s="251">
        <f>IF(N1790="nulová",J1790,0)</f>
        <v>0</v>
      </c>
      <c r="BJ1790" s="25" t="s">
        <v>83</v>
      </c>
      <c r="BK1790" s="251">
        <f>ROUND(I1790*H1790,2)</f>
        <v>0</v>
      </c>
      <c r="BL1790" s="25" t="s">
        <v>690</v>
      </c>
      <c r="BM1790" s="25" t="s">
        <v>9110</v>
      </c>
    </row>
    <row r="1791" s="1" customFormat="1" ht="16.5" customHeight="1">
      <c r="B1791" s="47"/>
      <c r="C1791" s="298" t="s">
        <v>9111</v>
      </c>
      <c r="D1791" s="298" t="s">
        <v>841</v>
      </c>
      <c r="E1791" s="299" t="s">
        <v>9112</v>
      </c>
      <c r="F1791" s="300" t="s">
        <v>8282</v>
      </c>
      <c r="G1791" s="301" t="s">
        <v>4084</v>
      </c>
      <c r="H1791" s="302">
        <v>1</v>
      </c>
      <c r="I1791" s="303"/>
      <c r="J1791" s="304">
        <f>ROUND(I1791*H1791,2)</f>
        <v>0</v>
      </c>
      <c r="K1791" s="300" t="s">
        <v>21</v>
      </c>
      <c r="L1791" s="305"/>
      <c r="M1791" s="306" t="s">
        <v>21</v>
      </c>
      <c r="N1791" s="307" t="s">
        <v>47</v>
      </c>
      <c r="O1791" s="48"/>
      <c r="P1791" s="249">
        <f>O1791*H1791</f>
        <v>0</v>
      </c>
      <c r="Q1791" s="249">
        <v>0</v>
      </c>
      <c r="R1791" s="249">
        <f>Q1791*H1791</f>
        <v>0</v>
      </c>
      <c r="S1791" s="249">
        <v>0</v>
      </c>
      <c r="T1791" s="250">
        <f>S1791*H1791</f>
        <v>0</v>
      </c>
      <c r="AR1791" s="25" t="s">
        <v>818</v>
      </c>
      <c r="AT1791" s="25" t="s">
        <v>841</v>
      </c>
      <c r="AU1791" s="25" t="s">
        <v>394</v>
      </c>
      <c r="AY1791" s="25" t="s">
        <v>414</v>
      </c>
      <c r="BE1791" s="251">
        <f>IF(N1791="základní",J1791,0)</f>
        <v>0</v>
      </c>
      <c r="BF1791" s="251">
        <f>IF(N1791="snížená",J1791,0)</f>
        <v>0</v>
      </c>
      <c r="BG1791" s="251">
        <f>IF(N1791="zákl. přenesená",J1791,0)</f>
        <v>0</v>
      </c>
      <c r="BH1791" s="251">
        <f>IF(N1791="sníž. přenesená",J1791,0)</f>
        <v>0</v>
      </c>
      <c r="BI1791" s="251">
        <f>IF(N1791="nulová",J1791,0)</f>
        <v>0</v>
      </c>
      <c r="BJ1791" s="25" t="s">
        <v>83</v>
      </c>
      <c r="BK1791" s="251">
        <f>ROUND(I1791*H1791,2)</f>
        <v>0</v>
      </c>
      <c r="BL1791" s="25" t="s">
        <v>690</v>
      </c>
      <c r="BM1791" s="25" t="s">
        <v>9113</v>
      </c>
    </row>
    <row r="1792" s="1" customFormat="1" ht="16.5" customHeight="1">
      <c r="B1792" s="47"/>
      <c r="C1792" s="298" t="s">
        <v>7923</v>
      </c>
      <c r="D1792" s="298" t="s">
        <v>841</v>
      </c>
      <c r="E1792" s="299" t="s">
        <v>9114</v>
      </c>
      <c r="F1792" s="300" t="s">
        <v>8411</v>
      </c>
      <c r="G1792" s="301" t="s">
        <v>4084</v>
      </c>
      <c r="H1792" s="302">
        <v>1</v>
      </c>
      <c r="I1792" s="303"/>
      <c r="J1792" s="304">
        <f>ROUND(I1792*H1792,2)</f>
        <v>0</v>
      </c>
      <c r="K1792" s="300" t="s">
        <v>21</v>
      </c>
      <c r="L1792" s="305"/>
      <c r="M1792" s="306" t="s">
        <v>21</v>
      </c>
      <c r="N1792" s="307" t="s">
        <v>47</v>
      </c>
      <c r="O1792" s="48"/>
      <c r="P1792" s="249">
        <f>O1792*H1792</f>
        <v>0</v>
      </c>
      <c r="Q1792" s="249">
        <v>0</v>
      </c>
      <c r="R1792" s="249">
        <f>Q1792*H1792</f>
        <v>0</v>
      </c>
      <c r="S1792" s="249">
        <v>0</v>
      </c>
      <c r="T1792" s="250">
        <f>S1792*H1792</f>
        <v>0</v>
      </c>
      <c r="AR1792" s="25" t="s">
        <v>818</v>
      </c>
      <c r="AT1792" s="25" t="s">
        <v>841</v>
      </c>
      <c r="AU1792" s="25" t="s">
        <v>394</v>
      </c>
      <c r="AY1792" s="25" t="s">
        <v>414</v>
      </c>
      <c r="BE1792" s="251">
        <f>IF(N1792="základní",J1792,0)</f>
        <v>0</v>
      </c>
      <c r="BF1792" s="251">
        <f>IF(N1792="snížená",J1792,0)</f>
        <v>0</v>
      </c>
      <c r="BG1792" s="251">
        <f>IF(N1792="zákl. přenesená",J1792,0)</f>
        <v>0</v>
      </c>
      <c r="BH1792" s="251">
        <f>IF(N1792="sníž. přenesená",J1792,0)</f>
        <v>0</v>
      </c>
      <c r="BI1792" s="251">
        <f>IF(N1792="nulová",J1792,0)</f>
        <v>0</v>
      </c>
      <c r="BJ1792" s="25" t="s">
        <v>83</v>
      </c>
      <c r="BK1792" s="251">
        <f>ROUND(I1792*H1792,2)</f>
        <v>0</v>
      </c>
      <c r="BL1792" s="25" t="s">
        <v>690</v>
      </c>
      <c r="BM1792" s="25" t="s">
        <v>9115</v>
      </c>
    </row>
    <row r="1793" s="1" customFormat="1" ht="16.5" customHeight="1">
      <c r="B1793" s="47"/>
      <c r="C1793" s="298" t="s">
        <v>9116</v>
      </c>
      <c r="D1793" s="298" t="s">
        <v>841</v>
      </c>
      <c r="E1793" s="299" t="s">
        <v>9117</v>
      </c>
      <c r="F1793" s="300" t="s">
        <v>8089</v>
      </c>
      <c r="G1793" s="301" t="s">
        <v>4084</v>
      </c>
      <c r="H1793" s="302">
        <v>8</v>
      </c>
      <c r="I1793" s="303"/>
      <c r="J1793" s="304">
        <f>ROUND(I1793*H1793,2)</f>
        <v>0</v>
      </c>
      <c r="K1793" s="300" t="s">
        <v>21</v>
      </c>
      <c r="L1793" s="305"/>
      <c r="M1793" s="306" t="s">
        <v>21</v>
      </c>
      <c r="N1793" s="307" t="s">
        <v>47</v>
      </c>
      <c r="O1793" s="48"/>
      <c r="P1793" s="249">
        <f>O1793*H1793</f>
        <v>0</v>
      </c>
      <c r="Q1793" s="249">
        <v>0</v>
      </c>
      <c r="R1793" s="249">
        <f>Q1793*H1793</f>
        <v>0</v>
      </c>
      <c r="S1793" s="249">
        <v>0</v>
      </c>
      <c r="T1793" s="250">
        <f>S1793*H1793</f>
        <v>0</v>
      </c>
      <c r="AR1793" s="25" t="s">
        <v>818</v>
      </c>
      <c r="AT1793" s="25" t="s">
        <v>841</v>
      </c>
      <c r="AU1793" s="25" t="s">
        <v>394</v>
      </c>
      <c r="AY1793" s="25" t="s">
        <v>414</v>
      </c>
      <c r="BE1793" s="251">
        <f>IF(N1793="základní",J1793,0)</f>
        <v>0</v>
      </c>
      <c r="BF1793" s="251">
        <f>IF(N1793="snížená",J1793,0)</f>
        <v>0</v>
      </c>
      <c r="BG1793" s="251">
        <f>IF(N1793="zákl. přenesená",J1793,0)</f>
        <v>0</v>
      </c>
      <c r="BH1793" s="251">
        <f>IF(N1793="sníž. přenesená",J1793,0)</f>
        <v>0</v>
      </c>
      <c r="BI1793" s="251">
        <f>IF(N1793="nulová",J1793,0)</f>
        <v>0</v>
      </c>
      <c r="BJ1793" s="25" t="s">
        <v>83</v>
      </c>
      <c r="BK1793" s="251">
        <f>ROUND(I1793*H1793,2)</f>
        <v>0</v>
      </c>
      <c r="BL1793" s="25" t="s">
        <v>690</v>
      </c>
      <c r="BM1793" s="25" t="s">
        <v>9118</v>
      </c>
    </row>
    <row r="1794" s="1" customFormat="1" ht="16.5" customHeight="1">
      <c r="B1794" s="47"/>
      <c r="C1794" s="298" t="s">
        <v>2028</v>
      </c>
      <c r="D1794" s="298" t="s">
        <v>841</v>
      </c>
      <c r="E1794" s="299" t="s">
        <v>9119</v>
      </c>
      <c r="F1794" s="300" t="s">
        <v>8855</v>
      </c>
      <c r="G1794" s="301" t="s">
        <v>4084</v>
      </c>
      <c r="H1794" s="302">
        <v>6</v>
      </c>
      <c r="I1794" s="303"/>
      <c r="J1794" s="304">
        <f>ROUND(I1794*H1794,2)</f>
        <v>0</v>
      </c>
      <c r="K1794" s="300" t="s">
        <v>21</v>
      </c>
      <c r="L1794" s="305"/>
      <c r="M1794" s="306" t="s">
        <v>21</v>
      </c>
      <c r="N1794" s="307" t="s">
        <v>47</v>
      </c>
      <c r="O1794" s="48"/>
      <c r="P1794" s="249">
        <f>O1794*H1794</f>
        <v>0</v>
      </c>
      <c r="Q1794" s="249">
        <v>0</v>
      </c>
      <c r="R1794" s="249">
        <f>Q1794*H1794</f>
        <v>0</v>
      </c>
      <c r="S1794" s="249">
        <v>0</v>
      </c>
      <c r="T1794" s="250">
        <f>S1794*H1794</f>
        <v>0</v>
      </c>
      <c r="AR1794" s="25" t="s">
        <v>818</v>
      </c>
      <c r="AT1794" s="25" t="s">
        <v>841</v>
      </c>
      <c r="AU1794" s="25" t="s">
        <v>394</v>
      </c>
      <c r="AY1794" s="25" t="s">
        <v>414</v>
      </c>
      <c r="BE1794" s="251">
        <f>IF(N1794="základní",J1794,0)</f>
        <v>0</v>
      </c>
      <c r="BF1794" s="251">
        <f>IF(N1794="snížená",J1794,0)</f>
        <v>0</v>
      </c>
      <c r="BG1794" s="251">
        <f>IF(N1794="zákl. přenesená",J1794,0)</f>
        <v>0</v>
      </c>
      <c r="BH1794" s="251">
        <f>IF(N1794="sníž. přenesená",J1794,0)</f>
        <v>0</v>
      </c>
      <c r="BI1794" s="251">
        <f>IF(N1794="nulová",J1794,0)</f>
        <v>0</v>
      </c>
      <c r="BJ1794" s="25" t="s">
        <v>83</v>
      </c>
      <c r="BK1794" s="251">
        <f>ROUND(I1794*H1794,2)</f>
        <v>0</v>
      </c>
      <c r="BL1794" s="25" t="s">
        <v>690</v>
      </c>
      <c r="BM1794" s="25" t="s">
        <v>9120</v>
      </c>
    </row>
    <row r="1795" s="1" customFormat="1" ht="16.5" customHeight="1">
      <c r="B1795" s="47"/>
      <c r="C1795" s="298" t="s">
        <v>2042</v>
      </c>
      <c r="D1795" s="298" t="s">
        <v>841</v>
      </c>
      <c r="E1795" s="299" t="s">
        <v>9121</v>
      </c>
      <c r="F1795" s="300" t="s">
        <v>9122</v>
      </c>
      <c r="G1795" s="301" t="s">
        <v>4084</v>
      </c>
      <c r="H1795" s="302">
        <v>90</v>
      </c>
      <c r="I1795" s="303"/>
      <c r="J1795" s="304">
        <f>ROUND(I1795*H1795,2)</f>
        <v>0</v>
      </c>
      <c r="K1795" s="300" t="s">
        <v>21</v>
      </c>
      <c r="L1795" s="305"/>
      <c r="M1795" s="306" t="s">
        <v>21</v>
      </c>
      <c r="N1795" s="307" t="s">
        <v>47</v>
      </c>
      <c r="O1795" s="48"/>
      <c r="P1795" s="249">
        <f>O1795*H1795</f>
        <v>0</v>
      </c>
      <c r="Q1795" s="249">
        <v>0</v>
      </c>
      <c r="R1795" s="249">
        <f>Q1795*H1795</f>
        <v>0</v>
      </c>
      <c r="S1795" s="249">
        <v>0</v>
      </c>
      <c r="T1795" s="250">
        <f>S1795*H1795</f>
        <v>0</v>
      </c>
      <c r="AR1795" s="25" t="s">
        <v>818</v>
      </c>
      <c r="AT1795" s="25" t="s">
        <v>841</v>
      </c>
      <c r="AU1795" s="25" t="s">
        <v>394</v>
      </c>
      <c r="AY1795" s="25" t="s">
        <v>414</v>
      </c>
      <c r="BE1795" s="251">
        <f>IF(N1795="základní",J1795,0)</f>
        <v>0</v>
      </c>
      <c r="BF1795" s="251">
        <f>IF(N1795="snížená",J1795,0)</f>
        <v>0</v>
      </c>
      <c r="BG1795" s="251">
        <f>IF(N1795="zákl. přenesená",J1795,0)</f>
        <v>0</v>
      </c>
      <c r="BH1795" s="251">
        <f>IF(N1795="sníž. přenesená",J1795,0)</f>
        <v>0</v>
      </c>
      <c r="BI1795" s="251">
        <f>IF(N1795="nulová",J1795,0)</f>
        <v>0</v>
      </c>
      <c r="BJ1795" s="25" t="s">
        <v>83</v>
      </c>
      <c r="BK1795" s="251">
        <f>ROUND(I1795*H1795,2)</f>
        <v>0</v>
      </c>
      <c r="BL1795" s="25" t="s">
        <v>690</v>
      </c>
      <c r="BM1795" s="25" t="s">
        <v>9123</v>
      </c>
    </row>
    <row r="1796" s="11" customFormat="1" ht="22.32" customHeight="1">
      <c r="B1796" s="224"/>
      <c r="C1796" s="225"/>
      <c r="D1796" s="226" t="s">
        <v>75</v>
      </c>
      <c r="E1796" s="238" t="s">
        <v>9124</v>
      </c>
      <c r="F1796" s="238" t="s">
        <v>9125</v>
      </c>
      <c r="G1796" s="225"/>
      <c r="H1796" s="225"/>
      <c r="I1796" s="228"/>
      <c r="J1796" s="239">
        <f>BK1796</f>
        <v>0</v>
      </c>
      <c r="K1796" s="225"/>
      <c r="L1796" s="230"/>
      <c r="M1796" s="231"/>
      <c r="N1796" s="232"/>
      <c r="O1796" s="232"/>
      <c r="P1796" s="233">
        <f>SUM(P1797:P1807)</f>
        <v>0</v>
      </c>
      <c r="Q1796" s="232"/>
      <c r="R1796" s="233">
        <f>SUM(R1797:R1807)</f>
        <v>0</v>
      </c>
      <c r="S1796" s="232"/>
      <c r="T1796" s="234">
        <f>SUM(T1797:T1807)</f>
        <v>0</v>
      </c>
      <c r="AR1796" s="235" t="s">
        <v>86</v>
      </c>
      <c r="AT1796" s="236" t="s">
        <v>75</v>
      </c>
      <c r="AU1796" s="236" t="s">
        <v>86</v>
      </c>
      <c r="AY1796" s="235" t="s">
        <v>414</v>
      </c>
      <c r="BK1796" s="237">
        <f>SUM(BK1797:BK1807)</f>
        <v>0</v>
      </c>
    </row>
    <row r="1797" s="1" customFormat="1" ht="25.5" customHeight="1">
      <c r="B1797" s="47"/>
      <c r="C1797" s="298" t="s">
        <v>2356</v>
      </c>
      <c r="D1797" s="298" t="s">
        <v>841</v>
      </c>
      <c r="E1797" s="299" t="s">
        <v>9126</v>
      </c>
      <c r="F1797" s="300" t="s">
        <v>9053</v>
      </c>
      <c r="G1797" s="301" t="s">
        <v>4084</v>
      </c>
      <c r="H1797" s="302">
        <v>1</v>
      </c>
      <c r="I1797" s="303"/>
      <c r="J1797" s="304">
        <f>ROUND(I1797*H1797,2)</f>
        <v>0</v>
      </c>
      <c r="K1797" s="300" t="s">
        <v>21</v>
      </c>
      <c r="L1797" s="305"/>
      <c r="M1797" s="306" t="s">
        <v>21</v>
      </c>
      <c r="N1797" s="307" t="s">
        <v>47</v>
      </c>
      <c r="O1797" s="48"/>
      <c r="P1797" s="249">
        <f>O1797*H1797</f>
        <v>0</v>
      </c>
      <c r="Q1797" s="249">
        <v>0</v>
      </c>
      <c r="R1797" s="249">
        <f>Q1797*H1797</f>
        <v>0</v>
      </c>
      <c r="S1797" s="249">
        <v>0</v>
      </c>
      <c r="T1797" s="250">
        <f>S1797*H1797</f>
        <v>0</v>
      </c>
      <c r="AR1797" s="25" t="s">
        <v>818</v>
      </c>
      <c r="AT1797" s="25" t="s">
        <v>841</v>
      </c>
      <c r="AU1797" s="25" t="s">
        <v>394</v>
      </c>
      <c r="AY1797" s="25" t="s">
        <v>414</v>
      </c>
      <c r="BE1797" s="251">
        <f>IF(N1797="základní",J1797,0)</f>
        <v>0</v>
      </c>
      <c r="BF1797" s="251">
        <f>IF(N1797="snížená",J1797,0)</f>
        <v>0</v>
      </c>
      <c r="BG1797" s="251">
        <f>IF(N1797="zákl. přenesená",J1797,0)</f>
        <v>0</v>
      </c>
      <c r="BH1797" s="251">
        <f>IF(N1797="sníž. přenesená",J1797,0)</f>
        <v>0</v>
      </c>
      <c r="BI1797" s="251">
        <f>IF(N1797="nulová",J1797,0)</f>
        <v>0</v>
      </c>
      <c r="BJ1797" s="25" t="s">
        <v>83</v>
      </c>
      <c r="BK1797" s="251">
        <f>ROUND(I1797*H1797,2)</f>
        <v>0</v>
      </c>
      <c r="BL1797" s="25" t="s">
        <v>690</v>
      </c>
      <c r="BM1797" s="25" t="s">
        <v>9127</v>
      </c>
    </row>
    <row r="1798" s="1" customFormat="1" ht="16.5" customHeight="1">
      <c r="B1798" s="47"/>
      <c r="C1798" s="298" t="s">
        <v>9128</v>
      </c>
      <c r="D1798" s="298" t="s">
        <v>841</v>
      </c>
      <c r="E1798" s="299" t="s">
        <v>9129</v>
      </c>
      <c r="F1798" s="300" t="s">
        <v>7971</v>
      </c>
      <c r="G1798" s="301" t="s">
        <v>4084</v>
      </c>
      <c r="H1798" s="302">
        <v>1</v>
      </c>
      <c r="I1798" s="303"/>
      <c r="J1798" s="304">
        <f>ROUND(I1798*H1798,2)</f>
        <v>0</v>
      </c>
      <c r="K1798" s="300" t="s">
        <v>21</v>
      </c>
      <c r="L1798" s="305"/>
      <c r="M1798" s="306" t="s">
        <v>21</v>
      </c>
      <c r="N1798" s="307" t="s">
        <v>47</v>
      </c>
      <c r="O1798" s="48"/>
      <c r="P1798" s="249">
        <f>O1798*H1798</f>
        <v>0</v>
      </c>
      <c r="Q1798" s="249">
        <v>0</v>
      </c>
      <c r="R1798" s="249">
        <f>Q1798*H1798</f>
        <v>0</v>
      </c>
      <c r="S1798" s="249">
        <v>0</v>
      </c>
      <c r="T1798" s="250">
        <f>S1798*H1798</f>
        <v>0</v>
      </c>
      <c r="AR1798" s="25" t="s">
        <v>818</v>
      </c>
      <c r="AT1798" s="25" t="s">
        <v>841</v>
      </c>
      <c r="AU1798" s="25" t="s">
        <v>394</v>
      </c>
      <c r="AY1798" s="25" t="s">
        <v>414</v>
      </c>
      <c r="BE1798" s="251">
        <f>IF(N1798="základní",J1798,0)</f>
        <v>0</v>
      </c>
      <c r="BF1798" s="251">
        <f>IF(N1798="snížená",J1798,0)</f>
        <v>0</v>
      </c>
      <c r="BG1798" s="251">
        <f>IF(N1798="zákl. přenesená",J1798,0)</f>
        <v>0</v>
      </c>
      <c r="BH1798" s="251">
        <f>IF(N1798="sníž. přenesená",J1798,0)</f>
        <v>0</v>
      </c>
      <c r="BI1798" s="251">
        <f>IF(N1798="nulová",J1798,0)</f>
        <v>0</v>
      </c>
      <c r="BJ1798" s="25" t="s">
        <v>83</v>
      </c>
      <c r="BK1798" s="251">
        <f>ROUND(I1798*H1798,2)</f>
        <v>0</v>
      </c>
      <c r="BL1798" s="25" t="s">
        <v>690</v>
      </c>
      <c r="BM1798" s="25" t="s">
        <v>9130</v>
      </c>
    </row>
    <row r="1799" s="1" customFormat="1" ht="16.5" customHeight="1">
      <c r="B1799" s="47"/>
      <c r="C1799" s="298" t="s">
        <v>2510</v>
      </c>
      <c r="D1799" s="298" t="s">
        <v>841</v>
      </c>
      <c r="E1799" s="299" t="s">
        <v>9131</v>
      </c>
      <c r="F1799" s="300" t="s">
        <v>7974</v>
      </c>
      <c r="G1799" s="301" t="s">
        <v>4084</v>
      </c>
      <c r="H1799" s="302">
        <v>1</v>
      </c>
      <c r="I1799" s="303"/>
      <c r="J1799" s="304">
        <f>ROUND(I1799*H1799,2)</f>
        <v>0</v>
      </c>
      <c r="K1799" s="300" t="s">
        <v>21</v>
      </c>
      <c r="L1799" s="305"/>
      <c r="M1799" s="306" t="s">
        <v>21</v>
      </c>
      <c r="N1799" s="307" t="s">
        <v>47</v>
      </c>
      <c r="O1799" s="48"/>
      <c r="P1799" s="249">
        <f>O1799*H1799</f>
        <v>0</v>
      </c>
      <c r="Q1799" s="249">
        <v>0</v>
      </c>
      <c r="R1799" s="249">
        <f>Q1799*H1799</f>
        <v>0</v>
      </c>
      <c r="S1799" s="249">
        <v>0</v>
      </c>
      <c r="T1799" s="250">
        <f>S1799*H1799</f>
        <v>0</v>
      </c>
      <c r="AR1799" s="25" t="s">
        <v>818</v>
      </c>
      <c r="AT1799" s="25" t="s">
        <v>841</v>
      </c>
      <c r="AU1799" s="25" t="s">
        <v>394</v>
      </c>
      <c r="AY1799" s="25" t="s">
        <v>414</v>
      </c>
      <c r="BE1799" s="251">
        <f>IF(N1799="základní",J1799,0)</f>
        <v>0</v>
      </c>
      <c r="BF1799" s="251">
        <f>IF(N1799="snížená",J1799,0)</f>
        <v>0</v>
      </c>
      <c r="BG1799" s="251">
        <f>IF(N1799="zákl. přenesená",J1799,0)</f>
        <v>0</v>
      </c>
      <c r="BH1799" s="251">
        <f>IF(N1799="sníž. přenesená",J1799,0)</f>
        <v>0</v>
      </c>
      <c r="BI1799" s="251">
        <f>IF(N1799="nulová",J1799,0)</f>
        <v>0</v>
      </c>
      <c r="BJ1799" s="25" t="s">
        <v>83</v>
      </c>
      <c r="BK1799" s="251">
        <f>ROUND(I1799*H1799,2)</f>
        <v>0</v>
      </c>
      <c r="BL1799" s="25" t="s">
        <v>690</v>
      </c>
      <c r="BM1799" s="25" t="s">
        <v>9132</v>
      </c>
    </row>
    <row r="1800" s="1" customFormat="1" ht="16.5" customHeight="1">
      <c r="B1800" s="47"/>
      <c r="C1800" s="298" t="s">
        <v>3175</v>
      </c>
      <c r="D1800" s="298" t="s">
        <v>841</v>
      </c>
      <c r="E1800" s="299" t="s">
        <v>9133</v>
      </c>
      <c r="F1800" s="300" t="s">
        <v>7977</v>
      </c>
      <c r="G1800" s="301" t="s">
        <v>4084</v>
      </c>
      <c r="H1800" s="302">
        <v>1</v>
      </c>
      <c r="I1800" s="303"/>
      <c r="J1800" s="304">
        <f>ROUND(I1800*H1800,2)</f>
        <v>0</v>
      </c>
      <c r="K1800" s="300" t="s">
        <v>21</v>
      </c>
      <c r="L1800" s="305"/>
      <c r="M1800" s="306" t="s">
        <v>21</v>
      </c>
      <c r="N1800" s="307" t="s">
        <v>47</v>
      </c>
      <c r="O1800" s="48"/>
      <c r="P1800" s="249">
        <f>O1800*H1800</f>
        <v>0</v>
      </c>
      <c r="Q1800" s="249">
        <v>0</v>
      </c>
      <c r="R1800" s="249">
        <f>Q1800*H1800</f>
        <v>0</v>
      </c>
      <c r="S1800" s="249">
        <v>0</v>
      </c>
      <c r="T1800" s="250">
        <f>S1800*H1800</f>
        <v>0</v>
      </c>
      <c r="AR1800" s="25" t="s">
        <v>818</v>
      </c>
      <c r="AT1800" s="25" t="s">
        <v>841</v>
      </c>
      <c r="AU1800" s="25" t="s">
        <v>394</v>
      </c>
      <c r="AY1800" s="25" t="s">
        <v>414</v>
      </c>
      <c r="BE1800" s="251">
        <f>IF(N1800="základní",J1800,0)</f>
        <v>0</v>
      </c>
      <c r="BF1800" s="251">
        <f>IF(N1800="snížená",J1800,0)</f>
        <v>0</v>
      </c>
      <c r="BG1800" s="251">
        <f>IF(N1800="zákl. přenesená",J1800,0)</f>
        <v>0</v>
      </c>
      <c r="BH1800" s="251">
        <f>IF(N1800="sníž. přenesená",J1800,0)</f>
        <v>0</v>
      </c>
      <c r="BI1800" s="251">
        <f>IF(N1800="nulová",J1800,0)</f>
        <v>0</v>
      </c>
      <c r="BJ1800" s="25" t="s">
        <v>83</v>
      </c>
      <c r="BK1800" s="251">
        <f>ROUND(I1800*H1800,2)</f>
        <v>0</v>
      </c>
      <c r="BL1800" s="25" t="s">
        <v>690</v>
      </c>
      <c r="BM1800" s="25" t="s">
        <v>9134</v>
      </c>
    </row>
    <row r="1801" s="1" customFormat="1" ht="16.5" customHeight="1">
      <c r="B1801" s="47"/>
      <c r="C1801" s="298" t="s">
        <v>7952</v>
      </c>
      <c r="D1801" s="298" t="s">
        <v>841</v>
      </c>
      <c r="E1801" s="299" t="s">
        <v>9135</v>
      </c>
      <c r="F1801" s="300" t="s">
        <v>8401</v>
      </c>
      <c r="G1801" s="301" t="s">
        <v>4084</v>
      </c>
      <c r="H1801" s="302">
        <v>1</v>
      </c>
      <c r="I1801" s="303"/>
      <c r="J1801" s="304">
        <f>ROUND(I1801*H1801,2)</f>
        <v>0</v>
      </c>
      <c r="K1801" s="300" t="s">
        <v>21</v>
      </c>
      <c r="L1801" s="305"/>
      <c r="M1801" s="306" t="s">
        <v>21</v>
      </c>
      <c r="N1801" s="307" t="s">
        <v>47</v>
      </c>
      <c r="O1801" s="48"/>
      <c r="P1801" s="249">
        <f>O1801*H1801</f>
        <v>0</v>
      </c>
      <c r="Q1801" s="249">
        <v>0</v>
      </c>
      <c r="R1801" s="249">
        <f>Q1801*H1801</f>
        <v>0</v>
      </c>
      <c r="S1801" s="249">
        <v>0</v>
      </c>
      <c r="T1801" s="250">
        <f>S1801*H1801</f>
        <v>0</v>
      </c>
      <c r="AR1801" s="25" t="s">
        <v>818</v>
      </c>
      <c r="AT1801" s="25" t="s">
        <v>841</v>
      </c>
      <c r="AU1801" s="25" t="s">
        <v>394</v>
      </c>
      <c r="AY1801" s="25" t="s">
        <v>414</v>
      </c>
      <c r="BE1801" s="251">
        <f>IF(N1801="základní",J1801,0)</f>
        <v>0</v>
      </c>
      <c r="BF1801" s="251">
        <f>IF(N1801="snížená",J1801,0)</f>
        <v>0</v>
      </c>
      <c r="BG1801" s="251">
        <f>IF(N1801="zákl. přenesená",J1801,0)</f>
        <v>0</v>
      </c>
      <c r="BH1801" s="251">
        <f>IF(N1801="sníž. přenesená",J1801,0)</f>
        <v>0</v>
      </c>
      <c r="BI1801" s="251">
        <f>IF(N1801="nulová",J1801,0)</f>
        <v>0</v>
      </c>
      <c r="BJ1801" s="25" t="s">
        <v>83</v>
      </c>
      <c r="BK1801" s="251">
        <f>ROUND(I1801*H1801,2)</f>
        <v>0</v>
      </c>
      <c r="BL1801" s="25" t="s">
        <v>690</v>
      </c>
      <c r="BM1801" s="25" t="s">
        <v>9136</v>
      </c>
    </row>
    <row r="1802" s="1" customFormat="1" ht="16.5" customHeight="1">
      <c r="B1802" s="47"/>
      <c r="C1802" s="298" t="s">
        <v>9137</v>
      </c>
      <c r="D1802" s="298" t="s">
        <v>841</v>
      </c>
      <c r="E1802" s="299" t="s">
        <v>9138</v>
      </c>
      <c r="F1802" s="300" t="s">
        <v>8130</v>
      </c>
      <c r="G1802" s="301" t="s">
        <v>4084</v>
      </c>
      <c r="H1802" s="302">
        <v>1</v>
      </c>
      <c r="I1802" s="303"/>
      <c r="J1802" s="304">
        <f>ROUND(I1802*H1802,2)</f>
        <v>0</v>
      </c>
      <c r="K1802" s="300" t="s">
        <v>21</v>
      </c>
      <c r="L1802" s="305"/>
      <c r="M1802" s="306" t="s">
        <v>21</v>
      </c>
      <c r="N1802" s="307" t="s">
        <v>47</v>
      </c>
      <c r="O1802" s="48"/>
      <c r="P1802" s="249">
        <f>O1802*H1802</f>
        <v>0</v>
      </c>
      <c r="Q1802" s="249">
        <v>0</v>
      </c>
      <c r="R1802" s="249">
        <f>Q1802*H1802</f>
        <v>0</v>
      </c>
      <c r="S1802" s="249">
        <v>0</v>
      </c>
      <c r="T1802" s="250">
        <f>S1802*H1802</f>
        <v>0</v>
      </c>
      <c r="AR1802" s="25" t="s">
        <v>818</v>
      </c>
      <c r="AT1802" s="25" t="s">
        <v>841</v>
      </c>
      <c r="AU1802" s="25" t="s">
        <v>394</v>
      </c>
      <c r="AY1802" s="25" t="s">
        <v>414</v>
      </c>
      <c r="BE1802" s="251">
        <f>IF(N1802="základní",J1802,0)</f>
        <v>0</v>
      </c>
      <c r="BF1802" s="251">
        <f>IF(N1802="snížená",J1802,0)</f>
        <v>0</v>
      </c>
      <c r="BG1802" s="251">
        <f>IF(N1802="zákl. přenesená",J1802,0)</f>
        <v>0</v>
      </c>
      <c r="BH1802" s="251">
        <f>IF(N1802="sníž. přenesená",J1802,0)</f>
        <v>0</v>
      </c>
      <c r="BI1802" s="251">
        <f>IF(N1802="nulová",J1802,0)</f>
        <v>0</v>
      </c>
      <c r="BJ1802" s="25" t="s">
        <v>83</v>
      </c>
      <c r="BK1802" s="251">
        <f>ROUND(I1802*H1802,2)</f>
        <v>0</v>
      </c>
      <c r="BL1802" s="25" t="s">
        <v>690</v>
      </c>
      <c r="BM1802" s="25" t="s">
        <v>9139</v>
      </c>
    </row>
    <row r="1803" s="1" customFormat="1" ht="16.5" customHeight="1">
      <c r="B1803" s="47"/>
      <c r="C1803" s="298" t="s">
        <v>9140</v>
      </c>
      <c r="D1803" s="298" t="s">
        <v>841</v>
      </c>
      <c r="E1803" s="299" t="s">
        <v>9141</v>
      </c>
      <c r="F1803" s="300" t="s">
        <v>8275</v>
      </c>
      <c r="G1803" s="301" t="s">
        <v>4084</v>
      </c>
      <c r="H1803" s="302">
        <v>2</v>
      </c>
      <c r="I1803" s="303"/>
      <c r="J1803" s="304">
        <f>ROUND(I1803*H1803,2)</f>
        <v>0</v>
      </c>
      <c r="K1803" s="300" t="s">
        <v>21</v>
      </c>
      <c r="L1803" s="305"/>
      <c r="M1803" s="306" t="s">
        <v>21</v>
      </c>
      <c r="N1803" s="307" t="s">
        <v>47</v>
      </c>
      <c r="O1803" s="48"/>
      <c r="P1803" s="249">
        <f>O1803*H1803</f>
        <v>0</v>
      </c>
      <c r="Q1803" s="249">
        <v>0</v>
      </c>
      <c r="R1803" s="249">
        <f>Q1803*H1803</f>
        <v>0</v>
      </c>
      <c r="S1803" s="249">
        <v>0</v>
      </c>
      <c r="T1803" s="250">
        <f>S1803*H1803</f>
        <v>0</v>
      </c>
      <c r="AR1803" s="25" t="s">
        <v>818</v>
      </c>
      <c r="AT1803" s="25" t="s">
        <v>841</v>
      </c>
      <c r="AU1803" s="25" t="s">
        <v>394</v>
      </c>
      <c r="AY1803" s="25" t="s">
        <v>414</v>
      </c>
      <c r="BE1803" s="251">
        <f>IF(N1803="základní",J1803,0)</f>
        <v>0</v>
      </c>
      <c r="BF1803" s="251">
        <f>IF(N1803="snížená",J1803,0)</f>
        <v>0</v>
      </c>
      <c r="BG1803" s="251">
        <f>IF(N1803="zákl. přenesená",J1803,0)</f>
        <v>0</v>
      </c>
      <c r="BH1803" s="251">
        <f>IF(N1803="sníž. přenesená",J1803,0)</f>
        <v>0</v>
      </c>
      <c r="BI1803" s="251">
        <f>IF(N1803="nulová",J1803,0)</f>
        <v>0</v>
      </c>
      <c r="BJ1803" s="25" t="s">
        <v>83</v>
      </c>
      <c r="BK1803" s="251">
        <f>ROUND(I1803*H1803,2)</f>
        <v>0</v>
      </c>
      <c r="BL1803" s="25" t="s">
        <v>690</v>
      </c>
      <c r="BM1803" s="25" t="s">
        <v>9142</v>
      </c>
    </row>
    <row r="1804" s="1" customFormat="1" ht="16.5" customHeight="1">
      <c r="B1804" s="47"/>
      <c r="C1804" s="298" t="s">
        <v>3529</v>
      </c>
      <c r="D1804" s="298" t="s">
        <v>841</v>
      </c>
      <c r="E1804" s="299" t="s">
        <v>9143</v>
      </c>
      <c r="F1804" s="300" t="s">
        <v>8411</v>
      </c>
      <c r="G1804" s="301" t="s">
        <v>4084</v>
      </c>
      <c r="H1804" s="302">
        <v>1</v>
      </c>
      <c r="I1804" s="303"/>
      <c r="J1804" s="304">
        <f>ROUND(I1804*H1804,2)</f>
        <v>0</v>
      </c>
      <c r="K1804" s="300" t="s">
        <v>21</v>
      </c>
      <c r="L1804" s="305"/>
      <c r="M1804" s="306" t="s">
        <v>21</v>
      </c>
      <c r="N1804" s="307" t="s">
        <v>47</v>
      </c>
      <c r="O1804" s="48"/>
      <c r="P1804" s="249">
        <f>O1804*H1804</f>
        <v>0</v>
      </c>
      <c r="Q1804" s="249">
        <v>0</v>
      </c>
      <c r="R1804" s="249">
        <f>Q1804*H1804</f>
        <v>0</v>
      </c>
      <c r="S1804" s="249">
        <v>0</v>
      </c>
      <c r="T1804" s="250">
        <f>S1804*H1804</f>
        <v>0</v>
      </c>
      <c r="AR1804" s="25" t="s">
        <v>818</v>
      </c>
      <c r="AT1804" s="25" t="s">
        <v>841</v>
      </c>
      <c r="AU1804" s="25" t="s">
        <v>394</v>
      </c>
      <c r="AY1804" s="25" t="s">
        <v>414</v>
      </c>
      <c r="BE1804" s="251">
        <f>IF(N1804="základní",J1804,0)</f>
        <v>0</v>
      </c>
      <c r="BF1804" s="251">
        <f>IF(N1804="snížená",J1804,0)</f>
        <v>0</v>
      </c>
      <c r="BG1804" s="251">
        <f>IF(N1804="zákl. přenesená",J1804,0)</f>
        <v>0</v>
      </c>
      <c r="BH1804" s="251">
        <f>IF(N1804="sníž. přenesená",J1804,0)</f>
        <v>0</v>
      </c>
      <c r="BI1804" s="251">
        <f>IF(N1804="nulová",J1804,0)</f>
        <v>0</v>
      </c>
      <c r="BJ1804" s="25" t="s">
        <v>83</v>
      </c>
      <c r="BK1804" s="251">
        <f>ROUND(I1804*H1804,2)</f>
        <v>0</v>
      </c>
      <c r="BL1804" s="25" t="s">
        <v>690</v>
      </c>
      <c r="BM1804" s="25" t="s">
        <v>9144</v>
      </c>
    </row>
    <row r="1805" s="1" customFormat="1" ht="16.5" customHeight="1">
      <c r="B1805" s="47"/>
      <c r="C1805" s="298" t="s">
        <v>3626</v>
      </c>
      <c r="D1805" s="298" t="s">
        <v>841</v>
      </c>
      <c r="E1805" s="299" t="s">
        <v>9145</v>
      </c>
      <c r="F1805" s="300" t="s">
        <v>8089</v>
      </c>
      <c r="G1805" s="301" t="s">
        <v>4084</v>
      </c>
      <c r="H1805" s="302">
        <v>6</v>
      </c>
      <c r="I1805" s="303"/>
      <c r="J1805" s="304">
        <f>ROUND(I1805*H1805,2)</f>
        <v>0</v>
      </c>
      <c r="K1805" s="300" t="s">
        <v>21</v>
      </c>
      <c r="L1805" s="305"/>
      <c r="M1805" s="306" t="s">
        <v>21</v>
      </c>
      <c r="N1805" s="307" t="s">
        <v>47</v>
      </c>
      <c r="O1805" s="48"/>
      <c r="P1805" s="249">
        <f>O1805*H1805</f>
        <v>0</v>
      </c>
      <c r="Q1805" s="249">
        <v>0</v>
      </c>
      <c r="R1805" s="249">
        <f>Q1805*H1805</f>
        <v>0</v>
      </c>
      <c r="S1805" s="249">
        <v>0</v>
      </c>
      <c r="T1805" s="250">
        <f>S1805*H1805</f>
        <v>0</v>
      </c>
      <c r="AR1805" s="25" t="s">
        <v>818</v>
      </c>
      <c r="AT1805" s="25" t="s">
        <v>841</v>
      </c>
      <c r="AU1805" s="25" t="s">
        <v>394</v>
      </c>
      <c r="AY1805" s="25" t="s">
        <v>414</v>
      </c>
      <c r="BE1805" s="251">
        <f>IF(N1805="základní",J1805,0)</f>
        <v>0</v>
      </c>
      <c r="BF1805" s="251">
        <f>IF(N1805="snížená",J1805,0)</f>
        <v>0</v>
      </c>
      <c r="BG1805" s="251">
        <f>IF(N1805="zákl. přenesená",J1805,0)</f>
        <v>0</v>
      </c>
      <c r="BH1805" s="251">
        <f>IF(N1805="sníž. přenesená",J1805,0)</f>
        <v>0</v>
      </c>
      <c r="BI1805" s="251">
        <f>IF(N1805="nulová",J1805,0)</f>
        <v>0</v>
      </c>
      <c r="BJ1805" s="25" t="s">
        <v>83</v>
      </c>
      <c r="BK1805" s="251">
        <f>ROUND(I1805*H1805,2)</f>
        <v>0</v>
      </c>
      <c r="BL1805" s="25" t="s">
        <v>690</v>
      </c>
      <c r="BM1805" s="25" t="s">
        <v>9146</v>
      </c>
    </row>
    <row r="1806" s="1" customFormat="1" ht="16.5" customHeight="1">
      <c r="B1806" s="47"/>
      <c r="C1806" s="298" t="s">
        <v>3676</v>
      </c>
      <c r="D1806" s="298" t="s">
        <v>841</v>
      </c>
      <c r="E1806" s="299" t="s">
        <v>9147</v>
      </c>
      <c r="F1806" s="300" t="s">
        <v>8855</v>
      </c>
      <c r="G1806" s="301" t="s">
        <v>4084</v>
      </c>
      <c r="H1806" s="302">
        <v>6</v>
      </c>
      <c r="I1806" s="303"/>
      <c r="J1806" s="304">
        <f>ROUND(I1806*H1806,2)</f>
        <v>0</v>
      </c>
      <c r="K1806" s="300" t="s">
        <v>21</v>
      </c>
      <c r="L1806" s="305"/>
      <c r="M1806" s="306" t="s">
        <v>21</v>
      </c>
      <c r="N1806" s="307" t="s">
        <v>47</v>
      </c>
      <c r="O1806" s="48"/>
      <c r="P1806" s="249">
        <f>O1806*H1806</f>
        <v>0</v>
      </c>
      <c r="Q1806" s="249">
        <v>0</v>
      </c>
      <c r="R1806" s="249">
        <f>Q1806*H1806</f>
        <v>0</v>
      </c>
      <c r="S1806" s="249">
        <v>0</v>
      </c>
      <c r="T1806" s="250">
        <f>S1806*H1806</f>
        <v>0</v>
      </c>
      <c r="AR1806" s="25" t="s">
        <v>818</v>
      </c>
      <c r="AT1806" s="25" t="s">
        <v>841</v>
      </c>
      <c r="AU1806" s="25" t="s">
        <v>394</v>
      </c>
      <c r="AY1806" s="25" t="s">
        <v>414</v>
      </c>
      <c r="BE1806" s="251">
        <f>IF(N1806="základní",J1806,0)</f>
        <v>0</v>
      </c>
      <c r="BF1806" s="251">
        <f>IF(N1806="snížená",J1806,0)</f>
        <v>0</v>
      </c>
      <c r="BG1806" s="251">
        <f>IF(N1806="zákl. přenesená",J1806,0)</f>
        <v>0</v>
      </c>
      <c r="BH1806" s="251">
        <f>IF(N1806="sníž. přenesená",J1806,0)</f>
        <v>0</v>
      </c>
      <c r="BI1806" s="251">
        <f>IF(N1806="nulová",J1806,0)</f>
        <v>0</v>
      </c>
      <c r="BJ1806" s="25" t="s">
        <v>83</v>
      </c>
      <c r="BK1806" s="251">
        <f>ROUND(I1806*H1806,2)</f>
        <v>0</v>
      </c>
      <c r="BL1806" s="25" t="s">
        <v>690</v>
      </c>
      <c r="BM1806" s="25" t="s">
        <v>9148</v>
      </c>
    </row>
    <row r="1807" s="1" customFormat="1" ht="16.5" customHeight="1">
      <c r="B1807" s="47"/>
      <c r="C1807" s="298" t="s">
        <v>9149</v>
      </c>
      <c r="D1807" s="298" t="s">
        <v>841</v>
      </c>
      <c r="E1807" s="299" t="s">
        <v>9150</v>
      </c>
      <c r="F1807" s="300" t="s">
        <v>9151</v>
      </c>
      <c r="G1807" s="301" t="s">
        <v>4084</v>
      </c>
      <c r="H1807" s="302">
        <v>104</v>
      </c>
      <c r="I1807" s="303"/>
      <c r="J1807" s="304">
        <f>ROUND(I1807*H1807,2)</f>
        <v>0</v>
      </c>
      <c r="K1807" s="300" t="s">
        <v>21</v>
      </c>
      <c r="L1807" s="305"/>
      <c r="M1807" s="306" t="s">
        <v>21</v>
      </c>
      <c r="N1807" s="307" t="s">
        <v>47</v>
      </c>
      <c r="O1807" s="48"/>
      <c r="P1807" s="249">
        <f>O1807*H1807</f>
        <v>0</v>
      </c>
      <c r="Q1807" s="249">
        <v>0</v>
      </c>
      <c r="R1807" s="249">
        <f>Q1807*H1807</f>
        <v>0</v>
      </c>
      <c r="S1807" s="249">
        <v>0</v>
      </c>
      <c r="T1807" s="250">
        <f>S1807*H1807</f>
        <v>0</v>
      </c>
      <c r="AR1807" s="25" t="s">
        <v>818</v>
      </c>
      <c r="AT1807" s="25" t="s">
        <v>841</v>
      </c>
      <c r="AU1807" s="25" t="s">
        <v>394</v>
      </c>
      <c r="AY1807" s="25" t="s">
        <v>414</v>
      </c>
      <c r="BE1807" s="251">
        <f>IF(N1807="základní",J1807,0)</f>
        <v>0</v>
      </c>
      <c r="BF1807" s="251">
        <f>IF(N1807="snížená",J1807,0)</f>
        <v>0</v>
      </c>
      <c r="BG1807" s="251">
        <f>IF(N1807="zákl. přenesená",J1807,0)</f>
        <v>0</v>
      </c>
      <c r="BH1807" s="251">
        <f>IF(N1807="sníž. přenesená",J1807,0)</f>
        <v>0</v>
      </c>
      <c r="BI1807" s="251">
        <f>IF(N1807="nulová",J1807,0)</f>
        <v>0</v>
      </c>
      <c r="BJ1807" s="25" t="s">
        <v>83</v>
      </c>
      <c r="BK1807" s="251">
        <f>ROUND(I1807*H1807,2)</f>
        <v>0</v>
      </c>
      <c r="BL1807" s="25" t="s">
        <v>690</v>
      </c>
      <c r="BM1807" s="25" t="s">
        <v>9152</v>
      </c>
    </row>
    <row r="1808" s="11" customFormat="1" ht="22.32" customHeight="1">
      <c r="B1808" s="224"/>
      <c r="C1808" s="225"/>
      <c r="D1808" s="226" t="s">
        <v>75</v>
      </c>
      <c r="E1808" s="238" t="s">
        <v>9153</v>
      </c>
      <c r="F1808" s="238" t="s">
        <v>9154</v>
      </c>
      <c r="G1808" s="225"/>
      <c r="H1808" s="225"/>
      <c r="I1808" s="228"/>
      <c r="J1808" s="239">
        <f>BK1808</f>
        <v>0</v>
      </c>
      <c r="K1808" s="225"/>
      <c r="L1808" s="230"/>
      <c r="M1808" s="231"/>
      <c r="N1808" s="232"/>
      <c r="O1808" s="232"/>
      <c r="P1808" s="233">
        <f>SUM(P1809:P1829)</f>
        <v>0</v>
      </c>
      <c r="Q1808" s="232"/>
      <c r="R1808" s="233">
        <f>SUM(R1809:R1829)</f>
        <v>0</v>
      </c>
      <c r="S1808" s="232"/>
      <c r="T1808" s="234">
        <f>SUM(T1809:T1829)</f>
        <v>0</v>
      </c>
      <c r="AR1808" s="235" t="s">
        <v>86</v>
      </c>
      <c r="AT1808" s="236" t="s">
        <v>75</v>
      </c>
      <c r="AU1808" s="236" t="s">
        <v>86</v>
      </c>
      <c r="AY1808" s="235" t="s">
        <v>414</v>
      </c>
      <c r="BK1808" s="237">
        <f>SUM(BK1809:BK1829)</f>
        <v>0</v>
      </c>
    </row>
    <row r="1809" s="1" customFormat="1" ht="25.5" customHeight="1">
      <c r="B1809" s="47"/>
      <c r="C1809" s="298" t="s">
        <v>3683</v>
      </c>
      <c r="D1809" s="298" t="s">
        <v>841</v>
      </c>
      <c r="E1809" s="299" t="s">
        <v>9155</v>
      </c>
      <c r="F1809" s="300" t="s">
        <v>9156</v>
      </c>
      <c r="G1809" s="301" t="s">
        <v>4084</v>
      </c>
      <c r="H1809" s="302">
        <v>1</v>
      </c>
      <c r="I1809" s="303"/>
      <c r="J1809" s="304">
        <f>ROUND(I1809*H1809,2)</f>
        <v>0</v>
      </c>
      <c r="K1809" s="300" t="s">
        <v>21</v>
      </c>
      <c r="L1809" s="305"/>
      <c r="M1809" s="306" t="s">
        <v>21</v>
      </c>
      <c r="N1809" s="307" t="s">
        <v>47</v>
      </c>
      <c r="O1809" s="48"/>
      <c r="P1809" s="249">
        <f>O1809*H1809</f>
        <v>0</v>
      </c>
      <c r="Q1809" s="249">
        <v>0</v>
      </c>
      <c r="R1809" s="249">
        <f>Q1809*H1809</f>
        <v>0</v>
      </c>
      <c r="S1809" s="249">
        <v>0</v>
      </c>
      <c r="T1809" s="250">
        <f>S1809*H1809</f>
        <v>0</v>
      </c>
      <c r="AR1809" s="25" t="s">
        <v>818</v>
      </c>
      <c r="AT1809" s="25" t="s">
        <v>841</v>
      </c>
      <c r="AU1809" s="25" t="s">
        <v>394</v>
      </c>
      <c r="AY1809" s="25" t="s">
        <v>414</v>
      </c>
      <c r="BE1809" s="251">
        <f>IF(N1809="základní",J1809,0)</f>
        <v>0</v>
      </c>
      <c r="BF1809" s="251">
        <f>IF(N1809="snížená",J1809,0)</f>
        <v>0</v>
      </c>
      <c r="BG1809" s="251">
        <f>IF(N1809="zákl. přenesená",J1809,0)</f>
        <v>0</v>
      </c>
      <c r="BH1809" s="251">
        <f>IF(N1809="sníž. přenesená",J1809,0)</f>
        <v>0</v>
      </c>
      <c r="BI1809" s="251">
        <f>IF(N1809="nulová",J1809,0)</f>
        <v>0</v>
      </c>
      <c r="BJ1809" s="25" t="s">
        <v>83</v>
      </c>
      <c r="BK1809" s="251">
        <f>ROUND(I1809*H1809,2)</f>
        <v>0</v>
      </c>
      <c r="BL1809" s="25" t="s">
        <v>690</v>
      </c>
      <c r="BM1809" s="25" t="s">
        <v>9157</v>
      </c>
    </row>
    <row r="1810" s="1" customFormat="1" ht="16.5" customHeight="1">
      <c r="B1810" s="47"/>
      <c r="C1810" s="298" t="s">
        <v>3705</v>
      </c>
      <c r="D1810" s="298" t="s">
        <v>841</v>
      </c>
      <c r="E1810" s="299" t="s">
        <v>9158</v>
      </c>
      <c r="F1810" s="300" t="s">
        <v>7971</v>
      </c>
      <c r="G1810" s="301" t="s">
        <v>4084</v>
      </c>
      <c r="H1810" s="302">
        <v>1</v>
      </c>
      <c r="I1810" s="303"/>
      <c r="J1810" s="304">
        <f>ROUND(I1810*H1810,2)</f>
        <v>0</v>
      </c>
      <c r="K1810" s="300" t="s">
        <v>21</v>
      </c>
      <c r="L1810" s="305"/>
      <c r="M1810" s="306" t="s">
        <v>21</v>
      </c>
      <c r="N1810" s="307" t="s">
        <v>47</v>
      </c>
      <c r="O1810" s="48"/>
      <c r="P1810" s="249">
        <f>O1810*H1810</f>
        <v>0</v>
      </c>
      <c r="Q1810" s="249">
        <v>0</v>
      </c>
      <c r="R1810" s="249">
        <f>Q1810*H1810</f>
        <v>0</v>
      </c>
      <c r="S1810" s="249">
        <v>0</v>
      </c>
      <c r="T1810" s="250">
        <f>S1810*H1810</f>
        <v>0</v>
      </c>
      <c r="AR1810" s="25" t="s">
        <v>818</v>
      </c>
      <c r="AT1810" s="25" t="s">
        <v>841</v>
      </c>
      <c r="AU1810" s="25" t="s">
        <v>394</v>
      </c>
      <c r="AY1810" s="25" t="s">
        <v>414</v>
      </c>
      <c r="BE1810" s="251">
        <f>IF(N1810="základní",J1810,0)</f>
        <v>0</v>
      </c>
      <c r="BF1810" s="251">
        <f>IF(N1810="snížená",J1810,0)</f>
        <v>0</v>
      </c>
      <c r="BG1810" s="251">
        <f>IF(N1810="zákl. přenesená",J1810,0)</f>
        <v>0</v>
      </c>
      <c r="BH1810" s="251">
        <f>IF(N1810="sníž. přenesená",J1810,0)</f>
        <v>0</v>
      </c>
      <c r="BI1810" s="251">
        <f>IF(N1810="nulová",J1810,0)</f>
        <v>0</v>
      </c>
      <c r="BJ1810" s="25" t="s">
        <v>83</v>
      </c>
      <c r="BK1810" s="251">
        <f>ROUND(I1810*H1810,2)</f>
        <v>0</v>
      </c>
      <c r="BL1810" s="25" t="s">
        <v>690</v>
      </c>
      <c r="BM1810" s="25" t="s">
        <v>9159</v>
      </c>
    </row>
    <row r="1811" s="1" customFormat="1" ht="16.5" customHeight="1">
      <c r="B1811" s="47"/>
      <c r="C1811" s="298" t="s">
        <v>9160</v>
      </c>
      <c r="D1811" s="298" t="s">
        <v>841</v>
      </c>
      <c r="E1811" s="299" t="s">
        <v>9161</v>
      </c>
      <c r="F1811" s="300" t="s">
        <v>7974</v>
      </c>
      <c r="G1811" s="301" t="s">
        <v>4084</v>
      </c>
      <c r="H1811" s="302">
        <v>1</v>
      </c>
      <c r="I1811" s="303"/>
      <c r="J1811" s="304">
        <f>ROUND(I1811*H1811,2)</f>
        <v>0</v>
      </c>
      <c r="K1811" s="300" t="s">
        <v>21</v>
      </c>
      <c r="L1811" s="305"/>
      <c r="M1811" s="306" t="s">
        <v>21</v>
      </c>
      <c r="N1811" s="307" t="s">
        <v>47</v>
      </c>
      <c r="O1811" s="48"/>
      <c r="P1811" s="249">
        <f>O1811*H1811</f>
        <v>0</v>
      </c>
      <c r="Q1811" s="249">
        <v>0</v>
      </c>
      <c r="R1811" s="249">
        <f>Q1811*H1811</f>
        <v>0</v>
      </c>
      <c r="S1811" s="249">
        <v>0</v>
      </c>
      <c r="T1811" s="250">
        <f>S1811*H1811</f>
        <v>0</v>
      </c>
      <c r="AR1811" s="25" t="s">
        <v>818</v>
      </c>
      <c r="AT1811" s="25" t="s">
        <v>841</v>
      </c>
      <c r="AU1811" s="25" t="s">
        <v>394</v>
      </c>
      <c r="AY1811" s="25" t="s">
        <v>414</v>
      </c>
      <c r="BE1811" s="251">
        <f>IF(N1811="základní",J1811,0)</f>
        <v>0</v>
      </c>
      <c r="BF1811" s="251">
        <f>IF(N1811="snížená",J1811,0)</f>
        <v>0</v>
      </c>
      <c r="BG1811" s="251">
        <f>IF(N1811="zákl. přenesená",J1811,0)</f>
        <v>0</v>
      </c>
      <c r="BH1811" s="251">
        <f>IF(N1811="sníž. přenesená",J1811,0)</f>
        <v>0</v>
      </c>
      <c r="BI1811" s="251">
        <f>IF(N1811="nulová",J1811,0)</f>
        <v>0</v>
      </c>
      <c r="BJ1811" s="25" t="s">
        <v>83</v>
      </c>
      <c r="BK1811" s="251">
        <f>ROUND(I1811*H1811,2)</f>
        <v>0</v>
      </c>
      <c r="BL1811" s="25" t="s">
        <v>690</v>
      </c>
      <c r="BM1811" s="25" t="s">
        <v>9162</v>
      </c>
    </row>
    <row r="1812" s="1" customFormat="1" ht="16.5" customHeight="1">
      <c r="B1812" s="47"/>
      <c r="C1812" s="298" t="s">
        <v>9163</v>
      </c>
      <c r="D1812" s="298" t="s">
        <v>841</v>
      </c>
      <c r="E1812" s="299" t="s">
        <v>9164</v>
      </c>
      <c r="F1812" s="300" t="s">
        <v>7977</v>
      </c>
      <c r="G1812" s="301" t="s">
        <v>4084</v>
      </c>
      <c r="H1812" s="302">
        <v>1</v>
      </c>
      <c r="I1812" s="303"/>
      <c r="J1812" s="304">
        <f>ROUND(I1812*H1812,2)</f>
        <v>0</v>
      </c>
      <c r="K1812" s="300" t="s">
        <v>21</v>
      </c>
      <c r="L1812" s="305"/>
      <c r="M1812" s="306" t="s">
        <v>21</v>
      </c>
      <c r="N1812" s="307" t="s">
        <v>47</v>
      </c>
      <c r="O1812" s="48"/>
      <c r="P1812" s="249">
        <f>O1812*H1812</f>
        <v>0</v>
      </c>
      <c r="Q1812" s="249">
        <v>0</v>
      </c>
      <c r="R1812" s="249">
        <f>Q1812*H1812</f>
        <v>0</v>
      </c>
      <c r="S1812" s="249">
        <v>0</v>
      </c>
      <c r="T1812" s="250">
        <f>S1812*H1812</f>
        <v>0</v>
      </c>
      <c r="AR1812" s="25" t="s">
        <v>818</v>
      </c>
      <c r="AT1812" s="25" t="s">
        <v>841</v>
      </c>
      <c r="AU1812" s="25" t="s">
        <v>394</v>
      </c>
      <c r="AY1812" s="25" t="s">
        <v>414</v>
      </c>
      <c r="BE1812" s="251">
        <f>IF(N1812="základní",J1812,0)</f>
        <v>0</v>
      </c>
      <c r="BF1812" s="251">
        <f>IF(N1812="snížená",J1812,0)</f>
        <v>0</v>
      </c>
      <c r="BG1812" s="251">
        <f>IF(N1812="zákl. přenesená",J1812,0)</f>
        <v>0</v>
      </c>
      <c r="BH1812" s="251">
        <f>IF(N1812="sníž. přenesená",J1812,0)</f>
        <v>0</v>
      </c>
      <c r="BI1812" s="251">
        <f>IF(N1812="nulová",J1812,0)</f>
        <v>0</v>
      </c>
      <c r="BJ1812" s="25" t="s">
        <v>83</v>
      </c>
      <c r="BK1812" s="251">
        <f>ROUND(I1812*H1812,2)</f>
        <v>0</v>
      </c>
      <c r="BL1812" s="25" t="s">
        <v>690</v>
      </c>
      <c r="BM1812" s="25" t="s">
        <v>9165</v>
      </c>
    </row>
    <row r="1813" s="1" customFormat="1" ht="16.5" customHeight="1">
      <c r="B1813" s="47"/>
      <c r="C1813" s="298" t="s">
        <v>9166</v>
      </c>
      <c r="D1813" s="298" t="s">
        <v>841</v>
      </c>
      <c r="E1813" s="299" t="s">
        <v>9167</v>
      </c>
      <c r="F1813" s="300" t="s">
        <v>8124</v>
      </c>
      <c r="G1813" s="301" t="s">
        <v>4084</v>
      </c>
      <c r="H1813" s="302">
        <v>1</v>
      </c>
      <c r="I1813" s="303"/>
      <c r="J1813" s="304">
        <f>ROUND(I1813*H1813,2)</f>
        <v>0</v>
      </c>
      <c r="K1813" s="300" t="s">
        <v>21</v>
      </c>
      <c r="L1813" s="305"/>
      <c r="M1813" s="306" t="s">
        <v>21</v>
      </c>
      <c r="N1813" s="307" t="s">
        <v>47</v>
      </c>
      <c r="O1813" s="48"/>
      <c r="P1813" s="249">
        <f>O1813*H1813</f>
        <v>0</v>
      </c>
      <c r="Q1813" s="249">
        <v>0</v>
      </c>
      <c r="R1813" s="249">
        <f>Q1813*H1813</f>
        <v>0</v>
      </c>
      <c r="S1813" s="249">
        <v>0</v>
      </c>
      <c r="T1813" s="250">
        <f>S1813*H1813</f>
        <v>0</v>
      </c>
      <c r="AR1813" s="25" t="s">
        <v>818</v>
      </c>
      <c r="AT1813" s="25" t="s">
        <v>841</v>
      </c>
      <c r="AU1813" s="25" t="s">
        <v>394</v>
      </c>
      <c r="AY1813" s="25" t="s">
        <v>414</v>
      </c>
      <c r="BE1813" s="251">
        <f>IF(N1813="základní",J1813,0)</f>
        <v>0</v>
      </c>
      <c r="BF1813" s="251">
        <f>IF(N1813="snížená",J1813,0)</f>
        <v>0</v>
      </c>
      <c r="BG1813" s="251">
        <f>IF(N1813="zákl. přenesená",J1813,0)</f>
        <v>0</v>
      </c>
      <c r="BH1813" s="251">
        <f>IF(N1813="sníž. přenesená",J1813,0)</f>
        <v>0</v>
      </c>
      <c r="BI1813" s="251">
        <f>IF(N1813="nulová",J1813,0)</f>
        <v>0</v>
      </c>
      <c r="BJ1813" s="25" t="s">
        <v>83</v>
      </c>
      <c r="BK1813" s="251">
        <f>ROUND(I1813*H1813,2)</f>
        <v>0</v>
      </c>
      <c r="BL1813" s="25" t="s">
        <v>690</v>
      </c>
      <c r="BM1813" s="25" t="s">
        <v>9168</v>
      </c>
    </row>
    <row r="1814" s="1" customFormat="1" ht="16.5" customHeight="1">
      <c r="B1814" s="47"/>
      <c r="C1814" s="298" t="s">
        <v>9169</v>
      </c>
      <c r="D1814" s="298" t="s">
        <v>841</v>
      </c>
      <c r="E1814" s="299" t="s">
        <v>9170</v>
      </c>
      <c r="F1814" s="300" t="s">
        <v>8136</v>
      </c>
      <c r="G1814" s="301" t="s">
        <v>4084</v>
      </c>
      <c r="H1814" s="302">
        <v>8</v>
      </c>
      <c r="I1814" s="303"/>
      <c r="J1814" s="304">
        <f>ROUND(I1814*H1814,2)</f>
        <v>0</v>
      </c>
      <c r="K1814" s="300" t="s">
        <v>21</v>
      </c>
      <c r="L1814" s="305"/>
      <c r="M1814" s="306" t="s">
        <v>21</v>
      </c>
      <c r="N1814" s="307" t="s">
        <v>47</v>
      </c>
      <c r="O1814" s="48"/>
      <c r="P1814" s="249">
        <f>O1814*H1814</f>
        <v>0</v>
      </c>
      <c r="Q1814" s="249">
        <v>0</v>
      </c>
      <c r="R1814" s="249">
        <f>Q1814*H1814</f>
        <v>0</v>
      </c>
      <c r="S1814" s="249">
        <v>0</v>
      </c>
      <c r="T1814" s="250">
        <f>S1814*H1814</f>
        <v>0</v>
      </c>
      <c r="AR1814" s="25" t="s">
        <v>818</v>
      </c>
      <c r="AT1814" s="25" t="s">
        <v>841</v>
      </c>
      <c r="AU1814" s="25" t="s">
        <v>394</v>
      </c>
      <c r="AY1814" s="25" t="s">
        <v>414</v>
      </c>
      <c r="BE1814" s="251">
        <f>IF(N1814="základní",J1814,0)</f>
        <v>0</v>
      </c>
      <c r="BF1814" s="251">
        <f>IF(N1814="snížená",J1814,0)</f>
        <v>0</v>
      </c>
      <c r="BG1814" s="251">
        <f>IF(N1814="zákl. přenesená",J1814,0)</f>
        <v>0</v>
      </c>
      <c r="BH1814" s="251">
        <f>IF(N1814="sníž. přenesená",J1814,0)</f>
        <v>0</v>
      </c>
      <c r="BI1814" s="251">
        <f>IF(N1814="nulová",J1814,0)</f>
        <v>0</v>
      </c>
      <c r="BJ1814" s="25" t="s">
        <v>83</v>
      </c>
      <c r="BK1814" s="251">
        <f>ROUND(I1814*H1814,2)</f>
        <v>0</v>
      </c>
      <c r="BL1814" s="25" t="s">
        <v>690</v>
      </c>
      <c r="BM1814" s="25" t="s">
        <v>9171</v>
      </c>
    </row>
    <row r="1815" s="1" customFormat="1" ht="16.5" customHeight="1">
      <c r="B1815" s="47"/>
      <c r="C1815" s="298" t="s">
        <v>3800</v>
      </c>
      <c r="D1815" s="298" t="s">
        <v>841</v>
      </c>
      <c r="E1815" s="299" t="s">
        <v>9172</v>
      </c>
      <c r="F1815" s="300" t="s">
        <v>8139</v>
      </c>
      <c r="G1815" s="301" t="s">
        <v>4084</v>
      </c>
      <c r="H1815" s="302">
        <v>3</v>
      </c>
      <c r="I1815" s="303"/>
      <c r="J1815" s="304">
        <f>ROUND(I1815*H1815,2)</f>
        <v>0</v>
      </c>
      <c r="K1815" s="300" t="s">
        <v>21</v>
      </c>
      <c r="L1815" s="305"/>
      <c r="M1815" s="306" t="s">
        <v>21</v>
      </c>
      <c r="N1815" s="307" t="s">
        <v>47</v>
      </c>
      <c r="O1815" s="48"/>
      <c r="P1815" s="249">
        <f>O1815*H1815</f>
        <v>0</v>
      </c>
      <c r="Q1815" s="249">
        <v>0</v>
      </c>
      <c r="R1815" s="249">
        <f>Q1815*H1815</f>
        <v>0</v>
      </c>
      <c r="S1815" s="249">
        <v>0</v>
      </c>
      <c r="T1815" s="250">
        <f>S1815*H1815</f>
        <v>0</v>
      </c>
      <c r="AR1815" s="25" t="s">
        <v>818</v>
      </c>
      <c r="AT1815" s="25" t="s">
        <v>841</v>
      </c>
      <c r="AU1815" s="25" t="s">
        <v>394</v>
      </c>
      <c r="AY1815" s="25" t="s">
        <v>414</v>
      </c>
      <c r="BE1815" s="251">
        <f>IF(N1815="základní",J1815,0)</f>
        <v>0</v>
      </c>
      <c r="BF1815" s="251">
        <f>IF(N1815="snížená",J1815,0)</f>
        <v>0</v>
      </c>
      <c r="BG1815" s="251">
        <f>IF(N1815="zákl. přenesená",J1815,0)</f>
        <v>0</v>
      </c>
      <c r="BH1815" s="251">
        <f>IF(N1815="sníž. přenesená",J1815,0)</f>
        <v>0</v>
      </c>
      <c r="BI1815" s="251">
        <f>IF(N1815="nulová",J1815,0)</f>
        <v>0</v>
      </c>
      <c r="BJ1815" s="25" t="s">
        <v>83</v>
      </c>
      <c r="BK1815" s="251">
        <f>ROUND(I1815*H1815,2)</f>
        <v>0</v>
      </c>
      <c r="BL1815" s="25" t="s">
        <v>690</v>
      </c>
      <c r="BM1815" s="25" t="s">
        <v>9173</v>
      </c>
    </row>
    <row r="1816" s="1" customFormat="1" ht="16.5" customHeight="1">
      <c r="B1816" s="47"/>
      <c r="C1816" s="298" t="s">
        <v>9174</v>
      </c>
      <c r="D1816" s="298" t="s">
        <v>841</v>
      </c>
      <c r="E1816" s="299" t="s">
        <v>9175</v>
      </c>
      <c r="F1816" s="300" t="s">
        <v>8639</v>
      </c>
      <c r="G1816" s="301" t="s">
        <v>4084</v>
      </c>
      <c r="H1816" s="302">
        <v>1</v>
      </c>
      <c r="I1816" s="303"/>
      <c r="J1816" s="304">
        <f>ROUND(I1816*H1816,2)</f>
        <v>0</v>
      </c>
      <c r="K1816" s="300" t="s">
        <v>21</v>
      </c>
      <c r="L1816" s="305"/>
      <c r="M1816" s="306" t="s">
        <v>21</v>
      </c>
      <c r="N1816" s="307" t="s">
        <v>47</v>
      </c>
      <c r="O1816" s="48"/>
      <c r="P1816" s="249">
        <f>O1816*H1816</f>
        <v>0</v>
      </c>
      <c r="Q1816" s="249">
        <v>0</v>
      </c>
      <c r="R1816" s="249">
        <f>Q1816*H1816</f>
        <v>0</v>
      </c>
      <c r="S1816" s="249">
        <v>0</v>
      </c>
      <c r="T1816" s="250">
        <f>S1816*H1816</f>
        <v>0</v>
      </c>
      <c r="AR1816" s="25" t="s">
        <v>818</v>
      </c>
      <c r="AT1816" s="25" t="s">
        <v>841</v>
      </c>
      <c r="AU1816" s="25" t="s">
        <v>394</v>
      </c>
      <c r="AY1816" s="25" t="s">
        <v>414</v>
      </c>
      <c r="BE1816" s="251">
        <f>IF(N1816="základní",J1816,0)</f>
        <v>0</v>
      </c>
      <c r="BF1816" s="251">
        <f>IF(N1816="snížená",J1816,0)</f>
        <v>0</v>
      </c>
      <c r="BG1816" s="251">
        <f>IF(N1816="zákl. přenesená",J1816,0)</f>
        <v>0</v>
      </c>
      <c r="BH1816" s="251">
        <f>IF(N1816="sníž. přenesená",J1816,0)</f>
        <v>0</v>
      </c>
      <c r="BI1816" s="251">
        <f>IF(N1816="nulová",J1816,0)</f>
        <v>0</v>
      </c>
      <c r="BJ1816" s="25" t="s">
        <v>83</v>
      </c>
      <c r="BK1816" s="251">
        <f>ROUND(I1816*H1816,2)</f>
        <v>0</v>
      </c>
      <c r="BL1816" s="25" t="s">
        <v>690</v>
      </c>
      <c r="BM1816" s="25" t="s">
        <v>9176</v>
      </c>
    </row>
    <row r="1817" s="1" customFormat="1" ht="16.5" customHeight="1">
      <c r="B1817" s="47"/>
      <c r="C1817" s="298" t="s">
        <v>3944</v>
      </c>
      <c r="D1817" s="298" t="s">
        <v>841</v>
      </c>
      <c r="E1817" s="299" t="s">
        <v>9177</v>
      </c>
      <c r="F1817" s="300" t="s">
        <v>9178</v>
      </c>
      <c r="G1817" s="301" t="s">
        <v>4084</v>
      </c>
      <c r="H1817" s="302">
        <v>1</v>
      </c>
      <c r="I1817" s="303"/>
      <c r="J1817" s="304">
        <f>ROUND(I1817*H1817,2)</f>
        <v>0</v>
      </c>
      <c r="K1817" s="300" t="s">
        <v>21</v>
      </c>
      <c r="L1817" s="305"/>
      <c r="M1817" s="306" t="s">
        <v>21</v>
      </c>
      <c r="N1817" s="307" t="s">
        <v>47</v>
      </c>
      <c r="O1817" s="48"/>
      <c r="P1817" s="249">
        <f>O1817*H1817</f>
        <v>0</v>
      </c>
      <c r="Q1817" s="249">
        <v>0</v>
      </c>
      <c r="R1817" s="249">
        <f>Q1817*H1817</f>
        <v>0</v>
      </c>
      <c r="S1817" s="249">
        <v>0</v>
      </c>
      <c r="T1817" s="250">
        <f>S1817*H1817</f>
        <v>0</v>
      </c>
      <c r="AR1817" s="25" t="s">
        <v>818</v>
      </c>
      <c r="AT1817" s="25" t="s">
        <v>841</v>
      </c>
      <c r="AU1817" s="25" t="s">
        <v>394</v>
      </c>
      <c r="AY1817" s="25" t="s">
        <v>414</v>
      </c>
      <c r="BE1817" s="251">
        <f>IF(N1817="základní",J1817,0)</f>
        <v>0</v>
      </c>
      <c r="BF1817" s="251">
        <f>IF(N1817="snížená",J1817,0)</f>
        <v>0</v>
      </c>
      <c r="BG1817" s="251">
        <f>IF(N1817="zákl. přenesená",J1817,0)</f>
        <v>0</v>
      </c>
      <c r="BH1817" s="251">
        <f>IF(N1817="sníž. přenesená",J1817,0)</f>
        <v>0</v>
      </c>
      <c r="BI1817" s="251">
        <f>IF(N1817="nulová",J1817,0)</f>
        <v>0</v>
      </c>
      <c r="BJ1817" s="25" t="s">
        <v>83</v>
      </c>
      <c r="BK1817" s="251">
        <f>ROUND(I1817*H1817,2)</f>
        <v>0</v>
      </c>
      <c r="BL1817" s="25" t="s">
        <v>690</v>
      </c>
      <c r="BM1817" s="25" t="s">
        <v>9179</v>
      </c>
    </row>
    <row r="1818" s="1" customFormat="1" ht="16.5" customHeight="1">
      <c r="B1818" s="47"/>
      <c r="C1818" s="298" t="s">
        <v>3967</v>
      </c>
      <c r="D1818" s="298" t="s">
        <v>841</v>
      </c>
      <c r="E1818" s="299" t="s">
        <v>9180</v>
      </c>
      <c r="F1818" s="300" t="s">
        <v>9181</v>
      </c>
      <c r="G1818" s="301" t="s">
        <v>4084</v>
      </c>
      <c r="H1818" s="302">
        <v>1</v>
      </c>
      <c r="I1818" s="303"/>
      <c r="J1818" s="304">
        <f>ROUND(I1818*H1818,2)</f>
        <v>0</v>
      </c>
      <c r="K1818" s="300" t="s">
        <v>21</v>
      </c>
      <c r="L1818" s="305"/>
      <c r="M1818" s="306" t="s">
        <v>21</v>
      </c>
      <c r="N1818" s="307" t="s">
        <v>47</v>
      </c>
      <c r="O1818" s="48"/>
      <c r="P1818" s="249">
        <f>O1818*H1818</f>
        <v>0</v>
      </c>
      <c r="Q1818" s="249">
        <v>0</v>
      </c>
      <c r="R1818" s="249">
        <f>Q1818*H1818</f>
        <v>0</v>
      </c>
      <c r="S1818" s="249">
        <v>0</v>
      </c>
      <c r="T1818" s="250">
        <f>S1818*H1818</f>
        <v>0</v>
      </c>
      <c r="AR1818" s="25" t="s">
        <v>818</v>
      </c>
      <c r="AT1818" s="25" t="s">
        <v>841</v>
      </c>
      <c r="AU1818" s="25" t="s">
        <v>394</v>
      </c>
      <c r="AY1818" s="25" t="s">
        <v>414</v>
      </c>
      <c r="BE1818" s="251">
        <f>IF(N1818="základní",J1818,0)</f>
        <v>0</v>
      </c>
      <c r="BF1818" s="251">
        <f>IF(N1818="snížená",J1818,0)</f>
        <v>0</v>
      </c>
      <c r="BG1818" s="251">
        <f>IF(N1818="zákl. přenesená",J1818,0)</f>
        <v>0</v>
      </c>
      <c r="BH1818" s="251">
        <f>IF(N1818="sníž. přenesená",J1818,0)</f>
        <v>0</v>
      </c>
      <c r="BI1818" s="251">
        <f>IF(N1818="nulová",J1818,0)</f>
        <v>0</v>
      </c>
      <c r="BJ1818" s="25" t="s">
        <v>83</v>
      </c>
      <c r="BK1818" s="251">
        <f>ROUND(I1818*H1818,2)</f>
        <v>0</v>
      </c>
      <c r="BL1818" s="25" t="s">
        <v>690</v>
      </c>
      <c r="BM1818" s="25" t="s">
        <v>9182</v>
      </c>
    </row>
    <row r="1819" s="1" customFormat="1" ht="16.5" customHeight="1">
      <c r="B1819" s="47"/>
      <c r="C1819" s="298" t="s">
        <v>9183</v>
      </c>
      <c r="D1819" s="298" t="s">
        <v>841</v>
      </c>
      <c r="E1819" s="299" t="s">
        <v>9184</v>
      </c>
      <c r="F1819" s="300" t="s">
        <v>9185</v>
      </c>
      <c r="G1819" s="301" t="s">
        <v>4084</v>
      </c>
      <c r="H1819" s="302">
        <v>2</v>
      </c>
      <c r="I1819" s="303"/>
      <c r="J1819" s="304">
        <f>ROUND(I1819*H1819,2)</f>
        <v>0</v>
      </c>
      <c r="K1819" s="300" t="s">
        <v>21</v>
      </c>
      <c r="L1819" s="305"/>
      <c r="M1819" s="306" t="s">
        <v>21</v>
      </c>
      <c r="N1819" s="307" t="s">
        <v>47</v>
      </c>
      <c r="O1819" s="48"/>
      <c r="P1819" s="249">
        <f>O1819*H1819</f>
        <v>0</v>
      </c>
      <c r="Q1819" s="249">
        <v>0</v>
      </c>
      <c r="R1819" s="249">
        <f>Q1819*H1819</f>
        <v>0</v>
      </c>
      <c r="S1819" s="249">
        <v>0</v>
      </c>
      <c r="T1819" s="250">
        <f>S1819*H1819</f>
        <v>0</v>
      </c>
      <c r="AR1819" s="25" t="s">
        <v>818</v>
      </c>
      <c r="AT1819" s="25" t="s">
        <v>841</v>
      </c>
      <c r="AU1819" s="25" t="s">
        <v>394</v>
      </c>
      <c r="AY1819" s="25" t="s">
        <v>414</v>
      </c>
      <c r="BE1819" s="251">
        <f>IF(N1819="základní",J1819,0)</f>
        <v>0</v>
      </c>
      <c r="BF1819" s="251">
        <f>IF(N1819="snížená",J1819,0)</f>
        <v>0</v>
      </c>
      <c r="BG1819" s="251">
        <f>IF(N1819="zákl. přenesená",J1819,0)</f>
        <v>0</v>
      </c>
      <c r="BH1819" s="251">
        <f>IF(N1819="sníž. přenesená",J1819,0)</f>
        <v>0</v>
      </c>
      <c r="BI1819" s="251">
        <f>IF(N1819="nulová",J1819,0)</f>
        <v>0</v>
      </c>
      <c r="BJ1819" s="25" t="s">
        <v>83</v>
      </c>
      <c r="BK1819" s="251">
        <f>ROUND(I1819*H1819,2)</f>
        <v>0</v>
      </c>
      <c r="BL1819" s="25" t="s">
        <v>690</v>
      </c>
      <c r="BM1819" s="25" t="s">
        <v>9186</v>
      </c>
    </row>
    <row r="1820" s="1" customFormat="1" ht="16.5" customHeight="1">
      <c r="B1820" s="47"/>
      <c r="C1820" s="298" t="s">
        <v>4013</v>
      </c>
      <c r="D1820" s="298" t="s">
        <v>841</v>
      </c>
      <c r="E1820" s="299" t="s">
        <v>9187</v>
      </c>
      <c r="F1820" s="300" t="s">
        <v>9188</v>
      </c>
      <c r="G1820" s="301" t="s">
        <v>4084</v>
      </c>
      <c r="H1820" s="302">
        <v>1</v>
      </c>
      <c r="I1820" s="303"/>
      <c r="J1820" s="304">
        <f>ROUND(I1820*H1820,2)</f>
        <v>0</v>
      </c>
      <c r="K1820" s="300" t="s">
        <v>21</v>
      </c>
      <c r="L1820" s="305"/>
      <c r="M1820" s="306" t="s">
        <v>21</v>
      </c>
      <c r="N1820" s="307" t="s">
        <v>47</v>
      </c>
      <c r="O1820" s="48"/>
      <c r="P1820" s="249">
        <f>O1820*H1820</f>
        <v>0</v>
      </c>
      <c r="Q1820" s="249">
        <v>0</v>
      </c>
      <c r="R1820" s="249">
        <f>Q1820*H1820</f>
        <v>0</v>
      </c>
      <c r="S1820" s="249">
        <v>0</v>
      </c>
      <c r="T1820" s="250">
        <f>S1820*H1820</f>
        <v>0</v>
      </c>
      <c r="AR1820" s="25" t="s">
        <v>818</v>
      </c>
      <c r="AT1820" s="25" t="s">
        <v>841</v>
      </c>
      <c r="AU1820" s="25" t="s">
        <v>394</v>
      </c>
      <c r="AY1820" s="25" t="s">
        <v>414</v>
      </c>
      <c r="BE1820" s="251">
        <f>IF(N1820="základní",J1820,0)</f>
        <v>0</v>
      </c>
      <c r="BF1820" s="251">
        <f>IF(N1820="snížená",J1820,0)</f>
        <v>0</v>
      </c>
      <c r="BG1820" s="251">
        <f>IF(N1820="zákl. přenesená",J1820,0)</f>
        <v>0</v>
      </c>
      <c r="BH1820" s="251">
        <f>IF(N1820="sníž. přenesená",J1820,0)</f>
        <v>0</v>
      </c>
      <c r="BI1820" s="251">
        <f>IF(N1820="nulová",J1820,0)</f>
        <v>0</v>
      </c>
      <c r="BJ1820" s="25" t="s">
        <v>83</v>
      </c>
      <c r="BK1820" s="251">
        <f>ROUND(I1820*H1820,2)</f>
        <v>0</v>
      </c>
      <c r="BL1820" s="25" t="s">
        <v>690</v>
      </c>
      <c r="BM1820" s="25" t="s">
        <v>9189</v>
      </c>
    </row>
    <row r="1821" s="1" customFormat="1" ht="16.5" customHeight="1">
      <c r="B1821" s="47"/>
      <c r="C1821" s="298" t="s">
        <v>9190</v>
      </c>
      <c r="D1821" s="298" t="s">
        <v>841</v>
      </c>
      <c r="E1821" s="299" t="s">
        <v>9191</v>
      </c>
      <c r="F1821" s="300" t="s">
        <v>8151</v>
      </c>
      <c r="G1821" s="301" t="s">
        <v>4084</v>
      </c>
      <c r="H1821" s="302">
        <v>3</v>
      </c>
      <c r="I1821" s="303"/>
      <c r="J1821" s="304">
        <f>ROUND(I1821*H1821,2)</f>
        <v>0</v>
      </c>
      <c r="K1821" s="300" t="s">
        <v>21</v>
      </c>
      <c r="L1821" s="305"/>
      <c r="M1821" s="306" t="s">
        <v>21</v>
      </c>
      <c r="N1821" s="307" t="s">
        <v>47</v>
      </c>
      <c r="O1821" s="48"/>
      <c r="P1821" s="249">
        <f>O1821*H1821</f>
        <v>0</v>
      </c>
      <c r="Q1821" s="249">
        <v>0</v>
      </c>
      <c r="R1821" s="249">
        <f>Q1821*H1821</f>
        <v>0</v>
      </c>
      <c r="S1821" s="249">
        <v>0</v>
      </c>
      <c r="T1821" s="250">
        <f>S1821*H1821</f>
        <v>0</v>
      </c>
      <c r="AR1821" s="25" t="s">
        <v>818</v>
      </c>
      <c r="AT1821" s="25" t="s">
        <v>841</v>
      </c>
      <c r="AU1821" s="25" t="s">
        <v>394</v>
      </c>
      <c r="AY1821" s="25" t="s">
        <v>414</v>
      </c>
      <c r="BE1821" s="251">
        <f>IF(N1821="základní",J1821,0)</f>
        <v>0</v>
      </c>
      <c r="BF1821" s="251">
        <f>IF(N1821="snížená",J1821,0)</f>
        <v>0</v>
      </c>
      <c r="BG1821" s="251">
        <f>IF(N1821="zákl. přenesená",J1821,0)</f>
        <v>0</v>
      </c>
      <c r="BH1821" s="251">
        <f>IF(N1821="sníž. přenesená",J1821,0)</f>
        <v>0</v>
      </c>
      <c r="BI1821" s="251">
        <f>IF(N1821="nulová",J1821,0)</f>
        <v>0</v>
      </c>
      <c r="BJ1821" s="25" t="s">
        <v>83</v>
      </c>
      <c r="BK1821" s="251">
        <f>ROUND(I1821*H1821,2)</f>
        <v>0</v>
      </c>
      <c r="BL1821" s="25" t="s">
        <v>690</v>
      </c>
      <c r="BM1821" s="25" t="s">
        <v>9192</v>
      </c>
    </row>
    <row r="1822" s="1" customFormat="1" ht="16.5" customHeight="1">
      <c r="B1822" s="47"/>
      <c r="C1822" s="298" t="s">
        <v>9193</v>
      </c>
      <c r="D1822" s="298" t="s">
        <v>841</v>
      </c>
      <c r="E1822" s="299" t="s">
        <v>9194</v>
      </c>
      <c r="F1822" s="300" t="s">
        <v>8154</v>
      </c>
      <c r="G1822" s="301" t="s">
        <v>4084</v>
      </c>
      <c r="H1822" s="302">
        <v>2</v>
      </c>
      <c r="I1822" s="303"/>
      <c r="J1822" s="304">
        <f>ROUND(I1822*H1822,2)</f>
        <v>0</v>
      </c>
      <c r="K1822" s="300" t="s">
        <v>21</v>
      </c>
      <c r="L1822" s="305"/>
      <c r="M1822" s="306" t="s">
        <v>21</v>
      </c>
      <c r="N1822" s="307" t="s">
        <v>47</v>
      </c>
      <c r="O1822" s="48"/>
      <c r="P1822" s="249">
        <f>O1822*H1822</f>
        <v>0</v>
      </c>
      <c r="Q1822" s="249">
        <v>0</v>
      </c>
      <c r="R1822" s="249">
        <f>Q1822*H1822</f>
        <v>0</v>
      </c>
      <c r="S1822" s="249">
        <v>0</v>
      </c>
      <c r="T1822" s="250">
        <f>S1822*H1822</f>
        <v>0</v>
      </c>
      <c r="AR1822" s="25" t="s">
        <v>818</v>
      </c>
      <c r="AT1822" s="25" t="s">
        <v>841</v>
      </c>
      <c r="AU1822" s="25" t="s">
        <v>394</v>
      </c>
      <c r="AY1822" s="25" t="s">
        <v>414</v>
      </c>
      <c r="BE1822" s="251">
        <f>IF(N1822="základní",J1822,0)</f>
        <v>0</v>
      </c>
      <c r="BF1822" s="251">
        <f>IF(N1822="snížená",J1822,0)</f>
        <v>0</v>
      </c>
      <c r="BG1822" s="251">
        <f>IF(N1822="zákl. přenesená",J1822,0)</f>
        <v>0</v>
      </c>
      <c r="BH1822" s="251">
        <f>IF(N1822="sníž. přenesená",J1822,0)</f>
        <v>0</v>
      </c>
      <c r="BI1822" s="251">
        <f>IF(N1822="nulová",J1822,0)</f>
        <v>0</v>
      </c>
      <c r="BJ1822" s="25" t="s">
        <v>83</v>
      </c>
      <c r="BK1822" s="251">
        <f>ROUND(I1822*H1822,2)</f>
        <v>0</v>
      </c>
      <c r="BL1822" s="25" t="s">
        <v>690</v>
      </c>
      <c r="BM1822" s="25" t="s">
        <v>9195</v>
      </c>
    </row>
    <row r="1823" s="1" customFormat="1" ht="16.5" customHeight="1">
      <c r="B1823" s="47"/>
      <c r="C1823" s="298" t="s">
        <v>9196</v>
      </c>
      <c r="D1823" s="298" t="s">
        <v>841</v>
      </c>
      <c r="E1823" s="299" t="s">
        <v>9197</v>
      </c>
      <c r="F1823" s="300" t="s">
        <v>9198</v>
      </c>
      <c r="G1823" s="301" t="s">
        <v>4084</v>
      </c>
      <c r="H1823" s="302">
        <v>4</v>
      </c>
      <c r="I1823" s="303"/>
      <c r="J1823" s="304">
        <f>ROUND(I1823*H1823,2)</f>
        <v>0</v>
      </c>
      <c r="K1823" s="300" t="s">
        <v>21</v>
      </c>
      <c r="L1823" s="305"/>
      <c r="M1823" s="306" t="s">
        <v>21</v>
      </c>
      <c r="N1823" s="307" t="s">
        <v>47</v>
      </c>
      <c r="O1823" s="48"/>
      <c r="P1823" s="249">
        <f>O1823*H1823</f>
        <v>0</v>
      </c>
      <c r="Q1823" s="249">
        <v>0</v>
      </c>
      <c r="R1823" s="249">
        <f>Q1823*H1823</f>
        <v>0</v>
      </c>
      <c r="S1823" s="249">
        <v>0</v>
      </c>
      <c r="T1823" s="250">
        <f>S1823*H1823</f>
        <v>0</v>
      </c>
      <c r="AR1823" s="25" t="s">
        <v>818</v>
      </c>
      <c r="AT1823" s="25" t="s">
        <v>841</v>
      </c>
      <c r="AU1823" s="25" t="s">
        <v>394</v>
      </c>
      <c r="AY1823" s="25" t="s">
        <v>414</v>
      </c>
      <c r="BE1823" s="251">
        <f>IF(N1823="základní",J1823,0)</f>
        <v>0</v>
      </c>
      <c r="BF1823" s="251">
        <f>IF(N1823="snížená",J1823,0)</f>
        <v>0</v>
      </c>
      <c r="BG1823" s="251">
        <f>IF(N1823="zákl. přenesená",J1823,0)</f>
        <v>0</v>
      </c>
      <c r="BH1823" s="251">
        <f>IF(N1823="sníž. přenesená",J1823,0)</f>
        <v>0</v>
      </c>
      <c r="BI1823" s="251">
        <f>IF(N1823="nulová",J1823,0)</f>
        <v>0</v>
      </c>
      <c r="BJ1823" s="25" t="s">
        <v>83</v>
      </c>
      <c r="BK1823" s="251">
        <f>ROUND(I1823*H1823,2)</f>
        <v>0</v>
      </c>
      <c r="BL1823" s="25" t="s">
        <v>690</v>
      </c>
      <c r="BM1823" s="25" t="s">
        <v>9199</v>
      </c>
    </row>
    <row r="1824" s="1" customFormat="1" ht="16.5" customHeight="1">
      <c r="B1824" s="47"/>
      <c r="C1824" s="298" t="s">
        <v>9200</v>
      </c>
      <c r="D1824" s="298" t="s">
        <v>841</v>
      </c>
      <c r="E1824" s="299" t="s">
        <v>9201</v>
      </c>
      <c r="F1824" s="300" t="s">
        <v>8157</v>
      </c>
      <c r="G1824" s="301" t="s">
        <v>4084</v>
      </c>
      <c r="H1824" s="302">
        <v>3</v>
      </c>
      <c r="I1824" s="303"/>
      <c r="J1824" s="304">
        <f>ROUND(I1824*H1824,2)</f>
        <v>0</v>
      </c>
      <c r="K1824" s="300" t="s">
        <v>21</v>
      </c>
      <c r="L1824" s="305"/>
      <c r="M1824" s="306" t="s">
        <v>21</v>
      </c>
      <c r="N1824" s="307" t="s">
        <v>47</v>
      </c>
      <c r="O1824" s="48"/>
      <c r="P1824" s="249">
        <f>O1824*H1824</f>
        <v>0</v>
      </c>
      <c r="Q1824" s="249">
        <v>0</v>
      </c>
      <c r="R1824" s="249">
        <f>Q1824*H1824</f>
        <v>0</v>
      </c>
      <c r="S1824" s="249">
        <v>0</v>
      </c>
      <c r="T1824" s="250">
        <f>S1824*H1824</f>
        <v>0</v>
      </c>
      <c r="AR1824" s="25" t="s">
        <v>818</v>
      </c>
      <c r="AT1824" s="25" t="s">
        <v>841</v>
      </c>
      <c r="AU1824" s="25" t="s">
        <v>394</v>
      </c>
      <c r="AY1824" s="25" t="s">
        <v>414</v>
      </c>
      <c r="BE1824" s="251">
        <f>IF(N1824="základní",J1824,0)</f>
        <v>0</v>
      </c>
      <c r="BF1824" s="251">
        <f>IF(N1824="snížená",J1824,0)</f>
        <v>0</v>
      </c>
      <c r="BG1824" s="251">
        <f>IF(N1824="zákl. přenesená",J1824,0)</f>
        <v>0</v>
      </c>
      <c r="BH1824" s="251">
        <f>IF(N1824="sníž. přenesená",J1824,0)</f>
        <v>0</v>
      </c>
      <c r="BI1824" s="251">
        <f>IF(N1824="nulová",J1824,0)</f>
        <v>0</v>
      </c>
      <c r="BJ1824" s="25" t="s">
        <v>83</v>
      </c>
      <c r="BK1824" s="251">
        <f>ROUND(I1824*H1824,2)</f>
        <v>0</v>
      </c>
      <c r="BL1824" s="25" t="s">
        <v>690</v>
      </c>
      <c r="BM1824" s="25" t="s">
        <v>9202</v>
      </c>
    </row>
    <row r="1825" s="1" customFormat="1" ht="16.5" customHeight="1">
      <c r="B1825" s="47"/>
      <c r="C1825" s="298" t="s">
        <v>9203</v>
      </c>
      <c r="D1825" s="298" t="s">
        <v>841</v>
      </c>
      <c r="E1825" s="299" t="s">
        <v>9204</v>
      </c>
      <c r="F1825" s="300" t="s">
        <v>9205</v>
      </c>
      <c r="G1825" s="301" t="s">
        <v>4084</v>
      </c>
      <c r="H1825" s="302">
        <v>1</v>
      </c>
      <c r="I1825" s="303"/>
      <c r="J1825" s="304">
        <f>ROUND(I1825*H1825,2)</f>
        <v>0</v>
      </c>
      <c r="K1825" s="300" t="s">
        <v>21</v>
      </c>
      <c r="L1825" s="305"/>
      <c r="M1825" s="306" t="s">
        <v>21</v>
      </c>
      <c r="N1825" s="307" t="s">
        <v>47</v>
      </c>
      <c r="O1825" s="48"/>
      <c r="P1825" s="249">
        <f>O1825*H1825</f>
        <v>0</v>
      </c>
      <c r="Q1825" s="249">
        <v>0</v>
      </c>
      <c r="R1825" s="249">
        <f>Q1825*H1825</f>
        <v>0</v>
      </c>
      <c r="S1825" s="249">
        <v>0</v>
      </c>
      <c r="T1825" s="250">
        <f>S1825*H1825</f>
        <v>0</v>
      </c>
      <c r="AR1825" s="25" t="s">
        <v>818</v>
      </c>
      <c r="AT1825" s="25" t="s">
        <v>841</v>
      </c>
      <c r="AU1825" s="25" t="s">
        <v>394</v>
      </c>
      <c r="AY1825" s="25" t="s">
        <v>414</v>
      </c>
      <c r="BE1825" s="251">
        <f>IF(N1825="základní",J1825,0)</f>
        <v>0</v>
      </c>
      <c r="BF1825" s="251">
        <f>IF(N1825="snížená",J1825,0)</f>
        <v>0</v>
      </c>
      <c r="BG1825" s="251">
        <f>IF(N1825="zákl. přenesená",J1825,0)</f>
        <v>0</v>
      </c>
      <c r="BH1825" s="251">
        <f>IF(N1825="sníž. přenesená",J1825,0)</f>
        <v>0</v>
      </c>
      <c r="BI1825" s="251">
        <f>IF(N1825="nulová",J1825,0)</f>
        <v>0</v>
      </c>
      <c r="BJ1825" s="25" t="s">
        <v>83</v>
      </c>
      <c r="BK1825" s="251">
        <f>ROUND(I1825*H1825,2)</f>
        <v>0</v>
      </c>
      <c r="BL1825" s="25" t="s">
        <v>690</v>
      </c>
      <c r="BM1825" s="25" t="s">
        <v>9206</v>
      </c>
    </row>
    <row r="1826" s="1" customFormat="1" ht="16.5" customHeight="1">
      <c r="B1826" s="47"/>
      <c r="C1826" s="298" t="s">
        <v>9207</v>
      </c>
      <c r="D1826" s="298" t="s">
        <v>841</v>
      </c>
      <c r="E1826" s="299" t="s">
        <v>9208</v>
      </c>
      <c r="F1826" s="300" t="s">
        <v>8089</v>
      </c>
      <c r="G1826" s="301" t="s">
        <v>4084</v>
      </c>
      <c r="H1826" s="302">
        <v>54</v>
      </c>
      <c r="I1826" s="303"/>
      <c r="J1826" s="304">
        <f>ROUND(I1826*H1826,2)</f>
        <v>0</v>
      </c>
      <c r="K1826" s="300" t="s">
        <v>21</v>
      </c>
      <c r="L1826" s="305"/>
      <c r="M1826" s="306" t="s">
        <v>21</v>
      </c>
      <c r="N1826" s="307" t="s">
        <v>47</v>
      </c>
      <c r="O1826" s="48"/>
      <c r="P1826" s="249">
        <f>O1826*H1826</f>
        <v>0</v>
      </c>
      <c r="Q1826" s="249">
        <v>0</v>
      </c>
      <c r="R1826" s="249">
        <f>Q1826*H1826</f>
        <v>0</v>
      </c>
      <c r="S1826" s="249">
        <v>0</v>
      </c>
      <c r="T1826" s="250">
        <f>S1826*H1826</f>
        <v>0</v>
      </c>
      <c r="AR1826" s="25" t="s">
        <v>818</v>
      </c>
      <c r="AT1826" s="25" t="s">
        <v>841</v>
      </c>
      <c r="AU1826" s="25" t="s">
        <v>394</v>
      </c>
      <c r="AY1826" s="25" t="s">
        <v>414</v>
      </c>
      <c r="BE1826" s="251">
        <f>IF(N1826="základní",J1826,0)</f>
        <v>0</v>
      </c>
      <c r="BF1826" s="251">
        <f>IF(N1826="snížená",J1826,0)</f>
        <v>0</v>
      </c>
      <c r="BG1826" s="251">
        <f>IF(N1826="zákl. přenesená",J1826,0)</f>
        <v>0</v>
      </c>
      <c r="BH1826" s="251">
        <f>IF(N1826="sníž. přenesená",J1826,0)</f>
        <v>0</v>
      </c>
      <c r="BI1826" s="251">
        <f>IF(N1826="nulová",J1826,0)</f>
        <v>0</v>
      </c>
      <c r="BJ1826" s="25" t="s">
        <v>83</v>
      </c>
      <c r="BK1826" s="251">
        <f>ROUND(I1826*H1826,2)</f>
        <v>0</v>
      </c>
      <c r="BL1826" s="25" t="s">
        <v>690</v>
      </c>
      <c r="BM1826" s="25" t="s">
        <v>9209</v>
      </c>
    </row>
    <row r="1827" s="1" customFormat="1" ht="16.5" customHeight="1">
      <c r="B1827" s="47"/>
      <c r="C1827" s="298" t="s">
        <v>9210</v>
      </c>
      <c r="D1827" s="298" t="s">
        <v>841</v>
      </c>
      <c r="E1827" s="299" t="s">
        <v>9211</v>
      </c>
      <c r="F1827" s="300" t="s">
        <v>8855</v>
      </c>
      <c r="G1827" s="301" t="s">
        <v>4084</v>
      </c>
      <c r="H1827" s="302">
        <v>6</v>
      </c>
      <c r="I1827" s="303"/>
      <c r="J1827" s="304">
        <f>ROUND(I1827*H1827,2)</f>
        <v>0</v>
      </c>
      <c r="K1827" s="300" t="s">
        <v>21</v>
      </c>
      <c r="L1827" s="305"/>
      <c r="M1827" s="306" t="s">
        <v>21</v>
      </c>
      <c r="N1827" s="307" t="s">
        <v>47</v>
      </c>
      <c r="O1827" s="48"/>
      <c r="P1827" s="249">
        <f>O1827*H1827</f>
        <v>0</v>
      </c>
      <c r="Q1827" s="249">
        <v>0</v>
      </c>
      <c r="R1827" s="249">
        <f>Q1827*H1827</f>
        <v>0</v>
      </c>
      <c r="S1827" s="249">
        <v>0</v>
      </c>
      <c r="T1827" s="250">
        <f>S1827*H1827</f>
        <v>0</v>
      </c>
      <c r="AR1827" s="25" t="s">
        <v>818</v>
      </c>
      <c r="AT1827" s="25" t="s">
        <v>841</v>
      </c>
      <c r="AU1827" s="25" t="s">
        <v>394</v>
      </c>
      <c r="AY1827" s="25" t="s">
        <v>414</v>
      </c>
      <c r="BE1827" s="251">
        <f>IF(N1827="základní",J1827,0)</f>
        <v>0</v>
      </c>
      <c r="BF1827" s="251">
        <f>IF(N1827="snížená",J1827,0)</f>
        <v>0</v>
      </c>
      <c r="BG1827" s="251">
        <f>IF(N1827="zákl. přenesená",J1827,0)</f>
        <v>0</v>
      </c>
      <c r="BH1827" s="251">
        <f>IF(N1827="sníž. přenesená",J1827,0)</f>
        <v>0</v>
      </c>
      <c r="BI1827" s="251">
        <f>IF(N1827="nulová",J1827,0)</f>
        <v>0</v>
      </c>
      <c r="BJ1827" s="25" t="s">
        <v>83</v>
      </c>
      <c r="BK1827" s="251">
        <f>ROUND(I1827*H1827,2)</f>
        <v>0</v>
      </c>
      <c r="BL1827" s="25" t="s">
        <v>690</v>
      </c>
      <c r="BM1827" s="25" t="s">
        <v>9212</v>
      </c>
    </row>
    <row r="1828" s="1" customFormat="1" ht="16.5" customHeight="1">
      <c r="B1828" s="47"/>
      <c r="C1828" s="298" t="s">
        <v>9213</v>
      </c>
      <c r="D1828" s="298" t="s">
        <v>841</v>
      </c>
      <c r="E1828" s="299" t="s">
        <v>9214</v>
      </c>
      <c r="F1828" s="300" t="s">
        <v>8101</v>
      </c>
      <c r="G1828" s="301" t="s">
        <v>4084</v>
      </c>
      <c r="H1828" s="302">
        <v>3</v>
      </c>
      <c r="I1828" s="303"/>
      <c r="J1828" s="304">
        <f>ROUND(I1828*H1828,2)</f>
        <v>0</v>
      </c>
      <c r="K1828" s="300" t="s">
        <v>21</v>
      </c>
      <c r="L1828" s="305"/>
      <c r="M1828" s="306" t="s">
        <v>21</v>
      </c>
      <c r="N1828" s="307" t="s">
        <v>47</v>
      </c>
      <c r="O1828" s="48"/>
      <c r="P1828" s="249">
        <f>O1828*H1828</f>
        <v>0</v>
      </c>
      <c r="Q1828" s="249">
        <v>0</v>
      </c>
      <c r="R1828" s="249">
        <f>Q1828*H1828</f>
        <v>0</v>
      </c>
      <c r="S1828" s="249">
        <v>0</v>
      </c>
      <c r="T1828" s="250">
        <f>S1828*H1828</f>
        <v>0</v>
      </c>
      <c r="AR1828" s="25" t="s">
        <v>818</v>
      </c>
      <c r="AT1828" s="25" t="s">
        <v>841</v>
      </c>
      <c r="AU1828" s="25" t="s">
        <v>394</v>
      </c>
      <c r="AY1828" s="25" t="s">
        <v>414</v>
      </c>
      <c r="BE1828" s="251">
        <f>IF(N1828="základní",J1828,0)</f>
        <v>0</v>
      </c>
      <c r="BF1828" s="251">
        <f>IF(N1828="snížená",J1828,0)</f>
        <v>0</v>
      </c>
      <c r="BG1828" s="251">
        <f>IF(N1828="zákl. přenesená",J1828,0)</f>
        <v>0</v>
      </c>
      <c r="BH1828" s="251">
        <f>IF(N1828="sníž. přenesená",J1828,0)</f>
        <v>0</v>
      </c>
      <c r="BI1828" s="251">
        <f>IF(N1828="nulová",J1828,0)</f>
        <v>0</v>
      </c>
      <c r="BJ1828" s="25" t="s">
        <v>83</v>
      </c>
      <c r="BK1828" s="251">
        <f>ROUND(I1828*H1828,2)</f>
        <v>0</v>
      </c>
      <c r="BL1828" s="25" t="s">
        <v>690</v>
      </c>
      <c r="BM1828" s="25" t="s">
        <v>9215</v>
      </c>
    </row>
    <row r="1829" s="1" customFormat="1" ht="16.5" customHeight="1">
      <c r="B1829" s="47"/>
      <c r="C1829" s="298" t="s">
        <v>9216</v>
      </c>
      <c r="D1829" s="298" t="s">
        <v>841</v>
      </c>
      <c r="E1829" s="299" t="s">
        <v>9217</v>
      </c>
      <c r="F1829" s="300" t="s">
        <v>8110</v>
      </c>
      <c r="G1829" s="301" t="s">
        <v>4084</v>
      </c>
      <c r="H1829" s="302">
        <v>28</v>
      </c>
      <c r="I1829" s="303"/>
      <c r="J1829" s="304">
        <f>ROUND(I1829*H1829,2)</f>
        <v>0</v>
      </c>
      <c r="K1829" s="300" t="s">
        <v>21</v>
      </c>
      <c r="L1829" s="305"/>
      <c r="M1829" s="306" t="s">
        <v>21</v>
      </c>
      <c r="N1829" s="307" t="s">
        <v>47</v>
      </c>
      <c r="O1829" s="48"/>
      <c r="P1829" s="249">
        <f>O1829*H1829</f>
        <v>0</v>
      </c>
      <c r="Q1829" s="249">
        <v>0</v>
      </c>
      <c r="R1829" s="249">
        <f>Q1829*H1829</f>
        <v>0</v>
      </c>
      <c r="S1829" s="249">
        <v>0</v>
      </c>
      <c r="T1829" s="250">
        <f>S1829*H1829</f>
        <v>0</v>
      </c>
      <c r="AR1829" s="25" t="s">
        <v>818</v>
      </c>
      <c r="AT1829" s="25" t="s">
        <v>841</v>
      </c>
      <c r="AU1829" s="25" t="s">
        <v>394</v>
      </c>
      <c r="AY1829" s="25" t="s">
        <v>414</v>
      </c>
      <c r="BE1829" s="251">
        <f>IF(N1829="základní",J1829,0)</f>
        <v>0</v>
      </c>
      <c r="BF1829" s="251">
        <f>IF(N1829="snížená",J1829,0)</f>
        <v>0</v>
      </c>
      <c r="BG1829" s="251">
        <f>IF(N1829="zákl. přenesená",J1829,0)</f>
        <v>0</v>
      </c>
      <c r="BH1829" s="251">
        <f>IF(N1829="sníž. přenesená",J1829,0)</f>
        <v>0</v>
      </c>
      <c r="BI1829" s="251">
        <f>IF(N1829="nulová",J1829,0)</f>
        <v>0</v>
      </c>
      <c r="BJ1829" s="25" t="s">
        <v>83</v>
      </c>
      <c r="BK1829" s="251">
        <f>ROUND(I1829*H1829,2)</f>
        <v>0</v>
      </c>
      <c r="BL1829" s="25" t="s">
        <v>690</v>
      </c>
      <c r="BM1829" s="25" t="s">
        <v>9218</v>
      </c>
    </row>
    <row r="1830" s="11" customFormat="1" ht="22.32" customHeight="1">
      <c r="B1830" s="224"/>
      <c r="C1830" s="225"/>
      <c r="D1830" s="226" t="s">
        <v>75</v>
      </c>
      <c r="E1830" s="238" t="s">
        <v>9219</v>
      </c>
      <c r="F1830" s="238" t="s">
        <v>9220</v>
      </c>
      <c r="G1830" s="225"/>
      <c r="H1830" s="225"/>
      <c r="I1830" s="228"/>
      <c r="J1830" s="239">
        <f>BK1830</f>
        <v>0</v>
      </c>
      <c r="K1830" s="225"/>
      <c r="L1830" s="230"/>
      <c r="M1830" s="231"/>
      <c r="N1830" s="232"/>
      <c r="O1830" s="232"/>
      <c r="P1830" s="233">
        <f>SUM(P1831:P1843)</f>
        <v>0</v>
      </c>
      <c r="Q1830" s="232"/>
      <c r="R1830" s="233">
        <f>SUM(R1831:R1843)</f>
        <v>0</v>
      </c>
      <c r="S1830" s="232"/>
      <c r="T1830" s="234">
        <f>SUM(T1831:T1843)</f>
        <v>0</v>
      </c>
      <c r="AR1830" s="235" t="s">
        <v>86</v>
      </c>
      <c r="AT1830" s="236" t="s">
        <v>75</v>
      </c>
      <c r="AU1830" s="236" t="s">
        <v>86</v>
      </c>
      <c r="AY1830" s="235" t="s">
        <v>414</v>
      </c>
      <c r="BK1830" s="237">
        <f>SUM(BK1831:BK1843)</f>
        <v>0</v>
      </c>
    </row>
    <row r="1831" s="1" customFormat="1" ht="38.25" customHeight="1">
      <c r="B1831" s="47"/>
      <c r="C1831" s="298" t="s">
        <v>9221</v>
      </c>
      <c r="D1831" s="298" t="s">
        <v>841</v>
      </c>
      <c r="E1831" s="299" t="s">
        <v>9222</v>
      </c>
      <c r="F1831" s="300" t="s">
        <v>9223</v>
      </c>
      <c r="G1831" s="301" t="s">
        <v>4084</v>
      </c>
      <c r="H1831" s="302">
        <v>1</v>
      </c>
      <c r="I1831" s="303"/>
      <c r="J1831" s="304">
        <f>ROUND(I1831*H1831,2)</f>
        <v>0</v>
      </c>
      <c r="K1831" s="300" t="s">
        <v>21</v>
      </c>
      <c r="L1831" s="305"/>
      <c r="M1831" s="306" t="s">
        <v>21</v>
      </c>
      <c r="N1831" s="307" t="s">
        <v>47</v>
      </c>
      <c r="O1831" s="48"/>
      <c r="P1831" s="249">
        <f>O1831*H1831</f>
        <v>0</v>
      </c>
      <c r="Q1831" s="249">
        <v>0</v>
      </c>
      <c r="R1831" s="249">
        <f>Q1831*H1831</f>
        <v>0</v>
      </c>
      <c r="S1831" s="249">
        <v>0</v>
      </c>
      <c r="T1831" s="250">
        <f>S1831*H1831</f>
        <v>0</v>
      </c>
      <c r="AR1831" s="25" t="s">
        <v>818</v>
      </c>
      <c r="AT1831" s="25" t="s">
        <v>841</v>
      </c>
      <c r="AU1831" s="25" t="s">
        <v>394</v>
      </c>
      <c r="AY1831" s="25" t="s">
        <v>414</v>
      </c>
      <c r="BE1831" s="251">
        <f>IF(N1831="základní",J1831,0)</f>
        <v>0</v>
      </c>
      <c r="BF1831" s="251">
        <f>IF(N1831="snížená",J1831,0)</f>
        <v>0</v>
      </c>
      <c r="BG1831" s="251">
        <f>IF(N1831="zákl. přenesená",J1831,0)</f>
        <v>0</v>
      </c>
      <c r="BH1831" s="251">
        <f>IF(N1831="sníž. přenesená",J1831,0)</f>
        <v>0</v>
      </c>
      <c r="BI1831" s="251">
        <f>IF(N1831="nulová",J1831,0)</f>
        <v>0</v>
      </c>
      <c r="BJ1831" s="25" t="s">
        <v>83</v>
      </c>
      <c r="BK1831" s="251">
        <f>ROUND(I1831*H1831,2)</f>
        <v>0</v>
      </c>
      <c r="BL1831" s="25" t="s">
        <v>690</v>
      </c>
      <c r="BM1831" s="25" t="s">
        <v>9224</v>
      </c>
    </row>
    <row r="1832" s="1" customFormat="1" ht="16.5" customHeight="1">
      <c r="B1832" s="47"/>
      <c r="C1832" s="298" t="s">
        <v>9225</v>
      </c>
      <c r="D1832" s="298" t="s">
        <v>841</v>
      </c>
      <c r="E1832" s="299" t="s">
        <v>9226</v>
      </c>
      <c r="F1832" s="300" t="s">
        <v>7971</v>
      </c>
      <c r="G1832" s="301" t="s">
        <v>4084</v>
      </c>
      <c r="H1832" s="302">
        <v>1</v>
      </c>
      <c r="I1832" s="303"/>
      <c r="J1832" s="304">
        <f>ROUND(I1832*H1832,2)</f>
        <v>0</v>
      </c>
      <c r="K1832" s="300" t="s">
        <v>21</v>
      </c>
      <c r="L1832" s="305"/>
      <c r="M1832" s="306" t="s">
        <v>21</v>
      </c>
      <c r="N1832" s="307" t="s">
        <v>47</v>
      </c>
      <c r="O1832" s="48"/>
      <c r="P1832" s="249">
        <f>O1832*H1832</f>
        <v>0</v>
      </c>
      <c r="Q1832" s="249">
        <v>0</v>
      </c>
      <c r="R1832" s="249">
        <f>Q1832*H1832</f>
        <v>0</v>
      </c>
      <c r="S1832" s="249">
        <v>0</v>
      </c>
      <c r="T1832" s="250">
        <f>S1832*H1832</f>
        <v>0</v>
      </c>
      <c r="AR1832" s="25" t="s">
        <v>818</v>
      </c>
      <c r="AT1832" s="25" t="s">
        <v>841</v>
      </c>
      <c r="AU1832" s="25" t="s">
        <v>394</v>
      </c>
      <c r="AY1832" s="25" t="s">
        <v>414</v>
      </c>
      <c r="BE1832" s="251">
        <f>IF(N1832="základní",J1832,0)</f>
        <v>0</v>
      </c>
      <c r="BF1832" s="251">
        <f>IF(N1832="snížená",J1832,0)</f>
        <v>0</v>
      </c>
      <c r="BG1832" s="251">
        <f>IF(N1832="zákl. přenesená",J1832,0)</f>
        <v>0</v>
      </c>
      <c r="BH1832" s="251">
        <f>IF(N1832="sníž. přenesená",J1832,0)</f>
        <v>0</v>
      </c>
      <c r="BI1832" s="251">
        <f>IF(N1832="nulová",J1832,0)</f>
        <v>0</v>
      </c>
      <c r="BJ1832" s="25" t="s">
        <v>83</v>
      </c>
      <c r="BK1832" s="251">
        <f>ROUND(I1832*H1832,2)</f>
        <v>0</v>
      </c>
      <c r="BL1832" s="25" t="s">
        <v>690</v>
      </c>
      <c r="BM1832" s="25" t="s">
        <v>9227</v>
      </c>
    </row>
    <row r="1833" s="1" customFormat="1" ht="16.5" customHeight="1">
      <c r="B1833" s="47"/>
      <c r="C1833" s="298" t="s">
        <v>9228</v>
      </c>
      <c r="D1833" s="298" t="s">
        <v>841</v>
      </c>
      <c r="E1833" s="299" t="s">
        <v>9229</v>
      </c>
      <c r="F1833" s="300" t="s">
        <v>7974</v>
      </c>
      <c r="G1833" s="301" t="s">
        <v>4084</v>
      </c>
      <c r="H1833" s="302">
        <v>1</v>
      </c>
      <c r="I1833" s="303"/>
      <c r="J1833" s="304">
        <f>ROUND(I1833*H1833,2)</f>
        <v>0</v>
      </c>
      <c r="K1833" s="300" t="s">
        <v>21</v>
      </c>
      <c r="L1833" s="305"/>
      <c r="M1833" s="306" t="s">
        <v>21</v>
      </c>
      <c r="N1833" s="307" t="s">
        <v>47</v>
      </c>
      <c r="O1833" s="48"/>
      <c r="P1833" s="249">
        <f>O1833*H1833</f>
        <v>0</v>
      </c>
      <c r="Q1833" s="249">
        <v>0</v>
      </c>
      <c r="R1833" s="249">
        <f>Q1833*H1833</f>
        <v>0</v>
      </c>
      <c r="S1833" s="249">
        <v>0</v>
      </c>
      <c r="T1833" s="250">
        <f>S1833*H1833</f>
        <v>0</v>
      </c>
      <c r="AR1833" s="25" t="s">
        <v>818</v>
      </c>
      <c r="AT1833" s="25" t="s">
        <v>841</v>
      </c>
      <c r="AU1833" s="25" t="s">
        <v>394</v>
      </c>
      <c r="AY1833" s="25" t="s">
        <v>414</v>
      </c>
      <c r="BE1833" s="251">
        <f>IF(N1833="základní",J1833,0)</f>
        <v>0</v>
      </c>
      <c r="BF1833" s="251">
        <f>IF(N1833="snížená",J1833,0)</f>
        <v>0</v>
      </c>
      <c r="BG1833" s="251">
        <f>IF(N1833="zákl. přenesená",J1833,0)</f>
        <v>0</v>
      </c>
      <c r="BH1833" s="251">
        <f>IF(N1833="sníž. přenesená",J1833,0)</f>
        <v>0</v>
      </c>
      <c r="BI1833" s="251">
        <f>IF(N1833="nulová",J1833,0)</f>
        <v>0</v>
      </c>
      <c r="BJ1833" s="25" t="s">
        <v>83</v>
      </c>
      <c r="BK1833" s="251">
        <f>ROUND(I1833*H1833,2)</f>
        <v>0</v>
      </c>
      <c r="BL1833" s="25" t="s">
        <v>690</v>
      </c>
      <c r="BM1833" s="25" t="s">
        <v>9230</v>
      </c>
    </row>
    <row r="1834" s="1" customFormat="1" ht="16.5" customHeight="1">
      <c r="B1834" s="47"/>
      <c r="C1834" s="298" t="s">
        <v>9231</v>
      </c>
      <c r="D1834" s="298" t="s">
        <v>841</v>
      </c>
      <c r="E1834" s="299" t="s">
        <v>9232</v>
      </c>
      <c r="F1834" s="300" t="s">
        <v>7977</v>
      </c>
      <c r="G1834" s="301" t="s">
        <v>4084</v>
      </c>
      <c r="H1834" s="302">
        <v>1</v>
      </c>
      <c r="I1834" s="303"/>
      <c r="J1834" s="304">
        <f>ROUND(I1834*H1834,2)</f>
        <v>0</v>
      </c>
      <c r="K1834" s="300" t="s">
        <v>21</v>
      </c>
      <c r="L1834" s="305"/>
      <c r="M1834" s="306" t="s">
        <v>21</v>
      </c>
      <c r="N1834" s="307" t="s">
        <v>47</v>
      </c>
      <c r="O1834" s="48"/>
      <c r="P1834" s="249">
        <f>O1834*H1834</f>
        <v>0</v>
      </c>
      <c r="Q1834" s="249">
        <v>0</v>
      </c>
      <c r="R1834" s="249">
        <f>Q1834*H1834</f>
        <v>0</v>
      </c>
      <c r="S1834" s="249">
        <v>0</v>
      </c>
      <c r="T1834" s="250">
        <f>S1834*H1834</f>
        <v>0</v>
      </c>
      <c r="AR1834" s="25" t="s">
        <v>818</v>
      </c>
      <c r="AT1834" s="25" t="s">
        <v>841</v>
      </c>
      <c r="AU1834" s="25" t="s">
        <v>394</v>
      </c>
      <c r="AY1834" s="25" t="s">
        <v>414</v>
      </c>
      <c r="BE1834" s="251">
        <f>IF(N1834="základní",J1834,0)</f>
        <v>0</v>
      </c>
      <c r="BF1834" s="251">
        <f>IF(N1834="snížená",J1834,0)</f>
        <v>0</v>
      </c>
      <c r="BG1834" s="251">
        <f>IF(N1834="zákl. přenesená",J1834,0)</f>
        <v>0</v>
      </c>
      <c r="BH1834" s="251">
        <f>IF(N1834="sníž. přenesená",J1834,0)</f>
        <v>0</v>
      </c>
      <c r="BI1834" s="251">
        <f>IF(N1834="nulová",J1834,0)</f>
        <v>0</v>
      </c>
      <c r="BJ1834" s="25" t="s">
        <v>83</v>
      </c>
      <c r="BK1834" s="251">
        <f>ROUND(I1834*H1834,2)</f>
        <v>0</v>
      </c>
      <c r="BL1834" s="25" t="s">
        <v>690</v>
      </c>
      <c r="BM1834" s="25" t="s">
        <v>9233</v>
      </c>
    </row>
    <row r="1835" s="1" customFormat="1" ht="16.5" customHeight="1">
      <c r="B1835" s="47"/>
      <c r="C1835" s="298" t="s">
        <v>2192</v>
      </c>
      <c r="D1835" s="298" t="s">
        <v>841</v>
      </c>
      <c r="E1835" s="299" t="s">
        <v>9234</v>
      </c>
      <c r="F1835" s="300" t="s">
        <v>9235</v>
      </c>
      <c r="G1835" s="301" t="s">
        <v>4084</v>
      </c>
      <c r="H1835" s="302">
        <v>1</v>
      </c>
      <c r="I1835" s="303"/>
      <c r="J1835" s="304">
        <f>ROUND(I1835*H1835,2)</f>
        <v>0</v>
      </c>
      <c r="K1835" s="300" t="s">
        <v>21</v>
      </c>
      <c r="L1835" s="305"/>
      <c r="M1835" s="306" t="s">
        <v>21</v>
      </c>
      <c r="N1835" s="307" t="s">
        <v>47</v>
      </c>
      <c r="O1835" s="48"/>
      <c r="P1835" s="249">
        <f>O1835*H1835</f>
        <v>0</v>
      </c>
      <c r="Q1835" s="249">
        <v>0</v>
      </c>
      <c r="R1835" s="249">
        <f>Q1835*H1835</f>
        <v>0</v>
      </c>
      <c r="S1835" s="249">
        <v>0</v>
      </c>
      <c r="T1835" s="250">
        <f>S1835*H1835</f>
        <v>0</v>
      </c>
      <c r="AR1835" s="25" t="s">
        <v>818</v>
      </c>
      <c r="AT1835" s="25" t="s">
        <v>841</v>
      </c>
      <c r="AU1835" s="25" t="s">
        <v>394</v>
      </c>
      <c r="AY1835" s="25" t="s">
        <v>414</v>
      </c>
      <c r="BE1835" s="251">
        <f>IF(N1835="základní",J1835,0)</f>
        <v>0</v>
      </c>
      <c r="BF1835" s="251">
        <f>IF(N1835="snížená",J1835,0)</f>
        <v>0</v>
      </c>
      <c r="BG1835" s="251">
        <f>IF(N1835="zákl. přenesená",J1835,0)</f>
        <v>0</v>
      </c>
      <c r="BH1835" s="251">
        <f>IF(N1835="sníž. přenesená",J1835,0)</f>
        <v>0</v>
      </c>
      <c r="BI1835" s="251">
        <f>IF(N1835="nulová",J1835,0)</f>
        <v>0</v>
      </c>
      <c r="BJ1835" s="25" t="s">
        <v>83</v>
      </c>
      <c r="BK1835" s="251">
        <f>ROUND(I1835*H1835,2)</f>
        <v>0</v>
      </c>
      <c r="BL1835" s="25" t="s">
        <v>690</v>
      </c>
      <c r="BM1835" s="25" t="s">
        <v>9236</v>
      </c>
    </row>
    <row r="1836" s="1" customFormat="1" ht="16.5" customHeight="1">
      <c r="B1836" s="47"/>
      <c r="C1836" s="298" t="s">
        <v>9237</v>
      </c>
      <c r="D1836" s="298" t="s">
        <v>841</v>
      </c>
      <c r="E1836" s="299" t="s">
        <v>9238</v>
      </c>
      <c r="F1836" s="300" t="s">
        <v>8136</v>
      </c>
      <c r="G1836" s="301" t="s">
        <v>4084</v>
      </c>
      <c r="H1836" s="302">
        <v>10</v>
      </c>
      <c r="I1836" s="303"/>
      <c r="J1836" s="304">
        <f>ROUND(I1836*H1836,2)</f>
        <v>0</v>
      </c>
      <c r="K1836" s="300" t="s">
        <v>21</v>
      </c>
      <c r="L1836" s="305"/>
      <c r="M1836" s="306" t="s">
        <v>21</v>
      </c>
      <c r="N1836" s="307" t="s">
        <v>47</v>
      </c>
      <c r="O1836" s="48"/>
      <c r="P1836" s="249">
        <f>O1836*H1836</f>
        <v>0</v>
      </c>
      <c r="Q1836" s="249">
        <v>0</v>
      </c>
      <c r="R1836" s="249">
        <f>Q1836*H1836</f>
        <v>0</v>
      </c>
      <c r="S1836" s="249">
        <v>0</v>
      </c>
      <c r="T1836" s="250">
        <f>S1836*H1836</f>
        <v>0</v>
      </c>
      <c r="AR1836" s="25" t="s">
        <v>818</v>
      </c>
      <c r="AT1836" s="25" t="s">
        <v>841</v>
      </c>
      <c r="AU1836" s="25" t="s">
        <v>394</v>
      </c>
      <c r="AY1836" s="25" t="s">
        <v>414</v>
      </c>
      <c r="BE1836" s="251">
        <f>IF(N1836="základní",J1836,0)</f>
        <v>0</v>
      </c>
      <c r="BF1836" s="251">
        <f>IF(N1836="snížená",J1836,0)</f>
        <v>0</v>
      </c>
      <c r="BG1836" s="251">
        <f>IF(N1836="zákl. přenesená",J1836,0)</f>
        <v>0</v>
      </c>
      <c r="BH1836" s="251">
        <f>IF(N1836="sníž. přenesená",J1836,0)</f>
        <v>0</v>
      </c>
      <c r="BI1836" s="251">
        <f>IF(N1836="nulová",J1836,0)</f>
        <v>0</v>
      </c>
      <c r="BJ1836" s="25" t="s">
        <v>83</v>
      </c>
      <c r="BK1836" s="251">
        <f>ROUND(I1836*H1836,2)</f>
        <v>0</v>
      </c>
      <c r="BL1836" s="25" t="s">
        <v>690</v>
      </c>
      <c r="BM1836" s="25" t="s">
        <v>9239</v>
      </c>
    </row>
    <row r="1837" s="1" customFormat="1" ht="16.5" customHeight="1">
      <c r="B1837" s="47"/>
      <c r="C1837" s="298" t="s">
        <v>9240</v>
      </c>
      <c r="D1837" s="298" t="s">
        <v>841</v>
      </c>
      <c r="E1837" s="299" t="s">
        <v>9241</v>
      </c>
      <c r="F1837" s="300" t="s">
        <v>9242</v>
      </c>
      <c r="G1837" s="301" t="s">
        <v>4084</v>
      </c>
      <c r="H1837" s="302">
        <v>1</v>
      </c>
      <c r="I1837" s="303"/>
      <c r="J1837" s="304">
        <f>ROUND(I1837*H1837,2)</f>
        <v>0</v>
      </c>
      <c r="K1837" s="300" t="s">
        <v>21</v>
      </c>
      <c r="L1837" s="305"/>
      <c r="M1837" s="306" t="s">
        <v>21</v>
      </c>
      <c r="N1837" s="307" t="s">
        <v>47</v>
      </c>
      <c r="O1837" s="48"/>
      <c r="P1837" s="249">
        <f>O1837*H1837</f>
        <v>0</v>
      </c>
      <c r="Q1837" s="249">
        <v>0</v>
      </c>
      <c r="R1837" s="249">
        <f>Q1837*H1837</f>
        <v>0</v>
      </c>
      <c r="S1837" s="249">
        <v>0</v>
      </c>
      <c r="T1837" s="250">
        <f>S1837*H1837</f>
        <v>0</v>
      </c>
      <c r="AR1837" s="25" t="s">
        <v>818</v>
      </c>
      <c r="AT1837" s="25" t="s">
        <v>841</v>
      </c>
      <c r="AU1837" s="25" t="s">
        <v>394</v>
      </c>
      <c r="AY1837" s="25" t="s">
        <v>414</v>
      </c>
      <c r="BE1837" s="251">
        <f>IF(N1837="základní",J1837,0)</f>
        <v>0</v>
      </c>
      <c r="BF1837" s="251">
        <f>IF(N1837="snížená",J1837,0)</f>
        <v>0</v>
      </c>
      <c r="BG1837" s="251">
        <f>IF(N1837="zákl. přenesená",J1837,0)</f>
        <v>0</v>
      </c>
      <c r="BH1837" s="251">
        <f>IF(N1837="sníž. přenesená",J1837,0)</f>
        <v>0</v>
      </c>
      <c r="BI1837" s="251">
        <f>IF(N1837="nulová",J1837,0)</f>
        <v>0</v>
      </c>
      <c r="BJ1837" s="25" t="s">
        <v>83</v>
      </c>
      <c r="BK1837" s="251">
        <f>ROUND(I1837*H1837,2)</f>
        <v>0</v>
      </c>
      <c r="BL1837" s="25" t="s">
        <v>690</v>
      </c>
      <c r="BM1837" s="25" t="s">
        <v>9243</v>
      </c>
    </row>
    <row r="1838" s="1" customFormat="1" ht="16.5" customHeight="1">
      <c r="B1838" s="47"/>
      <c r="C1838" s="298" t="s">
        <v>9244</v>
      </c>
      <c r="D1838" s="298" t="s">
        <v>841</v>
      </c>
      <c r="E1838" s="299" t="s">
        <v>9245</v>
      </c>
      <c r="F1838" s="300" t="s">
        <v>8157</v>
      </c>
      <c r="G1838" s="301" t="s">
        <v>4084</v>
      </c>
      <c r="H1838" s="302">
        <v>7</v>
      </c>
      <c r="I1838" s="303"/>
      <c r="J1838" s="304">
        <f>ROUND(I1838*H1838,2)</f>
        <v>0</v>
      </c>
      <c r="K1838" s="300" t="s">
        <v>21</v>
      </c>
      <c r="L1838" s="305"/>
      <c r="M1838" s="306" t="s">
        <v>21</v>
      </c>
      <c r="N1838" s="307" t="s">
        <v>47</v>
      </c>
      <c r="O1838" s="48"/>
      <c r="P1838" s="249">
        <f>O1838*H1838</f>
        <v>0</v>
      </c>
      <c r="Q1838" s="249">
        <v>0</v>
      </c>
      <c r="R1838" s="249">
        <f>Q1838*H1838</f>
        <v>0</v>
      </c>
      <c r="S1838" s="249">
        <v>0</v>
      </c>
      <c r="T1838" s="250">
        <f>S1838*H1838</f>
        <v>0</v>
      </c>
      <c r="AR1838" s="25" t="s">
        <v>818</v>
      </c>
      <c r="AT1838" s="25" t="s">
        <v>841</v>
      </c>
      <c r="AU1838" s="25" t="s">
        <v>394</v>
      </c>
      <c r="AY1838" s="25" t="s">
        <v>414</v>
      </c>
      <c r="BE1838" s="251">
        <f>IF(N1838="základní",J1838,0)</f>
        <v>0</v>
      </c>
      <c r="BF1838" s="251">
        <f>IF(N1838="snížená",J1838,0)</f>
        <v>0</v>
      </c>
      <c r="BG1838" s="251">
        <f>IF(N1838="zákl. přenesená",J1838,0)</f>
        <v>0</v>
      </c>
      <c r="BH1838" s="251">
        <f>IF(N1838="sníž. přenesená",J1838,0)</f>
        <v>0</v>
      </c>
      <c r="BI1838" s="251">
        <f>IF(N1838="nulová",J1838,0)</f>
        <v>0</v>
      </c>
      <c r="BJ1838" s="25" t="s">
        <v>83</v>
      </c>
      <c r="BK1838" s="251">
        <f>ROUND(I1838*H1838,2)</f>
        <v>0</v>
      </c>
      <c r="BL1838" s="25" t="s">
        <v>690</v>
      </c>
      <c r="BM1838" s="25" t="s">
        <v>9246</v>
      </c>
    </row>
    <row r="1839" s="1" customFormat="1" ht="16.5" customHeight="1">
      <c r="B1839" s="47"/>
      <c r="C1839" s="298" t="s">
        <v>9247</v>
      </c>
      <c r="D1839" s="298" t="s">
        <v>841</v>
      </c>
      <c r="E1839" s="299" t="s">
        <v>9248</v>
      </c>
      <c r="F1839" s="300" t="s">
        <v>9198</v>
      </c>
      <c r="G1839" s="301" t="s">
        <v>4084</v>
      </c>
      <c r="H1839" s="302">
        <v>1</v>
      </c>
      <c r="I1839" s="303"/>
      <c r="J1839" s="304">
        <f>ROUND(I1839*H1839,2)</f>
        <v>0</v>
      </c>
      <c r="K1839" s="300" t="s">
        <v>21</v>
      </c>
      <c r="L1839" s="305"/>
      <c r="M1839" s="306" t="s">
        <v>21</v>
      </c>
      <c r="N1839" s="307" t="s">
        <v>47</v>
      </c>
      <c r="O1839" s="48"/>
      <c r="P1839" s="249">
        <f>O1839*H1839</f>
        <v>0</v>
      </c>
      <c r="Q1839" s="249">
        <v>0</v>
      </c>
      <c r="R1839" s="249">
        <f>Q1839*H1839</f>
        <v>0</v>
      </c>
      <c r="S1839" s="249">
        <v>0</v>
      </c>
      <c r="T1839" s="250">
        <f>S1839*H1839</f>
        <v>0</v>
      </c>
      <c r="AR1839" s="25" t="s">
        <v>818</v>
      </c>
      <c r="AT1839" s="25" t="s">
        <v>841</v>
      </c>
      <c r="AU1839" s="25" t="s">
        <v>394</v>
      </c>
      <c r="AY1839" s="25" t="s">
        <v>414</v>
      </c>
      <c r="BE1839" s="251">
        <f>IF(N1839="základní",J1839,0)</f>
        <v>0</v>
      </c>
      <c r="BF1839" s="251">
        <f>IF(N1839="snížená",J1839,0)</f>
        <v>0</v>
      </c>
      <c r="BG1839" s="251">
        <f>IF(N1839="zákl. přenesená",J1839,0)</f>
        <v>0</v>
      </c>
      <c r="BH1839" s="251">
        <f>IF(N1839="sníž. přenesená",J1839,0)</f>
        <v>0</v>
      </c>
      <c r="BI1839" s="251">
        <f>IF(N1839="nulová",J1839,0)</f>
        <v>0</v>
      </c>
      <c r="BJ1839" s="25" t="s">
        <v>83</v>
      </c>
      <c r="BK1839" s="251">
        <f>ROUND(I1839*H1839,2)</f>
        <v>0</v>
      </c>
      <c r="BL1839" s="25" t="s">
        <v>690</v>
      </c>
      <c r="BM1839" s="25" t="s">
        <v>9249</v>
      </c>
    </row>
    <row r="1840" s="1" customFormat="1" ht="16.5" customHeight="1">
      <c r="B1840" s="47"/>
      <c r="C1840" s="298" t="s">
        <v>9250</v>
      </c>
      <c r="D1840" s="298" t="s">
        <v>841</v>
      </c>
      <c r="E1840" s="299" t="s">
        <v>9251</v>
      </c>
      <c r="F1840" s="300" t="s">
        <v>8957</v>
      </c>
      <c r="G1840" s="301" t="s">
        <v>4084</v>
      </c>
      <c r="H1840" s="302">
        <v>2</v>
      </c>
      <c r="I1840" s="303"/>
      <c r="J1840" s="304">
        <f>ROUND(I1840*H1840,2)</f>
        <v>0</v>
      </c>
      <c r="K1840" s="300" t="s">
        <v>21</v>
      </c>
      <c r="L1840" s="305"/>
      <c r="M1840" s="306" t="s">
        <v>21</v>
      </c>
      <c r="N1840" s="307" t="s">
        <v>47</v>
      </c>
      <c r="O1840" s="48"/>
      <c r="P1840" s="249">
        <f>O1840*H1840</f>
        <v>0</v>
      </c>
      <c r="Q1840" s="249">
        <v>0</v>
      </c>
      <c r="R1840" s="249">
        <f>Q1840*H1840</f>
        <v>0</v>
      </c>
      <c r="S1840" s="249">
        <v>0</v>
      </c>
      <c r="T1840" s="250">
        <f>S1840*H1840</f>
        <v>0</v>
      </c>
      <c r="AR1840" s="25" t="s">
        <v>818</v>
      </c>
      <c r="AT1840" s="25" t="s">
        <v>841</v>
      </c>
      <c r="AU1840" s="25" t="s">
        <v>394</v>
      </c>
      <c r="AY1840" s="25" t="s">
        <v>414</v>
      </c>
      <c r="BE1840" s="251">
        <f>IF(N1840="základní",J1840,0)</f>
        <v>0</v>
      </c>
      <c r="BF1840" s="251">
        <f>IF(N1840="snížená",J1840,0)</f>
        <v>0</v>
      </c>
      <c r="BG1840" s="251">
        <f>IF(N1840="zákl. přenesená",J1840,0)</f>
        <v>0</v>
      </c>
      <c r="BH1840" s="251">
        <f>IF(N1840="sníž. přenesená",J1840,0)</f>
        <v>0</v>
      </c>
      <c r="BI1840" s="251">
        <f>IF(N1840="nulová",J1840,0)</f>
        <v>0</v>
      </c>
      <c r="BJ1840" s="25" t="s">
        <v>83</v>
      </c>
      <c r="BK1840" s="251">
        <f>ROUND(I1840*H1840,2)</f>
        <v>0</v>
      </c>
      <c r="BL1840" s="25" t="s">
        <v>690</v>
      </c>
      <c r="BM1840" s="25" t="s">
        <v>9252</v>
      </c>
    </row>
    <row r="1841" s="1" customFormat="1" ht="16.5" customHeight="1">
      <c r="B1841" s="47"/>
      <c r="C1841" s="298" t="s">
        <v>9253</v>
      </c>
      <c r="D1841" s="298" t="s">
        <v>841</v>
      </c>
      <c r="E1841" s="299" t="s">
        <v>9254</v>
      </c>
      <c r="F1841" s="300" t="s">
        <v>9205</v>
      </c>
      <c r="G1841" s="301" t="s">
        <v>4084</v>
      </c>
      <c r="H1841" s="302">
        <v>1</v>
      </c>
      <c r="I1841" s="303"/>
      <c r="J1841" s="304">
        <f>ROUND(I1841*H1841,2)</f>
        <v>0</v>
      </c>
      <c r="K1841" s="300" t="s">
        <v>21</v>
      </c>
      <c r="L1841" s="305"/>
      <c r="M1841" s="306" t="s">
        <v>21</v>
      </c>
      <c r="N1841" s="307" t="s">
        <v>47</v>
      </c>
      <c r="O1841" s="48"/>
      <c r="P1841" s="249">
        <f>O1841*H1841</f>
        <v>0</v>
      </c>
      <c r="Q1841" s="249">
        <v>0</v>
      </c>
      <c r="R1841" s="249">
        <f>Q1841*H1841</f>
        <v>0</v>
      </c>
      <c r="S1841" s="249">
        <v>0</v>
      </c>
      <c r="T1841" s="250">
        <f>S1841*H1841</f>
        <v>0</v>
      </c>
      <c r="AR1841" s="25" t="s">
        <v>818</v>
      </c>
      <c r="AT1841" s="25" t="s">
        <v>841</v>
      </c>
      <c r="AU1841" s="25" t="s">
        <v>394</v>
      </c>
      <c r="AY1841" s="25" t="s">
        <v>414</v>
      </c>
      <c r="BE1841" s="251">
        <f>IF(N1841="základní",J1841,0)</f>
        <v>0</v>
      </c>
      <c r="BF1841" s="251">
        <f>IF(N1841="snížená",J1841,0)</f>
        <v>0</v>
      </c>
      <c r="BG1841" s="251">
        <f>IF(N1841="zákl. přenesená",J1841,0)</f>
        <v>0</v>
      </c>
      <c r="BH1841" s="251">
        <f>IF(N1841="sníž. přenesená",J1841,0)</f>
        <v>0</v>
      </c>
      <c r="BI1841" s="251">
        <f>IF(N1841="nulová",J1841,0)</f>
        <v>0</v>
      </c>
      <c r="BJ1841" s="25" t="s">
        <v>83</v>
      </c>
      <c r="BK1841" s="251">
        <f>ROUND(I1841*H1841,2)</f>
        <v>0</v>
      </c>
      <c r="BL1841" s="25" t="s">
        <v>690</v>
      </c>
      <c r="BM1841" s="25" t="s">
        <v>9255</v>
      </c>
    </row>
    <row r="1842" s="1" customFormat="1" ht="16.5" customHeight="1">
      <c r="B1842" s="47"/>
      <c r="C1842" s="298" t="s">
        <v>9256</v>
      </c>
      <c r="D1842" s="298" t="s">
        <v>841</v>
      </c>
      <c r="E1842" s="299" t="s">
        <v>9257</v>
      </c>
      <c r="F1842" s="300" t="s">
        <v>8089</v>
      </c>
      <c r="G1842" s="301" t="s">
        <v>4084</v>
      </c>
      <c r="H1842" s="302">
        <v>32</v>
      </c>
      <c r="I1842" s="303"/>
      <c r="J1842" s="304">
        <f>ROUND(I1842*H1842,2)</f>
        <v>0</v>
      </c>
      <c r="K1842" s="300" t="s">
        <v>21</v>
      </c>
      <c r="L1842" s="305"/>
      <c r="M1842" s="306" t="s">
        <v>21</v>
      </c>
      <c r="N1842" s="307" t="s">
        <v>47</v>
      </c>
      <c r="O1842" s="48"/>
      <c r="P1842" s="249">
        <f>O1842*H1842</f>
        <v>0</v>
      </c>
      <c r="Q1842" s="249">
        <v>0</v>
      </c>
      <c r="R1842" s="249">
        <f>Q1842*H1842</f>
        <v>0</v>
      </c>
      <c r="S1842" s="249">
        <v>0</v>
      </c>
      <c r="T1842" s="250">
        <f>S1842*H1842</f>
        <v>0</v>
      </c>
      <c r="AR1842" s="25" t="s">
        <v>818</v>
      </c>
      <c r="AT1842" s="25" t="s">
        <v>841</v>
      </c>
      <c r="AU1842" s="25" t="s">
        <v>394</v>
      </c>
      <c r="AY1842" s="25" t="s">
        <v>414</v>
      </c>
      <c r="BE1842" s="251">
        <f>IF(N1842="základní",J1842,0)</f>
        <v>0</v>
      </c>
      <c r="BF1842" s="251">
        <f>IF(N1842="snížená",J1842,0)</f>
        <v>0</v>
      </c>
      <c r="BG1842" s="251">
        <f>IF(N1842="zákl. přenesená",J1842,0)</f>
        <v>0</v>
      </c>
      <c r="BH1842" s="251">
        <f>IF(N1842="sníž. přenesená",J1842,0)</f>
        <v>0</v>
      </c>
      <c r="BI1842" s="251">
        <f>IF(N1842="nulová",J1842,0)</f>
        <v>0</v>
      </c>
      <c r="BJ1842" s="25" t="s">
        <v>83</v>
      </c>
      <c r="BK1842" s="251">
        <f>ROUND(I1842*H1842,2)</f>
        <v>0</v>
      </c>
      <c r="BL1842" s="25" t="s">
        <v>690</v>
      </c>
      <c r="BM1842" s="25" t="s">
        <v>9258</v>
      </c>
    </row>
    <row r="1843" s="1" customFormat="1" ht="16.5" customHeight="1">
      <c r="B1843" s="47"/>
      <c r="C1843" s="298" t="s">
        <v>9259</v>
      </c>
      <c r="D1843" s="298" t="s">
        <v>841</v>
      </c>
      <c r="E1843" s="299" t="s">
        <v>9260</v>
      </c>
      <c r="F1843" s="300" t="s">
        <v>8110</v>
      </c>
      <c r="G1843" s="301" t="s">
        <v>4084</v>
      </c>
      <c r="H1843" s="302">
        <v>4</v>
      </c>
      <c r="I1843" s="303"/>
      <c r="J1843" s="304">
        <f>ROUND(I1843*H1843,2)</f>
        <v>0</v>
      </c>
      <c r="K1843" s="300" t="s">
        <v>21</v>
      </c>
      <c r="L1843" s="305"/>
      <c r="M1843" s="306" t="s">
        <v>21</v>
      </c>
      <c r="N1843" s="307" t="s">
        <v>47</v>
      </c>
      <c r="O1843" s="48"/>
      <c r="P1843" s="249">
        <f>O1843*H1843</f>
        <v>0</v>
      </c>
      <c r="Q1843" s="249">
        <v>0</v>
      </c>
      <c r="R1843" s="249">
        <f>Q1843*H1843</f>
        <v>0</v>
      </c>
      <c r="S1843" s="249">
        <v>0</v>
      </c>
      <c r="T1843" s="250">
        <f>S1843*H1843</f>
        <v>0</v>
      </c>
      <c r="AR1843" s="25" t="s">
        <v>818</v>
      </c>
      <c r="AT1843" s="25" t="s">
        <v>841</v>
      </c>
      <c r="AU1843" s="25" t="s">
        <v>394</v>
      </c>
      <c r="AY1843" s="25" t="s">
        <v>414</v>
      </c>
      <c r="BE1843" s="251">
        <f>IF(N1843="základní",J1843,0)</f>
        <v>0</v>
      </c>
      <c r="BF1843" s="251">
        <f>IF(N1843="snížená",J1843,0)</f>
        <v>0</v>
      </c>
      <c r="BG1843" s="251">
        <f>IF(N1843="zákl. přenesená",J1843,0)</f>
        <v>0</v>
      </c>
      <c r="BH1843" s="251">
        <f>IF(N1843="sníž. přenesená",J1843,0)</f>
        <v>0</v>
      </c>
      <c r="BI1843" s="251">
        <f>IF(N1843="nulová",J1843,0)</f>
        <v>0</v>
      </c>
      <c r="BJ1843" s="25" t="s">
        <v>83</v>
      </c>
      <c r="BK1843" s="251">
        <f>ROUND(I1843*H1843,2)</f>
        <v>0</v>
      </c>
      <c r="BL1843" s="25" t="s">
        <v>690</v>
      </c>
      <c r="BM1843" s="25" t="s">
        <v>9261</v>
      </c>
    </row>
    <row r="1844" s="11" customFormat="1" ht="22.32" customHeight="1">
      <c r="B1844" s="224"/>
      <c r="C1844" s="225"/>
      <c r="D1844" s="226" t="s">
        <v>75</v>
      </c>
      <c r="E1844" s="238" t="s">
        <v>9262</v>
      </c>
      <c r="F1844" s="238" t="s">
        <v>9263</v>
      </c>
      <c r="G1844" s="225"/>
      <c r="H1844" s="225"/>
      <c r="I1844" s="228"/>
      <c r="J1844" s="239">
        <f>BK1844</f>
        <v>0</v>
      </c>
      <c r="K1844" s="225"/>
      <c r="L1844" s="230"/>
      <c r="M1844" s="231"/>
      <c r="N1844" s="232"/>
      <c r="O1844" s="232"/>
      <c r="P1844" s="233">
        <f>SUM(P1845:P1855)</f>
        <v>0</v>
      </c>
      <c r="Q1844" s="232"/>
      <c r="R1844" s="233">
        <f>SUM(R1845:R1855)</f>
        <v>0</v>
      </c>
      <c r="S1844" s="232"/>
      <c r="T1844" s="234">
        <f>SUM(T1845:T1855)</f>
        <v>0</v>
      </c>
      <c r="AR1844" s="235" t="s">
        <v>86</v>
      </c>
      <c r="AT1844" s="236" t="s">
        <v>75</v>
      </c>
      <c r="AU1844" s="236" t="s">
        <v>86</v>
      </c>
      <c r="AY1844" s="235" t="s">
        <v>414</v>
      </c>
      <c r="BK1844" s="237">
        <f>SUM(BK1845:BK1855)</f>
        <v>0</v>
      </c>
    </row>
    <row r="1845" s="1" customFormat="1" ht="16.5" customHeight="1">
      <c r="B1845" s="47"/>
      <c r="C1845" s="298" t="s">
        <v>9264</v>
      </c>
      <c r="D1845" s="298" t="s">
        <v>841</v>
      </c>
      <c r="E1845" s="299" t="s">
        <v>9265</v>
      </c>
      <c r="F1845" s="300" t="s">
        <v>9266</v>
      </c>
      <c r="G1845" s="301" t="s">
        <v>4084</v>
      </c>
      <c r="H1845" s="302">
        <v>1</v>
      </c>
      <c r="I1845" s="303"/>
      <c r="J1845" s="304">
        <f>ROUND(I1845*H1845,2)</f>
        <v>0</v>
      </c>
      <c r="K1845" s="300" t="s">
        <v>21</v>
      </c>
      <c r="L1845" s="305"/>
      <c r="M1845" s="306" t="s">
        <v>21</v>
      </c>
      <c r="N1845" s="307" t="s">
        <v>47</v>
      </c>
      <c r="O1845" s="48"/>
      <c r="P1845" s="249">
        <f>O1845*H1845</f>
        <v>0</v>
      </c>
      <c r="Q1845" s="249">
        <v>0</v>
      </c>
      <c r="R1845" s="249">
        <f>Q1845*H1845</f>
        <v>0</v>
      </c>
      <c r="S1845" s="249">
        <v>0</v>
      </c>
      <c r="T1845" s="250">
        <f>S1845*H1845</f>
        <v>0</v>
      </c>
      <c r="AR1845" s="25" t="s">
        <v>818</v>
      </c>
      <c r="AT1845" s="25" t="s">
        <v>841</v>
      </c>
      <c r="AU1845" s="25" t="s">
        <v>394</v>
      </c>
      <c r="AY1845" s="25" t="s">
        <v>414</v>
      </c>
      <c r="BE1845" s="251">
        <f>IF(N1845="základní",J1845,0)</f>
        <v>0</v>
      </c>
      <c r="BF1845" s="251">
        <f>IF(N1845="snížená",J1845,0)</f>
        <v>0</v>
      </c>
      <c r="BG1845" s="251">
        <f>IF(N1845="zákl. přenesená",J1845,0)</f>
        <v>0</v>
      </c>
      <c r="BH1845" s="251">
        <f>IF(N1845="sníž. přenesená",J1845,0)</f>
        <v>0</v>
      </c>
      <c r="BI1845" s="251">
        <f>IF(N1845="nulová",J1845,0)</f>
        <v>0</v>
      </c>
      <c r="BJ1845" s="25" t="s">
        <v>83</v>
      </c>
      <c r="BK1845" s="251">
        <f>ROUND(I1845*H1845,2)</f>
        <v>0</v>
      </c>
      <c r="BL1845" s="25" t="s">
        <v>690</v>
      </c>
      <c r="BM1845" s="25" t="s">
        <v>9267</v>
      </c>
    </row>
    <row r="1846" s="1" customFormat="1" ht="16.5" customHeight="1">
      <c r="B1846" s="47"/>
      <c r="C1846" s="298" t="s">
        <v>9268</v>
      </c>
      <c r="D1846" s="298" t="s">
        <v>841</v>
      </c>
      <c r="E1846" s="299" t="s">
        <v>9269</v>
      </c>
      <c r="F1846" s="300" t="s">
        <v>7971</v>
      </c>
      <c r="G1846" s="301" t="s">
        <v>4084</v>
      </c>
      <c r="H1846" s="302">
        <v>1</v>
      </c>
      <c r="I1846" s="303"/>
      <c r="J1846" s="304">
        <f>ROUND(I1846*H1846,2)</f>
        <v>0</v>
      </c>
      <c r="K1846" s="300" t="s">
        <v>21</v>
      </c>
      <c r="L1846" s="305"/>
      <c r="M1846" s="306" t="s">
        <v>21</v>
      </c>
      <c r="N1846" s="307" t="s">
        <v>47</v>
      </c>
      <c r="O1846" s="48"/>
      <c r="P1846" s="249">
        <f>O1846*H1846</f>
        <v>0</v>
      </c>
      <c r="Q1846" s="249">
        <v>0</v>
      </c>
      <c r="R1846" s="249">
        <f>Q1846*H1846</f>
        <v>0</v>
      </c>
      <c r="S1846" s="249">
        <v>0</v>
      </c>
      <c r="T1846" s="250">
        <f>S1846*H1846</f>
        <v>0</v>
      </c>
      <c r="AR1846" s="25" t="s">
        <v>818</v>
      </c>
      <c r="AT1846" s="25" t="s">
        <v>841</v>
      </c>
      <c r="AU1846" s="25" t="s">
        <v>394</v>
      </c>
      <c r="AY1846" s="25" t="s">
        <v>414</v>
      </c>
      <c r="BE1846" s="251">
        <f>IF(N1846="základní",J1846,0)</f>
        <v>0</v>
      </c>
      <c r="BF1846" s="251">
        <f>IF(N1846="snížená",J1846,0)</f>
        <v>0</v>
      </c>
      <c r="BG1846" s="251">
        <f>IF(N1846="zákl. přenesená",J1846,0)</f>
        <v>0</v>
      </c>
      <c r="BH1846" s="251">
        <f>IF(N1846="sníž. přenesená",J1846,0)</f>
        <v>0</v>
      </c>
      <c r="BI1846" s="251">
        <f>IF(N1846="nulová",J1846,0)</f>
        <v>0</v>
      </c>
      <c r="BJ1846" s="25" t="s">
        <v>83</v>
      </c>
      <c r="BK1846" s="251">
        <f>ROUND(I1846*H1846,2)</f>
        <v>0</v>
      </c>
      <c r="BL1846" s="25" t="s">
        <v>690</v>
      </c>
      <c r="BM1846" s="25" t="s">
        <v>9270</v>
      </c>
    </row>
    <row r="1847" s="1" customFormat="1" ht="16.5" customHeight="1">
      <c r="B1847" s="47"/>
      <c r="C1847" s="298" t="s">
        <v>9271</v>
      </c>
      <c r="D1847" s="298" t="s">
        <v>841</v>
      </c>
      <c r="E1847" s="299" t="s">
        <v>9272</v>
      </c>
      <c r="F1847" s="300" t="s">
        <v>7974</v>
      </c>
      <c r="G1847" s="301" t="s">
        <v>4084</v>
      </c>
      <c r="H1847" s="302">
        <v>1</v>
      </c>
      <c r="I1847" s="303"/>
      <c r="J1847" s="304">
        <f>ROUND(I1847*H1847,2)</f>
        <v>0</v>
      </c>
      <c r="K1847" s="300" t="s">
        <v>21</v>
      </c>
      <c r="L1847" s="305"/>
      <c r="M1847" s="306" t="s">
        <v>21</v>
      </c>
      <c r="N1847" s="307" t="s">
        <v>47</v>
      </c>
      <c r="O1847" s="48"/>
      <c r="P1847" s="249">
        <f>O1847*H1847</f>
        <v>0</v>
      </c>
      <c r="Q1847" s="249">
        <v>0</v>
      </c>
      <c r="R1847" s="249">
        <f>Q1847*H1847</f>
        <v>0</v>
      </c>
      <c r="S1847" s="249">
        <v>0</v>
      </c>
      <c r="T1847" s="250">
        <f>S1847*H1847</f>
        <v>0</v>
      </c>
      <c r="AR1847" s="25" t="s">
        <v>818</v>
      </c>
      <c r="AT1847" s="25" t="s">
        <v>841</v>
      </c>
      <c r="AU1847" s="25" t="s">
        <v>394</v>
      </c>
      <c r="AY1847" s="25" t="s">
        <v>414</v>
      </c>
      <c r="BE1847" s="251">
        <f>IF(N1847="základní",J1847,0)</f>
        <v>0</v>
      </c>
      <c r="BF1847" s="251">
        <f>IF(N1847="snížená",J1847,0)</f>
        <v>0</v>
      </c>
      <c r="BG1847" s="251">
        <f>IF(N1847="zákl. přenesená",J1847,0)</f>
        <v>0</v>
      </c>
      <c r="BH1847" s="251">
        <f>IF(N1847="sníž. přenesená",J1847,0)</f>
        <v>0</v>
      </c>
      <c r="BI1847" s="251">
        <f>IF(N1847="nulová",J1847,0)</f>
        <v>0</v>
      </c>
      <c r="BJ1847" s="25" t="s">
        <v>83</v>
      </c>
      <c r="BK1847" s="251">
        <f>ROUND(I1847*H1847,2)</f>
        <v>0</v>
      </c>
      <c r="BL1847" s="25" t="s">
        <v>690</v>
      </c>
      <c r="BM1847" s="25" t="s">
        <v>9273</v>
      </c>
    </row>
    <row r="1848" s="1" customFormat="1" ht="16.5" customHeight="1">
      <c r="B1848" s="47"/>
      <c r="C1848" s="298" t="s">
        <v>9274</v>
      </c>
      <c r="D1848" s="298" t="s">
        <v>841</v>
      </c>
      <c r="E1848" s="299" t="s">
        <v>9275</v>
      </c>
      <c r="F1848" s="300" t="s">
        <v>7977</v>
      </c>
      <c r="G1848" s="301" t="s">
        <v>4084</v>
      </c>
      <c r="H1848" s="302">
        <v>1</v>
      </c>
      <c r="I1848" s="303"/>
      <c r="J1848" s="304">
        <f>ROUND(I1848*H1848,2)</f>
        <v>0</v>
      </c>
      <c r="K1848" s="300" t="s">
        <v>21</v>
      </c>
      <c r="L1848" s="305"/>
      <c r="M1848" s="306" t="s">
        <v>21</v>
      </c>
      <c r="N1848" s="307" t="s">
        <v>47</v>
      </c>
      <c r="O1848" s="48"/>
      <c r="P1848" s="249">
        <f>O1848*H1848</f>
        <v>0</v>
      </c>
      <c r="Q1848" s="249">
        <v>0</v>
      </c>
      <c r="R1848" s="249">
        <f>Q1848*H1848</f>
        <v>0</v>
      </c>
      <c r="S1848" s="249">
        <v>0</v>
      </c>
      <c r="T1848" s="250">
        <f>S1848*H1848</f>
        <v>0</v>
      </c>
      <c r="AR1848" s="25" t="s">
        <v>818</v>
      </c>
      <c r="AT1848" s="25" t="s">
        <v>841</v>
      </c>
      <c r="AU1848" s="25" t="s">
        <v>394</v>
      </c>
      <c r="AY1848" s="25" t="s">
        <v>414</v>
      </c>
      <c r="BE1848" s="251">
        <f>IF(N1848="základní",J1848,0)</f>
        <v>0</v>
      </c>
      <c r="BF1848" s="251">
        <f>IF(N1848="snížená",J1848,0)</f>
        <v>0</v>
      </c>
      <c r="BG1848" s="251">
        <f>IF(N1848="zákl. přenesená",J1848,0)</f>
        <v>0</v>
      </c>
      <c r="BH1848" s="251">
        <f>IF(N1848="sníž. přenesená",J1848,0)</f>
        <v>0</v>
      </c>
      <c r="BI1848" s="251">
        <f>IF(N1848="nulová",J1848,0)</f>
        <v>0</v>
      </c>
      <c r="BJ1848" s="25" t="s">
        <v>83</v>
      </c>
      <c r="BK1848" s="251">
        <f>ROUND(I1848*H1848,2)</f>
        <v>0</v>
      </c>
      <c r="BL1848" s="25" t="s">
        <v>690</v>
      </c>
      <c r="BM1848" s="25" t="s">
        <v>9276</v>
      </c>
    </row>
    <row r="1849" s="1" customFormat="1" ht="16.5" customHeight="1">
      <c r="B1849" s="47"/>
      <c r="C1849" s="298" t="s">
        <v>9277</v>
      </c>
      <c r="D1849" s="298" t="s">
        <v>841</v>
      </c>
      <c r="E1849" s="299" t="s">
        <v>9278</v>
      </c>
      <c r="F1849" s="300" t="s">
        <v>9235</v>
      </c>
      <c r="G1849" s="301" t="s">
        <v>4084</v>
      </c>
      <c r="H1849" s="302">
        <v>2</v>
      </c>
      <c r="I1849" s="303"/>
      <c r="J1849" s="304">
        <f>ROUND(I1849*H1849,2)</f>
        <v>0</v>
      </c>
      <c r="K1849" s="300" t="s">
        <v>21</v>
      </c>
      <c r="L1849" s="305"/>
      <c r="M1849" s="306" t="s">
        <v>21</v>
      </c>
      <c r="N1849" s="307" t="s">
        <v>47</v>
      </c>
      <c r="O1849" s="48"/>
      <c r="P1849" s="249">
        <f>O1849*H1849</f>
        <v>0</v>
      </c>
      <c r="Q1849" s="249">
        <v>0</v>
      </c>
      <c r="R1849" s="249">
        <f>Q1849*H1849</f>
        <v>0</v>
      </c>
      <c r="S1849" s="249">
        <v>0</v>
      </c>
      <c r="T1849" s="250">
        <f>S1849*H1849</f>
        <v>0</v>
      </c>
      <c r="AR1849" s="25" t="s">
        <v>818</v>
      </c>
      <c r="AT1849" s="25" t="s">
        <v>841</v>
      </c>
      <c r="AU1849" s="25" t="s">
        <v>394</v>
      </c>
      <c r="AY1849" s="25" t="s">
        <v>414</v>
      </c>
      <c r="BE1849" s="251">
        <f>IF(N1849="základní",J1849,0)</f>
        <v>0</v>
      </c>
      <c r="BF1849" s="251">
        <f>IF(N1849="snížená",J1849,0)</f>
        <v>0</v>
      </c>
      <c r="BG1849" s="251">
        <f>IF(N1849="zákl. přenesená",J1849,0)</f>
        <v>0</v>
      </c>
      <c r="BH1849" s="251">
        <f>IF(N1849="sníž. přenesená",J1849,0)</f>
        <v>0</v>
      </c>
      <c r="BI1849" s="251">
        <f>IF(N1849="nulová",J1849,0)</f>
        <v>0</v>
      </c>
      <c r="BJ1849" s="25" t="s">
        <v>83</v>
      </c>
      <c r="BK1849" s="251">
        <f>ROUND(I1849*H1849,2)</f>
        <v>0</v>
      </c>
      <c r="BL1849" s="25" t="s">
        <v>690</v>
      </c>
      <c r="BM1849" s="25" t="s">
        <v>9279</v>
      </c>
    </row>
    <row r="1850" s="1" customFormat="1" ht="16.5" customHeight="1">
      <c r="B1850" s="47"/>
      <c r="C1850" s="298" t="s">
        <v>9280</v>
      </c>
      <c r="D1850" s="298" t="s">
        <v>841</v>
      </c>
      <c r="E1850" s="299" t="s">
        <v>9281</v>
      </c>
      <c r="F1850" s="300" t="s">
        <v>8136</v>
      </c>
      <c r="G1850" s="301" t="s">
        <v>4084</v>
      </c>
      <c r="H1850" s="302">
        <v>1</v>
      </c>
      <c r="I1850" s="303"/>
      <c r="J1850" s="304">
        <f>ROUND(I1850*H1850,2)</f>
        <v>0</v>
      </c>
      <c r="K1850" s="300" t="s">
        <v>21</v>
      </c>
      <c r="L1850" s="305"/>
      <c r="M1850" s="306" t="s">
        <v>21</v>
      </c>
      <c r="N1850" s="307" t="s">
        <v>47</v>
      </c>
      <c r="O1850" s="48"/>
      <c r="P1850" s="249">
        <f>O1850*H1850</f>
        <v>0</v>
      </c>
      <c r="Q1850" s="249">
        <v>0</v>
      </c>
      <c r="R1850" s="249">
        <f>Q1850*H1850</f>
        <v>0</v>
      </c>
      <c r="S1850" s="249">
        <v>0</v>
      </c>
      <c r="T1850" s="250">
        <f>S1850*H1850</f>
        <v>0</v>
      </c>
      <c r="AR1850" s="25" t="s">
        <v>818</v>
      </c>
      <c r="AT1850" s="25" t="s">
        <v>841</v>
      </c>
      <c r="AU1850" s="25" t="s">
        <v>394</v>
      </c>
      <c r="AY1850" s="25" t="s">
        <v>414</v>
      </c>
      <c r="BE1850" s="251">
        <f>IF(N1850="základní",J1850,0)</f>
        <v>0</v>
      </c>
      <c r="BF1850" s="251">
        <f>IF(N1850="snížená",J1850,0)</f>
        <v>0</v>
      </c>
      <c r="BG1850" s="251">
        <f>IF(N1850="zákl. přenesená",J1850,0)</f>
        <v>0</v>
      </c>
      <c r="BH1850" s="251">
        <f>IF(N1850="sníž. přenesená",J1850,0)</f>
        <v>0</v>
      </c>
      <c r="BI1850" s="251">
        <f>IF(N1850="nulová",J1850,0)</f>
        <v>0</v>
      </c>
      <c r="BJ1850" s="25" t="s">
        <v>83</v>
      </c>
      <c r="BK1850" s="251">
        <f>ROUND(I1850*H1850,2)</f>
        <v>0</v>
      </c>
      <c r="BL1850" s="25" t="s">
        <v>690</v>
      </c>
      <c r="BM1850" s="25" t="s">
        <v>9282</v>
      </c>
    </row>
    <row r="1851" s="1" customFormat="1" ht="16.5" customHeight="1">
      <c r="B1851" s="47"/>
      <c r="C1851" s="298" t="s">
        <v>9283</v>
      </c>
      <c r="D1851" s="298" t="s">
        <v>841</v>
      </c>
      <c r="E1851" s="299" t="s">
        <v>9284</v>
      </c>
      <c r="F1851" s="300" t="s">
        <v>8139</v>
      </c>
      <c r="G1851" s="301" t="s">
        <v>4084</v>
      </c>
      <c r="H1851" s="302">
        <v>1</v>
      </c>
      <c r="I1851" s="303"/>
      <c r="J1851" s="304">
        <f>ROUND(I1851*H1851,2)</f>
        <v>0</v>
      </c>
      <c r="K1851" s="300" t="s">
        <v>21</v>
      </c>
      <c r="L1851" s="305"/>
      <c r="M1851" s="306" t="s">
        <v>21</v>
      </c>
      <c r="N1851" s="307" t="s">
        <v>47</v>
      </c>
      <c r="O1851" s="48"/>
      <c r="P1851" s="249">
        <f>O1851*H1851</f>
        <v>0</v>
      </c>
      <c r="Q1851" s="249">
        <v>0</v>
      </c>
      <c r="R1851" s="249">
        <f>Q1851*H1851</f>
        <v>0</v>
      </c>
      <c r="S1851" s="249">
        <v>0</v>
      </c>
      <c r="T1851" s="250">
        <f>S1851*H1851</f>
        <v>0</v>
      </c>
      <c r="AR1851" s="25" t="s">
        <v>818</v>
      </c>
      <c r="AT1851" s="25" t="s">
        <v>841</v>
      </c>
      <c r="AU1851" s="25" t="s">
        <v>394</v>
      </c>
      <c r="AY1851" s="25" t="s">
        <v>414</v>
      </c>
      <c r="BE1851" s="251">
        <f>IF(N1851="základní",J1851,0)</f>
        <v>0</v>
      </c>
      <c r="BF1851" s="251">
        <f>IF(N1851="snížená",J1851,0)</f>
        <v>0</v>
      </c>
      <c r="BG1851" s="251">
        <f>IF(N1851="zákl. přenesená",J1851,0)</f>
        <v>0</v>
      </c>
      <c r="BH1851" s="251">
        <f>IF(N1851="sníž. přenesená",J1851,0)</f>
        <v>0</v>
      </c>
      <c r="BI1851" s="251">
        <f>IF(N1851="nulová",J1851,0)</f>
        <v>0</v>
      </c>
      <c r="BJ1851" s="25" t="s">
        <v>83</v>
      </c>
      <c r="BK1851" s="251">
        <f>ROUND(I1851*H1851,2)</f>
        <v>0</v>
      </c>
      <c r="BL1851" s="25" t="s">
        <v>690</v>
      </c>
      <c r="BM1851" s="25" t="s">
        <v>9285</v>
      </c>
    </row>
    <row r="1852" s="1" customFormat="1" ht="16.5" customHeight="1">
      <c r="B1852" s="47"/>
      <c r="C1852" s="298" t="s">
        <v>9286</v>
      </c>
      <c r="D1852" s="298" t="s">
        <v>841</v>
      </c>
      <c r="E1852" s="299" t="s">
        <v>9287</v>
      </c>
      <c r="F1852" s="300" t="s">
        <v>8157</v>
      </c>
      <c r="G1852" s="301" t="s">
        <v>4084</v>
      </c>
      <c r="H1852" s="302">
        <v>1</v>
      </c>
      <c r="I1852" s="303"/>
      <c r="J1852" s="304">
        <f>ROUND(I1852*H1852,2)</f>
        <v>0</v>
      </c>
      <c r="K1852" s="300" t="s">
        <v>21</v>
      </c>
      <c r="L1852" s="305"/>
      <c r="M1852" s="306" t="s">
        <v>21</v>
      </c>
      <c r="N1852" s="307" t="s">
        <v>47</v>
      </c>
      <c r="O1852" s="48"/>
      <c r="P1852" s="249">
        <f>O1852*H1852</f>
        <v>0</v>
      </c>
      <c r="Q1852" s="249">
        <v>0</v>
      </c>
      <c r="R1852" s="249">
        <f>Q1852*H1852</f>
        <v>0</v>
      </c>
      <c r="S1852" s="249">
        <v>0</v>
      </c>
      <c r="T1852" s="250">
        <f>S1852*H1852</f>
        <v>0</v>
      </c>
      <c r="AR1852" s="25" t="s">
        <v>818</v>
      </c>
      <c r="AT1852" s="25" t="s">
        <v>841</v>
      </c>
      <c r="AU1852" s="25" t="s">
        <v>394</v>
      </c>
      <c r="AY1852" s="25" t="s">
        <v>414</v>
      </c>
      <c r="BE1852" s="251">
        <f>IF(N1852="základní",J1852,0)</f>
        <v>0</v>
      </c>
      <c r="BF1852" s="251">
        <f>IF(N1852="snížená",J1852,0)</f>
        <v>0</v>
      </c>
      <c r="BG1852" s="251">
        <f>IF(N1852="zákl. přenesená",J1852,0)</f>
        <v>0</v>
      </c>
      <c r="BH1852" s="251">
        <f>IF(N1852="sníž. přenesená",J1852,0)</f>
        <v>0</v>
      </c>
      <c r="BI1852" s="251">
        <f>IF(N1852="nulová",J1852,0)</f>
        <v>0</v>
      </c>
      <c r="BJ1852" s="25" t="s">
        <v>83</v>
      </c>
      <c r="BK1852" s="251">
        <f>ROUND(I1852*H1852,2)</f>
        <v>0</v>
      </c>
      <c r="BL1852" s="25" t="s">
        <v>690</v>
      </c>
      <c r="BM1852" s="25" t="s">
        <v>9288</v>
      </c>
    </row>
    <row r="1853" s="1" customFormat="1" ht="16.5" customHeight="1">
      <c r="B1853" s="47"/>
      <c r="C1853" s="298" t="s">
        <v>9289</v>
      </c>
      <c r="D1853" s="298" t="s">
        <v>841</v>
      </c>
      <c r="E1853" s="299" t="s">
        <v>9290</v>
      </c>
      <c r="F1853" s="300" t="s">
        <v>8175</v>
      </c>
      <c r="G1853" s="301" t="s">
        <v>4084</v>
      </c>
      <c r="H1853" s="302">
        <v>1</v>
      </c>
      <c r="I1853" s="303"/>
      <c r="J1853" s="304">
        <f>ROUND(I1853*H1853,2)</f>
        <v>0</v>
      </c>
      <c r="K1853" s="300" t="s">
        <v>21</v>
      </c>
      <c r="L1853" s="305"/>
      <c r="M1853" s="306" t="s">
        <v>21</v>
      </c>
      <c r="N1853" s="307" t="s">
        <v>47</v>
      </c>
      <c r="O1853" s="48"/>
      <c r="P1853" s="249">
        <f>O1853*H1853</f>
        <v>0</v>
      </c>
      <c r="Q1853" s="249">
        <v>0</v>
      </c>
      <c r="R1853" s="249">
        <f>Q1853*H1853</f>
        <v>0</v>
      </c>
      <c r="S1853" s="249">
        <v>0</v>
      </c>
      <c r="T1853" s="250">
        <f>S1853*H1853</f>
        <v>0</v>
      </c>
      <c r="AR1853" s="25" t="s">
        <v>818</v>
      </c>
      <c r="AT1853" s="25" t="s">
        <v>841</v>
      </c>
      <c r="AU1853" s="25" t="s">
        <v>394</v>
      </c>
      <c r="AY1853" s="25" t="s">
        <v>414</v>
      </c>
      <c r="BE1853" s="251">
        <f>IF(N1853="základní",J1853,0)</f>
        <v>0</v>
      </c>
      <c r="BF1853" s="251">
        <f>IF(N1853="snížená",J1853,0)</f>
        <v>0</v>
      </c>
      <c r="BG1853" s="251">
        <f>IF(N1853="zákl. přenesená",J1853,0)</f>
        <v>0</v>
      </c>
      <c r="BH1853" s="251">
        <f>IF(N1853="sníž. přenesená",J1853,0)</f>
        <v>0</v>
      </c>
      <c r="BI1853" s="251">
        <f>IF(N1853="nulová",J1853,0)</f>
        <v>0</v>
      </c>
      <c r="BJ1853" s="25" t="s">
        <v>83</v>
      </c>
      <c r="BK1853" s="251">
        <f>ROUND(I1853*H1853,2)</f>
        <v>0</v>
      </c>
      <c r="BL1853" s="25" t="s">
        <v>690</v>
      </c>
      <c r="BM1853" s="25" t="s">
        <v>9291</v>
      </c>
    </row>
    <row r="1854" s="1" customFormat="1" ht="16.5" customHeight="1">
      <c r="B1854" s="47"/>
      <c r="C1854" s="298" t="s">
        <v>9292</v>
      </c>
      <c r="D1854" s="298" t="s">
        <v>841</v>
      </c>
      <c r="E1854" s="299" t="s">
        <v>9293</v>
      </c>
      <c r="F1854" s="300" t="s">
        <v>8089</v>
      </c>
      <c r="G1854" s="301" t="s">
        <v>4084</v>
      </c>
      <c r="H1854" s="302">
        <v>6</v>
      </c>
      <c r="I1854" s="303"/>
      <c r="J1854" s="304">
        <f>ROUND(I1854*H1854,2)</f>
        <v>0</v>
      </c>
      <c r="K1854" s="300" t="s">
        <v>21</v>
      </c>
      <c r="L1854" s="305"/>
      <c r="M1854" s="306" t="s">
        <v>21</v>
      </c>
      <c r="N1854" s="307" t="s">
        <v>47</v>
      </c>
      <c r="O1854" s="48"/>
      <c r="P1854" s="249">
        <f>O1854*H1854</f>
        <v>0</v>
      </c>
      <c r="Q1854" s="249">
        <v>0</v>
      </c>
      <c r="R1854" s="249">
        <f>Q1854*H1854</f>
        <v>0</v>
      </c>
      <c r="S1854" s="249">
        <v>0</v>
      </c>
      <c r="T1854" s="250">
        <f>S1854*H1854</f>
        <v>0</v>
      </c>
      <c r="AR1854" s="25" t="s">
        <v>818</v>
      </c>
      <c r="AT1854" s="25" t="s">
        <v>841</v>
      </c>
      <c r="AU1854" s="25" t="s">
        <v>394</v>
      </c>
      <c r="AY1854" s="25" t="s">
        <v>414</v>
      </c>
      <c r="BE1854" s="251">
        <f>IF(N1854="základní",J1854,0)</f>
        <v>0</v>
      </c>
      <c r="BF1854" s="251">
        <f>IF(N1854="snížená",J1854,0)</f>
        <v>0</v>
      </c>
      <c r="BG1854" s="251">
        <f>IF(N1854="zákl. přenesená",J1854,0)</f>
        <v>0</v>
      </c>
      <c r="BH1854" s="251">
        <f>IF(N1854="sníž. přenesená",J1854,0)</f>
        <v>0</v>
      </c>
      <c r="BI1854" s="251">
        <f>IF(N1854="nulová",J1854,0)</f>
        <v>0</v>
      </c>
      <c r="BJ1854" s="25" t="s">
        <v>83</v>
      </c>
      <c r="BK1854" s="251">
        <f>ROUND(I1854*H1854,2)</f>
        <v>0</v>
      </c>
      <c r="BL1854" s="25" t="s">
        <v>690</v>
      </c>
      <c r="BM1854" s="25" t="s">
        <v>9294</v>
      </c>
    </row>
    <row r="1855" s="1" customFormat="1" ht="16.5" customHeight="1">
      <c r="B1855" s="47"/>
      <c r="C1855" s="298" t="s">
        <v>9295</v>
      </c>
      <c r="D1855" s="298" t="s">
        <v>841</v>
      </c>
      <c r="E1855" s="299" t="s">
        <v>9296</v>
      </c>
      <c r="F1855" s="300" t="s">
        <v>8110</v>
      </c>
      <c r="G1855" s="301" t="s">
        <v>4084</v>
      </c>
      <c r="H1855" s="302">
        <v>4</v>
      </c>
      <c r="I1855" s="303"/>
      <c r="J1855" s="304">
        <f>ROUND(I1855*H1855,2)</f>
        <v>0</v>
      </c>
      <c r="K1855" s="300" t="s">
        <v>21</v>
      </c>
      <c r="L1855" s="305"/>
      <c r="M1855" s="306" t="s">
        <v>21</v>
      </c>
      <c r="N1855" s="307" t="s">
        <v>47</v>
      </c>
      <c r="O1855" s="48"/>
      <c r="P1855" s="249">
        <f>O1855*H1855</f>
        <v>0</v>
      </c>
      <c r="Q1855" s="249">
        <v>0</v>
      </c>
      <c r="R1855" s="249">
        <f>Q1855*H1855</f>
        <v>0</v>
      </c>
      <c r="S1855" s="249">
        <v>0</v>
      </c>
      <c r="T1855" s="250">
        <f>S1855*H1855</f>
        <v>0</v>
      </c>
      <c r="AR1855" s="25" t="s">
        <v>818</v>
      </c>
      <c r="AT1855" s="25" t="s">
        <v>841</v>
      </c>
      <c r="AU1855" s="25" t="s">
        <v>394</v>
      </c>
      <c r="AY1855" s="25" t="s">
        <v>414</v>
      </c>
      <c r="BE1855" s="251">
        <f>IF(N1855="základní",J1855,0)</f>
        <v>0</v>
      </c>
      <c r="BF1855" s="251">
        <f>IF(N1855="snížená",J1855,0)</f>
        <v>0</v>
      </c>
      <c r="BG1855" s="251">
        <f>IF(N1855="zákl. přenesená",J1855,0)</f>
        <v>0</v>
      </c>
      <c r="BH1855" s="251">
        <f>IF(N1855="sníž. přenesená",J1855,0)</f>
        <v>0</v>
      </c>
      <c r="BI1855" s="251">
        <f>IF(N1855="nulová",J1855,0)</f>
        <v>0</v>
      </c>
      <c r="BJ1855" s="25" t="s">
        <v>83</v>
      </c>
      <c r="BK1855" s="251">
        <f>ROUND(I1855*H1855,2)</f>
        <v>0</v>
      </c>
      <c r="BL1855" s="25" t="s">
        <v>690</v>
      </c>
      <c r="BM1855" s="25" t="s">
        <v>9297</v>
      </c>
    </row>
    <row r="1856" s="11" customFormat="1" ht="22.32" customHeight="1">
      <c r="B1856" s="224"/>
      <c r="C1856" s="225"/>
      <c r="D1856" s="226" t="s">
        <v>75</v>
      </c>
      <c r="E1856" s="238" t="s">
        <v>9298</v>
      </c>
      <c r="F1856" s="238" t="s">
        <v>9299</v>
      </c>
      <c r="G1856" s="225"/>
      <c r="H1856" s="225"/>
      <c r="I1856" s="228"/>
      <c r="J1856" s="239">
        <f>BK1856</f>
        <v>0</v>
      </c>
      <c r="K1856" s="225"/>
      <c r="L1856" s="230"/>
      <c r="M1856" s="231"/>
      <c r="N1856" s="232"/>
      <c r="O1856" s="232"/>
      <c r="P1856" s="233">
        <f>SUM(P1857:P1863)</f>
        <v>0</v>
      </c>
      <c r="Q1856" s="232"/>
      <c r="R1856" s="233">
        <f>SUM(R1857:R1863)</f>
        <v>0</v>
      </c>
      <c r="S1856" s="232"/>
      <c r="T1856" s="234">
        <f>SUM(T1857:T1863)</f>
        <v>0</v>
      </c>
      <c r="AR1856" s="235" t="s">
        <v>86</v>
      </c>
      <c r="AT1856" s="236" t="s">
        <v>75</v>
      </c>
      <c r="AU1856" s="236" t="s">
        <v>86</v>
      </c>
      <c r="AY1856" s="235" t="s">
        <v>414</v>
      </c>
      <c r="BK1856" s="237">
        <f>SUM(BK1857:BK1863)</f>
        <v>0</v>
      </c>
    </row>
    <row r="1857" s="1" customFormat="1" ht="16.5" customHeight="1">
      <c r="B1857" s="47"/>
      <c r="C1857" s="298" t="s">
        <v>9300</v>
      </c>
      <c r="D1857" s="298" t="s">
        <v>841</v>
      </c>
      <c r="E1857" s="299" t="s">
        <v>9301</v>
      </c>
      <c r="F1857" s="300" t="s">
        <v>9302</v>
      </c>
      <c r="G1857" s="301" t="s">
        <v>4084</v>
      </c>
      <c r="H1857" s="302">
        <v>1</v>
      </c>
      <c r="I1857" s="303"/>
      <c r="J1857" s="304">
        <f>ROUND(I1857*H1857,2)</f>
        <v>0</v>
      </c>
      <c r="K1857" s="300" t="s">
        <v>21</v>
      </c>
      <c r="L1857" s="305"/>
      <c r="M1857" s="306" t="s">
        <v>21</v>
      </c>
      <c r="N1857" s="307" t="s">
        <v>47</v>
      </c>
      <c r="O1857" s="48"/>
      <c r="P1857" s="249">
        <f>O1857*H1857</f>
        <v>0</v>
      </c>
      <c r="Q1857" s="249">
        <v>0</v>
      </c>
      <c r="R1857" s="249">
        <f>Q1857*H1857</f>
        <v>0</v>
      </c>
      <c r="S1857" s="249">
        <v>0</v>
      </c>
      <c r="T1857" s="250">
        <f>S1857*H1857</f>
        <v>0</v>
      </c>
      <c r="AR1857" s="25" t="s">
        <v>818</v>
      </c>
      <c r="AT1857" s="25" t="s">
        <v>841</v>
      </c>
      <c r="AU1857" s="25" t="s">
        <v>394</v>
      </c>
      <c r="AY1857" s="25" t="s">
        <v>414</v>
      </c>
      <c r="BE1857" s="251">
        <f>IF(N1857="základní",J1857,0)</f>
        <v>0</v>
      </c>
      <c r="BF1857" s="251">
        <f>IF(N1857="snížená",J1857,0)</f>
        <v>0</v>
      </c>
      <c r="BG1857" s="251">
        <f>IF(N1857="zákl. přenesená",J1857,0)</f>
        <v>0</v>
      </c>
      <c r="BH1857" s="251">
        <f>IF(N1857="sníž. přenesená",J1857,0)</f>
        <v>0</v>
      </c>
      <c r="BI1857" s="251">
        <f>IF(N1857="nulová",J1857,0)</f>
        <v>0</v>
      </c>
      <c r="BJ1857" s="25" t="s">
        <v>83</v>
      </c>
      <c r="BK1857" s="251">
        <f>ROUND(I1857*H1857,2)</f>
        <v>0</v>
      </c>
      <c r="BL1857" s="25" t="s">
        <v>690</v>
      </c>
      <c r="BM1857" s="25" t="s">
        <v>9303</v>
      </c>
    </row>
    <row r="1858" s="1" customFormat="1" ht="16.5" customHeight="1">
      <c r="B1858" s="47"/>
      <c r="C1858" s="298" t="s">
        <v>9304</v>
      </c>
      <c r="D1858" s="298" t="s">
        <v>841</v>
      </c>
      <c r="E1858" s="299" t="s">
        <v>9305</v>
      </c>
      <c r="F1858" s="300" t="s">
        <v>7971</v>
      </c>
      <c r="G1858" s="301" t="s">
        <v>4084</v>
      </c>
      <c r="H1858" s="302">
        <v>1</v>
      </c>
      <c r="I1858" s="303"/>
      <c r="J1858" s="304">
        <f>ROUND(I1858*H1858,2)</f>
        <v>0</v>
      </c>
      <c r="K1858" s="300" t="s">
        <v>21</v>
      </c>
      <c r="L1858" s="305"/>
      <c r="M1858" s="306" t="s">
        <v>21</v>
      </c>
      <c r="N1858" s="307" t="s">
        <v>47</v>
      </c>
      <c r="O1858" s="48"/>
      <c r="P1858" s="249">
        <f>O1858*H1858</f>
        <v>0</v>
      </c>
      <c r="Q1858" s="249">
        <v>0</v>
      </c>
      <c r="R1858" s="249">
        <f>Q1858*H1858</f>
        <v>0</v>
      </c>
      <c r="S1858" s="249">
        <v>0</v>
      </c>
      <c r="T1858" s="250">
        <f>S1858*H1858</f>
        <v>0</v>
      </c>
      <c r="AR1858" s="25" t="s">
        <v>818</v>
      </c>
      <c r="AT1858" s="25" t="s">
        <v>841</v>
      </c>
      <c r="AU1858" s="25" t="s">
        <v>394</v>
      </c>
      <c r="AY1858" s="25" t="s">
        <v>414</v>
      </c>
      <c r="BE1858" s="251">
        <f>IF(N1858="základní",J1858,0)</f>
        <v>0</v>
      </c>
      <c r="BF1858" s="251">
        <f>IF(N1858="snížená",J1858,0)</f>
        <v>0</v>
      </c>
      <c r="BG1858" s="251">
        <f>IF(N1858="zákl. přenesená",J1858,0)</f>
        <v>0</v>
      </c>
      <c r="BH1858" s="251">
        <f>IF(N1858="sníž. přenesená",J1858,0)</f>
        <v>0</v>
      </c>
      <c r="BI1858" s="251">
        <f>IF(N1858="nulová",J1858,0)</f>
        <v>0</v>
      </c>
      <c r="BJ1858" s="25" t="s">
        <v>83</v>
      </c>
      <c r="BK1858" s="251">
        <f>ROUND(I1858*H1858,2)</f>
        <v>0</v>
      </c>
      <c r="BL1858" s="25" t="s">
        <v>690</v>
      </c>
      <c r="BM1858" s="25" t="s">
        <v>9306</v>
      </c>
    </row>
    <row r="1859" s="1" customFormat="1" ht="16.5" customHeight="1">
      <c r="B1859" s="47"/>
      <c r="C1859" s="298" t="s">
        <v>9307</v>
      </c>
      <c r="D1859" s="298" t="s">
        <v>841</v>
      </c>
      <c r="E1859" s="299" t="s">
        <v>9308</v>
      </c>
      <c r="F1859" s="300" t="s">
        <v>8139</v>
      </c>
      <c r="G1859" s="301" t="s">
        <v>4084</v>
      </c>
      <c r="H1859" s="302">
        <v>1</v>
      </c>
      <c r="I1859" s="303"/>
      <c r="J1859" s="304">
        <f>ROUND(I1859*H1859,2)</f>
        <v>0</v>
      </c>
      <c r="K1859" s="300" t="s">
        <v>21</v>
      </c>
      <c r="L1859" s="305"/>
      <c r="M1859" s="306" t="s">
        <v>21</v>
      </c>
      <c r="N1859" s="307" t="s">
        <v>47</v>
      </c>
      <c r="O1859" s="48"/>
      <c r="P1859" s="249">
        <f>O1859*H1859</f>
        <v>0</v>
      </c>
      <c r="Q1859" s="249">
        <v>0</v>
      </c>
      <c r="R1859" s="249">
        <f>Q1859*H1859</f>
        <v>0</v>
      </c>
      <c r="S1859" s="249">
        <v>0</v>
      </c>
      <c r="T1859" s="250">
        <f>S1859*H1859</f>
        <v>0</v>
      </c>
      <c r="AR1859" s="25" t="s">
        <v>818</v>
      </c>
      <c r="AT1859" s="25" t="s">
        <v>841</v>
      </c>
      <c r="AU1859" s="25" t="s">
        <v>394</v>
      </c>
      <c r="AY1859" s="25" t="s">
        <v>414</v>
      </c>
      <c r="BE1859" s="251">
        <f>IF(N1859="základní",J1859,0)</f>
        <v>0</v>
      </c>
      <c r="BF1859" s="251">
        <f>IF(N1859="snížená",J1859,0)</f>
        <v>0</v>
      </c>
      <c r="BG1859" s="251">
        <f>IF(N1859="zákl. přenesená",J1859,0)</f>
        <v>0</v>
      </c>
      <c r="BH1859" s="251">
        <f>IF(N1859="sníž. přenesená",J1859,0)</f>
        <v>0</v>
      </c>
      <c r="BI1859" s="251">
        <f>IF(N1859="nulová",J1859,0)</f>
        <v>0</v>
      </c>
      <c r="BJ1859" s="25" t="s">
        <v>83</v>
      </c>
      <c r="BK1859" s="251">
        <f>ROUND(I1859*H1859,2)</f>
        <v>0</v>
      </c>
      <c r="BL1859" s="25" t="s">
        <v>690</v>
      </c>
      <c r="BM1859" s="25" t="s">
        <v>9309</v>
      </c>
    </row>
    <row r="1860" s="1" customFormat="1" ht="16.5" customHeight="1">
      <c r="B1860" s="47"/>
      <c r="C1860" s="298" t="s">
        <v>9310</v>
      </c>
      <c r="D1860" s="298" t="s">
        <v>841</v>
      </c>
      <c r="E1860" s="299" t="s">
        <v>9311</v>
      </c>
      <c r="F1860" s="300" t="s">
        <v>9312</v>
      </c>
      <c r="G1860" s="301" t="s">
        <v>4084</v>
      </c>
      <c r="H1860" s="302">
        <v>1</v>
      </c>
      <c r="I1860" s="303"/>
      <c r="J1860" s="304">
        <f>ROUND(I1860*H1860,2)</f>
        <v>0</v>
      </c>
      <c r="K1860" s="300" t="s">
        <v>21</v>
      </c>
      <c r="L1860" s="305"/>
      <c r="M1860" s="306" t="s">
        <v>21</v>
      </c>
      <c r="N1860" s="307" t="s">
        <v>47</v>
      </c>
      <c r="O1860" s="48"/>
      <c r="P1860" s="249">
        <f>O1860*H1860</f>
        <v>0</v>
      </c>
      <c r="Q1860" s="249">
        <v>0</v>
      </c>
      <c r="R1860" s="249">
        <f>Q1860*H1860</f>
        <v>0</v>
      </c>
      <c r="S1860" s="249">
        <v>0</v>
      </c>
      <c r="T1860" s="250">
        <f>S1860*H1860</f>
        <v>0</v>
      </c>
      <c r="AR1860" s="25" t="s">
        <v>818</v>
      </c>
      <c r="AT1860" s="25" t="s">
        <v>841</v>
      </c>
      <c r="AU1860" s="25" t="s">
        <v>394</v>
      </c>
      <c r="AY1860" s="25" t="s">
        <v>414</v>
      </c>
      <c r="BE1860" s="251">
        <f>IF(N1860="základní",J1860,0)</f>
        <v>0</v>
      </c>
      <c r="BF1860" s="251">
        <f>IF(N1860="snížená",J1860,0)</f>
        <v>0</v>
      </c>
      <c r="BG1860" s="251">
        <f>IF(N1860="zákl. přenesená",J1860,0)</f>
        <v>0</v>
      </c>
      <c r="BH1860" s="251">
        <f>IF(N1860="sníž. přenesená",J1860,0)</f>
        <v>0</v>
      </c>
      <c r="BI1860" s="251">
        <f>IF(N1860="nulová",J1860,0)</f>
        <v>0</v>
      </c>
      <c r="BJ1860" s="25" t="s">
        <v>83</v>
      </c>
      <c r="BK1860" s="251">
        <f>ROUND(I1860*H1860,2)</f>
        <v>0</v>
      </c>
      <c r="BL1860" s="25" t="s">
        <v>690</v>
      </c>
      <c r="BM1860" s="25" t="s">
        <v>9313</v>
      </c>
    </row>
    <row r="1861" s="1" customFormat="1" ht="16.5" customHeight="1">
      <c r="B1861" s="47"/>
      <c r="C1861" s="298" t="s">
        <v>9314</v>
      </c>
      <c r="D1861" s="298" t="s">
        <v>841</v>
      </c>
      <c r="E1861" s="299" t="s">
        <v>9315</v>
      </c>
      <c r="F1861" s="300" t="s">
        <v>8639</v>
      </c>
      <c r="G1861" s="301" t="s">
        <v>4084</v>
      </c>
      <c r="H1861" s="302">
        <v>1</v>
      </c>
      <c r="I1861" s="303"/>
      <c r="J1861" s="304">
        <f>ROUND(I1861*H1861,2)</f>
        <v>0</v>
      </c>
      <c r="K1861" s="300" t="s">
        <v>21</v>
      </c>
      <c r="L1861" s="305"/>
      <c r="M1861" s="306" t="s">
        <v>21</v>
      </c>
      <c r="N1861" s="307" t="s">
        <v>47</v>
      </c>
      <c r="O1861" s="48"/>
      <c r="P1861" s="249">
        <f>O1861*H1861</f>
        <v>0</v>
      </c>
      <c r="Q1861" s="249">
        <v>0</v>
      </c>
      <c r="R1861" s="249">
        <f>Q1861*H1861</f>
        <v>0</v>
      </c>
      <c r="S1861" s="249">
        <v>0</v>
      </c>
      <c r="T1861" s="250">
        <f>S1861*H1861</f>
        <v>0</v>
      </c>
      <c r="AR1861" s="25" t="s">
        <v>818</v>
      </c>
      <c r="AT1861" s="25" t="s">
        <v>841</v>
      </c>
      <c r="AU1861" s="25" t="s">
        <v>394</v>
      </c>
      <c r="AY1861" s="25" t="s">
        <v>414</v>
      </c>
      <c r="BE1861" s="251">
        <f>IF(N1861="základní",J1861,0)</f>
        <v>0</v>
      </c>
      <c r="BF1861" s="251">
        <f>IF(N1861="snížená",J1861,0)</f>
        <v>0</v>
      </c>
      <c r="BG1861" s="251">
        <f>IF(N1861="zákl. přenesená",J1861,0)</f>
        <v>0</v>
      </c>
      <c r="BH1861" s="251">
        <f>IF(N1861="sníž. přenesená",J1861,0)</f>
        <v>0</v>
      </c>
      <c r="BI1861" s="251">
        <f>IF(N1861="nulová",J1861,0)</f>
        <v>0</v>
      </c>
      <c r="BJ1861" s="25" t="s">
        <v>83</v>
      </c>
      <c r="BK1861" s="251">
        <f>ROUND(I1861*H1861,2)</f>
        <v>0</v>
      </c>
      <c r="BL1861" s="25" t="s">
        <v>690</v>
      </c>
      <c r="BM1861" s="25" t="s">
        <v>9316</v>
      </c>
    </row>
    <row r="1862" s="1" customFormat="1" ht="16.5" customHeight="1">
      <c r="B1862" s="47"/>
      <c r="C1862" s="298" t="s">
        <v>9317</v>
      </c>
      <c r="D1862" s="298" t="s">
        <v>841</v>
      </c>
      <c r="E1862" s="299" t="s">
        <v>9318</v>
      </c>
      <c r="F1862" s="300" t="s">
        <v>8089</v>
      </c>
      <c r="G1862" s="301" t="s">
        <v>4084</v>
      </c>
      <c r="H1862" s="302">
        <v>6</v>
      </c>
      <c r="I1862" s="303"/>
      <c r="J1862" s="304">
        <f>ROUND(I1862*H1862,2)</f>
        <v>0</v>
      </c>
      <c r="K1862" s="300" t="s">
        <v>21</v>
      </c>
      <c r="L1862" s="305"/>
      <c r="M1862" s="306" t="s">
        <v>21</v>
      </c>
      <c r="N1862" s="307" t="s">
        <v>47</v>
      </c>
      <c r="O1862" s="48"/>
      <c r="P1862" s="249">
        <f>O1862*H1862</f>
        <v>0</v>
      </c>
      <c r="Q1862" s="249">
        <v>0</v>
      </c>
      <c r="R1862" s="249">
        <f>Q1862*H1862</f>
        <v>0</v>
      </c>
      <c r="S1862" s="249">
        <v>0</v>
      </c>
      <c r="T1862" s="250">
        <f>S1862*H1862</f>
        <v>0</v>
      </c>
      <c r="AR1862" s="25" t="s">
        <v>818</v>
      </c>
      <c r="AT1862" s="25" t="s">
        <v>841</v>
      </c>
      <c r="AU1862" s="25" t="s">
        <v>394</v>
      </c>
      <c r="AY1862" s="25" t="s">
        <v>414</v>
      </c>
      <c r="BE1862" s="251">
        <f>IF(N1862="základní",J1862,0)</f>
        <v>0</v>
      </c>
      <c r="BF1862" s="251">
        <f>IF(N1862="snížená",J1862,0)</f>
        <v>0</v>
      </c>
      <c r="BG1862" s="251">
        <f>IF(N1862="zákl. přenesená",J1862,0)</f>
        <v>0</v>
      </c>
      <c r="BH1862" s="251">
        <f>IF(N1862="sníž. přenesená",J1862,0)</f>
        <v>0</v>
      </c>
      <c r="BI1862" s="251">
        <f>IF(N1862="nulová",J1862,0)</f>
        <v>0</v>
      </c>
      <c r="BJ1862" s="25" t="s">
        <v>83</v>
      </c>
      <c r="BK1862" s="251">
        <f>ROUND(I1862*H1862,2)</f>
        <v>0</v>
      </c>
      <c r="BL1862" s="25" t="s">
        <v>690</v>
      </c>
      <c r="BM1862" s="25" t="s">
        <v>9319</v>
      </c>
    </row>
    <row r="1863" s="1" customFormat="1" ht="16.5" customHeight="1">
      <c r="B1863" s="47"/>
      <c r="C1863" s="298" t="s">
        <v>9320</v>
      </c>
      <c r="D1863" s="298" t="s">
        <v>841</v>
      </c>
      <c r="E1863" s="299" t="s">
        <v>9321</v>
      </c>
      <c r="F1863" s="300" t="s">
        <v>8110</v>
      </c>
      <c r="G1863" s="301" t="s">
        <v>4084</v>
      </c>
      <c r="H1863" s="302">
        <v>3</v>
      </c>
      <c r="I1863" s="303"/>
      <c r="J1863" s="304">
        <f>ROUND(I1863*H1863,2)</f>
        <v>0</v>
      </c>
      <c r="K1863" s="300" t="s">
        <v>21</v>
      </c>
      <c r="L1863" s="305"/>
      <c r="M1863" s="306" t="s">
        <v>21</v>
      </c>
      <c r="N1863" s="307" t="s">
        <v>47</v>
      </c>
      <c r="O1863" s="48"/>
      <c r="P1863" s="249">
        <f>O1863*H1863</f>
        <v>0</v>
      </c>
      <c r="Q1863" s="249">
        <v>0</v>
      </c>
      <c r="R1863" s="249">
        <f>Q1863*H1863</f>
        <v>0</v>
      </c>
      <c r="S1863" s="249">
        <v>0</v>
      </c>
      <c r="T1863" s="250">
        <f>S1863*H1863</f>
        <v>0</v>
      </c>
      <c r="AR1863" s="25" t="s">
        <v>818</v>
      </c>
      <c r="AT1863" s="25" t="s">
        <v>841</v>
      </c>
      <c r="AU1863" s="25" t="s">
        <v>394</v>
      </c>
      <c r="AY1863" s="25" t="s">
        <v>414</v>
      </c>
      <c r="BE1863" s="251">
        <f>IF(N1863="základní",J1863,0)</f>
        <v>0</v>
      </c>
      <c r="BF1863" s="251">
        <f>IF(N1863="snížená",J1863,0)</f>
        <v>0</v>
      </c>
      <c r="BG1863" s="251">
        <f>IF(N1863="zákl. přenesená",J1863,0)</f>
        <v>0</v>
      </c>
      <c r="BH1863" s="251">
        <f>IF(N1863="sníž. přenesená",J1863,0)</f>
        <v>0</v>
      </c>
      <c r="BI1863" s="251">
        <f>IF(N1863="nulová",J1863,0)</f>
        <v>0</v>
      </c>
      <c r="BJ1863" s="25" t="s">
        <v>83</v>
      </c>
      <c r="BK1863" s="251">
        <f>ROUND(I1863*H1863,2)</f>
        <v>0</v>
      </c>
      <c r="BL1863" s="25" t="s">
        <v>690</v>
      </c>
      <c r="BM1863" s="25" t="s">
        <v>9322</v>
      </c>
    </row>
    <row r="1864" s="11" customFormat="1" ht="22.32" customHeight="1">
      <c r="B1864" s="224"/>
      <c r="C1864" s="225"/>
      <c r="D1864" s="226" t="s">
        <v>75</v>
      </c>
      <c r="E1864" s="238" t="s">
        <v>9323</v>
      </c>
      <c r="F1864" s="238" t="s">
        <v>9324</v>
      </c>
      <c r="G1864" s="225"/>
      <c r="H1864" s="225"/>
      <c r="I1864" s="228"/>
      <c r="J1864" s="239">
        <f>BK1864</f>
        <v>0</v>
      </c>
      <c r="K1864" s="225"/>
      <c r="L1864" s="230"/>
      <c r="M1864" s="231"/>
      <c r="N1864" s="232"/>
      <c r="O1864" s="232"/>
      <c r="P1864" s="233">
        <f>SUM(P1865:P1871)</f>
        <v>0</v>
      </c>
      <c r="Q1864" s="232"/>
      <c r="R1864" s="233">
        <f>SUM(R1865:R1871)</f>
        <v>0</v>
      </c>
      <c r="S1864" s="232"/>
      <c r="T1864" s="234">
        <f>SUM(T1865:T1871)</f>
        <v>0</v>
      </c>
      <c r="AR1864" s="235" t="s">
        <v>86</v>
      </c>
      <c r="AT1864" s="236" t="s">
        <v>75</v>
      </c>
      <c r="AU1864" s="236" t="s">
        <v>86</v>
      </c>
      <c r="AY1864" s="235" t="s">
        <v>414</v>
      </c>
      <c r="BK1864" s="237">
        <f>SUM(BK1865:BK1871)</f>
        <v>0</v>
      </c>
    </row>
    <row r="1865" s="1" customFormat="1" ht="16.5" customHeight="1">
      <c r="B1865" s="47"/>
      <c r="C1865" s="298" t="s">
        <v>9325</v>
      </c>
      <c r="D1865" s="298" t="s">
        <v>841</v>
      </c>
      <c r="E1865" s="299" t="s">
        <v>9326</v>
      </c>
      <c r="F1865" s="300" t="s">
        <v>9302</v>
      </c>
      <c r="G1865" s="301" t="s">
        <v>4084</v>
      </c>
      <c r="H1865" s="302">
        <v>1</v>
      </c>
      <c r="I1865" s="303"/>
      <c r="J1865" s="304">
        <f>ROUND(I1865*H1865,2)</f>
        <v>0</v>
      </c>
      <c r="K1865" s="300" t="s">
        <v>21</v>
      </c>
      <c r="L1865" s="305"/>
      <c r="M1865" s="306" t="s">
        <v>21</v>
      </c>
      <c r="N1865" s="307" t="s">
        <v>47</v>
      </c>
      <c r="O1865" s="48"/>
      <c r="P1865" s="249">
        <f>O1865*H1865</f>
        <v>0</v>
      </c>
      <c r="Q1865" s="249">
        <v>0</v>
      </c>
      <c r="R1865" s="249">
        <f>Q1865*H1865</f>
        <v>0</v>
      </c>
      <c r="S1865" s="249">
        <v>0</v>
      </c>
      <c r="T1865" s="250">
        <f>S1865*H1865</f>
        <v>0</v>
      </c>
      <c r="AR1865" s="25" t="s">
        <v>818</v>
      </c>
      <c r="AT1865" s="25" t="s">
        <v>841</v>
      </c>
      <c r="AU1865" s="25" t="s">
        <v>394</v>
      </c>
      <c r="AY1865" s="25" t="s">
        <v>414</v>
      </c>
      <c r="BE1865" s="251">
        <f>IF(N1865="základní",J1865,0)</f>
        <v>0</v>
      </c>
      <c r="BF1865" s="251">
        <f>IF(N1865="snížená",J1865,0)</f>
        <v>0</v>
      </c>
      <c r="BG1865" s="251">
        <f>IF(N1865="zákl. přenesená",J1865,0)</f>
        <v>0</v>
      </c>
      <c r="BH1865" s="251">
        <f>IF(N1865="sníž. přenesená",J1865,0)</f>
        <v>0</v>
      </c>
      <c r="BI1865" s="251">
        <f>IF(N1865="nulová",J1865,0)</f>
        <v>0</v>
      </c>
      <c r="BJ1865" s="25" t="s">
        <v>83</v>
      </c>
      <c r="BK1865" s="251">
        <f>ROUND(I1865*H1865,2)</f>
        <v>0</v>
      </c>
      <c r="BL1865" s="25" t="s">
        <v>690</v>
      </c>
      <c r="BM1865" s="25" t="s">
        <v>9327</v>
      </c>
    </row>
    <row r="1866" s="1" customFormat="1" ht="16.5" customHeight="1">
      <c r="B1866" s="47"/>
      <c r="C1866" s="298" t="s">
        <v>9328</v>
      </c>
      <c r="D1866" s="298" t="s">
        <v>841</v>
      </c>
      <c r="E1866" s="299" t="s">
        <v>9329</v>
      </c>
      <c r="F1866" s="300" t="s">
        <v>7971</v>
      </c>
      <c r="G1866" s="301" t="s">
        <v>4084</v>
      </c>
      <c r="H1866" s="302">
        <v>1</v>
      </c>
      <c r="I1866" s="303"/>
      <c r="J1866" s="304">
        <f>ROUND(I1866*H1866,2)</f>
        <v>0</v>
      </c>
      <c r="K1866" s="300" t="s">
        <v>21</v>
      </c>
      <c r="L1866" s="305"/>
      <c r="M1866" s="306" t="s">
        <v>21</v>
      </c>
      <c r="N1866" s="307" t="s">
        <v>47</v>
      </c>
      <c r="O1866" s="48"/>
      <c r="P1866" s="249">
        <f>O1866*H1866</f>
        <v>0</v>
      </c>
      <c r="Q1866" s="249">
        <v>0</v>
      </c>
      <c r="R1866" s="249">
        <f>Q1866*H1866</f>
        <v>0</v>
      </c>
      <c r="S1866" s="249">
        <v>0</v>
      </c>
      <c r="T1866" s="250">
        <f>S1866*H1866</f>
        <v>0</v>
      </c>
      <c r="AR1866" s="25" t="s">
        <v>818</v>
      </c>
      <c r="AT1866" s="25" t="s">
        <v>841</v>
      </c>
      <c r="AU1866" s="25" t="s">
        <v>394</v>
      </c>
      <c r="AY1866" s="25" t="s">
        <v>414</v>
      </c>
      <c r="BE1866" s="251">
        <f>IF(N1866="základní",J1866,0)</f>
        <v>0</v>
      </c>
      <c r="BF1866" s="251">
        <f>IF(N1866="snížená",J1866,0)</f>
        <v>0</v>
      </c>
      <c r="BG1866" s="251">
        <f>IF(N1866="zákl. přenesená",J1866,0)</f>
        <v>0</v>
      </c>
      <c r="BH1866" s="251">
        <f>IF(N1866="sníž. přenesená",J1866,0)</f>
        <v>0</v>
      </c>
      <c r="BI1866" s="251">
        <f>IF(N1866="nulová",J1866,0)</f>
        <v>0</v>
      </c>
      <c r="BJ1866" s="25" t="s">
        <v>83</v>
      </c>
      <c r="BK1866" s="251">
        <f>ROUND(I1866*H1866,2)</f>
        <v>0</v>
      </c>
      <c r="BL1866" s="25" t="s">
        <v>690</v>
      </c>
      <c r="BM1866" s="25" t="s">
        <v>9330</v>
      </c>
    </row>
    <row r="1867" s="1" customFormat="1" ht="16.5" customHeight="1">
      <c r="B1867" s="47"/>
      <c r="C1867" s="298" t="s">
        <v>9331</v>
      </c>
      <c r="D1867" s="298" t="s">
        <v>841</v>
      </c>
      <c r="E1867" s="299" t="s">
        <v>9332</v>
      </c>
      <c r="F1867" s="300" t="s">
        <v>8275</v>
      </c>
      <c r="G1867" s="301" t="s">
        <v>4084</v>
      </c>
      <c r="H1867" s="302">
        <v>1</v>
      </c>
      <c r="I1867" s="303"/>
      <c r="J1867" s="304">
        <f>ROUND(I1867*H1867,2)</f>
        <v>0</v>
      </c>
      <c r="K1867" s="300" t="s">
        <v>21</v>
      </c>
      <c r="L1867" s="305"/>
      <c r="M1867" s="306" t="s">
        <v>21</v>
      </c>
      <c r="N1867" s="307" t="s">
        <v>47</v>
      </c>
      <c r="O1867" s="48"/>
      <c r="P1867" s="249">
        <f>O1867*H1867</f>
        <v>0</v>
      </c>
      <c r="Q1867" s="249">
        <v>0</v>
      </c>
      <c r="R1867" s="249">
        <f>Q1867*H1867</f>
        <v>0</v>
      </c>
      <c r="S1867" s="249">
        <v>0</v>
      </c>
      <c r="T1867" s="250">
        <f>S1867*H1867</f>
        <v>0</v>
      </c>
      <c r="AR1867" s="25" t="s">
        <v>818</v>
      </c>
      <c r="AT1867" s="25" t="s">
        <v>841</v>
      </c>
      <c r="AU1867" s="25" t="s">
        <v>394</v>
      </c>
      <c r="AY1867" s="25" t="s">
        <v>414</v>
      </c>
      <c r="BE1867" s="251">
        <f>IF(N1867="základní",J1867,0)</f>
        <v>0</v>
      </c>
      <c r="BF1867" s="251">
        <f>IF(N1867="snížená",J1867,0)</f>
        <v>0</v>
      </c>
      <c r="BG1867" s="251">
        <f>IF(N1867="zákl. přenesená",J1867,0)</f>
        <v>0</v>
      </c>
      <c r="BH1867" s="251">
        <f>IF(N1867="sníž. přenesená",J1867,0)</f>
        <v>0</v>
      </c>
      <c r="BI1867" s="251">
        <f>IF(N1867="nulová",J1867,0)</f>
        <v>0</v>
      </c>
      <c r="BJ1867" s="25" t="s">
        <v>83</v>
      </c>
      <c r="BK1867" s="251">
        <f>ROUND(I1867*H1867,2)</f>
        <v>0</v>
      </c>
      <c r="BL1867" s="25" t="s">
        <v>690</v>
      </c>
      <c r="BM1867" s="25" t="s">
        <v>9333</v>
      </c>
    </row>
    <row r="1868" s="1" customFormat="1" ht="16.5" customHeight="1">
      <c r="B1868" s="47"/>
      <c r="C1868" s="298" t="s">
        <v>9334</v>
      </c>
      <c r="D1868" s="298" t="s">
        <v>841</v>
      </c>
      <c r="E1868" s="299" t="s">
        <v>9335</v>
      </c>
      <c r="F1868" s="300" t="s">
        <v>8139</v>
      </c>
      <c r="G1868" s="301" t="s">
        <v>4084</v>
      </c>
      <c r="H1868" s="302">
        <v>1</v>
      </c>
      <c r="I1868" s="303"/>
      <c r="J1868" s="304">
        <f>ROUND(I1868*H1868,2)</f>
        <v>0</v>
      </c>
      <c r="K1868" s="300" t="s">
        <v>21</v>
      </c>
      <c r="L1868" s="305"/>
      <c r="M1868" s="306" t="s">
        <v>21</v>
      </c>
      <c r="N1868" s="307" t="s">
        <v>47</v>
      </c>
      <c r="O1868" s="48"/>
      <c r="P1868" s="249">
        <f>O1868*H1868</f>
        <v>0</v>
      </c>
      <c r="Q1868" s="249">
        <v>0</v>
      </c>
      <c r="R1868" s="249">
        <f>Q1868*H1868</f>
        <v>0</v>
      </c>
      <c r="S1868" s="249">
        <v>0</v>
      </c>
      <c r="T1868" s="250">
        <f>S1868*H1868</f>
        <v>0</v>
      </c>
      <c r="AR1868" s="25" t="s">
        <v>818</v>
      </c>
      <c r="AT1868" s="25" t="s">
        <v>841</v>
      </c>
      <c r="AU1868" s="25" t="s">
        <v>394</v>
      </c>
      <c r="AY1868" s="25" t="s">
        <v>414</v>
      </c>
      <c r="BE1868" s="251">
        <f>IF(N1868="základní",J1868,0)</f>
        <v>0</v>
      </c>
      <c r="BF1868" s="251">
        <f>IF(N1868="snížená",J1868,0)</f>
        <v>0</v>
      </c>
      <c r="BG1868" s="251">
        <f>IF(N1868="zákl. přenesená",J1868,0)</f>
        <v>0</v>
      </c>
      <c r="BH1868" s="251">
        <f>IF(N1868="sníž. přenesená",J1868,0)</f>
        <v>0</v>
      </c>
      <c r="BI1868" s="251">
        <f>IF(N1868="nulová",J1868,0)</f>
        <v>0</v>
      </c>
      <c r="BJ1868" s="25" t="s">
        <v>83</v>
      </c>
      <c r="BK1868" s="251">
        <f>ROUND(I1868*H1868,2)</f>
        <v>0</v>
      </c>
      <c r="BL1868" s="25" t="s">
        <v>690</v>
      </c>
      <c r="BM1868" s="25" t="s">
        <v>9336</v>
      </c>
    </row>
    <row r="1869" s="1" customFormat="1" ht="16.5" customHeight="1">
      <c r="B1869" s="47"/>
      <c r="C1869" s="298" t="s">
        <v>9337</v>
      </c>
      <c r="D1869" s="298" t="s">
        <v>841</v>
      </c>
      <c r="E1869" s="299" t="s">
        <v>9338</v>
      </c>
      <c r="F1869" s="300" t="s">
        <v>8142</v>
      </c>
      <c r="G1869" s="301" t="s">
        <v>4084</v>
      </c>
      <c r="H1869" s="302">
        <v>2</v>
      </c>
      <c r="I1869" s="303"/>
      <c r="J1869" s="304">
        <f>ROUND(I1869*H1869,2)</f>
        <v>0</v>
      </c>
      <c r="K1869" s="300" t="s">
        <v>21</v>
      </c>
      <c r="L1869" s="305"/>
      <c r="M1869" s="306" t="s">
        <v>21</v>
      </c>
      <c r="N1869" s="307" t="s">
        <v>47</v>
      </c>
      <c r="O1869" s="48"/>
      <c r="P1869" s="249">
        <f>O1869*H1869</f>
        <v>0</v>
      </c>
      <c r="Q1869" s="249">
        <v>0</v>
      </c>
      <c r="R1869" s="249">
        <f>Q1869*H1869</f>
        <v>0</v>
      </c>
      <c r="S1869" s="249">
        <v>0</v>
      </c>
      <c r="T1869" s="250">
        <f>S1869*H1869</f>
        <v>0</v>
      </c>
      <c r="AR1869" s="25" t="s">
        <v>818</v>
      </c>
      <c r="AT1869" s="25" t="s">
        <v>841</v>
      </c>
      <c r="AU1869" s="25" t="s">
        <v>394</v>
      </c>
      <c r="AY1869" s="25" t="s">
        <v>414</v>
      </c>
      <c r="BE1869" s="251">
        <f>IF(N1869="základní",J1869,0)</f>
        <v>0</v>
      </c>
      <c r="BF1869" s="251">
        <f>IF(N1869="snížená",J1869,0)</f>
        <v>0</v>
      </c>
      <c r="BG1869" s="251">
        <f>IF(N1869="zákl. přenesená",J1869,0)</f>
        <v>0</v>
      </c>
      <c r="BH1869" s="251">
        <f>IF(N1869="sníž. přenesená",J1869,0)</f>
        <v>0</v>
      </c>
      <c r="BI1869" s="251">
        <f>IF(N1869="nulová",J1869,0)</f>
        <v>0</v>
      </c>
      <c r="BJ1869" s="25" t="s">
        <v>83</v>
      </c>
      <c r="BK1869" s="251">
        <f>ROUND(I1869*H1869,2)</f>
        <v>0</v>
      </c>
      <c r="BL1869" s="25" t="s">
        <v>690</v>
      </c>
      <c r="BM1869" s="25" t="s">
        <v>9339</v>
      </c>
    </row>
    <row r="1870" s="1" customFormat="1" ht="16.5" customHeight="1">
      <c r="B1870" s="47"/>
      <c r="C1870" s="298" t="s">
        <v>9340</v>
      </c>
      <c r="D1870" s="298" t="s">
        <v>841</v>
      </c>
      <c r="E1870" s="299" t="s">
        <v>9341</v>
      </c>
      <c r="F1870" s="300" t="s">
        <v>8089</v>
      </c>
      <c r="G1870" s="301" t="s">
        <v>4084</v>
      </c>
      <c r="H1870" s="302">
        <v>6</v>
      </c>
      <c r="I1870" s="303"/>
      <c r="J1870" s="304">
        <f>ROUND(I1870*H1870,2)</f>
        <v>0</v>
      </c>
      <c r="K1870" s="300" t="s">
        <v>21</v>
      </c>
      <c r="L1870" s="305"/>
      <c r="M1870" s="306" t="s">
        <v>21</v>
      </c>
      <c r="N1870" s="307" t="s">
        <v>47</v>
      </c>
      <c r="O1870" s="48"/>
      <c r="P1870" s="249">
        <f>O1870*H1870</f>
        <v>0</v>
      </c>
      <c r="Q1870" s="249">
        <v>0</v>
      </c>
      <c r="R1870" s="249">
        <f>Q1870*H1870</f>
        <v>0</v>
      </c>
      <c r="S1870" s="249">
        <v>0</v>
      </c>
      <c r="T1870" s="250">
        <f>S1870*H1870</f>
        <v>0</v>
      </c>
      <c r="AR1870" s="25" t="s">
        <v>818</v>
      </c>
      <c r="AT1870" s="25" t="s">
        <v>841</v>
      </c>
      <c r="AU1870" s="25" t="s">
        <v>394</v>
      </c>
      <c r="AY1870" s="25" t="s">
        <v>414</v>
      </c>
      <c r="BE1870" s="251">
        <f>IF(N1870="základní",J1870,0)</f>
        <v>0</v>
      </c>
      <c r="BF1870" s="251">
        <f>IF(N1870="snížená",J1870,0)</f>
        <v>0</v>
      </c>
      <c r="BG1870" s="251">
        <f>IF(N1870="zákl. přenesená",J1870,0)</f>
        <v>0</v>
      </c>
      <c r="BH1870" s="251">
        <f>IF(N1870="sníž. přenesená",J1870,0)</f>
        <v>0</v>
      </c>
      <c r="BI1870" s="251">
        <f>IF(N1870="nulová",J1870,0)</f>
        <v>0</v>
      </c>
      <c r="BJ1870" s="25" t="s">
        <v>83</v>
      </c>
      <c r="BK1870" s="251">
        <f>ROUND(I1870*H1870,2)</f>
        <v>0</v>
      </c>
      <c r="BL1870" s="25" t="s">
        <v>690</v>
      </c>
      <c r="BM1870" s="25" t="s">
        <v>9342</v>
      </c>
    </row>
    <row r="1871" s="1" customFormat="1" ht="16.5" customHeight="1">
      <c r="B1871" s="47"/>
      <c r="C1871" s="298" t="s">
        <v>9343</v>
      </c>
      <c r="D1871" s="298" t="s">
        <v>841</v>
      </c>
      <c r="E1871" s="299" t="s">
        <v>9344</v>
      </c>
      <c r="F1871" s="300" t="s">
        <v>8110</v>
      </c>
      <c r="G1871" s="301" t="s">
        <v>4084</v>
      </c>
      <c r="H1871" s="302">
        <v>4</v>
      </c>
      <c r="I1871" s="303"/>
      <c r="J1871" s="304">
        <f>ROUND(I1871*H1871,2)</f>
        <v>0</v>
      </c>
      <c r="K1871" s="300" t="s">
        <v>21</v>
      </c>
      <c r="L1871" s="305"/>
      <c r="M1871" s="306" t="s">
        <v>21</v>
      </c>
      <c r="N1871" s="307" t="s">
        <v>47</v>
      </c>
      <c r="O1871" s="48"/>
      <c r="P1871" s="249">
        <f>O1871*H1871</f>
        <v>0</v>
      </c>
      <c r="Q1871" s="249">
        <v>0</v>
      </c>
      <c r="R1871" s="249">
        <f>Q1871*H1871</f>
        <v>0</v>
      </c>
      <c r="S1871" s="249">
        <v>0</v>
      </c>
      <c r="T1871" s="250">
        <f>S1871*H1871</f>
        <v>0</v>
      </c>
      <c r="AR1871" s="25" t="s">
        <v>818</v>
      </c>
      <c r="AT1871" s="25" t="s">
        <v>841</v>
      </c>
      <c r="AU1871" s="25" t="s">
        <v>394</v>
      </c>
      <c r="AY1871" s="25" t="s">
        <v>414</v>
      </c>
      <c r="BE1871" s="251">
        <f>IF(N1871="základní",J1871,0)</f>
        <v>0</v>
      </c>
      <c r="BF1871" s="251">
        <f>IF(N1871="snížená",J1871,0)</f>
        <v>0</v>
      </c>
      <c r="BG1871" s="251">
        <f>IF(N1871="zákl. přenesená",J1871,0)</f>
        <v>0</v>
      </c>
      <c r="BH1871" s="251">
        <f>IF(N1871="sníž. přenesená",J1871,0)</f>
        <v>0</v>
      </c>
      <c r="BI1871" s="251">
        <f>IF(N1871="nulová",J1871,0)</f>
        <v>0</v>
      </c>
      <c r="BJ1871" s="25" t="s">
        <v>83</v>
      </c>
      <c r="BK1871" s="251">
        <f>ROUND(I1871*H1871,2)</f>
        <v>0</v>
      </c>
      <c r="BL1871" s="25" t="s">
        <v>690</v>
      </c>
      <c r="BM1871" s="25" t="s">
        <v>9345</v>
      </c>
    </row>
    <row r="1872" s="11" customFormat="1" ht="22.32" customHeight="1">
      <c r="B1872" s="224"/>
      <c r="C1872" s="225"/>
      <c r="D1872" s="226" t="s">
        <v>75</v>
      </c>
      <c r="E1872" s="238" t="s">
        <v>9346</v>
      </c>
      <c r="F1872" s="238" t="s">
        <v>9347</v>
      </c>
      <c r="G1872" s="225"/>
      <c r="H1872" s="225"/>
      <c r="I1872" s="228"/>
      <c r="J1872" s="239">
        <f>BK1872</f>
        <v>0</v>
      </c>
      <c r="K1872" s="225"/>
      <c r="L1872" s="230"/>
      <c r="M1872" s="231"/>
      <c r="N1872" s="232"/>
      <c r="O1872" s="232"/>
      <c r="P1872" s="233">
        <f>P1873</f>
        <v>0</v>
      </c>
      <c r="Q1872" s="232"/>
      <c r="R1872" s="233">
        <f>R1873</f>
        <v>0</v>
      </c>
      <c r="S1872" s="232"/>
      <c r="T1872" s="234">
        <f>T1873</f>
        <v>0</v>
      </c>
      <c r="AR1872" s="235" t="s">
        <v>86</v>
      </c>
      <c r="AT1872" s="236" t="s">
        <v>75</v>
      </c>
      <c r="AU1872" s="236" t="s">
        <v>86</v>
      </c>
      <c r="AY1872" s="235" t="s">
        <v>414</v>
      </c>
      <c r="BK1872" s="237">
        <f>BK1873</f>
        <v>0</v>
      </c>
    </row>
    <row r="1873" s="1" customFormat="1" ht="25.5" customHeight="1">
      <c r="B1873" s="47"/>
      <c r="C1873" s="298" t="s">
        <v>9348</v>
      </c>
      <c r="D1873" s="298" t="s">
        <v>841</v>
      </c>
      <c r="E1873" s="299" t="s">
        <v>9349</v>
      </c>
      <c r="F1873" s="300" t="s">
        <v>9350</v>
      </c>
      <c r="G1873" s="301" t="s">
        <v>4084</v>
      </c>
      <c r="H1873" s="302">
        <v>1</v>
      </c>
      <c r="I1873" s="303"/>
      <c r="J1873" s="304">
        <f>ROUND(I1873*H1873,2)</f>
        <v>0</v>
      </c>
      <c r="K1873" s="300" t="s">
        <v>21</v>
      </c>
      <c r="L1873" s="305"/>
      <c r="M1873" s="306" t="s">
        <v>21</v>
      </c>
      <c r="N1873" s="307" t="s">
        <v>47</v>
      </c>
      <c r="O1873" s="48"/>
      <c r="P1873" s="249">
        <f>O1873*H1873</f>
        <v>0</v>
      </c>
      <c r="Q1873" s="249">
        <v>0</v>
      </c>
      <c r="R1873" s="249">
        <f>Q1873*H1873</f>
        <v>0</v>
      </c>
      <c r="S1873" s="249">
        <v>0</v>
      </c>
      <c r="T1873" s="250">
        <f>S1873*H1873</f>
        <v>0</v>
      </c>
      <c r="AR1873" s="25" t="s">
        <v>818</v>
      </c>
      <c r="AT1873" s="25" t="s">
        <v>841</v>
      </c>
      <c r="AU1873" s="25" t="s">
        <v>394</v>
      </c>
      <c r="AY1873" s="25" t="s">
        <v>414</v>
      </c>
      <c r="BE1873" s="251">
        <f>IF(N1873="základní",J1873,0)</f>
        <v>0</v>
      </c>
      <c r="BF1873" s="251">
        <f>IF(N1873="snížená",J1873,0)</f>
        <v>0</v>
      </c>
      <c r="BG1873" s="251">
        <f>IF(N1873="zákl. přenesená",J1873,0)</f>
        <v>0</v>
      </c>
      <c r="BH1873" s="251">
        <f>IF(N1873="sníž. přenesená",J1873,0)</f>
        <v>0</v>
      </c>
      <c r="BI1873" s="251">
        <f>IF(N1873="nulová",J1873,0)</f>
        <v>0</v>
      </c>
      <c r="BJ1873" s="25" t="s">
        <v>83</v>
      </c>
      <c r="BK1873" s="251">
        <f>ROUND(I1873*H1873,2)</f>
        <v>0</v>
      </c>
      <c r="BL1873" s="25" t="s">
        <v>690</v>
      </c>
      <c r="BM1873" s="25" t="s">
        <v>9351</v>
      </c>
    </row>
    <row r="1874" s="11" customFormat="1" ht="22.32" customHeight="1">
      <c r="B1874" s="224"/>
      <c r="C1874" s="225"/>
      <c r="D1874" s="226" t="s">
        <v>75</v>
      </c>
      <c r="E1874" s="238" t="s">
        <v>9352</v>
      </c>
      <c r="F1874" s="238" t="s">
        <v>9353</v>
      </c>
      <c r="G1874" s="225"/>
      <c r="H1874" s="225"/>
      <c r="I1874" s="228"/>
      <c r="J1874" s="239">
        <f>BK1874</f>
        <v>0</v>
      </c>
      <c r="K1874" s="225"/>
      <c r="L1874" s="230"/>
      <c r="M1874" s="231"/>
      <c r="N1874" s="232"/>
      <c r="O1874" s="232"/>
      <c r="P1874" s="233">
        <f>P1875</f>
        <v>0</v>
      </c>
      <c r="Q1874" s="232"/>
      <c r="R1874" s="233">
        <f>R1875</f>
        <v>0</v>
      </c>
      <c r="S1874" s="232"/>
      <c r="T1874" s="234">
        <f>T1875</f>
        <v>0</v>
      </c>
      <c r="AR1874" s="235" t="s">
        <v>86</v>
      </c>
      <c r="AT1874" s="236" t="s">
        <v>75</v>
      </c>
      <c r="AU1874" s="236" t="s">
        <v>86</v>
      </c>
      <c r="AY1874" s="235" t="s">
        <v>414</v>
      </c>
      <c r="BK1874" s="237">
        <f>BK1875</f>
        <v>0</v>
      </c>
    </row>
    <row r="1875" s="1" customFormat="1" ht="25.5" customHeight="1">
      <c r="B1875" s="47"/>
      <c r="C1875" s="298" t="s">
        <v>6944</v>
      </c>
      <c r="D1875" s="298" t="s">
        <v>841</v>
      </c>
      <c r="E1875" s="299" t="s">
        <v>9354</v>
      </c>
      <c r="F1875" s="300" t="s">
        <v>9355</v>
      </c>
      <c r="G1875" s="301" t="s">
        <v>4084</v>
      </c>
      <c r="H1875" s="302">
        <v>1</v>
      </c>
      <c r="I1875" s="303"/>
      <c r="J1875" s="304">
        <f>ROUND(I1875*H1875,2)</f>
        <v>0</v>
      </c>
      <c r="K1875" s="300" t="s">
        <v>21</v>
      </c>
      <c r="L1875" s="305"/>
      <c r="M1875" s="306" t="s">
        <v>21</v>
      </c>
      <c r="N1875" s="307" t="s">
        <v>47</v>
      </c>
      <c r="O1875" s="48"/>
      <c r="P1875" s="249">
        <f>O1875*H1875</f>
        <v>0</v>
      </c>
      <c r="Q1875" s="249">
        <v>0</v>
      </c>
      <c r="R1875" s="249">
        <f>Q1875*H1875</f>
        <v>0</v>
      </c>
      <c r="S1875" s="249">
        <v>0</v>
      </c>
      <c r="T1875" s="250">
        <f>S1875*H1875</f>
        <v>0</v>
      </c>
      <c r="AR1875" s="25" t="s">
        <v>818</v>
      </c>
      <c r="AT1875" s="25" t="s">
        <v>841</v>
      </c>
      <c r="AU1875" s="25" t="s">
        <v>394</v>
      </c>
      <c r="AY1875" s="25" t="s">
        <v>414</v>
      </c>
      <c r="BE1875" s="251">
        <f>IF(N1875="základní",J1875,0)</f>
        <v>0</v>
      </c>
      <c r="BF1875" s="251">
        <f>IF(N1875="snížená",J1875,0)</f>
        <v>0</v>
      </c>
      <c r="BG1875" s="251">
        <f>IF(N1875="zákl. přenesená",J1875,0)</f>
        <v>0</v>
      </c>
      <c r="BH1875" s="251">
        <f>IF(N1875="sníž. přenesená",J1875,0)</f>
        <v>0</v>
      </c>
      <c r="BI1875" s="251">
        <f>IF(N1875="nulová",J1875,0)</f>
        <v>0</v>
      </c>
      <c r="BJ1875" s="25" t="s">
        <v>83</v>
      </c>
      <c r="BK1875" s="251">
        <f>ROUND(I1875*H1875,2)</f>
        <v>0</v>
      </c>
      <c r="BL1875" s="25" t="s">
        <v>690</v>
      </c>
      <c r="BM1875" s="25" t="s">
        <v>9356</v>
      </c>
    </row>
    <row r="1876" s="11" customFormat="1" ht="22.32" customHeight="1">
      <c r="B1876" s="224"/>
      <c r="C1876" s="225"/>
      <c r="D1876" s="226" t="s">
        <v>75</v>
      </c>
      <c r="E1876" s="238" t="s">
        <v>9357</v>
      </c>
      <c r="F1876" s="238" t="s">
        <v>9358</v>
      </c>
      <c r="G1876" s="225"/>
      <c r="H1876" s="225"/>
      <c r="I1876" s="228"/>
      <c r="J1876" s="239">
        <f>BK1876</f>
        <v>0</v>
      </c>
      <c r="K1876" s="225"/>
      <c r="L1876" s="230"/>
      <c r="M1876" s="231"/>
      <c r="N1876" s="232"/>
      <c r="O1876" s="232"/>
      <c r="P1876" s="233">
        <f>P1877</f>
        <v>0</v>
      </c>
      <c r="Q1876" s="232"/>
      <c r="R1876" s="233">
        <f>R1877</f>
        <v>0</v>
      </c>
      <c r="S1876" s="232"/>
      <c r="T1876" s="234">
        <f>T1877</f>
        <v>0</v>
      </c>
      <c r="AR1876" s="235" t="s">
        <v>86</v>
      </c>
      <c r="AT1876" s="236" t="s">
        <v>75</v>
      </c>
      <c r="AU1876" s="236" t="s">
        <v>86</v>
      </c>
      <c r="AY1876" s="235" t="s">
        <v>414</v>
      </c>
      <c r="BK1876" s="237">
        <f>BK1877</f>
        <v>0</v>
      </c>
    </row>
    <row r="1877" s="1" customFormat="1" ht="51" customHeight="1">
      <c r="B1877" s="47"/>
      <c r="C1877" s="298" t="s">
        <v>9359</v>
      </c>
      <c r="D1877" s="298" t="s">
        <v>841</v>
      </c>
      <c r="E1877" s="299" t="s">
        <v>9360</v>
      </c>
      <c r="F1877" s="300" t="s">
        <v>9361</v>
      </c>
      <c r="G1877" s="301" t="s">
        <v>4084</v>
      </c>
      <c r="H1877" s="302">
        <v>1</v>
      </c>
      <c r="I1877" s="303"/>
      <c r="J1877" s="304">
        <f>ROUND(I1877*H1877,2)</f>
        <v>0</v>
      </c>
      <c r="K1877" s="300" t="s">
        <v>21</v>
      </c>
      <c r="L1877" s="305"/>
      <c r="M1877" s="306" t="s">
        <v>21</v>
      </c>
      <c r="N1877" s="307" t="s">
        <v>47</v>
      </c>
      <c r="O1877" s="48"/>
      <c r="P1877" s="249">
        <f>O1877*H1877</f>
        <v>0</v>
      </c>
      <c r="Q1877" s="249">
        <v>0</v>
      </c>
      <c r="R1877" s="249">
        <f>Q1877*H1877</f>
        <v>0</v>
      </c>
      <c r="S1877" s="249">
        <v>0</v>
      </c>
      <c r="T1877" s="250">
        <f>S1877*H1877</f>
        <v>0</v>
      </c>
      <c r="AR1877" s="25" t="s">
        <v>818</v>
      </c>
      <c r="AT1877" s="25" t="s">
        <v>841</v>
      </c>
      <c r="AU1877" s="25" t="s">
        <v>394</v>
      </c>
      <c r="AY1877" s="25" t="s">
        <v>414</v>
      </c>
      <c r="BE1877" s="251">
        <f>IF(N1877="základní",J1877,0)</f>
        <v>0</v>
      </c>
      <c r="BF1877" s="251">
        <f>IF(N1877="snížená",J1877,0)</f>
        <v>0</v>
      </c>
      <c r="BG1877" s="251">
        <f>IF(N1877="zákl. přenesená",J1877,0)</f>
        <v>0</v>
      </c>
      <c r="BH1877" s="251">
        <f>IF(N1877="sníž. přenesená",J1877,0)</f>
        <v>0</v>
      </c>
      <c r="BI1877" s="251">
        <f>IF(N1877="nulová",J1877,0)</f>
        <v>0</v>
      </c>
      <c r="BJ1877" s="25" t="s">
        <v>83</v>
      </c>
      <c r="BK1877" s="251">
        <f>ROUND(I1877*H1877,2)</f>
        <v>0</v>
      </c>
      <c r="BL1877" s="25" t="s">
        <v>690</v>
      </c>
      <c r="BM1877" s="25" t="s">
        <v>9362</v>
      </c>
    </row>
    <row r="1878" s="11" customFormat="1" ht="22.32" customHeight="1">
      <c r="B1878" s="224"/>
      <c r="C1878" s="225"/>
      <c r="D1878" s="226" t="s">
        <v>75</v>
      </c>
      <c r="E1878" s="238" t="s">
        <v>9363</v>
      </c>
      <c r="F1878" s="238" t="s">
        <v>9364</v>
      </c>
      <c r="G1878" s="225"/>
      <c r="H1878" s="225"/>
      <c r="I1878" s="228"/>
      <c r="J1878" s="239">
        <f>BK1878</f>
        <v>0</v>
      </c>
      <c r="K1878" s="225"/>
      <c r="L1878" s="230"/>
      <c r="M1878" s="231"/>
      <c r="N1878" s="232"/>
      <c r="O1878" s="232"/>
      <c r="P1878" s="233">
        <f>P1879</f>
        <v>0</v>
      </c>
      <c r="Q1878" s="232"/>
      <c r="R1878" s="233">
        <f>R1879</f>
        <v>0</v>
      </c>
      <c r="S1878" s="232"/>
      <c r="T1878" s="234">
        <f>T1879</f>
        <v>0</v>
      </c>
      <c r="AR1878" s="235" t="s">
        <v>86</v>
      </c>
      <c r="AT1878" s="236" t="s">
        <v>75</v>
      </c>
      <c r="AU1878" s="236" t="s">
        <v>86</v>
      </c>
      <c r="AY1878" s="235" t="s">
        <v>414</v>
      </c>
      <c r="BK1878" s="237">
        <f>BK1879</f>
        <v>0</v>
      </c>
    </row>
    <row r="1879" s="1" customFormat="1" ht="51" customHeight="1">
      <c r="B1879" s="47"/>
      <c r="C1879" s="298" t="s">
        <v>9365</v>
      </c>
      <c r="D1879" s="298" t="s">
        <v>841</v>
      </c>
      <c r="E1879" s="299" t="s">
        <v>9366</v>
      </c>
      <c r="F1879" s="300" t="s">
        <v>9367</v>
      </c>
      <c r="G1879" s="301" t="s">
        <v>4084</v>
      </c>
      <c r="H1879" s="302">
        <v>1</v>
      </c>
      <c r="I1879" s="303"/>
      <c r="J1879" s="304">
        <f>ROUND(I1879*H1879,2)</f>
        <v>0</v>
      </c>
      <c r="K1879" s="300" t="s">
        <v>21</v>
      </c>
      <c r="L1879" s="305"/>
      <c r="M1879" s="306" t="s">
        <v>21</v>
      </c>
      <c r="N1879" s="307" t="s">
        <v>47</v>
      </c>
      <c r="O1879" s="48"/>
      <c r="P1879" s="249">
        <f>O1879*H1879</f>
        <v>0</v>
      </c>
      <c r="Q1879" s="249">
        <v>0</v>
      </c>
      <c r="R1879" s="249">
        <f>Q1879*H1879</f>
        <v>0</v>
      </c>
      <c r="S1879" s="249">
        <v>0</v>
      </c>
      <c r="T1879" s="250">
        <f>S1879*H1879</f>
        <v>0</v>
      </c>
      <c r="AR1879" s="25" t="s">
        <v>818</v>
      </c>
      <c r="AT1879" s="25" t="s">
        <v>841</v>
      </c>
      <c r="AU1879" s="25" t="s">
        <v>394</v>
      </c>
      <c r="AY1879" s="25" t="s">
        <v>414</v>
      </c>
      <c r="BE1879" s="251">
        <f>IF(N1879="základní",J1879,0)</f>
        <v>0</v>
      </c>
      <c r="BF1879" s="251">
        <f>IF(N1879="snížená",J1879,0)</f>
        <v>0</v>
      </c>
      <c r="BG1879" s="251">
        <f>IF(N1879="zákl. přenesená",J1879,0)</f>
        <v>0</v>
      </c>
      <c r="BH1879" s="251">
        <f>IF(N1879="sníž. přenesená",J1879,0)</f>
        <v>0</v>
      </c>
      <c r="BI1879" s="251">
        <f>IF(N1879="nulová",J1879,0)</f>
        <v>0</v>
      </c>
      <c r="BJ1879" s="25" t="s">
        <v>83</v>
      </c>
      <c r="BK1879" s="251">
        <f>ROUND(I1879*H1879,2)</f>
        <v>0</v>
      </c>
      <c r="BL1879" s="25" t="s">
        <v>690</v>
      </c>
      <c r="BM1879" s="25" t="s">
        <v>9368</v>
      </c>
    </row>
    <row r="1880" s="11" customFormat="1" ht="22.32" customHeight="1">
      <c r="B1880" s="224"/>
      <c r="C1880" s="225"/>
      <c r="D1880" s="226" t="s">
        <v>75</v>
      </c>
      <c r="E1880" s="238" t="s">
        <v>9369</v>
      </c>
      <c r="F1880" s="238" t="s">
        <v>9370</v>
      </c>
      <c r="G1880" s="225"/>
      <c r="H1880" s="225"/>
      <c r="I1880" s="228"/>
      <c r="J1880" s="239">
        <f>BK1880</f>
        <v>0</v>
      </c>
      <c r="K1880" s="225"/>
      <c r="L1880" s="230"/>
      <c r="M1880" s="231"/>
      <c r="N1880" s="232"/>
      <c r="O1880" s="232"/>
      <c r="P1880" s="233">
        <f>P1881</f>
        <v>0</v>
      </c>
      <c r="Q1880" s="232"/>
      <c r="R1880" s="233">
        <f>R1881</f>
        <v>0</v>
      </c>
      <c r="S1880" s="232"/>
      <c r="T1880" s="234">
        <f>T1881</f>
        <v>0</v>
      </c>
      <c r="AR1880" s="235" t="s">
        <v>86</v>
      </c>
      <c r="AT1880" s="236" t="s">
        <v>75</v>
      </c>
      <c r="AU1880" s="236" t="s">
        <v>86</v>
      </c>
      <c r="AY1880" s="235" t="s">
        <v>414</v>
      </c>
      <c r="BK1880" s="237">
        <f>BK1881</f>
        <v>0</v>
      </c>
    </row>
    <row r="1881" s="1" customFormat="1" ht="38.25" customHeight="1">
      <c r="B1881" s="47"/>
      <c r="C1881" s="298" t="s">
        <v>9371</v>
      </c>
      <c r="D1881" s="298" t="s">
        <v>841</v>
      </c>
      <c r="E1881" s="299" t="s">
        <v>9372</v>
      </c>
      <c r="F1881" s="300" t="s">
        <v>9373</v>
      </c>
      <c r="G1881" s="301" t="s">
        <v>4084</v>
      </c>
      <c r="H1881" s="302">
        <v>1</v>
      </c>
      <c r="I1881" s="303"/>
      <c r="J1881" s="304">
        <f>ROUND(I1881*H1881,2)</f>
        <v>0</v>
      </c>
      <c r="K1881" s="300" t="s">
        <v>21</v>
      </c>
      <c r="L1881" s="305"/>
      <c r="M1881" s="306" t="s">
        <v>21</v>
      </c>
      <c r="N1881" s="307" t="s">
        <v>47</v>
      </c>
      <c r="O1881" s="48"/>
      <c r="P1881" s="249">
        <f>O1881*H1881</f>
        <v>0</v>
      </c>
      <c r="Q1881" s="249">
        <v>0</v>
      </c>
      <c r="R1881" s="249">
        <f>Q1881*H1881</f>
        <v>0</v>
      </c>
      <c r="S1881" s="249">
        <v>0</v>
      </c>
      <c r="T1881" s="250">
        <f>S1881*H1881</f>
        <v>0</v>
      </c>
      <c r="AR1881" s="25" t="s">
        <v>818</v>
      </c>
      <c r="AT1881" s="25" t="s">
        <v>841</v>
      </c>
      <c r="AU1881" s="25" t="s">
        <v>394</v>
      </c>
      <c r="AY1881" s="25" t="s">
        <v>414</v>
      </c>
      <c r="BE1881" s="251">
        <f>IF(N1881="základní",J1881,0)</f>
        <v>0</v>
      </c>
      <c r="BF1881" s="251">
        <f>IF(N1881="snížená",J1881,0)</f>
        <v>0</v>
      </c>
      <c r="BG1881" s="251">
        <f>IF(N1881="zákl. přenesená",J1881,0)</f>
        <v>0</v>
      </c>
      <c r="BH1881" s="251">
        <f>IF(N1881="sníž. přenesená",J1881,0)</f>
        <v>0</v>
      </c>
      <c r="BI1881" s="251">
        <f>IF(N1881="nulová",J1881,0)</f>
        <v>0</v>
      </c>
      <c r="BJ1881" s="25" t="s">
        <v>83</v>
      </c>
      <c r="BK1881" s="251">
        <f>ROUND(I1881*H1881,2)</f>
        <v>0</v>
      </c>
      <c r="BL1881" s="25" t="s">
        <v>690</v>
      </c>
      <c r="BM1881" s="25" t="s">
        <v>9374</v>
      </c>
    </row>
    <row r="1882" s="11" customFormat="1" ht="29.88" customHeight="1">
      <c r="B1882" s="224"/>
      <c r="C1882" s="225"/>
      <c r="D1882" s="226" t="s">
        <v>75</v>
      </c>
      <c r="E1882" s="238" t="s">
        <v>9375</v>
      </c>
      <c r="F1882" s="238" t="s">
        <v>9376</v>
      </c>
      <c r="G1882" s="225"/>
      <c r="H1882" s="225"/>
      <c r="I1882" s="228"/>
      <c r="J1882" s="239">
        <f>BK1882</f>
        <v>0</v>
      </c>
      <c r="K1882" s="225"/>
      <c r="L1882" s="230"/>
      <c r="M1882" s="231"/>
      <c r="N1882" s="232"/>
      <c r="O1882" s="232"/>
      <c r="P1882" s="233">
        <f>SUM(P1883:P1952)</f>
        <v>0</v>
      </c>
      <c r="Q1882" s="232"/>
      <c r="R1882" s="233">
        <f>SUM(R1883:R1952)</f>
        <v>0</v>
      </c>
      <c r="S1882" s="232"/>
      <c r="T1882" s="234">
        <f>SUM(T1883:T1952)</f>
        <v>0</v>
      </c>
      <c r="AR1882" s="235" t="s">
        <v>86</v>
      </c>
      <c r="AT1882" s="236" t="s">
        <v>75</v>
      </c>
      <c r="AU1882" s="236" t="s">
        <v>83</v>
      </c>
      <c r="AY1882" s="235" t="s">
        <v>414</v>
      </c>
      <c r="BK1882" s="237">
        <f>SUM(BK1883:BK1952)</f>
        <v>0</v>
      </c>
    </row>
    <row r="1883" s="1" customFormat="1" ht="16.5" customHeight="1">
      <c r="B1883" s="47"/>
      <c r="C1883" s="298" t="s">
        <v>9377</v>
      </c>
      <c r="D1883" s="298" t="s">
        <v>841</v>
      </c>
      <c r="E1883" s="299" t="s">
        <v>9378</v>
      </c>
      <c r="F1883" s="300" t="s">
        <v>9379</v>
      </c>
      <c r="G1883" s="301" t="s">
        <v>145</v>
      </c>
      <c r="H1883" s="302">
        <v>155</v>
      </c>
      <c r="I1883" s="303"/>
      <c r="J1883" s="304">
        <f>ROUND(I1883*H1883,2)</f>
        <v>0</v>
      </c>
      <c r="K1883" s="300" t="s">
        <v>21</v>
      </c>
      <c r="L1883" s="305"/>
      <c r="M1883" s="306" t="s">
        <v>21</v>
      </c>
      <c r="N1883" s="307" t="s">
        <v>47</v>
      </c>
      <c r="O1883" s="48"/>
      <c r="P1883" s="249">
        <f>O1883*H1883</f>
        <v>0</v>
      </c>
      <c r="Q1883" s="249">
        <v>0</v>
      </c>
      <c r="R1883" s="249">
        <f>Q1883*H1883</f>
        <v>0</v>
      </c>
      <c r="S1883" s="249">
        <v>0</v>
      </c>
      <c r="T1883" s="250">
        <f>S1883*H1883</f>
        <v>0</v>
      </c>
      <c r="AR1883" s="25" t="s">
        <v>818</v>
      </c>
      <c r="AT1883" s="25" t="s">
        <v>841</v>
      </c>
      <c r="AU1883" s="25" t="s">
        <v>86</v>
      </c>
      <c r="AY1883" s="25" t="s">
        <v>414</v>
      </c>
      <c r="BE1883" s="251">
        <f>IF(N1883="základní",J1883,0)</f>
        <v>0</v>
      </c>
      <c r="BF1883" s="251">
        <f>IF(N1883="snížená",J1883,0)</f>
        <v>0</v>
      </c>
      <c r="BG1883" s="251">
        <f>IF(N1883="zákl. přenesená",J1883,0)</f>
        <v>0</v>
      </c>
      <c r="BH1883" s="251">
        <f>IF(N1883="sníž. přenesená",J1883,0)</f>
        <v>0</v>
      </c>
      <c r="BI1883" s="251">
        <f>IF(N1883="nulová",J1883,0)</f>
        <v>0</v>
      </c>
      <c r="BJ1883" s="25" t="s">
        <v>83</v>
      </c>
      <c r="BK1883" s="251">
        <f>ROUND(I1883*H1883,2)</f>
        <v>0</v>
      </c>
      <c r="BL1883" s="25" t="s">
        <v>690</v>
      </c>
      <c r="BM1883" s="25" t="s">
        <v>9380</v>
      </c>
    </row>
    <row r="1884" s="1" customFormat="1" ht="16.5" customHeight="1">
      <c r="B1884" s="47"/>
      <c r="C1884" s="298" t="s">
        <v>9381</v>
      </c>
      <c r="D1884" s="298" t="s">
        <v>841</v>
      </c>
      <c r="E1884" s="299" t="s">
        <v>9382</v>
      </c>
      <c r="F1884" s="300" t="s">
        <v>9383</v>
      </c>
      <c r="G1884" s="301" t="s">
        <v>145</v>
      </c>
      <c r="H1884" s="302">
        <v>160</v>
      </c>
      <c r="I1884" s="303"/>
      <c r="J1884" s="304">
        <f>ROUND(I1884*H1884,2)</f>
        <v>0</v>
      </c>
      <c r="K1884" s="300" t="s">
        <v>21</v>
      </c>
      <c r="L1884" s="305"/>
      <c r="M1884" s="306" t="s">
        <v>21</v>
      </c>
      <c r="N1884" s="307" t="s">
        <v>47</v>
      </c>
      <c r="O1884" s="48"/>
      <c r="P1884" s="249">
        <f>O1884*H1884</f>
        <v>0</v>
      </c>
      <c r="Q1884" s="249">
        <v>0</v>
      </c>
      <c r="R1884" s="249">
        <f>Q1884*H1884</f>
        <v>0</v>
      </c>
      <c r="S1884" s="249">
        <v>0</v>
      </c>
      <c r="T1884" s="250">
        <f>S1884*H1884</f>
        <v>0</v>
      </c>
      <c r="AR1884" s="25" t="s">
        <v>818</v>
      </c>
      <c r="AT1884" s="25" t="s">
        <v>841</v>
      </c>
      <c r="AU1884" s="25" t="s">
        <v>86</v>
      </c>
      <c r="AY1884" s="25" t="s">
        <v>414</v>
      </c>
      <c r="BE1884" s="251">
        <f>IF(N1884="základní",J1884,0)</f>
        <v>0</v>
      </c>
      <c r="BF1884" s="251">
        <f>IF(N1884="snížená",J1884,0)</f>
        <v>0</v>
      </c>
      <c r="BG1884" s="251">
        <f>IF(N1884="zákl. přenesená",J1884,0)</f>
        <v>0</v>
      </c>
      <c r="BH1884" s="251">
        <f>IF(N1884="sníž. přenesená",J1884,0)</f>
        <v>0</v>
      </c>
      <c r="BI1884" s="251">
        <f>IF(N1884="nulová",J1884,0)</f>
        <v>0</v>
      </c>
      <c r="BJ1884" s="25" t="s">
        <v>83</v>
      </c>
      <c r="BK1884" s="251">
        <f>ROUND(I1884*H1884,2)</f>
        <v>0</v>
      </c>
      <c r="BL1884" s="25" t="s">
        <v>690</v>
      </c>
      <c r="BM1884" s="25" t="s">
        <v>9384</v>
      </c>
    </row>
    <row r="1885" s="12" customFormat="1">
      <c r="B1885" s="255"/>
      <c r="C1885" s="256"/>
      <c r="D1885" s="252" t="s">
        <v>428</v>
      </c>
      <c r="E1885" s="257" t="s">
        <v>21</v>
      </c>
      <c r="F1885" s="258" t="s">
        <v>9385</v>
      </c>
      <c r="G1885" s="256"/>
      <c r="H1885" s="257" t="s">
        <v>21</v>
      </c>
      <c r="I1885" s="259"/>
      <c r="J1885" s="256"/>
      <c r="K1885" s="256"/>
      <c r="L1885" s="260"/>
      <c r="M1885" s="261"/>
      <c r="N1885" s="262"/>
      <c r="O1885" s="262"/>
      <c r="P1885" s="262"/>
      <c r="Q1885" s="262"/>
      <c r="R1885" s="262"/>
      <c r="S1885" s="262"/>
      <c r="T1885" s="263"/>
      <c r="AT1885" s="264" t="s">
        <v>428</v>
      </c>
      <c r="AU1885" s="264" t="s">
        <v>86</v>
      </c>
      <c r="AV1885" s="12" t="s">
        <v>83</v>
      </c>
      <c r="AW1885" s="12" t="s">
        <v>39</v>
      </c>
      <c r="AX1885" s="12" t="s">
        <v>76</v>
      </c>
      <c r="AY1885" s="264" t="s">
        <v>414</v>
      </c>
    </row>
    <row r="1886" s="13" customFormat="1">
      <c r="B1886" s="265"/>
      <c r="C1886" s="266"/>
      <c r="D1886" s="252" t="s">
        <v>428</v>
      </c>
      <c r="E1886" s="267" t="s">
        <v>21</v>
      </c>
      <c r="F1886" s="268" t="s">
        <v>1780</v>
      </c>
      <c r="G1886" s="266"/>
      <c r="H1886" s="269">
        <v>160</v>
      </c>
      <c r="I1886" s="270"/>
      <c r="J1886" s="266"/>
      <c r="K1886" s="266"/>
      <c r="L1886" s="271"/>
      <c r="M1886" s="272"/>
      <c r="N1886" s="273"/>
      <c r="O1886" s="273"/>
      <c r="P1886" s="273"/>
      <c r="Q1886" s="273"/>
      <c r="R1886" s="273"/>
      <c r="S1886" s="273"/>
      <c r="T1886" s="274"/>
      <c r="AT1886" s="275" t="s">
        <v>428</v>
      </c>
      <c r="AU1886" s="275" t="s">
        <v>86</v>
      </c>
      <c r="AV1886" s="13" t="s">
        <v>86</v>
      </c>
      <c r="AW1886" s="13" t="s">
        <v>39</v>
      </c>
      <c r="AX1886" s="13" t="s">
        <v>76</v>
      </c>
      <c r="AY1886" s="275" t="s">
        <v>414</v>
      </c>
    </row>
    <row r="1887" s="15" customFormat="1">
      <c r="B1887" s="287"/>
      <c r="C1887" s="288"/>
      <c r="D1887" s="252" t="s">
        <v>428</v>
      </c>
      <c r="E1887" s="289" t="s">
        <v>21</v>
      </c>
      <c r="F1887" s="290" t="s">
        <v>235</v>
      </c>
      <c r="G1887" s="288"/>
      <c r="H1887" s="291">
        <v>160</v>
      </c>
      <c r="I1887" s="292"/>
      <c r="J1887" s="288"/>
      <c r="K1887" s="288"/>
      <c r="L1887" s="293"/>
      <c r="M1887" s="294"/>
      <c r="N1887" s="295"/>
      <c r="O1887" s="295"/>
      <c r="P1887" s="295"/>
      <c r="Q1887" s="295"/>
      <c r="R1887" s="295"/>
      <c r="S1887" s="295"/>
      <c r="T1887" s="296"/>
      <c r="AT1887" s="297" t="s">
        <v>428</v>
      </c>
      <c r="AU1887" s="297" t="s">
        <v>86</v>
      </c>
      <c r="AV1887" s="15" t="s">
        <v>422</v>
      </c>
      <c r="AW1887" s="15" t="s">
        <v>39</v>
      </c>
      <c r="AX1887" s="15" t="s">
        <v>83</v>
      </c>
      <c r="AY1887" s="297" t="s">
        <v>414</v>
      </c>
    </row>
    <row r="1888" s="1" customFormat="1" ht="16.5" customHeight="1">
      <c r="B1888" s="47"/>
      <c r="C1888" s="298" t="s">
        <v>9386</v>
      </c>
      <c r="D1888" s="298" t="s">
        <v>841</v>
      </c>
      <c r="E1888" s="299" t="s">
        <v>9387</v>
      </c>
      <c r="F1888" s="300" t="s">
        <v>9388</v>
      </c>
      <c r="G1888" s="301" t="s">
        <v>145</v>
      </c>
      <c r="H1888" s="302">
        <v>1560</v>
      </c>
      <c r="I1888" s="303"/>
      <c r="J1888" s="304">
        <f>ROUND(I1888*H1888,2)</f>
        <v>0</v>
      </c>
      <c r="K1888" s="300" t="s">
        <v>21</v>
      </c>
      <c r="L1888" s="305"/>
      <c r="M1888" s="306" t="s">
        <v>21</v>
      </c>
      <c r="N1888" s="307" t="s">
        <v>47</v>
      </c>
      <c r="O1888" s="48"/>
      <c r="P1888" s="249">
        <f>O1888*H1888</f>
        <v>0</v>
      </c>
      <c r="Q1888" s="249">
        <v>0</v>
      </c>
      <c r="R1888" s="249">
        <f>Q1888*H1888</f>
        <v>0</v>
      </c>
      <c r="S1888" s="249">
        <v>0</v>
      </c>
      <c r="T1888" s="250">
        <f>S1888*H1888</f>
        <v>0</v>
      </c>
      <c r="AR1888" s="25" t="s">
        <v>818</v>
      </c>
      <c r="AT1888" s="25" t="s">
        <v>841</v>
      </c>
      <c r="AU1888" s="25" t="s">
        <v>86</v>
      </c>
      <c r="AY1888" s="25" t="s">
        <v>414</v>
      </c>
      <c r="BE1888" s="251">
        <f>IF(N1888="základní",J1888,0)</f>
        <v>0</v>
      </c>
      <c r="BF1888" s="251">
        <f>IF(N1888="snížená",J1888,0)</f>
        <v>0</v>
      </c>
      <c r="BG1888" s="251">
        <f>IF(N1888="zákl. přenesená",J1888,0)</f>
        <v>0</v>
      </c>
      <c r="BH1888" s="251">
        <f>IF(N1888="sníž. přenesená",J1888,0)</f>
        <v>0</v>
      </c>
      <c r="BI1888" s="251">
        <f>IF(N1888="nulová",J1888,0)</f>
        <v>0</v>
      </c>
      <c r="BJ1888" s="25" t="s">
        <v>83</v>
      </c>
      <c r="BK1888" s="251">
        <f>ROUND(I1888*H1888,2)</f>
        <v>0</v>
      </c>
      <c r="BL1888" s="25" t="s">
        <v>690</v>
      </c>
      <c r="BM1888" s="25" t="s">
        <v>9389</v>
      </c>
    </row>
    <row r="1889" s="1" customFormat="1" ht="16.5" customHeight="1">
      <c r="B1889" s="47"/>
      <c r="C1889" s="298" t="s">
        <v>9390</v>
      </c>
      <c r="D1889" s="298" t="s">
        <v>841</v>
      </c>
      <c r="E1889" s="299" t="s">
        <v>9391</v>
      </c>
      <c r="F1889" s="300" t="s">
        <v>9392</v>
      </c>
      <c r="G1889" s="301" t="s">
        <v>4084</v>
      </c>
      <c r="H1889" s="302">
        <v>1</v>
      </c>
      <c r="I1889" s="303"/>
      <c r="J1889" s="304">
        <f>ROUND(I1889*H1889,2)</f>
        <v>0</v>
      </c>
      <c r="K1889" s="300" t="s">
        <v>21</v>
      </c>
      <c r="L1889" s="305"/>
      <c r="M1889" s="306" t="s">
        <v>21</v>
      </c>
      <c r="N1889" s="307" t="s">
        <v>47</v>
      </c>
      <c r="O1889" s="48"/>
      <c r="P1889" s="249">
        <f>O1889*H1889</f>
        <v>0</v>
      </c>
      <c r="Q1889" s="249">
        <v>0</v>
      </c>
      <c r="R1889" s="249">
        <f>Q1889*H1889</f>
        <v>0</v>
      </c>
      <c r="S1889" s="249">
        <v>0</v>
      </c>
      <c r="T1889" s="250">
        <f>S1889*H1889</f>
        <v>0</v>
      </c>
      <c r="AR1889" s="25" t="s">
        <v>818</v>
      </c>
      <c r="AT1889" s="25" t="s">
        <v>841</v>
      </c>
      <c r="AU1889" s="25" t="s">
        <v>86</v>
      </c>
      <c r="AY1889" s="25" t="s">
        <v>414</v>
      </c>
      <c r="BE1889" s="251">
        <f>IF(N1889="základní",J1889,0)</f>
        <v>0</v>
      </c>
      <c r="BF1889" s="251">
        <f>IF(N1889="snížená",J1889,0)</f>
        <v>0</v>
      </c>
      <c r="BG1889" s="251">
        <f>IF(N1889="zákl. přenesená",J1889,0)</f>
        <v>0</v>
      </c>
      <c r="BH1889" s="251">
        <f>IF(N1889="sníž. přenesená",J1889,0)</f>
        <v>0</v>
      </c>
      <c r="BI1889" s="251">
        <f>IF(N1889="nulová",J1889,0)</f>
        <v>0</v>
      </c>
      <c r="BJ1889" s="25" t="s">
        <v>83</v>
      </c>
      <c r="BK1889" s="251">
        <f>ROUND(I1889*H1889,2)</f>
        <v>0</v>
      </c>
      <c r="BL1889" s="25" t="s">
        <v>690</v>
      </c>
      <c r="BM1889" s="25" t="s">
        <v>9393</v>
      </c>
    </row>
    <row r="1890" s="12" customFormat="1">
      <c r="B1890" s="255"/>
      <c r="C1890" s="256"/>
      <c r="D1890" s="252" t="s">
        <v>428</v>
      </c>
      <c r="E1890" s="257" t="s">
        <v>21</v>
      </c>
      <c r="F1890" s="258" t="s">
        <v>9385</v>
      </c>
      <c r="G1890" s="256"/>
      <c r="H1890" s="257" t="s">
        <v>21</v>
      </c>
      <c r="I1890" s="259"/>
      <c r="J1890" s="256"/>
      <c r="K1890" s="256"/>
      <c r="L1890" s="260"/>
      <c r="M1890" s="261"/>
      <c r="N1890" s="262"/>
      <c r="O1890" s="262"/>
      <c r="P1890" s="262"/>
      <c r="Q1890" s="262"/>
      <c r="R1890" s="262"/>
      <c r="S1890" s="262"/>
      <c r="T1890" s="263"/>
      <c r="AT1890" s="264" t="s">
        <v>428</v>
      </c>
      <c r="AU1890" s="264" t="s">
        <v>86</v>
      </c>
      <c r="AV1890" s="12" t="s">
        <v>83</v>
      </c>
      <c r="AW1890" s="12" t="s">
        <v>39</v>
      </c>
      <c r="AX1890" s="12" t="s">
        <v>76</v>
      </c>
      <c r="AY1890" s="264" t="s">
        <v>414</v>
      </c>
    </row>
    <row r="1891" s="13" customFormat="1">
      <c r="B1891" s="265"/>
      <c r="C1891" s="266"/>
      <c r="D1891" s="252" t="s">
        <v>428</v>
      </c>
      <c r="E1891" s="267" t="s">
        <v>21</v>
      </c>
      <c r="F1891" s="268" t="s">
        <v>83</v>
      </c>
      <c r="G1891" s="266"/>
      <c r="H1891" s="269">
        <v>1</v>
      </c>
      <c r="I1891" s="270"/>
      <c r="J1891" s="266"/>
      <c r="K1891" s="266"/>
      <c r="L1891" s="271"/>
      <c r="M1891" s="272"/>
      <c r="N1891" s="273"/>
      <c r="O1891" s="273"/>
      <c r="P1891" s="273"/>
      <c r="Q1891" s="273"/>
      <c r="R1891" s="273"/>
      <c r="S1891" s="273"/>
      <c r="T1891" s="274"/>
      <c r="AT1891" s="275" t="s">
        <v>428</v>
      </c>
      <c r="AU1891" s="275" t="s">
        <v>86</v>
      </c>
      <c r="AV1891" s="13" t="s">
        <v>86</v>
      </c>
      <c r="AW1891" s="13" t="s">
        <v>39</v>
      </c>
      <c r="AX1891" s="13" t="s">
        <v>76</v>
      </c>
      <c r="AY1891" s="275" t="s">
        <v>414</v>
      </c>
    </row>
    <row r="1892" s="15" customFormat="1">
      <c r="B1892" s="287"/>
      <c r="C1892" s="288"/>
      <c r="D1892" s="252" t="s">
        <v>428</v>
      </c>
      <c r="E1892" s="289" t="s">
        <v>21</v>
      </c>
      <c r="F1892" s="290" t="s">
        <v>235</v>
      </c>
      <c r="G1892" s="288"/>
      <c r="H1892" s="291">
        <v>1</v>
      </c>
      <c r="I1892" s="292"/>
      <c r="J1892" s="288"/>
      <c r="K1892" s="288"/>
      <c r="L1892" s="293"/>
      <c r="M1892" s="294"/>
      <c r="N1892" s="295"/>
      <c r="O1892" s="295"/>
      <c r="P1892" s="295"/>
      <c r="Q1892" s="295"/>
      <c r="R1892" s="295"/>
      <c r="S1892" s="295"/>
      <c r="T1892" s="296"/>
      <c r="AT1892" s="297" t="s">
        <v>428</v>
      </c>
      <c r="AU1892" s="297" t="s">
        <v>86</v>
      </c>
      <c r="AV1892" s="15" t="s">
        <v>422</v>
      </c>
      <c r="AW1892" s="15" t="s">
        <v>39</v>
      </c>
      <c r="AX1892" s="15" t="s">
        <v>83</v>
      </c>
      <c r="AY1892" s="297" t="s">
        <v>414</v>
      </c>
    </row>
    <row r="1893" s="1" customFormat="1" ht="16.5" customHeight="1">
      <c r="B1893" s="47"/>
      <c r="C1893" s="298" t="s">
        <v>9394</v>
      </c>
      <c r="D1893" s="298" t="s">
        <v>841</v>
      </c>
      <c r="E1893" s="299" t="s">
        <v>9395</v>
      </c>
      <c r="F1893" s="300" t="s">
        <v>9396</v>
      </c>
      <c r="G1893" s="301" t="s">
        <v>4084</v>
      </c>
      <c r="H1893" s="302">
        <v>2</v>
      </c>
      <c r="I1893" s="303"/>
      <c r="J1893" s="304">
        <f>ROUND(I1893*H1893,2)</f>
        <v>0</v>
      </c>
      <c r="K1893" s="300" t="s">
        <v>21</v>
      </c>
      <c r="L1893" s="305"/>
      <c r="M1893" s="306" t="s">
        <v>21</v>
      </c>
      <c r="N1893" s="307" t="s">
        <v>47</v>
      </c>
      <c r="O1893" s="48"/>
      <c r="P1893" s="249">
        <f>O1893*H1893</f>
        <v>0</v>
      </c>
      <c r="Q1893" s="249">
        <v>0</v>
      </c>
      <c r="R1893" s="249">
        <f>Q1893*H1893</f>
        <v>0</v>
      </c>
      <c r="S1893" s="249">
        <v>0</v>
      </c>
      <c r="T1893" s="250">
        <f>S1893*H1893</f>
        <v>0</v>
      </c>
      <c r="AR1893" s="25" t="s">
        <v>818</v>
      </c>
      <c r="AT1893" s="25" t="s">
        <v>841</v>
      </c>
      <c r="AU1893" s="25" t="s">
        <v>86</v>
      </c>
      <c r="AY1893" s="25" t="s">
        <v>414</v>
      </c>
      <c r="BE1893" s="251">
        <f>IF(N1893="základní",J1893,0)</f>
        <v>0</v>
      </c>
      <c r="BF1893" s="251">
        <f>IF(N1893="snížená",J1893,0)</f>
        <v>0</v>
      </c>
      <c r="BG1893" s="251">
        <f>IF(N1893="zákl. přenesená",J1893,0)</f>
        <v>0</v>
      </c>
      <c r="BH1893" s="251">
        <f>IF(N1893="sníž. přenesená",J1893,0)</f>
        <v>0</v>
      </c>
      <c r="BI1893" s="251">
        <f>IF(N1893="nulová",J1893,0)</f>
        <v>0</v>
      </c>
      <c r="BJ1893" s="25" t="s">
        <v>83</v>
      </c>
      <c r="BK1893" s="251">
        <f>ROUND(I1893*H1893,2)</f>
        <v>0</v>
      </c>
      <c r="BL1893" s="25" t="s">
        <v>690</v>
      </c>
      <c r="BM1893" s="25" t="s">
        <v>9397</v>
      </c>
    </row>
    <row r="1894" s="1" customFormat="1" ht="16.5" customHeight="1">
      <c r="B1894" s="47"/>
      <c r="C1894" s="298" t="s">
        <v>9398</v>
      </c>
      <c r="D1894" s="298" t="s">
        <v>841</v>
      </c>
      <c r="E1894" s="299" t="s">
        <v>9399</v>
      </c>
      <c r="F1894" s="300" t="s">
        <v>9400</v>
      </c>
      <c r="G1894" s="301" t="s">
        <v>4084</v>
      </c>
      <c r="H1894" s="302">
        <v>2</v>
      </c>
      <c r="I1894" s="303"/>
      <c r="J1894" s="304">
        <f>ROUND(I1894*H1894,2)</f>
        <v>0</v>
      </c>
      <c r="K1894" s="300" t="s">
        <v>21</v>
      </c>
      <c r="L1894" s="305"/>
      <c r="M1894" s="306" t="s">
        <v>21</v>
      </c>
      <c r="N1894" s="307" t="s">
        <v>47</v>
      </c>
      <c r="O1894" s="48"/>
      <c r="P1894" s="249">
        <f>O1894*H1894</f>
        <v>0</v>
      </c>
      <c r="Q1894" s="249">
        <v>0</v>
      </c>
      <c r="R1894" s="249">
        <f>Q1894*H1894</f>
        <v>0</v>
      </c>
      <c r="S1894" s="249">
        <v>0</v>
      </c>
      <c r="T1894" s="250">
        <f>S1894*H1894</f>
        <v>0</v>
      </c>
      <c r="AR1894" s="25" t="s">
        <v>818</v>
      </c>
      <c r="AT1894" s="25" t="s">
        <v>841</v>
      </c>
      <c r="AU1894" s="25" t="s">
        <v>86</v>
      </c>
      <c r="AY1894" s="25" t="s">
        <v>414</v>
      </c>
      <c r="BE1894" s="251">
        <f>IF(N1894="základní",J1894,0)</f>
        <v>0</v>
      </c>
      <c r="BF1894" s="251">
        <f>IF(N1894="snížená",J1894,0)</f>
        <v>0</v>
      </c>
      <c r="BG1894" s="251">
        <f>IF(N1894="zákl. přenesená",J1894,0)</f>
        <v>0</v>
      </c>
      <c r="BH1894" s="251">
        <f>IF(N1894="sníž. přenesená",J1894,0)</f>
        <v>0</v>
      </c>
      <c r="BI1894" s="251">
        <f>IF(N1894="nulová",J1894,0)</f>
        <v>0</v>
      </c>
      <c r="BJ1894" s="25" t="s">
        <v>83</v>
      </c>
      <c r="BK1894" s="251">
        <f>ROUND(I1894*H1894,2)</f>
        <v>0</v>
      </c>
      <c r="BL1894" s="25" t="s">
        <v>690</v>
      </c>
      <c r="BM1894" s="25" t="s">
        <v>9401</v>
      </c>
    </row>
    <row r="1895" s="12" customFormat="1">
      <c r="B1895" s="255"/>
      <c r="C1895" s="256"/>
      <c r="D1895" s="252" t="s">
        <v>428</v>
      </c>
      <c r="E1895" s="257" t="s">
        <v>21</v>
      </c>
      <c r="F1895" s="258" t="s">
        <v>9385</v>
      </c>
      <c r="G1895" s="256"/>
      <c r="H1895" s="257" t="s">
        <v>21</v>
      </c>
      <c r="I1895" s="259"/>
      <c r="J1895" s="256"/>
      <c r="K1895" s="256"/>
      <c r="L1895" s="260"/>
      <c r="M1895" s="261"/>
      <c r="N1895" s="262"/>
      <c r="O1895" s="262"/>
      <c r="P1895" s="262"/>
      <c r="Q1895" s="262"/>
      <c r="R1895" s="262"/>
      <c r="S1895" s="262"/>
      <c r="T1895" s="263"/>
      <c r="AT1895" s="264" t="s">
        <v>428</v>
      </c>
      <c r="AU1895" s="264" t="s">
        <v>86</v>
      </c>
      <c r="AV1895" s="12" t="s">
        <v>83</v>
      </c>
      <c r="AW1895" s="12" t="s">
        <v>39</v>
      </c>
      <c r="AX1895" s="12" t="s">
        <v>76</v>
      </c>
      <c r="AY1895" s="264" t="s">
        <v>414</v>
      </c>
    </row>
    <row r="1896" s="13" customFormat="1">
      <c r="B1896" s="265"/>
      <c r="C1896" s="266"/>
      <c r="D1896" s="252" t="s">
        <v>428</v>
      </c>
      <c r="E1896" s="267" t="s">
        <v>21</v>
      </c>
      <c r="F1896" s="268" t="s">
        <v>86</v>
      </c>
      <c r="G1896" s="266"/>
      <c r="H1896" s="269">
        <v>2</v>
      </c>
      <c r="I1896" s="270"/>
      <c r="J1896" s="266"/>
      <c r="K1896" s="266"/>
      <c r="L1896" s="271"/>
      <c r="M1896" s="272"/>
      <c r="N1896" s="273"/>
      <c r="O1896" s="273"/>
      <c r="P1896" s="273"/>
      <c r="Q1896" s="273"/>
      <c r="R1896" s="273"/>
      <c r="S1896" s="273"/>
      <c r="T1896" s="274"/>
      <c r="AT1896" s="275" t="s">
        <v>428</v>
      </c>
      <c r="AU1896" s="275" t="s">
        <v>86</v>
      </c>
      <c r="AV1896" s="13" t="s">
        <v>86</v>
      </c>
      <c r="AW1896" s="13" t="s">
        <v>39</v>
      </c>
      <c r="AX1896" s="13" t="s">
        <v>76</v>
      </c>
      <c r="AY1896" s="275" t="s">
        <v>414</v>
      </c>
    </row>
    <row r="1897" s="15" customFormat="1">
      <c r="B1897" s="287"/>
      <c r="C1897" s="288"/>
      <c r="D1897" s="252" t="s">
        <v>428</v>
      </c>
      <c r="E1897" s="289" t="s">
        <v>21</v>
      </c>
      <c r="F1897" s="290" t="s">
        <v>235</v>
      </c>
      <c r="G1897" s="288"/>
      <c r="H1897" s="291">
        <v>2</v>
      </c>
      <c r="I1897" s="292"/>
      <c r="J1897" s="288"/>
      <c r="K1897" s="288"/>
      <c r="L1897" s="293"/>
      <c r="M1897" s="294"/>
      <c r="N1897" s="295"/>
      <c r="O1897" s="295"/>
      <c r="P1897" s="295"/>
      <c r="Q1897" s="295"/>
      <c r="R1897" s="295"/>
      <c r="S1897" s="295"/>
      <c r="T1897" s="296"/>
      <c r="AT1897" s="297" t="s">
        <v>428</v>
      </c>
      <c r="AU1897" s="297" t="s">
        <v>86</v>
      </c>
      <c r="AV1897" s="15" t="s">
        <v>422</v>
      </c>
      <c r="AW1897" s="15" t="s">
        <v>39</v>
      </c>
      <c r="AX1897" s="15" t="s">
        <v>83</v>
      </c>
      <c r="AY1897" s="297" t="s">
        <v>414</v>
      </c>
    </row>
    <row r="1898" s="1" customFormat="1" ht="16.5" customHeight="1">
      <c r="B1898" s="47"/>
      <c r="C1898" s="298" t="s">
        <v>7123</v>
      </c>
      <c r="D1898" s="298" t="s">
        <v>841</v>
      </c>
      <c r="E1898" s="299" t="s">
        <v>9402</v>
      </c>
      <c r="F1898" s="300" t="s">
        <v>9403</v>
      </c>
      <c r="G1898" s="301" t="s">
        <v>4084</v>
      </c>
      <c r="H1898" s="302">
        <v>1</v>
      </c>
      <c r="I1898" s="303"/>
      <c r="J1898" s="304">
        <f>ROUND(I1898*H1898,2)</f>
        <v>0</v>
      </c>
      <c r="K1898" s="300" t="s">
        <v>21</v>
      </c>
      <c r="L1898" s="305"/>
      <c r="M1898" s="306" t="s">
        <v>21</v>
      </c>
      <c r="N1898" s="307" t="s">
        <v>47</v>
      </c>
      <c r="O1898" s="48"/>
      <c r="P1898" s="249">
        <f>O1898*H1898</f>
        <v>0</v>
      </c>
      <c r="Q1898" s="249">
        <v>0</v>
      </c>
      <c r="R1898" s="249">
        <f>Q1898*H1898</f>
        <v>0</v>
      </c>
      <c r="S1898" s="249">
        <v>0</v>
      </c>
      <c r="T1898" s="250">
        <f>S1898*H1898</f>
        <v>0</v>
      </c>
      <c r="AR1898" s="25" t="s">
        <v>818</v>
      </c>
      <c r="AT1898" s="25" t="s">
        <v>841</v>
      </c>
      <c r="AU1898" s="25" t="s">
        <v>86</v>
      </c>
      <c r="AY1898" s="25" t="s">
        <v>414</v>
      </c>
      <c r="BE1898" s="251">
        <f>IF(N1898="základní",J1898,0)</f>
        <v>0</v>
      </c>
      <c r="BF1898" s="251">
        <f>IF(N1898="snížená",J1898,0)</f>
        <v>0</v>
      </c>
      <c r="BG1898" s="251">
        <f>IF(N1898="zákl. přenesená",J1898,0)</f>
        <v>0</v>
      </c>
      <c r="BH1898" s="251">
        <f>IF(N1898="sníž. přenesená",J1898,0)</f>
        <v>0</v>
      </c>
      <c r="BI1898" s="251">
        <f>IF(N1898="nulová",J1898,0)</f>
        <v>0</v>
      </c>
      <c r="BJ1898" s="25" t="s">
        <v>83</v>
      </c>
      <c r="BK1898" s="251">
        <f>ROUND(I1898*H1898,2)</f>
        <v>0</v>
      </c>
      <c r="BL1898" s="25" t="s">
        <v>690</v>
      </c>
      <c r="BM1898" s="25" t="s">
        <v>9404</v>
      </c>
    </row>
    <row r="1899" s="1" customFormat="1" ht="16.5" customHeight="1">
      <c r="B1899" s="47"/>
      <c r="C1899" s="298" t="s">
        <v>9405</v>
      </c>
      <c r="D1899" s="298" t="s">
        <v>841</v>
      </c>
      <c r="E1899" s="299" t="s">
        <v>9406</v>
      </c>
      <c r="F1899" s="300" t="s">
        <v>9407</v>
      </c>
      <c r="G1899" s="301" t="s">
        <v>4084</v>
      </c>
      <c r="H1899" s="302">
        <v>4</v>
      </c>
      <c r="I1899" s="303"/>
      <c r="J1899" s="304">
        <f>ROUND(I1899*H1899,2)</f>
        <v>0</v>
      </c>
      <c r="K1899" s="300" t="s">
        <v>21</v>
      </c>
      <c r="L1899" s="305"/>
      <c r="M1899" s="306" t="s">
        <v>21</v>
      </c>
      <c r="N1899" s="307" t="s">
        <v>47</v>
      </c>
      <c r="O1899" s="48"/>
      <c r="P1899" s="249">
        <f>O1899*H1899</f>
        <v>0</v>
      </c>
      <c r="Q1899" s="249">
        <v>0</v>
      </c>
      <c r="R1899" s="249">
        <f>Q1899*H1899</f>
        <v>0</v>
      </c>
      <c r="S1899" s="249">
        <v>0</v>
      </c>
      <c r="T1899" s="250">
        <f>S1899*H1899</f>
        <v>0</v>
      </c>
      <c r="AR1899" s="25" t="s">
        <v>818</v>
      </c>
      <c r="AT1899" s="25" t="s">
        <v>841</v>
      </c>
      <c r="AU1899" s="25" t="s">
        <v>86</v>
      </c>
      <c r="AY1899" s="25" t="s">
        <v>414</v>
      </c>
      <c r="BE1899" s="251">
        <f>IF(N1899="základní",J1899,0)</f>
        <v>0</v>
      </c>
      <c r="BF1899" s="251">
        <f>IF(N1899="snížená",J1899,0)</f>
        <v>0</v>
      </c>
      <c r="BG1899" s="251">
        <f>IF(N1899="zákl. přenesená",J1899,0)</f>
        <v>0</v>
      </c>
      <c r="BH1899" s="251">
        <f>IF(N1899="sníž. přenesená",J1899,0)</f>
        <v>0</v>
      </c>
      <c r="BI1899" s="251">
        <f>IF(N1899="nulová",J1899,0)</f>
        <v>0</v>
      </c>
      <c r="BJ1899" s="25" t="s">
        <v>83</v>
      </c>
      <c r="BK1899" s="251">
        <f>ROUND(I1899*H1899,2)</f>
        <v>0</v>
      </c>
      <c r="BL1899" s="25" t="s">
        <v>690</v>
      </c>
      <c r="BM1899" s="25" t="s">
        <v>9408</v>
      </c>
    </row>
    <row r="1900" s="12" customFormat="1">
      <c r="B1900" s="255"/>
      <c r="C1900" s="256"/>
      <c r="D1900" s="252" t="s">
        <v>428</v>
      </c>
      <c r="E1900" s="257" t="s">
        <v>21</v>
      </c>
      <c r="F1900" s="258" t="s">
        <v>9385</v>
      </c>
      <c r="G1900" s="256"/>
      <c r="H1900" s="257" t="s">
        <v>21</v>
      </c>
      <c r="I1900" s="259"/>
      <c r="J1900" s="256"/>
      <c r="K1900" s="256"/>
      <c r="L1900" s="260"/>
      <c r="M1900" s="261"/>
      <c r="N1900" s="262"/>
      <c r="O1900" s="262"/>
      <c r="P1900" s="262"/>
      <c r="Q1900" s="262"/>
      <c r="R1900" s="262"/>
      <c r="S1900" s="262"/>
      <c r="T1900" s="263"/>
      <c r="AT1900" s="264" t="s">
        <v>428</v>
      </c>
      <c r="AU1900" s="264" t="s">
        <v>86</v>
      </c>
      <c r="AV1900" s="12" t="s">
        <v>83</v>
      </c>
      <c r="AW1900" s="12" t="s">
        <v>39</v>
      </c>
      <c r="AX1900" s="12" t="s">
        <v>76</v>
      </c>
      <c r="AY1900" s="264" t="s">
        <v>414</v>
      </c>
    </row>
    <row r="1901" s="13" customFormat="1">
      <c r="B1901" s="265"/>
      <c r="C1901" s="266"/>
      <c r="D1901" s="252" t="s">
        <v>428</v>
      </c>
      <c r="E1901" s="267" t="s">
        <v>21</v>
      </c>
      <c r="F1901" s="268" t="s">
        <v>422</v>
      </c>
      <c r="G1901" s="266"/>
      <c r="H1901" s="269">
        <v>4</v>
      </c>
      <c r="I1901" s="270"/>
      <c r="J1901" s="266"/>
      <c r="K1901" s="266"/>
      <c r="L1901" s="271"/>
      <c r="M1901" s="272"/>
      <c r="N1901" s="273"/>
      <c r="O1901" s="273"/>
      <c r="P1901" s="273"/>
      <c r="Q1901" s="273"/>
      <c r="R1901" s="273"/>
      <c r="S1901" s="273"/>
      <c r="T1901" s="274"/>
      <c r="AT1901" s="275" t="s">
        <v>428</v>
      </c>
      <c r="AU1901" s="275" t="s">
        <v>86</v>
      </c>
      <c r="AV1901" s="13" t="s">
        <v>86</v>
      </c>
      <c r="AW1901" s="13" t="s">
        <v>39</v>
      </c>
      <c r="AX1901" s="13" t="s">
        <v>76</v>
      </c>
      <c r="AY1901" s="275" t="s">
        <v>414</v>
      </c>
    </row>
    <row r="1902" s="15" customFormat="1">
      <c r="B1902" s="287"/>
      <c r="C1902" s="288"/>
      <c r="D1902" s="252" t="s">
        <v>428</v>
      </c>
      <c r="E1902" s="289" t="s">
        <v>21</v>
      </c>
      <c r="F1902" s="290" t="s">
        <v>235</v>
      </c>
      <c r="G1902" s="288"/>
      <c r="H1902" s="291">
        <v>4</v>
      </c>
      <c r="I1902" s="292"/>
      <c r="J1902" s="288"/>
      <c r="K1902" s="288"/>
      <c r="L1902" s="293"/>
      <c r="M1902" s="294"/>
      <c r="N1902" s="295"/>
      <c r="O1902" s="295"/>
      <c r="P1902" s="295"/>
      <c r="Q1902" s="295"/>
      <c r="R1902" s="295"/>
      <c r="S1902" s="295"/>
      <c r="T1902" s="296"/>
      <c r="AT1902" s="297" t="s">
        <v>428</v>
      </c>
      <c r="AU1902" s="297" t="s">
        <v>86</v>
      </c>
      <c r="AV1902" s="15" t="s">
        <v>422</v>
      </c>
      <c r="AW1902" s="15" t="s">
        <v>39</v>
      </c>
      <c r="AX1902" s="15" t="s">
        <v>83</v>
      </c>
      <c r="AY1902" s="297" t="s">
        <v>414</v>
      </c>
    </row>
    <row r="1903" s="1" customFormat="1" ht="16.5" customHeight="1">
      <c r="B1903" s="47"/>
      <c r="C1903" s="298" t="s">
        <v>9409</v>
      </c>
      <c r="D1903" s="298" t="s">
        <v>841</v>
      </c>
      <c r="E1903" s="299" t="s">
        <v>9410</v>
      </c>
      <c r="F1903" s="300" t="s">
        <v>9411</v>
      </c>
      <c r="G1903" s="301" t="s">
        <v>4084</v>
      </c>
      <c r="H1903" s="302">
        <v>12</v>
      </c>
      <c r="I1903" s="303"/>
      <c r="J1903" s="304">
        <f>ROUND(I1903*H1903,2)</f>
        <v>0</v>
      </c>
      <c r="K1903" s="300" t="s">
        <v>21</v>
      </c>
      <c r="L1903" s="305"/>
      <c r="M1903" s="306" t="s">
        <v>21</v>
      </c>
      <c r="N1903" s="307" t="s">
        <v>47</v>
      </c>
      <c r="O1903" s="48"/>
      <c r="P1903" s="249">
        <f>O1903*H1903</f>
        <v>0</v>
      </c>
      <c r="Q1903" s="249">
        <v>0</v>
      </c>
      <c r="R1903" s="249">
        <f>Q1903*H1903</f>
        <v>0</v>
      </c>
      <c r="S1903" s="249">
        <v>0</v>
      </c>
      <c r="T1903" s="250">
        <f>S1903*H1903</f>
        <v>0</v>
      </c>
      <c r="AR1903" s="25" t="s">
        <v>818</v>
      </c>
      <c r="AT1903" s="25" t="s">
        <v>841</v>
      </c>
      <c r="AU1903" s="25" t="s">
        <v>86</v>
      </c>
      <c r="AY1903" s="25" t="s">
        <v>414</v>
      </c>
      <c r="BE1903" s="251">
        <f>IF(N1903="základní",J1903,0)</f>
        <v>0</v>
      </c>
      <c r="BF1903" s="251">
        <f>IF(N1903="snížená",J1903,0)</f>
        <v>0</v>
      </c>
      <c r="BG1903" s="251">
        <f>IF(N1903="zákl. přenesená",J1903,0)</f>
        <v>0</v>
      </c>
      <c r="BH1903" s="251">
        <f>IF(N1903="sníž. přenesená",J1903,0)</f>
        <v>0</v>
      </c>
      <c r="BI1903" s="251">
        <f>IF(N1903="nulová",J1903,0)</f>
        <v>0</v>
      </c>
      <c r="BJ1903" s="25" t="s">
        <v>83</v>
      </c>
      <c r="BK1903" s="251">
        <f>ROUND(I1903*H1903,2)</f>
        <v>0</v>
      </c>
      <c r="BL1903" s="25" t="s">
        <v>690</v>
      </c>
      <c r="BM1903" s="25" t="s">
        <v>9412</v>
      </c>
    </row>
    <row r="1904" s="1" customFormat="1" ht="38.25" customHeight="1">
      <c r="B1904" s="47"/>
      <c r="C1904" s="298" t="s">
        <v>9413</v>
      </c>
      <c r="D1904" s="298" t="s">
        <v>841</v>
      </c>
      <c r="E1904" s="299" t="s">
        <v>9414</v>
      </c>
      <c r="F1904" s="300" t="s">
        <v>9415</v>
      </c>
      <c r="G1904" s="301" t="s">
        <v>4084</v>
      </c>
      <c r="H1904" s="302">
        <v>2</v>
      </c>
      <c r="I1904" s="303"/>
      <c r="J1904" s="304">
        <f>ROUND(I1904*H1904,2)</f>
        <v>0</v>
      </c>
      <c r="K1904" s="300" t="s">
        <v>21</v>
      </c>
      <c r="L1904" s="305"/>
      <c r="M1904" s="306" t="s">
        <v>21</v>
      </c>
      <c r="N1904" s="307" t="s">
        <v>47</v>
      </c>
      <c r="O1904" s="48"/>
      <c r="P1904" s="249">
        <f>O1904*H1904</f>
        <v>0</v>
      </c>
      <c r="Q1904" s="249">
        <v>0</v>
      </c>
      <c r="R1904" s="249">
        <f>Q1904*H1904</f>
        <v>0</v>
      </c>
      <c r="S1904" s="249">
        <v>0</v>
      </c>
      <c r="T1904" s="250">
        <f>S1904*H1904</f>
        <v>0</v>
      </c>
      <c r="AR1904" s="25" t="s">
        <v>818</v>
      </c>
      <c r="AT1904" s="25" t="s">
        <v>841</v>
      </c>
      <c r="AU1904" s="25" t="s">
        <v>86</v>
      </c>
      <c r="AY1904" s="25" t="s">
        <v>414</v>
      </c>
      <c r="BE1904" s="251">
        <f>IF(N1904="základní",J1904,0)</f>
        <v>0</v>
      </c>
      <c r="BF1904" s="251">
        <f>IF(N1904="snížená",J1904,0)</f>
        <v>0</v>
      </c>
      <c r="BG1904" s="251">
        <f>IF(N1904="zákl. přenesená",J1904,0)</f>
        <v>0</v>
      </c>
      <c r="BH1904" s="251">
        <f>IF(N1904="sníž. přenesená",J1904,0)</f>
        <v>0</v>
      </c>
      <c r="BI1904" s="251">
        <f>IF(N1904="nulová",J1904,0)</f>
        <v>0</v>
      </c>
      <c r="BJ1904" s="25" t="s">
        <v>83</v>
      </c>
      <c r="BK1904" s="251">
        <f>ROUND(I1904*H1904,2)</f>
        <v>0</v>
      </c>
      <c r="BL1904" s="25" t="s">
        <v>690</v>
      </c>
      <c r="BM1904" s="25" t="s">
        <v>9416</v>
      </c>
    </row>
    <row r="1905" s="12" customFormat="1">
      <c r="B1905" s="255"/>
      <c r="C1905" s="256"/>
      <c r="D1905" s="252" t="s">
        <v>428</v>
      </c>
      <c r="E1905" s="257" t="s">
        <v>21</v>
      </c>
      <c r="F1905" s="258" t="s">
        <v>9385</v>
      </c>
      <c r="G1905" s="256"/>
      <c r="H1905" s="257" t="s">
        <v>21</v>
      </c>
      <c r="I1905" s="259"/>
      <c r="J1905" s="256"/>
      <c r="K1905" s="256"/>
      <c r="L1905" s="260"/>
      <c r="M1905" s="261"/>
      <c r="N1905" s="262"/>
      <c r="O1905" s="262"/>
      <c r="P1905" s="262"/>
      <c r="Q1905" s="262"/>
      <c r="R1905" s="262"/>
      <c r="S1905" s="262"/>
      <c r="T1905" s="263"/>
      <c r="AT1905" s="264" t="s">
        <v>428</v>
      </c>
      <c r="AU1905" s="264" t="s">
        <v>86</v>
      </c>
      <c r="AV1905" s="12" t="s">
        <v>83</v>
      </c>
      <c r="AW1905" s="12" t="s">
        <v>39</v>
      </c>
      <c r="AX1905" s="12" t="s">
        <v>76</v>
      </c>
      <c r="AY1905" s="264" t="s">
        <v>414</v>
      </c>
    </row>
    <row r="1906" s="13" customFormat="1">
      <c r="B1906" s="265"/>
      <c r="C1906" s="266"/>
      <c r="D1906" s="252" t="s">
        <v>428</v>
      </c>
      <c r="E1906" s="267" t="s">
        <v>21</v>
      </c>
      <c r="F1906" s="268" t="s">
        <v>86</v>
      </c>
      <c r="G1906" s="266"/>
      <c r="H1906" s="269">
        <v>2</v>
      </c>
      <c r="I1906" s="270"/>
      <c r="J1906" s="266"/>
      <c r="K1906" s="266"/>
      <c r="L1906" s="271"/>
      <c r="M1906" s="272"/>
      <c r="N1906" s="273"/>
      <c r="O1906" s="273"/>
      <c r="P1906" s="273"/>
      <c r="Q1906" s="273"/>
      <c r="R1906" s="273"/>
      <c r="S1906" s="273"/>
      <c r="T1906" s="274"/>
      <c r="AT1906" s="275" t="s">
        <v>428</v>
      </c>
      <c r="AU1906" s="275" t="s">
        <v>86</v>
      </c>
      <c r="AV1906" s="13" t="s">
        <v>86</v>
      </c>
      <c r="AW1906" s="13" t="s">
        <v>39</v>
      </c>
      <c r="AX1906" s="13" t="s">
        <v>76</v>
      </c>
      <c r="AY1906" s="275" t="s">
        <v>414</v>
      </c>
    </row>
    <row r="1907" s="15" customFormat="1">
      <c r="B1907" s="287"/>
      <c r="C1907" s="288"/>
      <c r="D1907" s="252" t="s">
        <v>428</v>
      </c>
      <c r="E1907" s="289" t="s">
        <v>21</v>
      </c>
      <c r="F1907" s="290" t="s">
        <v>235</v>
      </c>
      <c r="G1907" s="288"/>
      <c r="H1907" s="291">
        <v>2</v>
      </c>
      <c r="I1907" s="292"/>
      <c r="J1907" s="288"/>
      <c r="K1907" s="288"/>
      <c r="L1907" s="293"/>
      <c r="M1907" s="294"/>
      <c r="N1907" s="295"/>
      <c r="O1907" s="295"/>
      <c r="P1907" s="295"/>
      <c r="Q1907" s="295"/>
      <c r="R1907" s="295"/>
      <c r="S1907" s="295"/>
      <c r="T1907" s="296"/>
      <c r="AT1907" s="297" t="s">
        <v>428</v>
      </c>
      <c r="AU1907" s="297" t="s">
        <v>86</v>
      </c>
      <c r="AV1907" s="15" t="s">
        <v>422</v>
      </c>
      <c r="AW1907" s="15" t="s">
        <v>39</v>
      </c>
      <c r="AX1907" s="15" t="s">
        <v>83</v>
      </c>
      <c r="AY1907" s="297" t="s">
        <v>414</v>
      </c>
    </row>
    <row r="1908" s="1" customFormat="1" ht="38.25" customHeight="1">
      <c r="B1908" s="47"/>
      <c r="C1908" s="298" t="s">
        <v>9417</v>
      </c>
      <c r="D1908" s="298" t="s">
        <v>841</v>
      </c>
      <c r="E1908" s="299" t="s">
        <v>9418</v>
      </c>
      <c r="F1908" s="300" t="s">
        <v>9419</v>
      </c>
      <c r="G1908" s="301" t="s">
        <v>4084</v>
      </c>
      <c r="H1908" s="302">
        <v>6</v>
      </c>
      <c r="I1908" s="303"/>
      <c r="J1908" s="304">
        <f>ROUND(I1908*H1908,2)</f>
        <v>0</v>
      </c>
      <c r="K1908" s="300" t="s">
        <v>21</v>
      </c>
      <c r="L1908" s="305"/>
      <c r="M1908" s="306" t="s">
        <v>21</v>
      </c>
      <c r="N1908" s="307" t="s">
        <v>47</v>
      </c>
      <c r="O1908" s="48"/>
      <c r="P1908" s="249">
        <f>O1908*H1908</f>
        <v>0</v>
      </c>
      <c r="Q1908" s="249">
        <v>0</v>
      </c>
      <c r="R1908" s="249">
        <f>Q1908*H1908</f>
        <v>0</v>
      </c>
      <c r="S1908" s="249">
        <v>0</v>
      </c>
      <c r="T1908" s="250">
        <f>S1908*H1908</f>
        <v>0</v>
      </c>
      <c r="AR1908" s="25" t="s">
        <v>818</v>
      </c>
      <c r="AT1908" s="25" t="s">
        <v>841</v>
      </c>
      <c r="AU1908" s="25" t="s">
        <v>86</v>
      </c>
      <c r="AY1908" s="25" t="s">
        <v>414</v>
      </c>
      <c r="BE1908" s="251">
        <f>IF(N1908="základní",J1908,0)</f>
        <v>0</v>
      </c>
      <c r="BF1908" s="251">
        <f>IF(N1908="snížená",J1908,0)</f>
        <v>0</v>
      </c>
      <c r="BG1908" s="251">
        <f>IF(N1908="zákl. přenesená",J1908,0)</f>
        <v>0</v>
      </c>
      <c r="BH1908" s="251">
        <f>IF(N1908="sníž. přenesená",J1908,0)</f>
        <v>0</v>
      </c>
      <c r="BI1908" s="251">
        <f>IF(N1908="nulová",J1908,0)</f>
        <v>0</v>
      </c>
      <c r="BJ1908" s="25" t="s">
        <v>83</v>
      </c>
      <c r="BK1908" s="251">
        <f>ROUND(I1908*H1908,2)</f>
        <v>0</v>
      </c>
      <c r="BL1908" s="25" t="s">
        <v>690</v>
      </c>
      <c r="BM1908" s="25" t="s">
        <v>9420</v>
      </c>
    </row>
    <row r="1909" s="1" customFormat="1" ht="16.5" customHeight="1">
      <c r="B1909" s="47"/>
      <c r="C1909" s="298" t="s">
        <v>9421</v>
      </c>
      <c r="D1909" s="298" t="s">
        <v>841</v>
      </c>
      <c r="E1909" s="299" t="s">
        <v>9422</v>
      </c>
      <c r="F1909" s="300" t="s">
        <v>9423</v>
      </c>
      <c r="G1909" s="301" t="s">
        <v>4084</v>
      </c>
      <c r="H1909" s="302">
        <v>650</v>
      </c>
      <c r="I1909" s="303"/>
      <c r="J1909" s="304">
        <f>ROUND(I1909*H1909,2)</f>
        <v>0</v>
      </c>
      <c r="K1909" s="300" t="s">
        <v>21</v>
      </c>
      <c r="L1909" s="305"/>
      <c r="M1909" s="306" t="s">
        <v>21</v>
      </c>
      <c r="N1909" s="307" t="s">
        <v>47</v>
      </c>
      <c r="O1909" s="48"/>
      <c r="P1909" s="249">
        <f>O1909*H1909</f>
        <v>0</v>
      </c>
      <c r="Q1909" s="249">
        <v>0</v>
      </c>
      <c r="R1909" s="249">
        <f>Q1909*H1909</f>
        <v>0</v>
      </c>
      <c r="S1909" s="249">
        <v>0</v>
      </c>
      <c r="T1909" s="250">
        <f>S1909*H1909</f>
        <v>0</v>
      </c>
      <c r="AR1909" s="25" t="s">
        <v>818</v>
      </c>
      <c r="AT1909" s="25" t="s">
        <v>841</v>
      </c>
      <c r="AU1909" s="25" t="s">
        <v>86</v>
      </c>
      <c r="AY1909" s="25" t="s">
        <v>414</v>
      </c>
      <c r="BE1909" s="251">
        <f>IF(N1909="základní",J1909,0)</f>
        <v>0</v>
      </c>
      <c r="BF1909" s="251">
        <f>IF(N1909="snížená",J1909,0)</f>
        <v>0</v>
      </c>
      <c r="BG1909" s="251">
        <f>IF(N1909="zákl. přenesená",J1909,0)</f>
        <v>0</v>
      </c>
      <c r="BH1909" s="251">
        <f>IF(N1909="sníž. přenesená",J1909,0)</f>
        <v>0</v>
      </c>
      <c r="BI1909" s="251">
        <f>IF(N1909="nulová",J1909,0)</f>
        <v>0</v>
      </c>
      <c r="BJ1909" s="25" t="s">
        <v>83</v>
      </c>
      <c r="BK1909" s="251">
        <f>ROUND(I1909*H1909,2)</f>
        <v>0</v>
      </c>
      <c r="BL1909" s="25" t="s">
        <v>690</v>
      </c>
      <c r="BM1909" s="25" t="s">
        <v>9424</v>
      </c>
    </row>
    <row r="1910" s="12" customFormat="1">
      <c r="B1910" s="255"/>
      <c r="C1910" s="256"/>
      <c r="D1910" s="252" t="s">
        <v>428</v>
      </c>
      <c r="E1910" s="257" t="s">
        <v>21</v>
      </c>
      <c r="F1910" s="258" t="s">
        <v>9385</v>
      </c>
      <c r="G1910" s="256"/>
      <c r="H1910" s="257" t="s">
        <v>21</v>
      </c>
      <c r="I1910" s="259"/>
      <c r="J1910" s="256"/>
      <c r="K1910" s="256"/>
      <c r="L1910" s="260"/>
      <c r="M1910" s="261"/>
      <c r="N1910" s="262"/>
      <c r="O1910" s="262"/>
      <c r="P1910" s="262"/>
      <c r="Q1910" s="262"/>
      <c r="R1910" s="262"/>
      <c r="S1910" s="262"/>
      <c r="T1910" s="263"/>
      <c r="AT1910" s="264" t="s">
        <v>428</v>
      </c>
      <c r="AU1910" s="264" t="s">
        <v>86</v>
      </c>
      <c r="AV1910" s="12" t="s">
        <v>83</v>
      </c>
      <c r="AW1910" s="12" t="s">
        <v>39</v>
      </c>
      <c r="AX1910" s="12" t="s">
        <v>76</v>
      </c>
      <c r="AY1910" s="264" t="s">
        <v>414</v>
      </c>
    </row>
    <row r="1911" s="13" customFormat="1">
      <c r="B1911" s="265"/>
      <c r="C1911" s="266"/>
      <c r="D1911" s="252" t="s">
        <v>428</v>
      </c>
      <c r="E1911" s="267" t="s">
        <v>21</v>
      </c>
      <c r="F1911" s="268" t="s">
        <v>8771</v>
      </c>
      <c r="G1911" s="266"/>
      <c r="H1911" s="269">
        <v>650</v>
      </c>
      <c r="I1911" s="270"/>
      <c r="J1911" s="266"/>
      <c r="K1911" s="266"/>
      <c r="L1911" s="271"/>
      <c r="M1911" s="272"/>
      <c r="N1911" s="273"/>
      <c r="O1911" s="273"/>
      <c r="P1911" s="273"/>
      <c r="Q1911" s="273"/>
      <c r="R1911" s="273"/>
      <c r="S1911" s="273"/>
      <c r="T1911" s="274"/>
      <c r="AT1911" s="275" t="s">
        <v>428</v>
      </c>
      <c r="AU1911" s="275" t="s">
        <v>86</v>
      </c>
      <c r="AV1911" s="13" t="s">
        <v>86</v>
      </c>
      <c r="AW1911" s="13" t="s">
        <v>39</v>
      </c>
      <c r="AX1911" s="13" t="s">
        <v>76</v>
      </c>
      <c r="AY1911" s="275" t="s">
        <v>414</v>
      </c>
    </row>
    <row r="1912" s="15" customFormat="1">
      <c r="B1912" s="287"/>
      <c r="C1912" s="288"/>
      <c r="D1912" s="252" t="s">
        <v>428</v>
      </c>
      <c r="E1912" s="289" t="s">
        <v>21</v>
      </c>
      <c r="F1912" s="290" t="s">
        <v>235</v>
      </c>
      <c r="G1912" s="288"/>
      <c r="H1912" s="291">
        <v>650</v>
      </c>
      <c r="I1912" s="292"/>
      <c r="J1912" s="288"/>
      <c r="K1912" s="288"/>
      <c r="L1912" s="293"/>
      <c r="M1912" s="294"/>
      <c r="N1912" s="295"/>
      <c r="O1912" s="295"/>
      <c r="P1912" s="295"/>
      <c r="Q1912" s="295"/>
      <c r="R1912" s="295"/>
      <c r="S1912" s="295"/>
      <c r="T1912" s="296"/>
      <c r="AT1912" s="297" t="s">
        <v>428</v>
      </c>
      <c r="AU1912" s="297" t="s">
        <v>86</v>
      </c>
      <c r="AV1912" s="15" t="s">
        <v>422</v>
      </c>
      <c r="AW1912" s="15" t="s">
        <v>39</v>
      </c>
      <c r="AX1912" s="15" t="s">
        <v>83</v>
      </c>
      <c r="AY1912" s="297" t="s">
        <v>414</v>
      </c>
    </row>
    <row r="1913" s="1" customFormat="1" ht="16.5" customHeight="1">
      <c r="B1913" s="47"/>
      <c r="C1913" s="298" t="s">
        <v>9425</v>
      </c>
      <c r="D1913" s="298" t="s">
        <v>841</v>
      </c>
      <c r="E1913" s="299" t="s">
        <v>9426</v>
      </c>
      <c r="F1913" s="300" t="s">
        <v>9427</v>
      </c>
      <c r="G1913" s="301" t="s">
        <v>4084</v>
      </c>
      <c r="H1913" s="302">
        <v>700</v>
      </c>
      <c r="I1913" s="303"/>
      <c r="J1913" s="304">
        <f>ROUND(I1913*H1913,2)</f>
        <v>0</v>
      </c>
      <c r="K1913" s="300" t="s">
        <v>21</v>
      </c>
      <c r="L1913" s="305"/>
      <c r="M1913" s="306" t="s">
        <v>21</v>
      </c>
      <c r="N1913" s="307" t="s">
        <v>47</v>
      </c>
      <c r="O1913" s="48"/>
      <c r="P1913" s="249">
        <f>O1913*H1913</f>
        <v>0</v>
      </c>
      <c r="Q1913" s="249">
        <v>0</v>
      </c>
      <c r="R1913" s="249">
        <f>Q1913*H1913</f>
        <v>0</v>
      </c>
      <c r="S1913" s="249">
        <v>0</v>
      </c>
      <c r="T1913" s="250">
        <f>S1913*H1913</f>
        <v>0</v>
      </c>
      <c r="AR1913" s="25" t="s">
        <v>818</v>
      </c>
      <c r="AT1913" s="25" t="s">
        <v>841</v>
      </c>
      <c r="AU1913" s="25" t="s">
        <v>86</v>
      </c>
      <c r="AY1913" s="25" t="s">
        <v>414</v>
      </c>
      <c r="BE1913" s="251">
        <f>IF(N1913="základní",J1913,0)</f>
        <v>0</v>
      </c>
      <c r="BF1913" s="251">
        <f>IF(N1913="snížená",J1913,0)</f>
        <v>0</v>
      </c>
      <c r="BG1913" s="251">
        <f>IF(N1913="zákl. přenesená",J1913,0)</f>
        <v>0</v>
      </c>
      <c r="BH1913" s="251">
        <f>IF(N1913="sníž. přenesená",J1913,0)</f>
        <v>0</v>
      </c>
      <c r="BI1913" s="251">
        <f>IF(N1913="nulová",J1913,0)</f>
        <v>0</v>
      </c>
      <c r="BJ1913" s="25" t="s">
        <v>83</v>
      </c>
      <c r="BK1913" s="251">
        <f>ROUND(I1913*H1913,2)</f>
        <v>0</v>
      </c>
      <c r="BL1913" s="25" t="s">
        <v>690</v>
      </c>
      <c r="BM1913" s="25" t="s">
        <v>9428</v>
      </c>
    </row>
    <row r="1914" s="1" customFormat="1" ht="16.5" customHeight="1">
      <c r="B1914" s="47"/>
      <c r="C1914" s="298" t="s">
        <v>9429</v>
      </c>
      <c r="D1914" s="298" t="s">
        <v>841</v>
      </c>
      <c r="E1914" s="299" t="s">
        <v>9430</v>
      </c>
      <c r="F1914" s="300" t="s">
        <v>9431</v>
      </c>
      <c r="G1914" s="301" t="s">
        <v>4084</v>
      </c>
      <c r="H1914" s="302">
        <v>12</v>
      </c>
      <c r="I1914" s="303"/>
      <c r="J1914" s="304">
        <f>ROUND(I1914*H1914,2)</f>
        <v>0</v>
      </c>
      <c r="K1914" s="300" t="s">
        <v>21</v>
      </c>
      <c r="L1914" s="305"/>
      <c r="M1914" s="306" t="s">
        <v>21</v>
      </c>
      <c r="N1914" s="307" t="s">
        <v>47</v>
      </c>
      <c r="O1914" s="48"/>
      <c r="P1914" s="249">
        <f>O1914*H1914</f>
        <v>0</v>
      </c>
      <c r="Q1914" s="249">
        <v>0</v>
      </c>
      <c r="R1914" s="249">
        <f>Q1914*H1914</f>
        <v>0</v>
      </c>
      <c r="S1914" s="249">
        <v>0</v>
      </c>
      <c r="T1914" s="250">
        <f>S1914*H1914</f>
        <v>0</v>
      </c>
      <c r="AR1914" s="25" t="s">
        <v>818</v>
      </c>
      <c r="AT1914" s="25" t="s">
        <v>841</v>
      </c>
      <c r="AU1914" s="25" t="s">
        <v>86</v>
      </c>
      <c r="AY1914" s="25" t="s">
        <v>414</v>
      </c>
      <c r="BE1914" s="251">
        <f>IF(N1914="základní",J1914,0)</f>
        <v>0</v>
      </c>
      <c r="BF1914" s="251">
        <f>IF(N1914="snížená",J1914,0)</f>
        <v>0</v>
      </c>
      <c r="BG1914" s="251">
        <f>IF(N1914="zákl. přenesená",J1914,0)</f>
        <v>0</v>
      </c>
      <c r="BH1914" s="251">
        <f>IF(N1914="sníž. přenesená",J1914,0)</f>
        <v>0</v>
      </c>
      <c r="BI1914" s="251">
        <f>IF(N1914="nulová",J1914,0)</f>
        <v>0</v>
      </c>
      <c r="BJ1914" s="25" t="s">
        <v>83</v>
      </c>
      <c r="BK1914" s="251">
        <f>ROUND(I1914*H1914,2)</f>
        <v>0</v>
      </c>
      <c r="BL1914" s="25" t="s">
        <v>690</v>
      </c>
      <c r="BM1914" s="25" t="s">
        <v>9432</v>
      </c>
    </row>
    <row r="1915" s="12" customFormat="1">
      <c r="B1915" s="255"/>
      <c r="C1915" s="256"/>
      <c r="D1915" s="252" t="s">
        <v>428</v>
      </c>
      <c r="E1915" s="257" t="s">
        <v>21</v>
      </c>
      <c r="F1915" s="258" t="s">
        <v>9385</v>
      </c>
      <c r="G1915" s="256"/>
      <c r="H1915" s="257" t="s">
        <v>21</v>
      </c>
      <c r="I1915" s="259"/>
      <c r="J1915" s="256"/>
      <c r="K1915" s="256"/>
      <c r="L1915" s="260"/>
      <c r="M1915" s="261"/>
      <c r="N1915" s="262"/>
      <c r="O1915" s="262"/>
      <c r="P1915" s="262"/>
      <c r="Q1915" s="262"/>
      <c r="R1915" s="262"/>
      <c r="S1915" s="262"/>
      <c r="T1915" s="263"/>
      <c r="AT1915" s="264" t="s">
        <v>428</v>
      </c>
      <c r="AU1915" s="264" t="s">
        <v>86</v>
      </c>
      <c r="AV1915" s="12" t="s">
        <v>83</v>
      </c>
      <c r="AW1915" s="12" t="s">
        <v>39</v>
      </c>
      <c r="AX1915" s="12" t="s">
        <v>76</v>
      </c>
      <c r="AY1915" s="264" t="s">
        <v>414</v>
      </c>
    </row>
    <row r="1916" s="13" customFormat="1">
      <c r="B1916" s="265"/>
      <c r="C1916" s="266"/>
      <c r="D1916" s="252" t="s">
        <v>428</v>
      </c>
      <c r="E1916" s="267" t="s">
        <v>21</v>
      </c>
      <c r="F1916" s="268" t="s">
        <v>659</v>
      </c>
      <c r="G1916" s="266"/>
      <c r="H1916" s="269">
        <v>12</v>
      </c>
      <c r="I1916" s="270"/>
      <c r="J1916" s="266"/>
      <c r="K1916" s="266"/>
      <c r="L1916" s="271"/>
      <c r="M1916" s="272"/>
      <c r="N1916" s="273"/>
      <c r="O1916" s="273"/>
      <c r="P1916" s="273"/>
      <c r="Q1916" s="273"/>
      <c r="R1916" s="273"/>
      <c r="S1916" s="273"/>
      <c r="T1916" s="274"/>
      <c r="AT1916" s="275" t="s">
        <v>428</v>
      </c>
      <c r="AU1916" s="275" t="s">
        <v>86</v>
      </c>
      <c r="AV1916" s="13" t="s">
        <v>86</v>
      </c>
      <c r="AW1916" s="13" t="s">
        <v>39</v>
      </c>
      <c r="AX1916" s="13" t="s">
        <v>76</v>
      </c>
      <c r="AY1916" s="275" t="s">
        <v>414</v>
      </c>
    </row>
    <row r="1917" s="15" customFormat="1">
      <c r="B1917" s="287"/>
      <c r="C1917" s="288"/>
      <c r="D1917" s="252" t="s">
        <v>428</v>
      </c>
      <c r="E1917" s="289" t="s">
        <v>21</v>
      </c>
      <c r="F1917" s="290" t="s">
        <v>235</v>
      </c>
      <c r="G1917" s="288"/>
      <c r="H1917" s="291">
        <v>12</v>
      </c>
      <c r="I1917" s="292"/>
      <c r="J1917" s="288"/>
      <c r="K1917" s="288"/>
      <c r="L1917" s="293"/>
      <c r="M1917" s="294"/>
      <c r="N1917" s="295"/>
      <c r="O1917" s="295"/>
      <c r="P1917" s="295"/>
      <c r="Q1917" s="295"/>
      <c r="R1917" s="295"/>
      <c r="S1917" s="295"/>
      <c r="T1917" s="296"/>
      <c r="AT1917" s="297" t="s">
        <v>428</v>
      </c>
      <c r="AU1917" s="297" t="s">
        <v>86</v>
      </c>
      <c r="AV1917" s="15" t="s">
        <v>422</v>
      </c>
      <c r="AW1917" s="15" t="s">
        <v>39</v>
      </c>
      <c r="AX1917" s="15" t="s">
        <v>83</v>
      </c>
      <c r="AY1917" s="297" t="s">
        <v>414</v>
      </c>
    </row>
    <row r="1918" s="1" customFormat="1" ht="16.5" customHeight="1">
      <c r="B1918" s="47"/>
      <c r="C1918" s="298" t="s">
        <v>9433</v>
      </c>
      <c r="D1918" s="298" t="s">
        <v>841</v>
      </c>
      <c r="E1918" s="299" t="s">
        <v>9434</v>
      </c>
      <c r="F1918" s="300" t="s">
        <v>9435</v>
      </c>
      <c r="G1918" s="301" t="s">
        <v>4084</v>
      </c>
      <c r="H1918" s="302">
        <v>24</v>
      </c>
      <c r="I1918" s="303"/>
      <c r="J1918" s="304">
        <f>ROUND(I1918*H1918,2)</f>
        <v>0</v>
      </c>
      <c r="K1918" s="300" t="s">
        <v>21</v>
      </c>
      <c r="L1918" s="305"/>
      <c r="M1918" s="306" t="s">
        <v>21</v>
      </c>
      <c r="N1918" s="307" t="s">
        <v>47</v>
      </c>
      <c r="O1918" s="48"/>
      <c r="P1918" s="249">
        <f>O1918*H1918</f>
        <v>0</v>
      </c>
      <c r="Q1918" s="249">
        <v>0</v>
      </c>
      <c r="R1918" s="249">
        <f>Q1918*H1918</f>
        <v>0</v>
      </c>
      <c r="S1918" s="249">
        <v>0</v>
      </c>
      <c r="T1918" s="250">
        <f>S1918*H1918</f>
        <v>0</v>
      </c>
      <c r="AR1918" s="25" t="s">
        <v>818</v>
      </c>
      <c r="AT1918" s="25" t="s">
        <v>841</v>
      </c>
      <c r="AU1918" s="25" t="s">
        <v>86</v>
      </c>
      <c r="AY1918" s="25" t="s">
        <v>414</v>
      </c>
      <c r="BE1918" s="251">
        <f>IF(N1918="základní",J1918,0)</f>
        <v>0</v>
      </c>
      <c r="BF1918" s="251">
        <f>IF(N1918="snížená",J1918,0)</f>
        <v>0</v>
      </c>
      <c r="BG1918" s="251">
        <f>IF(N1918="zákl. přenesená",J1918,0)</f>
        <v>0</v>
      </c>
      <c r="BH1918" s="251">
        <f>IF(N1918="sníž. přenesená",J1918,0)</f>
        <v>0</v>
      </c>
      <c r="BI1918" s="251">
        <f>IF(N1918="nulová",J1918,0)</f>
        <v>0</v>
      </c>
      <c r="BJ1918" s="25" t="s">
        <v>83</v>
      </c>
      <c r="BK1918" s="251">
        <f>ROUND(I1918*H1918,2)</f>
        <v>0</v>
      </c>
      <c r="BL1918" s="25" t="s">
        <v>690</v>
      </c>
      <c r="BM1918" s="25" t="s">
        <v>9436</v>
      </c>
    </row>
    <row r="1919" s="1" customFormat="1" ht="16.5" customHeight="1">
      <c r="B1919" s="47"/>
      <c r="C1919" s="298" t="s">
        <v>9437</v>
      </c>
      <c r="D1919" s="298" t="s">
        <v>841</v>
      </c>
      <c r="E1919" s="299" t="s">
        <v>9438</v>
      </c>
      <c r="F1919" s="300" t="s">
        <v>9439</v>
      </c>
      <c r="G1919" s="301" t="s">
        <v>4084</v>
      </c>
      <c r="H1919" s="302">
        <v>9</v>
      </c>
      <c r="I1919" s="303"/>
      <c r="J1919" s="304">
        <f>ROUND(I1919*H1919,2)</f>
        <v>0</v>
      </c>
      <c r="K1919" s="300" t="s">
        <v>21</v>
      </c>
      <c r="L1919" s="305"/>
      <c r="M1919" s="306" t="s">
        <v>21</v>
      </c>
      <c r="N1919" s="307" t="s">
        <v>47</v>
      </c>
      <c r="O1919" s="48"/>
      <c r="P1919" s="249">
        <f>O1919*H1919</f>
        <v>0</v>
      </c>
      <c r="Q1919" s="249">
        <v>0</v>
      </c>
      <c r="R1919" s="249">
        <f>Q1919*H1919</f>
        <v>0</v>
      </c>
      <c r="S1919" s="249">
        <v>0</v>
      </c>
      <c r="T1919" s="250">
        <f>S1919*H1919</f>
        <v>0</v>
      </c>
      <c r="AR1919" s="25" t="s">
        <v>818</v>
      </c>
      <c r="AT1919" s="25" t="s">
        <v>841</v>
      </c>
      <c r="AU1919" s="25" t="s">
        <v>86</v>
      </c>
      <c r="AY1919" s="25" t="s">
        <v>414</v>
      </c>
      <c r="BE1919" s="251">
        <f>IF(N1919="základní",J1919,0)</f>
        <v>0</v>
      </c>
      <c r="BF1919" s="251">
        <f>IF(N1919="snížená",J1919,0)</f>
        <v>0</v>
      </c>
      <c r="BG1919" s="251">
        <f>IF(N1919="zákl. přenesená",J1919,0)</f>
        <v>0</v>
      </c>
      <c r="BH1919" s="251">
        <f>IF(N1919="sníž. přenesená",J1919,0)</f>
        <v>0</v>
      </c>
      <c r="BI1919" s="251">
        <f>IF(N1919="nulová",J1919,0)</f>
        <v>0</v>
      </c>
      <c r="BJ1919" s="25" t="s">
        <v>83</v>
      </c>
      <c r="BK1919" s="251">
        <f>ROUND(I1919*H1919,2)</f>
        <v>0</v>
      </c>
      <c r="BL1919" s="25" t="s">
        <v>690</v>
      </c>
      <c r="BM1919" s="25" t="s">
        <v>9440</v>
      </c>
    </row>
    <row r="1920" s="12" customFormat="1">
      <c r="B1920" s="255"/>
      <c r="C1920" s="256"/>
      <c r="D1920" s="252" t="s">
        <v>428</v>
      </c>
      <c r="E1920" s="257" t="s">
        <v>21</v>
      </c>
      <c r="F1920" s="258" t="s">
        <v>9385</v>
      </c>
      <c r="G1920" s="256"/>
      <c r="H1920" s="257" t="s">
        <v>21</v>
      </c>
      <c r="I1920" s="259"/>
      <c r="J1920" s="256"/>
      <c r="K1920" s="256"/>
      <c r="L1920" s="260"/>
      <c r="M1920" s="261"/>
      <c r="N1920" s="262"/>
      <c r="O1920" s="262"/>
      <c r="P1920" s="262"/>
      <c r="Q1920" s="262"/>
      <c r="R1920" s="262"/>
      <c r="S1920" s="262"/>
      <c r="T1920" s="263"/>
      <c r="AT1920" s="264" t="s">
        <v>428</v>
      </c>
      <c r="AU1920" s="264" t="s">
        <v>86</v>
      </c>
      <c r="AV1920" s="12" t="s">
        <v>83</v>
      </c>
      <c r="AW1920" s="12" t="s">
        <v>39</v>
      </c>
      <c r="AX1920" s="12" t="s">
        <v>76</v>
      </c>
      <c r="AY1920" s="264" t="s">
        <v>414</v>
      </c>
    </row>
    <row r="1921" s="13" customFormat="1">
      <c r="B1921" s="265"/>
      <c r="C1921" s="266"/>
      <c r="D1921" s="252" t="s">
        <v>428</v>
      </c>
      <c r="E1921" s="267" t="s">
        <v>21</v>
      </c>
      <c r="F1921" s="268" t="s">
        <v>606</v>
      </c>
      <c r="G1921" s="266"/>
      <c r="H1921" s="269">
        <v>9</v>
      </c>
      <c r="I1921" s="270"/>
      <c r="J1921" s="266"/>
      <c r="K1921" s="266"/>
      <c r="L1921" s="271"/>
      <c r="M1921" s="272"/>
      <c r="N1921" s="273"/>
      <c r="O1921" s="273"/>
      <c r="P1921" s="273"/>
      <c r="Q1921" s="273"/>
      <c r="R1921" s="273"/>
      <c r="S1921" s="273"/>
      <c r="T1921" s="274"/>
      <c r="AT1921" s="275" t="s">
        <v>428</v>
      </c>
      <c r="AU1921" s="275" t="s">
        <v>86</v>
      </c>
      <c r="AV1921" s="13" t="s">
        <v>86</v>
      </c>
      <c r="AW1921" s="13" t="s">
        <v>39</v>
      </c>
      <c r="AX1921" s="13" t="s">
        <v>76</v>
      </c>
      <c r="AY1921" s="275" t="s">
        <v>414</v>
      </c>
    </row>
    <row r="1922" s="15" customFormat="1">
      <c r="B1922" s="287"/>
      <c r="C1922" s="288"/>
      <c r="D1922" s="252" t="s">
        <v>428</v>
      </c>
      <c r="E1922" s="289" t="s">
        <v>21</v>
      </c>
      <c r="F1922" s="290" t="s">
        <v>235</v>
      </c>
      <c r="G1922" s="288"/>
      <c r="H1922" s="291">
        <v>9</v>
      </c>
      <c r="I1922" s="292"/>
      <c r="J1922" s="288"/>
      <c r="K1922" s="288"/>
      <c r="L1922" s="293"/>
      <c r="M1922" s="294"/>
      <c r="N1922" s="295"/>
      <c r="O1922" s="295"/>
      <c r="P1922" s="295"/>
      <c r="Q1922" s="295"/>
      <c r="R1922" s="295"/>
      <c r="S1922" s="295"/>
      <c r="T1922" s="296"/>
      <c r="AT1922" s="297" t="s">
        <v>428</v>
      </c>
      <c r="AU1922" s="297" t="s">
        <v>86</v>
      </c>
      <c r="AV1922" s="15" t="s">
        <v>422</v>
      </c>
      <c r="AW1922" s="15" t="s">
        <v>39</v>
      </c>
      <c r="AX1922" s="15" t="s">
        <v>83</v>
      </c>
      <c r="AY1922" s="297" t="s">
        <v>414</v>
      </c>
    </row>
    <row r="1923" s="1" customFormat="1" ht="16.5" customHeight="1">
      <c r="B1923" s="47"/>
      <c r="C1923" s="298" t="s">
        <v>9441</v>
      </c>
      <c r="D1923" s="298" t="s">
        <v>841</v>
      </c>
      <c r="E1923" s="299" t="s">
        <v>9442</v>
      </c>
      <c r="F1923" s="300" t="s">
        <v>9443</v>
      </c>
      <c r="G1923" s="301" t="s">
        <v>4084</v>
      </c>
      <c r="H1923" s="302">
        <v>16</v>
      </c>
      <c r="I1923" s="303"/>
      <c r="J1923" s="304">
        <f>ROUND(I1923*H1923,2)</f>
        <v>0</v>
      </c>
      <c r="K1923" s="300" t="s">
        <v>21</v>
      </c>
      <c r="L1923" s="305"/>
      <c r="M1923" s="306" t="s">
        <v>21</v>
      </c>
      <c r="N1923" s="307" t="s">
        <v>47</v>
      </c>
      <c r="O1923" s="48"/>
      <c r="P1923" s="249">
        <f>O1923*H1923</f>
        <v>0</v>
      </c>
      <c r="Q1923" s="249">
        <v>0</v>
      </c>
      <c r="R1923" s="249">
        <f>Q1923*H1923</f>
        <v>0</v>
      </c>
      <c r="S1923" s="249">
        <v>0</v>
      </c>
      <c r="T1923" s="250">
        <f>S1923*H1923</f>
        <v>0</v>
      </c>
      <c r="AR1923" s="25" t="s">
        <v>818</v>
      </c>
      <c r="AT1923" s="25" t="s">
        <v>841</v>
      </c>
      <c r="AU1923" s="25" t="s">
        <v>86</v>
      </c>
      <c r="AY1923" s="25" t="s">
        <v>414</v>
      </c>
      <c r="BE1923" s="251">
        <f>IF(N1923="základní",J1923,0)</f>
        <v>0</v>
      </c>
      <c r="BF1923" s="251">
        <f>IF(N1923="snížená",J1923,0)</f>
        <v>0</v>
      </c>
      <c r="BG1923" s="251">
        <f>IF(N1923="zákl. přenesená",J1923,0)</f>
        <v>0</v>
      </c>
      <c r="BH1923" s="251">
        <f>IF(N1923="sníž. přenesená",J1923,0)</f>
        <v>0</v>
      </c>
      <c r="BI1923" s="251">
        <f>IF(N1923="nulová",J1923,0)</f>
        <v>0</v>
      </c>
      <c r="BJ1923" s="25" t="s">
        <v>83</v>
      </c>
      <c r="BK1923" s="251">
        <f>ROUND(I1923*H1923,2)</f>
        <v>0</v>
      </c>
      <c r="BL1923" s="25" t="s">
        <v>690</v>
      </c>
      <c r="BM1923" s="25" t="s">
        <v>9444</v>
      </c>
    </row>
    <row r="1924" s="1" customFormat="1" ht="16.5" customHeight="1">
      <c r="B1924" s="47"/>
      <c r="C1924" s="298" t="s">
        <v>9445</v>
      </c>
      <c r="D1924" s="298" t="s">
        <v>841</v>
      </c>
      <c r="E1924" s="299" t="s">
        <v>9446</v>
      </c>
      <c r="F1924" s="300" t="s">
        <v>9447</v>
      </c>
      <c r="G1924" s="301" t="s">
        <v>4084</v>
      </c>
      <c r="H1924" s="302">
        <v>62</v>
      </c>
      <c r="I1924" s="303"/>
      <c r="J1924" s="304">
        <f>ROUND(I1924*H1924,2)</f>
        <v>0</v>
      </c>
      <c r="K1924" s="300" t="s">
        <v>21</v>
      </c>
      <c r="L1924" s="305"/>
      <c r="M1924" s="306" t="s">
        <v>21</v>
      </c>
      <c r="N1924" s="307" t="s">
        <v>47</v>
      </c>
      <c r="O1924" s="48"/>
      <c r="P1924" s="249">
        <f>O1924*H1924</f>
        <v>0</v>
      </c>
      <c r="Q1924" s="249">
        <v>0</v>
      </c>
      <c r="R1924" s="249">
        <f>Q1924*H1924</f>
        <v>0</v>
      </c>
      <c r="S1924" s="249">
        <v>0</v>
      </c>
      <c r="T1924" s="250">
        <f>S1924*H1924</f>
        <v>0</v>
      </c>
      <c r="AR1924" s="25" t="s">
        <v>818</v>
      </c>
      <c r="AT1924" s="25" t="s">
        <v>841</v>
      </c>
      <c r="AU1924" s="25" t="s">
        <v>86</v>
      </c>
      <c r="AY1924" s="25" t="s">
        <v>414</v>
      </c>
      <c r="BE1924" s="251">
        <f>IF(N1924="základní",J1924,0)</f>
        <v>0</v>
      </c>
      <c r="BF1924" s="251">
        <f>IF(N1924="snížená",J1924,0)</f>
        <v>0</v>
      </c>
      <c r="BG1924" s="251">
        <f>IF(N1924="zákl. přenesená",J1924,0)</f>
        <v>0</v>
      </c>
      <c r="BH1924" s="251">
        <f>IF(N1924="sníž. přenesená",J1924,0)</f>
        <v>0</v>
      </c>
      <c r="BI1924" s="251">
        <f>IF(N1924="nulová",J1924,0)</f>
        <v>0</v>
      </c>
      <c r="BJ1924" s="25" t="s">
        <v>83</v>
      </c>
      <c r="BK1924" s="251">
        <f>ROUND(I1924*H1924,2)</f>
        <v>0</v>
      </c>
      <c r="BL1924" s="25" t="s">
        <v>690</v>
      </c>
      <c r="BM1924" s="25" t="s">
        <v>9448</v>
      </c>
    </row>
    <row r="1925" s="12" customFormat="1">
      <c r="B1925" s="255"/>
      <c r="C1925" s="256"/>
      <c r="D1925" s="252" t="s">
        <v>428</v>
      </c>
      <c r="E1925" s="257" t="s">
        <v>21</v>
      </c>
      <c r="F1925" s="258" t="s">
        <v>9385</v>
      </c>
      <c r="G1925" s="256"/>
      <c r="H1925" s="257" t="s">
        <v>21</v>
      </c>
      <c r="I1925" s="259"/>
      <c r="J1925" s="256"/>
      <c r="K1925" s="256"/>
      <c r="L1925" s="260"/>
      <c r="M1925" s="261"/>
      <c r="N1925" s="262"/>
      <c r="O1925" s="262"/>
      <c r="P1925" s="262"/>
      <c r="Q1925" s="262"/>
      <c r="R1925" s="262"/>
      <c r="S1925" s="262"/>
      <c r="T1925" s="263"/>
      <c r="AT1925" s="264" t="s">
        <v>428</v>
      </c>
      <c r="AU1925" s="264" t="s">
        <v>86</v>
      </c>
      <c r="AV1925" s="12" t="s">
        <v>83</v>
      </c>
      <c r="AW1925" s="12" t="s">
        <v>39</v>
      </c>
      <c r="AX1925" s="12" t="s">
        <v>76</v>
      </c>
      <c r="AY1925" s="264" t="s">
        <v>414</v>
      </c>
    </row>
    <row r="1926" s="13" customFormat="1">
      <c r="B1926" s="265"/>
      <c r="C1926" s="266"/>
      <c r="D1926" s="252" t="s">
        <v>428</v>
      </c>
      <c r="E1926" s="267" t="s">
        <v>21</v>
      </c>
      <c r="F1926" s="268" t="s">
        <v>1097</v>
      </c>
      <c r="G1926" s="266"/>
      <c r="H1926" s="269">
        <v>62</v>
      </c>
      <c r="I1926" s="270"/>
      <c r="J1926" s="266"/>
      <c r="K1926" s="266"/>
      <c r="L1926" s="271"/>
      <c r="M1926" s="272"/>
      <c r="N1926" s="273"/>
      <c r="O1926" s="273"/>
      <c r="P1926" s="273"/>
      <c r="Q1926" s="273"/>
      <c r="R1926" s="273"/>
      <c r="S1926" s="273"/>
      <c r="T1926" s="274"/>
      <c r="AT1926" s="275" t="s">
        <v>428</v>
      </c>
      <c r="AU1926" s="275" t="s">
        <v>86</v>
      </c>
      <c r="AV1926" s="13" t="s">
        <v>86</v>
      </c>
      <c r="AW1926" s="13" t="s">
        <v>39</v>
      </c>
      <c r="AX1926" s="13" t="s">
        <v>76</v>
      </c>
      <c r="AY1926" s="275" t="s">
        <v>414</v>
      </c>
    </row>
    <row r="1927" s="15" customFormat="1">
      <c r="B1927" s="287"/>
      <c r="C1927" s="288"/>
      <c r="D1927" s="252" t="s">
        <v>428</v>
      </c>
      <c r="E1927" s="289" t="s">
        <v>21</v>
      </c>
      <c r="F1927" s="290" t="s">
        <v>235</v>
      </c>
      <c r="G1927" s="288"/>
      <c r="H1927" s="291">
        <v>62</v>
      </c>
      <c r="I1927" s="292"/>
      <c r="J1927" s="288"/>
      <c r="K1927" s="288"/>
      <c r="L1927" s="293"/>
      <c r="M1927" s="294"/>
      <c r="N1927" s="295"/>
      <c r="O1927" s="295"/>
      <c r="P1927" s="295"/>
      <c r="Q1927" s="295"/>
      <c r="R1927" s="295"/>
      <c r="S1927" s="295"/>
      <c r="T1927" s="296"/>
      <c r="AT1927" s="297" t="s">
        <v>428</v>
      </c>
      <c r="AU1927" s="297" t="s">
        <v>86</v>
      </c>
      <c r="AV1927" s="15" t="s">
        <v>422</v>
      </c>
      <c r="AW1927" s="15" t="s">
        <v>39</v>
      </c>
      <c r="AX1927" s="15" t="s">
        <v>83</v>
      </c>
      <c r="AY1927" s="297" t="s">
        <v>414</v>
      </c>
    </row>
    <row r="1928" s="1" customFormat="1" ht="16.5" customHeight="1">
      <c r="B1928" s="47"/>
      <c r="C1928" s="298" t="s">
        <v>6981</v>
      </c>
      <c r="D1928" s="298" t="s">
        <v>841</v>
      </c>
      <c r="E1928" s="299" t="s">
        <v>9449</v>
      </c>
      <c r="F1928" s="300" t="s">
        <v>9450</v>
      </c>
      <c r="G1928" s="301" t="s">
        <v>4084</v>
      </c>
      <c r="H1928" s="302">
        <v>289</v>
      </c>
      <c r="I1928" s="303"/>
      <c r="J1928" s="304">
        <f>ROUND(I1928*H1928,2)</f>
        <v>0</v>
      </c>
      <c r="K1928" s="300" t="s">
        <v>21</v>
      </c>
      <c r="L1928" s="305"/>
      <c r="M1928" s="306" t="s">
        <v>21</v>
      </c>
      <c r="N1928" s="307" t="s">
        <v>47</v>
      </c>
      <c r="O1928" s="48"/>
      <c r="P1928" s="249">
        <f>O1928*H1928</f>
        <v>0</v>
      </c>
      <c r="Q1928" s="249">
        <v>0</v>
      </c>
      <c r="R1928" s="249">
        <f>Q1928*H1928</f>
        <v>0</v>
      </c>
      <c r="S1928" s="249">
        <v>0</v>
      </c>
      <c r="T1928" s="250">
        <f>S1928*H1928</f>
        <v>0</v>
      </c>
      <c r="AR1928" s="25" t="s">
        <v>818</v>
      </c>
      <c r="AT1928" s="25" t="s">
        <v>841</v>
      </c>
      <c r="AU1928" s="25" t="s">
        <v>86</v>
      </c>
      <c r="AY1928" s="25" t="s">
        <v>414</v>
      </c>
      <c r="BE1928" s="251">
        <f>IF(N1928="základní",J1928,0)</f>
        <v>0</v>
      </c>
      <c r="BF1928" s="251">
        <f>IF(N1928="snížená",J1928,0)</f>
        <v>0</v>
      </c>
      <c r="BG1928" s="251">
        <f>IF(N1928="zákl. přenesená",J1928,0)</f>
        <v>0</v>
      </c>
      <c r="BH1928" s="251">
        <f>IF(N1928="sníž. přenesená",J1928,0)</f>
        <v>0</v>
      </c>
      <c r="BI1928" s="251">
        <f>IF(N1928="nulová",J1928,0)</f>
        <v>0</v>
      </c>
      <c r="BJ1928" s="25" t="s">
        <v>83</v>
      </c>
      <c r="BK1928" s="251">
        <f>ROUND(I1928*H1928,2)</f>
        <v>0</v>
      </c>
      <c r="BL1928" s="25" t="s">
        <v>690</v>
      </c>
      <c r="BM1928" s="25" t="s">
        <v>9451</v>
      </c>
    </row>
    <row r="1929" s="1" customFormat="1" ht="16.5" customHeight="1">
      <c r="B1929" s="47"/>
      <c r="C1929" s="298" t="s">
        <v>9452</v>
      </c>
      <c r="D1929" s="298" t="s">
        <v>841</v>
      </c>
      <c r="E1929" s="299" t="s">
        <v>9453</v>
      </c>
      <c r="F1929" s="300" t="s">
        <v>9454</v>
      </c>
      <c r="G1929" s="301" t="s">
        <v>4084</v>
      </c>
      <c r="H1929" s="302">
        <v>472</v>
      </c>
      <c r="I1929" s="303"/>
      <c r="J1929" s="304">
        <f>ROUND(I1929*H1929,2)</f>
        <v>0</v>
      </c>
      <c r="K1929" s="300" t="s">
        <v>21</v>
      </c>
      <c r="L1929" s="305"/>
      <c r="M1929" s="306" t="s">
        <v>21</v>
      </c>
      <c r="N1929" s="307" t="s">
        <v>47</v>
      </c>
      <c r="O1929" s="48"/>
      <c r="P1929" s="249">
        <f>O1929*H1929</f>
        <v>0</v>
      </c>
      <c r="Q1929" s="249">
        <v>0</v>
      </c>
      <c r="R1929" s="249">
        <f>Q1929*H1929</f>
        <v>0</v>
      </c>
      <c r="S1929" s="249">
        <v>0</v>
      </c>
      <c r="T1929" s="250">
        <f>S1929*H1929</f>
        <v>0</v>
      </c>
      <c r="AR1929" s="25" t="s">
        <v>818</v>
      </c>
      <c r="AT1929" s="25" t="s">
        <v>841</v>
      </c>
      <c r="AU1929" s="25" t="s">
        <v>86</v>
      </c>
      <c r="AY1929" s="25" t="s">
        <v>414</v>
      </c>
      <c r="BE1929" s="251">
        <f>IF(N1929="základní",J1929,0)</f>
        <v>0</v>
      </c>
      <c r="BF1929" s="251">
        <f>IF(N1929="snížená",J1929,0)</f>
        <v>0</v>
      </c>
      <c r="BG1929" s="251">
        <f>IF(N1929="zákl. přenesená",J1929,0)</f>
        <v>0</v>
      </c>
      <c r="BH1929" s="251">
        <f>IF(N1929="sníž. přenesená",J1929,0)</f>
        <v>0</v>
      </c>
      <c r="BI1929" s="251">
        <f>IF(N1929="nulová",J1929,0)</f>
        <v>0</v>
      </c>
      <c r="BJ1929" s="25" t="s">
        <v>83</v>
      </c>
      <c r="BK1929" s="251">
        <f>ROUND(I1929*H1929,2)</f>
        <v>0</v>
      </c>
      <c r="BL1929" s="25" t="s">
        <v>690</v>
      </c>
      <c r="BM1929" s="25" t="s">
        <v>9455</v>
      </c>
    </row>
    <row r="1930" s="12" customFormat="1">
      <c r="B1930" s="255"/>
      <c r="C1930" s="256"/>
      <c r="D1930" s="252" t="s">
        <v>428</v>
      </c>
      <c r="E1930" s="257" t="s">
        <v>21</v>
      </c>
      <c r="F1930" s="258" t="s">
        <v>9385</v>
      </c>
      <c r="G1930" s="256"/>
      <c r="H1930" s="257" t="s">
        <v>21</v>
      </c>
      <c r="I1930" s="259"/>
      <c r="J1930" s="256"/>
      <c r="K1930" s="256"/>
      <c r="L1930" s="260"/>
      <c r="M1930" s="261"/>
      <c r="N1930" s="262"/>
      <c r="O1930" s="262"/>
      <c r="P1930" s="262"/>
      <c r="Q1930" s="262"/>
      <c r="R1930" s="262"/>
      <c r="S1930" s="262"/>
      <c r="T1930" s="263"/>
      <c r="AT1930" s="264" t="s">
        <v>428</v>
      </c>
      <c r="AU1930" s="264" t="s">
        <v>86</v>
      </c>
      <c r="AV1930" s="12" t="s">
        <v>83</v>
      </c>
      <c r="AW1930" s="12" t="s">
        <v>39</v>
      </c>
      <c r="AX1930" s="12" t="s">
        <v>76</v>
      </c>
      <c r="AY1930" s="264" t="s">
        <v>414</v>
      </c>
    </row>
    <row r="1931" s="13" customFormat="1">
      <c r="B1931" s="265"/>
      <c r="C1931" s="266"/>
      <c r="D1931" s="252" t="s">
        <v>428</v>
      </c>
      <c r="E1931" s="267" t="s">
        <v>21</v>
      </c>
      <c r="F1931" s="268" t="s">
        <v>3594</v>
      </c>
      <c r="G1931" s="266"/>
      <c r="H1931" s="269">
        <v>472</v>
      </c>
      <c r="I1931" s="270"/>
      <c r="J1931" s="266"/>
      <c r="K1931" s="266"/>
      <c r="L1931" s="271"/>
      <c r="M1931" s="272"/>
      <c r="N1931" s="273"/>
      <c r="O1931" s="273"/>
      <c r="P1931" s="273"/>
      <c r="Q1931" s="273"/>
      <c r="R1931" s="273"/>
      <c r="S1931" s="273"/>
      <c r="T1931" s="274"/>
      <c r="AT1931" s="275" t="s">
        <v>428</v>
      </c>
      <c r="AU1931" s="275" t="s">
        <v>86</v>
      </c>
      <c r="AV1931" s="13" t="s">
        <v>86</v>
      </c>
      <c r="AW1931" s="13" t="s">
        <v>39</v>
      </c>
      <c r="AX1931" s="13" t="s">
        <v>76</v>
      </c>
      <c r="AY1931" s="275" t="s">
        <v>414</v>
      </c>
    </row>
    <row r="1932" s="15" customFormat="1">
      <c r="B1932" s="287"/>
      <c r="C1932" s="288"/>
      <c r="D1932" s="252" t="s">
        <v>428</v>
      </c>
      <c r="E1932" s="289" t="s">
        <v>21</v>
      </c>
      <c r="F1932" s="290" t="s">
        <v>235</v>
      </c>
      <c r="G1932" s="288"/>
      <c r="H1932" s="291">
        <v>472</v>
      </c>
      <c r="I1932" s="292"/>
      <c r="J1932" s="288"/>
      <c r="K1932" s="288"/>
      <c r="L1932" s="293"/>
      <c r="M1932" s="294"/>
      <c r="N1932" s="295"/>
      <c r="O1932" s="295"/>
      <c r="P1932" s="295"/>
      <c r="Q1932" s="295"/>
      <c r="R1932" s="295"/>
      <c r="S1932" s="295"/>
      <c r="T1932" s="296"/>
      <c r="AT1932" s="297" t="s">
        <v>428</v>
      </c>
      <c r="AU1932" s="297" t="s">
        <v>86</v>
      </c>
      <c r="AV1932" s="15" t="s">
        <v>422</v>
      </c>
      <c r="AW1932" s="15" t="s">
        <v>39</v>
      </c>
      <c r="AX1932" s="15" t="s">
        <v>83</v>
      </c>
      <c r="AY1932" s="297" t="s">
        <v>414</v>
      </c>
    </row>
    <row r="1933" s="1" customFormat="1" ht="16.5" customHeight="1">
      <c r="B1933" s="47"/>
      <c r="C1933" s="298" t="s">
        <v>9456</v>
      </c>
      <c r="D1933" s="298" t="s">
        <v>841</v>
      </c>
      <c r="E1933" s="299" t="s">
        <v>9457</v>
      </c>
      <c r="F1933" s="300" t="s">
        <v>9458</v>
      </c>
      <c r="G1933" s="301" t="s">
        <v>4084</v>
      </c>
      <c r="H1933" s="302">
        <v>44</v>
      </c>
      <c r="I1933" s="303"/>
      <c r="J1933" s="304">
        <f>ROUND(I1933*H1933,2)</f>
        <v>0</v>
      </c>
      <c r="K1933" s="300" t="s">
        <v>21</v>
      </c>
      <c r="L1933" s="305"/>
      <c r="M1933" s="306" t="s">
        <v>21</v>
      </c>
      <c r="N1933" s="307" t="s">
        <v>47</v>
      </c>
      <c r="O1933" s="48"/>
      <c r="P1933" s="249">
        <f>O1933*H1933</f>
        <v>0</v>
      </c>
      <c r="Q1933" s="249">
        <v>0</v>
      </c>
      <c r="R1933" s="249">
        <f>Q1933*H1933</f>
        <v>0</v>
      </c>
      <c r="S1933" s="249">
        <v>0</v>
      </c>
      <c r="T1933" s="250">
        <f>S1933*H1933</f>
        <v>0</v>
      </c>
      <c r="AR1933" s="25" t="s">
        <v>818</v>
      </c>
      <c r="AT1933" s="25" t="s">
        <v>841</v>
      </c>
      <c r="AU1933" s="25" t="s">
        <v>86</v>
      </c>
      <c r="AY1933" s="25" t="s">
        <v>414</v>
      </c>
      <c r="BE1933" s="251">
        <f>IF(N1933="základní",J1933,0)</f>
        <v>0</v>
      </c>
      <c r="BF1933" s="251">
        <f>IF(N1933="snížená",J1933,0)</f>
        <v>0</v>
      </c>
      <c r="BG1933" s="251">
        <f>IF(N1933="zákl. přenesená",J1933,0)</f>
        <v>0</v>
      </c>
      <c r="BH1933" s="251">
        <f>IF(N1933="sníž. přenesená",J1933,0)</f>
        <v>0</v>
      </c>
      <c r="BI1933" s="251">
        <f>IF(N1933="nulová",J1933,0)</f>
        <v>0</v>
      </c>
      <c r="BJ1933" s="25" t="s">
        <v>83</v>
      </c>
      <c r="BK1933" s="251">
        <f>ROUND(I1933*H1933,2)</f>
        <v>0</v>
      </c>
      <c r="BL1933" s="25" t="s">
        <v>690</v>
      </c>
      <c r="BM1933" s="25" t="s">
        <v>9459</v>
      </c>
    </row>
    <row r="1934" s="1" customFormat="1" ht="16.5" customHeight="1">
      <c r="B1934" s="47"/>
      <c r="C1934" s="298" t="s">
        <v>7200</v>
      </c>
      <c r="D1934" s="298" t="s">
        <v>841</v>
      </c>
      <c r="E1934" s="299" t="s">
        <v>9460</v>
      </c>
      <c r="F1934" s="300" t="s">
        <v>9461</v>
      </c>
      <c r="G1934" s="301" t="s">
        <v>4084</v>
      </c>
      <c r="H1934" s="302">
        <v>300</v>
      </c>
      <c r="I1934" s="303"/>
      <c r="J1934" s="304">
        <f>ROUND(I1934*H1934,2)</f>
        <v>0</v>
      </c>
      <c r="K1934" s="300" t="s">
        <v>21</v>
      </c>
      <c r="L1934" s="305"/>
      <c r="M1934" s="306" t="s">
        <v>21</v>
      </c>
      <c r="N1934" s="307" t="s">
        <v>47</v>
      </c>
      <c r="O1934" s="48"/>
      <c r="P1934" s="249">
        <f>O1934*H1934</f>
        <v>0</v>
      </c>
      <c r="Q1934" s="249">
        <v>0</v>
      </c>
      <c r="R1934" s="249">
        <f>Q1934*H1934</f>
        <v>0</v>
      </c>
      <c r="S1934" s="249">
        <v>0</v>
      </c>
      <c r="T1934" s="250">
        <f>S1934*H1934</f>
        <v>0</v>
      </c>
      <c r="AR1934" s="25" t="s">
        <v>818</v>
      </c>
      <c r="AT1934" s="25" t="s">
        <v>841</v>
      </c>
      <c r="AU1934" s="25" t="s">
        <v>86</v>
      </c>
      <c r="AY1934" s="25" t="s">
        <v>414</v>
      </c>
      <c r="BE1934" s="251">
        <f>IF(N1934="základní",J1934,0)</f>
        <v>0</v>
      </c>
      <c r="BF1934" s="251">
        <f>IF(N1934="snížená",J1934,0)</f>
        <v>0</v>
      </c>
      <c r="BG1934" s="251">
        <f>IF(N1934="zákl. přenesená",J1934,0)</f>
        <v>0</v>
      </c>
      <c r="BH1934" s="251">
        <f>IF(N1934="sníž. přenesená",J1934,0)</f>
        <v>0</v>
      </c>
      <c r="BI1934" s="251">
        <f>IF(N1934="nulová",J1934,0)</f>
        <v>0</v>
      </c>
      <c r="BJ1934" s="25" t="s">
        <v>83</v>
      </c>
      <c r="BK1934" s="251">
        <f>ROUND(I1934*H1934,2)</f>
        <v>0</v>
      </c>
      <c r="BL1934" s="25" t="s">
        <v>690</v>
      </c>
      <c r="BM1934" s="25" t="s">
        <v>9462</v>
      </c>
    </row>
    <row r="1935" s="12" customFormat="1">
      <c r="B1935" s="255"/>
      <c r="C1935" s="256"/>
      <c r="D1935" s="252" t="s">
        <v>428</v>
      </c>
      <c r="E1935" s="257" t="s">
        <v>21</v>
      </c>
      <c r="F1935" s="258" t="s">
        <v>9385</v>
      </c>
      <c r="G1935" s="256"/>
      <c r="H1935" s="257" t="s">
        <v>21</v>
      </c>
      <c r="I1935" s="259"/>
      <c r="J1935" s="256"/>
      <c r="K1935" s="256"/>
      <c r="L1935" s="260"/>
      <c r="M1935" s="261"/>
      <c r="N1935" s="262"/>
      <c r="O1935" s="262"/>
      <c r="P1935" s="262"/>
      <c r="Q1935" s="262"/>
      <c r="R1935" s="262"/>
      <c r="S1935" s="262"/>
      <c r="T1935" s="263"/>
      <c r="AT1935" s="264" t="s">
        <v>428</v>
      </c>
      <c r="AU1935" s="264" t="s">
        <v>86</v>
      </c>
      <c r="AV1935" s="12" t="s">
        <v>83</v>
      </c>
      <c r="AW1935" s="12" t="s">
        <v>39</v>
      </c>
      <c r="AX1935" s="12" t="s">
        <v>76</v>
      </c>
      <c r="AY1935" s="264" t="s">
        <v>414</v>
      </c>
    </row>
    <row r="1936" s="13" customFormat="1">
      <c r="B1936" s="265"/>
      <c r="C1936" s="266"/>
      <c r="D1936" s="252" t="s">
        <v>428</v>
      </c>
      <c r="E1936" s="267" t="s">
        <v>21</v>
      </c>
      <c r="F1936" s="268" t="s">
        <v>2666</v>
      </c>
      <c r="G1936" s="266"/>
      <c r="H1936" s="269">
        <v>300</v>
      </c>
      <c r="I1936" s="270"/>
      <c r="J1936" s="266"/>
      <c r="K1936" s="266"/>
      <c r="L1936" s="271"/>
      <c r="M1936" s="272"/>
      <c r="N1936" s="273"/>
      <c r="O1936" s="273"/>
      <c r="P1936" s="273"/>
      <c r="Q1936" s="273"/>
      <c r="R1936" s="273"/>
      <c r="S1936" s="273"/>
      <c r="T1936" s="274"/>
      <c r="AT1936" s="275" t="s">
        <v>428</v>
      </c>
      <c r="AU1936" s="275" t="s">
        <v>86</v>
      </c>
      <c r="AV1936" s="13" t="s">
        <v>86</v>
      </c>
      <c r="AW1936" s="13" t="s">
        <v>39</v>
      </c>
      <c r="AX1936" s="13" t="s">
        <v>76</v>
      </c>
      <c r="AY1936" s="275" t="s">
        <v>414</v>
      </c>
    </row>
    <row r="1937" s="15" customFormat="1">
      <c r="B1937" s="287"/>
      <c r="C1937" s="288"/>
      <c r="D1937" s="252" t="s">
        <v>428</v>
      </c>
      <c r="E1937" s="289" t="s">
        <v>21</v>
      </c>
      <c r="F1937" s="290" t="s">
        <v>235</v>
      </c>
      <c r="G1937" s="288"/>
      <c r="H1937" s="291">
        <v>300</v>
      </c>
      <c r="I1937" s="292"/>
      <c r="J1937" s="288"/>
      <c r="K1937" s="288"/>
      <c r="L1937" s="293"/>
      <c r="M1937" s="294"/>
      <c r="N1937" s="295"/>
      <c r="O1937" s="295"/>
      <c r="P1937" s="295"/>
      <c r="Q1937" s="295"/>
      <c r="R1937" s="295"/>
      <c r="S1937" s="295"/>
      <c r="T1937" s="296"/>
      <c r="AT1937" s="297" t="s">
        <v>428</v>
      </c>
      <c r="AU1937" s="297" t="s">
        <v>86</v>
      </c>
      <c r="AV1937" s="15" t="s">
        <v>422</v>
      </c>
      <c r="AW1937" s="15" t="s">
        <v>39</v>
      </c>
      <c r="AX1937" s="15" t="s">
        <v>83</v>
      </c>
      <c r="AY1937" s="297" t="s">
        <v>414</v>
      </c>
    </row>
    <row r="1938" s="1" customFormat="1" ht="16.5" customHeight="1">
      <c r="B1938" s="47"/>
      <c r="C1938" s="298" t="s">
        <v>9463</v>
      </c>
      <c r="D1938" s="298" t="s">
        <v>841</v>
      </c>
      <c r="E1938" s="299" t="s">
        <v>9464</v>
      </c>
      <c r="F1938" s="300" t="s">
        <v>9465</v>
      </c>
      <c r="G1938" s="301" t="s">
        <v>4084</v>
      </c>
      <c r="H1938" s="302">
        <v>30</v>
      </c>
      <c r="I1938" s="303"/>
      <c r="J1938" s="304">
        <f>ROUND(I1938*H1938,2)</f>
        <v>0</v>
      </c>
      <c r="K1938" s="300" t="s">
        <v>21</v>
      </c>
      <c r="L1938" s="305"/>
      <c r="M1938" s="306" t="s">
        <v>21</v>
      </c>
      <c r="N1938" s="307" t="s">
        <v>47</v>
      </c>
      <c r="O1938" s="48"/>
      <c r="P1938" s="249">
        <f>O1938*H1938</f>
        <v>0</v>
      </c>
      <c r="Q1938" s="249">
        <v>0</v>
      </c>
      <c r="R1938" s="249">
        <f>Q1938*H1938</f>
        <v>0</v>
      </c>
      <c r="S1938" s="249">
        <v>0</v>
      </c>
      <c r="T1938" s="250">
        <f>S1938*H1938</f>
        <v>0</v>
      </c>
      <c r="AR1938" s="25" t="s">
        <v>818</v>
      </c>
      <c r="AT1938" s="25" t="s">
        <v>841</v>
      </c>
      <c r="AU1938" s="25" t="s">
        <v>86</v>
      </c>
      <c r="AY1938" s="25" t="s">
        <v>414</v>
      </c>
      <c r="BE1938" s="251">
        <f>IF(N1938="základní",J1938,0)</f>
        <v>0</v>
      </c>
      <c r="BF1938" s="251">
        <f>IF(N1938="snížená",J1938,0)</f>
        <v>0</v>
      </c>
      <c r="BG1938" s="251">
        <f>IF(N1938="zákl. přenesená",J1938,0)</f>
        <v>0</v>
      </c>
      <c r="BH1938" s="251">
        <f>IF(N1938="sníž. přenesená",J1938,0)</f>
        <v>0</v>
      </c>
      <c r="BI1938" s="251">
        <f>IF(N1938="nulová",J1938,0)</f>
        <v>0</v>
      </c>
      <c r="BJ1938" s="25" t="s">
        <v>83</v>
      </c>
      <c r="BK1938" s="251">
        <f>ROUND(I1938*H1938,2)</f>
        <v>0</v>
      </c>
      <c r="BL1938" s="25" t="s">
        <v>690</v>
      </c>
      <c r="BM1938" s="25" t="s">
        <v>9466</v>
      </c>
    </row>
    <row r="1939" s="1" customFormat="1" ht="16.5" customHeight="1">
      <c r="B1939" s="47"/>
      <c r="C1939" s="298" t="s">
        <v>9467</v>
      </c>
      <c r="D1939" s="298" t="s">
        <v>841</v>
      </c>
      <c r="E1939" s="299" t="s">
        <v>9468</v>
      </c>
      <c r="F1939" s="300" t="s">
        <v>9469</v>
      </c>
      <c r="G1939" s="301" t="s">
        <v>4084</v>
      </c>
      <c r="H1939" s="302">
        <v>142</v>
      </c>
      <c r="I1939" s="303"/>
      <c r="J1939" s="304">
        <f>ROUND(I1939*H1939,2)</f>
        <v>0</v>
      </c>
      <c r="K1939" s="300" t="s">
        <v>21</v>
      </c>
      <c r="L1939" s="305"/>
      <c r="M1939" s="306" t="s">
        <v>21</v>
      </c>
      <c r="N1939" s="307" t="s">
        <v>47</v>
      </c>
      <c r="O1939" s="48"/>
      <c r="P1939" s="249">
        <f>O1939*H1939</f>
        <v>0</v>
      </c>
      <c r="Q1939" s="249">
        <v>0</v>
      </c>
      <c r="R1939" s="249">
        <f>Q1939*H1939</f>
        <v>0</v>
      </c>
      <c r="S1939" s="249">
        <v>0</v>
      </c>
      <c r="T1939" s="250">
        <f>S1939*H1939</f>
        <v>0</v>
      </c>
      <c r="AR1939" s="25" t="s">
        <v>818</v>
      </c>
      <c r="AT1939" s="25" t="s">
        <v>841</v>
      </c>
      <c r="AU1939" s="25" t="s">
        <v>86</v>
      </c>
      <c r="AY1939" s="25" t="s">
        <v>414</v>
      </c>
      <c r="BE1939" s="251">
        <f>IF(N1939="základní",J1939,0)</f>
        <v>0</v>
      </c>
      <c r="BF1939" s="251">
        <f>IF(N1939="snížená",J1939,0)</f>
        <v>0</v>
      </c>
      <c r="BG1939" s="251">
        <f>IF(N1939="zákl. přenesená",J1939,0)</f>
        <v>0</v>
      </c>
      <c r="BH1939" s="251">
        <f>IF(N1939="sníž. přenesená",J1939,0)</f>
        <v>0</v>
      </c>
      <c r="BI1939" s="251">
        <f>IF(N1939="nulová",J1939,0)</f>
        <v>0</v>
      </c>
      <c r="BJ1939" s="25" t="s">
        <v>83</v>
      </c>
      <c r="BK1939" s="251">
        <f>ROUND(I1939*H1939,2)</f>
        <v>0</v>
      </c>
      <c r="BL1939" s="25" t="s">
        <v>690</v>
      </c>
      <c r="BM1939" s="25" t="s">
        <v>9470</v>
      </c>
    </row>
    <row r="1940" s="12" customFormat="1">
      <c r="B1940" s="255"/>
      <c r="C1940" s="256"/>
      <c r="D1940" s="252" t="s">
        <v>428</v>
      </c>
      <c r="E1940" s="257" t="s">
        <v>21</v>
      </c>
      <c r="F1940" s="258" t="s">
        <v>9385</v>
      </c>
      <c r="G1940" s="256"/>
      <c r="H1940" s="257" t="s">
        <v>21</v>
      </c>
      <c r="I1940" s="259"/>
      <c r="J1940" s="256"/>
      <c r="K1940" s="256"/>
      <c r="L1940" s="260"/>
      <c r="M1940" s="261"/>
      <c r="N1940" s="262"/>
      <c r="O1940" s="262"/>
      <c r="P1940" s="262"/>
      <c r="Q1940" s="262"/>
      <c r="R1940" s="262"/>
      <c r="S1940" s="262"/>
      <c r="T1940" s="263"/>
      <c r="AT1940" s="264" t="s">
        <v>428</v>
      </c>
      <c r="AU1940" s="264" t="s">
        <v>86</v>
      </c>
      <c r="AV1940" s="12" t="s">
        <v>83</v>
      </c>
      <c r="AW1940" s="12" t="s">
        <v>39</v>
      </c>
      <c r="AX1940" s="12" t="s">
        <v>76</v>
      </c>
      <c r="AY1940" s="264" t="s">
        <v>414</v>
      </c>
    </row>
    <row r="1941" s="13" customFormat="1">
      <c r="B1941" s="265"/>
      <c r="C1941" s="266"/>
      <c r="D1941" s="252" t="s">
        <v>428</v>
      </c>
      <c r="E1941" s="267" t="s">
        <v>21</v>
      </c>
      <c r="F1941" s="268" t="s">
        <v>1690</v>
      </c>
      <c r="G1941" s="266"/>
      <c r="H1941" s="269">
        <v>142</v>
      </c>
      <c r="I1941" s="270"/>
      <c r="J1941" s="266"/>
      <c r="K1941" s="266"/>
      <c r="L1941" s="271"/>
      <c r="M1941" s="272"/>
      <c r="N1941" s="273"/>
      <c r="O1941" s="273"/>
      <c r="P1941" s="273"/>
      <c r="Q1941" s="273"/>
      <c r="R1941" s="273"/>
      <c r="S1941" s="273"/>
      <c r="T1941" s="274"/>
      <c r="AT1941" s="275" t="s">
        <v>428</v>
      </c>
      <c r="AU1941" s="275" t="s">
        <v>86</v>
      </c>
      <c r="AV1941" s="13" t="s">
        <v>86</v>
      </c>
      <c r="AW1941" s="13" t="s">
        <v>39</v>
      </c>
      <c r="AX1941" s="13" t="s">
        <v>76</v>
      </c>
      <c r="AY1941" s="275" t="s">
        <v>414</v>
      </c>
    </row>
    <row r="1942" s="15" customFormat="1">
      <c r="B1942" s="287"/>
      <c r="C1942" s="288"/>
      <c r="D1942" s="252" t="s">
        <v>428</v>
      </c>
      <c r="E1942" s="289" t="s">
        <v>21</v>
      </c>
      <c r="F1942" s="290" t="s">
        <v>235</v>
      </c>
      <c r="G1942" s="288"/>
      <c r="H1942" s="291">
        <v>142</v>
      </c>
      <c r="I1942" s="292"/>
      <c r="J1942" s="288"/>
      <c r="K1942" s="288"/>
      <c r="L1942" s="293"/>
      <c r="M1942" s="294"/>
      <c r="N1942" s="295"/>
      <c r="O1942" s="295"/>
      <c r="P1942" s="295"/>
      <c r="Q1942" s="295"/>
      <c r="R1942" s="295"/>
      <c r="S1942" s="295"/>
      <c r="T1942" s="296"/>
      <c r="AT1942" s="297" t="s">
        <v>428</v>
      </c>
      <c r="AU1942" s="297" t="s">
        <v>86</v>
      </c>
      <c r="AV1942" s="15" t="s">
        <v>422</v>
      </c>
      <c r="AW1942" s="15" t="s">
        <v>39</v>
      </c>
      <c r="AX1942" s="15" t="s">
        <v>83</v>
      </c>
      <c r="AY1942" s="297" t="s">
        <v>414</v>
      </c>
    </row>
    <row r="1943" s="1" customFormat="1" ht="16.5" customHeight="1">
      <c r="B1943" s="47"/>
      <c r="C1943" s="298" t="s">
        <v>9471</v>
      </c>
      <c r="D1943" s="298" t="s">
        <v>841</v>
      </c>
      <c r="E1943" s="299" t="s">
        <v>9472</v>
      </c>
      <c r="F1943" s="300" t="s">
        <v>9473</v>
      </c>
      <c r="G1943" s="301" t="s">
        <v>4084</v>
      </c>
      <c r="H1943" s="302">
        <v>32</v>
      </c>
      <c r="I1943" s="303"/>
      <c r="J1943" s="304">
        <f>ROUND(I1943*H1943,2)</f>
        <v>0</v>
      </c>
      <c r="K1943" s="300" t="s">
        <v>21</v>
      </c>
      <c r="L1943" s="305"/>
      <c r="M1943" s="306" t="s">
        <v>21</v>
      </c>
      <c r="N1943" s="307" t="s">
        <v>47</v>
      </c>
      <c r="O1943" s="48"/>
      <c r="P1943" s="249">
        <f>O1943*H1943</f>
        <v>0</v>
      </c>
      <c r="Q1943" s="249">
        <v>0</v>
      </c>
      <c r="R1943" s="249">
        <f>Q1943*H1943</f>
        <v>0</v>
      </c>
      <c r="S1943" s="249">
        <v>0</v>
      </c>
      <c r="T1943" s="250">
        <f>S1943*H1943</f>
        <v>0</v>
      </c>
      <c r="AR1943" s="25" t="s">
        <v>818</v>
      </c>
      <c r="AT1943" s="25" t="s">
        <v>841</v>
      </c>
      <c r="AU1943" s="25" t="s">
        <v>86</v>
      </c>
      <c r="AY1943" s="25" t="s">
        <v>414</v>
      </c>
      <c r="BE1943" s="251">
        <f>IF(N1943="základní",J1943,0)</f>
        <v>0</v>
      </c>
      <c r="BF1943" s="251">
        <f>IF(N1943="snížená",J1943,0)</f>
        <v>0</v>
      </c>
      <c r="BG1943" s="251">
        <f>IF(N1943="zákl. přenesená",J1943,0)</f>
        <v>0</v>
      </c>
      <c r="BH1943" s="251">
        <f>IF(N1943="sníž. přenesená",J1943,0)</f>
        <v>0</v>
      </c>
      <c r="BI1943" s="251">
        <f>IF(N1943="nulová",J1943,0)</f>
        <v>0</v>
      </c>
      <c r="BJ1943" s="25" t="s">
        <v>83</v>
      </c>
      <c r="BK1943" s="251">
        <f>ROUND(I1943*H1943,2)</f>
        <v>0</v>
      </c>
      <c r="BL1943" s="25" t="s">
        <v>690</v>
      </c>
      <c r="BM1943" s="25" t="s">
        <v>9474</v>
      </c>
    </row>
    <row r="1944" s="1" customFormat="1" ht="16.5" customHeight="1">
      <c r="B1944" s="47"/>
      <c r="C1944" s="298" t="s">
        <v>9475</v>
      </c>
      <c r="D1944" s="298" t="s">
        <v>841</v>
      </c>
      <c r="E1944" s="299" t="s">
        <v>9476</v>
      </c>
      <c r="F1944" s="300" t="s">
        <v>9477</v>
      </c>
      <c r="G1944" s="301" t="s">
        <v>4084</v>
      </c>
      <c r="H1944" s="302">
        <v>48</v>
      </c>
      <c r="I1944" s="303"/>
      <c r="J1944" s="304">
        <f>ROUND(I1944*H1944,2)</f>
        <v>0</v>
      </c>
      <c r="K1944" s="300" t="s">
        <v>21</v>
      </c>
      <c r="L1944" s="305"/>
      <c r="M1944" s="306" t="s">
        <v>21</v>
      </c>
      <c r="N1944" s="307" t="s">
        <v>47</v>
      </c>
      <c r="O1944" s="48"/>
      <c r="P1944" s="249">
        <f>O1944*H1944</f>
        <v>0</v>
      </c>
      <c r="Q1944" s="249">
        <v>0</v>
      </c>
      <c r="R1944" s="249">
        <f>Q1944*H1944</f>
        <v>0</v>
      </c>
      <c r="S1944" s="249">
        <v>0</v>
      </c>
      <c r="T1944" s="250">
        <f>S1944*H1944</f>
        <v>0</v>
      </c>
      <c r="AR1944" s="25" t="s">
        <v>818</v>
      </c>
      <c r="AT1944" s="25" t="s">
        <v>841</v>
      </c>
      <c r="AU1944" s="25" t="s">
        <v>86</v>
      </c>
      <c r="AY1944" s="25" t="s">
        <v>414</v>
      </c>
      <c r="BE1944" s="251">
        <f>IF(N1944="základní",J1944,0)</f>
        <v>0</v>
      </c>
      <c r="BF1944" s="251">
        <f>IF(N1944="snížená",J1944,0)</f>
        <v>0</v>
      </c>
      <c r="BG1944" s="251">
        <f>IF(N1944="zákl. přenesená",J1944,0)</f>
        <v>0</v>
      </c>
      <c r="BH1944" s="251">
        <f>IF(N1944="sníž. přenesená",J1944,0)</f>
        <v>0</v>
      </c>
      <c r="BI1944" s="251">
        <f>IF(N1944="nulová",J1944,0)</f>
        <v>0</v>
      </c>
      <c r="BJ1944" s="25" t="s">
        <v>83</v>
      </c>
      <c r="BK1944" s="251">
        <f>ROUND(I1944*H1944,2)</f>
        <v>0</v>
      </c>
      <c r="BL1944" s="25" t="s">
        <v>690</v>
      </c>
      <c r="BM1944" s="25" t="s">
        <v>9478</v>
      </c>
    </row>
    <row r="1945" s="12" customFormat="1">
      <c r="B1945" s="255"/>
      <c r="C1945" s="256"/>
      <c r="D1945" s="252" t="s">
        <v>428</v>
      </c>
      <c r="E1945" s="257" t="s">
        <v>21</v>
      </c>
      <c r="F1945" s="258" t="s">
        <v>9385</v>
      </c>
      <c r="G1945" s="256"/>
      <c r="H1945" s="257" t="s">
        <v>21</v>
      </c>
      <c r="I1945" s="259"/>
      <c r="J1945" s="256"/>
      <c r="K1945" s="256"/>
      <c r="L1945" s="260"/>
      <c r="M1945" s="261"/>
      <c r="N1945" s="262"/>
      <c r="O1945" s="262"/>
      <c r="P1945" s="262"/>
      <c r="Q1945" s="262"/>
      <c r="R1945" s="262"/>
      <c r="S1945" s="262"/>
      <c r="T1945" s="263"/>
      <c r="AT1945" s="264" t="s">
        <v>428</v>
      </c>
      <c r="AU1945" s="264" t="s">
        <v>86</v>
      </c>
      <c r="AV1945" s="12" t="s">
        <v>83</v>
      </c>
      <c r="AW1945" s="12" t="s">
        <v>39</v>
      </c>
      <c r="AX1945" s="12" t="s">
        <v>76</v>
      </c>
      <c r="AY1945" s="264" t="s">
        <v>414</v>
      </c>
    </row>
    <row r="1946" s="13" customFormat="1">
      <c r="B1946" s="265"/>
      <c r="C1946" s="266"/>
      <c r="D1946" s="252" t="s">
        <v>428</v>
      </c>
      <c r="E1946" s="267" t="s">
        <v>21</v>
      </c>
      <c r="F1946" s="268" t="s">
        <v>991</v>
      </c>
      <c r="G1946" s="266"/>
      <c r="H1946" s="269">
        <v>48</v>
      </c>
      <c r="I1946" s="270"/>
      <c r="J1946" s="266"/>
      <c r="K1946" s="266"/>
      <c r="L1946" s="271"/>
      <c r="M1946" s="272"/>
      <c r="N1946" s="273"/>
      <c r="O1946" s="273"/>
      <c r="P1946" s="273"/>
      <c r="Q1946" s="273"/>
      <c r="R1946" s="273"/>
      <c r="S1946" s="273"/>
      <c r="T1946" s="274"/>
      <c r="AT1946" s="275" t="s">
        <v>428</v>
      </c>
      <c r="AU1946" s="275" t="s">
        <v>86</v>
      </c>
      <c r="AV1946" s="13" t="s">
        <v>86</v>
      </c>
      <c r="AW1946" s="13" t="s">
        <v>39</v>
      </c>
      <c r="AX1946" s="13" t="s">
        <v>76</v>
      </c>
      <c r="AY1946" s="275" t="s">
        <v>414</v>
      </c>
    </row>
    <row r="1947" s="15" customFormat="1">
      <c r="B1947" s="287"/>
      <c r="C1947" s="288"/>
      <c r="D1947" s="252" t="s">
        <v>428</v>
      </c>
      <c r="E1947" s="289" t="s">
        <v>21</v>
      </c>
      <c r="F1947" s="290" t="s">
        <v>235</v>
      </c>
      <c r="G1947" s="288"/>
      <c r="H1947" s="291">
        <v>48</v>
      </c>
      <c r="I1947" s="292"/>
      <c r="J1947" s="288"/>
      <c r="K1947" s="288"/>
      <c r="L1947" s="293"/>
      <c r="M1947" s="294"/>
      <c r="N1947" s="295"/>
      <c r="O1947" s="295"/>
      <c r="P1947" s="295"/>
      <c r="Q1947" s="295"/>
      <c r="R1947" s="295"/>
      <c r="S1947" s="295"/>
      <c r="T1947" s="296"/>
      <c r="AT1947" s="297" t="s">
        <v>428</v>
      </c>
      <c r="AU1947" s="297" t="s">
        <v>86</v>
      </c>
      <c r="AV1947" s="15" t="s">
        <v>422</v>
      </c>
      <c r="AW1947" s="15" t="s">
        <v>39</v>
      </c>
      <c r="AX1947" s="15" t="s">
        <v>83</v>
      </c>
      <c r="AY1947" s="297" t="s">
        <v>414</v>
      </c>
    </row>
    <row r="1948" s="1" customFormat="1" ht="16.5" customHeight="1">
      <c r="B1948" s="47"/>
      <c r="C1948" s="298" t="s">
        <v>9479</v>
      </c>
      <c r="D1948" s="298" t="s">
        <v>841</v>
      </c>
      <c r="E1948" s="299" t="s">
        <v>9480</v>
      </c>
      <c r="F1948" s="300" t="s">
        <v>9481</v>
      </c>
      <c r="G1948" s="301" t="s">
        <v>4084</v>
      </c>
      <c r="H1948" s="302">
        <v>16</v>
      </c>
      <c r="I1948" s="303"/>
      <c r="J1948" s="304">
        <f>ROUND(I1948*H1948,2)</f>
        <v>0</v>
      </c>
      <c r="K1948" s="300" t="s">
        <v>21</v>
      </c>
      <c r="L1948" s="305"/>
      <c r="M1948" s="306" t="s">
        <v>21</v>
      </c>
      <c r="N1948" s="307" t="s">
        <v>47</v>
      </c>
      <c r="O1948" s="48"/>
      <c r="P1948" s="249">
        <f>O1948*H1948</f>
        <v>0</v>
      </c>
      <c r="Q1948" s="249">
        <v>0</v>
      </c>
      <c r="R1948" s="249">
        <f>Q1948*H1948</f>
        <v>0</v>
      </c>
      <c r="S1948" s="249">
        <v>0</v>
      </c>
      <c r="T1948" s="250">
        <f>S1948*H1948</f>
        <v>0</v>
      </c>
      <c r="AR1948" s="25" t="s">
        <v>818</v>
      </c>
      <c r="AT1948" s="25" t="s">
        <v>841</v>
      </c>
      <c r="AU1948" s="25" t="s">
        <v>86</v>
      </c>
      <c r="AY1948" s="25" t="s">
        <v>414</v>
      </c>
      <c r="BE1948" s="251">
        <f>IF(N1948="základní",J1948,0)</f>
        <v>0</v>
      </c>
      <c r="BF1948" s="251">
        <f>IF(N1948="snížená",J1948,0)</f>
        <v>0</v>
      </c>
      <c r="BG1948" s="251">
        <f>IF(N1948="zákl. přenesená",J1948,0)</f>
        <v>0</v>
      </c>
      <c r="BH1948" s="251">
        <f>IF(N1948="sníž. přenesená",J1948,0)</f>
        <v>0</v>
      </c>
      <c r="BI1948" s="251">
        <f>IF(N1948="nulová",J1948,0)</f>
        <v>0</v>
      </c>
      <c r="BJ1948" s="25" t="s">
        <v>83</v>
      </c>
      <c r="BK1948" s="251">
        <f>ROUND(I1948*H1948,2)</f>
        <v>0</v>
      </c>
      <c r="BL1948" s="25" t="s">
        <v>690</v>
      </c>
      <c r="BM1948" s="25" t="s">
        <v>9482</v>
      </c>
    </row>
    <row r="1949" s="1" customFormat="1" ht="16.5" customHeight="1">
      <c r="B1949" s="47"/>
      <c r="C1949" s="298" t="s">
        <v>9483</v>
      </c>
      <c r="D1949" s="298" t="s">
        <v>841</v>
      </c>
      <c r="E1949" s="299" t="s">
        <v>9484</v>
      </c>
      <c r="F1949" s="300" t="s">
        <v>9485</v>
      </c>
      <c r="G1949" s="301" t="s">
        <v>4084</v>
      </c>
      <c r="H1949" s="302">
        <v>16</v>
      </c>
      <c r="I1949" s="303"/>
      <c r="J1949" s="304">
        <f>ROUND(I1949*H1949,2)</f>
        <v>0</v>
      </c>
      <c r="K1949" s="300" t="s">
        <v>21</v>
      </c>
      <c r="L1949" s="305"/>
      <c r="M1949" s="306" t="s">
        <v>21</v>
      </c>
      <c r="N1949" s="307" t="s">
        <v>47</v>
      </c>
      <c r="O1949" s="48"/>
      <c r="P1949" s="249">
        <f>O1949*H1949</f>
        <v>0</v>
      </c>
      <c r="Q1949" s="249">
        <v>0</v>
      </c>
      <c r="R1949" s="249">
        <f>Q1949*H1949</f>
        <v>0</v>
      </c>
      <c r="S1949" s="249">
        <v>0</v>
      </c>
      <c r="T1949" s="250">
        <f>S1949*H1949</f>
        <v>0</v>
      </c>
      <c r="AR1949" s="25" t="s">
        <v>818</v>
      </c>
      <c r="AT1949" s="25" t="s">
        <v>841</v>
      </c>
      <c r="AU1949" s="25" t="s">
        <v>86</v>
      </c>
      <c r="AY1949" s="25" t="s">
        <v>414</v>
      </c>
      <c r="BE1949" s="251">
        <f>IF(N1949="základní",J1949,0)</f>
        <v>0</v>
      </c>
      <c r="BF1949" s="251">
        <f>IF(N1949="snížená",J1949,0)</f>
        <v>0</v>
      </c>
      <c r="BG1949" s="251">
        <f>IF(N1949="zákl. přenesená",J1949,0)</f>
        <v>0</v>
      </c>
      <c r="BH1949" s="251">
        <f>IF(N1949="sníž. přenesená",J1949,0)</f>
        <v>0</v>
      </c>
      <c r="BI1949" s="251">
        <f>IF(N1949="nulová",J1949,0)</f>
        <v>0</v>
      </c>
      <c r="BJ1949" s="25" t="s">
        <v>83</v>
      </c>
      <c r="BK1949" s="251">
        <f>ROUND(I1949*H1949,2)</f>
        <v>0</v>
      </c>
      <c r="BL1949" s="25" t="s">
        <v>690</v>
      </c>
      <c r="BM1949" s="25" t="s">
        <v>9486</v>
      </c>
    </row>
    <row r="1950" s="12" customFormat="1">
      <c r="B1950" s="255"/>
      <c r="C1950" s="256"/>
      <c r="D1950" s="252" t="s">
        <v>428</v>
      </c>
      <c r="E1950" s="257" t="s">
        <v>21</v>
      </c>
      <c r="F1950" s="258" t="s">
        <v>9385</v>
      </c>
      <c r="G1950" s="256"/>
      <c r="H1950" s="257" t="s">
        <v>21</v>
      </c>
      <c r="I1950" s="259"/>
      <c r="J1950" s="256"/>
      <c r="K1950" s="256"/>
      <c r="L1950" s="260"/>
      <c r="M1950" s="261"/>
      <c r="N1950" s="262"/>
      <c r="O1950" s="262"/>
      <c r="P1950" s="262"/>
      <c r="Q1950" s="262"/>
      <c r="R1950" s="262"/>
      <c r="S1950" s="262"/>
      <c r="T1950" s="263"/>
      <c r="AT1950" s="264" t="s">
        <v>428</v>
      </c>
      <c r="AU1950" s="264" t="s">
        <v>86</v>
      </c>
      <c r="AV1950" s="12" t="s">
        <v>83</v>
      </c>
      <c r="AW1950" s="12" t="s">
        <v>39</v>
      </c>
      <c r="AX1950" s="12" t="s">
        <v>76</v>
      </c>
      <c r="AY1950" s="264" t="s">
        <v>414</v>
      </c>
    </row>
    <row r="1951" s="13" customFormat="1">
      <c r="B1951" s="265"/>
      <c r="C1951" s="266"/>
      <c r="D1951" s="252" t="s">
        <v>428</v>
      </c>
      <c r="E1951" s="267" t="s">
        <v>21</v>
      </c>
      <c r="F1951" s="268" t="s">
        <v>690</v>
      </c>
      <c r="G1951" s="266"/>
      <c r="H1951" s="269">
        <v>16</v>
      </c>
      <c r="I1951" s="270"/>
      <c r="J1951" s="266"/>
      <c r="K1951" s="266"/>
      <c r="L1951" s="271"/>
      <c r="M1951" s="272"/>
      <c r="N1951" s="273"/>
      <c r="O1951" s="273"/>
      <c r="P1951" s="273"/>
      <c r="Q1951" s="273"/>
      <c r="R1951" s="273"/>
      <c r="S1951" s="273"/>
      <c r="T1951" s="274"/>
      <c r="AT1951" s="275" t="s">
        <v>428</v>
      </c>
      <c r="AU1951" s="275" t="s">
        <v>86</v>
      </c>
      <c r="AV1951" s="13" t="s">
        <v>86</v>
      </c>
      <c r="AW1951" s="13" t="s">
        <v>39</v>
      </c>
      <c r="AX1951" s="13" t="s">
        <v>76</v>
      </c>
      <c r="AY1951" s="275" t="s">
        <v>414</v>
      </c>
    </row>
    <row r="1952" s="15" customFormat="1">
      <c r="B1952" s="287"/>
      <c r="C1952" s="288"/>
      <c r="D1952" s="252" t="s">
        <v>428</v>
      </c>
      <c r="E1952" s="289" t="s">
        <v>21</v>
      </c>
      <c r="F1952" s="290" t="s">
        <v>235</v>
      </c>
      <c r="G1952" s="288"/>
      <c r="H1952" s="291">
        <v>16</v>
      </c>
      <c r="I1952" s="292"/>
      <c r="J1952" s="288"/>
      <c r="K1952" s="288"/>
      <c r="L1952" s="293"/>
      <c r="M1952" s="294"/>
      <c r="N1952" s="295"/>
      <c r="O1952" s="295"/>
      <c r="P1952" s="295"/>
      <c r="Q1952" s="295"/>
      <c r="R1952" s="295"/>
      <c r="S1952" s="295"/>
      <c r="T1952" s="296"/>
      <c r="AT1952" s="297" t="s">
        <v>428</v>
      </c>
      <c r="AU1952" s="297" t="s">
        <v>86</v>
      </c>
      <c r="AV1952" s="15" t="s">
        <v>422</v>
      </c>
      <c r="AW1952" s="15" t="s">
        <v>39</v>
      </c>
      <c r="AX1952" s="15" t="s">
        <v>83</v>
      </c>
      <c r="AY1952" s="297" t="s">
        <v>414</v>
      </c>
    </row>
    <row r="1953" s="11" customFormat="1" ht="29.88" customHeight="1">
      <c r="B1953" s="224"/>
      <c r="C1953" s="225"/>
      <c r="D1953" s="226" t="s">
        <v>75</v>
      </c>
      <c r="E1953" s="238" t="s">
        <v>9487</v>
      </c>
      <c r="F1953" s="238" t="s">
        <v>9488</v>
      </c>
      <c r="G1953" s="225"/>
      <c r="H1953" s="225"/>
      <c r="I1953" s="228"/>
      <c r="J1953" s="239">
        <f>BK1953</f>
        <v>0</v>
      </c>
      <c r="K1953" s="225"/>
      <c r="L1953" s="230"/>
      <c r="M1953" s="231"/>
      <c r="N1953" s="232"/>
      <c r="O1953" s="232"/>
      <c r="P1953" s="233">
        <f>SUM(P1954:P2047)</f>
        <v>0</v>
      </c>
      <c r="Q1953" s="232"/>
      <c r="R1953" s="233">
        <f>SUM(R1954:R2047)</f>
        <v>0</v>
      </c>
      <c r="S1953" s="232"/>
      <c r="T1953" s="234">
        <f>SUM(T1954:T2047)</f>
        <v>0</v>
      </c>
      <c r="AR1953" s="235" t="s">
        <v>86</v>
      </c>
      <c r="AT1953" s="236" t="s">
        <v>75</v>
      </c>
      <c r="AU1953" s="236" t="s">
        <v>83</v>
      </c>
      <c r="AY1953" s="235" t="s">
        <v>414</v>
      </c>
      <c r="BK1953" s="237">
        <f>SUM(BK1954:BK2047)</f>
        <v>0</v>
      </c>
    </row>
    <row r="1954" s="1" customFormat="1" ht="16.5" customHeight="1">
      <c r="B1954" s="47"/>
      <c r="C1954" s="240" t="s">
        <v>9489</v>
      </c>
      <c r="D1954" s="240" t="s">
        <v>418</v>
      </c>
      <c r="E1954" s="241" t="s">
        <v>9490</v>
      </c>
      <c r="F1954" s="242" t="s">
        <v>9491</v>
      </c>
      <c r="G1954" s="243" t="s">
        <v>145</v>
      </c>
      <c r="H1954" s="244">
        <v>155</v>
      </c>
      <c r="I1954" s="245"/>
      <c r="J1954" s="246">
        <f>ROUND(I1954*H1954,2)</f>
        <v>0</v>
      </c>
      <c r="K1954" s="242" t="s">
        <v>21</v>
      </c>
      <c r="L1954" s="73"/>
      <c r="M1954" s="247" t="s">
        <v>21</v>
      </c>
      <c r="N1954" s="248" t="s">
        <v>47</v>
      </c>
      <c r="O1954" s="48"/>
      <c r="P1954" s="249">
        <f>O1954*H1954</f>
        <v>0</v>
      </c>
      <c r="Q1954" s="249">
        <v>0</v>
      </c>
      <c r="R1954" s="249">
        <f>Q1954*H1954</f>
        <v>0</v>
      </c>
      <c r="S1954" s="249">
        <v>0</v>
      </c>
      <c r="T1954" s="250">
        <f>S1954*H1954</f>
        <v>0</v>
      </c>
      <c r="AR1954" s="25" t="s">
        <v>690</v>
      </c>
      <c r="AT1954" s="25" t="s">
        <v>418</v>
      </c>
      <c r="AU1954" s="25" t="s">
        <v>86</v>
      </c>
      <c r="AY1954" s="25" t="s">
        <v>414</v>
      </c>
      <c r="BE1954" s="251">
        <f>IF(N1954="základní",J1954,0)</f>
        <v>0</v>
      </c>
      <c r="BF1954" s="251">
        <f>IF(N1954="snížená",J1954,0)</f>
        <v>0</v>
      </c>
      <c r="BG1954" s="251">
        <f>IF(N1954="zákl. přenesená",J1954,0)</f>
        <v>0</v>
      </c>
      <c r="BH1954" s="251">
        <f>IF(N1954="sníž. přenesená",J1954,0)</f>
        <v>0</v>
      </c>
      <c r="BI1954" s="251">
        <f>IF(N1954="nulová",J1954,0)</f>
        <v>0</v>
      </c>
      <c r="BJ1954" s="25" t="s">
        <v>83</v>
      </c>
      <c r="BK1954" s="251">
        <f>ROUND(I1954*H1954,2)</f>
        <v>0</v>
      </c>
      <c r="BL1954" s="25" t="s">
        <v>690</v>
      </c>
      <c r="BM1954" s="25" t="s">
        <v>9492</v>
      </c>
    </row>
    <row r="1955" s="12" customFormat="1">
      <c r="B1955" s="255"/>
      <c r="C1955" s="256"/>
      <c r="D1955" s="252" t="s">
        <v>428</v>
      </c>
      <c r="E1955" s="257" t="s">
        <v>21</v>
      </c>
      <c r="F1955" s="258" t="s">
        <v>9385</v>
      </c>
      <c r="G1955" s="256"/>
      <c r="H1955" s="257" t="s">
        <v>21</v>
      </c>
      <c r="I1955" s="259"/>
      <c r="J1955" s="256"/>
      <c r="K1955" s="256"/>
      <c r="L1955" s="260"/>
      <c r="M1955" s="261"/>
      <c r="N1955" s="262"/>
      <c r="O1955" s="262"/>
      <c r="P1955" s="262"/>
      <c r="Q1955" s="262"/>
      <c r="R1955" s="262"/>
      <c r="S1955" s="262"/>
      <c r="T1955" s="263"/>
      <c r="AT1955" s="264" t="s">
        <v>428</v>
      </c>
      <c r="AU1955" s="264" t="s">
        <v>86</v>
      </c>
      <c r="AV1955" s="12" t="s">
        <v>83</v>
      </c>
      <c r="AW1955" s="12" t="s">
        <v>39</v>
      </c>
      <c r="AX1955" s="12" t="s">
        <v>76</v>
      </c>
      <c r="AY1955" s="264" t="s">
        <v>414</v>
      </c>
    </row>
    <row r="1956" s="13" customFormat="1">
      <c r="B1956" s="265"/>
      <c r="C1956" s="266"/>
      <c r="D1956" s="252" t="s">
        <v>428</v>
      </c>
      <c r="E1956" s="267" t="s">
        <v>21</v>
      </c>
      <c r="F1956" s="268" t="s">
        <v>1752</v>
      </c>
      <c r="G1956" s="266"/>
      <c r="H1956" s="269">
        <v>155</v>
      </c>
      <c r="I1956" s="270"/>
      <c r="J1956" s="266"/>
      <c r="K1956" s="266"/>
      <c r="L1956" s="271"/>
      <c r="M1956" s="272"/>
      <c r="N1956" s="273"/>
      <c r="O1956" s="273"/>
      <c r="P1956" s="273"/>
      <c r="Q1956" s="273"/>
      <c r="R1956" s="273"/>
      <c r="S1956" s="273"/>
      <c r="T1956" s="274"/>
      <c r="AT1956" s="275" t="s">
        <v>428</v>
      </c>
      <c r="AU1956" s="275" t="s">
        <v>86</v>
      </c>
      <c r="AV1956" s="13" t="s">
        <v>86</v>
      </c>
      <c r="AW1956" s="13" t="s">
        <v>39</v>
      </c>
      <c r="AX1956" s="13" t="s">
        <v>76</v>
      </c>
      <c r="AY1956" s="275" t="s">
        <v>414</v>
      </c>
    </row>
    <row r="1957" s="15" customFormat="1">
      <c r="B1957" s="287"/>
      <c r="C1957" s="288"/>
      <c r="D1957" s="252" t="s">
        <v>428</v>
      </c>
      <c r="E1957" s="289" t="s">
        <v>21</v>
      </c>
      <c r="F1957" s="290" t="s">
        <v>235</v>
      </c>
      <c r="G1957" s="288"/>
      <c r="H1957" s="291">
        <v>155</v>
      </c>
      <c r="I1957" s="292"/>
      <c r="J1957" s="288"/>
      <c r="K1957" s="288"/>
      <c r="L1957" s="293"/>
      <c r="M1957" s="294"/>
      <c r="N1957" s="295"/>
      <c r="O1957" s="295"/>
      <c r="P1957" s="295"/>
      <c r="Q1957" s="295"/>
      <c r="R1957" s="295"/>
      <c r="S1957" s="295"/>
      <c r="T1957" s="296"/>
      <c r="AT1957" s="297" t="s">
        <v>428</v>
      </c>
      <c r="AU1957" s="297" t="s">
        <v>86</v>
      </c>
      <c r="AV1957" s="15" t="s">
        <v>422</v>
      </c>
      <c r="AW1957" s="15" t="s">
        <v>39</v>
      </c>
      <c r="AX1957" s="15" t="s">
        <v>83</v>
      </c>
      <c r="AY1957" s="297" t="s">
        <v>414</v>
      </c>
    </row>
    <row r="1958" s="1" customFormat="1" ht="16.5" customHeight="1">
      <c r="B1958" s="47"/>
      <c r="C1958" s="240" t="s">
        <v>9493</v>
      </c>
      <c r="D1958" s="240" t="s">
        <v>418</v>
      </c>
      <c r="E1958" s="241" t="s">
        <v>9494</v>
      </c>
      <c r="F1958" s="242" t="s">
        <v>9495</v>
      </c>
      <c r="G1958" s="243" t="s">
        <v>145</v>
      </c>
      <c r="H1958" s="244">
        <v>160</v>
      </c>
      <c r="I1958" s="245"/>
      <c r="J1958" s="246">
        <f>ROUND(I1958*H1958,2)</f>
        <v>0</v>
      </c>
      <c r="K1958" s="242" t="s">
        <v>21</v>
      </c>
      <c r="L1958" s="73"/>
      <c r="M1958" s="247" t="s">
        <v>21</v>
      </c>
      <c r="N1958" s="248" t="s">
        <v>47</v>
      </c>
      <c r="O1958" s="48"/>
      <c r="P1958" s="249">
        <f>O1958*H1958</f>
        <v>0</v>
      </c>
      <c r="Q1958" s="249">
        <v>0</v>
      </c>
      <c r="R1958" s="249">
        <f>Q1958*H1958</f>
        <v>0</v>
      </c>
      <c r="S1958" s="249">
        <v>0</v>
      </c>
      <c r="T1958" s="250">
        <f>S1958*H1958</f>
        <v>0</v>
      </c>
      <c r="AR1958" s="25" t="s">
        <v>690</v>
      </c>
      <c r="AT1958" s="25" t="s">
        <v>418</v>
      </c>
      <c r="AU1958" s="25" t="s">
        <v>86</v>
      </c>
      <c r="AY1958" s="25" t="s">
        <v>414</v>
      </c>
      <c r="BE1958" s="251">
        <f>IF(N1958="základní",J1958,0)</f>
        <v>0</v>
      </c>
      <c r="BF1958" s="251">
        <f>IF(N1958="snížená",J1958,0)</f>
        <v>0</v>
      </c>
      <c r="BG1958" s="251">
        <f>IF(N1958="zákl. přenesená",J1958,0)</f>
        <v>0</v>
      </c>
      <c r="BH1958" s="251">
        <f>IF(N1958="sníž. přenesená",J1958,0)</f>
        <v>0</v>
      </c>
      <c r="BI1958" s="251">
        <f>IF(N1958="nulová",J1958,0)</f>
        <v>0</v>
      </c>
      <c r="BJ1958" s="25" t="s">
        <v>83</v>
      </c>
      <c r="BK1958" s="251">
        <f>ROUND(I1958*H1958,2)</f>
        <v>0</v>
      </c>
      <c r="BL1958" s="25" t="s">
        <v>690</v>
      </c>
      <c r="BM1958" s="25" t="s">
        <v>9496</v>
      </c>
    </row>
    <row r="1959" s="1" customFormat="1" ht="16.5" customHeight="1">
      <c r="B1959" s="47"/>
      <c r="C1959" s="240" t="s">
        <v>9497</v>
      </c>
      <c r="D1959" s="240" t="s">
        <v>418</v>
      </c>
      <c r="E1959" s="241" t="s">
        <v>9498</v>
      </c>
      <c r="F1959" s="242" t="s">
        <v>9499</v>
      </c>
      <c r="G1959" s="243" t="s">
        <v>145</v>
      </c>
      <c r="H1959" s="244">
        <v>1560</v>
      </c>
      <c r="I1959" s="245"/>
      <c r="J1959" s="246">
        <f>ROUND(I1959*H1959,2)</f>
        <v>0</v>
      </c>
      <c r="K1959" s="242" t="s">
        <v>21</v>
      </c>
      <c r="L1959" s="73"/>
      <c r="M1959" s="247" t="s">
        <v>21</v>
      </c>
      <c r="N1959" s="248" t="s">
        <v>47</v>
      </c>
      <c r="O1959" s="48"/>
      <c r="P1959" s="249">
        <f>O1959*H1959</f>
        <v>0</v>
      </c>
      <c r="Q1959" s="249">
        <v>0</v>
      </c>
      <c r="R1959" s="249">
        <f>Q1959*H1959</f>
        <v>0</v>
      </c>
      <c r="S1959" s="249">
        <v>0</v>
      </c>
      <c r="T1959" s="250">
        <f>S1959*H1959</f>
        <v>0</v>
      </c>
      <c r="AR1959" s="25" t="s">
        <v>690</v>
      </c>
      <c r="AT1959" s="25" t="s">
        <v>418</v>
      </c>
      <c r="AU1959" s="25" t="s">
        <v>86</v>
      </c>
      <c r="AY1959" s="25" t="s">
        <v>414</v>
      </c>
      <c r="BE1959" s="251">
        <f>IF(N1959="základní",J1959,0)</f>
        <v>0</v>
      </c>
      <c r="BF1959" s="251">
        <f>IF(N1959="snížená",J1959,0)</f>
        <v>0</v>
      </c>
      <c r="BG1959" s="251">
        <f>IF(N1959="zákl. přenesená",J1959,0)</f>
        <v>0</v>
      </c>
      <c r="BH1959" s="251">
        <f>IF(N1959="sníž. přenesená",J1959,0)</f>
        <v>0</v>
      </c>
      <c r="BI1959" s="251">
        <f>IF(N1959="nulová",J1959,0)</f>
        <v>0</v>
      </c>
      <c r="BJ1959" s="25" t="s">
        <v>83</v>
      </c>
      <c r="BK1959" s="251">
        <f>ROUND(I1959*H1959,2)</f>
        <v>0</v>
      </c>
      <c r="BL1959" s="25" t="s">
        <v>690</v>
      </c>
      <c r="BM1959" s="25" t="s">
        <v>9500</v>
      </c>
    </row>
    <row r="1960" s="12" customFormat="1">
      <c r="B1960" s="255"/>
      <c r="C1960" s="256"/>
      <c r="D1960" s="252" t="s">
        <v>428</v>
      </c>
      <c r="E1960" s="257" t="s">
        <v>21</v>
      </c>
      <c r="F1960" s="258" t="s">
        <v>9385</v>
      </c>
      <c r="G1960" s="256"/>
      <c r="H1960" s="257" t="s">
        <v>21</v>
      </c>
      <c r="I1960" s="259"/>
      <c r="J1960" s="256"/>
      <c r="K1960" s="256"/>
      <c r="L1960" s="260"/>
      <c r="M1960" s="261"/>
      <c r="N1960" s="262"/>
      <c r="O1960" s="262"/>
      <c r="P1960" s="262"/>
      <c r="Q1960" s="262"/>
      <c r="R1960" s="262"/>
      <c r="S1960" s="262"/>
      <c r="T1960" s="263"/>
      <c r="AT1960" s="264" t="s">
        <v>428</v>
      </c>
      <c r="AU1960" s="264" t="s">
        <v>86</v>
      </c>
      <c r="AV1960" s="12" t="s">
        <v>83</v>
      </c>
      <c r="AW1960" s="12" t="s">
        <v>39</v>
      </c>
      <c r="AX1960" s="12" t="s">
        <v>76</v>
      </c>
      <c r="AY1960" s="264" t="s">
        <v>414</v>
      </c>
    </row>
    <row r="1961" s="13" customFormat="1">
      <c r="B1961" s="265"/>
      <c r="C1961" s="266"/>
      <c r="D1961" s="252" t="s">
        <v>428</v>
      </c>
      <c r="E1961" s="267" t="s">
        <v>21</v>
      </c>
      <c r="F1961" s="268" t="s">
        <v>9501</v>
      </c>
      <c r="G1961" s="266"/>
      <c r="H1961" s="269">
        <v>1560</v>
      </c>
      <c r="I1961" s="270"/>
      <c r="J1961" s="266"/>
      <c r="K1961" s="266"/>
      <c r="L1961" s="271"/>
      <c r="M1961" s="272"/>
      <c r="N1961" s="273"/>
      <c r="O1961" s="273"/>
      <c r="P1961" s="273"/>
      <c r="Q1961" s="273"/>
      <c r="R1961" s="273"/>
      <c r="S1961" s="273"/>
      <c r="T1961" s="274"/>
      <c r="AT1961" s="275" t="s">
        <v>428</v>
      </c>
      <c r="AU1961" s="275" t="s">
        <v>86</v>
      </c>
      <c r="AV1961" s="13" t="s">
        <v>86</v>
      </c>
      <c r="AW1961" s="13" t="s">
        <v>39</v>
      </c>
      <c r="AX1961" s="13" t="s">
        <v>76</v>
      </c>
      <c r="AY1961" s="275" t="s">
        <v>414</v>
      </c>
    </row>
    <row r="1962" s="15" customFormat="1">
      <c r="B1962" s="287"/>
      <c r="C1962" s="288"/>
      <c r="D1962" s="252" t="s">
        <v>428</v>
      </c>
      <c r="E1962" s="289" t="s">
        <v>21</v>
      </c>
      <c r="F1962" s="290" t="s">
        <v>235</v>
      </c>
      <c r="G1962" s="288"/>
      <c r="H1962" s="291">
        <v>1560</v>
      </c>
      <c r="I1962" s="292"/>
      <c r="J1962" s="288"/>
      <c r="K1962" s="288"/>
      <c r="L1962" s="293"/>
      <c r="M1962" s="294"/>
      <c r="N1962" s="295"/>
      <c r="O1962" s="295"/>
      <c r="P1962" s="295"/>
      <c r="Q1962" s="295"/>
      <c r="R1962" s="295"/>
      <c r="S1962" s="295"/>
      <c r="T1962" s="296"/>
      <c r="AT1962" s="297" t="s">
        <v>428</v>
      </c>
      <c r="AU1962" s="297" t="s">
        <v>86</v>
      </c>
      <c r="AV1962" s="15" t="s">
        <v>422</v>
      </c>
      <c r="AW1962" s="15" t="s">
        <v>39</v>
      </c>
      <c r="AX1962" s="15" t="s">
        <v>83</v>
      </c>
      <c r="AY1962" s="297" t="s">
        <v>414</v>
      </c>
    </row>
    <row r="1963" s="1" customFormat="1" ht="16.5" customHeight="1">
      <c r="B1963" s="47"/>
      <c r="C1963" s="240" t="s">
        <v>9502</v>
      </c>
      <c r="D1963" s="240" t="s">
        <v>418</v>
      </c>
      <c r="E1963" s="241" t="s">
        <v>9503</v>
      </c>
      <c r="F1963" s="242" t="s">
        <v>9504</v>
      </c>
      <c r="G1963" s="243" t="s">
        <v>4084</v>
      </c>
      <c r="H1963" s="244">
        <v>1</v>
      </c>
      <c r="I1963" s="245"/>
      <c r="J1963" s="246">
        <f>ROUND(I1963*H1963,2)</f>
        <v>0</v>
      </c>
      <c r="K1963" s="242" t="s">
        <v>21</v>
      </c>
      <c r="L1963" s="73"/>
      <c r="M1963" s="247" t="s">
        <v>21</v>
      </c>
      <c r="N1963" s="248" t="s">
        <v>47</v>
      </c>
      <c r="O1963" s="48"/>
      <c r="P1963" s="249">
        <f>O1963*H1963</f>
        <v>0</v>
      </c>
      <c r="Q1963" s="249">
        <v>0</v>
      </c>
      <c r="R1963" s="249">
        <f>Q1963*H1963</f>
        <v>0</v>
      </c>
      <c r="S1963" s="249">
        <v>0</v>
      </c>
      <c r="T1963" s="250">
        <f>S1963*H1963</f>
        <v>0</v>
      </c>
      <c r="AR1963" s="25" t="s">
        <v>690</v>
      </c>
      <c r="AT1963" s="25" t="s">
        <v>418</v>
      </c>
      <c r="AU1963" s="25" t="s">
        <v>86</v>
      </c>
      <c r="AY1963" s="25" t="s">
        <v>414</v>
      </c>
      <c r="BE1963" s="251">
        <f>IF(N1963="základní",J1963,0)</f>
        <v>0</v>
      </c>
      <c r="BF1963" s="251">
        <f>IF(N1963="snížená",J1963,0)</f>
        <v>0</v>
      </c>
      <c r="BG1963" s="251">
        <f>IF(N1963="zákl. přenesená",J1963,0)</f>
        <v>0</v>
      </c>
      <c r="BH1963" s="251">
        <f>IF(N1963="sníž. přenesená",J1963,0)</f>
        <v>0</v>
      </c>
      <c r="BI1963" s="251">
        <f>IF(N1963="nulová",J1963,0)</f>
        <v>0</v>
      </c>
      <c r="BJ1963" s="25" t="s">
        <v>83</v>
      </c>
      <c r="BK1963" s="251">
        <f>ROUND(I1963*H1963,2)</f>
        <v>0</v>
      </c>
      <c r="BL1963" s="25" t="s">
        <v>690</v>
      </c>
      <c r="BM1963" s="25" t="s">
        <v>9505</v>
      </c>
    </row>
    <row r="1964" s="1" customFormat="1" ht="16.5" customHeight="1">
      <c r="B1964" s="47"/>
      <c r="C1964" s="240" t="s">
        <v>9506</v>
      </c>
      <c r="D1964" s="240" t="s">
        <v>418</v>
      </c>
      <c r="E1964" s="241" t="s">
        <v>9507</v>
      </c>
      <c r="F1964" s="242" t="s">
        <v>9396</v>
      </c>
      <c r="G1964" s="243" t="s">
        <v>4084</v>
      </c>
      <c r="H1964" s="244">
        <v>2</v>
      </c>
      <c r="I1964" s="245"/>
      <c r="J1964" s="246">
        <f>ROUND(I1964*H1964,2)</f>
        <v>0</v>
      </c>
      <c r="K1964" s="242" t="s">
        <v>21</v>
      </c>
      <c r="L1964" s="73"/>
      <c r="M1964" s="247" t="s">
        <v>21</v>
      </c>
      <c r="N1964" s="248" t="s">
        <v>47</v>
      </c>
      <c r="O1964" s="48"/>
      <c r="P1964" s="249">
        <f>O1964*H1964</f>
        <v>0</v>
      </c>
      <c r="Q1964" s="249">
        <v>0</v>
      </c>
      <c r="R1964" s="249">
        <f>Q1964*H1964</f>
        <v>0</v>
      </c>
      <c r="S1964" s="249">
        <v>0</v>
      </c>
      <c r="T1964" s="250">
        <f>S1964*H1964</f>
        <v>0</v>
      </c>
      <c r="AR1964" s="25" t="s">
        <v>690</v>
      </c>
      <c r="AT1964" s="25" t="s">
        <v>418</v>
      </c>
      <c r="AU1964" s="25" t="s">
        <v>86</v>
      </c>
      <c r="AY1964" s="25" t="s">
        <v>414</v>
      </c>
      <c r="BE1964" s="251">
        <f>IF(N1964="základní",J1964,0)</f>
        <v>0</v>
      </c>
      <c r="BF1964" s="251">
        <f>IF(N1964="snížená",J1964,0)</f>
        <v>0</v>
      </c>
      <c r="BG1964" s="251">
        <f>IF(N1964="zákl. přenesená",J1964,0)</f>
        <v>0</v>
      </c>
      <c r="BH1964" s="251">
        <f>IF(N1964="sníž. přenesená",J1964,0)</f>
        <v>0</v>
      </c>
      <c r="BI1964" s="251">
        <f>IF(N1964="nulová",J1964,0)</f>
        <v>0</v>
      </c>
      <c r="BJ1964" s="25" t="s">
        <v>83</v>
      </c>
      <c r="BK1964" s="251">
        <f>ROUND(I1964*H1964,2)</f>
        <v>0</v>
      </c>
      <c r="BL1964" s="25" t="s">
        <v>690</v>
      </c>
      <c r="BM1964" s="25" t="s">
        <v>9508</v>
      </c>
    </row>
    <row r="1965" s="12" customFormat="1">
      <c r="B1965" s="255"/>
      <c r="C1965" s="256"/>
      <c r="D1965" s="252" t="s">
        <v>428</v>
      </c>
      <c r="E1965" s="257" t="s">
        <v>21</v>
      </c>
      <c r="F1965" s="258" t="s">
        <v>9385</v>
      </c>
      <c r="G1965" s="256"/>
      <c r="H1965" s="257" t="s">
        <v>21</v>
      </c>
      <c r="I1965" s="259"/>
      <c r="J1965" s="256"/>
      <c r="K1965" s="256"/>
      <c r="L1965" s="260"/>
      <c r="M1965" s="261"/>
      <c r="N1965" s="262"/>
      <c r="O1965" s="262"/>
      <c r="P1965" s="262"/>
      <c r="Q1965" s="262"/>
      <c r="R1965" s="262"/>
      <c r="S1965" s="262"/>
      <c r="T1965" s="263"/>
      <c r="AT1965" s="264" t="s">
        <v>428</v>
      </c>
      <c r="AU1965" s="264" t="s">
        <v>86</v>
      </c>
      <c r="AV1965" s="12" t="s">
        <v>83</v>
      </c>
      <c r="AW1965" s="12" t="s">
        <v>39</v>
      </c>
      <c r="AX1965" s="12" t="s">
        <v>76</v>
      </c>
      <c r="AY1965" s="264" t="s">
        <v>414</v>
      </c>
    </row>
    <row r="1966" s="13" customFormat="1">
      <c r="B1966" s="265"/>
      <c r="C1966" s="266"/>
      <c r="D1966" s="252" t="s">
        <v>428</v>
      </c>
      <c r="E1966" s="267" t="s">
        <v>21</v>
      </c>
      <c r="F1966" s="268" t="s">
        <v>86</v>
      </c>
      <c r="G1966" s="266"/>
      <c r="H1966" s="269">
        <v>2</v>
      </c>
      <c r="I1966" s="270"/>
      <c r="J1966" s="266"/>
      <c r="K1966" s="266"/>
      <c r="L1966" s="271"/>
      <c r="M1966" s="272"/>
      <c r="N1966" s="273"/>
      <c r="O1966" s="273"/>
      <c r="P1966" s="273"/>
      <c r="Q1966" s="273"/>
      <c r="R1966" s="273"/>
      <c r="S1966" s="273"/>
      <c r="T1966" s="274"/>
      <c r="AT1966" s="275" t="s">
        <v>428</v>
      </c>
      <c r="AU1966" s="275" t="s">
        <v>86</v>
      </c>
      <c r="AV1966" s="13" t="s">
        <v>86</v>
      </c>
      <c r="AW1966" s="13" t="s">
        <v>39</v>
      </c>
      <c r="AX1966" s="13" t="s">
        <v>76</v>
      </c>
      <c r="AY1966" s="275" t="s">
        <v>414</v>
      </c>
    </row>
    <row r="1967" s="15" customFormat="1">
      <c r="B1967" s="287"/>
      <c r="C1967" s="288"/>
      <c r="D1967" s="252" t="s">
        <v>428</v>
      </c>
      <c r="E1967" s="289" t="s">
        <v>21</v>
      </c>
      <c r="F1967" s="290" t="s">
        <v>235</v>
      </c>
      <c r="G1967" s="288"/>
      <c r="H1967" s="291">
        <v>2</v>
      </c>
      <c r="I1967" s="292"/>
      <c r="J1967" s="288"/>
      <c r="K1967" s="288"/>
      <c r="L1967" s="293"/>
      <c r="M1967" s="294"/>
      <c r="N1967" s="295"/>
      <c r="O1967" s="295"/>
      <c r="P1967" s="295"/>
      <c r="Q1967" s="295"/>
      <c r="R1967" s="295"/>
      <c r="S1967" s="295"/>
      <c r="T1967" s="296"/>
      <c r="AT1967" s="297" t="s">
        <v>428</v>
      </c>
      <c r="AU1967" s="297" t="s">
        <v>86</v>
      </c>
      <c r="AV1967" s="15" t="s">
        <v>422</v>
      </c>
      <c r="AW1967" s="15" t="s">
        <v>39</v>
      </c>
      <c r="AX1967" s="15" t="s">
        <v>83</v>
      </c>
      <c r="AY1967" s="297" t="s">
        <v>414</v>
      </c>
    </row>
    <row r="1968" s="1" customFormat="1" ht="16.5" customHeight="1">
      <c r="B1968" s="47"/>
      <c r="C1968" s="240" t="s">
        <v>9509</v>
      </c>
      <c r="D1968" s="240" t="s">
        <v>418</v>
      </c>
      <c r="E1968" s="241" t="s">
        <v>9510</v>
      </c>
      <c r="F1968" s="242" t="s">
        <v>9400</v>
      </c>
      <c r="G1968" s="243" t="s">
        <v>4084</v>
      </c>
      <c r="H1968" s="244">
        <v>2</v>
      </c>
      <c r="I1968" s="245"/>
      <c r="J1968" s="246">
        <f>ROUND(I1968*H1968,2)</f>
        <v>0</v>
      </c>
      <c r="K1968" s="242" t="s">
        <v>21</v>
      </c>
      <c r="L1968" s="73"/>
      <c r="M1968" s="247" t="s">
        <v>21</v>
      </c>
      <c r="N1968" s="248" t="s">
        <v>47</v>
      </c>
      <c r="O1968" s="48"/>
      <c r="P1968" s="249">
        <f>O1968*H1968</f>
        <v>0</v>
      </c>
      <c r="Q1968" s="249">
        <v>0</v>
      </c>
      <c r="R1968" s="249">
        <f>Q1968*H1968</f>
        <v>0</v>
      </c>
      <c r="S1968" s="249">
        <v>0</v>
      </c>
      <c r="T1968" s="250">
        <f>S1968*H1968</f>
        <v>0</v>
      </c>
      <c r="AR1968" s="25" t="s">
        <v>690</v>
      </c>
      <c r="AT1968" s="25" t="s">
        <v>418</v>
      </c>
      <c r="AU1968" s="25" t="s">
        <v>86</v>
      </c>
      <c r="AY1968" s="25" t="s">
        <v>414</v>
      </c>
      <c r="BE1968" s="251">
        <f>IF(N1968="základní",J1968,0)</f>
        <v>0</v>
      </c>
      <c r="BF1968" s="251">
        <f>IF(N1968="snížená",J1968,0)</f>
        <v>0</v>
      </c>
      <c r="BG1968" s="251">
        <f>IF(N1968="zákl. přenesená",J1968,0)</f>
        <v>0</v>
      </c>
      <c r="BH1968" s="251">
        <f>IF(N1968="sníž. přenesená",J1968,0)</f>
        <v>0</v>
      </c>
      <c r="BI1968" s="251">
        <f>IF(N1968="nulová",J1968,0)</f>
        <v>0</v>
      </c>
      <c r="BJ1968" s="25" t="s">
        <v>83</v>
      </c>
      <c r="BK1968" s="251">
        <f>ROUND(I1968*H1968,2)</f>
        <v>0</v>
      </c>
      <c r="BL1968" s="25" t="s">
        <v>690</v>
      </c>
      <c r="BM1968" s="25" t="s">
        <v>9511</v>
      </c>
    </row>
    <row r="1969" s="1" customFormat="1" ht="16.5" customHeight="1">
      <c r="B1969" s="47"/>
      <c r="C1969" s="240" t="s">
        <v>9512</v>
      </c>
      <c r="D1969" s="240" t="s">
        <v>418</v>
      </c>
      <c r="E1969" s="241" t="s">
        <v>9513</v>
      </c>
      <c r="F1969" s="242" t="s">
        <v>9514</v>
      </c>
      <c r="G1969" s="243" t="s">
        <v>4084</v>
      </c>
      <c r="H1969" s="244">
        <v>1</v>
      </c>
      <c r="I1969" s="245"/>
      <c r="J1969" s="246">
        <f>ROUND(I1969*H1969,2)</f>
        <v>0</v>
      </c>
      <c r="K1969" s="242" t="s">
        <v>21</v>
      </c>
      <c r="L1969" s="73"/>
      <c r="M1969" s="247" t="s">
        <v>21</v>
      </c>
      <c r="N1969" s="248" t="s">
        <v>47</v>
      </c>
      <c r="O1969" s="48"/>
      <c r="P1969" s="249">
        <f>O1969*H1969</f>
        <v>0</v>
      </c>
      <c r="Q1969" s="249">
        <v>0</v>
      </c>
      <c r="R1969" s="249">
        <f>Q1969*H1969</f>
        <v>0</v>
      </c>
      <c r="S1969" s="249">
        <v>0</v>
      </c>
      <c r="T1969" s="250">
        <f>S1969*H1969</f>
        <v>0</v>
      </c>
      <c r="AR1969" s="25" t="s">
        <v>690</v>
      </c>
      <c r="AT1969" s="25" t="s">
        <v>418</v>
      </c>
      <c r="AU1969" s="25" t="s">
        <v>86</v>
      </c>
      <c r="AY1969" s="25" t="s">
        <v>414</v>
      </c>
      <c r="BE1969" s="251">
        <f>IF(N1969="základní",J1969,0)</f>
        <v>0</v>
      </c>
      <c r="BF1969" s="251">
        <f>IF(N1969="snížená",J1969,0)</f>
        <v>0</v>
      </c>
      <c r="BG1969" s="251">
        <f>IF(N1969="zákl. přenesená",J1969,0)</f>
        <v>0</v>
      </c>
      <c r="BH1969" s="251">
        <f>IF(N1969="sníž. přenesená",J1969,0)</f>
        <v>0</v>
      </c>
      <c r="BI1969" s="251">
        <f>IF(N1969="nulová",J1969,0)</f>
        <v>0</v>
      </c>
      <c r="BJ1969" s="25" t="s">
        <v>83</v>
      </c>
      <c r="BK1969" s="251">
        <f>ROUND(I1969*H1969,2)</f>
        <v>0</v>
      </c>
      <c r="BL1969" s="25" t="s">
        <v>690</v>
      </c>
      <c r="BM1969" s="25" t="s">
        <v>9515</v>
      </c>
    </row>
    <row r="1970" s="12" customFormat="1">
      <c r="B1970" s="255"/>
      <c r="C1970" s="256"/>
      <c r="D1970" s="252" t="s">
        <v>428</v>
      </c>
      <c r="E1970" s="257" t="s">
        <v>21</v>
      </c>
      <c r="F1970" s="258" t="s">
        <v>9385</v>
      </c>
      <c r="G1970" s="256"/>
      <c r="H1970" s="257" t="s">
        <v>21</v>
      </c>
      <c r="I1970" s="259"/>
      <c r="J1970" s="256"/>
      <c r="K1970" s="256"/>
      <c r="L1970" s="260"/>
      <c r="M1970" s="261"/>
      <c r="N1970" s="262"/>
      <c r="O1970" s="262"/>
      <c r="P1970" s="262"/>
      <c r="Q1970" s="262"/>
      <c r="R1970" s="262"/>
      <c r="S1970" s="262"/>
      <c r="T1970" s="263"/>
      <c r="AT1970" s="264" t="s">
        <v>428</v>
      </c>
      <c r="AU1970" s="264" t="s">
        <v>86</v>
      </c>
      <c r="AV1970" s="12" t="s">
        <v>83</v>
      </c>
      <c r="AW1970" s="12" t="s">
        <v>39</v>
      </c>
      <c r="AX1970" s="12" t="s">
        <v>76</v>
      </c>
      <c r="AY1970" s="264" t="s">
        <v>414</v>
      </c>
    </row>
    <row r="1971" s="13" customFormat="1">
      <c r="B1971" s="265"/>
      <c r="C1971" s="266"/>
      <c r="D1971" s="252" t="s">
        <v>428</v>
      </c>
      <c r="E1971" s="267" t="s">
        <v>21</v>
      </c>
      <c r="F1971" s="268" t="s">
        <v>83</v>
      </c>
      <c r="G1971" s="266"/>
      <c r="H1971" s="269">
        <v>1</v>
      </c>
      <c r="I1971" s="270"/>
      <c r="J1971" s="266"/>
      <c r="K1971" s="266"/>
      <c r="L1971" s="271"/>
      <c r="M1971" s="272"/>
      <c r="N1971" s="273"/>
      <c r="O1971" s="273"/>
      <c r="P1971" s="273"/>
      <c r="Q1971" s="273"/>
      <c r="R1971" s="273"/>
      <c r="S1971" s="273"/>
      <c r="T1971" s="274"/>
      <c r="AT1971" s="275" t="s">
        <v>428</v>
      </c>
      <c r="AU1971" s="275" t="s">
        <v>86</v>
      </c>
      <c r="AV1971" s="13" t="s">
        <v>86</v>
      </c>
      <c r="AW1971" s="13" t="s">
        <v>39</v>
      </c>
      <c r="AX1971" s="13" t="s">
        <v>76</v>
      </c>
      <c r="AY1971" s="275" t="s">
        <v>414</v>
      </c>
    </row>
    <row r="1972" s="15" customFormat="1">
      <c r="B1972" s="287"/>
      <c r="C1972" s="288"/>
      <c r="D1972" s="252" t="s">
        <v>428</v>
      </c>
      <c r="E1972" s="289" t="s">
        <v>21</v>
      </c>
      <c r="F1972" s="290" t="s">
        <v>235</v>
      </c>
      <c r="G1972" s="288"/>
      <c r="H1972" s="291">
        <v>1</v>
      </c>
      <c r="I1972" s="292"/>
      <c r="J1972" s="288"/>
      <c r="K1972" s="288"/>
      <c r="L1972" s="293"/>
      <c r="M1972" s="294"/>
      <c r="N1972" s="295"/>
      <c r="O1972" s="295"/>
      <c r="P1972" s="295"/>
      <c r="Q1972" s="295"/>
      <c r="R1972" s="295"/>
      <c r="S1972" s="295"/>
      <c r="T1972" s="296"/>
      <c r="AT1972" s="297" t="s">
        <v>428</v>
      </c>
      <c r="AU1972" s="297" t="s">
        <v>86</v>
      </c>
      <c r="AV1972" s="15" t="s">
        <v>422</v>
      </c>
      <c r="AW1972" s="15" t="s">
        <v>39</v>
      </c>
      <c r="AX1972" s="15" t="s">
        <v>83</v>
      </c>
      <c r="AY1972" s="297" t="s">
        <v>414</v>
      </c>
    </row>
    <row r="1973" s="1" customFormat="1" ht="16.5" customHeight="1">
      <c r="B1973" s="47"/>
      <c r="C1973" s="240" t="s">
        <v>9516</v>
      </c>
      <c r="D1973" s="240" t="s">
        <v>418</v>
      </c>
      <c r="E1973" s="241" t="s">
        <v>9517</v>
      </c>
      <c r="F1973" s="242" t="s">
        <v>9518</v>
      </c>
      <c r="G1973" s="243" t="s">
        <v>4084</v>
      </c>
      <c r="H1973" s="244">
        <v>4</v>
      </c>
      <c r="I1973" s="245"/>
      <c r="J1973" s="246">
        <f>ROUND(I1973*H1973,2)</f>
        <v>0</v>
      </c>
      <c r="K1973" s="242" t="s">
        <v>21</v>
      </c>
      <c r="L1973" s="73"/>
      <c r="M1973" s="247" t="s">
        <v>21</v>
      </c>
      <c r="N1973" s="248" t="s">
        <v>47</v>
      </c>
      <c r="O1973" s="48"/>
      <c r="P1973" s="249">
        <f>O1973*H1973</f>
        <v>0</v>
      </c>
      <c r="Q1973" s="249">
        <v>0</v>
      </c>
      <c r="R1973" s="249">
        <f>Q1973*H1973</f>
        <v>0</v>
      </c>
      <c r="S1973" s="249">
        <v>0</v>
      </c>
      <c r="T1973" s="250">
        <f>S1973*H1973</f>
        <v>0</v>
      </c>
      <c r="AR1973" s="25" t="s">
        <v>690</v>
      </c>
      <c r="AT1973" s="25" t="s">
        <v>418</v>
      </c>
      <c r="AU1973" s="25" t="s">
        <v>86</v>
      </c>
      <c r="AY1973" s="25" t="s">
        <v>414</v>
      </c>
      <c r="BE1973" s="251">
        <f>IF(N1973="základní",J1973,0)</f>
        <v>0</v>
      </c>
      <c r="BF1973" s="251">
        <f>IF(N1973="snížená",J1973,0)</f>
        <v>0</v>
      </c>
      <c r="BG1973" s="251">
        <f>IF(N1973="zákl. přenesená",J1973,0)</f>
        <v>0</v>
      </c>
      <c r="BH1973" s="251">
        <f>IF(N1973="sníž. přenesená",J1973,0)</f>
        <v>0</v>
      </c>
      <c r="BI1973" s="251">
        <f>IF(N1973="nulová",J1973,0)</f>
        <v>0</v>
      </c>
      <c r="BJ1973" s="25" t="s">
        <v>83</v>
      </c>
      <c r="BK1973" s="251">
        <f>ROUND(I1973*H1973,2)</f>
        <v>0</v>
      </c>
      <c r="BL1973" s="25" t="s">
        <v>690</v>
      </c>
      <c r="BM1973" s="25" t="s">
        <v>9519</v>
      </c>
    </row>
    <row r="1974" s="1" customFormat="1" ht="16.5" customHeight="1">
      <c r="B1974" s="47"/>
      <c r="C1974" s="240" t="s">
        <v>9520</v>
      </c>
      <c r="D1974" s="240" t="s">
        <v>418</v>
      </c>
      <c r="E1974" s="241" t="s">
        <v>9521</v>
      </c>
      <c r="F1974" s="242" t="s">
        <v>9411</v>
      </c>
      <c r="G1974" s="243" t="s">
        <v>4084</v>
      </c>
      <c r="H1974" s="244">
        <v>12</v>
      </c>
      <c r="I1974" s="245"/>
      <c r="J1974" s="246">
        <f>ROUND(I1974*H1974,2)</f>
        <v>0</v>
      </c>
      <c r="K1974" s="242" t="s">
        <v>21</v>
      </c>
      <c r="L1974" s="73"/>
      <c r="M1974" s="247" t="s">
        <v>21</v>
      </c>
      <c r="N1974" s="248" t="s">
        <v>47</v>
      </c>
      <c r="O1974" s="48"/>
      <c r="P1974" s="249">
        <f>O1974*H1974</f>
        <v>0</v>
      </c>
      <c r="Q1974" s="249">
        <v>0</v>
      </c>
      <c r="R1974" s="249">
        <f>Q1974*H1974</f>
        <v>0</v>
      </c>
      <c r="S1974" s="249">
        <v>0</v>
      </c>
      <c r="T1974" s="250">
        <f>S1974*H1974</f>
        <v>0</v>
      </c>
      <c r="AR1974" s="25" t="s">
        <v>690</v>
      </c>
      <c r="AT1974" s="25" t="s">
        <v>418</v>
      </c>
      <c r="AU1974" s="25" t="s">
        <v>86</v>
      </c>
      <c r="AY1974" s="25" t="s">
        <v>414</v>
      </c>
      <c r="BE1974" s="251">
        <f>IF(N1974="základní",J1974,0)</f>
        <v>0</v>
      </c>
      <c r="BF1974" s="251">
        <f>IF(N1974="snížená",J1974,0)</f>
        <v>0</v>
      </c>
      <c r="BG1974" s="251">
        <f>IF(N1974="zákl. přenesená",J1974,0)</f>
        <v>0</v>
      </c>
      <c r="BH1974" s="251">
        <f>IF(N1974="sníž. přenesená",J1974,0)</f>
        <v>0</v>
      </c>
      <c r="BI1974" s="251">
        <f>IF(N1974="nulová",J1974,0)</f>
        <v>0</v>
      </c>
      <c r="BJ1974" s="25" t="s">
        <v>83</v>
      </c>
      <c r="BK1974" s="251">
        <f>ROUND(I1974*H1974,2)</f>
        <v>0</v>
      </c>
      <c r="BL1974" s="25" t="s">
        <v>690</v>
      </c>
      <c r="BM1974" s="25" t="s">
        <v>9522</v>
      </c>
    </row>
    <row r="1975" s="12" customFormat="1">
      <c r="B1975" s="255"/>
      <c r="C1975" s="256"/>
      <c r="D1975" s="252" t="s">
        <v>428</v>
      </c>
      <c r="E1975" s="257" t="s">
        <v>21</v>
      </c>
      <c r="F1975" s="258" t="s">
        <v>9385</v>
      </c>
      <c r="G1975" s="256"/>
      <c r="H1975" s="257" t="s">
        <v>21</v>
      </c>
      <c r="I1975" s="259"/>
      <c r="J1975" s="256"/>
      <c r="K1975" s="256"/>
      <c r="L1975" s="260"/>
      <c r="M1975" s="261"/>
      <c r="N1975" s="262"/>
      <c r="O1975" s="262"/>
      <c r="P1975" s="262"/>
      <c r="Q1975" s="262"/>
      <c r="R1975" s="262"/>
      <c r="S1975" s="262"/>
      <c r="T1975" s="263"/>
      <c r="AT1975" s="264" t="s">
        <v>428</v>
      </c>
      <c r="AU1975" s="264" t="s">
        <v>86</v>
      </c>
      <c r="AV1975" s="12" t="s">
        <v>83</v>
      </c>
      <c r="AW1975" s="12" t="s">
        <v>39</v>
      </c>
      <c r="AX1975" s="12" t="s">
        <v>76</v>
      </c>
      <c r="AY1975" s="264" t="s">
        <v>414</v>
      </c>
    </row>
    <row r="1976" s="13" customFormat="1">
      <c r="B1976" s="265"/>
      <c r="C1976" s="266"/>
      <c r="D1976" s="252" t="s">
        <v>428</v>
      </c>
      <c r="E1976" s="267" t="s">
        <v>21</v>
      </c>
      <c r="F1976" s="268" t="s">
        <v>659</v>
      </c>
      <c r="G1976" s="266"/>
      <c r="H1976" s="269">
        <v>12</v>
      </c>
      <c r="I1976" s="270"/>
      <c r="J1976" s="266"/>
      <c r="K1976" s="266"/>
      <c r="L1976" s="271"/>
      <c r="M1976" s="272"/>
      <c r="N1976" s="273"/>
      <c r="O1976" s="273"/>
      <c r="P1976" s="273"/>
      <c r="Q1976" s="273"/>
      <c r="R1976" s="273"/>
      <c r="S1976" s="273"/>
      <c r="T1976" s="274"/>
      <c r="AT1976" s="275" t="s">
        <v>428</v>
      </c>
      <c r="AU1976" s="275" t="s">
        <v>86</v>
      </c>
      <c r="AV1976" s="13" t="s">
        <v>86</v>
      </c>
      <c r="AW1976" s="13" t="s">
        <v>39</v>
      </c>
      <c r="AX1976" s="13" t="s">
        <v>76</v>
      </c>
      <c r="AY1976" s="275" t="s">
        <v>414</v>
      </c>
    </row>
    <row r="1977" s="15" customFormat="1">
      <c r="B1977" s="287"/>
      <c r="C1977" s="288"/>
      <c r="D1977" s="252" t="s">
        <v>428</v>
      </c>
      <c r="E1977" s="289" t="s">
        <v>21</v>
      </c>
      <c r="F1977" s="290" t="s">
        <v>235</v>
      </c>
      <c r="G1977" s="288"/>
      <c r="H1977" s="291">
        <v>12</v>
      </c>
      <c r="I1977" s="292"/>
      <c r="J1977" s="288"/>
      <c r="K1977" s="288"/>
      <c r="L1977" s="293"/>
      <c r="M1977" s="294"/>
      <c r="N1977" s="295"/>
      <c r="O1977" s="295"/>
      <c r="P1977" s="295"/>
      <c r="Q1977" s="295"/>
      <c r="R1977" s="295"/>
      <c r="S1977" s="295"/>
      <c r="T1977" s="296"/>
      <c r="AT1977" s="297" t="s">
        <v>428</v>
      </c>
      <c r="AU1977" s="297" t="s">
        <v>86</v>
      </c>
      <c r="AV1977" s="15" t="s">
        <v>422</v>
      </c>
      <c r="AW1977" s="15" t="s">
        <v>39</v>
      </c>
      <c r="AX1977" s="15" t="s">
        <v>83</v>
      </c>
      <c r="AY1977" s="297" t="s">
        <v>414</v>
      </c>
    </row>
    <row r="1978" s="1" customFormat="1" ht="38.25" customHeight="1">
      <c r="B1978" s="47"/>
      <c r="C1978" s="240" t="s">
        <v>9523</v>
      </c>
      <c r="D1978" s="240" t="s">
        <v>418</v>
      </c>
      <c r="E1978" s="241" t="s">
        <v>9524</v>
      </c>
      <c r="F1978" s="242" t="s">
        <v>9525</v>
      </c>
      <c r="G1978" s="243" t="s">
        <v>4084</v>
      </c>
      <c r="H1978" s="244">
        <v>2</v>
      </c>
      <c r="I1978" s="245"/>
      <c r="J1978" s="246">
        <f>ROUND(I1978*H1978,2)</f>
        <v>0</v>
      </c>
      <c r="K1978" s="242" t="s">
        <v>21</v>
      </c>
      <c r="L1978" s="73"/>
      <c r="M1978" s="247" t="s">
        <v>21</v>
      </c>
      <c r="N1978" s="248" t="s">
        <v>47</v>
      </c>
      <c r="O1978" s="48"/>
      <c r="P1978" s="249">
        <f>O1978*H1978</f>
        <v>0</v>
      </c>
      <c r="Q1978" s="249">
        <v>0</v>
      </c>
      <c r="R1978" s="249">
        <f>Q1978*H1978</f>
        <v>0</v>
      </c>
      <c r="S1978" s="249">
        <v>0</v>
      </c>
      <c r="T1978" s="250">
        <f>S1978*H1978</f>
        <v>0</v>
      </c>
      <c r="AR1978" s="25" t="s">
        <v>690</v>
      </c>
      <c r="AT1978" s="25" t="s">
        <v>418</v>
      </c>
      <c r="AU1978" s="25" t="s">
        <v>86</v>
      </c>
      <c r="AY1978" s="25" t="s">
        <v>414</v>
      </c>
      <c r="BE1978" s="251">
        <f>IF(N1978="základní",J1978,0)</f>
        <v>0</v>
      </c>
      <c r="BF1978" s="251">
        <f>IF(N1978="snížená",J1978,0)</f>
        <v>0</v>
      </c>
      <c r="BG1978" s="251">
        <f>IF(N1978="zákl. přenesená",J1978,0)</f>
        <v>0</v>
      </c>
      <c r="BH1978" s="251">
        <f>IF(N1978="sníž. přenesená",J1978,0)</f>
        <v>0</v>
      </c>
      <c r="BI1978" s="251">
        <f>IF(N1978="nulová",J1978,0)</f>
        <v>0</v>
      </c>
      <c r="BJ1978" s="25" t="s">
        <v>83</v>
      </c>
      <c r="BK1978" s="251">
        <f>ROUND(I1978*H1978,2)</f>
        <v>0</v>
      </c>
      <c r="BL1978" s="25" t="s">
        <v>690</v>
      </c>
      <c r="BM1978" s="25" t="s">
        <v>9526</v>
      </c>
    </row>
    <row r="1979" s="1" customFormat="1" ht="38.25" customHeight="1">
      <c r="B1979" s="47"/>
      <c r="C1979" s="240" t="s">
        <v>9527</v>
      </c>
      <c r="D1979" s="240" t="s">
        <v>418</v>
      </c>
      <c r="E1979" s="241" t="s">
        <v>9528</v>
      </c>
      <c r="F1979" s="242" t="s">
        <v>9529</v>
      </c>
      <c r="G1979" s="243" t="s">
        <v>4084</v>
      </c>
      <c r="H1979" s="244">
        <v>6</v>
      </c>
      <c r="I1979" s="245"/>
      <c r="J1979" s="246">
        <f>ROUND(I1979*H1979,2)</f>
        <v>0</v>
      </c>
      <c r="K1979" s="242" t="s">
        <v>21</v>
      </c>
      <c r="L1979" s="73"/>
      <c r="M1979" s="247" t="s">
        <v>21</v>
      </c>
      <c r="N1979" s="248" t="s">
        <v>47</v>
      </c>
      <c r="O1979" s="48"/>
      <c r="P1979" s="249">
        <f>O1979*H1979</f>
        <v>0</v>
      </c>
      <c r="Q1979" s="249">
        <v>0</v>
      </c>
      <c r="R1979" s="249">
        <f>Q1979*H1979</f>
        <v>0</v>
      </c>
      <c r="S1979" s="249">
        <v>0</v>
      </c>
      <c r="T1979" s="250">
        <f>S1979*H1979</f>
        <v>0</v>
      </c>
      <c r="AR1979" s="25" t="s">
        <v>690</v>
      </c>
      <c r="AT1979" s="25" t="s">
        <v>418</v>
      </c>
      <c r="AU1979" s="25" t="s">
        <v>86</v>
      </c>
      <c r="AY1979" s="25" t="s">
        <v>414</v>
      </c>
      <c r="BE1979" s="251">
        <f>IF(N1979="základní",J1979,0)</f>
        <v>0</v>
      </c>
      <c r="BF1979" s="251">
        <f>IF(N1979="snížená",J1979,0)</f>
        <v>0</v>
      </c>
      <c r="BG1979" s="251">
        <f>IF(N1979="zákl. přenesená",J1979,0)</f>
        <v>0</v>
      </c>
      <c r="BH1979" s="251">
        <f>IF(N1979="sníž. přenesená",J1979,0)</f>
        <v>0</v>
      </c>
      <c r="BI1979" s="251">
        <f>IF(N1979="nulová",J1979,0)</f>
        <v>0</v>
      </c>
      <c r="BJ1979" s="25" t="s">
        <v>83</v>
      </c>
      <c r="BK1979" s="251">
        <f>ROUND(I1979*H1979,2)</f>
        <v>0</v>
      </c>
      <c r="BL1979" s="25" t="s">
        <v>690</v>
      </c>
      <c r="BM1979" s="25" t="s">
        <v>9530</v>
      </c>
    </row>
    <row r="1980" s="12" customFormat="1">
      <c r="B1980" s="255"/>
      <c r="C1980" s="256"/>
      <c r="D1980" s="252" t="s">
        <v>428</v>
      </c>
      <c r="E1980" s="257" t="s">
        <v>21</v>
      </c>
      <c r="F1980" s="258" t="s">
        <v>9385</v>
      </c>
      <c r="G1980" s="256"/>
      <c r="H1980" s="257" t="s">
        <v>21</v>
      </c>
      <c r="I1980" s="259"/>
      <c r="J1980" s="256"/>
      <c r="K1980" s="256"/>
      <c r="L1980" s="260"/>
      <c r="M1980" s="261"/>
      <c r="N1980" s="262"/>
      <c r="O1980" s="262"/>
      <c r="P1980" s="262"/>
      <c r="Q1980" s="262"/>
      <c r="R1980" s="262"/>
      <c r="S1980" s="262"/>
      <c r="T1980" s="263"/>
      <c r="AT1980" s="264" t="s">
        <v>428</v>
      </c>
      <c r="AU1980" s="264" t="s">
        <v>86</v>
      </c>
      <c r="AV1980" s="12" t="s">
        <v>83</v>
      </c>
      <c r="AW1980" s="12" t="s">
        <v>39</v>
      </c>
      <c r="AX1980" s="12" t="s">
        <v>76</v>
      </c>
      <c r="AY1980" s="264" t="s">
        <v>414</v>
      </c>
    </row>
    <row r="1981" s="13" customFormat="1">
      <c r="B1981" s="265"/>
      <c r="C1981" s="266"/>
      <c r="D1981" s="252" t="s">
        <v>428</v>
      </c>
      <c r="E1981" s="267" t="s">
        <v>21</v>
      </c>
      <c r="F1981" s="268" t="s">
        <v>509</v>
      </c>
      <c r="G1981" s="266"/>
      <c r="H1981" s="269">
        <v>6</v>
      </c>
      <c r="I1981" s="270"/>
      <c r="J1981" s="266"/>
      <c r="K1981" s="266"/>
      <c r="L1981" s="271"/>
      <c r="M1981" s="272"/>
      <c r="N1981" s="273"/>
      <c r="O1981" s="273"/>
      <c r="P1981" s="273"/>
      <c r="Q1981" s="273"/>
      <c r="R1981" s="273"/>
      <c r="S1981" s="273"/>
      <c r="T1981" s="274"/>
      <c r="AT1981" s="275" t="s">
        <v>428</v>
      </c>
      <c r="AU1981" s="275" t="s">
        <v>86</v>
      </c>
      <c r="AV1981" s="13" t="s">
        <v>86</v>
      </c>
      <c r="AW1981" s="13" t="s">
        <v>39</v>
      </c>
      <c r="AX1981" s="13" t="s">
        <v>76</v>
      </c>
      <c r="AY1981" s="275" t="s">
        <v>414</v>
      </c>
    </row>
    <row r="1982" s="15" customFormat="1">
      <c r="B1982" s="287"/>
      <c r="C1982" s="288"/>
      <c r="D1982" s="252" t="s">
        <v>428</v>
      </c>
      <c r="E1982" s="289" t="s">
        <v>21</v>
      </c>
      <c r="F1982" s="290" t="s">
        <v>235</v>
      </c>
      <c r="G1982" s="288"/>
      <c r="H1982" s="291">
        <v>6</v>
      </c>
      <c r="I1982" s="292"/>
      <c r="J1982" s="288"/>
      <c r="K1982" s="288"/>
      <c r="L1982" s="293"/>
      <c r="M1982" s="294"/>
      <c r="N1982" s="295"/>
      <c r="O1982" s="295"/>
      <c r="P1982" s="295"/>
      <c r="Q1982" s="295"/>
      <c r="R1982" s="295"/>
      <c r="S1982" s="295"/>
      <c r="T1982" s="296"/>
      <c r="AT1982" s="297" t="s">
        <v>428</v>
      </c>
      <c r="AU1982" s="297" t="s">
        <v>86</v>
      </c>
      <c r="AV1982" s="15" t="s">
        <v>422</v>
      </c>
      <c r="AW1982" s="15" t="s">
        <v>39</v>
      </c>
      <c r="AX1982" s="15" t="s">
        <v>83</v>
      </c>
      <c r="AY1982" s="297" t="s">
        <v>414</v>
      </c>
    </row>
    <row r="1983" s="1" customFormat="1" ht="16.5" customHeight="1">
      <c r="B1983" s="47"/>
      <c r="C1983" s="240" t="s">
        <v>9531</v>
      </c>
      <c r="D1983" s="240" t="s">
        <v>418</v>
      </c>
      <c r="E1983" s="241" t="s">
        <v>9532</v>
      </c>
      <c r="F1983" s="242" t="s">
        <v>9533</v>
      </c>
      <c r="G1983" s="243" t="s">
        <v>4084</v>
      </c>
      <c r="H1983" s="244">
        <v>650</v>
      </c>
      <c r="I1983" s="245"/>
      <c r="J1983" s="246">
        <f>ROUND(I1983*H1983,2)</f>
        <v>0</v>
      </c>
      <c r="K1983" s="242" t="s">
        <v>21</v>
      </c>
      <c r="L1983" s="73"/>
      <c r="M1983" s="247" t="s">
        <v>21</v>
      </c>
      <c r="N1983" s="248" t="s">
        <v>47</v>
      </c>
      <c r="O1983" s="48"/>
      <c r="P1983" s="249">
        <f>O1983*H1983</f>
        <v>0</v>
      </c>
      <c r="Q1983" s="249">
        <v>0</v>
      </c>
      <c r="R1983" s="249">
        <f>Q1983*H1983</f>
        <v>0</v>
      </c>
      <c r="S1983" s="249">
        <v>0</v>
      </c>
      <c r="T1983" s="250">
        <f>S1983*H1983</f>
        <v>0</v>
      </c>
      <c r="AR1983" s="25" t="s">
        <v>690</v>
      </c>
      <c r="AT1983" s="25" t="s">
        <v>418</v>
      </c>
      <c r="AU1983" s="25" t="s">
        <v>86</v>
      </c>
      <c r="AY1983" s="25" t="s">
        <v>414</v>
      </c>
      <c r="BE1983" s="251">
        <f>IF(N1983="základní",J1983,0)</f>
        <v>0</v>
      </c>
      <c r="BF1983" s="251">
        <f>IF(N1983="snížená",J1983,0)</f>
        <v>0</v>
      </c>
      <c r="BG1983" s="251">
        <f>IF(N1983="zákl. přenesená",J1983,0)</f>
        <v>0</v>
      </c>
      <c r="BH1983" s="251">
        <f>IF(N1983="sníž. přenesená",J1983,0)</f>
        <v>0</v>
      </c>
      <c r="BI1983" s="251">
        <f>IF(N1983="nulová",J1983,0)</f>
        <v>0</v>
      </c>
      <c r="BJ1983" s="25" t="s">
        <v>83</v>
      </c>
      <c r="BK1983" s="251">
        <f>ROUND(I1983*H1983,2)</f>
        <v>0</v>
      </c>
      <c r="BL1983" s="25" t="s">
        <v>690</v>
      </c>
      <c r="BM1983" s="25" t="s">
        <v>9534</v>
      </c>
    </row>
    <row r="1984" s="1" customFormat="1" ht="16.5" customHeight="1">
      <c r="B1984" s="47"/>
      <c r="C1984" s="240" t="s">
        <v>9535</v>
      </c>
      <c r="D1984" s="240" t="s">
        <v>418</v>
      </c>
      <c r="E1984" s="241" t="s">
        <v>9536</v>
      </c>
      <c r="F1984" s="242" t="s">
        <v>9537</v>
      </c>
      <c r="G1984" s="243" t="s">
        <v>4084</v>
      </c>
      <c r="H1984" s="244">
        <v>700</v>
      </c>
      <c r="I1984" s="245"/>
      <c r="J1984" s="246">
        <f>ROUND(I1984*H1984,2)</f>
        <v>0</v>
      </c>
      <c r="K1984" s="242" t="s">
        <v>21</v>
      </c>
      <c r="L1984" s="73"/>
      <c r="M1984" s="247" t="s">
        <v>21</v>
      </c>
      <c r="N1984" s="248" t="s">
        <v>47</v>
      </c>
      <c r="O1984" s="48"/>
      <c r="P1984" s="249">
        <f>O1984*H1984</f>
        <v>0</v>
      </c>
      <c r="Q1984" s="249">
        <v>0</v>
      </c>
      <c r="R1984" s="249">
        <f>Q1984*H1984</f>
        <v>0</v>
      </c>
      <c r="S1984" s="249">
        <v>0</v>
      </c>
      <c r="T1984" s="250">
        <f>S1984*H1984</f>
        <v>0</v>
      </c>
      <c r="AR1984" s="25" t="s">
        <v>690</v>
      </c>
      <c r="AT1984" s="25" t="s">
        <v>418</v>
      </c>
      <c r="AU1984" s="25" t="s">
        <v>86</v>
      </c>
      <c r="AY1984" s="25" t="s">
        <v>414</v>
      </c>
      <c r="BE1984" s="251">
        <f>IF(N1984="základní",J1984,0)</f>
        <v>0</v>
      </c>
      <c r="BF1984" s="251">
        <f>IF(N1984="snížená",J1984,0)</f>
        <v>0</v>
      </c>
      <c r="BG1984" s="251">
        <f>IF(N1984="zákl. přenesená",J1984,0)</f>
        <v>0</v>
      </c>
      <c r="BH1984" s="251">
        <f>IF(N1984="sníž. přenesená",J1984,0)</f>
        <v>0</v>
      </c>
      <c r="BI1984" s="251">
        <f>IF(N1984="nulová",J1984,0)</f>
        <v>0</v>
      </c>
      <c r="BJ1984" s="25" t="s">
        <v>83</v>
      </c>
      <c r="BK1984" s="251">
        <f>ROUND(I1984*H1984,2)</f>
        <v>0</v>
      </c>
      <c r="BL1984" s="25" t="s">
        <v>690</v>
      </c>
      <c r="BM1984" s="25" t="s">
        <v>9538</v>
      </c>
    </row>
    <row r="1985" s="12" customFormat="1">
      <c r="B1985" s="255"/>
      <c r="C1985" s="256"/>
      <c r="D1985" s="252" t="s">
        <v>428</v>
      </c>
      <c r="E1985" s="257" t="s">
        <v>21</v>
      </c>
      <c r="F1985" s="258" t="s">
        <v>9385</v>
      </c>
      <c r="G1985" s="256"/>
      <c r="H1985" s="257" t="s">
        <v>21</v>
      </c>
      <c r="I1985" s="259"/>
      <c r="J1985" s="256"/>
      <c r="K1985" s="256"/>
      <c r="L1985" s="260"/>
      <c r="M1985" s="261"/>
      <c r="N1985" s="262"/>
      <c r="O1985" s="262"/>
      <c r="P1985" s="262"/>
      <c r="Q1985" s="262"/>
      <c r="R1985" s="262"/>
      <c r="S1985" s="262"/>
      <c r="T1985" s="263"/>
      <c r="AT1985" s="264" t="s">
        <v>428</v>
      </c>
      <c r="AU1985" s="264" t="s">
        <v>86</v>
      </c>
      <c r="AV1985" s="12" t="s">
        <v>83</v>
      </c>
      <c r="AW1985" s="12" t="s">
        <v>39</v>
      </c>
      <c r="AX1985" s="12" t="s">
        <v>76</v>
      </c>
      <c r="AY1985" s="264" t="s">
        <v>414</v>
      </c>
    </row>
    <row r="1986" s="13" customFormat="1">
      <c r="B1986" s="265"/>
      <c r="C1986" s="266"/>
      <c r="D1986" s="252" t="s">
        <v>428</v>
      </c>
      <c r="E1986" s="267" t="s">
        <v>21</v>
      </c>
      <c r="F1986" s="268" t="s">
        <v>8931</v>
      </c>
      <c r="G1986" s="266"/>
      <c r="H1986" s="269">
        <v>700</v>
      </c>
      <c r="I1986" s="270"/>
      <c r="J1986" s="266"/>
      <c r="K1986" s="266"/>
      <c r="L1986" s="271"/>
      <c r="M1986" s="272"/>
      <c r="N1986" s="273"/>
      <c r="O1986" s="273"/>
      <c r="P1986" s="273"/>
      <c r="Q1986" s="273"/>
      <c r="R1986" s="273"/>
      <c r="S1986" s="273"/>
      <c r="T1986" s="274"/>
      <c r="AT1986" s="275" t="s">
        <v>428</v>
      </c>
      <c r="AU1986" s="275" t="s">
        <v>86</v>
      </c>
      <c r="AV1986" s="13" t="s">
        <v>86</v>
      </c>
      <c r="AW1986" s="13" t="s">
        <v>39</v>
      </c>
      <c r="AX1986" s="13" t="s">
        <v>76</v>
      </c>
      <c r="AY1986" s="275" t="s">
        <v>414</v>
      </c>
    </row>
    <row r="1987" s="15" customFormat="1">
      <c r="B1987" s="287"/>
      <c r="C1987" s="288"/>
      <c r="D1987" s="252" t="s">
        <v>428</v>
      </c>
      <c r="E1987" s="289" t="s">
        <v>21</v>
      </c>
      <c r="F1987" s="290" t="s">
        <v>235</v>
      </c>
      <c r="G1987" s="288"/>
      <c r="H1987" s="291">
        <v>700</v>
      </c>
      <c r="I1987" s="292"/>
      <c r="J1987" s="288"/>
      <c r="K1987" s="288"/>
      <c r="L1987" s="293"/>
      <c r="M1987" s="294"/>
      <c r="N1987" s="295"/>
      <c r="O1987" s="295"/>
      <c r="P1987" s="295"/>
      <c r="Q1987" s="295"/>
      <c r="R1987" s="295"/>
      <c r="S1987" s="295"/>
      <c r="T1987" s="296"/>
      <c r="AT1987" s="297" t="s">
        <v>428</v>
      </c>
      <c r="AU1987" s="297" t="s">
        <v>86</v>
      </c>
      <c r="AV1987" s="15" t="s">
        <v>422</v>
      </c>
      <c r="AW1987" s="15" t="s">
        <v>39</v>
      </c>
      <c r="AX1987" s="15" t="s">
        <v>83</v>
      </c>
      <c r="AY1987" s="297" t="s">
        <v>414</v>
      </c>
    </row>
    <row r="1988" s="1" customFormat="1" ht="16.5" customHeight="1">
      <c r="B1988" s="47"/>
      <c r="C1988" s="240" t="s">
        <v>9539</v>
      </c>
      <c r="D1988" s="240" t="s">
        <v>418</v>
      </c>
      <c r="E1988" s="241" t="s">
        <v>9540</v>
      </c>
      <c r="F1988" s="242" t="s">
        <v>9541</v>
      </c>
      <c r="G1988" s="243" t="s">
        <v>4084</v>
      </c>
      <c r="H1988" s="244">
        <v>12</v>
      </c>
      <c r="I1988" s="245"/>
      <c r="J1988" s="246">
        <f>ROUND(I1988*H1988,2)</f>
        <v>0</v>
      </c>
      <c r="K1988" s="242" t="s">
        <v>21</v>
      </c>
      <c r="L1988" s="73"/>
      <c r="M1988" s="247" t="s">
        <v>21</v>
      </c>
      <c r="N1988" s="248" t="s">
        <v>47</v>
      </c>
      <c r="O1988" s="48"/>
      <c r="P1988" s="249">
        <f>O1988*H1988</f>
        <v>0</v>
      </c>
      <c r="Q1988" s="249">
        <v>0</v>
      </c>
      <c r="R1988" s="249">
        <f>Q1988*H1988</f>
        <v>0</v>
      </c>
      <c r="S1988" s="249">
        <v>0</v>
      </c>
      <c r="T1988" s="250">
        <f>S1988*H1988</f>
        <v>0</v>
      </c>
      <c r="AR1988" s="25" t="s">
        <v>690</v>
      </c>
      <c r="AT1988" s="25" t="s">
        <v>418</v>
      </c>
      <c r="AU1988" s="25" t="s">
        <v>86</v>
      </c>
      <c r="AY1988" s="25" t="s">
        <v>414</v>
      </c>
      <c r="BE1988" s="251">
        <f>IF(N1988="základní",J1988,0)</f>
        <v>0</v>
      </c>
      <c r="BF1988" s="251">
        <f>IF(N1988="snížená",J1988,0)</f>
        <v>0</v>
      </c>
      <c r="BG1988" s="251">
        <f>IF(N1988="zákl. přenesená",J1988,0)</f>
        <v>0</v>
      </c>
      <c r="BH1988" s="251">
        <f>IF(N1988="sníž. přenesená",J1988,0)</f>
        <v>0</v>
      </c>
      <c r="BI1988" s="251">
        <f>IF(N1988="nulová",J1988,0)</f>
        <v>0</v>
      </c>
      <c r="BJ1988" s="25" t="s">
        <v>83</v>
      </c>
      <c r="BK1988" s="251">
        <f>ROUND(I1988*H1988,2)</f>
        <v>0</v>
      </c>
      <c r="BL1988" s="25" t="s">
        <v>690</v>
      </c>
      <c r="BM1988" s="25" t="s">
        <v>9542</v>
      </c>
    </row>
    <row r="1989" s="1" customFormat="1" ht="16.5" customHeight="1">
      <c r="B1989" s="47"/>
      <c r="C1989" s="240" t="s">
        <v>9543</v>
      </c>
      <c r="D1989" s="240" t="s">
        <v>418</v>
      </c>
      <c r="E1989" s="241" t="s">
        <v>9544</v>
      </c>
      <c r="F1989" s="242" t="s">
        <v>9545</v>
      </c>
      <c r="G1989" s="243" t="s">
        <v>4084</v>
      </c>
      <c r="H1989" s="244">
        <v>24</v>
      </c>
      <c r="I1989" s="245"/>
      <c r="J1989" s="246">
        <f>ROUND(I1989*H1989,2)</f>
        <v>0</v>
      </c>
      <c r="K1989" s="242" t="s">
        <v>21</v>
      </c>
      <c r="L1989" s="73"/>
      <c r="M1989" s="247" t="s">
        <v>21</v>
      </c>
      <c r="N1989" s="248" t="s">
        <v>47</v>
      </c>
      <c r="O1989" s="48"/>
      <c r="P1989" s="249">
        <f>O1989*H1989</f>
        <v>0</v>
      </c>
      <c r="Q1989" s="249">
        <v>0</v>
      </c>
      <c r="R1989" s="249">
        <f>Q1989*H1989</f>
        <v>0</v>
      </c>
      <c r="S1989" s="249">
        <v>0</v>
      </c>
      <c r="T1989" s="250">
        <f>S1989*H1989</f>
        <v>0</v>
      </c>
      <c r="AR1989" s="25" t="s">
        <v>690</v>
      </c>
      <c r="AT1989" s="25" t="s">
        <v>418</v>
      </c>
      <c r="AU1989" s="25" t="s">
        <v>86</v>
      </c>
      <c r="AY1989" s="25" t="s">
        <v>414</v>
      </c>
      <c r="BE1989" s="251">
        <f>IF(N1989="základní",J1989,0)</f>
        <v>0</v>
      </c>
      <c r="BF1989" s="251">
        <f>IF(N1989="snížená",J1989,0)</f>
        <v>0</v>
      </c>
      <c r="BG1989" s="251">
        <f>IF(N1989="zákl. přenesená",J1989,0)</f>
        <v>0</v>
      </c>
      <c r="BH1989" s="251">
        <f>IF(N1989="sníž. přenesená",J1989,0)</f>
        <v>0</v>
      </c>
      <c r="BI1989" s="251">
        <f>IF(N1989="nulová",J1989,0)</f>
        <v>0</v>
      </c>
      <c r="BJ1989" s="25" t="s">
        <v>83</v>
      </c>
      <c r="BK1989" s="251">
        <f>ROUND(I1989*H1989,2)</f>
        <v>0</v>
      </c>
      <c r="BL1989" s="25" t="s">
        <v>690</v>
      </c>
      <c r="BM1989" s="25" t="s">
        <v>9546</v>
      </c>
    </row>
    <row r="1990" s="12" customFormat="1">
      <c r="B1990" s="255"/>
      <c r="C1990" s="256"/>
      <c r="D1990" s="252" t="s">
        <v>428</v>
      </c>
      <c r="E1990" s="257" t="s">
        <v>21</v>
      </c>
      <c r="F1990" s="258" t="s">
        <v>9385</v>
      </c>
      <c r="G1990" s="256"/>
      <c r="H1990" s="257" t="s">
        <v>21</v>
      </c>
      <c r="I1990" s="259"/>
      <c r="J1990" s="256"/>
      <c r="K1990" s="256"/>
      <c r="L1990" s="260"/>
      <c r="M1990" s="261"/>
      <c r="N1990" s="262"/>
      <c r="O1990" s="262"/>
      <c r="P1990" s="262"/>
      <c r="Q1990" s="262"/>
      <c r="R1990" s="262"/>
      <c r="S1990" s="262"/>
      <c r="T1990" s="263"/>
      <c r="AT1990" s="264" t="s">
        <v>428</v>
      </c>
      <c r="AU1990" s="264" t="s">
        <v>86</v>
      </c>
      <c r="AV1990" s="12" t="s">
        <v>83</v>
      </c>
      <c r="AW1990" s="12" t="s">
        <v>39</v>
      </c>
      <c r="AX1990" s="12" t="s">
        <v>76</v>
      </c>
      <c r="AY1990" s="264" t="s">
        <v>414</v>
      </c>
    </row>
    <row r="1991" s="13" customFormat="1">
      <c r="B1991" s="265"/>
      <c r="C1991" s="266"/>
      <c r="D1991" s="252" t="s">
        <v>428</v>
      </c>
      <c r="E1991" s="267" t="s">
        <v>21</v>
      </c>
      <c r="F1991" s="268" t="s">
        <v>744</v>
      </c>
      <c r="G1991" s="266"/>
      <c r="H1991" s="269">
        <v>24</v>
      </c>
      <c r="I1991" s="270"/>
      <c r="J1991" s="266"/>
      <c r="K1991" s="266"/>
      <c r="L1991" s="271"/>
      <c r="M1991" s="272"/>
      <c r="N1991" s="273"/>
      <c r="O1991" s="273"/>
      <c r="P1991" s="273"/>
      <c r="Q1991" s="273"/>
      <c r="R1991" s="273"/>
      <c r="S1991" s="273"/>
      <c r="T1991" s="274"/>
      <c r="AT1991" s="275" t="s">
        <v>428</v>
      </c>
      <c r="AU1991" s="275" t="s">
        <v>86</v>
      </c>
      <c r="AV1991" s="13" t="s">
        <v>86</v>
      </c>
      <c r="AW1991" s="13" t="s">
        <v>39</v>
      </c>
      <c r="AX1991" s="13" t="s">
        <v>76</v>
      </c>
      <c r="AY1991" s="275" t="s">
        <v>414</v>
      </c>
    </row>
    <row r="1992" s="15" customFormat="1">
      <c r="B1992" s="287"/>
      <c r="C1992" s="288"/>
      <c r="D1992" s="252" t="s">
        <v>428</v>
      </c>
      <c r="E1992" s="289" t="s">
        <v>21</v>
      </c>
      <c r="F1992" s="290" t="s">
        <v>235</v>
      </c>
      <c r="G1992" s="288"/>
      <c r="H1992" s="291">
        <v>24</v>
      </c>
      <c r="I1992" s="292"/>
      <c r="J1992" s="288"/>
      <c r="K1992" s="288"/>
      <c r="L1992" s="293"/>
      <c r="M1992" s="294"/>
      <c r="N1992" s="295"/>
      <c r="O1992" s="295"/>
      <c r="P1992" s="295"/>
      <c r="Q1992" s="295"/>
      <c r="R1992" s="295"/>
      <c r="S1992" s="295"/>
      <c r="T1992" s="296"/>
      <c r="AT1992" s="297" t="s">
        <v>428</v>
      </c>
      <c r="AU1992" s="297" t="s">
        <v>86</v>
      </c>
      <c r="AV1992" s="15" t="s">
        <v>422</v>
      </c>
      <c r="AW1992" s="15" t="s">
        <v>39</v>
      </c>
      <c r="AX1992" s="15" t="s">
        <v>83</v>
      </c>
      <c r="AY1992" s="297" t="s">
        <v>414</v>
      </c>
    </row>
    <row r="1993" s="1" customFormat="1" ht="16.5" customHeight="1">
      <c r="B1993" s="47"/>
      <c r="C1993" s="240" t="s">
        <v>9547</v>
      </c>
      <c r="D1993" s="240" t="s">
        <v>418</v>
      </c>
      <c r="E1993" s="241" t="s">
        <v>9548</v>
      </c>
      <c r="F1993" s="242" t="s">
        <v>9549</v>
      </c>
      <c r="G1993" s="243" t="s">
        <v>4084</v>
      </c>
      <c r="H1993" s="244">
        <v>9</v>
      </c>
      <c r="I1993" s="245"/>
      <c r="J1993" s="246">
        <f>ROUND(I1993*H1993,2)</f>
        <v>0</v>
      </c>
      <c r="K1993" s="242" t="s">
        <v>21</v>
      </c>
      <c r="L1993" s="73"/>
      <c r="M1993" s="247" t="s">
        <v>21</v>
      </c>
      <c r="N1993" s="248" t="s">
        <v>47</v>
      </c>
      <c r="O1993" s="48"/>
      <c r="P1993" s="249">
        <f>O1993*H1993</f>
        <v>0</v>
      </c>
      <c r="Q1993" s="249">
        <v>0</v>
      </c>
      <c r="R1993" s="249">
        <f>Q1993*H1993</f>
        <v>0</v>
      </c>
      <c r="S1993" s="249">
        <v>0</v>
      </c>
      <c r="T1993" s="250">
        <f>S1993*H1993</f>
        <v>0</v>
      </c>
      <c r="AR1993" s="25" t="s">
        <v>690</v>
      </c>
      <c r="AT1993" s="25" t="s">
        <v>418</v>
      </c>
      <c r="AU1993" s="25" t="s">
        <v>86</v>
      </c>
      <c r="AY1993" s="25" t="s">
        <v>414</v>
      </c>
      <c r="BE1993" s="251">
        <f>IF(N1993="základní",J1993,0)</f>
        <v>0</v>
      </c>
      <c r="BF1993" s="251">
        <f>IF(N1993="snížená",J1993,0)</f>
        <v>0</v>
      </c>
      <c r="BG1993" s="251">
        <f>IF(N1993="zákl. přenesená",J1993,0)</f>
        <v>0</v>
      </c>
      <c r="BH1993" s="251">
        <f>IF(N1993="sníž. přenesená",J1993,0)</f>
        <v>0</v>
      </c>
      <c r="BI1993" s="251">
        <f>IF(N1993="nulová",J1993,0)</f>
        <v>0</v>
      </c>
      <c r="BJ1993" s="25" t="s">
        <v>83</v>
      </c>
      <c r="BK1993" s="251">
        <f>ROUND(I1993*H1993,2)</f>
        <v>0</v>
      </c>
      <c r="BL1993" s="25" t="s">
        <v>690</v>
      </c>
      <c r="BM1993" s="25" t="s">
        <v>9550</v>
      </c>
    </row>
    <row r="1994" s="1" customFormat="1" ht="16.5" customHeight="1">
      <c r="B1994" s="47"/>
      <c r="C1994" s="240" t="s">
        <v>9551</v>
      </c>
      <c r="D1994" s="240" t="s">
        <v>418</v>
      </c>
      <c r="E1994" s="241" t="s">
        <v>9552</v>
      </c>
      <c r="F1994" s="242" t="s">
        <v>9553</v>
      </c>
      <c r="G1994" s="243" t="s">
        <v>4084</v>
      </c>
      <c r="H1994" s="244">
        <v>16</v>
      </c>
      <c r="I1994" s="245"/>
      <c r="J1994" s="246">
        <f>ROUND(I1994*H1994,2)</f>
        <v>0</v>
      </c>
      <c r="K1994" s="242" t="s">
        <v>21</v>
      </c>
      <c r="L1994" s="73"/>
      <c r="M1994" s="247" t="s">
        <v>21</v>
      </c>
      <c r="N1994" s="248" t="s">
        <v>47</v>
      </c>
      <c r="O1994" s="48"/>
      <c r="P1994" s="249">
        <f>O1994*H1994</f>
        <v>0</v>
      </c>
      <c r="Q1994" s="249">
        <v>0</v>
      </c>
      <c r="R1994" s="249">
        <f>Q1994*H1994</f>
        <v>0</v>
      </c>
      <c r="S1994" s="249">
        <v>0</v>
      </c>
      <c r="T1994" s="250">
        <f>S1994*H1994</f>
        <v>0</v>
      </c>
      <c r="AR1994" s="25" t="s">
        <v>690</v>
      </c>
      <c r="AT1994" s="25" t="s">
        <v>418</v>
      </c>
      <c r="AU1994" s="25" t="s">
        <v>86</v>
      </c>
      <c r="AY1994" s="25" t="s">
        <v>414</v>
      </c>
      <c r="BE1994" s="251">
        <f>IF(N1994="základní",J1994,0)</f>
        <v>0</v>
      </c>
      <c r="BF1994" s="251">
        <f>IF(N1994="snížená",J1994,0)</f>
        <v>0</v>
      </c>
      <c r="BG1994" s="251">
        <f>IF(N1994="zákl. přenesená",J1994,0)</f>
        <v>0</v>
      </c>
      <c r="BH1994" s="251">
        <f>IF(N1994="sníž. přenesená",J1994,0)</f>
        <v>0</v>
      </c>
      <c r="BI1994" s="251">
        <f>IF(N1994="nulová",J1994,0)</f>
        <v>0</v>
      </c>
      <c r="BJ1994" s="25" t="s">
        <v>83</v>
      </c>
      <c r="BK1994" s="251">
        <f>ROUND(I1994*H1994,2)</f>
        <v>0</v>
      </c>
      <c r="BL1994" s="25" t="s">
        <v>690</v>
      </c>
      <c r="BM1994" s="25" t="s">
        <v>9554</v>
      </c>
    </row>
    <row r="1995" s="12" customFormat="1">
      <c r="B1995" s="255"/>
      <c r="C1995" s="256"/>
      <c r="D1995" s="252" t="s">
        <v>428</v>
      </c>
      <c r="E1995" s="257" t="s">
        <v>21</v>
      </c>
      <c r="F1995" s="258" t="s">
        <v>9385</v>
      </c>
      <c r="G1995" s="256"/>
      <c r="H1995" s="257" t="s">
        <v>21</v>
      </c>
      <c r="I1995" s="259"/>
      <c r="J1995" s="256"/>
      <c r="K1995" s="256"/>
      <c r="L1995" s="260"/>
      <c r="M1995" s="261"/>
      <c r="N1995" s="262"/>
      <c r="O1995" s="262"/>
      <c r="P1995" s="262"/>
      <c r="Q1995" s="262"/>
      <c r="R1995" s="262"/>
      <c r="S1995" s="262"/>
      <c r="T1995" s="263"/>
      <c r="AT1995" s="264" t="s">
        <v>428</v>
      </c>
      <c r="AU1995" s="264" t="s">
        <v>86</v>
      </c>
      <c r="AV1995" s="12" t="s">
        <v>83</v>
      </c>
      <c r="AW1995" s="12" t="s">
        <v>39</v>
      </c>
      <c r="AX1995" s="12" t="s">
        <v>76</v>
      </c>
      <c r="AY1995" s="264" t="s">
        <v>414</v>
      </c>
    </row>
    <row r="1996" s="13" customFormat="1">
      <c r="B1996" s="265"/>
      <c r="C1996" s="266"/>
      <c r="D1996" s="252" t="s">
        <v>428</v>
      </c>
      <c r="E1996" s="267" t="s">
        <v>21</v>
      </c>
      <c r="F1996" s="268" t="s">
        <v>690</v>
      </c>
      <c r="G1996" s="266"/>
      <c r="H1996" s="269">
        <v>16</v>
      </c>
      <c r="I1996" s="270"/>
      <c r="J1996" s="266"/>
      <c r="K1996" s="266"/>
      <c r="L1996" s="271"/>
      <c r="M1996" s="272"/>
      <c r="N1996" s="273"/>
      <c r="O1996" s="273"/>
      <c r="P1996" s="273"/>
      <c r="Q1996" s="273"/>
      <c r="R1996" s="273"/>
      <c r="S1996" s="273"/>
      <c r="T1996" s="274"/>
      <c r="AT1996" s="275" t="s">
        <v>428</v>
      </c>
      <c r="AU1996" s="275" t="s">
        <v>86</v>
      </c>
      <c r="AV1996" s="13" t="s">
        <v>86</v>
      </c>
      <c r="AW1996" s="13" t="s">
        <v>39</v>
      </c>
      <c r="AX1996" s="13" t="s">
        <v>76</v>
      </c>
      <c r="AY1996" s="275" t="s">
        <v>414</v>
      </c>
    </row>
    <row r="1997" s="15" customFormat="1">
      <c r="B1997" s="287"/>
      <c r="C1997" s="288"/>
      <c r="D1997" s="252" t="s">
        <v>428</v>
      </c>
      <c r="E1997" s="289" t="s">
        <v>21</v>
      </c>
      <c r="F1997" s="290" t="s">
        <v>235</v>
      </c>
      <c r="G1997" s="288"/>
      <c r="H1997" s="291">
        <v>16</v>
      </c>
      <c r="I1997" s="292"/>
      <c r="J1997" s="288"/>
      <c r="K1997" s="288"/>
      <c r="L1997" s="293"/>
      <c r="M1997" s="294"/>
      <c r="N1997" s="295"/>
      <c r="O1997" s="295"/>
      <c r="P1997" s="295"/>
      <c r="Q1997" s="295"/>
      <c r="R1997" s="295"/>
      <c r="S1997" s="295"/>
      <c r="T1997" s="296"/>
      <c r="AT1997" s="297" t="s">
        <v>428</v>
      </c>
      <c r="AU1997" s="297" t="s">
        <v>86</v>
      </c>
      <c r="AV1997" s="15" t="s">
        <v>422</v>
      </c>
      <c r="AW1997" s="15" t="s">
        <v>39</v>
      </c>
      <c r="AX1997" s="15" t="s">
        <v>83</v>
      </c>
      <c r="AY1997" s="297" t="s">
        <v>414</v>
      </c>
    </row>
    <row r="1998" s="1" customFormat="1" ht="16.5" customHeight="1">
      <c r="B1998" s="47"/>
      <c r="C1998" s="240" t="s">
        <v>9555</v>
      </c>
      <c r="D1998" s="240" t="s">
        <v>418</v>
      </c>
      <c r="E1998" s="241" t="s">
        <v>9556</v>
      </c>
      <c r="F1998" s="242" t="s">
        <v>9557</v>
      </c>
      <c r="G1998" s="243" t="s">
        <v>4084</v>
      </c>
      <c r="H1998" s="244">
        <v>62</v>
      </c>
      <c r="I1998" s="245"/>
      <c r="J1998" s="246">
        <f>ROUND(I1998*H1998,2)</f>
        <v>0</v>
      </c>
      <c r="K1998" s="242" t="s">
        <v>21</v>
      </c>
      <c r="L1998" s="73"/>
      <c r="M1998" s="247" t="s">
        <v>21</v>
      </c>
      <c r="N1998" s="248" t="s">
        <v>47</v>
      </c>
      <c r="O1998" s="48"/>
      <c r="P1998" s="249">
        <f>O1998*H1998</f>
        <v>0</v>
      </c>
      <c r="Q1998" s="249">
        <v>0</v>
      </c>
      <c r="R1998" s="249">
        <f>Q1998*H1998</f>
        <v>0</v>
      </c>
      <c r="S1998" s="249">
        <v>0</v>
      </c>
      <c r="T1998" s="250">
        <f>S1998*H1998</f>
        <v>0</v>
      </c>
      <c r="AR1998" s="25" t="s">
        <v>690</v>
      </c>
      <c r="AT1998" s="25" t="s">
        <v>418</v>
      </c>
      <c r="AU1998" s="25" t="s">
        <v>86</v>
      </c>
      <c r="AY1998" s="25" t="s">
        <v>414</v>
      </c>
      <c r="BE1998" s="251">
        <f>IF(N1998="základní",J1998,0)</f>
        <v>0</v>
      </c>
      <c r="BF1998" s="251">
        <f>IF(N1998="snížená",J1998,0)</f>
        <v>0</v>
      </c>
      <c r="BG1998" s="251">
        <f>IF(N1998="zákl. přenesená",J1998,0)</f>
        <v>0</v>
      </c>
      <c r="BH1998" s="251">
        <f>IF(N1998="sníž. přenesená",J1998,0)</f>
        <v>0</v>
      </c>
      <c r="BI1998" s="251">
        <f>IF(N1998="nulová",J1998,0)</f>
        <v>0</v>
      </c>
      <c r="BJ1998" s="25" t="s">
        <v>83</v>
      </c>
      <c r="BK1998" s="251">
        <f>ROUND(I1998*H1998,2)</f>
        <v>0</v>
      </c>
      <c r="BL1998" s="25" t="s">
        <v>690</v>
      </c>
      <c r="BM1998" s="25" t="s">
        <v>9558</v>
      </c>
    </row>
    <row r="1999" s="1" customFormat="1" ht="16.5" customHeight="1">
      <c r="B1999" s="47"/>
      <c r="C1999" s="240" t="s">
        <v>9559</v>
      </c>
      <c r="D1999" s="240" t="s">
        <v>418</v>
      </c>
      <c r="E1999" s="241" t="s">
        <v>9560</v>
      </c>
      <c r="F1999" s="242" t="s">
        <v>9561</v>
      </c>
      <c r="G1999" s="243" t="s">
        <v>4084</v>
      </c>
      <c r="H1999" s="244">
        <v>289</v>
      </c>
      <c r="I1999" s="245"/>
      <c r="J1999" s="246">
        <f>ROUND(I1999*H1999,2)</f>
        <v>0</v>
      </c>
      <c r="K1999" s="242" t="s">
        <v>21</v>
      </c>
      <c r="L1999" s="73"/>
      <c r="M1999" s="247" t="s">
        <v>21</v>
      </c>
      <c r="N1999" s="248" t="s">
        <v>47</v>
      </c>
      <c r="O1999" s="48"/>
      <c r="P1999" s="249">
        <f>O1999*H1999</f>
        <v>0</v>
      </c>
      <c r="Q1999" s="249">
        <v>0</v>
      </c>
      <c r="R1999" s="249">
        <f>Q1999*H1999</f>
        <v>0</v>
      </c>
      <c r="S1999" s="249">
        <v>0</v>
      </c>
      <c r="T1999" s="250">
        <f>S1999*H1999</f>
        <v>0</v>
      </c>
      <c r="AR1999" s="25" t="s">
        <v>690</v>
      </c>
      <c r="AT1999" s="25" t="s">
        <v>418</v>
      </c>
      <c r="AU1999" s="25" t="s">
        <v>86</v>
      </c>
      <c r="AY1999" s="25" t="s">
        <v>414</v>
      </c>
      <c r="BE1999" s="251">
        <f>IF(N1999="základní",J1999,0)</f>
        <v>0</v>
      </c>
      <c r="BF1999" s="251">
        <f>IF(N1999="snížená",J1999,0)</f>
        <v>0</v>
      </c>
      <c r="BG1999" s="251">
        <f>IF(N1999="zákl. přenesená",J1999,0)</f>
        <v>0</v>
      </c>
      <c r="BH1999" s="251">
        <f>IF(N1999="sníž. přenesená",J1999,0)</f>
        <v>0</v>
      </c>
      <c r="BI1999" s="251">
        <f>IF(N1999="nulová",J1999,0)</f>
        <v>0</v>
      </c>
      <c r="BJ1999" s="25" t="s">
        <v>83</v>
      </c>
      <c r="BK1999" s="251">
        <f>ROUND(I1999*H1999,2)</f>
        <v>0</v>
      </c>
      <c r="BL1999" s="25" t="s">
        <v>690</v>
      </c>
      <c r="BM1999" s="25" t="s">
        <v>9562</v>
      </c>
    </row>
    <row r="2000" s="12" customFormat="1">
      <c r="B2000" s="255"/>
      <c r="C2000" s="256"/>
      <c r="D2000" s="252" t="s">
        <v>428</v>
      </c>
      <c r="E2000" s="257" t="s">
        <v>21</v>
      </c>
      <c r="F2000" s="258" t="s">
        <v>9385</v>
      </c>
      <c r="G2000" s="256"/>
      <c r="H2000" s="257" t="s">
        <v>21</v>
      </c>
      <c r="I2000" s="259"/>
      <c r="J2000" s="256"/>
      <c r="K2000" s="256"/>
      <c r="L2000" s="260"/>
      <c r="M2000" s="261"/>
      <c r="N2000" s="262"/>
      <c r="O2000" s="262"/>
      <c r="P2000" s="262"/>
      <c r="Q2000" s="262"/>
      <c r="R2000" s="262"/>
      <c r="S2000" s="262"/>
      <c r="T2000" s="263"/>
      <c r="AT2000" s="264" t="s">
        <v>428</v>
      </c>
      <c r="AU2000" s="264" t="s">
        <v>86</v>
      </c>
      <c r="AV2000" s="12" t="s">
        <v>83</v>
      </c>
      <c r="AW2000" s="12" t="s">
        <v>39</v>
      </c>
      <c r="AX2000" s="12" t="s">
        <v>76</v>
      </c>
      <c r="AY2000" s="264" t="s">
        <v>414</v>
      </c>
    </row>
    <row r="2001" s="13" customFormat="1">
      <c r="B2001" s="265"/>
      <c r="C2001" s="266"/>
      <c r="D2001" s="252" t="s">
        <v>428</v>
      </c>
      <c r="E2001" s="267" t="s">
        <v>21</v>
      </c>
      <c r="F2001" s="268" t="s">
        <v>2611</v>
      </c>
      <c r="G2001" s="266"/>
      <c r="H2001" s="269">
        <v>289</v>
      </c>
      <c r="I2001" s="270"/>
      <c r="J2001" s="266"/>
      <c r="K2001" s="266"/>
      <c r="L2001" s="271"/>
      <c r="M2001" s="272"/>
      <c r="N2001" s="273"/>
      <c r="O2001" s="273"/>
      <c r="P2001" s="273"/>
      <c r="Q2001" s="273"/>
      <c r="R2001" s="273"/>
      <c r="S2001" s="273"/>
      <c r="T2001" s="274"/>
      <c r="AT2001" s="275" t="s">
        <v>428</v>
      </c>
      <c r="AU2001" s="275" t="s">
        <v>86</v>
      </c>
      <c r="AV2001" s="13" t="s">
        <v>86</v>
      </c>
      <c r="AW2001" s="13" t="s">
        <v>39</v>
      </c>
      <c r="AX2001" s="13" t="s">
        <v>76</v>
      </c>
      <c r="AY2001" s="275" t="s">
        <v>414</v>
      </c>
    </row>
    <row r="2002" s="15" customFormat="1">
      <c r="B2002" s="287"/>
      <c r="C2002" s="288"/>
      <c r="D2002" s="252" t="s">
        <v>428</v>
      </c>
      <c r="E2002" s="289" t="s">
        <v>21</v>
      </c>
      <c r="F2002" s="290" t="s">
        <v>235</v>
      </c>
      <c r="G2002" s="288"/>
      <c r="H2002" s="291">
        <v>289</v>
      </c>
      <c r="I2002" s="292"/>
      <c r="J2002" s="288"/>
      <c r="K2002" s="288"/>
      <c r="L2002" s="293"/>
      <c r="M2002" s="294"/>
      <c r="N2002" s="295"/>
      <c r="O2002" s="295"/>
      <c r="P2002" s="295"/>
      <c r="Q2002" s="295"/>
      <c r="R2002" s="295"/>
      <c r="S2002" s="295"/>
      <c r="T2002" s="296"/>
      <c r="AT2002" s="297" t="s">
        <v>428</v>
      </c>
      <c r="AU2002" s="297" t="s">
        <v>86</v>
      </c>
      <c r="AV2002" s="15" t="s">
        <v>422</v>
      </c>
      <c r="AW2002" s="15" t="s">
        <v>39</v>
      </c>
      <c r="AX2002" s="15" t="s">
        <v>83</v>
      </c>
      <c r="AY2002" s="297" t="s">
        <v>414</v>
      </c>
    </row>
    <row r="2003" s="1" customFormat="1" ht="16.5" customHeight="1">
      <c r="B2003" s="47"/>
      <c r="C2003" s="240" t="s">
        <v>9563</v>
      </c>
      <c r="D2003" s="240" t="s">
        <v>418</v>
      </c>
      <c r="E2003" s="241" t="s">
        <v>9564</v>
      </c>
      <c r="F2003" s="242" t="s">
        <v>9565</v>
      </c>
      <c r="G2003" s="243" t="s">
        <v>4084</v>
      </c>
      <c r="H2003" s="244">
        <v>472</v>
      </c>
      <c r="I2003" s="245"/>
      <c r="J2003" s="246">
        <f>ROUND(I2003*H2003,2)</f>
        <v>0</v>
      </c>
      <c r="K2003" s="242" t="s">
        <v>21</v>
      </c>
      <c r="L2003" s="73"/>
      <c r="M2003" s="247" t="s">
        <v>21</v>
      </c>
      <c r="N2003" s="248" t="s">
        <v>47</v>
      </c>
      <c r="O2003" s="48"/>
      <c r="P2003" s="249">
        <f>O2003*H2003</f>
        <v>0</v>
      </c>
      <c r="Q2003" s="249">
        <v>0</v>
      </c>
      <c r="R2003" s="249">
        <f>Q2003*H2003</f>
        <v>0</v>
      </c>
      <c r="S2003" s="249">
        <v>0</v>
      </c>
      <c r="T2003" s="250">
        <f>S2003*H2003</f>
        <v>0</v>
      </c>
      <c r="AR2003" s="25" t="s">
        <v>690</v>
      </c>
      <c r="AT2003" s="25" t="s">
        <v>418</v>
      </c>
      <c r="AU2003" s="25" t="s">
        <v>86</v>
      </c>
      <c r="AY2003" s="25" t="s">
        <v>414</v>
      </c>
      <c r="BE2003" s="251">
        <f>IF(N2003="základní",J2003,0)</f>
        <v>0</v>
      </c>
      <c r="BF2003" s="251">
        <f>IF(N2003="snížená",J2003,0)</f>
        <v>0</v>
      </c>
      <c r="BG2003" s="251">
        <f>IF(N2003="zákl. přenesená",J2003,0)</f>
        <v>0</v>
      </c>
      <c r="BH2003" s="251">
        <f>IF(N2003="sníž. přenesená",J2003,0)</f>
        <v>0</v>
      </c>
      <c r="BI2003" s="251">
        <f>IF(N2003="nulová",J2003,0)</f>
        <v>0</v>
      </c>
      <c r="BJ2003" s="25" t="s">
        <v>83</v>
      </c>
      <c r="BK2003" s="251">
        <f>ROUND(I2003*H2003,2)</f>
        <v>0</v>
      </c>
      <c r="BL2003" s="25" t="s">
        <v>690</v>
      </c>
      <c r="BM2003" s="25" t="s">
        <v>9566</v>
      </c>
    </row>
    <row r="2004" s="1" customFormat="1" ht="16.5" customHeight="1">
      <c r="B2004" s="47"/>
      <c r="C2004" s="240" t="s">
        <v>9567</v>
      </c>
      <c r="D2004" s="240" t="s">
        <v>418</v>
      </c>
      <c r="E2004" s="241" t="s">
        <v>9568</v>
      </c>
      <c r="F2004" s="242" t="s">
        <v>9569</v>
      </c>
      <c r="G2004" s="243" t="s">
        <v>4084</v>
      </c>
      <c r="H2004" s="244">
        <v>44</v>
      </c>
      <c r="I2004" s="245"/>
      <c r="J2004" s="246">
        <f>ROUND(I2004*H2004,2)</f>
        <v>0</v>
      </c>
      <c r="K2004" s="242" t="s">
        <v>21</v>
      </c>
      <c r="L2004" s="73"/>
      <c r="M2004" s="247" t="s">
        <v>21</v>
      </c>
      <c r="N2004" s="248" t="s">
        <v>47</v>
      </c>
      <c r="O2004" s="48"/>
      <c r="P2004" s="249">
        <f>O2004*H2004</f>
        <v>0</v>
      </c>
      <c r="Q2004" s="249">
        <v>0</v>
      </c>
      <c r="R2004" s="249">
        <f>Q2004*H2004</f>
        <v>0</v>
      </c>
      <c r="S2004" s="249">
        <v>0</v>
      </c>
      <c r="T2004" s="250">
        <f>S2004*H2004</f>
        <v>0</v>
      </c>
      <c r="AR2004" s="25" t="s">
        <v>690</v>
      </c>
      <c r="AT2004" s="25" t="s">
        <v>418</v>
      </c>
      <c r="AU2004" s="25" t="s">
        <v>86</v>
      </c>
      <c r="AY2004" s="25" t="s">
        <v>414</v>
      </c>
      <c r="BE2004" s="251">
        <f>IF(N2004="základní",J2004,0)</f>
        <v>0</v>
      </c>
      <c r="BF2004" s="251">
        <f>IF(N2004="snížená",J2004,0)</f>
        <v>0</v>
      </c>
      <c r="BG2004" s="251">
        <f>IF(N2004="zákl. přenesená",J2004,0)</f>
        <v>0</v>
      </c>
      <c r="BH2004" s="251">
        <f>IF(N2004="sníž. přenesená",J2004,0)</f>
        <v>0</v>
      </c>
      <c r="BI2004" s="251">
        <f>IF(N2004="nulová",J2004,0)</f>
        <v>0</v>
      </c>
      <c r="BJ2004" s="25" t="s">
        <v>83</v>
      </c>
      <c r="BK2004" s="251">
        <f>ROUND(I2004*H2004,2)</f>
        <v>0</v>
      </c>
      <c r="BL2004" s="25" t="s">
        <v>690</v>
      </c>
      <c r="BM2004" s="25" t="s">
        <v>9570</v>
      </c>
    </row>
    <row r="2005" s="12" customFormat="1">
      <c r="B2005" s="255"/>
      <c r="C2005" s="256"/>
      <c r="D2005" s="252" t="s">
        <v>428</v>
      </c>
      <c r="E2005" s="257" t="s">
        <v>21</v>
      </c>
      <c r="F2005" s="258" t="s">
        <v>9385</v>
      </c>
      <c r="G2005" s="256"/>
      <c r="H2005" s="257" t="s">
        <v>21</v>
      </c>
      <c r="I2005" s="259"/>
      <c r="J2005" s="256"/>
      <c r="K2005" s="256"/>
      <c r="L2005" s="260"/>
      <c r="M2005" s="261"/>
      <c r="N2005" s="262"/>
      <c r="O2005" s="262"/>
      <c r="P2005" s="262"/>
      <c r="Q2005" s="262"/>
      <c r="R2005" s="262"/>
      <c r="S2005" s="262"/>
      <c r="T2005" s="263"/>
      <c r="AT2005" s="264" t="s">
        <v>428</v>
      </c>
      <c r="AU2005" s="264" t="s">
        <v>86</v>
      </c>
      <c r="AV2005" s="12" t="s">
        <v>83</v>
      </c>
      <c r="AW2005" s="12" t="s">
        <v>39</v>
      </c>
      <c r="AX2005" s="12" t="s">
        <v>76</v>
      </c>
      <c r="AY2005" s="264" t="s">
        <v>414</v>
      </c>
    </row>
    <row r="2006" s="13" customFormat="1">
      <c r="B2006" s="265"/>
      <c r="C2006" s="266"/>
      <c r="D2006" s="252" t="s">
        <v>428</v>
      </c>
      <c r="E2006" s="267" t="s">
        <v>21</v>
      </c>
      <c r="F2006" s="268" t="s">
        <v>920</v>
      </c>
      <c r="G2006" s="266"/>
      <c r="H2006" s="269">
        <v>44</v>
      </c>
      <c r="I2006" s="270"/>
      <c r="J2006" s="266"/>
      <c r="K2006" s="266"/>
      <c r="L2006" s="271"/>
      <c r="M2006" s="272"/>
      <c r="N2006" s="273"/>
      <c r="O2006" s="273"/>
      <c r="P2006" s="273"/>
      <c r="Q2006" s="273"/>
      <c r="R2006" s="273"/>
      <c r="S2006" s="273"/>
      <c r="T2006" s="274"/>
      <c r="AT2006" s="275" t="s">
        <v>428</v>
      </c>
      <c r="AU2006" s="275" t="s">
        <v>86</v>
      </c>
      <c r="AV2006" s="13" t="s">
        <v>86</v>
      </c>
      <c r="AW2006" s="13" t="s">
        <v>39</v>
      </c>
      <c r="AX2006" s="13" t="s">
        <v>76</v>
      </c>
      <c r="AY2006" s="275" t="s">
        <v>414</v>
      </c>
    </row>
    <row r="2007" s="15" customFormat="1">
      <c r="B2007" s="287"/>
      <c r="C2007" s="288"/>
      <c r="D2007" s="252" t="s">
        <v>428</v>
      </c>
      <c r="E2007" s="289" t="s">
        <v>21</v>
      </c>
      <c r="F2007" s="290" t="s">
        <v>235</v>
      </c>
      <c r="G2007" s="288"/>
      <c r="H2007" s="291">
        <v>44</v>
      </c>
      <c r="I2007" s="292"/>
      <c r="J2007" s="288"/>
      <c r="K2007" s="288"/>
      <c r="L2007" s="293"/>
      <c r="M2007" s="294"/>
      <c r="N2007" s="295"/>
      <c r="O2007" s="295"/>
      <c r="P2007" s="295"/>
      <c r="Q2007" s="295"/>
      <c r="R2007" s="295"/>
      <c r="S2007" s="295"/>
      <c r="T2007" s="296"/>
      <c r="AT2007" s="297" t="s">
        <v>428</v>
      </c>
      <c r="AU2007" s="297" t="s">
        <v>86</v>
      </c>
      <c r="AV2007" s="15" t="s">
        <v>422</v>
      </c>
      <c r="AW2007" s="15" t="s">
        <v>39</v>
      </c>
      <c r="AX2007" s="15" t="s">
        <v>83</v>
      </c>
      <c r="AY2007" s="297" t="s">
        <v>414</v>
      </c>
    </row>
    <row r="2008" s="1" customFormat="1" ht="16.5" customHeight="1">
      <c r="B2008" s="47"/>
      <c r="C2008" s="240" t="s">
        <v>9571</v>
      </c>
      <c r="D2008" s="240" t="s">
        <v>418</v>
      </c>
      <c r="E2008" s="241" t="s">
        <v>9572</v>
      </c>
      <c r="F2008" s="242" t="s">
        <v>9573</v>
      </c>
      <c r="G2008" s="243" t="s">
        <v>4084</v>
      </c>
      <c r="H2008" s="244">
        <v>300</v>
      </c>
      <c r="I2008" s="245"/>
      <c r="J2008" s="246">
        <f>ROUND(I2008*H2008,2)</f>
        <v>0</v>
      </c>
      <c r="K2008" s="242" t="s">
        <v>21</v>
      </c>
      <c r="L2008" s="73"/>
      <c r="M2008" s="247" t="s">
        <v>21</v>
      </c>
      <c r="N2008" s="248" t="s">
        <v>47</v>
      </c>
      <c r="O2008" s="48"/>
      <c r="P2008" s="249">
        <f>O2008*H2008</f>
        <v>0</v>
      </c>
      <c r="Q2008" s="249">
        <v>0</v>
      </c>
      <c r="R2008" s="249">
        <f>Q2008*H2008</f>
        <v>0</v>
      </c>
      <c r="S2008" s="249">
        <v>0</v>
      </c>
      <c r="T2008" s="250">
        <f>S2008*H2008</f>
        <v>0</v>
      </c>
      <c r="AR2008" s="25" t="s">
        <v>690</v>
      </c>
      <c r="AT2008" s="25" t="s">
        <v>418</v>
      </c>
      <c r="AU2008" s="25" t="s">
        <v>86</v>
      </c>
      <c r="AY2008" s="25" t="s">
        <v>414</v>
      </c>
      <c r="BE2008" s="251">
        <f>IF(N2008="základní",J2008,0)</f>
        <v>0</v>
      </c>
      <c r="BF2008" s="251">
        <f>IF(N2008="snížená",J2008,0)</f>
        <v>0</v>
      </c>
      <c r="BG2008" s="251">
        <f>IF(N2008="zákl. přenesená",J2008,0)</f>
        <v>0</v>
      </c>
      <c r="BH2008" s="251">
        <f>IF(N2008="sníž. přenesená",J2008,0)</f>
        <v>0</v>
      </c>
      <c r="BI2008" s="251">
        <f>IF(N2008="nulová",J2008,0)</f>
        <v>0</v>
      </c>
      <c r="BJ2008" s="25" t="s">
        <v>83</v>
      </c>
      <c r="BK2008" s="251">
        <f>ROUND(I2008*H2008,2)</f>
        <v>0</v>
      </c>
      <c r="BL2008" s="25" t="s">
        <v>690</v>
      </c>
      <c r="BM2008" s="25" t="s">
        <v>9574</v>
      </c>
    </row>
    <row r="2009" s="1" customFormat="1" ht="16.5" customHeight="1">
      <c r="B2009" s="47"/>
      <c r="C2009" s="240" t="s">
        <v>9575</v>
      </c>
      <c r="D2009" s="240" t="s">
        <v>418</v>
      </c>
      <c r="E2009" s="241" t="s">
        <v>9576</v>
      </c>
      <c r="F2009" s="242" t="s">
        <v>9577</v>
      </c>
      <c r="G2009" s="243" t="s">
        <v>4084</v>
      </c>
      <c r="H2009" s="244">
        <v>30</v>
      </c>
      <c r="I2009" s="245"/>
      <c r="J2009" s="246">
        <f>ROUND(I2009*H2009,2)</f>
        <v>0</v>
      </c>
      <c r="K2009" s="242" t="s">
        <v>21</v>
      </c>
      <c r="L2009" s="73"/>
      <c r="M2009" s="247" t="s">
        <v>21</v>
      </c>
      <c r="N2009" s="248" t="s">
        <v>47</v>
      </c>
      <c r="O2009" s="48"/>
      <c r="P2009" s="249">
        <f>O2009*H2009</f>
        <v>0</v>
      </c>
      <c r="Q2009" s="249">
        <v>0</v>
      </c>
      <c r="R2009" s="249">
        <f>Q2009*H2009</f>
        <v>0</v>
      </c>
      <c r="S2009" s="249">
        <v>0</v>
      </c>
      <c r="T2009" s="250">
        <f>S2009*H2009</f>
        <v>0</v>
      </c>
      <c r="AR2009" s="25" t="s">
        <v>690</v>
      </c>
      <c r="AT2009" s="25" t="s">
        <v>418</v>
      </c>
      <c r="AU2009" s="25" t="s">
        <v>86</v>
      </c>
      <c r="AY2009" s="25" t="s">
        <v>414</v>
      </c>
      <c r="BE2009" s="251">
        <f>IF(N2009="základní",J2009,0)</f>
        <v>0</v>
      </c>
      <c r="BF2009" s="251">
        <f>IF(N2009="snížená",J2009,0)</f>
        <v>0</v>
      </c>
      <c r="BG2009" s="251">
        <f>IF(N2009="zákl. přenesená",J2009,0)</f>
        <v>0</v>
      </c>
      <c r="BH2009" s="251">
        <f>IF(N2009="sníž. přenesená",J2009,0)</f>
        <v>0</v>
      </c>
      <c r="BI2009" s="251">
        <f>IF(N2009="nulová",J2009,0)</f>
        <v>0</v>
      </c>
      <c r="BJ2009" s="25" t="s">
        <v>83</v>
      </c>
      <c r="BK2009" s="251">
        <f>ROUND(I2009*H2009,2)</f>
        <v>0</v>
      </c>
      <c r="BL2009" s="25" t="s">
        <v>690</v>
      </c>
      <c r="BM2009" s="25" t="s">
        <v>9578</v>
      </c>
    </row>
    <row r="2010" s="12" customFormat="1">
      <c r="B2010" s="255"/>
      <c r="C2010" s="256"/>
      <c r="D2010" s="252" t="s">
        <v>428</v>
      </c>
      <c r="E2010" s="257" t="s">
        <v>21</v>
      </c>
      <c r="F2010" s="258" t="s">
        <v>9385</v>
      </c>
      <c r="G2010" s="256"/>
      <c r="H2010" s="257" t="s">
        <v>21</v>
      </c>
      <c r="I2010" s="259"/>
      <c r="J2010" s="256"/>
      <c r="K2010" s="256"/>
      <c r="L2010" s="260"/>
      <c r="M2010" s="261"/>
      <c r="N2010" s="262"/>
      <c r="O2010" s="262"/>
      <c r="P2010" s="262"/>
      <c r="Q2010" s="262"/>
      <c r="R2010" s="262"/>
      <c r="S2010" s="262"/>
      <c r="T2010" s="263"/>
      <c r="AT2010" s="264" t="s">
        <v>428</v>
      </c>
      <c r="AU2010" s="264" t="s">
        <v>86</v>
      </c>
      <c r="AV2010" s="12" t="s">
        <v>83</v>
      </c>
      <c r="AW2010" s="12" t="s">
        <v>39</v>
      </c>
      <c r="AX2010" s="12" t="s">
        <v>76</v>
      </c>
      <c r="AY2010" s="264" t="s">
        <v>414</v>
      </c>
    </row>
    <row r="2011" s="13" customFormat="1">
      <c r="B2011" s="265"/>
      <c r="C2011" s="266"/>
      <c r="D2011" s="252" t="s">
        <v>428</v>
      </c>
      <c r="E2011" s="267" t="s">
        <v>21</v>
      </c>
      <c r="F2011" s="268" t="s">
        <v>808</v>
      </c>
      <c r="G2011" s="266"/>
      <c r="H2011" s="269">
        <v>30</v>
      </c>
      <c r="I2011" s="270"/>
      <c r="J2011" s="266"/>
      <c r="K2011" s="266"/>
      <c r="L2011" s="271"/>
      <c r="M2011" s="272"/>
      <c r="N2011" s="273"/>
      <c r="O2011" s="273"/>
      <c r="P2011" s="273"/>
      <c r="Q2011" s="273"/>
      <c r="R2011" s="273"/>
      <c r="S2011" s="273"/>
      <c r="T2011" s="274"/>
      <c r="AT2011" s="275" t="s">
        <v>428</v>
      </c>
      <c r="AU2011" s="275" t="s">
        <v>86</v>
      </c>
      <c r="AV2011" s="13" t="s">
        <v>86</v>
      </c>
      <c r="AW2011" s="13" t="s">
        <v>39</v>
      </c>
      <c r="AX2011" s="13" t="s">
        <v>76</v>
      </c>
      <c r="AY2011" s="275" t="s">
        <v>414</v>
      </c>
    </row>
    <row r="2012" s="15" customFormat="1">
      <c r="B2012" s="287"/>
      <c r="C2012" s="288"/>
      <c r="D2012" s="252" t="s">
        <v>428</v>
      </c>
      <c r="E2012" s="289" t="s">
        <v>21</v>
      </c>
      <c r="F2012" s="290" t="s">
        <v>235</v>
      </c>
      <c r="G2012" s="288"/>
      <c r="H2012" s="291">
        <v>30</v>
      </c>
      <c r="I2012" s="292"/>
      <c r="J2012" s="288"/>
      <c r="K2012" s="288"/>
      <c r="L2012" s="293"/>
      <c r="M2012" s="294"/>
      <c r="N2012" s="295"/>
      <c r="O2012" s="295"/>
      <c r="P2012" s="295"/>
      <c r="Q2012" s="295"/>
      <c r="R2012" s="295"/>
      <c r="S2012" s="295"/>
      <c r="T2012" s="296"/>
      <c r="AT2012" s="297" t="s">
        <v>428</v>
      </c>
      <c r="AU2012" s="297" t="s">
        <v>86</v>
      </c>
      <c r="AV2012" s="15" t="s">
        <v>422</v>
      </c>
      <c r="AW2012" s="15" t="s">
        <v>39</v>
      </c>
      <c r="AX2012" s="15" t="s">
        <v>83</v>
      </c>
      <c r="AY2012" s="297" t="s">
        <v>414</v>
      </c>
    </row>
    <row r="2013" s="1" customFormat="1" ht="16.5" customHeight="1">
      <c r="B2013" s="47"/>
      <c r="C2013" s="240" t="s">
        <v>9579</v>
      </c>
      <c r="D2013" s="240" t="s">
        <v>418</v>
      </c>
      <c r="E2013" s="241" t="s">
        <v>9580</v>
      </c>
      <c r="F2013" s="242" t="s">
        <v>9581</v>
      </c>
      <c r="G2013" s="243" t="s">
        <v>4084</v>
      </c>
      <c r="H2013" s="244">
        <v>142</v>
      </c>
      <c r="I2013" s="245"/>
      <c r="J2013" s="246">
        <f>ROUND(I2013*H2013,2)</f>
        <v>0</v>
      </c>
      <c r="K2013" s="242" t="s">
        <v>21</v>
      </c>
      <c r="L2013" s="73"/>
      <c r="M2013" s="247" t="s">
        <v>21</v>
      </c>
      <c r="N2013" s="248" t="s">
        <v>47</v>
      </c>
      <c r="O2013" s="48"/>
      <c r="P2013" s="249">
        <f>O2013*H2013</f>
        <v>0</v>
      </c>
      <c r="Q2013" s="249">
        <v>0</v>
      </c>
      <c r="R2013" s="249">
        <f>Q2013*H2013</f>
        <v>0</v>
      </c>
      <c r="S2013" s="249">
        <v>0</v>
      </c>
      <c r="T2013" s="250">
        <f>S2013*H2013</f>
        <v>0</v>
      </c>
      <c r="AR2013" s="25" t="s">
        <v>690</v>
      </c>
      <c r="AT2013" s="25" t="s">
        <v>418</v>
      </c>
      <c r="AU2013" s="25" t="s">
        <v>86</v>
      </c>
      <c r="AY2013" s="25" t="s">
        <v>414</v>
      </c>
      <c r="BE2013" s="251">
        <f>IF(N2013="základní",J2013,0)</f>
        <v>0</v>
      </c>
      <c r="BF2013" s="251">
        <f>IF(N2013="snížená",J2013,0)</f>
        <v>0</v>
      </c>
      <c r="BG2013" s="251">
        <f>IF(N2013="zákl. přenesená",J2013,0)</f>
        <v>0</v>
      </c>
      <c r="BH2013" s="251">
        <f>IF(N2013="sníž. přenesená",J2013,0)</f>
        <v>0</v>
      </c>
      <c r="BI2013" s="251">
        <f>IF(N2013="nulová",J2013,0)</f>
        <v>0</v>
      </c>
      <c r="BJ2013" s="25" t="s">
        <v>83</v>
      </c>
      <c r="BK2013" s="251">
        <f>ROUND(I2013*H2013,2)</f>
        <v>0</v>
      </c>
      <c r="BL2013" s="25" t="s">
        <v>690</v>
      </c>
      <c r="BM2013" s="25" t="s">
        <v>9582</v>
      </c>
    </row>
    <row r="2014" s="1" customFormat="1" ht="16.5" customHeight="1">
      <c r="B2014" s="47"/>
      <c r="C2014" s="240" t="s">
        <v>9583</v>
      </c>
      <c r="D2014" s="240" t="s">
        <v>418</v>
      </c>
      <c r="E2014" s="241" t="s">
        <v>9584</v>
      </c>
      <c r="F2014" s="242" t="s">
        <v>9585</v>
      </c>
      <c r="G2014" s="243" t="s">
        <v>4084</v>
      </c>
      <c r="H2014" s="244">
        <v>32</v>
      </c>
      <c r="I2014" s="245"/>
      <c r="J2014" s="246">
        <f>ROUND(I2014*H2014,2)</f>
        <v>0</v>
      </c>
      <c r="K2014" s="242" t="s">
        <v>21</v>
      </c>
      <c r="L2014" s="73"/>
      <c r="M2014" s="247" t="s">
        <v>21</v>
      </c>
      <c r="N2014" s="248" t="s">
        <v>47</v>
      </c>
      <c r="O2014" s="48"/>
      <c r="P2014" s="249">
        <f>O2014*H2014</f>
        <v>0</v>
      </c>
      <c r="Q2014" s="249">
        <v>0</v>
      </c>
      <c r="R2014" s="249">
        <f>Q2014*H2014</f>
        <v>0</v>
      </c>
      <c r="S2014" s="249">
        <v>0</v>
      </c>
      <c r="T2014" s="250">
        <f>S2014*H2014</f>
        <v>0</v>
      </c>
      <c r="AR2014" s="25" t="s">
        <v>690</v>
      </c>
      <c r="AT2014" s="25" t="s">
        <v>418</v>
      </c>
      <c r="AU2014" s="25" t="s">
        <v>86</v>
      </c>
      <c r="AY2014" s="25" t="s">
        <v>414</v>
      </c>
      <c r="BE2014" s="251">
        <f>IF(N2014="základní",J2014,0)</f>
        <v>0</v>
      </c>
      <c r="BF2014" s="251">
        <f>IF(N2014="snížená",J2014,0)</f>
        <v>0</v>
      </c>
      <c r="BG2014" s="251">
        <f>IF(N2014="zákl. přenesená",J2014,0)</f>
        <v>0</v>
      </c>
      <c r="BH2014" s="251">
        <f>IF(N2014="sníž. přenesená",J2014,0)</f>
        <v>0</v>
      </c>
      <c r="BI2014" s="251">
        <f>IF(N2014="nulová",J2014,0)</f>
        <v>0</v>
      </c>
      <c r="BJ2014" s="25" t="s">
        <v>83</v>
      </c>
      <c r="BK2014" s="251">
        <f>ROUND(I2014*H2014,2)</f>
        <v>0</v>
      </c>
      <c r="BL2014" s="25" t="s">
        <v>690</v>
      </c>
      <c r="BM2014" s="25" t="s">
        <v>9586</v>
      </c>
    </row>
    <row r="2015" s="12" customFormat="1">
      <c r="B2015" s="255"/>
      <c r="C2015" s="256"/>
      <c r="D2015" s="252" t="s">
        <v>428</v>
      </c>
      <c r="E2015" s="257" t="s">
        <v>21</v>
      </c>
      <c r="F2015" s="258" t="s">
        <v>9385</v>
      </c>
      <c r="G2015" s="256"/>
      <c r="H2015" s="257" t="s">
        <v>21</v>
      </c>
      <c r="I2015" s="259"/>
      <c r="J2015" s="256"/>
      <c r="K2015" s="256"/>
      <c r="L2015" s="260"/>
      <c r="M2015" s="261"/>
      <c r="N2015" s="262"/>
      <c r="O2015" s="262"/>
      <c r="P2015" s="262"/>
      <c r="Q2015" s="262"/>
      <c r="R2015" s="262"/>
      <c r="S2015" s="262"/>
      <c r="T2015" s="263"/>
      <c r="AT2015" s="264" t="s">
        <v>428</v>
      </c>
      <c r="AU2015" s="264" t="s">
        <v>86</v>
      </c>
      <c r="AV2015" s="12" t="s">
        <v>83</v>
      </c>
      <c r="AW2015" s="12" t="s">
        <v>39</v>
      </c>
      <c r="AX2015" s="12" t="s">
        <v>76</v>
      </c>
      <c r="AY2015" s="264" t="s">
        <v>414</v>
      </c>
    </row>
    <row r="2016" s="13" customFormat="1">
      <c r="B2016" s="265"/>
      <c r="C2016" s="266"/>
      <c r="D2016" s="252" t="s">
        <v>428</v>
      </c>
      <c r="E2016" s="267" t="s">
        <v>21</v>
      </c>
      <c r="F2016" s="268" t="s">
        <v>818</v>
      </c>
      <c r="G2016" s="266"/>
      <c r="H2016" s="269">
        <v>32</v>
      </c>
      <c r="I2016" s="270"/>
      <c r="J2016" s="266"/>
      <c r="K2016" s="266"/>
      <c r="L2016" s="271"/>
      <c r="M2016" s="272"/>
      <c r="N2016" s="273"/>
      <c r="O2016" s="273"/>
      <c r="P2016" s="273"/>
      <c r="Q2016" s="273"/>
      <c r="R2016" s="273"/>
      <c r="S2016" s="273"/>
      <c r="T2016" s="274"/>
      <c r="AT2016" s="275" t="s">
        <v>428</v>
      </c>
      <c r="AU2016" s="275" t="s">
        <v>86</v>
      </c>
      <c r="AV2016" s="13" t="s">
        <v>86</v>
      </c>
      <c r="AW2016" s="13" t="s">
        <v>39</v>
      </c>
      <c r="AX2016" s="13" t="s">
        <v>76</v>
      </c>
      <c r="AY2016" s="275" t="s">
        <v>414</v>
      </c>
    </row>
    <row r="2017" s="15" customFormat="1">
      <c r="B2017" s="287"/>
      <c r="C2017" s="288"/>
      <c r="D2017" s="252" t="s">
        <v>428</v>
      </c>
      <c r="E2017" s="289" t="s">
        <v>21</v>
      </c>
      <c r="F2017" s="290" t="s">
        <v>235</v>
      </c>
      <c r="G2017" s="288"/>
      <c r="H2017" s="291">
        <v>32</v>
      </c>
      <c r="I2017" s="292"/>
      <c r="J2017" s="288"/>
      <c r="K2017" s="288"/>
      <c r="L2017" s="293"/>
      <c r="M2017" s="294"/>
      <c r="N2017" s="295"/>
      <c r="O2017" s="295"/>
      <c r="P2017" s="295"/>
      <c r="Q2017" s="295"/>
      <c r="R2017" s="295"/>
      <c r="S2017" s="295"/>
      <c r="T2017" s="296"/>
      <c r="AT2017" s="297" t="s">
        <v>428</v>
      </c>
      <c r="AU2017" s="297" t="s">
        <v>86</v>
      </c>
      <c r="AV2017" s="15" t="s">
        <v>422</v>
      </c>
      <c r="AW2017" s="15" t="s">
        <v>39</v>
      </c>
      <c r="AX2017" s="15" t="s">
        <v>83</v>
      </c>
      <c r="AY2017" s="297" t="s">
        <v>414</v>
      </c>
    </row>
    <row r="2018" s="1" customFormat="1" ht="16.5" customHeight="1">
      <c r="B2018" s="47"/>
      <c r="C2018" s="240" t="s">
        <v>9587</v>
      </c>
      <c r="D2018" s="240" t="s">
        <v>418</v>
      </c>
      <c r="E2018" s="241" t="s">
        <v>9588</v>
      </c>
      <c r="F2018" s="242" t="s">
        <v>9589</v>
      </c>
      <c r="G2018" s="243" t="s">
        <v>4084</v>
      </c>
      <c r="H2018" s="244">
        <v>48</v>
      </c>
      <c r="I2018" s="245"/>
      <c r="J2018" s="246">
        <f>ROUND(I2018*H2018,2)</f>
        <v>0</v>
      </c>
      <c r="K2018" s="242" t="s">
        <v>21</v>
      </c>
      <c r="L2018" s="73"/>
      <c r="M2018" s="247" t="s">
        <v>21</v>
      </c>
      <c r="N2018" s="248" t="s">
        <v>47</v>
      </c>
      <c r="O2018" s="48"/>
      <c r="P2018" s="249">
        <f>O2018*H2018</f>
        <v>0</v>
      </c>
      <c r="Q2018" s="249">
        <v>0</v>
      </c>
      <c r="R2018" s="249">
        <f>Q2018*H2018</f>
        <v>0</v>
      </c>
      <c r="S2018" s="249">
        <v>0</v>
      </c>
      <c r="T2018" s="250">
        <f>S2018*H2018</f>
        <v>0</v>
      </c>
      <c r="AR2018" s="25" t="s">
        <v>690</v>
      </c>
      <c r="AT2018" s="25" t="s">
        <v>418</v>
      </c>
      <c r="AU2018" s="25" t="s">
        <v>86</v>
      </c>
      <c r="AY2018" s="25" t="s">
        <v>414</v>
      </c>
      <c r="BE2018" s="251">
        <f>IF(N2018="základní",J2018,0)</f>
        <v>0</v>
      </c>
      <c r="BF2018" s="251">
        <f>IF(N2018="snížená",J2018,0)</f>
        <v>0</v>
      </c>
      <c r="BG2018" s="251">
        <f>IF(N2018="zákl. přenesená",J2018,0)</f>
        <v>0</v>
      </c>
      <c r="BH2018" s="251">
        <f>IF(N2018="sníž. přenesená",J2018,0)</f>
        <v>0</v>
      </c>
      <c r="BI2018" s="251">
        <f>IF(N2018="nulová",J2018,0)</f>
        <v>0</v>
      </c>
      <c r="BJ2018" s="25" t="s">
        <v>83</v>
      </c>
      <c r="BK2018" s="251">
        <f>ROUND(I2018*H2018,2)</f>
        <v>0</v>
      </c>
      <c r="BL2018" s="25" t="s">
        <v>690</v>
      </c>
      <c r="BM2018" s="25" t="s">
        <v>9590</v>
      </c>
    </row>
    <row r="2019" s="1" customFormat="1" ht="16.5" customHeight="1">
      <c r="B2019" s="47"/>
      <c r="C2019" s="240" t="s">
        <v>9591</v>
      </c>
      <c r="D2019" s="240" t="s">
        <v>418</v>
      </c>
      <c r="E2019" s="241" t="s">
        <v>9592</v>
      </c>
      <c r="F2019" s="242" t="s">
        <v>9593</v>
      </c>
      <c r="G2019" s="243" t="s">
        <v>192</v>
      </c>
      <c r="H2019" s="244">
        <v>24</v>
      </c>
      <c r="I2019" s="245"/>
      <c r="J2019" s="246">
        <f>ROUND(I2019*H2019,2)</f>
        <v>0</v>
      </c>
      <c r="K2019" s="242" t="s">
        <v>21</v>
      </c>
      <c r="L2019" s="73"/>
      <c r="M2019" s="247" t="s">
        <v>21</v>
      </c>
      <c r="N2019" s="248" t="s">
        <v>47</v>
      </c>
      <c r="O2019" s="48"/>
      <c r="P2019" s="249">
        <f>O2019*H2019</f>
        <v>0</v>
      </c>
      <c r="Q2019" s="249">
        <v>0</v>
      </c>
      <c r="R2019" s="249">
        <f>Q2019*H2019</f>
        <v>0</v>
      </c>
      <c r="S2019" s="249">
        <v>0</v>
      </c>
      <c r="T2019" s="250">
        <f>S2019*H2019</f>
        <v>0</v>
      </c>
      <c r="AR2019" s="25" t="s">
        <v>690</v>
      </c>
      <c r="AT2019" s="25" t="s">
        <v>418</v>
      </c>
      <c r="AU2019" s="25" t="s">
        <v>86</v>
      </c>
      <c r="AY2019" s="25" t="s">
        <v>414</v>
      </c>
      <c r="BE2019" s="251">
        <f>IF(N2019="základní",J2019,0)</f>
        <v>0</v>
      </c>
      <c r="BF2019" s="251">
        <f>IF(N2019="snížená",J2019,0)</f>
        <v>0</v>
      </c>
      <c r="BG2019" s="251">
        <f>IF(N2019="zákl. přenesená",J2019,0)</f>
        <v>0</v>
      </c>
      <c r="BH2019" s="251">
        <f>IF(N2019="sníž. přenesená",J2019,0)</f>
        <v>0</v>
      </c>
      <c r="BI2019" s="251">
        <f>IF(N2019="nulová",J2019,0)</f>
        <v>0</v>
      </c>
      <c r="BJ2019" s="25" t="s">
        <v>83</v>
      </c>
      <c r="BK2019" s="251">
        <f>ROUND(I2019*H2019,2)</f>
        <v>0</v>
      </c>
      <c r="BL2019" s="25" t="s">
        <v>690</v>
      </c>
      <c r="BM2019" s="25" t="s">
        <v>9594</v>
      </c>
    </row>
    <row r="2020" s="12" customFormat="1">
      <c r="B2020" s="255"/>
      <c r="C2020" s="256"/>
      <c r="D2020" s="252" t="s">
        <v>428</v>
      </c>
      <c r="E2020" s="257" t="s">
        <v>21</v>
      </c>
      <c r="F2020" s="258" t="s">
        <v>9385</v>
      </c>
      <c r="G2020" s="256"/>
      <c r="H2020" s="257" t="s">
        <v>21</v>
      </c>
      <c r="I2020" s="259"/>
      <c r="J2020" s="256"/>
      <c r="K2020" s="256"/>
      <c r="L2020" s="260"/>
      <c r="M2020" s="261"/>
      <c r="N2020" s="262"/>
      <c r="O2020" s="262"/>
      <c r="P2020" s="262"/>
      <c r="Q2020" s="262"/>
      <c r="R2020" s="262"/>
      <c r="S2020" s="262"/>
      <c r="T2020" s="263"/>
      <c r="AT2020" s="264" t="s">
        <v>428</v>
      </c>
      <c r="AU2020" s="264" t="s">
        <v>86</v>
      </c>
      <c r="AV2020" s="12" t="s">
        <v>83</v>
      </c>
      <c r="AW2020" s="12" t="s">
        <v>39</v>
      </c>
      <c r="AX2020" s="12" t="s">
        <v>76</v>
      </c>
      <c r="AY2020" s="264" t="s">
        <v>414</v>
      </c>
    </row>
    <row r="2021" s="13" customFormat="1">
      <c r="B2021" s="265"/>
      <c r="C2021" s="266"/>
      <c r="D2021" s="252" t="s">
        <v>428</v>
      </c>
      <c r="E2021" s="267" t="s">
        <v>21</v>
      </c>
      <c r="F2021" s="268" t="s">
        <v>744</v>
      </c>
      <c r="G2021" s="266"/>
      <c r="H2021" s="269">
        <v>24</v>
      </c>
      <c r="I2021" s="270"/>
      <c r="J2021" s="266"/>
      <c r="K2021" s="266"/>
      <c r="L2021" s="271"/>
      <c r="M2021" s="272"/>
      <c r="N2021" s="273"/>
      <c r="O2021" s="273"/>
      <c r="P2021" s="273"/>
      <c r="Q2021" s="273"/>
      <c r="R2021" s="273"/>
      <c r="S2021" s="273"/>
      <c r="T2021" s="274"/>
      <c r="AT2021" s="275" t="s">
        <v>428</v>
      </c>
      <c r="AU2021" s="275" t="s">
        <v>86</v>
      </c>
      <c r="AV2021" s="13" t="s">
        <v>86</v>
      </c>
      <c r="AW2021" s="13" t="s">
        <v>39</v>
      </c>
      <c r="AX2021" s="13" t="s">
        <v>76</v>
      </c>
      <c r="AY2021" s="275" t="s">
        <v>414</v>
      </c>
    </row>
    <row r="2022" s="15" customFormat="1">
      <c r="B2022" s="287"/>
      <c r="C2022" s="288"/>
      <c r="D2022" s="252" t="s">
        <v>428</v>
      </c>
      <c r="E2022" s="289" t="s">
        <v>21</v>
      </c>
      <c r="F2022" s="290" t="s">
        <v>235</v>
      </c>
      <c r="G2022" s="288"/>
      <c r="H2022" s="291">
        <v>24</v>
      </c>
      <c r="I2022" s="292"/>
      <c r="J2022" s="288"/>
      <c r="K2022" s="288"/>
      <c r="L2022" s="293"/>
      <c r="M2022" s="294"/>
      <c r="N2022" s="295"/>
      <c r="O2022" s="295"/>
      <c r="P2022" s="295"/>
      <c r="Q2022" s="295"/>
      <c r="R2022" s="295"/>
      <c r="S2022" s="295"/>
      <c r="T2022" s="296"/>
      <c r="AT2022" s="297" t="s">
        <v>428</v>
      </c>
      <c r="AU2022" s="297" t="s">
        <v>86</v>
      </c>
      <c r="AV2022" s="15" t="s">
        <v>422</v>
      </c>
      <c r="AW2022" s="15" t="s">
        <v>39</v>
      </c>
      <c r="AX2022" s="15" t="s">
        <v>83</v>
      </c>
      <c r="AY2022" s="297" t="s">
        <v>414</v>
      </c>
    </row>
    <row r="2023" s="1" customFormat="1" ht="16.5" customHeight="1">
      <c r="B2023" s="47"/>
      <c r="C2023" s="240" t="s">
        <v>9595</v>
      </c>
      <c r="D2023" s="240" t="s">
        <v>418</v>
      </c>
      <c r="E2023" s="241" t="s">
        <v>9596</v>
      </c>
      <c r="F2023" s="242" t="s">
        <v>9597</v>
      </c>
      <c r="G2023" s="243" t="s">
        <v>145</v>
      </c>
      <c r="H2023" s="244">
        <v>120</v>
      </c>
      <c r="I2023" s="245"/>
      <c r="J2023" s="246">
        <f>ROUND(I2023*H2023,2)</f>
        <v>0</v>
      </c>
      <c r="K2023" s="242" t="s">
        <v>21</v>
      </c>
      <c r="L2023" s="73"/>
      <c r="M2023" s="247" t="s">
        <v>21</v>
      </c>
      <c r="N2023" s="248" t="s">
        <v>47</v>
      </c>
      <c r="O2023" s="48"/>
      <c r="P2023" s="249">
        <f>O2023*H2023</f>
        <v>0</v>
      </c>
      <c r="Q2023" s="249">
        <v>0</v>
      </c>
      <c r="R2023" s="249">
        <f>Q2023*H2023</f>
        <v>0</v>
      </c>
      <c r="S2023" s="249">
        <v>0</v>
      </c>
      <c r="T2023" s="250">
        <f>S2023*H2023</f>
        <v>0</v>
      </c>
      <c r="AR2023" s="25" t="s">
        <v>690</v>
      </c>
      <c r="AT2023" s="25" t="s">
        <v>418</v>
      </c>
      <c r="AU2023" s="25" t="s">
        <v>86</v>
      </c>
      <c r="AY2023" s="25" t="s">
        <v>414</v>
      </c>
      <c r="BE2023" s="251">
        <f>IF(N2023="základní",J2023,0)</f>
        <v>0</v>
      </c>
      <c r="BF2023" s="251">
        <f>IF(N2023="snížená",J2023,0)</f>
        <v>0</v>
      </c>
      <c r="BG2023" s="251">
        <f>IF(N2023="zákl. přenesená",J2023,0)</f>
        <v>0</v>
      </c>
      <c r="BH2023" s="251">
        <f>IF(N2023="sníž. přenesená",J2023,0)</f>
        <v>0</v>
      </c>
      <c r="BI2023" s="251">
        <f>IF(N2023="nulová",J2023,0)</f>
        <v>0</v>
      </c>
      <c r="BJ2023" s="25" t="s">
        <v>83</v>
      </c>
      <c r="BK2023" s="251">
        <f>ROUND(I2023*H2023,2)</f>
        <v>0</v>
      </c>
      <c r="BL2023" s="25" t="s">
        <v>690</v>
      </c>
      <c r="BM2023" s="25" t="s">
        <v>9598</v>
      </c>
    </row>
    <row r="2024" s="1" customFormat="1" ht="16.5" customHeight="1">
      <c r="B2024" s="47"/>
      <c r="C2024" s="240" t="s">
        <v>9599</v>
      </c>
      <c r="D2024" s="240" t="s">
        <v>418</v>
      </c>
      <c r="E2024" s="241" t="s">
        <v>9600</v>
      </c>
      <c r="F2024" s="242" t="s">
        <v>9601</v>
      </c>
      <c r="G2024" s="243" t="s">
        <v>145</v>
      </c>
      <c r="H2024" s="244">
        <v>160</v>
      </c>
      <c r="I2024" s="245"/>
      <c r="J2024" s="246">
        <f>ROUND(I2024*H2024,2)</f>
        <v>0</v>
      </c>
      <c r="K2024" s="242" t="s">
        <v>21</v>
      </c>
      <c r="L2024" s="73"/>
      <c r="M2024" s="247" t="s">
        <v>21</v>
      </c>
      <c r="N2024" s="248" t="s">
        <v>47</v>
      </c>
      <c r="O2024" s="48"/>
      <c r="P2024" s="249">
        <f>O2024*H2024</f>
        <v>0</v>
      </c>
      <c r="Q2024" s="249">
        <v>0</v>
      </c>
      <c r="R2024" s="249">
        <f>Q2024*H2024</f>
        <v>0</v>
      </c>
      <c r="S2024" s="249">
        <v>0</v>
      </c>
      <c r="T2024" s="250">
        <f>S2024*H2024</f>
        <v>0</v>
      </c>
      <c r="AR2024" s="25" t="s">
        <v>690</v>
      </c>
      <c r="AT2024" s="25" t="s">
        <v>418</v>
      </c>
      <c r="AU2024" s="25" t="s">
        <v>86</v>
      </c>
      <c r="AY2024" s="25" t="s">
        <v>414</v>
      </c>
      <c r="BE2024" s="251">
        <f>IF(N2024="základní",J2024,0)</f>
        <v>0</v>
      </c>
      <c r="BF2024" s="251">
        <f>IF(N2024="snížená",J2024,0)</f>
        <v>0</v>
      </c>
      <c r="BG2024" s="251">
        <f>IF(N2024="zákl. přenesená",J2024,0)</f>
        <v>0</v>
      </c>
      <c r="BH2024" s="251">
        <f>IF(N2024="sníž. přenesená",J2024,0)</f>
        <v>0</v>
      </c>
      <c r="BI2024" s="251">
        <f>IF(N2024="nulová",J2024,0)</f>
        <v>0</v>
      </c>
      <c r="BJ2024" s="25" t="s">
        <v>83</v>
      </c>
      <c r="BK2024" s="251">
        <f>ROUND(I2024*H2024,2)</f>
        <v>0</v>
      </c>
      <c r="BL2024" s="25" t="s">
        <v>690</v>
      </c>
      <c r="BM2024" s="25" t="s">
        <v>9602</v>
      </c>
    </row>
    <row r="2025" s="12" customFormat="1">
      <c r="B2025" s="255"/>
      <c r="C2025" s="256"/>
      <c r="D2025" s="252" t="s">
        <v>428</v>
      </c>
      <c r="E2025" s="257" t="s">
        <v>21</v>
      </c>
      <c r="F2025" s="258" t="s">
        <v>9385</v>
      </c>
      <c r="G2025" s="256"/>
      <c r="H2025" s="257" t="s">
        <v>21</v>
      </c>
      <c r="I2025" s="259"/>
      <c r="J2025" s="256"/>
      <c r="K2025" s="256"/>
      <c r="L2025" s="260"/>
      <c r="M2025" s="261"/>
      <c r="N2025" s="262"/>
      <c r="O2025" s="262"/>
      <c r="P2025" s="262"/>
      <c r="Q2025" s="262"/>
      <c r="R2025" s="262"/>
      <c r="S2025" s="262"/>
      <c r="T2025" s="263"/>
      <c r="AT2025" s="264" t="s">
        <v>428</v>
      </c>
      <c r="AU2025" s="264" t="s">
        <v>86</v>
      </c>
      <c r="AV2025" s="12" t="s">
        <v>83</v>
      </c>
      <c r="AW2025" s="12" t="s">
        <v>39</v>
      </c>
      <c r="AX2025" s="12" t="s">
        <v>76</v>
      </c>
      <c r="AY2025" s="264" t="s">
        <v>414</v>
      </c>
    </row>
    <row r="2026" s="13" customFormat="1">
      <c r="B2026" s="265"/>
      <c r="C2026" s="266"/>
      <c r="D2026" s="252" t="s">
        <v>428</v>
      </c>
      <c r="E2026" s="267" t="s">
        <v>21</v>
      </c>
      <c r="F2026" s="268" t="s">
        <v>1780</v>
      </c>
      <c r="G2026" s="266"/>
      <c r="H2026" s="269">
        <v>160</v>
      </c>
      <c r="I2026" s="270"/>
      <c r="J2026" s="266"/>
      <c r="K2026" s="266"/>
      <c r="L2026" s="271"/>
      <c r="M2026" s="272"/>
      <c r="N2026" s="273"/>
      <c r="O2026" s="273"/>
      <c r="P2026" s="273"/>
      <c r="Q2026" s="273"/>
      <c r="R2026" s="273"/>
      <c r="S2026" s="273"/>
      <c r="T2026" s="274"/>
      <c r="AT2026" s="275" t="s">
        <v>428</v>
      </c>
      <c r="AU2026" s="275" t="s">
        <v>86</v>
      </c>
      <c r="AV2026" s="13" t="s">
        <v>86</v>
      </c>
      <c r="AW2026" s="13" t="s">
        <v>39</v>
      </c>
      <c r="AX2026" s="13" t="s">
        <v>76</v>
      </c>
      <c r="AY2026" s="275" t="s">
        <v>414</v>
      </c>
    </row>
    <row r="2027" s="15" customFormat="1">
      <c r="B2027" s="287"/>
      <c r="C2027" s="288"/>
      <c r="D2027" s="252" t="s">
        <v>428</v>
      </c>
      <c r="E2027" s="289" t="s">
        <v>21</v>
      </c>
      <c r="F2027" s="290" t="s">
        <v>235</v>
      </c>
      <c r="G2027" s="288"/>
      <c r="H2027" s="291">
        <v>160</v>
      </c>
      <c r="I2027" s="292"/>
      <c r="J2027" s="288"/>
      <c r="K2027" s="288"/>
      <c r="L2027" s="293"/>
      <c r="M2027" s="294"/>
      <c r="N2027" s="295"/>
      <c r="O2027" s="295"/>
      <c r="P2027" s="295"/>
      <c r="Q2027" s="295"/>
      <c r="R2027" s="295"/>
      <c r="S2027" s="295"/>
      <c r="T2027" s="296"/>
      <c r="AT2027" s="297" t="s">
        <v>428</v>
      </c>
      <c r="AU2027" s="297" t="s">
        <v>86</v>
      </c>
      <c r="AV2027" s="15" t="s">
        <v>422</v>
      </c>
      <c r="AW2027" s="15" t="s">
        <v>39</v>
      </c>
      <c r="AX2027" s="15" t="s">
        <v>83</v>
      </c>
      <c r="AY2027" s="297" t="s">
        <v>414</v>
      </c>
    </row>
    <row r="2028" s="1" customFormat="1" ht="16.5" customHeight="1">
      <c r="B2028" s="47"/>
      <c r="C2028" s="240" t="s">
        <v>9603</v>
      </c>
      <c r="D2028" s="240" t="s">
        <v>418</v>
      </c>
      <c r="E2028" s="241" t="s">
        <v>9604</v>
      </c>
      <c r="F2028" s="242" t="s">
        <v>9605</v>
      </c>
      <c r="G2028" s="243" t="s">
        <v>145</v>
      </c>
      <c r="H2028" s="244">
        <v>160</v>
      </c>
      <c r="I2028" s="245"/>
      <c r="J2028" s="246">
        <f>ROUND(I2028*H2028,2)</f>
        <v>0</v>
      </c>
      <c r="K2028" s="242" t="s">
        <v>21</v>
      </c>
      <c r="L2028" s="73"/>
      <c r="M2028" s="247" t="s">
        <v>21</v>
      </c>
      <c r="N2028" s="248" t="s">
        <v>47</v>
      </c>
      <c r="O2028" s="48"/>
      <c r="P2028" s="249">
        <f>O2028*H2028</f>
        <v>0</v>
      </c>
      <c r="Q2028" s="249">
        <v>0</v>
      </c>
      <c r="R2028" s="249">
        <f>Q2028*H2028</f>
        <v>0</v>
      </c>
      <c r="S2028" s="249">
        <v>0</v>
      </c>
      <c r="T2028" s="250">
        <f>S2028*H2028</f>
        <v>0</v>
      </c>
      <c r="AR2028" s="25" t="s">
        <v>690</v>
      </c>
      <c r="AT2028" s="25" t="s">
        <v>418</v>
      </c>
      <c r="AU2028" s="25" t="s">
        <v>86</v>
      </c>
      <c r="AY2028" s="25" t="s">
        <v>414</v>
      </c>
      <c r="BE2028" s="251">
        <f>IF(N2028="základní",J2028,0)</f>
        <v>0</v>
      </c>
      <c r="BF2028" s="251">
        <f>IF(N2028="snížená",J2028,0)</f>
        <v>0</v>
      </c>
      <c r="BG2028" s="251">
        <f>IF(N2028="zákl. přenesená",J2028,0)</f>
        <v>0</v>
      </c>
      <c r="BH2028" s="251">
        <f>IF(N2028="sníž. přenesená",J2028,0)</f>
        <v>0</v>
      </c>
      <c r="BI2028" s="251">
        <f>IF(N2028="nulová",J2028,0)</f>
        <v>0</v>
      </c>
      <c r="BJ2028" s="25" t="s">
        <v>83</v>
      </c>
      <c r="BK2028" s="251">
        <f>ROUND(I2028*H2028,2)</f>
        <v>0</v>
      </c>
      <c r="BL2028" s="25" t="s">
        <v>690</v>
      </c>
      <c r="BM2028" s="25" t="s">
        <v>9606</v>
      </c>
    </row>
    <row r="2029" s="1" customFormat="1" ht="16.5" customHeight="1">
      <c r="B2029" s="47"/>
      <c r="C2029" s="240" t="s">
        <v>9607</v>
      </c>
      <c r="D2029" s="240" t="s">
        <v>418</v>
      </c>
      <c r="E2029" s="241" t="s">
        <v>9608</v>
      </c>
      <c r="F2029" s="242" t="s">
        <v>9609</v>
      </c>
      <c r="G2029" s="243" t="s">
        <v>192</v>
      </c>
      <c r="H2029" s="244">
        <v>56</v>
      </c>
      <c r="I2029" s="245"/>
      <c r="J2029" s="246">
        <f>ROUND(I2029*H2029,2)</f>
        <v>0</v>
      </c>
      <c r="K2029" s="242" t="s">
        <v>21</v>
      </c>
      <c r="L2029" s="73"/>
      <c r="M2029" s="247" t="s">
        <v>21</v>
      </c>
      <c r="N2029" s="248" t="s">
        <v>47</v>
      </c>
      <c r="O2029" s="48"/>
      <c r="P2029" s="249">
        <f>O2029*H2029</f>
        <v>0</v>
      </c>
      <c r="Q2029" s="249">
        <v>0</v>
      </c>
      <c r="R2029" s="249">
        <f>Q2029*H2029</f>
        <v>0</v>
      </c>
      <c r="S2029" s="249">
        <v>0</v>
      </c>
      <c r="T2029" s="250">
        <f>S2029*H2029</f>
        <v>0</v>
      </c>
      <c r="AR2029" s="25" t="s">
        <v>690</v>
      </c>
      <c r="AT2029" s="25" t="s">
        <v>418</v>
      </c>
      <c r="AU2029" s="25" t="s">
        <v>86</v>
      </c>
      <c r="AY2029" s="25" t="s">
        <v>414</v>
      </c>
      <c r="BE2029" s="251">
        <f>IF(N2029="základní",J2029,0)</f>
        <v>0</v>
      </c>
      <c r="BF2029" s="251">
        <f>IF(N2029="snížená",J2029,0)</f>
        <v>0</v>
      </c>
      <c r="BG2029" s="251">
        <f>IF(N2029="zákl. přenesená",J2029,0)</f>
        <v>0</v>
      </c>
      <c r="BH2029" s="251">
        <f>IF(N2029="sníž. přenesená",J2029,0)</f>
        <v>0</v>
      </c>
      <c r="BI2029" s="251">
        <f>IF(N2029="nulová",J2029,0)</f>
        <v>0</v>
      </c>
      <c r="BJ2029" s="25" t="s">
        <v>83</v>
      </c>
      <c r="BK2029" s="251">
        <f>ROUND(I2029*H2029,2)</f>
        <v>0</v>
      </c>
      <c r="BL2029" s="25" t="s">
        <v>690</v>
      </c>
      <c r="BM2029" s="25" t="s">
        <v>9610</v>
      </c>
    </row>
    <row r="2030" s="12" customFormat="1">
      <c r="B2030" s="255"/>
      <c r="C2030" s="256"/>
      <c r="D2030" s="252" t="s">
        <v>428</v>
      </c>
      <c r="E2030" s="257" t="s">
        <v>21</v>
      </c>
      <c r="F2030" s="258" t="s">
        <v>9385</v>
      </c>
      <c r="G2030" s="256"/>
      <c r="H2030" s="257" t="s">
        <v>21</v>
      </c>
      <c r="I2030" s="259"/>
      <c r="J2030" s="256"/>
      <c r="K2030" s="256"/>
      <c r="L2030" s="260"/>
      <c r="M2030" s="261"/>
      <c r="N2030" s="262"/>
      <c r="O2030" s="262"/>
      <c r="P2030" s="262"/>
      <c r="Q2030" s="262"/>
      <c r="R2030" s="262"/>
      <c r="S2030" s="262"/>
      <c r="T2030" s="263"/>
      <c r="AT2030" s="264" t="s">
        <v>428</v>
      </c>
      <c r="AU2030" s="264" t="s">
        <v>86</v>
      </c>
      <c r="AV2030" s="12" t="s">
        <v>83</v>
      </c>
      <c r="AW2030" s="12" t="s">
        <v>39</v>
      </c>
      <c r="AX2030" s="12" t="s">
        <v>76</v>
      </c>
      <c r="AY2030" s="264" t="s">
        <v>414</v>
      </c>
    </row>
    <row r="2031" s="13" customFormat="1">
      <c r="B2031" s="265"/>
      <c r="C2031" s="266"/>
      <c r="D2031" s="252" t="s">
        <v>428</v>
      </c>
      <c r="E2031" s="267" t="s">
        <v>21</v>
      </c>
      <c r="F2031" s="268" t="s">
        <v>1036</v>
      </c>
      <c r="G2031" s="266"/>
      <c r="H2031" s="269">
        <v>56</v>
      </c>
      <c r="I2031" s="270"/>
      <c r="J2031" s="266"/>
      <c r="K2031" s="266"/>
      <c r="L2031" s="271"/>
      <c r="M2031" s="272"/>
      <c r="N2031" s="273"/>
      <c r="O2031" s="273"/>
      <c r="P2031" s="273"/>
      <c r="Q2031" s="273"/>
      <c r="R2031" s="273"/>
      <c r="S2031" s="273"/>
      <c r="T2031" s="274"/>
      <c r="AT2031" s="275" t="s">
        <v>428</v>
      </c>
      <c r="AU2031" s="275" t="s">
        <v>86</v>
      </c>
      <c r="AV2031" s="13" t="s">
        <v>86</v>
      </c>
      <c r="AW2031" s="13" t="s">
        <v>39</v>
      </c>
      <c r="AX2031" s="13" t="s">
        <v>76</v>
      </c>
      <c r="AY2031" s="275" t="s">
        <v>414</v>
      </c>
    </row>
    <row r="2032" s="15" customFormat="1">
      <c r="B2032" s="287"/>
      <c r="C2032" s="288"/>
      <c r="D2032" s="252" t="s">
        <v>428</v>
      </c>
      <c r="E2032" s="289" t="s">
        <v>21</v>
      </c>
      <c r="F2032" s="290" t="s">
        <v>235</v>
      </c>
      <c r="G2032" s="288"/>
      <c r="H2032" s="291">
        <v>56</v>
      </c>
      <c r="I2032" s="292"/>
      <c r="J2032" s="288"/>
      <c r="K2032" s="288"/>
      <c r="L2032" s="293"/>
      <c r="M2032" s="294"/>
      <c r="N2032" s="295"/>
      <c r="O2032" s="295"/>
      <c r="P2032" s="295"/>
      <c r="Q2032" s="295"/>
      <c r="R2032" s="295"/>
      <c r="S2032" s="295"/>
      <c r="T2032" s="296"/>
      <c r="AT2032" s="297" t="s">
        <v>428</v>
      </c>
      <c r="AU2032" s="297" t="s">
        <v>86</v>
      </c>
      <c r="AV2032" s="15" t="s">
        <v>422</v>
      </c>
      <c r="AW2032" s="15" t="s">
        <v>39</v>
      </c>
      <c r="AX2032" s="15" t="s">
        <v>83</v>
      </c>
      <c r="AY2032" s="297" t="s">
        <v>414</v>
      </c>
    </row>
    <row r="2033" s="1" customFormat="1" ht="16.5" customHeight="1">
      <c r="B2033" s="47"/>
      <c r="C2033" s="240" t="s">
        <v>9611</v>
      </c>
      <c r="D2033" s="240" t="s">
        <v>418</v>
      </c>
      <c r="E2033" s="241" t="s">
        <v>9612</v>
      </c>
      <c r="F2033" s="242" t="s">
        <v>9613</v>
      </c>
      <c r="G2033" s="243" t="s">
        <v>192</v>
      </c>
      <c r="H2033" s="244">
        <v>24</v>
      </c>
      <c r="I2033" s="245"/>
      <c r="J2033" s="246">
        <f>ROUND(I2033*H2033,2)</f>
        <v>0</v>
      </c>
      <c r="K2033" s="242" t="s">
        <v>21</v>
      </c>
      <c r="L2033" s="73"/>
      <c r="M2033" s="247" t="s">
        <v>21</v>
      </c>
      <c r="N2033" s="248" t="s">
        <v>47</v>
      </c>
      <c r="O2033" s="48"/>
      <c r="P2033" s="249">
        <f>O2033*H2033</f>
        <v>0</v>
      </c>
      <c r="Q2033" s="249">
        <v>0</v>
      </c>
      <c r="R2033" s="249">
        <f>Q2033*H2033</f>
        <v>0</v>
      </c>
      <c r="S2033" s="249">
        <v>0</v>
      </c>
      <c r="T2033" s="250">
        <f>S2033*H2033</f>
        <v>0</v>
      </c>
      <c r="AR2033" s="25" t="s">
        <v>690</v>
      </c>
      <c r="AT2033" s="25" t="s">
        <v>418</v>
      </c>
      <c r="AU2033" s="25" t="s">
        <v>86</v>
      </c>
      <c r="AY2033" s="25" t="s">
        <v>414</v>
      </c>
      <c r="BE2033" s="251">
        <f>IF(N2033="základní",J2033,0)</f>
        <v>0</v>
      </c>
      <c r="BF2033" s="251">
        <f>IF(N2033="snížená",J2033,0)</f>
        <v>0</v>
      </c>
      <c r="BG2033" s="251">
        <f>IF(N2033="zákl. přenesená",J2033,0)</f>
        <v>0</v>
      </c>
      <c r="BH2033" s="251">
        <f>IF(N2033="sníž. přenesená",J2033,0)</f>
        <v>0</v>
      </c>
      <c r="BI2033" s="251">
        <f>IF(N2033="nulová",J2033,0)</f>
        <v>0</v>
      </c>
      <c r="BJ2033" s="25" t="s">
        <v>83</v>
      </c>
      <c r="BK2033" s="251">
        <f>ROUND(I2033*H2033,2)</f>
        <v>0</v>
      </c>
      <c r="BL2033" s="25" t="s">
        <v>690</v>
      </c>
      <c r="BM2033" s="25" t="s">
        <v>9614</v>
      </c>
    </row>
    <row r="2034" s="1" customFormat="1" ht="16.5" customHeight="1">
      <c r="B2034" s="47"/>
      <c r="C2034" s="240" t="s">
        <v>9615</v>
      </c>
      <c r="D2034" s="240" t="s">
        <v>418</v>
      </c>
      <c r="E2034" s="241" t="s">
        <v>9616</v>
      </c>
      <c r="F2034" s="242" t="s">
        <v>9481</v>
      </c>
      <c r="G2034" s="243" t="s">
        <v>4084</v>
      </c>
      <c r="H2034" s="244">
        <v>16</v>
      </c>
      <c r="I2034" s="245"/>
      <c r="J2034" s="246">
        <f>ROUND(I2034*H2034,2)</f>
        <v>0</v>
      </c>
      <c r="K2034" s="242" t="s">
        <v>21</v>
      </c>
      <c r="L2034" s="73"/>
      <c r="M2034" s="247" t="s">
        <v>21</v>
      </c>
      <c r="N2034" s="248" t="s">
        <v>47</v>
      </c>
      <c r="O2034" s="48"/>
      <c r="P2034" s="249">
        <f>O2034*H2034</f>
        <v>0</v>
      </c>
      <c r="Q2034" s="249">
        <v>0</v>
      </c>
      <c r="R2034" s="249">
        <f>Q2034*H2034</f>
        <v>0</v>
      </c>
      <c r="S2034" s="249">
        <v>0</v>
      </c>
      <c r="T2034" s="250">
        <f>S2034*H2034</f>
        <v>0</v>
      </c>
      <c r="AR2034" s="25" t="s">
        <v>690</v>
      </c>
      <c r="AT2034" s="25" t="s">
        <v>418</v>
      </c>
      <c r="AU2034" s="25" t="s">
        <v>86</v>
      </c>
      <c r="AY2034" s="25" t="s">
        <v>414</v>
      </c>
      <c r="BE2034" s="251">
        <f>IF(N2034="základní",J2034,0)</f>
        <v>0</v>
      </c>
      <c r="BF2034" s="251">
        <f>IF(N2034="snížená",J2034,0)</f>
        <v>0</v>
      </c>
      <c r="BG2034" s="251">
        <f>IF(N2034="zákl. přenesená",J2034,0)</f>
        <v>0</v>
      </c>
      <c r="BH2034" s="251">
        <f>IF(N2034="sníž. přenesená",J2034,0)</f>
        <v>0</v>
      </c>
      <c r="BI2034" s="251">
        <f>IF(N2034="nulová",J2034,0)</f>
        <v>0</v>
      </c>
      <c r="BJ2034" s="25" t="s">
        <v>83</v>
      </c>
      <c r="BK2034" s="251">
        <f>ROUND(I2034*H2034,2)</f>
        <v>0</v>
      </c>
      <c r="BL2034" s="25" t="s">
        <v>690</v>
      </c>
      <c r="BM2034" s="25" t="s">
        <v>9617</v>
      </c>
    </row>
    <row r="2035" s="12" customFormat="1">
      <c r="B2035" s="255"/>
      <c r="C2035" s="256"/>
      <c r="D2035" s="252" t="s">
        <v>428</v>
      </c>
      <c r="E2035" s="257" t="s">
        <v>21</v>
      </c>
      <c r="F2035" s="258" t="s">
        <v>9385</v>
      </c>
      <c r="G2035" s="256"/>
      <c r="H2035" s="257" t="s">
        <v>21</v>
      </c>
      <c r="I2035" s="259"/>
      <c r="J2035" s="256"/>
      <c r="K2035" s="256"/>
      <c r="L2035" s="260"/>
      <c r="M2035" s="261"/>
      <c r="N2035" s="262"/>
      <c r="O2035" s="262"/>
      <c r="P2035" s="262"/>
      <c r="Q2035" s="262"/>
      <c r="R2035" s="262"/>
      <c r="S2035" s="262"/>
      <c r="T2035" s="263"/>
      <c r="AT2035" s="264" t="s">
        <v>428</v>
      </c>
      <c r="AU2035" s="264" t="s">
        <v>86</v>
      </c>
      <c r="AV2035" s="12" t="s">
        <v>83</v>
      </c>
      <c r="AW2035" s="12" t="s">
        <v>39</v>
      </c>
      <c r="AX2035" s="12" t="s">
        <v>76</v>
      </c>
      <c r="AY2035" s="264" t="s">
        <v>414</v>
      </c>
    </row>
    <row r="2036" s="13" customFormat="1">
      <c r="B2036" s="265"/>
      <c r="C2036" s="266"/>
      <c r="D2036" s="252" t="s">
        <v>428</v>
      </c>
      <c r="E2036" s="267" t="s">
        <v>21</v>
      </c>
      <c r="F2036" s="268" t="s">
        <v>690</v>
      </c>
      <c r="G2036" s="266"/>
      <c r="H2036" s="269">
        <v>16</v>
      </c>
      <c r="I2036" s="270"/>
      <c r="J2036" s="266"/>
      <c r="K2036" s="266"/>
      <c r="L2036" s="271"/>
      <c r="M2036" s="272"/>
      <c r="N2036" s="273"/>
      <c r="O2036" s="273"/>
      <c r="P2036" s="273"/>
      <c r="Q2036" s="273"/>
      <c r="R2036" s="273"/>
      <c r="S2036" s="273"/>
      <c r="T2036" s="274"/>
      <c r="AT2036" s="275" t="s">
        <v>428</v>
      </c>
      <c r="AU2036" s="275" t="s">
        <v>86</v>
      </c>
      <c r="AV2036" s="13" t="s">
        <v>86</v>
      </c>
      <c r="AW2036" s="13" t="s">
        <v>39</v>
      </c>
      <c r="AX2036" s="13" t="s">
        <v>76</v>
      </c>
      <c r="AY2036" s="275" t="s">
        <v>414</v>
      </c>
    </row>
    <row r="2037" s="15" customFormat="1">
      <c r="B2037" s="287"/>
      <c r="C2037" s="288"/>
      <c r="D2037" s="252" t="s">
        <v>428</v>
      </c>
      <c r="E2037" s="289" t="s">
        <v>21</v>
      </c>
      <c r="F2037" s="290" t="s">
        <v>235</v>
      </c>
      <c r="G2037" s="288"/>
      <c r="H2037" s="291">
        <v>16</v>
      </c>
      <c r="I2037" s="292"/>
      <c r="J2037" s="288"/>
      <c r="K2037" s="288"/>
      <c r="L2037" s="293"/>
      <c r="M2037" s="294"/>
      <c r="N2037" s="295"/>
      <c r="O2037" s="295"/>
      <c r="P2037" s="295"/>
      <c r="Q2037" s="295"/>
      <c r="R2037" s="295"/>
      <c r="S2037" s="295"/>
      <c r="T2037" s="296"/>
      <c r="AT2037" s="297" t="s">
        <v>428</v>
      </c>
      <c r="AU2037" s="297" t="s">
        <v>86</v>
      </c>
      <c r="AV2037" s="15" t="s">
        <v>422</v>
      </c>
      <c r="AW2037" s="15" t="s">
        <v>39</v>
      </c>
      <c r="AX2037" s="15" t="s">
        <v>83</v>
      </c>
      <c r="AY2037" s="297" t="s">
        <v>414</v>
      </c>
    </row>
    <row r="2038" s="1" customFormat="1" ht="16.5" customHeight="1">
      <c r="B2038" s="47"/>
      <c r="C2038" s="240" t="s">
        <v>9618</v>
      </c>
      <c r="D2038" s="240" t="s">
        <v>418</v>
      </c>
      <c r="E2038" s="241" t="s">
        <v>9619</v>
      </c>
      <c r="F2038" s="242" t="s">
        <v>9485</v>
      </c>
      <c r="G2038" s="243" t="s">
        <v>4084</v>
      </c>
      <c r="H2038" s="244">
        <v>16</v>
      </c>
      <c r="I2038" s="245"/>
      <c r="J2038" s="246">
        <f>ROUND(I2038*H2038,2)</f>
        <v>0</v>
      </c>
      <c r="K2038" s="242" t="s">
        <v>21</v>
      </c>
      <c r="L2038" s="73"/>
      <c r="M2038" s="247" t="s">
        <v>21</v>
      </c>
      <c r="N2038" s="248" t="s">
        <v>47</v>
      </c>
      <c r="O2038" s="48"/>
      <c r="P2038" s="249">
        <f>O2038*H2038</f>
        <v>0</v>
      </c>
      <c r="Q2038" s="249">
        <v>0</v>
      </c>
      <c r="R2038" s="249">
        <f>Q2038*H2038</f>
        <v>0</v>
      </c>
      <c r="S2038" s="249">
        <v>0</v>
      </c>
      <c r="T2038" s="250">
        <f>S2038*H2038</f>
        <v>0</v>
      </c>
      <c r="AR2038" s="25" t="s">
        <v>690</v>
      </c>
      <c r="AT2038" s="25" t="s">
        <v>418</v>
      </c>
      <c r="AU2038" s="25" t="s">
        <v>86</v>
      </c>
      <c r="AY2038" s="25" t="s">
        <v>414</v>
      </c>
      <c r="BE2038" s="251">
        <f>IF(N2038="základní",J2038,0)</f>
        <v>0</v>
      </c>
      <c r="BF2038" s="251">
        <f>IF(N2038="snížená",J2038,0)</f>
        <v>0</v>
      </c>
      <c r="BG2038" s="251">
        <f>IF(N2038="zákl. přenesená",J2038,0)</f>
        <v>0</v>
      </c>
      <c r="BH2038" s="251">
        <f>IF(N2038="sníž. přenesená",J2038,0)</f>
        <v>0</v>
      </c>
      <c r="BI2038" s="251">
        <f>IF(N2038="nulová",J2038,0)</f>
        <v>0</v>
      </c>
      <c r="BJ2038" s="25" t="s">
        <v>83</v>
      </c>
      <c r="BK2038" s="251">
        <f>ROUND(I2038*H2038,2)</f>
        <v>0</v>
      </c>
      <c r="BL2038" s="25" t="s">
        <v>690</v>
      </c>
      <c r="BM2038" s="25" t="s">
        <v>9620</v>
      </c>
    </row>
    <row r="2039" s="1" customFormat="1" ht="16.5" customHeight="1">
      <c r="B2039" s="47"/>
      <c r="C2039" s="240" t="s">
        <v>9621</v>
      </c>
      <c r="D2039" s="240" t="s">
        <v>418</v>
      </c>
      <c r="E2039" s="241" t="s">
        <v>9622</v>
      </c>
      <c r="F2039" s="242" t="s">
        <v>7950</v>
      </c>
      <c r="G2039" s="243" t="s">
        <v>7937</v>
      </c>
      <c r="H2039" s="244">
        <v>142</v>
      </c>
      <c r="I2039" s="245"/>
      <c r="J2039" s="246">
        <f>ROUND(I2039*H2039,2)</f>
        <v>0</v>
      </c>
      <c r="K2039" s="242" t="s">
        <v>21</v>
      </c>
      <c r="L2039" s="73"/>
      <c r="M2039" s="247" t="s">
        <v>21</v>
      </c>
      <c r="N2039" s="248" t="s">
        <v>47</v>
      </c>
      <c r="O2039" s="48"/>
      <c r="P2039" s="249">
        <f>O2039*H2039</f>
        <v>0</v>
      </c>
      <c r="Q2039" s="249">
        <v>0</v>
      </c>
      <c r="R2039" s="249">
        <f>Q2039*H2039</f>
        <v>0</v>
      </c>
      <c r="S2039" s="249">
        <v>0</v>
      </c>
      <c r="T2039" s="250">
        <f>S2039*H2039</f>
        <v>0</v>
      </c>
      <c r="AR2039" s="25" t="s">
        <v>690</v>
      </c>
      <c r="AT2039" s="25" t="s">
        <v>418</v>
      </c>
      <c r="AU2039" s="25" t="s">
        <v>86</v>
      </c>
      <c r="AY2039" s="25" t="s">
        <v>414</v>
      </c>
      <c r="BE2039" s="251">
        <f>IF(N2039="základní",J2039,0)</f>
        <v>0</v>
      </c>
      <c r="BF2039" s="251">
        <f>IF(N2039="snížená",J2039,0)</f>
        <v>0</v>
      </c>
      <c r="BG2039" s="251">
        <f>IF(N2039="zákl. přenesená",J2039,0)</f>
        <v>0</v>
      </c>
      <c r="BH2039" s="251">
        <f>IF(N2039="sníž. přenesená",J2039,0)</f>
        <v>0</v>
      </c>
      <c r="BI2039" s="251">
        <f>IF(N2039="nulová",J2039,0)</f>
        <v>0</v>
      </c>
      <c r="BJ2039" s="25" t="s">
        <v>83</v>
      </c>
      <c r="BK2039" s="251">
        <f>ROUND(I2039*H2039,2)</f>
        <v>0</v>
      </c>
      <c r="BL2039" s="25" t="s">
        <v>690</v>
      </c>
      <c r="BM2039" s="25" t="s">
        <v>9623</v>
      </c>
    </row>
    <row r="2040" s="12" customFormat="1">
      <c r="B2040" s="255"/>
      <c r="C2040" s="256"/>
      <c r="D2040" s="252" t="s">
        <v>428</v>
      </c>
      <c r="E2040" s="257" t="s">
        <v>21</v>
      </c>
      <c r="F2040" s="258" t="s">
        <v>9385</v>
      </c>
      <c r="G2040" s="256"/>
      <c r="H2040" s="257" t="s">
        <v>21</v>
      </c>
      <c r="I2040" s="259"/>
      <c r="J2040" s="256"/>
      <c r="K2040" s="256"/>
      <c r="L2040" s="260"/>
      <c r="M2040" s="261"/>
      <c r="N2040" s="262"/>
      <c r="O2040" s="262"/>
      <c r="P2040" s="262"/>
      <c r="Q2040" s="262"/>
      <c r="R2040" s="262"/>
      <c r="S2040" s="262"/>
      <c r="T2040" s="263"/>
      <c r="AT2040" s="264" t="s">
        <v>428</v>
      </c>
      <c r="AU2040" s="264" t="s">
        <v>86</v>
      </c>
      <c r="AV2040" s="12" t="s">
        <v>83</v>
      </c>
      <c r="AW2040" s="12" t="s">
        <v>39</v>
      </c>
      <c r="AX2040" s="12" t="s">
        <v>76</v>
      </c>
      <c r="AY2040" s="264" t="s">
        <v>414</v>
      </c>
    </row>
    <row r="2041" s="13" customFormat="1">
      <c r="B2041" s="265"/>
      <c r="C2041" s="266"/>
      <c r="D2041" s="252" t="s">
        <v>428</v>
      </c>
      <c r="E2041" s="267" t="s">
        <v>21</v>
      </c>
      <c r="F2041" s="268" t="s">
        <v>1690</v>
      </c>
      <c r="G2041" s="266"/>
      <c r="H2041" s="269">
        <v>142</v>
      </c>
      <c r="I2041" s="270"/>
      <c r="J2041" s="266"/>
      <c r="K2041" s="266"/>
      <c r="L2041" s="271"/>
      <c r="M2041" s="272"/>
      <c r="N2041" s="273"/>
      <c r="O2041" s="273"/>
      <c r="P2041" s="273"/>
      <c r="Q2041" s="273"/>
      <c r="R2041" s="273"/>
      <c r="S2041" s="273"/>
      <c r="T2041" s="274"/>
      <c r="AT2041" s="275" t="s">
        <v>428</v>
      </c>
      <c r="AU2041" s="275" t="s">
        <v>86</v>
      </c>
      <c r="AV2041" s="13" t="s">
        <v>86</v>
      </c>
      <c r="AW2041" s="13" t="s">
        <v>39</v>
      </c>
      <c r="AX2041" s="13" t="s">
        <v>76</v>
      </c>
      <c r="AY2041" s="275" t="s">
        <v>414</v>
      </c>
    </row>
    <row r="2042" s="15" customFormat="1">
      <c r="B2042" s="287"/>
      <c r="C2042" s="288"/>
      <c r="D2042" s="252" t="s">
        <v>428</v>
      </c>
      <c r="E2042" s="289" t="s">
        <v>21</v>
      </c>
      <c r="F2042" s="290" t="s">
        <v>235</v>
      </c>
      <c r="G2042" s="288"/>
      <c r="H2042" s="291">
        <v>142</v>
      </c>
      <c r="I2042" s="292"/>
      <c r="J2042" s="288"/>
      <c r="K2042" s="288"/>
      <c r="L2042" s="293"/>
      <c r="M2042" s="294"/>
      <c r="N2042" s="295"/>
      <c r="O2042" s="295"/>
      <c r="P2042" s="295"/>
      <c r="Q2042" s="295"/>
      <c r="R2042" s="295"/>
      <c r="S2042" s="295"/>
      <c r="T2042" s="296"/>
      <c r="AT2042" s="297" t="s">
        <v>428</v>
      </c>
      <c r="AU2042" s="297" t="s">
        <v>86</v>
      </c>
      <c r="AV2042" s="15" t="s">
        <v>422</v>
      </c>
      <c r="AW2042" s="15" t="s">
        <v>39</v>
      </c>
      <c r="AX2042" s="15" t="s">
        <v>83</v>
      </c>
      <c r="AY2042" s="297" t="s">
        <v>414</v>
      </c>
    </row>
    <row r="2043" s="1" customFormat="1" ht="16.5" customHeight="1">
      <c r="B2043" s="47"/>
      <c r="C2043" s="240" t="s">
        <v>9624</v>
      </c>
      <c r="D2043" s="240" t="s">
        <v>418</v>
      </c>
      <c r="E2043" s="241" t="s">
        <v>9625</v>
      </c>
      <c r="F2043" s="242" t="s">
        <v>7954</v>
      </c>
      <c r="G2043" s="243" t="s">
        <v>7955</v>
      </c>
      <c r="H2043" s="244">
        <v>5</v>
      </c>
      <c r="I2043" s="245"/>
      <c r="J2043" s="246">
        <f>ROUND(I2043*H2043,2)</f>
        <v>0</v>
      </c>
      <c r="K2043" s="242" t="s">
        <v>21</v>
      </c>
      <c r="L2043" s="73"/>
      <c r="M2043" s="247" t="s">
        <v>21</v>
      </c>
      <c r="N2043" s="248" t="s">
        <v>47</v>
      </c>
      <c r="O2043" s="48"/>
      <c r="P2043" s="249">
        <f>O2043*H2043</f>
        <v>0</v>
      </c>
      <c r="Q2043" s="249">
        <v>0</v>
      </c>
      <c r="R2043" s="249">
        <f>Q2043*H2043</f>
        <v>0</v>
      </c>
      <c r="S2043" s="249">
        <v>0</v>
      </c>
      <c r="T2043" s="250">
        <f>S2043*H2043</f>
        <v>0</v>
      </c>
      <c r="AR2043" s="25" t="s">
        <v>690</v>
      </c>
      <c r="AT2043" s="25" t="s">
        <v>418</v>
      </c>
      <c r="AU2043" s="25" t="s">
        <v>86</v>
      </c>
      <c r="AY2043" s="25" t="s">
        <v>414</v>
      </c>
      <c r="BE2043" s="251">
        <f>IF(N2043="základní",J2043,0)</f>
        <v>0</v>
      </c>
      <c r="BF2043" s="251">
        <f>IF(N2043="snížená",J2043,0)</f>
        <v>0</v>
      </c>
      <c r="BG2043" s="251">
        <f>IF(N2043="zákl. přenesená",J2043,0)</f>
        <v>0</v>
      </c>
      <c r="BH2043" s="251">
        <f>IF(N2043="sníž. přenesená",J2043,0)</f>
        <v>0</v>
      </c>
      <c r="BI2043" s="251">
        <f>IF(N2043="nulová",J2043,0)</f>
        <v>0</v>
      </c>
      <c r="BJ2043" s="25" t="s">
        <v>83</v>
      </c>
      <c r="BK2043" s="251">
        <f>ROUND(I2043*H2043,2)</f>
        <v>0</v>
      </c>
      <c r="BL2043" s="25" t="s">
        <v>690</v>
      </c>
      <c r="BM2043" s="25" t="s">
        <v>9626</v>
      </c>
    </row>
    <row r="2044" s="1" customFormat="1" ht="16.5" customHeight="1">
      <c r="B2044" s="47"/>
      <c r="C2044" s="240" t="s">
        <v>9627</v>
      </c>
      <c r="D2044" s="240" t="s">
        <v>418</v>
      </c>
      <c r="E2044" s="241" t="s">
        <v>9628</v>
      </c>
      <c r="F2044" s="242" t="s">
        <v>7958</v>
      </c>
      <c r="G2044" s="243" t="s">
        <v>7937</v>
      </c>
      <c r="H2044" s="244">
        <v>62</v>
      </c>
      <c r="I2044" s="245"/>
      <c r="J2044" s="246">
        <f>ROUND(I2044*H2044,2)</f>
        <v>0</v>
      </c>
      <c r="K2044" s="242" t="s">
        <v>21</v>
      </c>
      <c r="L2044" s="73"/>
      <c r="M2044" s="247" t="s">
        <v>21</v>
      </c>
      <c r="N2044" s="248" t="s">
        <v>47</v>
      </c>
      <c r="O2044" s="48"/>
      <c r="P2044" s="249">
        <f>O2044*H2044</f>
        <v>0</v>
      </c>
      <c r="Q2044" s="249">
        <v>0</v>
      </c>
      <c r="R2044" s="249">
        <f>Q2044*H2044</f>
        <v>0</v>
      </c>
      <c r="S2044" s="249">
        <v>0</v>
      </c>
      <c r="T2044" s="250">
        <f>S2044*H2044</f>
        <v>0</v>
      </c>
      <c r="AR2044" s="25" t="s">
        <v>690</v>
      </c>
      <c r="AT2044" s="25" t="s">
        <v>418</v>
      </c>
      <c r="AU2044" s="25" t="s">
        <v>86</v>
      </c>
      <c r="AY2044" s="25" t="s">
        <v>414</v>
      </c>
      <c r="BE2044" s="251">
        <f>IF(N2044="základní",J2044,0)</f>
        <v>0</v>
      </c>
      <c r="BF2044" s="251">
        <f>IF(N2044="snížená",J2044,0)</f>
        <v>0</v>
      </c>
      <c r="BG2044" s="251">
        <f>IF(N2044="zákl. přenesená",J2044,0)</f>
        <v>0</v>
      </c>
      <c r="BH2044" s="251">
        <f>IF(N2044="sníž. přenesená",J2044,0)</f>
        <v>0</v>
      </c>
      <c r="BI2044" s="251">
        <f>IF(N2044="nulová",J2044,0)</f>
        <v>0</v>
      </c>
      <c r="BJ2044" s="25" t="s">
        <v>83</v>
      </c>
      <c r="BK2044" s="251">
        <f>ROUND(I2044*H2044,2)</f>
        <v>0</v>
      </c>
      <c r="BL2044" s="25" t="s">
        <v>690</v>
      </c>
      <c r="BM2044" s="25" t="s">
        <v>9629</v>
      </c>
    </row>
    <row r="2045" s="12" customFormat="1">
      <c r="B2045" s="255"/>
      <c r="C2045" s="256"/>
      <c r="D2045" s="252" t="s">
        <v>428</v>
      </c>
      <c r="E2045" s="257" t="s">
        <v>21</v>
      </c>
      <c r="F2045" s="258" t="s">
        <v>9385</v>
      </c>
      <c r="G2045" s="256"/>
      <c r="H2045" s="257" t="s">
        <v>21</v>
      </c>
      <c r="I2045" s="259"/>
      <c r="J2045" s="256"/>
      <c r="K2045" s="256"/>
      <c r="L2045" s="260"/>
      <c r="M2045" s="261"/>
      <c r="N2045" s="262"/>
      <c r="O2045" s="262"/>
      <c r="P2045" s="262"/>
      <c r="Q2045" s="262"/>
      <c r="R2045" s="262"/>
      <c r="S2045" s="262"/>
      <c r="T2045" s="263"/>
      <c r="AT2045" s="264" t="s">
        <v>428</v>
      </c>
      <c r="AU2045" s="264" t="s">
        <v>86</v>
      </c>
      <c r="AV2045" s="12" t="s">
        <v>83</v>
      </c>
      <c r="AW2045" s="12" t="s">
        <v>39</v>
      </c>
      <c r="AX2045" s="12" t="s">
        <v>76</v>
      </c>
      <c r="AY2045" s="264" t="s">
        <v>414</v>
      </c>
    </row>
    <row r="2046" s="13" customFormat="1">
      <c r="B2046" s="265"/>
      <c r="C2046" s="266"/>
      <c r="D2046" s="252" t="s">
        <v>428</v>
      </c>
      <c r="E2046" s="267" t="s">
        <v>21</v>
      </c>
      <c r="F2046" s="268" t="s">
        <v>1097</v>
      </c>
      <c r="G2046" s="266"/>
      <c r="H2046" s="269">
        <v>62</v>
      </c>
      <c r="I2046" s="270"/>
      <c r="J2046" s="266"/>
      <c r="K2046" s="266"/>
      <c r="L2046" s="271"/>
      <c r="M2046" s="272"/>
      <c r="N2046" s="273"/>
      <c r="O2046" s="273"/>
      <c r="P2046" s="273"/>
      <c r="Q2046" s="273"/>
      <c r="R2046" s="273"/>
      <c r="S2046" s="273"/>
      <c r="T2046" s="274"/>
      <c r="AT2046" s="275" t="s">
        <v>428</v>
      </c>
      <c r="AU2046" s="275" t="s">
        <v>86</v>
      </c>
      <c r="AV2046" s="13" t="s">
        <v>86</v>
      </c>
      <c r="AW2046" s="13" t="s">
        <v>39</v>
      </c>
      <c r="AX2046" s="13" t="s">
        <v>76</v>
      </c>
      <c r="AY2046" s="275" t="s">
        <v>414</v>
      </c>
    </row>
    <row r="2047" s="15" customFormat="1">
      <c r="B2047" s="287"/>
      <c r="C2047" s="288"/>
      <c r="D2047" s="252" t="s">
        <v>428</v>
      </c>
      <c r="E2047" s="289" t="s">
        <v>21</v>
      </c>
      <c r="F2047" s="290" t="s">
        <v>235</v>
      </c>
      <c r="G2047" s="288"/>
      <c r="H2047" s="291">
        <v>62</v>
      </c>
      <c r="I2047" s="292"/>
      <c r="J2047" s="288"/>
      <c r="K2047" s="288"/>
      <c r="L2047" s="293"/>
      <c r="M2047" s="309"/>
      <c r="N2047" s="310"/>
      <c r="O2047" s="310"/>
      <c r="P2047" s="310"/>
      <c r="Q2047" s="310"/>
      <c r="R2047" s="310"/>
      <c r="S2047" s="310"/>
      <c r="T2047" s="311"/>
      <c r="AT2047" s="297" t="s">
        <v>428</v>
      </c>
      <c r="AU2047" s="297" t="s">
        <v>86</v>
      </c>
      <c r="AV2047" s="15" t="s">
        <v>422</v>
      </c>
      <c r="AW2047" s="15" t="s">
        <v>39</v>
      </c>
      <c r="AX2047" s="15" t="s">
        <v>83</v>
      </c>
      <c r="AY2047" s="297" t="s">
        <v>414</v>
      </c>
    </row>
    <row r="2048" s="1" customFormat="1" ht="6.96" customHeight="1">
      <c r="B2048" s="68"/>
      <c r="C2048" s="69"/>
      <c r="D2048" s="69"/>
      <c r="E2048" s="69"/>
      <c r="F2048" s="69"/>
      <c r="G2048" s="69"/>
      <c r="H2048" s="69"/>
      <c r="I2048" s="181"/>
      <c r="J2048" s="69"/>
      <c r="K2048" s="69"/>
      <c r="L2048" s="73"/>
    </row>
  </sheetData>
  <sheetProtection sheet="1" autoFilter="0" formatColumns="0" formatRows="0" objects="1" scenarios="1" spinCount="100000" saltValue="BxjS1xwK9/dG4s3tv7STY9COcFfXcHnmrWjqNs9Q22ApHe6nCg7JiQU2ahJZ017g+xe3d6A04bNZLEjARAWG+A==" hashValue="lHgBHJy3YGDuLEpifHIdM3qoycV1YLMZA4392LZrrvNK86KqSJDqsdZJ2hRFcd14Map/U2frSeMCJF03Hvtn0w==" algorithmName="SHA-512" password="CC35"/>
  <autoFilter ref="C121:K2047"/>
  <mergeCells count="13">
    <mergeCell ref="E7:H7"/>
    <mergeCell ref="E9:H9"/>
    <mergeCell ref="E11:H11"/>
    <mergeCell ref="E26:H26"/>
    <mergeCell ref="E47:H47"/>
    <mergeCell ref="E49:H49"/>
    <mergeCell ref="E51:H51"/>
    <mergeCell ref="J55:J56"/>
    <mergeCell ref="E110:H110"/>
    <mergeCell ref="E112:H112"/>
    <mergeCell ref="E114:H114"/>
    <mergeCell ref="G1:H1"/>
    <mergeCell ref="L2:V2"/>
  </mergeCells>
  <hyperlinks>
    <hyperlink ref="F1:G1" location="C2" display="1) Krycí list soupisu"/>
    <hyperlink ref="G1:H1" location="C58" display="2) Rekapitulace"/>
    <hyperlink ref="J1" location="C121"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106</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162</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9630</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ROUND(J116,2)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ROUND(SUM(BE116:BE1338), 2)</f>
        <v>0</v>
      </c>
      <c r="G32" s="48"/>
      <c r="H32" s="48"/>
      <c r="I32" s="173">
        <v>0.20999999999999999</v>
      </c>
      <c r="J32" s="172">
        <f>ROUND(ROUND((SUM(BE116:BE1338)), 2)*I32, 2)</f>
        <v>0</v>
      </c>
      <c r="K32" s="52"/>
    </row>
    <row r="33" s="1" customFormat="1" ht="14.4" customHeight="1">
      <c r="B33" s="47"/>
      <c r="C33" s="48"/>
      <c r="D33" s="48"/>
      <c r="E33" s="56" t="s">
        <v>48</v>
      </c>
      <c r="F33" s="172">
        <f>ROUND(SUM(BF116:BF1338), 2)</f>
        <v>0</v>
      </c>
      <c r="G33" s="48"/>
      <c r="H33" s="48"/>
      <c r="I33" s="173">
        <v>0.14999999999999999</v>
      </c>
      <c r="J33" s="172">
        <f>ROUND(ROUND((SUM(BF116:BF1338)), 2)*I33, 2)</f>
        <v>0</v>
      </c>
      <c r="K33" s="52"/>
    </row>
    <row r="34" hidden="1" s="1" customFormat="1" ht="14.4" customHeight="1">
      <c r="B34" s="47"/>
      <c r="C34" s="48"/>
      <c r="D34" s="48"/>
      <c r="E34" s="56" t="s">
        <v>49</v>
      </c>
      <c r="F34" s="172">
        <f>ROUND(SUM(BG116:BG1338), 2)</f>
        <v>0</v>
      </c>
      <c r="G34" s="48"/>
      <c r="H34" s="48"/>
      <c r="I34" s="173">
        <v>0.20999999999999999</v>
      </c>
      <c r="J34" s="172">
        <v>0</v>
      </c>
      <c r="K34" s="52"/>
    </row>
    <row r="35" hidden="1" s="1" customFormat="1" ht="14.4" customHeight="1">
      <c r="B35" s="47"/>
      <c r="C35" s="48"/>
      <c r="D35" s="48"/>
      <c r="E35" s="56" t="s">
        <v>50</v>
      </c>
      <c r="F35" s="172">
        <f>ROUND(SUM(BH116:BH1338), 2)</f>
        <v>0</v>
      </c>
      <c r="G35" s="48"/>
      <c r="H35" s="48"/>
      <c r="I35" s="173">
        <v>0.14999999999999999</v>
      </c>
      <c r="J35" s="172">
        <v>0</v>
      </c>
      <c r="K35" s="52"/>
    </row>
    <row r="36" hidden="1" s="1" customFormat="1" ht="14.4" customHeight="1">
      <c r="B36" s="47"/>
      <c r="C36" s="48"/>
      <c r="D36" s="48"/>
      <c r="E36" s="56" t="s">
        <v>51</v>
      </c>
      <c r="F36" s="172">
        <f>ROUND(SUM(BI116:BI1338),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162</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D.1.1.4.5 - Elektronické komunikace</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J116</f>
        <v>0</v>
      </c>
      <c r="K60" s="52"/>
      <c r="AU60" s="25" t="s">
        <v>277</v>
      </c>
    </row>
    <row r="61" s="8" customFormat="1" ht="24.96" customHeight="1">
      <c r="B61" s="192"/>
      <c r="C61" s="193"/>
      <c r="D61" s="194" t="s">
        <v>308</v>
      </c>
      <c r="E61" s="195"/>
      <c r="F61" s="195"/>
      <c r="G61" s="195"/>
      <c r="H61" s="195"/>
      <c r="I61" s="196"/>
      <c r="J61" s="197">
        <f>J117</f>
        <v>0</v>
      </c>
      <c r="K61" s="198"/>
    </row>
    <row r="62" s="9" customFormat="1" ht="19.92" customHeight="1">
      <c r="B62" s="200"/>
      <c r="C62" s="201"/>
      <c r="D62" s="202" t="s">
        <v>9631</v>
      </c>
      <c r="E62" s="203"/>
      <c r="F62" s="203"/>
      <c r="G62" s="203"/>
      <c r="H62" s="203"/>
      <c r="I62" s="204"/>
      <c r="J62" s="205">
        <f>J118</f>
        <v>0</v>
      </c>
      <c r="K62" s="206"/>
    </row>
    <row r="63" s="9" customFormat="1" ht="14.88" customHeight="1">
      <c r="B63" s="200"/>
      <c r="C63" s="201"/>
      <c r="D63" s="202" t="s">
        <v>9632</v>
      </c>
      <c r="E63" s="203"/>
      <c r="F63" s="203"/>
      <c r="G63" s="203"/>
      <c r="H63" s="203"/>
      <c r="I63" s="204"/>
      <c r="J63" s="205">
        <f>J119</f>
        <v>0</v>
      </c>
      <c r="K63" s="206"/>
    </row>
    <row r="64" s="9" customFormat="1" ht="14.88" customHeight="1">
      <c r="B64" s="200"/>
      <c r="C64" s="201"/>
      <c r="D64" s="202" t="s">
        <v>9633</v>
      </c>
      <c r="E64" s="203"/>
      <c r="F64" s="203"/>
      <c r="G64" s="203"/>
      <c r="H64" s="203"/>
      <c r="I64" s="204"/>
      <c r="J64" s="205">
        <f>J137</f>
        <v>0</v>
      </c>
      <c r="K64" s="206"/>
    </row>
    <row r="65" s="9" customFormat="1" ht="14.88" customHeight="1">
      <c r="B65" s="200"/>
      <c r="C65" s="201"/>
      <c r="D65" s="202" t="s">
        <v>9634</v>
      </c>
      <c r="E65" s="203"/>
      <c r="F65" s="203"/>
      <c r="G65" s="203"/>
      <c r="H65" s="203"/>
      <c r="I65" s="204"/>
      <c r="J65" s="205">
        <f>J170</f>
        <v>0</v>
      </c>
      <c r="K65" s="206"/>
    </row>
    <row r="66" s="9" customFormat="1" ht="14.88" customHeight="1">
      <c r="B66" s="200"/>
      <c r="C66" s="201"/>
      <c r="D66" s="202" t="s">
        <v>9635</v>
      </c>
      <c r="E66" s="203"/>
      <c r="F66" s="203"/>
      <c r="G66" s="203"/>
      <c r="H66" s="203"/>
      <c r="I66" s="204"/>
      <c r="J66" s="205">
        <f>J235</f>
        <v>0</v>
      </c>
      <c r="K66" s="206"/>
    </row>
    <row r="67" s="9" customFormat="1" ht="14.88" customHeight="1">
      <c r="B67" s="200"/>
      <c r="C67" s="201"/>
      <c r="D67" s="202" t="s">
        <v>9636</v>
      </c>
      <c r="E67" s="203"/>
      <c r="F67" s="203"/>
      <c r="G67" s="203"/>
      <c r="H67" s="203"/>
      <c r="I67" s="204"/>
      <c r="J67" s="205">
        <f>J299</f>
        <v>0</v>
      </c>
      <c r="K67" s="206"/>
    </row>
    <row r="68" s="9" customFormat="1" ht="14.88" customHeight="1">
      <c r="B68" s="200"/>
      <c r="C68" s="201"/>
      <c r="D68" s="202" t="s">
        <v>9637</v>
      </c>
      <c r="E68" s="203"/>
      <c r="F68" s="203"/>
      <c r="G68" s="203"/>
      <c r="H68" s="203"/>
      <c r="I68" s="204"/>
      <c r="J68" s="205">
        <f>J304</f>
        <v>0</v>
      </c>
      <c r="K68" s="206"/>
    </row>
    <row r="69" s="9" customFormat="1" ht="14.88" customHeight="1">
      <c r="B69" s="200"/>
      <c r="C69" s="201"/>
      <c r="D69" s="202" t="s">
        <v>9638</v>
      </c>
      <c r="E69" s="203"/>
      <c r="F69" s="203"/>
      <c r="G69" s="203"/>
      <c r="H69" s="203"/>
      <c r="I69" s="204"/>
      <c r="J69" s="205">
        <f>J312</f>
        <v>0</v>
      </c>
      <c r="K69" s="206"/>
    </row>
    <row r="70" s="9" customFormat="1" ht="14.88" customHeight="1">
      <c r="B70" s="200"/>
      <c r="C70" s="201"/>
      <c r="D70" s="202" t="s">
        <v>9639</v>
      </c>
      <c r="E70" s="203"/>
      <c r="F70" s="203"/>
      <c r="G70" s="203"/>
      <c r="H70" s="203"/>
      <c r="I70" s="204"/>
      <c r="J70" s="205">
        <f>J316</f>
        <v>0</v>
      </c>
      <c r="K70" s="206"/>
    </row>
    <row r="71" s="9" customFormat="1" ht="14.88" customHeight="1">
      <c r="B71" s="200"/>
      <c r="C71" s="201"/>
      <c r="D71" s="202" t="s">
        <v>9640</v>
      </c>
      <c r="E71" s="203"/>
      <c r="F71" s="203"/>
      <c r="G71" s="203"/>
      <c r="H71" s="203"/>
      <c r="I71" s="204"/>
      <c r="J71" s="205">
        <f>J324</f>
        <v>0</v>
      </c>
      <c r="K71" s="206"/>
    </row>
    <row r="72" s="9" customFormat="1" ht="14.88" customHeight="1">
      <c r="B72" s="200"/>
      <c r="C72" s="201"/>
      <c r="D72" s="202" t="s">
        <v>9641</v>
      </c>
      <c r="E72" s="203"/>
      <c r="F72" s="203"/>
      <c r="G72" s="203"/>
      <c r="H72" s="203"/>
      <c r="I72" s="204"/>
      <c r="J72" s="205">
        <f>J339</f>
        <v>0</v>
      </c>
      <c r="K72" s="206"/>
    </row>
    <row r="73" s="9" customFormat="1" ht="14.88" customHeight="1">
      <c r="B73" s="200"/>
      <c r="C73" s="201"/>
      <c r="D73" s="202" t="s">
        <v>9642</v>
      </c>
      <c r="E73" s="203"/>
      <c r="F73" s="203"/>
      <c r="G73" s="203"/>
      <c r="H73" s="203"/>
      <c r="I73" s="204"/>
      <c r="J73" s="205">
        <f>J375</f>
        <v>0</v>
      </c>
      <c r="K73" s="206"/>
    </row>
    <row r="74" s="9" customFormat="1" ht="14.88" customHeight="1">
      <c r="B74" s="200"/>
      <c r="C74" s="201"/>
      <c r="D74" s="202" t="s">
        <v>9643</v>
      </c>
      <c r="E74" s="203"/>
      <c r="F74" s="203"/>
      <c r="G74" s="203"/>
      <c r="H74" s="203"/>
      <c r="I74" s="204"/>
      <c r="J74" s="205">
        <f>J386</f>
        <v>0</v>
      </c>
      <c r="K74" s="206"/>
    </row>
    <row r="75" s="9" customFormat="1" ht="14.88" customHeight="1">
      <c r="B75" s="200"/>
      <c r="C75" s="201"/>
      <c r="D75" s="202" t="s">
        <v>9644</v>
      </c>
      <c r="E75" s="203"/>
      <c r="F75" s="203"/>
      <c r="G75" s="203"/>
      <c r="H75" s="203"/>
      <c r="I75" s="204"/>
      <c r="J75" s="205">
        <f>J398</f>
        <v>0</v>
      </c>
      <c r="K75" s="206"/>
    </row>
    <row r="76" s="9" customFormat="1" ht="14.88" customHeight="1">
      <c r="B76" s="200"/>
      <c r="C76" s="201"/>
      <c r="D76" s="202" t="s">
        <v>9645</v>
      </c>
      <c r="E76" s="203"/>
      <c r="F76" s="203"/>
      <c r="G76" s="203"/>
      <c r="H76" s="203"/>
      <c r="I76" s="204"/>
      <c r="J76" s="205">
        <f>J442</f>
        <v>0</v>
      </c>
      <c r="K76" s="206"/>
    </row>
    <row r="77" s="9" customFormat="1" ht="19.92" customHeight="1">
      <c r="B77" s="200"/>
      <c r="C77" s="201"/>
      <c r="D77" s="202" t="s">
        <v>9646</v>
      </c>
      <c r="E77" s="203"/>
      <c r="F77" s="203"/>
      <c r="G77" s="203"/>
      <c r="H77" s="203"/>
      <c r="I77" s="204"/>
      <c r="J77" s="205">
        <f>J495</f>
        <v>0</v>
      </c>
      <c r="K77" s="206"/>
    </row>
    <row r="78" s="9" customFormat="1" ht="14.88" customHeight="1">
      <c r="B78" s="200"/>
      <c r="C78" s="201"/>
      <c r="D78" s="202" t="s">
        <v>9647</v>
      </c>
      <c r="E78" s="203"/>
      <c r="F78" s="203"/>
      <c r="G78" s="203"/>
      <c r="H78" s="203"/>
      <c r="I78" s="204"/>
      <c r="J78" s="205">
        <f>J496</f>
        <v>0</v>
      </c>
      <c r="K78" s="206"/>
    </row>
    <row r="79" s="9" customFormat="1" ht="14.88" customHeight="1">
      <c r="B79" s="200"/>
      <c r="C79" s="201"/>
      <c r="D79" s="202" t="s">
        <v>9648</v>
      </c>
      <c r="E79" s="203"/>
      <c r="F79" s="203"/>
      <c r="G79" s="203"/>
      <c r="H79" s="203"/>
      <c r="I79" s="204"/>
      <c r="J79" s="205">
        <f>J645</f>
        <v>0</v>
      </c>
      <c r="K79" s="206"/>
    </row>
    <row r="80" s="9" customFormat="1" ht="19.92" customHeight="1">
      <c r="B80" s="200"/>
      <c r="C80" s="201"/>
      <c r="D80" s="202" t="s">
        <v>9649</v>
      </c>
      <c r="E80" s="203"/>
      <c r="F80" s="203"/>
      <c r="G80" s="203"/>
      <c r="H80" s="203"/>
      <c r="I80" s="204"/>
      <c r="J80" s="205">
        <f>J828</f>
        <v>0</v>
      </c>
      <c r="K80" s="206"/>
    </row>
    <row r="81" s="9" customFormat="1" ht="14.88" customHeight="1">
      <c r="B81" s="200"/>
      <c r="C81" s="201"/>
      <c r="D81" s="202" t="s">
        <v>9650</v>
      </c>
      <c r="E81" s="203"/>
      <c r="F81" s="203"/>
      <c r="G81" s="203"/>
      <c r="H81" s="203"/>
      <c r="I81" s="204"/>
      <c r="J81" s="205">
        <f>J829</f>
        <v>0</v>
      </c>
      <c r="K81" s="206"/>
    </row>
    <row r="82" s="9" customFormat="1" ht="14.88" customHeight="1">
      <c r="B82" s="200"/>
      <c r="C82" s="201"/>
      <c r="D82" s="202" t="s">
        <v>9651</v>
      </c>
      <c r="E82" s="203"/>
      <c r="F82" s="203"/>
      <c r="G82" s="203"/>
      <c r="H82" s="203"/>
      <c r="I82" s="204"/>
      <c r="J82" s="205">
        <f>J918</f>
        <v>0</v>
      </c>
      <c r="K82" s="206"/>
    </row>
    <row r="83" s="9" customFormat="1" ht="19.92" customHeight="1">
      <c r="B83" s="200"/>
      <c r="C83" s="201"/>
      <c r="D83" s="202" t="s">
        <v>9652</v>
      </c>
      <c r="E83" s="203"/>
      <c r="F83" s="203"/>
      <c r="G83" s="203"/>
      <c r="H83" s="203"/>
      <c r="I83" s="204"/>
      <c r="J83" s="205">
        <f>J1013</f>
        <v>0</v>
      </c>
      <c r="K83" s="206"/>
    </row>
    <row r="84" s="9" customFormat="1" ht="14.88" customHeight="1">
      <c r="B84" s="200"/>
      <c r="C84" s="201"/>
      <c r="D84" s="202" t="s">
        <v>9653</v>
      </c>
      <c r="E84" s="203"/>
      <c r="F84" s="203"/>
      <c r="G84" s="203"/>
      <c r="H84" s="203"/>
      <c r="I84" s="204"/>
      <c r="J84" s="205">
        <f>J1014</f>
        <v>0</v>
      </c>
      <c r="K84" s="206"/>
    </row>
    <row r="85" s="9" customFormat="1" ht="14.88" customHeight="1">
      <c r="B85" s="200"/>
      <c r="C85" s="201"/>
      <c r="D85" s="202" t="s">
        <v>9654</v>
      </c>
      <c r="E85" s="203"/>
      <c r="F85" s="203"/>
      <c r="G85" s="203"/>
      <c r="H85" s="203"/>
      <c r="I85" s="204"/>
      <c r="J85" s="205">
        <f>J1057</f>
        <v>0</v>
      </c>
      <c r="K85" s="206"/>
    </row>
    <row r="86" s="9" customFormat="1" ht="19.92" customHeight="1">
      <c r="B86" s="200"/>
      <c r="C86" s="201"/>
      <c r="D86" s="202" t="s">
        <v>9655</v>
      </c>
      <c r="E86" s="203"/>
      <c r="F86" s="203"/>
      <c r="G86" s="203"/>
      <c r="H86" s="203"/>
      <c r="I86" s="204"/>
      <c r="J86" s="205">
        <f>J1111</f>
        <v>0</v>
      </c>
      <c r="K86" s="206"/>
    </row>
    <row r="87" s="9" customFormat="1" ht="14.88" customHeight="1">
      <c r="B87" s="200"/>
      <c r="C87" s="201"/>
      <c r="D87" s="202" t="s">
        <v>9656</v>
      </c>
      <c r="E87" s="203"/>
      <c r="F87" s="203"/>
      <c r="G87" s="203"/>
      <c r="H87" s="203"/>
      <c r="I87" s="204"/>
      <c r="J87" s="205">
        <f>J1112</f>
        <v>0</v>
      </c>
      <c r="K87" s="206"/>
    </row>
    <row r="88" s="9" customFormat="1" ht="14.88" customHeight="1">
      <c r="B88" s="200"/>
      <c r="C88" s="201"/>
      <c r="D88" s="202" t="s">
        <v>9657</v>
      </c>
      <c r="E88" s="203"/>
      <c r="F88" s="203"/>
      <c r="G88" s="203"/>
      <c r="H88" s="203"/>
      <c r="I88" s="204"/>
      <c r="J88" s="205">
        <f>J1169</f>
        <v>0</v>
      </c>
      <c r="K88" s="206"/>
    </row>
    <row r="89" s="9" customFormat="1" ht="19.92" customHeight="1">
      <c r="B89" s="200"/>
      <c r="C89" s="201"/>
      <c r="D89" s="202" t="s">
        <v>9658</v>
      </c>
      <c r="E89" s="203"/>
      <c r="F89" s="203"/>
      <c r="G89" s="203"/>
      <c r="H89" s="203"/>
      <c r="I89" s="204"/>
      <c r="J89" s="205">
        <f>J1236</f>
        <v>0</v>
      </c>
      <c r="K89" s="206"/>
    </row>
    <row r="90" s="9" customFormat="1" ht="14.88" customHeight="1">
      <c r="B90" s="200"/>
      <c r="C90" s="201"/>
      <c r="D90" s="202" t="s">
        <v>9659</v>
      </c>
      <c r="E90" s="203"/>
      <c r="F90" s="203"/>
      <c r="G90" s="203"/>
      <c r="H90" s="203"/>
      <c r="I90" s="204"/>
      <c r="J90" s="205">
        <f>J1237</f>
        <v>0</v>
      </c>
      <c r="K90" s="206"/>
    </row>
    <row r="91" s="9" customFormat="1" ht="14.88" customHeight="1">
      <c r="B91" s="200"/>
      <c r="C91" s="201"/>
      <c r="D91" s="202" t="s">
        <v>9660</v>
      </c>
      <c r="E91" s="203"/>
      <c r="F91" s="203"/>
      <c r="G91" s="203"/>
      <c r="H91" s="203"/>
      <c r="I91" s="204"/>
      <c r="J91" s="205">
        <f>J1263</f>
        <v>0</v>
      </c>
      <c r="K91" s="206"/>
    </row>
    <row r="92" s="9" customFormat="1" ht="19.92" customHeight="1">
      <c r="B92" s="200"/>
      <c r="C92" s="201"/>
      <c r="D92" s="202" t="s">
        <v>9661</v>
      </c>
      <c r="E92" s="203"/>
      <c r="F92" s="203"/>
      <c r="G92" s="203"/>
      <c r="H92" s="203"/>
      <c r="I92" s="204"/>
      <c r="J92" s="205">
        <f>J1313</f>
        <v>0</v>
      </c>
      <c r="K92" s="206"/>
    </row>
    <row r="93" s="9" customFormat="1" ht="14.88" customHeight="1">
      <c r="B93" s="200"/>
      <c r="C93" s="201"/>
      <c r="D93" s="202" t="s">
        <v>9662</v>
      </c>
      <c r="E93" s="203"/>
      <c r="F93" s="203"/>
      <c r="G93" s="203"/>
      <c r="H93" s="203"/>
      <c r="I93" s="204"/>
      <c r="J93" s="205">
        <f>J1314</f>
        <v>0</v>
      </c>
      <c r="K93" s="206"/>
    </row>
    <row r="94" s="9" customFormat="1" ht="14.88" customHeight="1">
      <c r="B94" s="200"/>
      <c r="C94" s="201"/>
      <c r="D94" s="202" t="s">
        <v>9663</v>
      </c>
      <c r="E94" s="203"/>
      <c r="F94" s="203"/>
      <c r="G94" s="203"/>
      <c r="H94" s="203"/>
      <c r="I94" s="204"/>
      <c r="J94" s="205">
        <f>J1324</f>
        <v>0</v>
      </c>
      <c r="K94" s="206"/>
    </row>
    <row r="95" s="1" customFormat="1" ht="21.84" customHeight="1">
      <c r="B95" s="47"/>
      <c r="C95" s="48"/>
      <c r="D95" s="48"/>
      <c r="E95" s="48"/>
      <c r="F95" s="48"/>
      <c r="G95" s="48"/>
      <c r="H95" s="48"/>
      <c r="I95" s="158"/>
      <c r="J95" s="48"/>
      <c r="K95" s="52"/>
    </row>
    <row r="96" s="1" customFormat="1" ht="6.96" customHeight="1">
      <c r="B96" s="68"/>
      <c r="C96" s="69"/>
      <c r="D96" s="69"/>
      <c r="E96" s="69"/>
      <c r="F96" s="69"/>
      <c r="G96" s="69"/>
      <c r="H96" s="69"/>
      <c r="I96" s="181"/>
      <c r="J96" s="69"/>
      <c r="K96" s="70"/>
    </row>
    <row r="100" s="1" customFormat="1" ht="6.96" customHeight="1">
      <c r="B100" s="71"/>
      <c r="C100" s="72"/>
      <c r="D100" s="72"/>
      <c r="E100" s="72"/>
      <c r="F100" s="72"/>
      <c r="G100" s="72"/>
      <c r="H100" s="72"/>
      <c r="I100" s="184"/>
      <c r="J100" s="72"/>
      <c r="K100" s="72"/>
      <c r="L100" s="73"/>
    </row>
    <row r="101" s="1" customFormat="1" ht="36.96" customHeight="1">
      <c r="B101" s="47"/>
      <c r="C101" s="74" t="s">
        <v>373</v>
      </c>
      <c r="D101" s="75"/>
      <c r="E101" s="75"/>
      <c r="F101" s="75"/>
      <c r="G101" s="75"/>
      <c r="H101" s="75"/>
      <c r="I101" s="208"/>
      <c r="J101" s="75"/>
      <c r="K101" s="75"/>
      <c r="L101" s="73"/>
    </row>
    <row r="102" s="1" customFormat="1" ht="6.96" customHeight="1">
      <c r="B102" s="47"/>
      <c r="C102" s="75"/>
      <c r="D102" s="75"/>
      <c r="E102" s="75"/>
      <c r="F102" s="75"/>
      <c r="G102" s="75"/>
      <c r="H102" s="75"/>
      <c r="I102" s="208"/>
      <c r="J102" s="75"/>
      <c r="K102" s="75"/>
      <c r="L102" s="73"/>
    </row>
    <row r="103" s="1" customFormat="1" ht="14.4" customHeight="1">
      <c r="B103" s="47"/>
      <c r="C103" s="77" t="s">
        <v>18</v>
      </c>
      <c r="D103" s="75"/>
      <c r="E103" s="75"/>
      <c r="F103" s="75"/>
      <c r="G103" s="75"/>
      <c r="H103" s="75"/>
      <c r="I103" s="208"/>
      <c r="J103" s="75"/>
      <c r="K103" s="75"/>
      <c r="L103" s="73"/>
    </row>
    <row r="104" s="1" customFormat="1" ht="16.5" customHeight="1">
      <c r="B104" s="47"/>
      <c r="C104" s="75"/>
      <c r="D104" s="75"/>
      <c r="E104" s="209" t="str">
        <f>E7</f>
        <v>Rekonstrukce internátu FVZ Hradec Králové - PD</v>
      </c>
      <c r="F104" s="77"/>
      <c r="G104" s="77"/>
      <c r="H104" s="77"/>
      <c r="I104" s="208"/>
      <c r="J104" s="75"/>
      <c r="K104" s="75"/>
      <c r="L104" s="73"/>
    </row>
    <row r="105">
      <c r="B105" s="29"/>
      <c r="C105" s="77" t="s">
        <v>158</v>
      </c>
      <c r="D105" s="210"/>
      <c r="E105" s="210"/>
      <c r="F105" s="210"/>
      <c r="G105" s="210"/>
      <c r="H105" s="210"/>
      <c r="I105" s="149"/>
      <c r="J105" s="210"/>
      <c r="K105" s="210"/>
      <c r="L105" s="211"/>
    </row>
    <row r="106" s="1" customFormat="1" ht="16.5" customHeight="1">
      <c r="B106" s="47"/>
      <c r="C106" s="75"/>
      <c r="D106" s="75"/>
      <c r="E106" s="209" t="s">
        <v>162</v>
      </c>
      <c r="F106" s="75"/>
      <c r="G106" s="75"/>
      <c r="H106" s="75"/>
      <c r="I106" s="208"/>
      <c r="J106" s="75"/>
      <c r="K106" s="75"/>
      <c r="L106" s="73"/>
    </row>
    <row r="107" s="1" customFormat="1" ht="14.4" customHeight="1">
      <c r="B107" s="47"/>
      <c r="C107" s="77" t="s">
        <v>165</v>
      </c>
      <c r="D107" s="75"/>
      <c r="E107" s="75"/>
      <c r="F107" s="75"/>
      <c r="G107" s="75"/>
      <c r="H107" s="75"/>
      <c r="I107" s="208"/>
      <c r="J107" s="75"/>
      <c r="K107" s="75"/>
      <c r="L107" s="73"/>
    </row>
    <row r="108" s="1" customFormat="1" ht="17.25" customHeight="1">
      <c r="B108" s="47"/>
      <c r="C108" s="75"/>
      <c r="D108" s="75"/>
      <c r="E108" s="83" t="str">
        <f>E11</f>
        <v>D.1.1.4.5 - Elektronické komunikace</v>
      </c>
      <c r="F108" s="75"/>
      <c r="G108" s="75"/>
      <c r="H108" s="75"/>
      <c r="I108" s="208"/>
      <c r="J108" s="75"/>
      <c r="K108" s="75"/>
      <c r="L108" s="73"/>
    </row>
    <row r="109" s="1" customFormat="1" ht="6.96" customHeight="1">
      <c r="B109" s="47"/>
      <c r="C109" s="75"/>
      <c r="D109" s="75"/>
      <c r="E109" s="75"/>
      <c r="F109" s="75"/>
      <c r="G109" s="75"/>
      <c r="H109" s="75"/>
      <c r="I109" s="208"/>
      <c r="J109" s="75"/>
      <c r="K109" s="75"/>
      <c r="L109" s="73"/>
    </row>
    <row r="110" s="1" customFormat="1" ht="18" customHeight="1">
      <c r="B110" s="47"/>
      <c r="C110" s="77" t="s">
        <v>23</v>
      </c>
      <c r="D110" s="75"/>
      <c r="E110" s="75"/>
      <c r="F110" s="212" t="str">
        <f>F14</f>
        <v>Hradec Králové parc. č. 1582, 1378</v>
      </c>
      <c r="G110" s="75"/>
      <c r="H110" s="75"/>
      <c r="I110" s="213" t="s">
        <v>25</v>
      </c>
      <c r="J110" s="86" t="str">
        <f>IF(J14="","",J14)</f>
        <v>2. 3. 2017</v>
      </c>
      <c r="K110" s="75"/>
      <c r="L110" s="73"/>
    </row>
    <row r="111" s="1" customFormat="1" ht="6.96" customHeight="1">
      <c r="B111" s="47"/>
      <c r="C111" s="75"/>
      <c r="D111" s="75"/>
      <c r="E111" s="75"/>
      <c r="F111" s="75"/>
      <c r="G111" s="75"/>
      <c r="H111" s="75"/>
      <c r="I111" s="208"/>
      <c r="J111" s="75"/>
      <c r="K111" s="75"/>
      <c r="L111" s="73"/>
    </row>
    <row r="112" s="1" customFormat="1">
      <c r="B112" s="47"/>
      <c r="C112" s="77" t="s">
        <v>27</v>
      </c>
      <c r="D112" s="75"/>
      <c r="E112" s="75"/>
      <c r="F112" s="212" t="str">
        <f>E17</f>
        <v>Armádní servisní, p.o. Podhrabská 1589/1 Praha 6</v>
      </c>
      <c r="G112" s="75"/>
      <c r="H112" s="75"/>
      <c r="I112" s="213" t="s">
        <v>35</v>
      </c>
      <c r="J112" s="212" t="str">
        <f>E23</f>
        <v>BKN,spol.s r.o.Vladislavova 29/I,566 01Vysoké Mýto</v>
      </c>
      <c r="K112" s="75"/>
      <c r="L112" s="73"/>
    </row>
    <row r="113" s="1" customFormat="1" ht="14.4" customHeight="1">
      <c r="B113" s="47"/>
      <c r="C113" s="77" t="s">
        <v>33</v>
      </c>
      <c r="D113" s="75"/>
      <c r="E113" s="75"/>
      <c r="F113" s="212" t="str">
        <f>IF(E20="","",E20)</f>
        <v/>
      </c>
      <c r="G113" s="75"/>
      <c r="H113" s="75"/>
      <c r="I113" s="208"/>
      <c r="J113" s="75"/>
      <c r="K113" s="75"/>
      <c r="L113" s="73"/>
    </row>
    <row r="114" s="1" customFormat="1" ht="10.32" customHeight="1">
      <c r="B114" s="47"/>
      <c r="C114" s="75"/>
      <c r="D114" s="75"/>
      <c r="E114" s="75"/>
      <c r="F114" s="75"/>
      <c r="G114" s="75"/>
      <c r="H114" s="75"/>
      <c r="I114" s="208"/>
      <c r="J114" s="75"/>
      <c r="K114" s="75"/>
      <c r="L114" s="73"/>
    </row>
    <row r="115" s="10" customFormat="1" ht="29.28" customHeight="1">
      <c r="B115" s="214"/>
      <c r="C115" s="215" t="s">
        <v>395</v>
      </c>
      <c r="D115" s="216" t="s">
        <v>61</v>
      </c>
      <c r="E115" s="216" t="s">
        <v>57</v>
      </c>
      <c r="F115" s="216" t="s">
        <v>396</v>
      </c>
      <c r="G115" s="216" t="s">
        <v>397</v>
      </c>
      <c r="H115" s="216" t="s">
        <v>398</v>
      </c>
      <c r="I115" s="217" t="s">
        <v>399</v>
      </c>
      <c r="J115" s="216" t="s">
        <v>271</v>
      </c>
      <c r="K115" s="218" t="s">
        <v>400</v>
      </c>
      <c r="L115" s="219"/>
      <c r="M115" s="103" t="s">
        <v>401</v>
      </c>
      <c r="N115" s="104" t="s">
        <v>46</v>
      </c>
      <c r="O115" s="104" t="s">
        <v>402</v>
      </c>
      <c r="P115" s="104" t="s">
        <v>403</v>
      </c>
      <c r="Q115" s="104" t="s">
        <v>404</v>
      </c>
      <c r="R115" s="104" t="s">
        <v>405</v>
      </c>
      <c r="S115" s="104" t="s">
        <v>406</v>
      </c>
      <c r="T115" s="105" t="s">
        <v>407</v>
      </c>
    </row>
    <row r="116" s="1" customFormat="1" ht="29.28" customHeight="1">
      <c r="B116" s="47"/>
      <c r="C116" s="109" t="s">
        <v>276</v>
      </c>
      <c r="D116" s="75"/>
      <c r="E116" s="75"/>
      <c r="F116" s="75"/>
      <c r="G116" s="75"/>
      <c r="H116" s="75"/>
      <c r="I116" s="208"/>
      <c r="J116" s="220">
        <f>BK116</f>
        <v>0</v>
      </c>
      <c r="K116" s="75"/>
      <c r="L116" s="73"/>
      <c r="M116" s="106"/>
      <c r="N116" s="107"/>
      <c r="O116" s="107"/>
      <c r="P116" s="221">
        <f>P117</f>
        <v>0</v>
      </c>
      <c r="Q116" s="107"/>
      <c r="R116" s="221">
        <f>R117</f>
        <v>0</v>
      </c>
      <c r="S116" s="107"/>
      <c r="T116" s="222">
        <f>T117</f>
        <v>0</v>
      </c>
      <c r="AT116" s="25" t="s">
        <v>75</v>
      </c>
      <c r="AU116" s="25" t="s">
        <v>277</v>
      </c>
      <c r="BK116" s="223">
        <f>BK117</f>
        <v>0</v>
      </c>
    </row>
    <row r="117" s="11" customFormat="1" ht="37.44" customHeight="1">
      <c r="B117" s="224"/>
      <c r="C117" s="225"/>
      <c r="D117" s="226" t="s">
        <v>75</v>
      </c>
      <c r="E117" s="227" t="s">
        <v>1776</v>
      </c>
      <c r="F117" s="227" t="s">
        <v>1777</v>
      </c>
      <c r="G117" s="225"/>
      <c r="H117" s="225"/>
      <c r="I117" s="228"/>
      <c r="J117" s="229">
        <f>BK117</f>
        <v>0</v>
      </c>
      <c r="K117" s="225"/>
      <c r="L117" s="230"/>
      <c r="M117" s="231"/>
      <c r="N117" s="232"/>
      <c r="O117" s="232"/>
      <c r="P117" s="233">
        <f>P118+P495+P828+P1013+P1111+P1236+P1313</f>
        <v>0</v>
      </c>
      <c r="Q117" s="232"/>
      <c r="R117" s="233">
        <f>R118+R495+R828+R1013+R1111+R1236+R1313</f>
        <v>0</v>
      </c>
      <c r="S117" s="232"/>
      <c r="T117" s="234">
        <f>T118+T495+T828+T1013+T1111+T1236+T1313</f>
        <v>0</v>
      </c>
      <c r="AR117" s="235" t="s">
        <v>86</v>
      </c>
      <c r="AT117" s="236" t="s">
        <v>75</v>
      </c>
      <c r="AU117" s="236" t="s">
        <v>76</v>
      </c>
      <c r="AY117" s="235" t="s">
        <v>414</v>
      </c>
      <c r="BK117" s="237">
        <f>BK118+BK495+BK828+BK1013+BK1111+BK1236+BK1313</f>
        <v>0</v>
      </c>
    </row>
    <row r="118" s="11" customFormat="1" ht="19.92" customHeight="1">
      <c r="B118" s="224"/>
      <c r="C118" s="225"/>
      <c r="D118" s="226" t="s">
        <v>75</v>
      </c>
      <c r="E118" s="238" t="s">
        <v>9664</v>
      </c>
      <c r="F118" s="238" t="s">
        <v>9665</v>
      </c>
      <c r="G118" s="225"/>
      <c r="H118" s="225"/>
      <c r="I118" s="228"/>
      <c r="J118" s="239">
        <f>BK118</f>
        <v>0</v>
      </c>
      <c r="K118" s="225"/>
      <c r="L118" s="230"/>
      <c r="M118" s="231"/>
      <c r="N118" s="232"/>
      <c r="O118" s="232"/>
      <c r="P118" s="233">
        <f>P119+P137+P170+P235+P299+P304+P312+P316+P324+P339+P375+P386+P398+P442</f>
        <v>0</v>
      </c>
      <c r="Q118" s="232"/>
      <c r="R118" s="233">
        <f>R119+R137+R170+R235+R299+R304+R312+R316+R324+R339+R375+R386+R398+R442</f>
        <v>0</v>
      </c>
      <c r="S118" s="232"/>
      <c r="T118" s="234">
        <f>T119+T137+T170+T235+T299+T304+T312+T316+T324+T339+T375+T386+T398+T442</f>
        <v>0</v>
      </c>
      <c r="AR118" s="235" t="s">
        <v>86</v>
      </c>
      <c r="AT118" s="236" t="s">
        <v>75</v>
      </c>
      <c r="AU118" s="236" t="s">
        <v>83</v>
      </c>
      <c r="AY118" s="235" t="s">
        <v>414</v>
      </c>
      <c r="BK118" s="237">
        <f>BK119+BK137+BK170+BK235+BK299+BK304+BK312+BK316+BK324+BK339+BK375+BK386+BK398+BK442</f>
        <v>0</v>
      </c>
    </row>
    <row r="119" s="11" customFormat="1" ht="14.88" customHeight="1">
      <c r="B119" s="224"/>
      <c r="C119" s="225"/>
      <c r="D119" s="226" t="s">
        <v>75</v>
      </c>
      <c r="E119" s="238" t="s">
        <v>9666</v>
      </c>
      <c r="F119" s="238" t="s">
        <v>9667</v>
      </c>
      <c r="G119" s="225"/>
      <c r="H119" s="225"/>
      <c r="I119" s="228"/>
      <c r="J119" s="239">
        <f>BK119</f>
        <v>0</v>
      </c>
      <c r="K119" s="225"/>
      <c r="L119" s="230"/>
      <c r="M119" s="231"/>
      <c r="N119" s="232"/>
      <c r="O119" s="232"/>
      <c r="P119" s="233">
        <f>SUM(P120:P136)</f>
        <v>0</v>
      </c>
      <c r="Q119" s="232"/>
      <c r="R119" s="233">
        <f>SUM(R120:R136)</f>
        <v>0</v>
      </c>
      <c r="S119" s="232"/>
      <c r="T119" s="234">
        <f>SUM(T120:T136)</f>
        <v>0</v>
      </c>
      <c r="AR119" s="235" t="s">
        <v>86</v>
      </c>
      <c r="AT119" s="236" t="s">
        <v>75</v>
      </c>
      <c r="AU119" s="236" t="s">
        <v>86</v>
      </c>
      <c r="AY119" s="235" t="s">
        <v>414</v>
      </c>
      <c r="BK119" s="237">
        <f>SUM(BK120:BK136)</f>
        <v>0</v>
      </c>
    </row>
    <row r="120" s="1" customFormat="1" ht="25.5" customHeight="1">
      <c r="B120" s="47"/>
      <c r="C120" s="298" t="s">
        <v>83</v>
      </c>
      <c r="D120" s="298" t="s">
        <v>841</v>
      </c>
      <c r="E120" s="299" t="s">
        <v>6895</v>
      </c>
      <c r="F120" s="300" t="s">
        <v>9668</v>
      </c>
      <c r="G120" s="301" t="s">
        <v>145</v>
      </c>
      <c r="H120" s="302">
        <v>6530</v>
      </c>
      <c r="I120" s="303"/>
      <c r="J120" s="304">
        <f>ROUND(I120*H120,2)</f>
        <v>0</v>
      </c>
      <c r="K120" s="300" t="s">
        <v>21</v>
      </c>
      <c r="L120" s="305"/>
      <c r="M120" s="306" t="s">
        <v>21</v>
      </c>
      <c r="N120" s="307" t="s">
        <v>47</v>
      </c>
      <c r="O120" s="48"/>
      <c r="P120" s="249">
        <f>O120*H120</f>
        <v>0</v>
      </c>
      <c r="Q120" s="249">
        <v>0</v>
      </c>
      <c r="R120" s="249">
        <f>Q120*H120</f>
        <v>0</v>
      </c>
      <c r="S120" s="249">
        <v>0</v>
      </c>
      <c r="T120" s="250">
        <f>S120*H120</f>
        <v>0</v>
      </c>
      <c r="AR120" s="25" t="s">
        <v>818</v>
      </c>
      <c r="AT120" s="25" t="s">
        <v>841</v>
      </c>
      <c r="AU120" s="25" t="s">
        <v>394</v>
      </c>
      <c r="AY120" s="25" t="s">
        <v>414</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690</v>
      </c>
      <c r="BM120" s="25" t="s">
        <v>9669</v>
      </c>
    </row>
    <row r="121" s="12" customFormat="1">
      <c r="B121" s="255"/>
      <c r="C121" s="256"/>
      <c r="D121" s="252" t="s">
        <v>428</v>
      </c>
      <c r="E121" s="257" t="s">
        <v>21</v>
      </c>
      <c r="F121" s="258" t="s">
        <v>9670</v>
      </c>
      <c r="G121" s="256"/>
      <c r="H121" s="257" t="s">
        <v>21</v>
      </c>
      <c r="I121" s="259"/>
      <c r="J121" s="256"/>
      <c r="K121" s="256"/>
      <c r="L121" s="260"/>
      <c r="M121" s="261"/>
      <c r="N121" s="262"/>
      <c r="O121" s="262"/>
      <c r="P121" s="262"/>
      <c r="Q121" s="262"/>
      <c r="R121" s="262"/>
      <c r="S121" s="262"/>
      <c r="T121" s="263"/>
      <c r="AT121" s="264" t="s">
        <v>428</v>
      </c>
      <c r="AU121" s="264" t="s">
        <v>394</v>
      </c>
      <c r="AV121" s="12" t="s">
        <v>83</v>
      </c>
      <c r="AW121" s="12" t="s">
        <v>39</v>
      </c>
      <c r="AX121" s="12" t="s">
        <v>76</v>
      </c>
      <c r="AY121" s="264" t="s">
        <v>414</v>
      </c>
    </row>
    <row r="122" s="13" customFormat="1">
      <c r="B122" s="265"/>
      <c r="C122" s="266"/>
      <c r="D122" s="252" t="s">
        <v>428</v>
      </c>
      <c r="E122" s="267" t="s">
        <v>21</v>
      </c>
      <c r="F122" s="268" t="s">
        <v>9671</v>
      </c>
      <c r="G122" s="266"/>
      <c r="H122" s="269">
        <v>6530</v>
      </c>
      <c r="I122" s="270"/>
      <c r="J122" s="266"/>
      <c r="K122" s="266"/>
      <c r="L122" s="271"/>
      <c r="M122" s="272"/>
      <c r="N122" s="273"/>
      <c r="O122" s="273"/>
      <c r="P122" s="273"/>
      <c r="Q122" s="273"/>
      <c r="R122" s="273"/>
      <c r="S122" s="273"/>
      <c r="T122" s="274"/>
      <c r="AT122" s="275" t="s">
        <v>428</v>
      </c>
      <c r="AU122" s="275" t="s">
        <v>394</v>
      </c>
      <c r="AV122" s="13" t="s">
        <v>86</v>
      </c>
      <c r="AW122" s="13" t="s">
        <v>39</v>
      </c>
      <c r="AX122" s="13" t="s">
        <v>83</v>
      </c>
      <c r="AY122" s="275" t="s">
        <v>414</v>
      </c>
    </row>
    <row r="123" s="1" customFormat="1" ht="25.5" customHeight="1">
      <c r="B123" s="47"/>
      <c r="C123" s="298" t="s">
        <v>86</v>
      </c>
      <c r="D123" s="298" t="s">
        <v>841</v>
      </c>
      <c r="E123" s="299" t="s">
        <v>6899</v>
      </c>
      <c r="F123" s="300" t="s">
        <v>9672</v>
      </c>
      <c r="G123" s="301" t="s">
        <v>145</v>
      </c>
      <c r="H123" s="302">
        <v>1180</v>
      </c>
      <c r="I123" s="303"/>
      <c r="J123" s="304">
        <f>ROUND(I123*H123,2)</f>
        <v>0</v>
      </c>
      <c r="K123" s="300" t="s">
        <v>21</v>
      </c>
      <c r="L123" s="305"/>
      <c r="M123" s="306" t="s">
        <v>21</v>
      </c>
      <c r="N123" s="307" t="s">
        <v>47</v>
      </c>
      <c r="O123" s="48"/>
      <c r="P123" s="249">
        <f>O123*H123</f>
        <v>0</v>
      </c>
      <c r="Q123" s="249">
        <v>0</v>
      </c>
      <c r="R123" s="249">
        <f>Q123*H123</f>
        <v>0</v>
      </c>
      <c r="S123" s="249">
        <v>0</v>
      </c>
      <c r="T123" s="250">
        <f>S123*H123</f>
        <v>0</v>
      </c>
      <c r="AR123" s="25" t="s">
        <v>818</v>
      </c>
      <c r="AT123" s="25" t="s">
        <v>841</v>
      </c>
      <c r="AU123" s="25" t="s">
        <v>394</v>
      </c>
      <c r="AY123" s="25" t="s">
        <v>414</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690</v>
      </c>
      <c r="BM123" s="25" t="s">
        <v>9673</v>
      </c>
    </row>
    <row r="124" s="12" customFormat="1">
      <c r="B124" s="255"/>
      <c r="C124" s="256"/>
      <c r="D124" s="252" t="s">
        <v>428</v>
      </c>
      <c r="E124" s="257" t="s">
        <v>21</v>
      </c>
      <c r="F124" s="258" t="s">
        <v>9670</v>
      </c>
      <c r="G124" s="256"/>
      <c r="H124" s="257" t="s">
        <v>21</v>
      </c>
      <c r="I124" s="259"/>
      <c r="J124" s="256"/>
      <c r="K124" s="256"/>
      <c r="L124" s="260"/>
      <c r="M124" s="261"/>
      <c r="N124" s="262"/>
      <c r="O124" s="262"/>
      <c r="P124" s="262"/>
      <c r="Q124" s="262"/>
      <c r="R124" s="262"/>
      <c r="S124" s="262"/>
      <c r="T124" s="263"/>
      <c r="AT124" s="264" t="s">
        <v>428</v>
      </c>
      <c r="AU124" s="264" t="s">
        <v>394</v>
      </c>
      <c r="AV124" s="12" t="s">
        <v>83</v>
      </c>
      <c r="AW124" s="12" t="s">
        <v>39</v>
      </c>
      <c r="AX124" s="12" t="s">
        <v>76</v>
      </c>
      <c r="AY124" s="264" t="s">
        <v>414</v>
      </c>
    </row>
    <row r="125" s="13" customFormat="1">
      <c r="B125" s="265"/>
      <c r="C125" s="266"/>
      <c r="D125" s="252" t="s">
        <v>428</v>
      </c>
      <c r="E125" s="267" t="s">
        <v>21</v>
      </c>
      <c r="F125" s="268" t="s">
        <v>7934</v>
      </c>
      <c r="G125" s="266"/>
      <c r="H125" s="269">
        <v>1180</v>
      </c>
      <c r="I125" s="270"/>
      <c r="J125" s="266"/>
      <c r="K125" s="266"/>
      <c r="L125" s="271"/>
      <c r="M125" s="272"/>
      <c r="N125" s="273"/>
      <c r="O125" s="273"/>
      <c r="P125" s="273"/>
      <c r="Q125" s="273"/>
      <c r="R125" s="273"/>
      <c r="S125" s="273"/>
      <c r="T125" s="274"/>
      <c r="AT125" s="275" t="s">
        <v>428</v>
      </c>
      <c r="AU125" s="275" t="s">
        <v>394</v>
      </c>
      <c r="AV125" s="13" t="s">
        <v>86</v>
      </c>
      <c r="AW125" s="13" t="s">
        <v>39</v>
      </c>
      <c r="AX125" s="13" t="s">
        <v>76</v>
      </c>
      <c r="AY125" s="275" t="s">
        <v>414</v>
      </c>
    </row>
    <row r="126" s="15" customFormat="1">
      <c r="B126" s="287"/>
      <c r="C126" s="288"/>
      <c r="D126" s="252" t="s">
        <v>428</v>
      </c>
      <c r="E126" s="289" t="s">
        <v>21</v>
      </c>
      <c r="F126" s="290" t="s">
        <v>235</v>
      </c>
      <c r="G126" s="288"/>
      <c r="H126" s="291">
        <v>1180</v>
      </c>
      <c r="I126" s="292"/>
      <c r="J126" s="288"/>
      <c r="K126" s="288"/>
      <c r="L126" s="293"/>
      <c r="M126" s="294"/>
      <c r="N126" s="295"/>
      <c r="O126" s="295"/>
      <c r="P126" s="295"/>
      <c r="Q126" s="295"/>
      <c r="R126" s="295"/>
      <c r="S126" s="295"/>
      <c r="T126" s="296"/>
      <c r="AT126" s="297" t="s">
        <v>428</v>
      </c>
      <c r="AU126" s="297" t="s">
        <v>394</v>
      </c>
      <c r="AV126" s="15" t="s">
        <v>422</v>
      </c>
      <c r="AW126" s="15" t="s">
        <v>39</v>
      </c>
      <c r="AX126" s="15" t="s">
        <v>83</v>
      </c>
      <c r="AY126" s="297" t="s">
        <v>414</v>
      </c>
    </row>
    <row r="127" s="1" customFormat="1" ht="25.5" customHeight="1">
      <c r="B127" s="47"/>
      <c r="C127" s="298" t="s">
        <v>394</v>
      </c>
      <c r="D127" s="298" t="s">
        <v>841</v>
      </c>
      <c r="E127" s="299" t="s">
        <v>6902</v>
      </c>
      <c r="F127" s="300" t="s">
        <v>9674</v>
      </c>
      <c r="G127" s="301" t="s">
        <v>145</v>
      </c>
      <c r="H127" s="302">
        <v>194</v>
      </c>
      <c r="I127" s="303"/>
      <c r="J127" s="304">
        <f>ROUND(I127*H127,2)</f>
        <v>0</v>
      </c>
      <c r="K127" s="300" t="s">
        <v>21</v>
      </c>
      <c r="L127" s="305"/>
      <c r="M127" s="306" t="s">
        <v>21</v>
      </c>
      <c r="N127" s="307" t="s">
        <v>47</v>
      </c>
      <c r="O127" s="48"/>
      <c r="P127" s="249">
        <f>O127*H127</f>
        <v>0</v>
      </c>
      <c r="Q127" s="249">
        <v>0</v>
      </c>
      <c r="R127" s="249">
        <f>Q127*H127</f>
        <v>0</v>
      </c>
      <c r="S127" s="249">
        <v>0</v>
      </c>
      <c r="T127" s="250">
        <f>S127*H127</f>
        <v>0</v>
      </c>
      <c r="AR127" s="25" t="s">
        <v>818</v>
      </c>
      <c r="AT127" s="25" t="s">
        <v>841</v>
      </c>
      <c r="AU127" s="25" t="s">
        <v>394</v>
      </c>
      <c r="AY127" s="25" t="s">
        <v>414</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690</v>
      </c>
      <c r="BM127" s="25" t="s">
        <v>9675</v>
      </c>
    </row>
    <row r="128" s="12" customFormat="1">
      <c r="B128" s="255"/>
      <c r="C128" s="256"/>
      <c r="D128" s="252" t="s">
        <v>428</v>
      </c>
      <c r="E128" s="257" t="s">
        <v>21</v>
      </c>
      <c r="F128" s="258" t="s">
        <v>9670</v>
      </c>
      <c r="G128" s="256"/>
      <c r="H128" s="257" t="s">
        <v>21</v>
      </c>
      <c r="I128" s="259"/>
      <c r="J128" s="256"/>
      <c r="K128" s="256"/>
      <c r="L128" s="260"/>
      <c r="M128" s="261"/>
      <c r="N128" s="262"/>
      <c r="O128" s="262"/>
      <c r="P128" s="262"/>
      <c r="Q128" s="262"/>
      <c r="R128" s="262"/>
      <c r="S128" s="262"/>
      <c r="T128" s="263"/>
      <c r="AT128" s="264" t="s">
        <v>428</v>
      </c>
      <c r="AU128" s="264" t="s">
        <v>394</v>
      </c>
      <c r="AV128" s="12" t="s">
        <v>83</v>
      </c>
      <c r="AW128" s="12" t="s">
        <v>39</v>
      </c>
      <c r="AX128" s="12" t="s">
        <v>76</v>
      </c>
      <c r="AY128" s="264" t="s">
        <v>414</v>
      </c>
    </row>
    <row r="129" s="13" customFormat="1">
      <c r="B129" s="265"/>
      <c r="C129" s="266"/>
      <c r="D129" s="252" t="s">
        <v>428</v>
      </c>
      <c r="E129" s="267" t="s">
        <v>21</v>
      </c>
      <c r="F129" s="268" t="s">
        <v>7513</v>
      </c>
      <c r="G129" s="266"/>
      <c r="H129" s="269">
        <v>194</v>
      </c>
      <c r="I129" s="270"/>
      <c r="J129" s="266"/>
      <c r="K129" s="266"/>
      <c r="L129" s="271"/>
      <c r="M129" s="272"/>
      <c r="N129" s="273"/>
      <c r="O129" s="273"/>
      <c r="P129" s="273"/>
      <c r="Q129" s="273"/>
      <c r="R129" s="273"/>
      <c r="S129" s="273"/>
      <c r="T129" s="274"/>
      <c r="AT129" s="275" t="s">
        <v>428</v>
      </c>
      <c r="AU129" s="275" t="s">
        <v>394</v>
      </c>
      <c r="AV129" s="13" t="s">
        <v>86</v>
      </c>
      <c r="AW129" s="13" t="s">
        <v>39</v>
      </c>
      <c r="AX129" s="13" t="s">
        <v>83</v>
      </c>
      <c r="AY129" s="275" t="s">
        <v>414</v>
      </c>
    </row>
    <row r="130" s="1" customFormat="1" ht="25.5" customHeight="1">
      <c r="B130" s="47"/>
      <c r="C130" s="298" t="s">
        <v>422</v>
      </c>
      <c r="D130" s="298" t="s">
        <v>841</v>
      </c>
      <c r="E130" s="299" t="s">
        <v>6906</v>
      </c>
      <c r="F130" s="300" t="s">
        <v>9676</v>
      </c>
      <c r="G130" s="301" t="s">
        <v>145</v>
      </c>
      <c r="H130" s="302">
        <v>85</v>
      </c>
      <c r="I130" s="303"/>
      <c r="J130" s="304">
        <f>ROUND(I130*H130,2)</f>
        <v>0</v>
      </c>
      <c r="K130" s="300" t="s">
        <v>21</v>
      </c>
      <c r="L130" s="305"/>
      <c r="M130" s="306" t="s">
        <v>21</v>
      </c>
      <c r="N130" s="307" t="s">
        <v>47</v>
      </c>
      <c r="O130" s="48"/>
      <c r="P130" s="249">
        <f>O130*H130</f>
        <v>0</v>
      </c>
      <c r="Q130" s="249">
        <v>0</v>
      </c>
      <c r="R130" s="249">
        <f>Q130*H130</f>
        <v>0</v>
      </c>
      <c r="S130" s="249">
        <v>0</v>
      </c>
      <c r="T130" s="250">
        <f>S130*H130</f>
        <v>0</v>
      </c>
      <c r="AR130" s="25" t="s">
        <v>818</v>
      </c>
      <c r="AT130" s="25" t="s">
        <v>841</v>
      </c>
      <c r="AU130" s="25" t="s">
        <v>394</v>
      </c>
      <c r="AY130" s="25" t="s">
        <v>414</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690</v>
      </c>
      <c r="BM130" s="25" t="s">
        <v>9677</v>
      </c>
    </row>
    <row r="131" s="12" customFormat="1">
      <c r="B131" s="255"/>
      <c r="C131" s="256"/>
      <c r="D131" s="252" t="s">
        <v>428</v>
      </c>
      <c r="E131" s="257" t="s">
        <v>21</v>
      </c>
      <c r="F131" s="258" t="s">
        <v>9670</v>
      </c>
      <c r="G131" s="256"/>
      <c r="H131" s="257" t="s">
        <v>21</v>
      </c>
      <c r="I131" s="259"/>
      <c r="J131" s="256"/>
      <c r="K131" s="256"/>
      <c r="L131" s="260"/>
      <c r="M131" s="261"/>
      <c r="N131" s="262"/>
      <c r="O131" s="262"/>
      <c r="P131" s="262"/>
      <c r="Q131" s="262"/>
      <c r="R131" s="262"/>
      <c r="S131" s="262"/>
      <c r="T131" s="263"/>
      <c r="AT131" s="264" t="s">
        <v>428</v>
      </c>
      <c r="AU131" s="264" t="s">
        <v>394</v>
      </c>
      <c r="AV131" s="12" t="s">
        <v>83</v>
      </c>
      <c r="AW131" s="12" t="s">
        <v>39</v>
      </c>
      <c r="AX131" s="12" t="s">
        <v>76</v>
      </c>
      <c r="AY131" s="264" t="s">
        <v>414</v>
      </c>
    </row>
    <row r="132" s="13" customFormat="1">
      <c r="B132" s="265"/>
      <c r="C132" s="266"/>
      <c r="D132" s="252" t="s">
        <v>428</v>
      </c>
      <c r="E132" s="267" t="s">
        <v>21</v>
      </c>
      <c r="F132" s="268" t="s">
        <v>1237</v>
      </c>
      <c r="G132" s="266"/>
      <c r="H132" s="269">
        <v>85</v>
      </c>
      <c r="I132" s="270"/>
      <c r="J132" s="266"/>
      <c r="K132" s="266"/>
      <c r="L132" s="271"/>
      <c r="M132" s="272"/>
      <c r="N132" s="273"/>
      <c r="O132" s="273"/>
      <c r="P132" s="273"/>
      <c r="Q132" s="273"/>
      <c r="R132" s="273"/>
      <c r="S132" s="273"/>
      <c r="T132" s="274"/>
      <c r="AT132" s="275" t="s">
        <v>428</v>
      </c>
      <c r="AU132" s="275" t="s">
        <v>394</v>
      </c>
      <c r="AV132" s="13" t="s">
        <v>86</v>
      </c>
      <c r="AW132" s="13" t="s">
        <v>39</v>
      </c>
      <c r="AX132" s="13" t="s">
        <v>76</v>
      </c>
      <c r="AY132" s="275" t="s">
        <v>414</v>
      </c>
    </row>
    <row r="133" s="15" customFormat="1">
      <c r="B133" s="287"/>
      <c r="C133" s="288"/>
      <c r="D133" s="252" t="s">
        <v>428</v>
      </c>
      <c r="E133" s="289" t="s">
        <v>21</v>
      </c>
      <c r="F133" s="290" t="s">
        <v>235</v>
      </c>
      <c r="G133" s="288"/>
      <c r="H133" s="291">
        <v>85</v>
      </c>
      <c r="I133" s="292"/>
      <c r="J133" s="288"/>
      <c r="K133" s="288"/>
      <c r="L133" s="293"/>
      <c r="M133" s="294"/>
      <c r="N133" s="295"/>
      <c r="O133" s="295"/>
      <c r="P133" s="295"/>
      <c r="Q133" s="295"/>
      <c r="R133" s="295"/>
      <c r="S133" s="295"/>
      <c r="T133" s="296"/>
      <c r="AT133" s="297" t="s">
        <v>428</v>
      </c>
      <c r="AU133" s="297" t="s">
        <v>394</v>
      </c>
      <c r="AV133" s="15" t="s">
        <v>422</v>
      </c>
      <c r="AW133" s="15" t="s">
        <v>39</v>
      </c>
      <c r="AX133" s="15" t="s">
        <v>83</v>
      </c>
      <c r="AY133" s="297" t="s">
        <v>414</v>
      </c>
    </row>
    <row r="134" s="1" customFormat="1" ht="25.5" customHeight="1">
      <c r="B134" s="47"/>
      <c r="C134" s="298" t="s">
        <v>498</v>
      </c>
      <c r="D134" s="298" t="s">
        <v>841</v>
      </c>
      <c r="E134" s="299" t="s">
        <v>6909</v>
      </c>
      <c r="F134" s="300" t="s">
        <v>9678</v>
      </c>
      <c r="G134" s="301" t="s">
        <v>145</v>
      </c>
      <c r="H134" s="302">
        <v>30</v>
      </c>
      <c r="I134" s="303"/>
      <c r="J134" s="304">
        <f>ROUND(I134*H134,2)</f>
        <v>0</v>
      </c>
      <c r="K134" s="300" t="s">
        <v>21</v>
      </c>
      <c r="L134" s="305"/>
      <c r="M134" s="306" t="s">
        <v>21</v>
      </c>
      <c r="N134" s="307" t="s">
        <v>47</v>
      </c>
      <c r="O134" s="48"/>
      <c r="P134" s="249">
        <f>O134*H134</f>
        <v>0</v>
      </c>
      <c r="Q134" s="249">
        <v>0</v>
      </c>
      <c r="R134" s="249">
        <f>Q134*H134</f>
        <v>0</v>
      </c>
      <c r="S134" s="249">
        <v>0</v>
      </c>
      <c r="T134" s="250">
        <f>S134*H134</f>
        <v>0</v>
      </c>
      <c r="AR134" s="25" t="s">
        <v>818</v>
      </c>
      <c r="AT134" s="25" t="s">
        <v>841</v>
      </c>
      <c r="AU134" s="25" t="s">
        <v>394</v>
      </c>
      <c r="AY134" s="25" t="s">
        <v>414</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690</v>
      </c>
      <c r="BM134" s="25" t="s">
        <v>9679</v>
      </c>
    </row>
    <row r="135" s="12" customFormat="1">
      <c r="B135" s="255"/>
      <c r="C135" s="256"/>
      <c r="D135" s="252" t="s">
        <v>428</v>
      </c>
      <c r="E135" s="257" t="s">
        <v>21</v>
      </c>
      <c r="F135" s="258" t="s">
        <v>9670</v>
      </c>
      <c r="G135" s="256"/>
      <c r="H135" s="257" t="s">
        <v>21</v>
      </c>
      <c r="I135" s="259"/>
      <c r="J135" s="256"/>
      <c r="K135" s="256"/>
      <c r="L135" s="260"/>
      <c r="M135" s="261"/>
      <c r="N135" s="262"/>
      <c r="O135" s="262"/>
      <c r="P135" s="262"/>
      <c r="Q135" s="262"/>
      <c r="R135" s="262"/>
      <c r="S135" s="262"/>
      <c r="T135" s="263"/>
      <c r="AT135" s="264" t="s">
        <v>428</v>
      </c>
      <c r="AU135" s="264" t="s">
        <v>394</v>
      </c>
      <c r="AV135" s="12" t="s">
        <v>83</v>
      </c>
      <c r="AW135" s="12" t="s">
        <v>39</v>
      </c>
      <c r="AX135" s="12" t="s">
        <v>76</v>
      </c>
      <c r="AY135" s="264" t="s">
        <v>414</v>
      </c>
    </row>
    <row r="136" s="13" customFormat="1">
      <c r="B136" s="265"/>
      <c r="C136" s="266"/>
      <c r="D136" s="252" t="s">
        <v>428</v>
      </c>
      <c r="E136" s="267" t="s">
        <v>21</v>
      </c>
      <c r="F136" s="268" t="s">
        <v>5368</v>
      </c>
      <c r="G136" s="266"/>
      <c r="H136" s="269">
        <v>30</v>
      </c>
      <c r="I136" s="270"/>
      <c r="J136" s="266"/>
      <c r="K136" s="266"/>
      <c r="L136" s="271"/>
      <c r="M136" s="272"/>
      <c r="N136" s="273"/>
      <c r="O136" s="273"/>
      <c r="P136" s="273"/>
      <c r="Q136" s="273"/>
      <c r="R136" s="273"/>
      <c r="S136" s="273"/>
      <c r="T136" s="274"/>
      <c r="AT136" s="275" t="s">
        <v>428</v>
      </c>
      <c r="AU136" s="275" t="s">
        <v>394</v>
      </c>
      <c r="AV136" s="13" t="s">
        <v>86</v>
      </c>
      <c r="AW136" s="13" t="s">
        <v>39</v>
      </c>
      <c r="AX136" s="13" t="s">
        <v>83</v>
      </c>
      <c r="AY136" s="275" t="s">
        <v>414</v>
      </c>
    </row>
    <row r="137" s="11" customFormat="1" ht="22.32" customHeight="1">
      <c r="B137" s="224"/>
      <c r="C137" s="225"/>
      <c r="D137" s="226" t="s">
        <v>75</v>
      </c>
      <c r="E137" s="238" t="s">
        <v>9680</v>
      </c>
      <c r="F137" s="238" t="s">
        <v>9681</v>
      </c>
      <c r="G137" s="225"/>
      <c r="H137" s="225"/>
      <c r="I137" s="228"/>
      <c r="J137" s="239">
        <f>BK137</f>
        <v>0</v>
      </c>
      <c r="K137" s="225"/>
      <c r="L137" s="230"/>
      <c r="M137" s="231"/>
      <c r="N137" s="232"/>
      <c r="O137" s="232"/>
      <c r="P137" s="233">
        <f>SUM(P138:P169)</f>
        <v>0</v>
      </c>
      <c r="Q137" s="232"/>
      <c r="R137" s="233">
        <f>SUM(R138:R169)</f>
        <v>0</v>
      </c>
      <c r="S137" s="232"/>
      <c r="T137" s="234">
        <f>SUM(T138:T169)</f>
        <v>0</v>
      </c>
      <c r="AR137" s="235" t="s">
        <v>86</v>
      </c>
      <c r="AT137" s="236" t="s">
        <v>75</v>
      </c>
      <c r="AU137" s="236" t="s">
        <v>86</v>
      </c>
      <c r="AY137" s="235" t="s">
        <v>414</v>
      </c>
      <c r="BK137" s="237">
        <f>SUM(BK138:BK169)</f>
        <v>0</v>
      </c>
    </row>
    <row r="138" s="1" customFormat="1" ht="25.5" customHeight="1">
      <c r="B138" s="47"/>
      <c r="C138" s="240" t="s">
        <v>509</v>
      </c>
      <c r="D138" s="240" t="s">
        <v>418</v>
      </c>
      <c r="E138" s="241" t="s">
        <v>7424</v>
      </c>
      <c r="F138" s="242" t="s">
        <v>9682</v>
      </c>
      <c r="G138" s="243" t="s">
        <v>145</v>
      </c>
      <c r="H138" s="244">
        <v>6530</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690</v>
      </c>
      <c r="AT138" s="25" t="s">
        <v>418</v>
      </c>
      <c r="AU138" s="25" t="s">
        <v>394</v>
      </c>
      <c r="AY138" s="25" t="s">
        <v>414</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690</v>
      </c>
      <c r="BM138" s="25" t="s">
        <v>9683</v>
      </c>
    </row>
    <row r="139" s="12" customFormat="1">
      <c r="B139" s="255"/>
      <c r="C139" s="256"/>
      <c r="D139" s="252" t="s">
        <v>428</v>
      </c>
      <c r="E139" s="257" t="s">
        <v>21</v>
      </c>
      <c r="F139" s="258" t="s">
        <v>9670</v>
      </c>
      <c r="G139" s="256"/>
      <c r="H139" s="257" t="s">
        <v>21</v>
      </c>
      <c r="I139" s="259"/>
      <c r="J139" s="256"/>
      <c r="K139" s="256"/>
      <c r="L139" s="260"/>
      <c r="M139" s="261"/>
      <c r="N139" s="262"/>
      <c r="O139" s="262"/>
      <c r="P139" s="262"/>
      <c r="Q139" s="262"/>
      <c r="R139" s="262"/>
      <c r="S139" s="262"/>
      <c r="T139" s="263"/>
      <c r="AT139" s="264" t="s">
        <v>428</v>
      </c>
      <c r="AU139" s="264" t="s">
        <v>394</v>
      </c>
      <c r="AV139" s="12" t="s">
        <v>83</v>
      </c>
      <c r="AW139" s="12" t="s">
        <v>39</v>
      </c>
      <c r="AX139" s="12" t="s">
        <v>76</v>
      </c>
      <c r="AY139" s="264" t="s">
        <v>414</v>
      </c>
    </row>
    <row r="140" s="13" customFormat="1">
      <c r="B140" s="265"/>
      <c r="C140" s="266"/>
      <c r="D140" s="252" t="s">
        <v>428</v>
      </c>
      <c r="E140" s="267" t="s">
        <v>21</v>
      </c>
      <c r="F140" s="268" t="s">
        <v>9684</v>
      </c>
      <c r="G140" s="266"/>
      <c r="H140" s="269">
        <v>6530</v>
      </c>
      <c r="I140" s="270"/>
      <c r="J140" s="266"/>
      <c r="K140" s="266"/>
      <c r="L140" s="271"/>
      <c r="M140" s="272"/>
      <c r="N140" s="273"/>
      <c r="O140" s="273"/>
      <c r="P140" s="273"/>
      <c r="Q140" s="273"/>
      <c r="R140" s="273"/>
      <c r="S140" s="273"/>
      <c r="T140" s="274"/>
      <c r="AT140" s="275" t="s">
        <v>428</v>
      </c>
      <c r="AU140" s="275" t="s">
        <v>394</v>
      </c>
      <c r="AV140" s="13" t="s">
        <v>86</v>
      </c>
      <c r="AW140" s="13" t="s">
        <v>39</v>
      </c>
      <c r="AX140" s="13" t="s">
        <v>76</v>
      </c>
      <c r="AY140" s="275" t="s">
        <v>414</v>
      </c>
    </row>
    <row r="141" s="15" customFormat="1">
      <c r="B141" s="287"/>
      <c r="C141" s="288"/>
      <c r="D141" s="252" t="s">
        <v>428</v>
      </c>
      <c r="E141" s="289" t="s">
        <v>21</v>
      </c>
      <c r="F141" s="290" t="s">
        <v>235</v>
      </c>
      <c r="G141" s="288"/>
      <c r="H141" s="291">
        <v>6530</v>
      </c>
      <c r="I141" s="292"/>
      <c r="J141" s="288"/>
      <c r="K141" s="288"/>
      <c r="L141" s="293"/>
      <c r="M141" s="294"/>
      <c r="N141" s="295"/>
      <c r="O141" s="295"/>
      <c r="P141" s="295"/>
      <c r="Q141" s="295"/>
      <c r="R141" s="295"/>
      <c r="S141" s="295"/>
      <c r="T141" s="296"/>
      <c r="AT141" s="297" t="s">
        <v>428</v>
      </c>
      <c r="AU141" s="297" t="s">
        <v>394</v>
      </c>
      <c r="AV141" s="15" t="s">
        <v>422</v>
      </c>
      <c r="AW141" s="15" t="s">
        <v>39</v>
      </c>
      <c r="AX141" s="15" t="s">
        <v>83</v>
      </c>
      <c r="AY141" s="297" t="s">
        <v>414</v>
      </c>
    </row>
    <row r="142" s="1" customFormat="1" ht="25.5" customHeight="1">
      <c r="B142" s="47"/>
      <c r="C142" s="240" t="s">
        <v>530</v>
      </c>
      <c r="D142" s="240" t="s">
        <v>418</v>
      </c>
      <c r="E142" s="241" t="s">
        <v>7428</v>
      </c>
      <c r="F142" s="242" t="s">
        <v>9685</v>
      </c>
      <c r="G142" s="243" t="s">
        <v>145</v>
      </c>
      <c r="H142" s="244">
        <v>1180</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690</v>
      </c>
      <c r="AT142" s="25" t="s">
        <v>418</v>
      </c>
      <c r="AU142" s="25" t="s">
        <v>394</v>
      </c>
      <c r="AY142" s="25" t="s">
        <v>414</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690</v>
      </c>
      <c r="BM142" s="25" t="s">
        <v>9686</v>
      </c>
    </row>
    <row r="143" s="12" customFormat="1">
      <c r="B143" s="255"/>
      <c r="C143" s="256"/>
      <c r="D143" s="252" t="s">
        <v>428</v>
      </c>
      <c r="E143" s="257" t="s">
        <v>21</v>
      </c>
      <c r="F143" s="258" t="s">
        <v>9670</v>
      </c>
      <c r="G143" s="256"/>
      <c r="H143" s="257" t="s">
        <v>21</v>
      </c>
      <c r="I143" s="259"/>
      <c r="J143" s="256"/>
      <c r="K143" s="256"/>
      <c r="L143" s="260"/>
      <c r="M143" s="261"/>
      <c r="N143" s="262"/>
      <c r="O143" s="262"/>
      <c r="P143" s="262"/>
      <c r="Q143" s="262"/>
      <c r="R143" s="262"/>
      <c r="S143" s="262"/>
      <c r="T143" s="263"/>
      <c r="AT143" s="264" t="s">
        <v>428</v>
      </c>
      <c r="AU143" s="264" t="s">
        <v>394</v>
      </c>
      <c r="AV143" s="12" t="s">
        <v>83</v>
      </c>
      <c r="AW143" s="12" t="s">
        <v>39</v>
      </c>
      <c r="AX143" s="12" t="s">
        <v>76</v>
      </c>
      <c r="AY143" s="264" t="s">
        <v>414</v>
      </c>
    </row>
    <row r="144" s="13" customFormat="1">
      <c r="B144" s="265"/>
      <c r="C144" s="266"/>
      <c r="D144" s="252" t="s">
        <v>428</v>
      </c>
      <c r="E144" s="267" t="s">
        <v>21</v>
      </c>
      <c r="F144" s="268" t="s">
        <v>9687</v>
      </c>
      <c r="G144" s="266"/>
      <c r="H144" s="269">
        <v>1180</v>
      </c>
      <c r="I144" s="270"/>
      <c r="J144" s="266"/>
      <c r="K144" s="266"/>
      <c r="L144" s="271"/>
      <c r="M144" s="272"/>
      <c r="N144" s="273"/>
      <c r="O144" s="273"/>
      <c r="P144" s="273"/>
      <c r="Q144" s="273"/>
      <c r="R144" s="273"/>
      <c r="S144" s="273"/>
      <c r="T144" s="274"/>
      <c r="AT144" s="275" t="s">
        <v>428</v>
      </c>
      <c r="AU144" s="275" t="s">
        <v>394</v>
      </c>
      <c r="AV144" s="13" t="s">
        <v>86</v>
      </c>
      <c r="AW144" s="13" t="s">
        <v>39</v>
      </c>
      <c r="AX144" s="13" t="s">
        <v>83</v>
      </c>
      <c r="AY144" s="275" t="s">
        <v>414</v>
      </c>
    </row>
    <row r="145" s="1" customFormat="1" ht="25.5" customHeight="1">
      <c r="B145" s="47"/>
      <c r="C145" s="240" t="s">
        <v>542</v>
      </c>
      <c r="D145" s="240" t="s">
        <v>418</v>
      </c>
      <c r="E145" s="241" t="s">
        <v>7432</v>
      </c>
      <c r="F145" s="242" t="s">
        <v>9688</v>
      </c>
      <c r="G145" s="243" t="s">
        <v>145</v>
      </c>
      <c r="H145" s="244">
        <v>194</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690</v>
      </c>
      <c r="AT145" s="25" t="s">
        <v>418</v>
      </c>
      <c r="AU145" s="25" t="s">
        <v>394</v>
      </c>
      <c r="AY145" s="25" t="s">
        <v>414</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690</v>
      </c>
      <c r="BM145" s="25" t="s">
        <v>9689</v>
      </c>
    </row>
    <row r="146" s="12" customFormat="1">
      <c r="B146" s="255"/>
      <c r="C146" s="256"/>
      <c r="D146" s="252" t="s">
        <v>428</v>
      </c>
      <c r="E146" s="257" t="s">
        <v>21</v>
      </c>
      <c r="F146" s="258" t="s">
        <v>9670</v>
      </c>
      <c r="G146" s="256"/>
      <c r="H146" s="257" t="s">
        <v>21</v>
      </c>
      <c r="I146" s="259"/>
      <c r="J146" s="256"/>
      <c r="K146" s="256"/>
      <c r="L146" s="260"/>
      <c r="M146" s="261"/>
      <c r="N146" s="262"/>
      <c r="O146" s="262"/>
      <c r="P146" s="262"/>
      <c r="Q146" s="262"/>
      <c r="R146" s="262"/>
      <c r="S146" s="262"/>
      <c r="T146" s="263"/>
      <c r="AT146" s="264" t="s">
        <v>428</v>
      </c>
      <c r="AU146" s="264" t="s">
        <v>394</v>
      </c>
      <c r="AV146" s="12" t="s">
        <v>83</v>
      </c>
      <c r="AW146" s="12" t="s">
        <v>39</v>
      </c>
      <c r="AX146" s="12" t="s">
        <v>76</v>
      </c>
      <c r="AY146" s="264" t="s">
        <v>414</v>
      </c>
    </row>
    <row r="147" s="13" customFormat="1">
      <c r="B147" s="265"/>
      <c r="C147" s="266"/>
      <c r="D147" s="252" t="s">
        <v>428</v>
      </c>
      <c r="E147" s="267" t="s">
        <v>21</v>
      </c>
      <c r="F147" s="268" t="s">
        <v>1982</v>
      </c>
      <c r="G147" s="266"/>
      <c r="H147" s="269">
        <v>194</v>
      </c>
      <c r="I147" s="270"/>
      <c r="J147" s="266"/>
      <c r="K147" s="266"/>
      <c r="L147" s="271"/>
      <c r="M147" s="272"/>
      <c r="N147" s="273"/>
      <c r="O147" s="273"/>
      <c r="P147" s="273"/>
      <c r="Q147" s="273"/>
      <c r="R147" s="273"/>
      <c r="S147" s="273"/>
      <c r="T147" s="274"/>
      <c r="AT147" s="275" t="s">
        <v>428</v>
      </c>
      <c r="AU147" s="275" t="s">
        <v>394</v>
      </c>
      <c r="AV147" s="13" t="s">
        <v>86</v>
      </c>
      <c r="AW147" s="13" t="s">
        <v>39</v>
      </c>
      <c r="AX147" s="13" t="s">
        <v>76</v>
      </c>
      <c r="AY147" s="275" t="s">
        <v>414</v>
      </c>
    </row>
    <row r="148" s="15" customFormat="1">
      <c r="B148" s="287"/>
      <c r="C148" s="288"/>
      <c r="D148" s="252" t="s">
        <v>428</v>
      </c>
      <c r="E148" s="289" t="s">
        <v>21</v>
      </c>
      <c r="F148" s="290" t="s">
        <v>235</v>
      </c>
      <c r="G148" s="288"/>
      <c r="H148" s="291">
        <v>194</v>
      </c>
      <c r="I148" s="292"/>
      <c r="J148" s="288"/>
      <c r="K148" s="288"/>
      <c r="L148" s="293"/>
      <c r="M148" s="294"/>
      <c r="N148" s="295"/>
      <c r="O148" s="295"/>
      <c r="P148" s="295"/>
      <c r="Q148" s="295"/>
      <c r="R148" s="295"/>
      <c r="S148" s="295"/>
      <c r="T148" s="296"/>
      <c r="AT148" s="297" t="s">
        <v>428</v>
      </c>
      <c r="AU148" s="297" t="s">
        <v>394</v>
      </c>
      <c r="AV148" s="15" t="s">
        <v>422</v>
      </c>
      <c r="AW148" s="15" t="s">
        <v>39</v>
      </c>
      <c r="AX148" s="15" t="s">
        <v>83</v>
      </c>
      <c r="AY148" s="297" t="s">
        <v>414</v>
      </c>
    </row>
    <row r="149" s="1" customFormat="1" ht="25.5" customHeight="1">
      <c r="B149" s="47"/>
      <c r="C149" s="240" t="s">
        <v>606</v>
      </c>
      <c r="D149" s="240" t="s">
        <v>418</v>
      </c>
      <c r="E149" s="241" t="s">
        <v>7436</v>
      </c>
      <c r="F149" s="242" t="s">
        <v>9690</v>
      </c>
      <c r="G149" s="243" t="s">
        <v>145</v>
      </c>
      <c r="H149" s="244">
        <v>85</v>
      </c>
      <c r="I149" s="245"/>
      <c r="J149" s="246">
        <f>ROUND(I149*H149,2)</f>
        <v>0</v>
      </c>
      <c r="K149" s="242" t="s">
        <v>21</v>
      </c>
      <c r="L149" s="73"/>
      <c r="M149" s="247" t="s">
        <v>21</v>
      </c>
      <c r="N149" s="248" t="s">
        <v>47</v>
      </c>
      <c r="O149" s="48"/>
      <c r="P149" s="249">
        <f>O149*H149</f>
        <v>0</v>
      </c>
      <c r="Q149" s="249">
        <v>0</v>
      </c>
      <c r="R149" s="249">
        <f>Q149*H149</f>
        <v>0</v>
      </c>
      <c r="S149" s="249">
        <v>0</v>
      </c>
      <c r="T149" s="250">
        <f>S149*H149</f>
        <v>0</v>
      </c>
      <c r="AR149" s="25" t="s">
        <v>690</v>
      </c>
      <c r="AT149" s="25" t="s">
        <v>418</v>
      </c>
      <c r="AU149" s="25" t="s">
        <v>394</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690</v>
      </c>
      <c r="BM149" s="25" t="s">
        <v>9691</v>
      </c>
    </row>
    <row r="150" s="12" customFormat="1">
      <c r="B150" s="255"/>
      <c r="C150" s="256"/>
      <c r="D150" s="252" t="s">
        <v>428</v>
      </c>
      <c r="E150" s="257" t="s">
        <v>21</v>
      </c>
      <c r="F150" s="258" t="s">
        <v>9670</v>
      </c>
      <c r="G150" s="256"/>
      <c r="H150" s="257" t="s">
        <v>21</v>
      </c>
      <c r="I150" s="259"/>
      <c r="J150" s="256"/>
      <c r="K150" s="256"/>
      <c r="L150" s="260"/>
      <c r="M150" s="261"/>
      <c r="N150" s="262"/>
      <c r="O150" s="262"/>
      <c r="P150" s="262"/>
      <c r="Q150" s="262"/>
      <c r="R150" s="262"/>
      <c r="S150" s="262"/>
      <c r="T150" s="263"/>
      <c r="AT150" s="264" t="s">
        <v>428</v>
      </c>
      <c r="AU150" s="264" t="s">
        <v>394</v>
      </c>
      <c r="AV150" s="12" t="s">
        <v>83</v>
      </c>
      <c r="AW150" s="12" t="s">
        <v>39</v>
      </c>
      <c r="AX150" s="12" t="s">
        <v>76</v>
      </c>
      <c r="AY150" s="264" t="s">
        <v>414</v>
      </c>
    </row>
    <row r="151" s="13" customFormat="1">
      <c r="B151" s="265"/>
      <c r="C151" s="266"/>
      <c r="D151" s="252" t="s">
        <v>428</v>
      </c>
      <c r="E151" s="267" t="s">
        <v>21</v>
      </c>
      <c r="F151" s="268" t="s">
        <v>9692</v>
      </c>
      <c r="G151" s="266"/>
      <c r="H151" s="269">
        <v>85</v>
      </c>
      <c r="I151" s="270"/>
      <c r="J151" s="266"/>
      <c r="K151" s="266"/>
      <c r="L151" s="271"/>
      <c r="M151" s="272"/>
      <c r="N151" s="273"/>
      <c r="O151" s="273"/>
      <c r="P151" s="273"/>
      <c r="Q151" s="273"/>
      <c r="R151" s="273"/>
      <c r="S151" s="273"/>
      <c r="T151" s="274"/>
      <c r="AT151" s="275" t="s">
        <v>428</v>
      </c>
      <c r="AU151" s="275" t="s">
        <v>394</v>
      </c>
      <c r="AV151" s="13" t="s">
        <v>86</v>
      </c>
      <c r="AW151" s="13" t="s">
        <v>39</v>
      </c>
      <c r="AX151" s="13" t="s">
        <v>83</v>
      </c>
      <c r="AY151" s="275" t="s">
        <v>414</v>
      </c>
    </row>
    <row r="152" s="1" customFormat="1" ht="25.5" customHeight="1">
      <c r="B152" s="47"/>
      <c r="C152" s="240" t="s">
        <v>628</v>
      </c>
      <c r="D152" s="240" t="s">
        <v>418</v>
      </c>
      <c r="E152" s="241" t="s">
        <v>7439</v>
      </c>
      <c r="F152" s="242" t="s">
        <v>9693</v>
      </c>
      <c r="G152" s="243" t="s">
        <v>145</v>
      </c>
      <c r="H152" s="244">
        <v>30</v>
      </c>
      <c r="I152" s="245"/>
      <c r="J152" s="246">
        <f>ROUND(I152*H152,2)</f>
        <v>0</v>
      </c>
      <c r="K152" s="242" t="s">
        <v>21</v>
      </c>
      <c r="L152" s="73"/>
      <c r="M152" s="247" t="s">
        <v>21</v>
      </c>
      <c r="N152" s="248" t="s">
        <v>47</v>
      </c>
      <c r="O152" s="48"/>
      <c r="P152" s="249">
        <f>O152*H152</f>
        <v>0</v>
      </c>
      <c r="Q152" s="249">
        <v>0</v>
      </c>
      <c r="R152" s="249">
        <f>Q152*H152</f>
        <v>0</v>
      </c>
      <c r="S152" s="249">
        <v>0</v>
      </c>
      <c r="T152" s="250">
        <f>S152*H152</f>
        <v>0</v>
      </c>
      <c r="AR152" s="25" t="s">
        <v>690</v>
      </c>
      <c r="AT152" s="25" t="s">
        <v>418</v>
      </c>
      <c r="AU152" s="25" t="s">
        <v>394</v>
      </c>
      <c r="AY152" s="25" t="s">
        <v>414</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690</v>
      </c>
      <c r="BM152" s="25" t="s">
        <v>9694</v>
      </c>
    </row>
    <row r="153" s="12" customFormat="1">
      <c r="B153" s="255"/>
      <c r="C153" s="256"/>
      <c r="D153" s="252" t="s">
        <v>428</v>
      </c>
      <c r="E153" s="257" t="s">
        <v>21</v>
      </c>
      <c r="F153" s="258" t="s">
        <v>9670</v>
      </c>
      <c r="G153" s="256"/>
      <c r="H153" s="257" t="s">
        <v>21</v>
      </c>
      <c r="I153" s="259"/>
      <c r="J153" s="256"/>
      <c r="K153" s="256"/>
      <c r="L153" s="260"/>
      <c r="M153" s="261"/>
      <c r="N153" s="262"/>
      <c r="O153" s="262"/>
      <c r="P153" s="262"/>
      <c r="Q153" s="262"/>
      <c r="R153" s="262"/>
      <c r="S153" s="262"/>
      <c r="T153" s="263"/>
      <c r="AT153" s="264" t="s">
        <v>428</v>
      </c>
      <c r="AU153" s="264" t="s">
        <v>394</v>
      </c>
      <c r="AV153" s="12" t="s">
        <v>83</v>
      </c>
      <c r="AW153" s="12" t="s">
        <v>39</v>
      </c>
      <c r="AX153" s="12" t="s">
        <v>76</v>
      </c>
      <c r="AY153" s="264" t="s">
        <v>414</v>
      </c>
    </row>
    <row r="154" s="13" customFormat="1">
      <c r="B154" s="265"/>
      <c r="C154" s="266"/>
      <c r="D154" s="252" t="s">
        <v>428</v>
      </c>
      <c r="E154" s="267" t="s">
        <v>21</v>
      </c>
      <c r="F154" s="268" t="s">
        <v>808</v>
      </c>
      <c r="G154" s="266"/>
      <c r="H154" s="269">
        <v>30</v>
      </c>
      <c r="I154" s="270"/>
      <c r="J154" s="266"/>
      <c r="K154" s="266"/>
      <c r="L154" s="271"/>
      <c r="M154" s="272"/>
      <c r="N154" s="273"/>
      <c r="O154" s="273"/>
      <c r="P154" s="273"/>
      <c r="Q154" s="273"/>
      <c r="R154" s="273"/>
      <c r="S154" s="273"/>
      <c r="T154" s="274"/>
      <c r="AT154" s="275" t="s">
        <v>428</v>
      </c>
      <c r="AU154" s="275" t="s">
        <v>394</v>
      </c>
      <c r="AV154" s="13" t="s">
        <v>86</v>
      </c>
      <c r="AW154" s="13" t="s">
        <v>39</v>
      </c>
      <c r="AX154" s="13" t="s">
        <v>76</v>
      </c>
      <c r="AY154" s="275" t="s">
        <v>414</v>
      </c>
    </row>
    <row r="155" s="15" customFormat="1">
      <c r="B155" s="287"/>
      <c r="C155" s="288"/>
      <c r="D155" s="252" t="s">
        <v>428</v>
      </c>
      <c r="E155" s="289" t="s">
        <v>21</v>
      </c>
      <c r="F155" s="290" t="s">
        <v>235</v>
      </c>
      <c r="G155" s="288"/>
      <c r="H155" s="291">
        <v>30</v>
      </c>
      <c r="I155" s="292"/>
      <c r="J155" s="288"/>
      <c r="K155" s="288"/>
      <c r="L155" s="293"/>
      <c r="M155" s="294"/>
      <c r="N155" s="295"/>
      <c r="O155" s="295"/>
      <c r="P155" s="295"/>
      <c r="Q155" s="295"/>
      <c r="R155" s="295"/>
      <c r="S155" s="295"/>
      <c r="T155" s="296"/>
      <c r="AT155" s="297" t="s">
        <v>428</v>
      </c>
      <c r="AU155" s="297" t="s">
        <v>394</v>
      </c>
      <c r="AV155" s="15" t="s">
        <v>422</v>
      </c>
      <c r="AW155" s="15" t="s">
        <v>39</v>
      </c>
      <c r="AX155" s="15" t="s">
        <v>83</v>
      </c>
      <c r="AY155" s="297" t="s">
        <v>414</v>
      </c>
    </row>
    <row r="156" s="1" customFormat="1" ht="16.5" customHeight="1">
      <c r="B156" s="47"/>
      <c r="C156" s="240" t="s">
        <v>639</v>
      </c>
      <c r="D156" s="240" t="s">
        <v>418</v>
      </c>
      <c r="E156" s="241" t="s">
        <v>7443</v>
      </c>
      <c r="F156" s="242" t="s">
        <v>9695</v>
      </c>
      <c r="G156" s="243" t="s">
        <v>4084</v>
      </c>
      <c r="H156" s="244">
        <v>38</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690</v>
      </c>
      <c r="AT156" s="25" t="s">
        <v>418</v>
      </c>
      <c r="AU156" s="25" t="s">
        <v>394</v>
      </c>
      <c r="AY156" s="25" t="s">
        <v>414</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690</v>
      </c>
      <c r="BM156" s="25" t="s">
        <v>9696</v>
      </c>
    </row>
    <row r="157" s="12" customFormat="1">
      <c r="B157" s="255"/>
      <c r="C157" s="256"/>
      <c r="D157" s="252" t="s">
        <v>428</v>
      </c>
      <c r="E157" s="257" t="s">
        <v>21</v>
      </c>
      <c r="F157" s="258" t="s">
        <v>9670</v>
      </c>
      <c r="G157" s="256"/>
      <c r="H157" s="257" t="s">
        <v>21</v>
      </c>
      <c r="I157" s="259"/>
      <c r="J157" s="256"/>
      <c r="K157" s="256"/>
      <c r="L157" s="260"/>
      <c r="M157" s="261"/>
      <c r="N157" s="262"/>
      <c r="O157" s="262"/>
      <c r="P157" s="262"/>
      <c r="Q157" s="262"/>
      <c r="R157" s="262"/>
      <c r="S157" s="262"/>
      <c r="T157" s="263"/>
      <c r="AT157" s="264" t="s">
        <v>428</v>
      </c>
      <c r="AU157" s="264" t="s">
        <v>394</v>
      </c>
      <c r="AV157" s="12" t="s">
        <v>83</v>
      </c>
      <c r="AW157" s="12" t="s">
        <v>39</v>
      </c>
      <c r="AX157" s="12" t="s">
        <v>76</v>
      </c>
      <c r="AY157" s="264" t="s">
        <v>414</v>
      </c>
    </row>
    <row r="158" s="13" customFormat="1">
      <c r="B158" s="265"/>
      <c r="C158" s="266"/>
      <c r="D158" s="252" t="s">
        <v>428</v>
      </c>
      <c r="E158" s="267" t="s">
        <v>21</v>
      </c>
      <c r="F158" s="268" t="s">
        <v>865</v>
      </c>
      <c r="G158" s="266"/>
      <c r="H158" s="269">
        <v>38</v>
      </c>
      <c r="I158" s="270"/>
      <c r="J158" s="266"/>
      <c r="K158" s="266"/>
      <c r="L158" s="271"/>
      <c r="M158" s="272"/>
      <c r="N158" s="273"/>
      <c r="O158" s="273"/>
      <c r="P158" s="273"/>
      <c r="Q158" s="273"/>
      <c r="R158" s="273"/>
      <c r="S158" s="273"/>
      <c r="T158" s="274"/>
      <c r="AT158" s="275" t="s">
        <v>428</v>
      </c>
      <c r="AU158" s="275" t="s">
        <v>394</v>
      </c>
      <c r="AV158" s="13" t="s">
        <v>86</v>
      </c>
      <c r="AW158" s="13" t="s">
        <v>39</v>
      </c>
      <c r="AX158" s="13" t="s">
        <v>83</v>
      </c>
      <c r="AY158" s="275" t="s">
        <v>414</v>
      </c>
    </row>
    <row r="159" s="1" customFormat="1" ht="16.5" customHeight="1">
      <c r="B159" s="47"/>
      <c r="C159" s="240" t="s">
        <v>659</v>
      </c>
      <c r="D159" s="240" t="s">
        <v>418</v>
      </c>
      <c r="E159" s="241" t="s">
        <v>7447</v>
      </c>
      <c r="F159" s="242" t="s">
        <v>9697</v>
      </c>
      <c r="G159" s="243" t="s">
        <v>4084</v>
      </c>
      <c r="H159" s="244">
        <v>3</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690</v>
      </c>
      <c r="AT159" s="25" t="s">
        <v>418</v>
      </c>
      <c r="AU159" s="25" t="s">
        <v>394</v>
      </c>
      <c r="AY159" s="25" t="s">
        <v>414</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690</v>
      </c>
      <c r="BM159" s="25" t="s">
        <v>9698</v>
      </c>
    </row>
    <row r="160" s="12" customFormat="1">
      <c r="B160" s="255"/>
      <c r="C160" s="256"/>
      <c r="D160" s="252" t="s">
        <v>428</v>
      </c>
      <c r="E160" s="257" t="s">
        <v>21</v>
      </c>
      <c r="F160" s="258" t="s">
        <v>9670</v>
      </c>
      <c r="G160" s="256"/>
      <c r="H160" s="257" t="s">
        <v>21</v>
      </c>
      <c r="I160" s="259"/>
      <c r="J160" s="256"/>
      <c r="K160" s="256"/>
      <c r="L160" s="260"/>
      <c r="M160" s="261"/>
      <c r="N160" s="262"/>
      <c r="O160" s="262"/>
      <c r="P160" s="262"/>
      <c r="Q160" s="262"/>
      <c r="R160" s="262"/>
      <c r="S160" s="262"/>
      <c r="T160" s="263"/>
      <c r="AT160" s="264" t="s">
        <v>428</v>
      </c>
      <c r="AU160" s="264" t="s">
        <v>394</v>
      </c>
      <c r="AV160" s="12" t="s">
        <v>83</v>
      </c>
      <c r="AW160" s="12" t="s">
        <v>39</v>
      </c>
      <c r="AX160" s="12" t="s">
        <v>76</v>
      </c>
      <c r="AY160" s="264" t="s">
        <v>414</v>
      </c>
    </row>
    <row r="161" s="13" customFormat="1">
      <c r="B161" s="265"/>
      <c r="C161" s="266"/>
      <c r="D161" s="252" t="s">
        <v>428</v>
      </c>
      <c r="E161" s="267" t="s">
        <v>21</v>
      </c>
      <c r="F161" s="268" t="s">
        <v>394</v>
      </c>
      <c r="G161" s="266"/>
      <c r="H161" s="269">
        <v>3</v>
      </c>
      <c r="I161" s="270"/>
      <c r="J161" s="266"/>
      <c r="K161" s="266"/>
      <c r="L161" s="271"/>
      <c r="M161" s="272"/>
      <c r="N161" s="273"/>
      <c r="O161" s="273"/>
      <c r="P161" s="273"/>
      <c r="Q161" s="273"/>
      <c r="R161" s="273"/>
      <c r="S161" s="273"/>
      <c r="T161" s="274"/>
      <c r="AT161" s="275" t="s">
        <v>428</v>
      </c>
      <c r="AU161" s="275" t="s">
        <v>394</v>
      </c>
      <c r="AV161" s="13" t="s">
        <v>86</v>
      </c>
      <c r="AW161" s="13" t="s">
        <v>39</v>
      </c>
      <c r="AX161" s="13" t="s">
        <v>76</v>
      </c>
      <c r="AY161" s="275" t="s">
        <v>414</v>
      </c>
    </row>
    <row r="162" s="15" customFormat="1">
      <c r="B162" s="287"/>
      <c r="C162" s="288"/>
      <c r="D162" s="252" t="s">
        <v>428</v>
      </c>
      <c r="E162" s="289" t="s">
        <v>21</v>
      </c>
      <c r="F162" s="290" t="s">
        <v>235</v>
      </c>
      <c r="G162" s="288"/>
      <c r="H162" s="291">
        <v>3</v>
      </c>
      <c r="I162" s="292"/>
      <c r="J162" s="288"/>
      <c r="K162" s="288"/>
      <c r="L162" s="293"/>
      <c r="M162" s="294"/>
      <c r="N162" s="295"/>
      <c r="O162" s="295"/>
      <c r="P162" s="295"/>
      <c r="Q162" s="295"/>
      <c r="R162" s="295"/>
      <c r="S162" s="295"/>
      <c r="T162" s="296"/>
      <c r="AT162" s="297" t="s">
        <v>428</v>
      </c>
      <c r="AU162" s="297" t="s">
        <v>394</v>
      </c>
      <c r="AV162" s="15" t="s">
        <v>422</v>
      </c>
      <c r="AW162" s="15" t="s">
        <v>39</v>
      </c>
      <c r="AX162" s="15" t="s">
        <v>83</v>
      </c>
      <c r="AY162" s="297" t="s">
        <v>414</v>
      </c>
    </row>
    <row r="163" s="1" customFormat="1" ht="16.5" customHeight="1">
      <c r="B163" s="47"/>
      <c r="C163" s="240" t="s">
        <v>669</v>
      </c>
      <c r="D163" s="240" t="s">
        <v>418</v>
      </c>
      <c r="E163" s="241" t="s">
        <v>9699</v>
      </c>
      <c r="F163" s="242" t="s">
        <v>9700</v>
      </c>
      <c r="G163" s="243" t="s">
        <v>4084</v>
      </c>
      <c r="H163" s="244">
        <v>3</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690</v>
      </c>
      <c r="AT163" s="25" t="s">
        <v>418</v>
      </c>
      <c r="AU163" s="25" t="s">
        <v>394</v>
      </c>
      <c r="AY163" s="25" t="s">
        <v>414</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690</v>
      </c>
      <c r="BM163" s="25" t="s">
        <v>9701</v>
      </c>
    </row>
    <row r="164" s="12" customFormat="1">
      <c r="B164" s="255"/>
      <c r="C164" s="256"/>
      <c r="D164" s="252" t="s">
        <v>428</v>
      </c>
      <c r="E164" s="257" t="s">
        <v>21</v>
      </c>
      <c r="F164" s="258" t="s">
        <v>9670</v>
      </c>
      <c r="G164" s="256"/>
      <c r="H164" s="257" t="s">
        <v>21</v>
      </c>
      <c r="I164" s="259"/>
      <c r="J164" s="256"/>
      <c r="K164" s="256"/>
      <c r="L164" s="260"/>
      <c r="M164" s="261"/>
      <c r="N164" s="262"/>
      <c r="O164" s="262"/>
      <c r="P164" s="262"/>
      <c r="Q164" s="262"/>
      <c r="R164" s="262"/>
      <c r="S164" s="262"/>
      <c r="T164" s="263"/>
      <c r="AT164" s="264" t="s">
        <v>428</v>
      </c>
      <c r="AU164" s="264" t="s">
        <v>394</v>
      </c>
      <c r="AV164" s="12" t="s">
        <v>83</v>
      </c>
      <c r="AW164" s="12" t="s">
        <v>39</v>
      </c>
      <c r="AX164" s="12" t="s">
        <v>76</v>
      </c>
      <c r="AY164" s="264" t="s">
        <v>414</v>
      </c>
    </row>
    <row r="165" s="13" customFormat="1">
      <c r="B165" s="265"/>
      <c r="C165" s="266"/>
      <c r="D165" s="252" t="s">
        <v>428</v>
      </c>
      <c r="E165" s="267" t="s">
        <v>21</v>
      </c>
      <c r="F165" s="268" t="s">
        <v>394</v>
      </c>
      <c r="G165" s="266"/>
      <c r="H165" s="269">
        <v>3</v>
      </c>
      <c r="I165" s="270"/>
      <c r="J165" s="266"/>
      <c r="K165" s="266"/>
      <c r="L165" s="271"/>
      <c r="M165" s="272"/>
      <c r="N165" s="273"/>
      <c r="O165" s="273"/>
      <c r="P165" s="273"/>
      <c r="Q165" s="273"/>
      <c r="R165" s="273"/>
      <c r="S165" s="273"/>
      <c r="T165" s="274"/>
      <c r="AT165" s="275" t="s">
        <v>428</v>
      </c>
      <c r="AU165" s="275" t="s">
        <v>394</v>
      </c>
      <c r="AV165" s="13" t="s">
        <v>86</v>
      </c>
      <c r="AW165" s="13" t="s">
        <v>39</v>
      </c>
      <c r="AX165" s="13" t="s">
        <v>83</v>
      </c>
      <c r="AY165" s="275" t="s">
        <v>414</v>
      </c>
    </row>
    <row r="166" s="1" customFormat="1" ht="16.5" customHeight="1">
      <c r="B166" s="47"/>
      <c r="C166" s="240" t="s">
        <v>675</v>
      </c>
      <c r="D166" s="240" t="s">
        <v>418</v>
      </c>
      <c r="E166" s="241" t="s">
        <v>9702</v>
      </c>
      <c r="F166" s="242" t="s">
        <v>9703</v>
      </c>
      <c r="G166" s="243" t="s">
        <v>4084</v>
      </c>
      <c r="H166" s="244">
        <v>21</v>
      </c>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690</v>
      </c>
      <c r="AT166" s="25" t="s">
        <v>418</v>
      </c>
      <c r="AU166" s="25" t="s">
        <v>394</v>
      </c>
      <c r="AY166" s="25" t="s">
        <v>414</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690</v>
      </c>
      <c r="BM166" s="25" t="s">
        <v>9704</v>
      </c>
    </row>
    <row r="167" s="12" customFormat="1">
      <c r="B167" s="255"/>
      <c r="C167" s="256"/>
      <c r="D167" s="252" t="s">
        <v>428</v>
      </c>
      <c r="E167" s="257" t="s">
        <v>21</v>
      </c>
      <c r="F167" s="258" t="s">
        <v>9670</v>
      </c>
      <c r="G167" s="256"/>
      <c r="H167" s="257" t="s">
        <v>21</v>
      </c>
      <c r="I167" s="259"/>
      <c r="J167" s="256"/>
      <c r="K167" s="256"/>
      <c r="L167" s="260"/>
      <c r="M167" s="261"/>
      <c r="N167" s="262"/>
      <c r="O167" s="262"/>
      <c r="P167" s="262"/>
      <c r="Q167" s="262"/>
      <c r="R167" s="262"/>
      <c r="S167" s="262"/>
      <c r="T167" s="263"/>
      <c r="AT167" s="264" t="s">
        <v>428</v>
      </c>
      <c r="AU167" s="264" t="s">
        <v>394</v>
      </c>
      <c r="AV167" s="12" t="s">
        <v>83</v>
      </c>
      <c r="AW167" s="12" t="s">
        <v>39</v>
      </c>
      <c r="AX167" s="12" t="s">
        <v>76</v>
      </c>
      <c r="AY167" s="264" t="s">
        <v>414</v>
      </c>
    </row>
    <row r="168" s="13" customFormat="1">
      <c r="B168" s="265"/>
      <c r="C168" s="266"/>
      <c r="D168" s="252" t="s">
        <v>428</v>
      </c>
      <c r="E168" s="267" t="s">
        <v>21</v>
      </c>
      <c r="F168" s="268" t="s">
        <v>9</v>
      </c>
      <c r="G168" s="266"/>
      <c r="H168" s="269">
        <v>21</v>
      </c>
      <c r="I168" s="270"/>
      <c r="J168" s="266"/>
      <c r="K168" s="266"/>
      <c r="L168" s="271"/>
      <c r="M168" s="272"/>
      <c r="N168" s="273"/>
      <c r="O168" s="273"/>
      <c r="P168" s="273"/>
      <c r="Q168" s="273"/>
      <c r="R168" s="273"/>
      <c r="S168" s="273"/>
      <c r="T168" s="274"/>
      <c r="AT168" s="275" t="s">
        <v>428</v>
      </c>
      <c r="AU168" s="275" t="s">
        <v>394</v>
      </c>
      <c r="AV168" s="13" t="s">
        <v>86</v>
      </c>
      <c r="AW168" s="13" t="s">
        <v>39</v>
      </c>
      <c r="AX168" s="13" t="s">
        <v>76</v>
      </c>
      <c r="AY168" s="275" t="s">
        <v>414</v>
      </c>
    </row>
    <row r="169" s="15" customFormat="1">
      <c r="B169" s="287"/>
      <c r="C169" s="288"/>
      <c r="D169" s="252" t="s">
        <v>428</v>
      </c>
      <c r="E169" s="289" t="s">
        <v>21</v>
      </c>
      <c r="F169" s="290" t="s">
        <v>235</v>
      </c>
      <c r="G169" s="288"/>
      <c r="H169" s="291">
        <v>21</v>
      </c>
      <c r="I169" s="292"/>
      <c r="J169" s="288"/>
      <c r="K169" s="288"/>
      <c r="L169" s="293"/>
      <c r="M169" s="294"/>
      <c r="N169" s="295"/>
      <c r="O169" s="295"/>
      <c r="P169" s="295"/>
      <c r="Q169" s="295"/>
      <c r="R169" s="295"/>
      <c r="S169" s="295"/>
      <c r="T169" s="296"/>
      <c r="AT169" s="297" t="s">
        <v>428</v>
      </c>
      <c r="AU169" s="297" t="s">
        <v>394</v>
      </c>
      <c r="AV169" s="15" t="s">
        <v>422</v>
      </c>
      <c r="AW169" s="15" t="s">
        <v>39</v>
      </c>
      <c r="AX169" s="15" t="s">
        <v>83</v>
      </c>
      <c r="AY169" s="297" t="s">
        <v>414</v>
      </c>
    </row>
    <row r="170" s="11" customFormat="1" ht="22.32" customHeight="1">
      <c r="B170" s="224"/>
      <c r="C170" s="225"/>
      <c r="D170" s="226" t="s">
        <v>75</v>
      </c>
      <c r="E170" s="238" t="s">
        <v>9705</v>
      </c>
      <c r="F170" s="238" t="s">
        <v>9706</v>
      </c>
      <c r="G170" s="225"/>
      <c r="H170" s="225"/>
      <c r="I170" s="228"/>
      <c r="J170" s="239">
        <f>BK170</f>
        <v>0</v>
      </c>
      <c r="K170" s="225"/>
      <c r="L170" s="230"/>
      <c r="M170" s="231"/>
      <c r="N170" s="232"/>
      <c r="O170" s="232"/>
      <c r="P170" s="233">
        <f>SUM(P171:P234)</f>
        <v>0</v>
      </c>
      <c r="Q170" s="232"/>
      <c r="R170" s="233">
        <f>SUM(R171:R234)</f>
        <v>0</v>
      </c>
      <c r="S170" s="232"/>
      <c r="T170" s="234">
        <f>SUM(T171:T234)</f>
        <v>0</v>
      </c>
      <c r="AR170" s="235" t="s">
        <v>86</v>
      </c>
      <c r="AT170" s="236" t="s">
        <v>75</v>
      </c>
      <c r="AU170" s="236" t="s">
        <v>86</v>
      </c>
      <c r="AY170" s="235" t="s">
        <v>414</v>
      </c>
      <c r="BK170" s="237">
        <f>SUM(BK171:BK234)</f>
        <v>0</v>
      </c>
    </row>
    <row r="171" s="1" customFormat="1" ht="25.5" customHeight="1">
      <c r="B171" s="47"/>
      <c r="C171" s="298" t="s">
        <v>10</v>
      </c>
      <c r="D171" s="298" t="s">
        <v>841</v>
      </c>
      <c r="E171" s="299" t="s">
        <v>6913</v>
      </c>
      <c r="F171" s="300" t="s">
        <v>9707</v>
      </c>
      <c r="G171" s="301" t="s">
        <v>4084</v>
      </c>
      <c r="H171" s="302">
        <v>2</v>
      </c>
      <c r="I171" s="303"/>
      <c r="J171" s="304">
        <f>ROUND(I171*H171,2)</f>
        <v>0</v>
      </c>
      <c r="K171" s="300" t="s">
        <v>21</v>
      </c>
      <c r="L171" s="305"/>
      <c r="M171" s="306" t="s">
        <v>21</v>
      </c>
      <c r="N171" s="307" t="s">
        <v>47</v>
      </c>
      <c r="O171" s="48"/>
      <c r="P171" s="249">
        <f>O171*H171</f>
        <v>0</v>
      </c>
      <c r="Q171" s="249">
        <v>0</v>
      </c>
      <c r="R171" s="249">
        <f>Q171*H171</f>
        <v>0</v>
      </c>
      <c r="S171" s="249">
        <v>0</v>
      </c>
      <c r="T171" s="250">
        <f>S171*H171</f>
        <v>0</v>
      </c>
      <c r="AR171" s="25" t="s">
        <v>818</v>
      </c>
      <c r="AT171" s="25" t="s">
        <v>841</v>
      </c>
      <c r="AU171" s="25" t="s">
        <v>394</v>
      </c>
      <c r="AY171" s="25" t="s">
        <v>414</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690</v>
      </c>
      <c r="BM171" s="25" t="s">
        <v>9708</v>
      </c>
    </row>
    <row r="172" s="12" customFormat="1">
      <c r="B172" s="255"/>
      <c r="C172" s="256"/>
      <c r="D172" s="252" t="s">
        <v>428</v>
      </c>
      <c r="E172" s="257" t="s">
        <v>21</v>
      </c>
      <c r="F172" s="258" t="s">
        <v>9670</v>
      </c>
      <c r="G172" s="256"/>
      <c r="H172" s="257" t="s">
        <v>21</v>
      </c>
      <c r="I172" s="259"/>
      <c r="J172" s="256"/>
      <c r="K172" s="256"/>
      <c r="L172" s="260"/>
      <c r="M172" s="261"/>
      <c r="N172" s="262"/>
      <c r="O172" s="262"/>
      <c r="P172" s="262"/>
      <c r="Q172" s="262"/>
      <c r="R172" s="262"/>
      <c r="S172" s="262"/>
      <c r="T172" s="263"/>
      <c r="AT172" s="264" t="s">
        <v>428</v>
      </c>
      <c r="AU172" s="264" t="s">
        <v>394</v>
      </c>
      <c r="AV172" s="12" t="s">
        <v>83</v>
      </c>
      <c r="AW172" s="12" t="s">
        <v>39</v>
      </c>
      <c r="AX172" s="12" t="s">
        <v>76</v>
      </c>
      <c r="AY172" s="264" t="s">
        <v>414</v>
      </c>
    </row>
    <row r="173" s="13" customFormat="1">
      <c r="B173" s="265"/>
      <c r="C173" s="266"/>
      <c r="D173" s="252" t="s">
        <v>428</v>
      </c>
      <c r="E173" s="267" t="s">
        <v>21</v>
      </c>
      <c r="F173" s="268" t="s">
        <v>86</v>
      </c>
      <c r="G173" s="266"/>
      <c r="H173" s="269">
        <v>2</v>
      </c>
      <c r="I173" s="270"/>
      <c r="J173" s="266"/>
      <c r="K173" s="266"/>
      <c r="L173" s="271"/>
      <c r="M173" s="272"/>
      <c r="N173" s="273"/>
      <c r="O173" s="273"/>
      <c r="P173" s="273"/>
      <c r="Q173" s="273"/>
      <c r="R173" s="273"/>
      <c r="S173" s="273"/>
      <c r="T173" s="274"/>
      <c r="AT173" s="275" t="s">
        <v>428</v>
      </c>
      <c r="AU173" s="275" t="s">
        <v>394</v>
      </c>
      <c r="AV173" s="13" t="s">
        <v>86</v>
      </c>
      <c r="AW173" s="13" t="s">
        <v>39</v>
      </c>
      <c r="AX173" s="13" t="s">
        <v>76</v>
      </c>
      <c r="AY173" s="275" t="s">
        <v>414</v>
      </c>
    </row>
    <row r="174" s="15" customFormat="1">
      <c r="B174" s="287"/>
      <c r="C174" s="288"/>
      <c r="D174" s="252" t="s">
        <v>428</v>
      </c>
      <c r="E174" s="289" t="s">
        <v>21</v>
      </c>
      <c r="F174" s="290" t="s">
        <v>235</v>
      </c>
      <c r="G174" s="288"/>
      <c r="H174" s="291">
        <v>2</v>
      </c>
      <c r="I174" s="292"/>
      <c r="J174" s="288"/>
      <c r="K174" s="288"/>
      <c r="L174" s="293"/>
      <c r="M174" s="294"/>
      <c r="N174" s="295"/>
      <c r="O174" s="295"/>
      <c r="P174" s="295"/>
      <c r="Q174" s="295"/>
      <c r="R174" s="295"/>
      <c r="S174" s="295"/>
      <c r="T174" s="296"/>
      <c r="AT174" s="297" t="s">
        <v>428</v>
      </c>
      <c r="AU174" s="297" t="s">
        <v>394</v>
      </c>
      <c r="AV174" s="15" t="s">
        <v>422</v>
      </c>
      <c r="AW174" s="15" t="s">
        <v>39</v>
      </c>
      <c r="AX174" s="15" t="s">
        <v>83</v>
      </c>
      <c r="AY174" s="297" t="s">
        <v>414</v>
      </c>
    </row>
    <row r="175" s="1" customFormat="1" ht="16.5" customHeight="1">
      <c r="B175" s="47"/>
      <c r="C175" s="298" t="s">
        <v>690</v>
      </c>
      <c r="D175" s="298" t="s">
        <v>841</v>
      </c>
      <c r="E175" s="299" t="s">
        <v>6917</v>
      </c>
      <c r="F175" s="300" t="s">
        <v>9709</v>
      </c>
      <c r="G175" s="301" t="s">
        <v>4084</v>
      </c>
      <c r="H175" s="302">
        <v>1</v>
      </c>
      <c r="I175" s="303"/>
      <c r="J175" s="304">
        <f>ROUND(I175*H175,2)</f>
        <v>0</v>
      </c>
      <c r="K175" s="300" t="s">
        <v>21</v>
      </c>
      <c r="L175" s="305"/>
      <c r="M175" s="306" t="s">
        <v>21</v>
      </c>
      <c r="N175" s="307" t="s">
        <v>47</v>
      </c>
      <c r="O175" s="48"/>
      <c r="P175" s="249">
        <f>O175*H175</f>
        <v>0</v>
      </c>
      <c r="Q175" s="249">
        <v>0</v>
      </c>
      <c r="R175" s="249">
        <f>Q175*H175</f>
        <v>0</v>
      </c>
      <c r="S175" s="249">
        <v>0</v>
      </c>
      <c r="T175" s="250">
        <f>S175*H175</f>
        <v>0</v>
      </c>
      <c r="AR175" s="25" t="s">
        <v>818</v>
      </c>
      <c r="AT175" s="25" t="s">
        <v>841</v>
      </c>
      <c r="AU175" s="25" t="s">
        <v>394</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690</v>
      </c>
      <c r="BM175" s="25" t="s">
        <v>9710</v>
      </c>
    </row>
    <row r="176" s="12" customFormat="1">
      <c r="B176" s="255"/>
      <c r="C176" s="256"/>
      <c r="D176" s="252" t="s">
        <v>428</v>
      </c>
      <c r="E176" s="257" t="s">
        <v>21</v>
      </c>
      <c r="F176" s="258" t="s">
        <v>9670</v>
      </c>
      <c r="G176" s="256"/>
      <c r="H176" s="257" t="s">
        <v>21</v>
      </c>
      <c r="I176" s="259"/>
      <c r="J176" s="256"/>
      <c r="K176" s="256"/>
      <c r="L176" s="260"/>
      <c r="M176" s="261"/>
      <c r="N176" s="262"/>
      <c r="O176" s="262"/>
      <c r="P176" s="262"/>
      <c r="Q176" s="262"/>
      <c r="R176" s="262"/>
      <c r="S176" s="262"/>
      <c r="T176" s="263"/>
      <c r="AT176" s="264" t="s">
        <v>428</v>
      </c>
      <c r="AU176" s="264" t="s">
        <v>394</v>
      </c>
      <c r="AV176" s="12" t="s">
        <v>83</v>
      </c>
      <c r="AW176" s="12" t="s">
        <v>39</v>
      </c>
      <c r="AX176" s="12" t="s">
        <v>76</v>
      </c>
      <c r="AY176" s="264" t="s">
        <v>414</v>
      </c>
    </row>
    <row r="177" s="13" customFormat="1">
      <c r="B177" s="265"/>
      <c r="C177" s="266"/>
      <c r="D177" s="252" t="s">
        <v>428</v>
      </c>
      <c r="E177" s="267" t="s">
        <v>21</v>
      </c>
      <c r="F177" s="268" t="s">
        <v>9711</v>
      </c>
      <c r="G177" s="266"/>
      <c r="H177" s="269">
        <v>1</v>
      </c>
      <c r="I177" s="270"/>
      <c r="J177" s="266"/>
      <c r="K177" s="266"/>
      <c r="L177" s="271"/>
      <c r="M177" s="272"/>
      <c r="N177" s="273"/>
      <c r="O177" s="273"/>
      <c r="P177" s="273"/>
      <c r="Q177" s="273"/>
      <c r="R177" s="273"/>
      <c r="S177" s="273"/>
      <c r="T177" s="274"/>
      <c r="AT177" s="275" t="s">
        <v>428</v>
      </c>
      <c r="AU177" s="275" t="s">
        <v>394</v>
      </c>
      <c r="AV177" s="13" t="s">
        <v>86</v>
      </c>
      <c r="AW177" s="13" t="s">
        <v>39</v>
      </c>
      <c r="AX177" s="13" t="s">
        <v>83</v>
      </c>
      <c r="AY177" s="275" t="s">
        <v>414</v>
      </c>
    </row>
    <row r="178" s="1" customFormat="1" ht="16.5" customHeight="1">
      <c r="B178" s="47"/>
      <c r="C178" s="298" t="s">
        <v>697</v>
      </c>
      <c r="D178" s="298" t="s">
        <v>841</v>
      </c>
      <c r="E178" s="299" t="s">
        <v>9712</v>
      </c>
      <c r="F178" s="300" t="s">
        <v>9713</v>
      </c>
      <c r="G178" s="301" t="s">
        <v>4084</v>
      </c>
      <c r="H178" s="302">
        <v>1</v>
      </c>
      <c r="I178" s="303"/>
      <c r="J178" s="304">
        <f>ROUND(I178*H178,2)</f>
        <v>0</v>
      </c>
      <c r="K178" s="300" t="s">
        <v>21</v>
      </c>
      <c r="L178" s="305"/>
      <c r="M178" s="306" t="s">
        <v>21</v>
      </c>
      <c r="N178" s="307" t="s">
        <v>47</v>
      </c>
      <c r="O178" s="48"/>
      <c r="P178" s="249">
        <f>O178*H178</f>
        <v>0</v>
      </c>
      <c r="Q178" s="249">
        <v>0</v>
      </c>
      <c r="R178" s="249">
        <f>Q178*H178</f>
        <v>0</v>
      </c>
      <c r="S178" s="249">
        <v>0</v>
      </c>
      <c r="T178" s="250">
        <f>S178*H178</f>
        <v>0</v>
      </c>
      <c r="AR178" s="25" t="s">
        <v>818</v>
      </c>
      <c r="AT178" s="25" t="s">
        <v>841</v>
      </c>
      <c r="AU178" s="25" t="s">
        <v>394</v>
      </c>
      <c r="AY178" s="25" t="s">
        <v>414</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690</v>
      </c>
      <c r="BM178" s="25" t="s">
        <v>9714</v>
      </c>
    </row>
    <row r="179" s="12" customFormat="1">
      <c r="B179" s="255"/>
      <c r="C179" s="256"/>
      <c r="D179" s="252" t="s">
        <v>428</v>
      </c>
      <c r="E179" s="257" t="s">
        <v>21</v>
      </c>
      <c r="F179" s="258" t="s">
        <v>9670</v>
      </c>
      <c r="G179" s="256"/>
      <c r="H179" s="257" t="s">
        <v>21</v>
      </c>
      <c r="I179" s="259"/>
      <c r="J179" s="256"/>
      <c r="K179" s="256"/>
      <c r="L179" s="260"/>
      <c r="M179" s="261"/>
      <c r="N179" s="262"/>
      <c r="O179" s="262"/>
      <c r="P179" s="262"/>
      <c r="Q179" s="262"/>
      <c r="R179" s="262"/>
      <c r="S179" s="262"/>
      <c r="T179" s="263"/>
      <c r="AT179" s="264" t="s">
        <v>428</v>
      </c>
      <c r="AU179" s="264" t="s">
        <v>394</v>
      </c>
      <c r="AV179" s="12" t="s">
        <v>83</v>
      </c>
      <c r="AW179" s="12" t="s">
        <v>39</v>
      </c>
      <c r="AX179" s="12" t="s">
        <v>76</v>
      </c>
      <c r="AY179" s="264" t="s">
        <v>414</v>
      </c>
    </row>
    <row r="180" s="13" customFormat="1">
      <c r="B180" s="265"/>
      <c r="C180" s="266"/>
      <c r="D180" s="252" t="s">
        <v>428</v>
      </c>
      <c r="E180" s="267" t="s">
        <v>21</v>
      </c>
      <c r="F180" s="268" t="s">
        <v>83</v>
      </c>
      <c r="G180" s="266"/>
      <c r="H180" s="269">
        <v>1</v>
      </c>
      <c r="I180" s="270"/>
      <c r="J180" s="266"/>
      <c r="K180" s="266"/>
      <c r="L180" s="271"/>
      <c r="M180" s="272"/>
      <c r="N180" s="273"/>
      <c r="O180" s="273"/>
      <c r="P180" s="273"/>
      <c r="Q180" s="273"/>
      <c r="R180" s="273"/>
      <c r="S180" s="273"/>
      <c r="T180" s="274"/>
      <c r="AT180" s="275" t="s">
        <v>428</v>
      </c>
      <c r="AU180" s="275" t="s">
        <v>394</v>
      </c>
      <c r="AV180" s="13" t="s">
        <v>86</v>
      </c>
      <c r="AW180" s="13" t="s">
        <v>39</v>
      </c>
      <c r="AX180" s="13" t="s">
        <v>76</v>
      </c>
      <c r="AY180" s="275" t="s">
        <v>414</v>
      </c>
    </row>
    <row r="181" s="15" customFormat="1">
      <c r="B181" s="287"/>
      <c r="C181" s="288"/>
      <c r="D181" s="252" t="s">
        <v>428</v>
      </c>
      <c r="E181" s="289" t="s">
        <v>21</v>
      </c>
      <c r="F181" s="290" t="s">
        <v>235</v>
      </c>
      <c r="G181" s="288"/>
      <c r="H181" s="291">
        <v>1</v>
      </c>
      <c r="I181" s="292"/>
      <c r="J181" s="288"/>
      <c r="K181" s="288"/>
      <c r="L181" s="293"/>
      <c r="M181" s="294"/>
      <c r="N181" s="295"/>
      <c r="O181" s="295"/>
      <c r="P181" s="295"/>
      <c r="Q181" s="295"/>
      <c r="R181" s="295"/>
      <c r="S181" s="295"/>
      <c r="T181" s="296"/>
      <c r="AT181" s="297" t="s">
        <v>428</v>
      </c>
      <c r="AU181" s="297" t="s">
        <v>394</v>
      </c>
      <c r="AV181" s="15" t="s">
        <v>422</v>
      </c>
      <c r="AW181" s="15" t="s">
        <v>39</v>
      </c>
      <c r="AX181" s="15" t="s">
        <v>83</v>
      </c>
      <c r="AY181" s="297" t="s">
        <v>414</v>
      </c>
    </row>
    <row r="182" s="1" customFormat="1" ht="16.5" customHeight="1">
      <c r="B182" s="47"/>
      <c r="C182" s="298" t="s">
        <v>701</v>
      </c>
      <c r="D182" s="298" t="s">
        <v>841</v>
      </c>
      <c r="E182" s="299" t="s">
        <v>9715</v>
      </c>
      <c r="F182" s="300" t="s">
        <v>9716</v>
      </c>
      <c r="G182" s="301" t="s">
        <v>4084</v>
      </c>
      <c r="H182" s="302">
        <v>1</v>
      </c>
      <c r="I182" s="303"/>
      <c r="J182" s="304">
        <f>ROUND(I182*H182,2)</f>
        <v>0</v>
      </c>
      <c r="K182" s="300" t="s">
        <v>21</v>
      </c>
      <c r="L182" s="305"/>
      <c r="M182" s="306" t="s">
        <v>21</v>
      </c>
      <c r="N182" s="307" t="s">
        <v>47</v>
      </c>
      <c r="O182" s="48"/>
      <c r="P182" s="249">
        <f>O182*H182</f>
        <v>0</v>
      </c>
      <c r="Q182" s="249">
        <v>0</v>
      </c>
      <c r="R182" s="249">
        <f>Q182*H182</f>
        <v>0</v>
      </c>
      <c r="S182" s="249">
        <v>0</v>
      </c>
      <c r="T182" s="250">
        <f>S182*H182</f>
        <v>0</v>
      </c>
      <c r="AR182" s="25" t="s">
        <v>818</v>
      </c>
      <c r="AT182" s="25" t="s">
        <v>841</v>
      </c>
      <c r="AU182" s="25" t="s">
        <v>394</v>
      </c>
      <c r="AY182" s="25" t="s">
        <v>414</v>
      </c>
      <c r="BE182" s="251">
        <f>IF(N182="základní",J182,0)</f>
        <v>0</v>
      </c>
      <c r="BF182" s="251">
        <f>IF(N182="snížená",J182,0)</f>
        <v>0</v>
      </c>
      <c r="BG182" s="251">
        <f>IF(N182="zákl. přenesená",J182,0)</f>
        <v>0</v>
      </c>
      <c r="BH182" s="251">
        <f>IF(N182="sníž. přenesená",J182,0)</f>
        <v>0</v>
      </c>
      <c r="BI182" s="251">
        <f>IF(N182="nulová",J182,0)</f>
        <v>0</v>
      </c>
      <c r="BJ182" s="25" t="s">
        <v>83</v>
      </c>
      <c r="BK182" s="251">
        <f>ROUND(I182*H182,2)</f>
        <v>0</v>
      </c>
      <c r="BL182" s="25" t="s">
        <v>690</v>
      </c>
      <c r="BM182" s="25" t="s">
        <v>9717</v>
      </c>
    </row>
    <row r="183" s="12" customFormat="1">
      <c r="B183" s="255"/>
      <c r="C183" s="256"/>
      <c r="D183" s="252" t="s">
        <v>428</v>
      </c>
      <c r="E183" s="257" t="s">
        <v>21</v>
      </c>
      <c r="F183" s="258" t="s">
        <v>9670</v>
      </c>
      <c r="G183" s="256"/>
      <c r="H183" s="257" t="s">
        <v>21</v>
      </c>
      <c r="I183" s="259"/>
      <c r="J183" s="256"/>
      <c r="K183" s="256"/>
      <c r="L183" s="260"/>
      <c r="M183" s="261"/>
      <c r="N183" s="262"/>
      <c r="O183" s="262"/>
      <c r="P183" s="262"/>
      <c r="Q183" s="262"/>
      <c r="R183" s="262"/>
      <c r="S183" s="262"/>
      <c r="T183" s="263"/>
      <c r="AT183" s="264" t="s">
        <v>428</v>
      </c>
      <c r="AU183" s="264" t="s">
        <v>394</v>
      </c>
      <c r="AV183" s="12" t="s">
        <v>83</v>
      </c>
      <c r="AW183" s="12" t="s">
        <v>39</v>
      </c>
      <c r="AX183" s="12" t="s">
        <v>76</v>
      </c>
      <c r="AY183" s="264" t="s">
        <v>414</v>
      </c>
    </row>
    <row r="184" s="13" customFormat="1">
      <c r="B184" s="265"/>
      <c r="C184" s="266"/>
      <c r="D184" s="252" t="s">
        <v>428</v>
      </c>
      <c r="E184" s="267" t="s">
        <v>21</v>
      </c>
      <c r="F184" s="268" t="s">
        <v>83</v>
      </c>
      <c r="G184" s="266"/>
      <c r="H184" s="269">
        <v>1</v>
      </c>
      <c r="I184" s="270"/>
      <c r="J184" s="266"/>
      <c r="K184" s="266"/>
      <c r="L184" s="271"/>
      <c r="M184" s="272"/>
      <c r="N184" s="273"/>
      <c r="O184" s="273"/>
      <c r="P184" s="273"/>
      <c r="Q184" s="273"/>
      <c r="R184" s="273"/>
      <c r="S184" s="273"/>
      <c r="T184" s="274"/>
      <c r="AT184" s="275" t="s">
        <v>428</v>
      </c>
      <c r="AU184" s="275" t="s">
        <v>394</v>
      </c>
      <c r="AV184" s="13" t="s">
        <v>86</v>
      </c>
      <c r="AW184" s="13" t="s">
        <v>39</v>
      </c>
      <c r="AX184" s="13" t="s">
        <v>83</v>
      </c>
      <c r="AY184" s="275" t="s">
        <v>414</v>
      </c>
    </row>
    <row r="185" s="1" customFormat="1" ht="16.5" customHeight="1">
      <c r="B185" s="47"/>
      <c r="C185" s="298" t="s">
        <v>708</v>
      </c>
      <c r="D185" s="298" t="s">
        <v>841</v>
      </c>
      <c r="E185" s="299" t="s">
        <v>9718</v>
      </c>
      <c r="F185" s="300" t="s">
        <v>9719</v>
      </c>
      <c r="G185" s="301" t="s">
        <v>4084</v>
      </c>
      <c r="H185" s="302">
        <v>2</v>
      </c>
      <c r="I185" s="303"/>
      <c r="J185" s="304">
        <f>ROUND(I185*H185,2)</f>
        <v>0</v>
      </c>
      <c r="K185" s="300" t="s">
        <v>21</v>
      </c>
      <c r="L185" s="305"/>
      <c r="M185" s="306" t="s">
        <v>21</v>
      </c>
      <c r="N185" s="307" t="s">
        <v>47</v>
      </c>
      <c r="O185" s="48"/>
      <c r="P185" s="249">
        <f>O185*H185</f>
        <v>0</v>
      </c>
      <c r="Q185" s="249">
        <v>0</v>
      </c>
      <c r="R185" s="249">
        <f>Q185*H185</f>
        <v>0</v>
      </c>
      <c r="S185" s="249">
        <v>0</v>
      </c>
      <c r="T185" s="250">
        <f>S185*H185</f>
        <v>0</v>
      </c>
      <c r="AR185" s="25" t="s">
        <v>818</v>
      </c>
      <c r="AT185" s="25" t="s">
        <v>841</v>
      </c>
      <c r="AU185" s="25" t="s">
        <v>394</v>
      </c>
      <c r="AY185" s="25" t="s">
        <v>414</v>
      </c>
      <c r="BE185" s="251">
        <f>IF(N185="základní",J185,0)</f>
        <v>0</v>
      </c>
      <c r="BF185" s="251">
        <f>IF(N185="snížená",J185,0)</f>
        <v>0</v>
      </c>
      <c r="BG185" s="251">
        <f>IF(N185="zákl. přenesená",J185,0)</f>
        <v>0</v>
      </c>
      <c r="BH185" s="251">
        <f>IF(N185="sníž. přenesená",J185,0)</f>
        <v>0</v>
      </c>
      <c r="BI185" s="251">
        <f>IF(N185="nulová",J185,0)</f>
        <v>0</v>
      </c>
      <c r="BJ185" s="25" t="s">
        <v>83</v>
      </c>
      <c r="BK185" s="251">
        <f>ROUND(I185*H185,2)</f>
        <v>0</v>
      </c>
      <c r="BL185" s="25" t="s">
        <v>690</v>
      </c>
      <c r="BM185" s="25" t="s">
        <v>9720</v>
      </c>
    </row>
    <row r="186" s="12" customFormat="1">
      <c r="B186" s="255"/>
      <c r="C186" s="256"/>
      <c r="D186" s="252" t="s">
        <v>428</v>
      </c>
      <c r="E186" s="257" t="s">
        <v>21</v>
      </c>
      <c r="F186" s="258" t="s">
        <v>9670</v>
      </c>
      <c r="G186" s="256"/>
      <c r="H186" s="257" t="s">
        <v>21</v>
      </c>
      <c r="I186" s="259"/>
      <c r="J186" s="256"/>
      <c r="K186" s="256"/>
      <c r="L186" s="260"/>
      <c r="M186" s="261"/>
      <c r="N186" s="262"/>
      <c r="O186" s="262"/>
      <c r="P186" s="262"/>
      <c r="Q186" s="262"/>
      <c r="R186" s="262"/>
      <c r="S186" s="262"/>
      <c r="T186" s="263"/>
      <c r="AT186" s="264" t="s">
        <v>428</v>
      </c>
      <c r="AU186" s="264" t="s">
        <v>394</v>
      </c>
      <c r="AV186" s="12" t="s">
        <v>83</v>
      </c>
      <c r="AW186" s="12" t="s">
        <v>39</v>
      </c>
      <c r="AX186" s="12" t="s">
        <v>76</v>
      </c>
      <c r="AY186" s="264" t="s">
        <v>414</v>
      </c>
    </row>
    <row r="187" s="13" customFormat="1">
      <c r="B187" s="265"/>
      <c r="C187" s="266"/>
      <c r="D187" s="252" t="s">
        <v>428</v>
      </c>
      <c r="E187" s="267" t="s">
        <v>21</v>
      </c>
      <c r="F187" s="268" t="s">
        <v>86</v>
      </c>
      <c r="G187" s="266"/>
      <c r="H187" s="269">
        <v>2</v>
      </c>
      <c r="I187" s="270"/>
      <c r="J187" s="266"/>
      <c r="K187" s="266"/>
      <c r="L187" s="271"/>
      <c r="M187" s="272"/>
      <c r="N187" s="273"/>
      <c r="O187" s="273"/>
      <c r="P187" s="273"/>
      <c r="Q187" s="273"/>
      <c r="R187" s="273"/>
      <c r="S187" s="273"/>
      <c r="T187" s="274"/>
      <c r="AT187" s="275" t="s">
        <v>428</v>
      </c>
      <c r="AU187" s="275" t="s">
        <v>394</v>
      </c>
      <c r="AV187" s="13" t="s">
        <v>86</v>
      </c>
      <c r="AW187" s="13" t="s">
        <v>39</v>
      </c>
      <c r="AX187" s="13" t="s">
        <v>76</v>
      </c>
      <c r="AY187" s="275" t="s">
        <v>414</v>
      </c>
    </row>
    <row r="188" s="15" customFormat="1">
      <c r="B188" s="287"/>
      <c r="C188" s="288"/>
      <c r="D188" s="252" t="s">
        <v>428</v>
      </c>
      <c r="E188" s="289" t="s">
        <v>21</v>
      </c>
      <c r="F188" s="290" t="s">
        <v>235</v>
      </c>
      <c r="G188" s="288"/>
      <c r="H188" s="291">
        <v>2</v>
      </c>
      <c r="I188" s="292"/>
      <c r="J188" s="288"/>
      <c r="K188" s="288"/>
      <c r="L188" s="293"/>
      <c r="M188" s="294"/>
      <c r="N188" s="295"/>
      <c r="O188" s="295"/>
      <c r="P188" s="295"/>
      <c r="Q188" s="295"/>
      <c r="R188" s="295"/>
      <c r="S188" s="295"/>
      <c r="T188" s="296"/>
      <c r="AT188" s="297" t="s">
        <v>428</v>
      </c>
      <c r="AU188" s="297" t="s">
        <v>394</v>
      </c>
      <c r="AV188" s="15" t="s">
        <v>422</v>
      </c>
      <c r="AW188" s="15" t="s">
        <v>39</v>
      </c>
      <c r="AX188" s="15" t="s">
        <v>83</v>
      </c>
      <c r="AY188" s="297" t="s">
        <v>414</v>
      </c>
    </row>
    <row r="189" s="1" customFormat="1" ht="25.5" customHeight="1">
      <c r="B189" s="47"/>
      <c r="C189" s="298" t="s">
        <v>715</v>
      </c>
      <c r="D189" s="298" t="s">
        <v>841</v>
      </c>
      <c r="E189" s="299" t="s">
        <v>6935</v>
      </c>
      <c r="F189" s="300" t="s">
        <v>9721</v>
      </c>
      <c r="G189" s="301" t="s">
        <v>4084</v>
      </c>
      <c r="H189" s="302">
        <v>5</v>
      </c>
      <c r="I189" s="303"/>
      <c r="J189" s="304">
        <f>ROUND(I189*H189,2)</f>
        <v>0</v>
      </c>
      <c r="K189" s="300" t="s">
        <v>21</v>
      </c>
      <c r="L189" s="305"/>
      <c r="M189" s="306" t="s">
        <v>21</v>
      </c>
      <c r="N189" s="307" t="s">
        <v>47</v>
      </c>
      <c r="O189" s="48"/>
      <c r="P189" s="249">
        <f>O189*H189</f>
        <v>0</v>
      </c>
      <c r="Q189" s="249">
        <v>0</v>
      </c>
      <c r="R189" s="249">
        <f>Q189*H189</f>
        <v>0</v>
      </c>
      <c r="S189" s="249">
        <v>0</v>
      </c>
      <c r="T189" s="250">
        <f>S189*H189</f>
        <v>0</v>
      </c>
      <c r="AR189" s="25" t="s">
        <v>818</v>
      </c>
      <c r="AT189" s="25" t="s">
        <v>841</v>
      </c>
      <c r="AU189" s="25" t="s">
        <v>394</v>
      </c>
      <c r="AY189" s="25" t="s">
        <v>414</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690</v>
      </c>
      <c r="BM189" s="25" t="s">
        <v>9722</v>
      </c>
    </row>
    <row r="190" s="12" customFormat="1">
      <c r="B190" s="255"/>
      <c r="C190" s="256"/>
      <c r="D190" s="252" t="s">
        <v>428</v>
      </c>
      <c r="E190" s="257" t="s">
        <v>21</v>
      </c>
      <c r="F190" s="258" t="s">
        <v>9670</v>
      </c>
      <c r="G190" s="256"/>
      <c r="H190" s="257" t="s">
        <v>21</v>
      </c>
      <c r="I190" s="259"/>
      <c r="J190" s="256"/>
      <c r="K190" s="256"/>
      <c r="L190" s="260"/>
      <c r="M190" s="261"/>
      <c r="N190" s="262"/>
      <c r="O190" s="262"/>
      <c r="P190" s="262"/>
      <c r="Q190" s="262"/>
      <c r="R190" s="262"/>
      <c r="S190" s="262"/>
      <c r="T190" s="263"/>
      <c r="AT190" s="264" t="s">
        <v>428</v>
      </c>
      <c r="AU190" s="264" t="s">
        <v>394</v>
      </c>
      <c r="AV190" s="12" t="s">
        <v>83</v>
      </c>
      <c r="AW190" s="12" t="s">
        <v>39</v>
      </c>
      <c r="AX190" s="12" t="s">
        <v>76</v>
      </c>
      <c r="AY190" s="264" t="s">
        <v>414</v>
      </c>
    </row>
    <row r="191" s="13" customFormat="1">
      <c r="B191" s="265"/>
      <c r="C191" s="266"/>
      <c r="D191" s="252" t="s">
        <v>428</v>
      </c>
      <c r="E191" s="267" t="s">
        <v>21</v>
      </c>
      <c r="F191" s="268" t="s">
        <v>498</v>
      </c>
      <c r="G191" s="266"/>
      <c r="H191" s="269">
        <v>5</v>
      </c>
      <c r="I191" s="270"/>
      <c r="J191" s="266"/>
      <c r="K191" s="266"/>
      <c r="L191" s="271"/>
      <c r="M191" s="272"/>
      <c r="N191" s="273"/>
      <c r="O191" s="273"/>
      <c r="P191" s="273"/>
      <c r="Q191" s="273"/>
      <c r="R191" s="273"/>
      <c r="S191" s="273"/>
      <c r="T191" s="274"/>
      <c r="AT191" s="275" t="s">
        <v>428</v>
      </c>
      <c r="AU191" s="275" t="s">
        <v>394</v>
      </c>
      <c r="AV191" s="13" t="s">
        <v>86</v>
      </c>
      <c r="AW191" s="13" t="s">
        <v>39</v>
      </c>
      <c r="AX191" s="13" t="s">
        <v>83</v>
      </c>
      <c r="AY191" s="275" t="s">
        <v>414</v>
      </c>
    </row>
    <row r="192" s="1" customFormat="1" ht="16.5" customHeight="1">
      <c r="B192" s="47"/>
      <c r="C192" s="298" t="s">
        <v>9</v>
      </c>
      <c r="D192" s="298" t="s">
        <v>841</v>
      </c>
      <c r="E192" s="299" t="s">
        <v>6938</v>
      </c>
      <c r="F192" s="300" t="s">
        <v>9723</v>
      </c>
      <c r="G192" s="301" t="s">
        <v>4084</v>
      </c>
      <c r="H192" s="302">
        <v>12</v>
      </c>
      <c r="I192" s="303"/>
      <c r="J192" s="304">
        <f>ROUND(I192*H192,2)</f>
        <v>0</v>
      </c>
      <c r="K192" s="300" t="s">
        <v>21</v>
      </c>
      <c r="L192" s="305"/>
      <c r="M192" s="306" t="s">
        <v>21</v>
      </c>
      <c r="N192" s="307" t="s">
        <v>47</v>
      </c>
      <c r="O192" s="48"/>
      <c r="P192" s="249">
        <f>O192*H192</f>
        <v>0</v>
      </c>
      <c r="Q192" s="249">
        <v>0</v>
      </c>
      <c r="R192" s="249">
        <f>Q192*H192</f>
        <v>0</v>
      </c>
      <c r="S192" s="249">
        <v>0</v>
      </c>
      <c r="T192" s="250">
        <f>S192*H192</f>
        <v>0</v>
      </c>
      <c r="AR192" s="25" t="s">
        <v>818</v>
      </c>
      <c r="AT192" s="25" t="s">
        <v>841</v>
      </c>
      <c r="AU192" s="25" t="s">
        <v>394</v>
      </c>
      <c r="AY192" s="25" t="s">
        <v>414</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690</v>
      </c>
      <c r="BM192" s="25" t="s">
        <v>9724</v>
      </c>
    </row>
    <row r="193" s="12" customFormat="1">
      <c r="B193" s="255"/>
      <c r="C193" s="256"/>
      <c r="D193" s="252" t="s">
        <v>428</v>
      </c>
      <c r="E193" s="257" t="s">
        <v>21</v>
      </c>
      <c r="F193" s="258" t="s">
        <v>9670</v>
      </c>
      <c r="G193" s="256"/>
      <c r="H193" s="257" t="s">
        <v>21</v>
      </c>
      <c r="I193" s="259"/>
      <c r="J193" s="256"/>
      <c r="K193" s="256"/>
      <c r="L193" s="260"/>
      <c r="M193" s="261"/>
      <c r="N193" s="262"/>
      <c r="O193" s="262"/>
      <c r="P193" s="262"/>
      <c r="Q193" s="262"/>
      <c r="R193" s="262"/>
      <c r="S193" s="262"/>
      <c r="T193" s="263"/>
      <c r="AT193" s="264" t="s">
        <v>428</v>
      </c>
      <c r="AU193" s="264" t="s">
        <v>394</v>
      </c>
      <c r="AV193" s="12" t="s">
        <v>83</v>
      </c>
      <c r="AW193" s="12" t="s">
        <v>39</v>
      </c>
      <c r="AX193" s="12" t="s">
        <v>76</v>
      </c>
      <c r="AY193" s="264" t="s">
        <v>414</v>
      </c>
    </row>
    <row r="194" s="13" customFormat="1">
      <c r="B194" s="265"/>
      <c r="C194" s="266"/>
      <c r="D194" s="252" t="s">
        <v>428</v>
      </c>
      <c r="E194" s="267" t="s">
        <v>21</v>
      </c>
      <c r="F194" s="268" t="s">
        <v>659</v>
      </c>
      <c r="G194" s="266"/>
      <c r="H194" s="269">
        <v>12</v>
      </c>
      <c r="I194" s="270"/>
      <c r="J194" s="266"/>
      <c r="K194" s="266"/>
      <c r="L194" s="271"/>
      <c r="M194" s="272"/>
      <c r="N194" s="273"/>
      <c r="O194" s="273"/>
      <c r="P194" s="273"/>
      <c r="Q194" s="273"/>
      <c r="R194" s="273"/>
      <c r="S194" s="273"/>
      <c r="T194" s="274"/>
      <c r="AT194" s="275" t="s">
        <v>428</v>
      </c>
      <c r="AU194" s="275" t="s">
        <v>394</v>
      </c>
      <c r="AV194" s="13" t="s">
        <v>86</v>
      </c>
      <c r="AW194" s="13" t="s">
        <v>39</v>
      </c>
      <c r="AX194" s="13" t="s">
        <v>76</v>
      </c>
      <c r="AY194" s="275" t="s">
        <v>414</v>
      </c>
    </row>
    <row r="195" s="15" customFormat="1">
      <c r="B195" s="287"/>
      <c r="C195" s="288"/>
      <c r="D195" s="252" t="s">
        <v>428</v>
      </c>
      <c r="E195" s="289" t="s">
        <v>21</v>
      </c>
      <c r="F195" s="290" t="s">
        <v>235</v>
      </c>
      <c r="G195" s="288"/>
      <c r="H195" s="291">
        <v>12</v>
      </c>
      <c r="I195" s="292"/>
      <c r="J195" s="288"/>
      <c r="K195" s="288"/>
      <c r="L195" s="293"/>
      <c r="M195" s="294"/>
      <c r="N195" s="295"/>
      <c r="O195" s="295"/>
      <c r="P195" s="295"/>
      <c r="Q195" s="295"/>
      <c r="R195" s="295"/>
      <c r="S195" s="295"/>
      <c r="T195" s="296"/>
      <c r="AT195" s="297" t="s">
        <v>428</v>
      </c>
      <c r="AU195" s="297" t="s">
        <v>394</v>
      </c>
      <c r="AV195" s="15" t="s">
        <v>422</v>
      </c>
      <c r="AW195" s="15" t="s">
        <v>39</v>
      </c>
      <c r="AX195" s="15" t="s">
        <v>83</v>
      </c>
      <c r="AY195" s="297" t="s">
        <v>414</v>
      </c>
    </row>
    <row r="196" s="1" customFormat="1" ht="25.5" customHeight="1">
      <c r="B196" s="47"/>
      <c r="C196" s="298" t="s">
        <v>726</v>
      </c>
      <c r="D196" s="298" t="s">
        <v>841</v>
      </c>
      <c r="E196" s="299" t="s">
        <v>6959</v>
      </c>
      <c r="F196" s="300" t="s">
        <v>9725</v>
      </c>
      <c r="G196" s="301" t="s">
        <v>4084</v>
      </c>
      <c r="H196" s="302">
        <v>1</v>
      </c>
      <c r="I196" s="303"/>
      <c r="J196" s="304">
        <f>ROUND(I196*H196,2)</f>
        <v>0</v>
      </c>
      <c r="K196" s="300" t="s">
        <v>21</v>
      </c>
      <c r="L196" s="305"/>
      <c r="M196" s="306" t="s">
        <v>21</v>
      </c>
      <c r="N196" s="307" t="s">
        <v>47</v>
      </c>
      <c r="O196" s="48"/>
      <c r="P196" s="249">
        <f>O196*H196</f>
        <v>0</v>
      </c>
      <c r="Q196" s="249">
        <v>0</v>
      </c>
      <c r="R196" s="249">
        <f>Q196*H196</f>
        <v>0</v>
      </c>
      <c r="S196" s="249">
        <v>0</v>
      </c>
      <c r="T196" s="250">
        <f>S196*H196</f>
        <v>0</v>
      </c>
      <c r="AR196" s="25" t="s">
        <v>818</v>
      </c>
      <c r="AT196" s="25" t="s">
        <v>841</v>
      </c>
      <c r="AU196" s="25" t="s">
        <v>394</v>
      </c>
      <c r="AY196" s="25" t="s">
        <v>414</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690</v>
      </c>
      <c r="BM196" s="25" t="s">
        <v>9726</v>
      </c>
    </row>
    <row r="197" s="12" customFormat="1">
      <c r="B197" s="255"/>
      <c r="C197" s="256"/>
      <c r="D197" s="252" t="s">
        <v>428</v>
      </c>
      <c r="E197" s="257" t="s">
        <v>21</v>
      </c>
      <c r="F197" s="258" t="s">
        <v>9670</v>
      </c>
      <c r="G197" s="256"/>
      <c r="H197" s="257" t="s">
        <v>21</v>
      </c>
      <c r="I197" s="259"/>
      <c r="J197" s="256"/>
      <c r="K197" s="256"/>
      <c r="L197" s="260"/>
      <c r="M197" s="261"/>
      <c r="N197" s="262"/>
      <c r="O197" s="262"/>
      <c r="P197" s="262"/>
      <c r="Q197" s="262"/>
      <c r="R197" s="262"/>
      <c r="S197" s="262"/>
      <c r="T197" s="263"/>
      <c r="AT197" s="264" t="s">
        <v>428</v>
      </c>
      <c r="AU197" s="264" t="s">
        <v>394</v>
      </c>
      <c r="AV197" s="12" t="s">
        <v>83</v>
      </c>
      <c r="AW197" s="12" t="s">
        <v>39</v>
      </c>
      <c r="AX197" s="12" t="s">
        <v>76</v>
      </c>
      <c r="AY197" s="264" t="s">
        <v>414</v>
      </c>
    </row>
    <row r="198" s="13" customFormat="1">
      <c r="B198" s="265"/>
      <c r="C198" s="266"/>
      <c r="D198" s="252" t="s">
        <v>428</v>
      </c>
      <c r="E198" s="267" t="s">
        <v>21</v>
      </c>
      <c r="F198" s="268" t="s">
        <v>83</v>
      </c>
      <c r="G198" s="266"/>
      <c r="H198" s="269">
        <v>1</v>
      </c>
      <c r="I198" s="270"/>
      <c r="J198" s="266"/>
      <c r="K198" s="266"/>
      <c r="L198" s="271"/>
      <c r="M198" s="272"/>
      <c r="N198" s="273"/>
      <c r="O198" s="273"/>
      <c r="P198" s="273"/>
      <c r="Q198" s="273"/>
      <c r="R198" s="273"/>
      <c r="S198" s="273"/>
      <c r="T198" s="274"/>
      <c r="AT198" s="275" t="s">
        <v>428</v>
      </c>
      <c r="AU198" s="275" t="s">
        <v>394</v>
      </c>
      <c r="AV198" s="13" t="s">
        <v>86</v>
      </c>
      <c r="AW198" s="13" t="s">
        <v>39</v>
      </c>
      <c r="AX198" s="13" t="s">
        <v>83</v>
      </c>
      <c r="AY198" s="275" t="s">
        <v>414</v>
      </c>
    </row>
    <row r="199" s="1" customFormat="1" ht="16.5" customHeight="1">
      <c r="B199" s="47"/>
      <c r="C199" s="298" t="s">
        <v>740</v>
      </c>
      <c r="D199" s="298" t="s">
        <v>841</v>
      </c>
      <c r="E199" s="299" t="s">
        <v>6963</v>
      </c>
      <c r="F199" s="300" t="s">
        <v>9727</v>
      </c>
      <c r="G199" s="301" t="s">
        <v>4084</v>
      </c>
      <c r="H199" s="302">
        <v>45</v>
      </c>
      <c r="I199" s="303"/>
      <c r="J199" s="304">
        <f>ROUND(I199*H199,2)</f>
        <v>0</v>
      </c>
      <c r="K199" s="300" t="s">
        <v>21</v>
      </c>
      <c r="L199" s="305"/>
      <c r="M199" s="306" t="s">
        <v>21</v>
      </c>
      <c r="N199" s="307" t="s">
        <v>47</v>
      </c>
      <c r="O199" s="48"/>
      <c r="P199" s="249">
        <f>O199*H199</f>
        <v>0</v>
      </c>
      <c r="Q199" s="249">
        <v>0</v>
      </c>
      <c r="R199" s="249">
        <f>Q199*H199</f>
        <v>0</v>
      </c>
      <c r="S199" s="249">
        <v>0</v>
      </c>
      <c r="T199" s="250">
        <f>S199*H199</f>
        <v>0</v>
      </c>
      <c r="AR199" s="25" t="s">
        <v>818</v>
      </c>
      <c r="AT199" s="25" t="s">
        <v>841</v>
      </c>
      <c r="AU199" s="25" t="s">
        <v>394</v>
      </c>
      <c r="AY199" s="25" t="s">
        <v>414</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690</v>
      </c>
      <c r="BM199" s="25" t="s">
        <v>9728</v>
      </c>
    </row>
    <row r="200" s="12" customFormat="1">
      <c r="B200" s="255"/>
      <c r="C200" s="256"/>
      <c r="D200" s="252" t="s">
        <v>428</v>
      </c>
      <c r="E200" s="257" t="s">
        <v>21</v>
      </c>
      <c r="F200" s="258" t="s">
        <v>9670</v>
      </c>
      <c r="G200" s="256"/>
      <c r="H200" s="257" t="s">
        <v>21</v>
      </c>
      <c r="I200" s="259"/>
      <c r="J200" s="256"/>
      <c r="K200" s="256"/>
      <c r="L200" s="260"/>
      <c r="M200" s="261"/>
      <c r="N200" s="262"/>
      <c r="O200" s="262"/>
      <c r="P200" s="262"/>
      <c r="Q200" s="262"/>
      <c r="R200" s="262"/>
      <c r="S200" s="262"/>
      <c r="T200" s="263"/>
      <c r="AT200" s="264" t="s">
        <v>428</v>
      </c>
      <c r="AU200" s="264" t="s">
        <v>394</v>
      </c>
      <c r="AV200" s="12" t="s">
        <v>83</v>
      </c>
      <c r="AW200" s="12" t="s">
        <v>39</v>
      </c>
      <c r="AX200" s="12" t="s">
        <v>76</v>
      </c>
      <c r="AY200" s="264" t="s">
        <v>414</v>
      </c>
    </row>
    <row r="201" s="13" customFormat="1">
      <c r="B201" s="265"/>
      <c r="C201" s="266"/>
      <c r="D201" s="252" t="s">
        <v>428</v>
      </c>
      <c r="E201" s="267" t="s">
        <v>21</v>
      </c>
      <c r="F201" s="268" t="s">
        <v>925</v>
      </c>
      <c r="G201" s="266"/>
      <c r="H201" s="269">
        <v>45</v>
      </c>
      <c r="I201" s="270"/>
      <c r="J201" s="266"/>
      <c r="K201" s="266"/>
      <c r="L201" s="271"/>
      <c r="M201" s="272"/>
      <c r="N201" s="273"/>
      <c r="O201" s="273"/>
      <c r="P201" s="273"/>
      <c r="Q201" s="273"/>
      <c r="R201" s="273"/>
      <c r="S201" s="273"/>
      <c r="T201" s="274"/>
      <c r="AT201" s="275" t="s">
        <v>428</v>
      </c>
      <c r="AU201" s="275" t="s">
        <v>394</v>
      </c>
      <c r="AV201" s="13" t="s">
        <v>86</v>
      </c>
      <c r="AW201" s="13" t="s">
        <v>39</v>
      </c>
      <c r="AX201" s="13" t="s">
        <v>76</v>
      </c>
      <c r="AY201" s="275" t="s">
        <v>414</v>
      </c>
    </row>
    <row r="202" s="15" customFormat="1">
      <c r="B202" s="287"/>
      <c r="C202" s="288"/>
      <c r="D202" s="252" t="s">
        <v>428</v>
      </c>
      <c r="E202" s="289" t="s">
        <v>21</v>
      </c>
      <c r="F202" s="290" t="s">
        <v>235</v>
      </c>
      <c r="G202" s="288"/>
      <c r="H202" s="291">
        <v>45</v>
      </c>
      <c r="I202" s="292"/>
      <c r="J202" s="288"/>
      <c r="K202" s="288"/>
      <c r="L202" s="293"/>
      <c r="M202" s="294"/>
      <c r="N202" s="295"/>
      <c r="O202" s="295"/>
      <c r="P202" s="295"/>
      <c r="Q202" s="295"/>
      <c r="R202" s="295"/>
      <c r="S202" s="295"/>
      <c r="T202" s="296"/>
      <c r="AT202" s="297" t="s">
        <v>428</v>
      </c>
      <c r="AU202" s="297" t="s">
        <v>394</v>
      </c>
      <c r="AV202" s="15" t="s">
        <v>422</v>
      </c>
      <c r="AW202" s="15" t="s">
        <v>39</v>
      </c>
      <c r="AX202" s="15" t="s">
        <v>83</v>
      </c>
      <c r="AY202" s="297" t="s">
        <v>414</v>
      </c>
    </row>
    <row r="203" s="1" customFormat="1" ht="16.5" customHeight="1">
      <c r="B203" s="47"/>
      <c r="C203" s="298" t="s">
        <v>744</v>
      </c>
      <c r="D203" s="298" t="s">
        <v>841</v>
      </c>
      <c r="E203" s="299" t="s">
        <v>6966</v>
      </c>
      <c r="F203" s="300" t="s">
        <v>9729</v>
      </c>
      <c r="G203" s="301" t="s">
        <v>4084</v>
      </c>
      <c r="H203" s="302">
        <v>706</v>
      </c>
      <c r="I203" s="303"/>
      <c r="J203" s="304">
        <f>ROUND(I203*H203,2)</f>
        <v>0</v>
      </c>
      <c r="K203" s="300" t="s">
        <v>21</v>
      </c>
      <c r="L203" s="305"/>
      <c r="M203" s="306" t="s">
        <v>21</v>
      </c>
      <c r="N203" s="307" t="s">
        <v>47</v>
      </c>
      <c r="O203" s="48"/>
      <c r="P203" s="249">
        <f>O203*H203</f>
        <v>0</v>
      </c>
      <c r="Q203" s="249">
        <v>0</v>
      </c>
      <c r="R203" s="249">
        <f>Q203*H203</f>
        <v>0</v>
      </c>
      <c r="S203" s="249">
        <v>0</v>
      </c>
      <c r="T203" s="250">
        <f>S203*H203</f>
        <v>0</v>
      </c>
      <c r="AR203" s="25" t="s">
        <v>818</v>
      </c>
      <c r="AT203" s="25" t="s">
        <v>841</v>
      </c>
      <c r="AU203" s="25" t="s">
        <v>394</v>
      </c>
      <c r="AY203" s="25" t="s">
        <v>414</v>
      </c>
      <c r="BE203" s="251">
        <f>IF(N203="základní",J203,0)</f>
        <v>0</v>
      </c>
      <c r="BF203" s="251">
        <f>IF(N203="snížená",J203,0)</f>
        <v>0</v>
      </c>
      <c r="BG203" s="251">
        <f>IF(N203="zákl. přenesená",J203,0)</f>
        <v>0</v>
      </c>
      <c r="BH203" s="251">
        <f>IF(N203="sníž. přenesená",J203,0)</f>
        <v>0</v>
      </c>
      <c r="BI203" s="251">
        <f>IF(N203="nulová",J203,0)</f>
        <v>0</v>
      </c>
      <c r="BJ203" s="25" t="s">
        <v>83</v>
      </c>
      <c r="BK203" s="251">
        <f>ROUND(I203*H203,2)</f>
        <v>0</v>
      </c>
      <c r="BL203" s="25" t="s">
        <v>690</v>
      </c>
      <c r="BM203" s="25" t="s">
        <v>9730</v>
      </c>
    </row>
    <row r="204" s="12" customFormat="1">
      <c r="B204" s="255"/>
      <c r="C204" s="256"/>
      <c r="D204" s="252" t="s">
        <v>428</v>
      </c>
      <c r="E204" s="257" t="s">
        <v>21</v>
      </c>
      <c r="F204" s="258" t="s">
        <v>9670</v>
      </c>
      <c r="G204" s="256"/>
      <c r="H204" s="257" t="s">
        <v>21</v>
      </c>
      <c r="I204" s="259"/>
      <c r="J204" s="256"/>
      <c r="K204" s="256"/>
      <c r="L204" s="260"/>
      <c r="M204" s="261"/>
      <c r="N204" s="262"/>
      <c r="O204" s="262"/>
      <c r="P204" s="262"/>
      <c r="Q204" s="262"/>
      <c r="R204" s="262"/>
      <c r="S204" s="262"/>
      <c r="T204" s="263"/>
      <c r="AT204" s="264" t="s">
        <v>428</v>
      </c>
      <c r="AU204" s="264" t="s">
        <v>394</v>
      </c>
      <c r="AV204" s="12" t="s">
        <v>83</v>
      </c>
      <c r="AW204" s="12" t="s">
        <v>39</v>
      </c>
      <c r="AX204" s="12" t="s">
        <v>76</v>
      </c>
      <c r="AY204" s="264" t="s">
        <v>414</v>
      </c>
    </row>
    <row r="205" s="13" customFormat="1">
      <c r="B205" s="265"/>
      <c r="C205" s="266"/>
      <c r="D205" s="252" t="s">
        <v>428</v>
      </c>
      <c r="E205" s="267" t="s">
        <v>21</v>
      </c>
      <c r="F205" s="268" t="s">
        <v>8952</v>
      </c>
      <c r="G205" s="266"/>
      <c r="H205" s="269">
        <v>706</v>
      </c>
      <c r="I205" s="270"/>
      <c r="J205" s="266"/>
      <c r="K205" s="266"/>
      <c r="L205" s="271"/>
      <c r="M205" s="272"/>
      <c r="N205" s="273"/>
      <c r="O205" s="273"/>
      <c r="P205" s="273"/>
      <c r="Q205" s="273"/>
      <c r="R205" s="273"/>
      <c r="S205" s="273"/>
      <c r="T205" s="274"/>
      <c r="AT205" s="275" t="s">
        <v>428</v>
      </c>
      <c r="AU205" s="275" t="s">
        <v>394</v>
      </c>
      <c r="AV205" s="13" t="s">
        <v>86</v>
      </c>
      <c r="AW205" s="13" t="s">
        <v>39</v>
      </c>
      <c r="AX205" s="13" t="s">
        <v>83</v>
      </c>
      <c r="AY205" s="275" t="s">
        <v>414</v>
      </c>
    </row>
    <row r="206" s="1" customFormat="1" ht="16.5" customHeight="1">
      <c r="B206" s="47"/>
      <c r="C206" s="298" t="s">
        <v>751</v>
      </c>
      <c r="D206" s="298" t="s">
        <v>841</v>
      </c>
      <c r="E206" s="299" t="s">
        <v>7022</v>
      </c>
      <c r="F206" s="300" t="s">
        <v>9731</v>
      </c>
      <c r="G206" s="301" t="s">
        <v>4084</v>
      </c>
      <c r="H206" s="302">
        <v>692</v>
      </c>
      <c r="I206" s="303"/>
      <c r="J206" s="304">
        <f>ROUND(I206*H206,2)</f>
        <v>0</v>
      </c>
      <c r="K206" s="300" t="s">
        <v>21</v>
      </c>
      <c r="L206" s="305"/>
      <c r="M206" s="306" t="s">
        <v>21</v>
      </c>
      <c r="N206" s="307" t="s">
        <v>47</v>
      </c>
      <c r="O206" s="48"/>
      <c r="P206" s="249">
        <f>O206*H206</f>
        <v>0</v>
      </c>
      <c r="Q206" s="249">
        <v>0</v>
      </c>
      <c r="R206" s="249">
        <f>Q206*H206</f>
        <v>0</v>
      </c>
      <c r="S206" s="249">
        <v>0</v>
      </c>
      <c r="T206" s="250">
        <f>S206*H206</f>
        <v>0</v>
      </c>
      <c r="AR206" s="25" t="s">
        <v>818</v>
      </c>
      <c r="AT206" s="25" t="s">
        <v>841</v>
      </c>
      <c r="AU206" s="25" t="s">
        <v>394</v>
      </c>
      <c r="AY206" s="25" t="s">
        <v>414</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690</v>
      </c>
      <c r="BM206" s="25" t="s">
        <v>9732</v>
      </c>
    </row>
    <row r="207" s="12" customFormat="1">
      <c r="B207" s="255"/>
      <c r="C207" s="256"/>
      <c r="D207" s="252" t="s">
        <v>428</v>
      </c>
      <c r="E207" s="257" t="s">
        <v>21</v>
      </c>
      <c r="F207" s="258" t="s">
        <v>9670</v>
      </c>
      <c r="G207" s="256"/>
      <c r="H207" s="257" t="s">
        <v>21</v>
      </c>
      <c r="I207" s="259"/>
      <c r="J207" s="256"/>
      <c r="K207" s="256"/>
      <c r="L207" s="260"/>
      <c r="M207" s="261"/>
      <c r="N207" s="262"/>
      <c r="O207" s="262"/>
      <c r="P207" s="262"/>
      <c r="Q207" s="262"/>
      <c r="R207" s="262"/>
      <c r="S207" s="262"/>
      <c r="T207" s="263"/>
      <c r="AT207" s="264" t="s">
        <v>428</v>
      </c>
      <c r="AU207" s="264" t="s">
        <v>394</v>
      </c>
      <c r="AV207" s="12" t="s">
        <v>83</v>
      </c>
      <c r="AW207" s="12" t="s">
        <v>39</v>
      </c>
      <c r="AX207" s="12" t="s">
        <v>76</v>
      </c>
      <c r="AY207" s="264" t="s">
        <v>414</v>
      </c>
    </row>
    <row r="208" s="13" customFormat="1">
      <c r="B208" s="265"/>
      <c r="C208" s="266"/>
      <c r="D208" s="252" t="s">
        <v>428</v>
      </c>
      <c r="E208" s="267" t="s">
        <v>21</v>
      </c>
      <c r="F208" s="268" t="s">
        <v>8906</v>
      </c>
      <c r="G208" s="266"/>
      <c r="H208" s="269">
        <v>692</v>
      </c>
      <c r="I208" s="270"/>
      <c r="J208" s="266"/>
      <c r="K208" s="266"/>
      <c r="L208" s="271"/>
      <c r="M208" s="272"/>
      <c r="N208" s="273"/>
      <c r="O208" s="273"/>
      <c r="P208" s="273"/>
      <c r="Q208" s="273"/>
      <c r="R208" s="273"/>
      <c r="S208" s="273"/>
      <c r="T208" s="274"/>
      <c r="AT208" s="275" t="s">
        <v>428</v>
      </c>
      <c r="AU208" s="275" t="s">
        <v>394</v>
      </c>
      <c r="AV208" s="13" t="s">
        <v>86</v>
      </c>
      <c r="AW208" s="13" t="s">
        <v>39</v>
      </c>
      <c r="AX208" s="13" t="s">
        <v>76</v>
      </c>
      <c r="AY208" s="275" t="s">
        <v>414</v>
      </c>
    </row>
    <row r="209" s="15" customFormat="1">
      <c r="B209" s="287"/>
      <c r="C209" s="288"/>
      <c r="D209" s="252" t="s">
        <v>428</v>
      </c>
      <c r="E209" s="289" t="s">
        <v>21</v>
      </c>
      <c r="F209" s="290" t="s">
        <v>235</v>
      </c>
      <c r="G209" s="288"/>
      <c r="H209" s="291">
        <v>692</v>
      </c>
      <c r="I209" s="292"/>
      <c r="J209" s="288"/>
      <c r="K209" s="288"/>
      <c r="L209" s="293"/>
      <c r="M209" s="294"/>
      <c r="N209" s="295"/>
      <c r="O209" s="295"/>
      <c r="P209" s="295"/>
      <c r="Q209" s="295"/>
      <c r="R209" s="295"/>
      <c r="S209" s="295"/>
      <c r="T209" s="296"/>
      <c r="AT209" s="297" t="s">
        <v>428</v>
      </c>
      <c r="AU209" s="297" t="s">
        <v>394</v>
      </c>
      <c r="AV209" s="15" t="s">
        <v>422</v>
      </c>
      <c r="AW209" s="15" t="s">
        <v>39</v>
      </c>
      <c r="AX209" s="15" t="s">
        <v>83</v>
      </c>
      <c r="AY209" s="297" t="s">
        <v>414</v>
      </c>
    </row>
    <row r="210" s="1" customFormat="1" ht="16.5" customHeight="1">
      <c r="B210" s="47"/>
      <c r="C210" s="298" t="s">
        <v>787</v>
      </c>
      <c r="D210" s="298" t="s">
        <v>841</v>
      </c>
      <c r="E210" s="299" t="s">
        <v>7025</v>
      </c>
      <c r="F210" s="300" t="s">
        <v>9733</v>
      </c>
      <c r="G210" s="301" t="s">
        <v>4084</v>
      </c>
      <c r="H210" s="302">
        <v>2</v>
      </c>
      <c r="I210" s="303"/>
      <c r="J210" s="304">
        <f>ROUND(I210*H210,2)</f>
        <v>0</v>
      </c>
      <c r="K210" s="300" t="s">
        <v>21</v>
      </c>
      <c r="L210" s="305"/>
      <c r="M210" s="306" t="s">
        <v>21</v>
      </c>
      <c r="N210" s="307" t="s">
        <v>47</v>
      </c>
      <c r="O210" s="48"/>
      <c r="P210" s="249">
        <f>O210*H210</f>
        <v>0</v>
      </c>
      <c r="Q210" s="249">
        <v>0</v>
      </c>
      <c r="R210" s="249">
        <f>Q210*H210</f>
        <v>0</v>
      </c>
      <c r="S210" s="249">
        <v>0</v>
      </c>
      <c r="T210" s="250">
        <f>S210*H210</f>
        <v>0</v>
      </c>
      <c r="AR210" s="25" t="s">
        <v>818</v>
      </c>
      <c r="AT210" s="25" t="s">
        <v>841</v>
      </c>
      <c r="AU210" s="25" t="s">
        <v>394</v>
      </c>
      <c r="AY210" s="25" t="s">
        <v>414</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690</v>
      </c>
      <c r="BM210" s="25" t="s">
        <v>9734</v>
      </c>
    </row>
    <row r="211" s="12" customFormat="1">
      <c r="B211" s="255"/>
      <c r="C211" s="256"/>
      <c r="D211" s="252" t="s">
        <v>428</v>
      </c>
      <c r="E211" s="257" t="s">
        <v>21</v>
      </c>
      <c r="F211" s="258" t="s">
        <v>9670</v>
      </c>
      <c r="G211" s="256"/>
      <c r="H211" s="257" t="s">
        <v>21</v>
      </c>
      <c r="I211" s="259"/>
      <c r="J211" s="256"/>
      <c r="K211" s="256"/>
      <c r="L211" s="260"/>
      <c r="M211" s="261"/>
      <c r="N211" s="262"/>
      <c r="O211" s="262"/>
      <c r="P211" s="262"/>
      <c r="Q211" s="262"/>
      <c r="R211" s="262"/>
      <c r="S211" s="262"/>
      <c r="T211" s="263"/>
      <c r="AT211" s="264" t="s">
        <v>428</v>
      </c>
      <c r="AU211" s="264" t="s">
        <v>394</v>
      </c>
      <c r="AV211" s="12" t="s">
        <v>83</v>
      </c>
      <c r="AW211" s="12" t="s">
        <v>39</v>
      </c>
      <c r="AX211" s="12" t="s">
        <v>76</v>
      </c>
      <c r="AY211" s="264" t="s">
        <v>414</v>
      </c>
    </row>
    <row r="212" s="13" customFormat="1">
      <c r="B212" s="265"/>
      <c r="C212" s="266"/>
      <c r="D212" s="252" t="s">
        <v>428</v>
      </c>
      <c r="E212" s="267" t="s">
        <v>21</v>
      </c>
      <c r="F212" s="268" t="s">
        <v>86</v>
      </c>
      <c r="G212" s="266"/>
      <c r="H212" s="269">
        <v>2</v>
      </c>
      <c r="I212" s="270"/>
      <c r="J212" s="266"/>
      <c r="K212" s="266"/>
      <c r="L212" s="271"/>
      <c r="M212" s="272"/>
      <c r="N212" s="273"/>
      <c r="O212" s="273"/>
      <c r="P212" s="273"/>
      <c r="Q212" s="273"/>
      <c r="R212" s="273"/>
      <c r="S212" s="273"/>
      <c r="T212" s="274"/>
      <c r="AT212" s="275" t="s">
        <v>428</v>
      </c>
      <c r="AU212" s="275" t="s">
        <v>394</v>
      </c>
      <c r="AV212" s="13" t="s">
        <v>86</v>
      </c>
      <c r="AW212" s="13" t="s">
        <v>39</v>
      </c>
      <c r="AX212" s="13" t="s">
        <v>83</v>
      </c>
      <c r="AY212" s="275" t="s">
        <v>414</v>
      </c>
    </row>
    <row r="213" s="1" customFormat="1" ht="16.5" customHeight="1">
      <c r="B213" s="47"/>
      <c r="C213" s="298" t="s">
        <v>795</v>
      </c>
      <c r="D213" s="298" t="s">
        <v>841</v>
      </c>
      <c r="E213" s="299" t="s">
        <v>7028</v>
      </c>
      <c r="F213" s="300" t="s">
        <v>9735</v>
      </c>
      <c r="G213" s="301" t="s">
        <v>4084</v>
      </c>
      <c r="H213" s="302">
        <v>2</v>
      </c>
      <c r="I213" s="303"/>
      <c r="J213" s="304">
        <f>ROUND(I213*H213,2)</f>
        <v>0</v>
      </c>
      <c r="K213" s="300" t="s">
        <v>21</v>
      </c>
      <c r="L213" s="305"/>
      <c r="M213" s="306" t="s">
        <v>21</v>
      </c>
      <c r="N213" s="307" t="s">
        <v>47</v>
      </c>
      <c r="O213" s="48"/>
      <c r="P213" s="249">
        <f>O213*H213</f>
        <v>0</v>
      </c>
      <c r="Q213" s="249">
        <v>0</v>
      </c>
      <c r="R213" s="249">
        <f>Q213*H213</f>
        <v>0</v>
      </c>
      <c r="S213" s="249">
        <v>0</v>
      </c>
      <c r="T213" s="250">
        <f>S213*H213</f>
        <v>0</v>
      </c>
      <c r="AR213" s="25" t="s">
        <v>818</v>
      </c>
      <c r="AT213" s="25" t="s">
        <v>841</v>
      </c>
      <c r="AU213" s="25" t="s">
        <v>394</v>
      </c>
      <c r="AY213" s="25" t="s">
        <v>414</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690</v>
      </c>
      <c r="BM213" s="25" t="s">
        <v>9736</v>
      </c>
    </row>
    <row r="214" s="12" customFormat="1">
      <c r="B214" s="255"/>
      <c r="C214" s="256"/>
      <c r="D214" s="252" t="s">
        <v>428</v>
      </c>
      <c r="E214" s="257" t="s">
        <v>21</v>
      </c>
      <c r="F214" s="258" t="s">
        <v>9670</v>
      </c>
      <c r="G214" s="256"/>
      <c r="H214" s="257" t="s">
        <v>21</v>
      </c>
      <c r="I214" s="259"/>
      <c r="J214" s="256"/>
      <c r="K214" s="256"/>
      <c r="L214" s="260"/>
      <c r="M214" s="261"/>
      <c r="N214" s="262"/>
      <c r="O214" s="262"/>
      <c r="P214" s="262"/>
      <c r="Q214" s="262"/>
      <c r="R214" s="262"/>
      <c r="S214" s="262"/>
      <c r="T214" s="263"/>
      <c r="AT214" s="264" t="s">
        <v>428</v>
      </c>
      <c r="AU214" s="264" t="s">
        <v>394</v>
      </c>
      <c r="AV214" s="12" t="s">
        <v>83</v>
      </c>
      <c r="AW214" s="12" t="s">
        <v>39</v>
      </c>
      <c r="AX214" s="12" t="s">
        <v>76</v>
      </c>
      <c r="AY214" s="264" t="s">
        <v>414</v>
      </c>
    </row>
    <row r="215" s="13" customFormat="1">
      <c r="B215" s="265"/>
      <c r="C215" s="266"/>
      <c r="D215" s="252" t="s">
        <v>428</v>
      </c>
      <c r="E215" s="267" t="s">
        <v>21</v>
      </c>
      <c r="F215" s="268" t="s">
        <v>86</v>
      </c>
      <c r="G215" s="266"/>
      <c r="H215" s="269">
        <v>2</v>
      </c>
      <c r="I215" s="270"/>
      <c r="J215" s="266"/>
      <c r="K215" s="266"/>
      <c r="L215" s="271"/>
      <c r="M215" s="272"/>
      <c r="N215" s="273"/>
      <c r="O215" s="273"/>
      <c r="P215" s="273"/>
      <c r="Q215" s="273"/>
      <c r="R215" s="273"/>
      <c r="S215" s="273"/>
      <c r="T215" s="274"/>
      <c r="AT215" s="275" t="s">
        <v>428</v>
      </c>
      <c r="AU215" s="275" t="s">
        <v>394</v>
      </c>
      <c r="AV215" s="13" t="s">
        <v>86</v>
      </c>
      <c r="AW215" s="13" t="s">
        <v>39</v>
      </c>
      <c r="AX215" s="13" t="s">
        <v>76</v>
      </c>
      <c r="AY215" s="275" t="s">
        <v>414</v>
      </c>
    </row>
    <row r="216" s="15" customFormat="1">
      <c r="B216" s="287"/>
      <c r="C216" s="288"/>
      <c r="D216" s="252" t="s">
        <v>428</v>
      </c>
      <c r="E216" s="289" t="s">
        <v>21</v>
      </c>
      <c r="F216" s="290" t="s">
        <v>235</v>
      </c>
      <c r="G216" s="288"/>
      <c r="H216" s="291">
        <v>2</v>
      </c>
      <c r="I216" s="292"/>
      <c r="J216" s="288"/>
      <c r="K216" s="288"/>
      <c r="L216" s="293"/>
      <c r="M216" s="294"/>
      <c r="N216" s="295"/>
      <c r="O216" s="295"/>
      <c r="P216" s="295"/>
      <c r="Q216" s="295"/>
      <c r="R216" s="295"/>
      <c r="S216" s="295"/>
      <c r="T216" s="296"/>
      <c r="AT216" s="297" t="s">
        <v>428</v>
      </c>
      <c r="AU216" s="297" t="s">
        <v>394</v>
      </c>
      <c r="AV216" s="15" t="s">
        <v>422</v>
      </c>
      <c r="AW216" s="15" t="s">
        <v>39</v>
      </c>
      <c r="AX216" s="15" t="s">
        <v>83</v>
      </c>
      <c r="AY216" s="297" t="s">
        <v>414</v>
      </c>
    </row>
    <row r="217" s="1" customFormat="1" ht="16.5" customHeight="1">
      <c r="B217" s="47"/>
      <c r="C217" s="298" t="s">
        <v>799</v>
      </c>
      <c r="D217" s="298" t="s">
        <v>841</v>
      </c>
      <c r="E217" s="299" t="s">
        <v>7031</v>
      </c>
      <c r="F217" s="300" t="s">
        <v>9737</v>
      </c>
      <c r="G217" s="301" t="s">
        <v>4084</v>
      </c>
      <c r="H217" s="302">
        <v>14</v>
      </c>
      <c r="I217" s="303"/>
      <c r="J217" s="304">
        <f>ROUND(I217*H217,2)</f>
        <v>0</v>
      </c>
      <c r="K217" s="300" t="s">
        <v>21</v>
      </c>
      <c r="L217" s="305"/>
      <c r="M217" s="306" t="s">
        <v>21</v>
      </c>
      <c r="N217" s="307" t="s">
        <v>47</v>
      </c>
      <c r="O217" s="48"/>
      <c r="P217" s="249">
        <f>O217*H217</f>
        <v>0</v>
      </c>
      <c r="Q217" s="249">
        <v>0</v>
      </c>
      <c r="R217" s="249">
        <f>Q217*H217</f>
        <v>0</v>
      </c>
      <c r="S217" s="249">
        <v>0</v>
      </c>
      <c r="T217" s="250">
        <f>S217*H217</f>
        <v>0</v>
      </c>
      <c r="AR217" s="25" t="s">
        <v>818</v>
      </c>
      <c r="AT217" s="25" t="s">
        <v>841</v>
      </c>
      <c r="AU217" s="25" t="s">
        <v>394</v>
      </c>
      <c r="AY217" s="25" t="s">
        <v>414</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690</v>
      </c>
      <c r="BM217" s="25" t="s">
        <v>9738</v>
      </c>
    </row>
    <row r="218" s="12" customFormat="1">
      <c r="B218" s="255"/>
      <c r="C218" s="256"/>
      <c r="D218" s="252" t="s">
        <v>428</v>
      </c>
      <c r="E218" s="257" t="s">
        <v>21</v>
      </c>
      <c r="F218" s="258" t="s">
        <v>9670</v>
      </c>
      <c r="G218" s="256"/>
      <c r="H218" s="257" t="s">
        <v>21</v>
      </c>
      <c r="I218" s="259"/>
      <c r="J218" s="256"/>
      <c r="K218" s="256"/>
      <c r="L218" s="260"/>
      <c r="M218" s="261"/>
      <c r="N218" s="262"/>
      <c r="O218" s="262"/>
      <c r="P218" s="262"/>
      <c r="Q218" s="262"/>
      <c r="R218" s="262"/>
      <c r="S218" s="262"/>
      <c r="T218" s="263"/>
      <c r="AT218" s="264" t="s">
        <v>428</v>
      </c>
      <c r="AU218" s="264" t="s">
        <v>394</v>
      </c>
      <c r="AV218" s="12" t="s">
        <v>83</v>
      </c>
      <c r="AW218" s="12" t="s">
        <v>39</v>
      </c>
      <c r="AX218" s="12" t="s">
        <v>76</v>
      </c>
      <c r="AY218" s="264" t="s">
        <v>414</v>
      </c>
    </row>
    <row r="219" s="13" customFormat="1">
      <c r="B219" s="265"/>
      <c r="C219" s="266"/>
      <c r="D219" s="252" t="s">
        <v>428</v>
      </c>
      <c r="E219" s="267" t="s">
        <v>21</v>
      </c>
      <c r="F219" s="268" t="s">
        <v>675</v>
      </c>
      <c r="G219" s="266"/>
      <c r="H219" s="269">
        <v>14</v>
      </c>
      <c r="I219" s="270"/>
      <c r="J219" s="266"/>
      <c r="K219" s="266"/>
      <c r="L219" s="271"/>
      <c r="M219" s="272"/>
      <c r="N219" s="273"/>
      <c r="O219" s="273"/>
      <c r="P219" s="273"/>
      <c r="Q219" s="273"/>
      <c r="R219" s="273"/>
      <c r="S219" s="273"/>
      <c r="T219" s="274"/>
      <c r="AT219" s="275" t="s">
        <v>428</v>
      </c>
      <c r="AU219" s="275" t="s">
        <v>394</v>
      </c>
      <c r="AV219" s="13" t="s">
        <v>86</v>
      </c>
      <c r="AW219" s="13" t="s">
        <v>39</v>
      </c>
      <c r="AX219" s="13" t="s">
        <v>83</v>
      </c>
      <c r="AY219" s="275" t="s">
        <v>414</v>
      </c>
    </row>
    <row r="220" s="1" customFormat="1" ht="16.5" customHeight="1">
      <c r="B220" s="47"/>
      <c r="C220" s="298" t="s">
        <v>803</v>
      </c>
      <c r="D220" s="298" t="s">
        <v>841</v>
      </c>
      <c r="E220" s="299" t="s">
        <v>7034</v>
      </c>
      <c r="F220" s="300" t="s">
        <v>9739</v>
      </c>
      <c r="G220" s="301" t="s">
        <v>4084</v>
      </c>
      <c r="H220" s="302">
        <v>1</v>
      </c>
      <c r="I220" s="303"/>
      <c r="J220" s="304">
        <f>ROUND(I220*H220,2)</f>
        <v>0</v>
      </c>
      <c r="K220" s="300" t="s">
        <v>21</v>
      </c>
      <c r="L220" s="305"/>
      <c r="M220" s="306" t="s">
        <v>21</v>
      </c>
      <c r="N220" s="307" t="s">
        <v>47</v>
      </c>
      <c r="O220" s="48"/>
      <c r="P220" s="249">
        <f>O220*H220</f>
        <v>0</v>
      </c>
      <c r="Q220" s="249">
        <v>0</v>
      </c>
      <c r="R220" s="249">
        <f>Q220*H220</f>
        <v>0</v>
      </c>
      <c r="S220" s="249">
        <v>0</v>
      </c>
      <c r="T220" s="250">
        <f>S220*H220</f>
        <v>0</v>
      </c>
      <c r="AR220" s="25" t="s">
        <v>818</v>
      </c>
      <c r="AT220" s="25" t="s">
        <v>841</v>
      </c>
      <c r="AU220" s="25" t="s">
        <v>394</v>
      </c>
      <c r="AY220" s="25" t="s">
        <v>414</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690</v>
      </c>
      <c r="BM220" s="25" t="s">
        <v>9740</v>
      </c>
    </row>
    <row r="221" s="12" customFormat="1">
      <c r="B221" s="255"/>
      <c r="C221" s="256"/>
      <c r="D221" s="252" t="s">
        <v>428</v>
      </c>
      <c r="E221" s="257" t="s">
        <v>21</v>
      </c>
      <c r="F221" s="258" t="s">
        <v>9670</v>
      </c>
      <c r="G221" s="256"/>
      <c r="H221" s="257" t="s">
        <v>21</v>
      </c>
      <c r="I221" s="259"/>
      <c r="J221" s="256"/>
      <c r="K221" s="256"/>
      <c r="L221" s="260"/>
      <c r="M221" s="261"/>
      <c r="N221" s="262"/>
      <c r="O221" s="262"/>
      <c r="P221" s="262"/>
      <c r="Q221" s="262"/>
      <c r="R221" s="262"/>
      <c r="S221" s="262"/>
      <c r="T221" s="263"/>
      <c r="AT221" s="264" t="s">
        <v>428</v>
      </c>
      <c r="AU221" s="264" t="s">
        <v>394</v>
      </c>
      <c r="AV221" s="12" t="s">
        <v>83</v>
      </c>
      <c r="AW221" s="12" t="s">
        <v>39</v>
      </c>
      <c r="AX221" s="12" t="s">
        <v>76</v>
      </c>
      <c r="AY221" s="264" t="s">
        <v>414</v>
      </c>
    </row>
    <row r="222" s="13" customFormat="1">
      <c r="B222" s="265"/>
      <c r="C222" s="266"/>
      <c r="D222" s="252" t="s">
        <v>428</v>
      </c>
      <c r="E222" s="267" t="s">
        <v>21</v>
      </c>
      <c r="F222" s="268" t="s">
        <v>83</v>
      </c>
      <c r="G222" s="266"/>
      <c r="H222" s="269">
        <v>1</v>
      </c>
      <c r="I222" s="270"/>
      <c r="J222" s="266"/>
      <c r="K222" s="266"/>
      <c r="L222" s="271"/>
      <c r="M222" s="272"/>
      <c r="N222" s="273"/>
      <c r="O222" s="273"/>
      <c r="P222" s="273"/>
      <c r="Q222" s="273"/>
      <c r="R222" s="273"/>
      <c r="S222" s="273"/>
      <c r="T222" s="274"/>
      <c r="AT222" s="275" t="s">
        <v>428</v>
      </c>
      <c r="AU222" s="275" t="s">
        <v>394</v>
      </c>
      <c r="AV222" s="13" t="s">
        <v>86</v>
      </c>
      <c r="AW222" s="13" t="s">
        <v>39</v>
      </c>
      <c r="AX222" s="13" t="s">
        <v>76</v>
      </c>
      <c r="AY222" s="275" t="s">
        <v>414</v>
      </c>
    </row>
    <row r="223" s="15" customFormat="1">
      <c r="B223" s="287"/>
      <c r="C223" s="288"/>
      <c r="D223" s="252" t="s">
        <v>428</v>
      </c>
      <c r="E223" s="289" t="s">
        <v>21</v>
      </c>
      <c r="F223" s="290" t="s">
        <v>235</v>
      </c>
      <c r="G223" s="288"/>
      <c r="H223" s="291">
        <v>1</v>
      </c>
      <c r="I223" s="292"/>
      <c r="J223" s="288"/>
      <c r="K223" s="288"/>
      <c r="L223" s="293"/>
      <c r="M223" s="294"/>
      <c r="N223" s="295"/>
      <c r="O223" s="295"/>
      <c r="P223" s="295"/>
      <c r="Q223" s="295"/>
      <c r="R223" s="295"/>
      <c r="S223" s="295"/>
      <c r="T223" s="296"/>
      <c r="AT223" s="297" t="s">
        <v>428</v>
      </c>
      <c r="AU223" s="297" t="s">
        <v>394</v>
      </c>
      <c r="AV223" s="15" t="s">
        <v>422</v>
      </c>
      <c r="AW223" s="15" t="s">
        <v>39</v>
      </c>
      <c r="AX223" s="15" t="s">
        <v>83</v>
      </c>
      <c r="AY223" s="297" t="s">
        <v>414</v>
      </c>
    </row>
    <row r="224" s="1" customFormat="1" ht="16.5" customHeight="1">
      <c r="B224" s="47"/>
      <c r="C224" s="298" t="s">
        <v>808</v>
      </c>
      <c r="D224" s="298" t="s">
        <v>841</v>
      </c>
      <c r="E224" s="299" t="s">
        <v>7037</v>
      </c>
      <c r="F224" s="300" t="s">
        <v>9741</v>
      </c>
      <c r="G224" s="301" t="s">
        <v>4084</v>
      </c>
      <c r="H224" s="302">
        <v>4</v>
      </c>
      <c r="I224" s="303"/>
      <c r="J224" s="304">
        <f>ROUND(I224*H224,2)</f>
        <v>0</v>
      </c>
      <c r="K224" s="300" t="s">
        <v>21</v>
      </c>
      <c r="L224" s="305"/>
      <c r="M224" s="306" t="s">
        <v>21</v>
      </c>
      <c r="N224" s="307" t="s">
        <v>47</v>
      </c>
      <c r="O224" s="48"/>
      <c r="P224" s="249">
        <f>O224*H224</f>
        <v>0</v>
      </c>
      <c r="Q224" s="249">
        <v>0</v>
      </c>
      <c r="R224" s="249">
        <f>Q224*H224</f>
        <v>0</v>
      </c>
      <c r="S224" s="249">
        <v>0</v>
      </c>
      <c r="T224" s="250">
        <f>S224*H224</f>
        <v>0</v>
      </c>
      <c r="AR224" s="25" t="s">
        <v>818</v>
      </c>
      <c r="AT224" s="25" t="s">
        <v>841</v>
      </c>
      <c r="AU224" s="25" t="s">
        <v>394</v>
      </c>
      <c r="AY224" s="25" t="s">
        <v>414</v>
      </c>
      <c r="BE224" s="251">
        <f>IF(N224="základní",J224,0)</f>
        <v>0</v>
      </c>
      <c r="BF224" s="251">
        <f>IF(N224="snížená",J224,0)</f>
        <v>0</v>
      </c>
      <c r="BG224" s="251">
        <f>IF(N224="zákl. přenesená",J224,0)</f>
        <v>0</v>
      </c>
      <c r="BH224" s="251">
        <f>IF(N224="sníž. přenesená",J224,0)</f>
        <v>0</v>
      </c>
      <c r="BI224" s="251">
        <f>IF(N224="nulová",J224,0)</f>
        <v>0</v>
      </c>
      <c r="BJ224" s="25" t="s">
        <v>83</v>
      </c>
      <c r="BK224" s="251">
        <f>ROUND(I224*H224,2)</f>
        <v>0</v>
      </c>
      <c r="BL224" s="25" t="s">
        <v>690</v>
      </c>
      <c r="BM224" s="25" t="s">
        <v>9742</v>
      </c>
    </row>
    <row r="225" s="12" customFormat="1">
      <c r="B225" s="255"/>
      <c r="C225" s="256"/>
      <c r="D225" s="252" t="s">
        <v>428</v>
      </c>
      <c r="E225" s="257" t="s">
        <v>21</v>
      </c>
      <c r="F225" s="258" t="s">
        <v>9670</v>
      </c>
      <c r="G225" s="256"/>
      <c r="H225" s="257" t="s">
        <v>21</v>
      </c>
      <c r="I225" s="259"/>
      <c r="J225" s="256"/>
      <c r="K225" s="256"/>
      <c r="L225" s="260"/>
      <c r="M225" s="261"/>
      <c r="N225" s="262"/>
      <c r="O225" s="262"/>
      <c r="P225" s="262"/>
      <c r="Q225" s="262"/>
      <c r="R225" s="262"/>
      <c r="S225" s="262"/>
      <c r="T225" s="263"/>
      <c r="AT225" s="264" t="s">
        <v>428</v>
      </c>
      <c r="AU225" s="264" t="s">
        <v>394</v>
      </c>
      <c r="AV225" s="12" t="s">
        <v>83</v>
      </c>
      <c r="AW225" s="12" t="s">
        <v>39</v>
      </c>
      <c r="AX225" s="12" t="s">
        <v>76</v>
      </c>
      <c r="AY225" s="264" t="s">
        <v>414</v>
      </c>
    </row>
    <row r="226" s="13" customFormat="1">
      <c r="B226" s="265"/>
      <c r="C226" s="266"/>
      <c r="D226" s="252" t="s">
        <v>428</v>
      </c>
      <c r="E226" s="267" t="s">
        <v>21</v>
      </c>
      <c r="F226" s="268" t="s">
        <v>422</v>
      </c>
      <c r="G226" s="266"/>
      <c r="H226" s="269">
        <v>4</v>
      </c>
      <c r="I226" s="270"/>
      <c r="J226" s="266"/>
      <c r="K226" s="266"/>
      <c r="L226" s="271"/>
      <c r="M226" s="272"/>
      <c r="N226" s="273"/>
      <c r="O226" s="273"/>
      <c r="P226" s="273"/>
      <c r="Q226" s="273"/>
      <c r="R226" s="273"/>
      <c r="S226" s="273"/>
      <c r="T226" s="274"/>
      <c r="AT226" s="275" t="s">
        <v>428</v>
      </c>
      <c r="AU226" s="275" t="s">
        <v>394</v>
      </c>
      <c r="AV226" s="13" t="s">
        <v>86</v>
      </c>
      <c r="AW226" s="13" t="s">
        <v>39</v>
      </c>
      <c r="AX226" s="13" t="s">
        <v>83</v>
      </c>
      <c r="AY226" s="275" t="s">
        <v>414</v>
      </c>
    </row>
    <row r="227" s="1" customFormat="1" ht="16.5" customHeight="1">
      <c r="B227" s="47"/>
      <c r="C227" s="298" t="s">
        <v>814</v>
      </c>
      <c r="D227" s="298" t="s">
        <v>841</v>
      </c>
      <c r="E227" s="299" t="s">
        <v>7040</v>
      </c>
      <c r="F227" s="300" t="s">
        <v>9743</v>
      </c>
      <c r="G227" s="301" t="s">
        <v>4084</v>
      </c>
      <c r="H227" s="302">
        <v>1</v>
      </c>
      <c r="I227" s="303"/>
      <c r="J227" s="304">
        <f>ROUND(I227*H227,2)</f>
        <v>0</v>
      </c>
      <c r="K227" s="300" t="s">
        <v>21</v>
      </c>
      <c r="L227" s="305"/>
      <c r="M227" s="306" t="s">
        <v>21</v>
      </c>
      <c r="N227" s="307" t="s">
        <v>47</v>
      </c>
      <c r="O227" s="48"/>
      <c r="P227" s="249">
        <f>O227*H227</f>
        <v>0</v>
      </c>
      <c r="Q227" s="249">
        <v>0</v>
      </c>
      <c r="R227" s="249">
        <f>Q227*H227</f>
        <v>0</v>
      </c>
      <c r="S227" s="249">
        <v>0</v>
      </c>
      <c r="T227" s="250">
        <f>S227*H227</f>
        <v>0</v>
      </c>
      <c r="AR227" s="25" t="s">
        <v>818</v>
      </c>
      <c r="AT227" s="25" t="s">
        <v>841</v>
      </c>
      <c r="AU227" s="25" t="s">
        <v>394</v>
      </c>
      <c r="AY227" s="25" t="s">
        <v>414</v>
      </c>
      <c r="BE227" s="251">
        <f>IF(N227="základní",J227,0)</f>
        <v>0</v>
      </c>
      <c r="BF227" s="251">
        <f>IF(N227="snížená",J227,0)</f>
        <v>0</v>
      </c>
      <c r="BG227" s="251">
        <f>IF(N227="zákl. přenesená",J227,0)</f>
        <v>0</v>
      </c>
      <c r="BH227" s="251">
        <f>IF(N227="sníž. přenesená",J227,0)</f>
        <v>0</v>
      </c>
      <c r="BI227" s="251">
        <f>IF(N227="nulová",J227,0)</f>
        <v>0</v>
      </c>
      <c r="BJ227" s="25" t="s">
        <v>83</v>
      </c>
      <c r="BK227" s="251">
        <f>ROUND(I227*H227,2)</f>
        <v>0</v>
      </c>
      <c r="BL227" s="25" t="s">
        <v>690</v>
      </c>
      <c r="BM227" s="25" t="s">
        <v>9744</v>
      </c>
    </row>
    <row r="228" s="12" customFormat="1">
      <c r="B228" s="255"/>
      <c r="C228" s="256"/>
      <c r="D228" s="252" t="s">
        <v>428</v>
      </c>
      <c r="E228" s="257" t="s">
        <v>21</v>
      </c>
      <c r="F228" s="258" t="s">
        <v>9670</v>
      </c>
      <c r="G228" s="256"/>
      <c r="H228" s="257" t="s">
        <v>21</v>
      </c>
      <c r="I228" s="259"/>
      <c r="J228" s="256"/>
      <c r="K228" s="256"/>
      <c r="L228" s="260"/>
      <c r="M228" s="261"/>
      <c r="N228" s="262"/>
      <c r="O228" s="262"/>
      <c r="P228" s="262"/>
      <c r="Q228" s="262"/>
      <c r="R228" s="262"/>
      <c r="S228" s="262"/>
      <c r="T228" s="263"/>
      <c r="AT228" s="264" t="s">
        <v>428</v>
      </c>
      <c r="AU228" s="264" t="s">
        <v>394</v>
      </c>
      <c r="AV228" s="12" t="s">
        <v>83</v>
      </c>
      <c r="AW228" s="12" t="s">
        <v>39</v>
      </c>
      <c r="AX228" s="12" t="s">
        <v>76</v>
      </c>
      <c r="AY228" s="264" t="s">
        <v>414</v>
      </c>
    </row>
    <row r="229" s="13" customFormat="1">
      <c r="B229" s="265"/>
      <c r="C229" s="266"/>
      <c r="D229" s="252" t="s">
        <v>428</v>
      </c>
      <c r="E229" s="267" t="s">
        <v>21</v>
      </c>
      <c r="F229" s="268" t="s">
        <v>83</v>
      </c>
      <c r="G229" s="266"/>
      <c r="H229" s="269">
        <v>1</v>
      </c>
      <c r="I229" s="270"/>
      <c r="J229" s="266"/>
      <c r="K229" s="266"/>
      <c r="L229" s="271"/>
      <c r="M229" s="272"/>
      <c r="N229" s="273"/>
      <c r="O229" s="273"/>
      <c r="P229" s="273"/>
      <c r="Q229" s="273"/>
      <c r="R229" s="273"/>
      <c r="S229" s="273"/>
      <c r="T229" s="274"/>
      <c r="AT229" s="275" t="s">
        <v>428</v>
      </c>
      <c r="AU229" s="275" t="s">
        <v>394</v>
      </c>
      <c r="AV229" s="13" t="s">
        <v>86</v>
      </c>
      <c r="AW229" s="13" t="s">
        <v>39</v>
      </c>
      <c r="AX229" s="13" t="s">
        <v>76</v>
      </c>
      <c r="AY229" s="275" t="s">
        <v>414</v>
      </c>
    </row>
    <row r="230" s="15" customFormat="1">
      <c r="B230" s="287"/>
      <c r="C230" s="288"/>
      <c r="D230" s="252" t="s">
        <v>428</v>
      </c>
      <c r="E230" s="289" t="s">
        <v>21</v>
      </c>
      <c r="F230" s="290" t="s">
        <v>235</v>
      </c>
      <c r="G230" s="288"/>
      <c r="H230" s="291">
        <v>1</v>
      </c>
      <c r="I230" s="292"/>
      <c r="J230" s="288"/>
      <c r="K230" s="288"/>
      <c r="L230" s="293"/>
      <c r="M230" s="294"/>
      <c r="N230" s="295"/>
      <c r="O230" s="295"/>
      <c r="P230" s="295"/>
      <c r="Q230" s="295"/>
      <c r="R230" s="295"/>
      <c r="S230" s="295"/>
      <c r="T230" s="296"/>
      <c r="AT230" s="297" t="s">
        <v>428</v>
      </c>
      <c r="AU230" s="297" t="s">
        <v>394</v>
      </c>
      <c r="AV230" s="15" t="s">
        <v>422</v>
      </c>
      <c r="AW230" s="15" t="s">
        <v>39</v>
      </c>
      <c r="AX230" s="15" t="s">
        <v>83</v>
      </c>
      <c r="AY230" s="297" t="s">
        <v>414</v>
      </c>
    </row>
    <row r="231" s="1" customFormat="1" ht="16.5" customHeight="1">
      <c r="B231" s="47"/>
      <c r="C231" s="298" t="s">
        <v>818</v>
      </c>
      <c r="D231" s="298" t="s">
        <v>841</v>
      </c>
      <c r="E231" s="299" t="s">
        <v>7043</v>
      </c>
      <c r="F231" s="300" t="s">
        <v>9745</v>
      </c>
      <c r="G231" s="301" t="s">
        <v>4084</v>
      </c>
      <c r="H231" s="302">
        <v>1</v>
      </c>
      <c r="I231" s="303"/>
      <c r="J231" s="304">
        <f>ROUND(I231*H231,2)</f>
        <v>0</v>
      </c>
      <c r="K231" s="300" t="s">
        <v>21</v>
      </c>
      <c r="L231" s="305"/>
      <c r="M231" s="306" t="s">
        <v>21</v>
      </c>
      <c r="N231" s="307" t="s">
        <v>47</v>
      </c>
      <c r="O231" s="48"/>
      <c r="P231" s="249">
        <f>O231*H231</f>
        <v>0</v>
      </c>
      <c r="Q231" s="249">
        <v>0</v>
      </c>
      <c r="R231" s="249">
        <f>Q231*H231</f>
        <v>0</v>
      </c>
      <c r="S231" s="249">
        <v>0</v>
      </c>
      <c r="T231" s="250">
        <f>S231*H231</f>
        <v>0</v>
      </c>
      <c r="AR231" s="25" t="s">
        <v>818</v>
      </c>
      <c r="AT231" s="25" t="s">
        <v>841</v>
      </c>
      <c r="AU231" s="25" t="s">
        <v>394</v>
      </c>
      <c r="AY231" s="25" t="s">
        <v>414</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690</v>
      </c>
      <c r="BM231" s="25" t="s">
        <v>9746</v>
      </c>
    </row>
    <row r="232" s="12" customFormat="1">
      <c r="B232" s="255"/>
      <c r="C232" s="256"/>
      <c r="D232" s="252" t="s">
        <v>428</v>
      </c>
      <c r="E232" s="257" t="s">
        <v>21</v>
      </c>
      <c r="F232" s="258" t="s">
        <v>9670</v>
      </c>
      <c r="G232" s="256"/>
      <c r="H232" s="257" t="s">
        <v>21</v>
      </c>
      <c r="I232" s="259"/>
      <c r="J232" s="256"/>
      <c r="K232" s="256"/>
      <c r="L232" s="260"/>
      <c r="M232" s="261"/>
      <c r="N232" s="262"/>
      <c r="O232" s="262"/>
      <c r="P232" s="262"/>
      <c r="Q232" s="262"/>
      <c r="R232" s="262"/>
      <c r="S232" s="262"/>
      <c r="T232" s="263"/>
      <c r="AT232" s="264" t="s">
        <v>428</v>
      </c>
      <c r="AU232" s="264" t="s">
        <v>394</v>
      </c>
      <c r="AV232" s="12" t="s">
        <v>83</v>
      </c>
      <c r="AW232" s="12" t="s">
        <v>39</v>
      </c>
      <c r="AX232" s="12" t="s">
        <v>76</v>
      </c>
      <c r="AY232" s="264" t="s">
        <v>414</v>
      </c>
    </row>
    <row r="233" s="13" customFormat="1">
      <c r="B233" s="265"/>
      <c r="C233" s="266"/>
      <c r="D233" s="252" t="s">
        <v>428</v>
      </c>
      <c r="E233" s="267" t="s">
        <v>21</v>
      </c>
      <c r="F233" s="268" t="s">
        <v>83</v>
      </c>
      <c r="G233" s="266"/>
      <c r="H233" s="269">
        <v>1</v>
      </c>
      <c r="I233" s="270"/>
      <c r="J233" s="266"/>
      <c r="K233" s="266"/>
      <c r="L233" s="271"/>
      <c r="M233" s="272"/>
      <c r="N233" s="273"/>
      <c r="O233" s="273"/>
      <c r="P233" s="273"/>
      <c r="Q233" s="273"/>
      <c r="R233" s="273"/>
      <c r="S233" s="273"/>
      <c r="T233" s="274"/>
      <c r="AT233" s="275" t="s">
        <v>428</v>
      </c>
      <c r="AU233" s="275" t="s">
        <v>394</v>
      </c>
      <c r="AV233" s="13" t="s">
        <v>86</v>
      </c>
      <c r="AW233" s="13" t="s">
        <v>39</v>
      </c>
      <c r="AX233" s="13" t="s">
        <v>76</v>
      </c>
      <c r="AY233" s="275" t="s">
        <v>414</v>
      </c>
    </row>
    <row r="234" s="15" customFormat="1">
      <c r="B234" s="287"/>
      <c r="C234" s="288"/>
      <c r="D234" s="252" t="s">
        <v>428</v>
      </c>
      <c r="E234" s="289" t="s">
        <v>21</v>
      </c>
      <c r="F234" s="290" t="s">
        <v>235</v>
      </c>
      <c r="G234" s="288"/>
      <c r="H234" s="291">
        <v>1</v>
      </c>
      <c r="I234" s="292"/>
      <c r="J234" s="288"/>
      <c r="K234" s="288"/>
      <c r="L234" s="293"/>
      <c r="M234" s="294"/>
      <c r="N234" s="295"/>
      <c r="O234" s="295"/>
      <c r="P234" s="295"/>
      <c r="Q234" s="295"/>
      <c r="R234" s="295"/>
      <c r="S234" s="295"/>
      <c r="T234" s="296"/>
      <c r="AT234" s="297" t="s">
        <v>428</v>
      </c>
      <c r="AU234" s="297" t="s">
        <v>394</v>
      </c>
      <c r="AV234" s="15" t="s">
        <v>422</v>
      </c>
      <c r="AW234" s="15" t="s">
        <v>39</v>
      </c>
      <c r="AX234" s="15" t="s">
        <v>83</v>
      </c>
      <c r="AY234" s="297" t="s">
        <v>414</v>
      </c>
    </row>
    <row r="235" s="11" customFormat="1" ht="22.32" customHeight="1">
      <c r="B235" s="224"/>
      <c r="C235" s="225"/>
      <c r="D235" s="226" t="s">
        <v>75</v>
      </c>
      <c r="E235" s="238" t="s">
        <v>9747</v>
      </c>
      <c r="F235" s="238" t="s">
        <v>9748</v>
      </c>
      <c r="G235" s="225"/>
      <c r="H235" s="225"/>
      <c r="I235" s="228"/>
      <c r="J235" s="239">
        <f>BK235</f>
        <v>0</v>
      </c>
      <c r="K235" s="225"/>
      <c r="L235" s="230"/>
      <c r="M235" s="231"/>
      <c r="N235" s="232"/>
      <c r="O235" s="232"/>
      <c r="P235" s="233">
        <f>SUM(P236:P298)</f>
        <v>0</v>
      </c>
      <c r="Q235" s="232"/>
      <c r="R235" s="233">
        <f>SUM(R236:R298)</f>
        <v>0</v>
      </c>
      <c r="S235" s="232"/>
      <c r="T235" s="234">
        <f>SUM(T236:T298)</f>
        <v>0</v>
      </c>
      <c r="AR235" s="235" t="s">
        <v>86</v>
      </c>
      <c r="AT235" s="236" t="s">
        <v>75</v>
      </c>
      <c r="AU235" s="236" t="s">
        <v>86</v>
      </c>
      <c r="AY235" s="235" t="s">
        <v>414</v>
      </c>
      <c r="BK235" s="237">
        <f>SUM(BK236:BK298)</f>
        <v>0</v>
      </c>
    </row>
    <row r="236" s="1" customFormat="1" ht="25.5" customHeight="1">
      <c r="B236" s="47"/>
      <c r="C236" s="240" t="s">
        <v>830</v>
      </c>
      <c r="D236" s="240" t="s">
        <v>418</v>
      </c>
      <c r="E236" s="241" t="s">
        <v>9749</v>
      </c>
      <c r="F236" s="242" t="s">
        <v>9707</v>
      </c>
      <c r="G236" s="243" t="s">
        <v>4084</v>
      </c>
      <c r="H236" s="244">
        <v>2</v>
      </c>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690</v>
      </c>
      <c r="AT236" s="25" t="s">
        <v>418</v>
      </c>
      <c r="AU236" s="25" t="s">
        <v>394</v>
      </c>
      <c r="AY236" s="25" t="s">
        <v>414</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690</v>
      </c>
      <c r="BM236" s="25" t="s">
        <v>9750</v>
      </c>
    </row>
    <row r="237" s="12" customFormat="1">
      <c r="B237" s="255"/>
      <c r="C237" s="256"/>
      <c r="D237" s="252" t="s">
        <v>428</v>
      </c>
      <c r="E237" s="257" t="s">
        <v>21</v>
      </c>
      <c r="F237" s="258" t="s">
        <v>9670</v>
      </c>
      <c r="G237" s="256"/>
      <c r="H237" s="257" t="s">
        <v>21</v>
      </c>
      <c r="I237" s="259"/>
      <c r="J237" s="256"/>
      <c r="K237" s="256"/>
      <c r="L237" s="260"/>
      <c r="M237" s="261"/>
      <c r="N237" s="262"/>
      <c r="O237" s="262"/>
      <c r="P237" s="262"/>
      <c r="Q237" s="262"/>
      <c r="R237" s="262"/>
      <c r="S237" s="262"/>
      <c r="T237" s="263"/>
      <c r="AT237" s="264" t="s">
        <v>428</v>
      </c>
      <c r="AU237" s="264" t="s">
        <v>394</v>
      </c>
      <c r="AV237" s="12" t="s">
        <v>83</v>
      </c>
      <c r="AW237" s="12" t="s">
        <v>39</v>
      </c>
      <c r="AX237" s="12" t="s">
        <v>76</v>
      </c>
      <c r="AY237" s="264" t="s">
        <v>414</v>
      </c>
    </row>
    <row r="238" s="13" customFormat="1">
      <c r="B238" s="265"/>
      <c r="C238" s="266"/>
      <c r="D238" s="252" t="s">
        <v>428</v>
      </c>
      <c r="E238" s="267" t="s">
        <v>21</v>
      </c>
      <c r="F238" s="268" t="s">
        <v>86</v>
      </c>
      <c r="G238" s="266"/>
      <c r="H238" s="269">
        <v>2</v>
      </c>
      <c r="I238" s="270"/>
      <c r="J238" s="266"/>
      <c r="K238" s="266"/>
      <c r="L238" s="271"/>
      <c r="M238" s="272"/>
      <c r="N238" s="273"/>
      <c r="O238" s="273"/>
      <c r="P238" s="273"/>
      <c r="Q238" s="273"/>
      <c r="R238" s="273"/>
      <c r="S238" s="273"/>
      <c r="T238" s="274"/>
      <c r="AT238" s="275" t="s">
        <v>428</v>
      </c>
      <c r="AU238" s="275" t="s">
        <v>394</v>
      </c>
      <c r="AV238" s="13" t="s">
        <v>86</v>
      </c>
      <c r="AW238" s="13" t="s">
        <v>39</v>
      </c>
      <c r="AX238" s="13" t="s">
        <v>83</v>
      </c>
      <c r="AY238" s="275" t="s">
        <v>414</v>
      </c>
    </row>
    <row r="239" s="1" customFormat="1" ht="16.5" customHeight="1">
      <c r="B239" s="47"/>
      <c r="C239" s="240" t="s">
        <v>840</v>
      </c>
      <c r="D239" s="240" t="s">
        <v>418</v>
      </c>
      <c r="E239" s="241" t="s">
        <v>9751</v>
      </c>
      <c r="F239" s="242" t="s">
        <v>9709</v>
      </c>
      <c r="G239" s="243" t="s">
        <v>4084</v>
      </c>
      <c r="H239" s="244">
        <v>1</v>
      </c>
      <c r="I239" s="245"/>
      <c r="J239" s="246">
        <f>ROUND(I239*H239,2)</f>
        <v>0</v>
      </c>
      <c r="K239" s="242" t="s">
        <v>21</v>
      </c>
      <c r="L239" s="73"/>
      <c r="M239" s="247" t="s">
        <v>21</v>
      </c>
      <c r="N239" s="248" t="s">
        <v>47</v>
      </c>
      <c r="O239" s="48"/>
      <c r="P239" s="249">
        <f>O239*H239</f>
        <v>0</v>
      </c>
      <c r="Q239" s="249">
        <v>0</v>
      </c>
      <c r="R239" s="249">
        <f>Q239*H239</f>
        <v>0</v>
      </c>
      <c r="S239" s="249">
        <v>0</v>
      </c>
      <c r="T239" s="250">
        <f>S239*H239</f>
        <v>0</v>
      </c>
      <c r="AR239" s="25" t="s">
        <v>690</v>
      </c>
      <c r="AT239" s="25" t="s">
        <v>418</v>
      </c>
      <c r="AU239" s="25" t="s">
        <v>394</v>
      </c>
      <c r="AY239" s="25" t="s">
        <v>414</v>
      </c>
      <c r="BE239" s="251">
        <f>IF(N239="základní",J239,0)</f>
        <v>0</v>
      </c>
      <c r="BF239" s="251">
        <f>IF(N239="snížená",J239,0)</f>
        <v>0</v>
      </c>
      <c r="BG239" s="251">
        <f>IF(N239="zákl. přenesená",J239,0)</f>
        <v>0</v>
      </c>
      <c r="BH239" s="251">
        <f>IF(N239="sníž. přenesená",J239,0)</f>
        <v>0</v>
      </c>
      <c r="BI239" s="251">
        <f>IF(N239="nulová",J239,0)</f>
        <v>0</v>
      </c>
      <c r="BJ239" s="25" t="s">
        <v>83</v>
      </c>
      <c r="BK239" s="251">
        <f>ROUND(I239*H239,2)</f>
        <v>0</v>
      </c>
      <c r="BL239" s="25" t="s">
        <v>690</v>
      </c>
      <c r="BM239" s="25" t="s">
        <v>9752</v>
      </c>
    </row>
    <row r="240" s="12" customFormat="1">
      <c r="B240" s="255"/>
      <c r="C240" s="256"/>
      <c r="D240" s="252" t="s">
        <v>428</v>
      </c>
      <c r="E240" s="257" t="s">
        <v>21</v>
      </c>
      <c r="F240" s="258" t="s">
        <v>9670</v>
      </c>
      <c r="G240" s="256"/>
      <c r="H240" s="257" t="s">
        <v>21</v>
      </c>
      <c r="I240" s="259"/>
      <c r="J240" s="256"/>
      <c r="K240" s="256"/>
      <c r="L240" s="260"/>
      <c r="M240" s="261"/>
      <c r="N240" s="262"/>
      <c r="O240" s="262"/>
      <c r="P240" s="262"/>
      <c r="Q240" s="262"/>
      <c r="R240" s="262"/>
      <c r="S240" s="262"/>
      <c r="T240" s="263"/>
      <c r="AT240" s="264" t="s">
        <v>428</v>
      </c>
      <c r="AU240" s="264" t="s">
        <v>394</v>
      </c>
      <c r="AV240" s="12" t="s">
        <v>83</v>
      </c>
      <c r="AW240" s="12" t="s">
        <v>39</v>
      </c>
      <c r="AX240" s="12" t="s">
        <v>76</v>
      </c>
      <c r="AY240" s="264" t="s">
        <v>414</v>
      </c>
    </row>
    <row r="241" s="13" customFormat="1">
      <c r="B241" s="265"/>
      <c r="C241" s="266"/>
      <c r="D241" s="252" t="s">
        <v>428</v>
      </c>
      <c r="E241" s="267" t="s">
        <v>21</v>
      </c>
      <c r="F241" s="268" t="s">
        <v>83</v>
      </c>
      <c r="G241" s="266"/>
      <c r="H241" s="269">
        <v>1</v>
      </c>
      <c r="I241" s="270"/>
      <c r="J241" s="266"/>
      <c r="K241" s="266"/>
      <c r="L241" s="271"/>
      <c r="M241" s="272"/>
      <c r="N241" s="273"/>
      <c r="O241" s="273"/>
      <c r="P241" s="273"/>
      <c r="Q241" s="273"/>
      <c r="R241" s="273"/>
      <c r="S241" s="273"/>
      <c r="T241" s="274"/>
      <c r="AT241" s="275" t="s">
        <v>428</v>
      </c>
      <c r="AU241" s="275" t="s">
        <v>394</v>
      </c>
      <c r="AV241" s="13" t="s">
        <v>86</v>
      </c>
      <c r="AW241" s="13" t="s">
        <v>39</v>
      </c>
      <c r="AX241" s="13" t="s">
        <v>76</v>
      </c>
      <c r="AY241" s="275" t="s">
        <v>414</v>
      </c>
    </row>
    <row r="242" s="15" customFormat="1">
      <c r="B242" s="287"/>
      <c r="C242" s="288"/>
      <c r="D242" s="252" t="s">
        <v>428</v>
      </c>
      <c r="E242" s="289" t="s">
        <v>21</v>
      </c>
      <c r="F242" s="290" t="s">
        <v>235</v>
      </c>
      <c r="G242" s="288"/>
      <c r="H242" s="291">
        <v>1</v>
      </c>
      <c r="I242" s="292"/>
      <c r="J242" s="288"/>
      <c r="K242" s="288"/>
      <c r="L242" s="293"/>
      <c r="M242" s="294"/>
      <c r="N242" s="295"/>
      <c r="O242" s="295"/>
      <c r="P242" s="295"/>
      <c r="Q242" s="295"/>
      <c r="R242" s="295"/>
      <c r="S242" s="295"/>
      <c r="T242" s="296"/>
      <c r="AT242" s="297" t="s">
        <v>428</v>
      </c>
      <c r="AU242" s="297" t="s">
        <v>394</v>
      </c>
      <c r="AV242" s="15" t="s">
        <v>422</v>
      </c>
      <c r="AW242" s="15" t="s">
        <v>39</v>
      </c>
      <c r="AX242" s="15" t="s">
        <v>83</v>
      </c>
      <c r="AY242" s="297" t="s">
        <v>414</v>
      </c>
    </row>
    <row r="243" s="1" customFormat="1" ht="16.5" customHeight="1">
      <c r="B243" s="47"/>
      <c r="C243" s="240" t="s">
        <v>846</v>
      </c>
      <c r="D243" s="240" t="s">
        <v>418</v>
      </c>
      <c r="E243" s="241" t="s">
        <v>7463</v>
      </c>
      <c r="F243" s="242" t="s">
        <v>9713</v>
      </c>
      <c r="G243" s="243" t="s">
        <v>4084</v>
      </c>
      <c r="H243" s="244">
        <v>1</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690</v>
      </c>
      <c r="AT243" s="25" t="s">
        <v>418</v>
      </c>
      <c r="AU243" s="25" t="s">
        <v>394</v>
      </c>
      <c r="AY243" s="25" t="s">
        <v>414</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690</v>
      </c>
      <c r="BM243" s="25" t="s">
        <v>9753</v>
      </c>
    </row>
    <row r="244" s="12" customFormat="1">
      <c r="B244" s="255"/>
      <c r="C244" s="256"/>
      <c r="D244" s="252" t="s">
        <v>428</v>
      </c>
      <c r="E244" s="257" t="s">
        <v>21</v>
      </c>
      <c r="F244" s="258" t="s">
        <v>9670</v>
      </c>
      <c r="G244" s="256"/>
      <c r="H244" s="257" t="s">
        <v>21</v>
      </c>
      <c r="I244" s="259"/>
      <c r="J244" s="256"/>
      <c r="K244" s="256"/>
      <c r="L244" s="260"/>
      <c r="M244" s="261"/>
      <c r="N244" s="262"/>
      <c r="O244" s="262"/>
      <c r="P244" s="262"/>
      <c r="Q244" s="262"/>
      <c r="R244" s="262"/>
      <c r="S244" s="262"/>
      <c r="T244" s="263"/>
      <c r="AT244" s="264" t="s">
        <v>428</v>
      </c>
      <c r="AU244" s="264" t="s">
        <v>394</v>
      </c>
      <c r="AV244" s="12" t="s">
        <v>83</v>
      </c>
      <c r="AW244" s="12" t="s">
        <v>39</v>
      </c>
      <c r="AX244" s="12" t="s">
        <v>76</v>
      </c>
      <c r="AY244" s="264" t="s">
        <v>414</v>
      </c>
    </row>
    <row r="245" s="13" customFormat="1">
      <c r="B245" s="265"/>
      <c r="C245" s="266"/>
      <c r="D245" s="252" t="s">
        <v>428</v>
      </c>
      <c r="E245" s="267" t="s">
        <v>21</v>
      </c>
      <c r="F245" s="268" t="s">
        <v>83</v>
      </c>
      <c r="G245" s="266"/>
      <c r="H245" s="269">
        <v>1</v>
      </c>
      <c r="I245" s="270"/>
      <c r="J245" s="266"/>
      <c r="K245" s="266"/>
      <c r="L245" s="271"/>
      <c r="M245" s="272"/>
      <c r="N245" s="273"/>
      <c r="O245" s="273"/>
      <c r="P245" s="273"/>
      <c r="Q245" s="273"/>
      <c r="R245" s="273"/>
      <c r="S245" s="273"/>
      <c r="T245" s="274"/>
      <c r="AT245" s="275" t="s">
        <v>428</v>
      </c>
      <c r="AU245" s="275" t="s">
        <v>394</v>
      </c>
      <c r="AV245" s="13" t="s">
        <v>86</v>
      </c>
      <c r="AW245" s="13" t="s">
        <v>39</v>
      </c>
      <c r="AX245" s="13" t="s">
        <v>83</v>
      </c>
      <c r="AY245" s="275" t="s">
        <v>414</v>
      </c>
    </row>
    <row r="246" s="1" customFormat="1" ht="16.5" customHeight="1">
      <c r="B246" s="47"/>
      <c r="C246" s="240" t="s">
        <v>852</v>
      </c>
      <c r="D246" s="240" t="s">
        <v>418</v>
      </c>
      <c r="E246" s="241" t="s">
        <v>7467</v>
      </c>
      <c r="F246" s="242" t="s">
        <v>9716</v>
      </c>
      <c r="G246" s="243" t="s">
        <v>4084</v>
      </c>
      <c r="H246" s="244">
        <v>1</v>
      </c>
      <c r="I246" s="245"/>
      <c r="J246" s="246">
        <f>ROUND(I246*H246,2)</f>
        <v>0</v>
      </c>
      <c r="K246" s="242" t="s">
        <v>21</v>
      </c>
      <c r="L246" s="73"/>
      <c r="M246" s="247" t="s">
        <v>21</v>
      </c>
      <c r="N246" s="248" t="s">
        <v>47</v>
      </c>
      <c r="O246" s="48"/>
      <c r="P246" s="249">
        <f>O246*H246</f>
        <v>0</v>
      </c>
      <c r="Q246" s="249">
        <v>0</v>
      </c>
      <c r="R246" s="249">
        <f>Q246*H246</f>
        <v>0</v>
      </c>
      <c r="S246" s="249">
        <v>0</v>
      </c>
      <c r="T246" s="250">
        <f>S246*H246</f>
        <v>0</v>
      </c>
      <c r="AR246" s="25" t="s">
        <v>690</v>
      </c>
      <c r="AT246" s="25" t="s">
        <v>418</v>
      </c>
      <c r="AU246" s="25" t="s">
        <v>394</v>
      </c>
      <c r="AY246" s="25" t="s">
        <v>414</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690</v>
      </c>
      <c r="BM246" s="25" t="s">
        <v>9754</v>
      </c>
    </row>
    <row r="247" s="12" customFormat="1">
      <c r="B247" s="255"/>
      <c r="C247" s="256"/>
      <c r="D247" s="252" t="s">
        <v>428</v>
      </c>
      <c r="E247" s="257" t="s">
        <v>21</v>
      </c>
      <c r="F247" s="258" t="s">
        <v>9670</v>
      </c>
      <c r="G247" s="256"/>
      <c r="H247" s="257" t="s">
        <v>21</v>
      </c>
      <c r="I247" s="259"/>
      <c r="J247" s="256"/>
      <c r="K247" s="256"/>
      <c r="L247" s="260"/>
      <c r="M247" s="261"/>
      <c r="N247" s="262"/>
      <c r="O247" s="262"/>
      <c r="P247" s="262"/>
      <c r="Q247" s="262"/>
      <c r="R247" s="262"/>
      <c r="S247" s="262"/>
      <c r="T247" s="263"/>
      <c r="AT247" s="264" t="s">
        <v>428</v>
      </c>
      <c r="AU247" s="264" t="s">
        <v>394</v>
      </c>
      <c r="AV247" s="12" t="s">
        <v>83</v>
      </c>
      <c r="AW247" s="12" t="s">
        <v>39</v>
      </c>
      <c r="AX247" s="12" t="s">
        <v>76</v>
      </c>
      <c r="AY247" s="264" t="s">
        <v>414</v>
      </c>
    </row>
    <row r="248" s="13" customFormat="1">
      <c r="B248" s="265"/>
      <c r="C248" s="266"/>
      <c r="D248" s="252" t="s">
        <v>428</v>
      </c>
      <c r="E248" s="267" t="s">
        <v>21</v>
      </c>
      <c r="F248" s="268" t="s">
        <v>83</v>
      </c>
      <c r="G248" s="266"/>
      <c r="H248" s="269">
        <v>1</v>
      </c>
      <c r="I248" s="270"/>
      <c r="J248" s="266"/>
      <c r="K248" s="266"/>
      <c r="L248" s="271"/>
      <c r="M248" s="272"/>
      <c r="N248" s="273"/>
      <c r="O248" s="273"/>
      <c r="P248" s="273"/>
      <c r="Q248" s="273"/>
      <c r="R248" s="273"/>
      <c r="S248" s="273"/>
      <c r="T248" s="274"/>
      <c r="AT248" s="275" t="s">
        <v>428</v>
      </c>
      <c r="AU248" s="275" t="s">
        <v>394</v>
      </c>
      <c r="AV248" s="13" t="s">
        <v>86</v>
      </c>
      <c r="AW248" s="13" t="s">
        <v>39</v>
      </c>
      <c r="AX248" s="13" t="s">
        <v>76</v>
      </c>
      <c r="AY248" s="275" t="s">
        <v>414</v>
      </c>
    </row>
    <row r="249" s="15" customFormat="1">
      <c r="B249" s="287"/>
      <c r="C249" s="288"/>
      <c r="D249" s="252" t="s">
        <v>428</v>
      </c>
      <c r="E249" s="289" t="s">
        <v>21</v>
      </c>
      <c r="F249" s="290" t="s">
        <v>235</v>
      </c>
      <c r="G249" s="288"/>
      <c r="H249" s="291">
        <v>1</v>
      </c>
      <c r="I249" s="292"/>
      <c r="J249" s="288"/>
      <c r="K249" s="288"/>
      <c r="L249" s="293"/>
      <c r="M249" s="294"/>
      <c r="N249" s="295"/>
      <c r="O249" s="295"/>
      <c r="P249" s="295"/>
      <c r="Q249" s="295"/>
      <c r="R249" s="295"/>
      <c r="S249" s="295"/>
      <c r="T249" s="296"/>
      <c r="AT249" s="297" t="s">
        <v>428</v>
      </c>
      <c r="AU249" s="297" t="s">
        <v>394</v>
      </c>
      <c r="AV249" s="15" t="s">
        <v>422</v>
      </c>
      <c r="AW249" s="15" t="s">
        <v>39</v>
      </c>
      <c r="AX249" s="15" t="s">
        <v>83</v>
      </c>
      <c r="AY249" s="297" t="s">
        <v>414</v>
      </c>
    </row>
    <row r="250" s="1" customFormat="1" ht="16.5" customHeight="1">
      <c r="B250" s="47"/>
      <c r="C250" s="240" t="s">
        <v>858</v>
      </c>
      <c r="D250" s="240" t="s">
        <v>418</v>
      </c>
      <c r="E250" s="241" t="s">
        <v>7485</v>
      </c>
      <c r="F250" s="242" t="s">
        <v>9719</v>
      </c>
      <c r="G250" s="243" t="s">
        <v>4084</v>
      </c>
      <c r="H250" s="244">
        <v>2</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690</v>
      </c>
      <c r="AT250" s="25" t="s">
        <v>418</v>
      </c>
      <c r="AU250" s="25" t="s">
        <v>394</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690</v>
      </c>
      <c r="BM250" s="25" t="s">
        <v>9755</v>
      </c>
    </row>
    <row r="251" s="12" customFormat="1">
      <c r="B251" s="255"/>
      <c r="C251" s="256"/>
      <c r="D251" s="252" t="s">
        <v>428</v>
      </c>
      <c r="E251" s="257" t="s">
        <v>21</v>
      </c>
      <c r="F251" s="258" t="s">
        <v>9670</v>
      </c>
      <c r="G251" s="256"/>
      <c r="H251" s="257" t="s">
        <v>21</v>
      </c>
      <c r="I251" s="259"/>
      <c r="J251" s="256"/>
      <c r="K251" s="256"/>
      <c r="L251" s="260"/>
      <c r="M251" s="261"/>
      <c r="N251" s="262"/>
      <c r="O251" s="262"/>
      <c r="P251" s="262"/>
      <c r="Q251" s="262"/>
      <c r="R251" s="262"/>
      <c r="S251" s="262"/>
      <c r="T251" s="263"/>
      <c r="AT251" s="264" t="s">
        <v>428</v>
      </c>
      <c r="AU251" s="264" t="s">
        <v>394</v>
      </c>
      <c r="AV251" s="12" t="s">
        <v>83</v>
      </c>
      <c r="AW251" s="12" t="s">
        <v>39</v>
      </c>
      <c r="AX251" s="12" t="s">
        <v>76</v>
      </c>
      <c r="AY251" s="264" t="s">
        <v>414</v>
      </c>
    </row>
    <row r="252" s="13" customFormat="1">
      <c r="B252" s="265"/>
      <c r="C252" s="266"/>
      <c r="D252" s="252" t="s">
        <v>428</v>
      </c>
      <c r="E252" s="267" t="s">
        <v>21</v>
      </c>
      <c r="F252" s="268" t="s">
        <v>86</v>
      </c>
      <c r="G252" s="266"/>
      <c r="H252" s="269">
        <v>2</v>
      </c>
      <c r="I252" s="270"/>
      <c r="J252" s="266"/>
      <c r="K252" s="266"/>
      <c r="L252" s="271"/>
      <c r="M252" s="272"/>
      <c r="N252" s="273"/>
      <c r="O252" s="273"/>
      <c r="P252" s="273"/>
      <c r="Q252" s="273"/>
      <c r="R252" s="273"/>
      <c r="S252" s="273"/>
      <c r="T252" s="274"/>
      <c r="AT252" s="275" t="s">
        <v>428</v>
      </c>
      <c r="AU252" s="275" t="s">
        <v>394</v>
      </c>
      <c r="AV252" s="13" t="s">
        <v>86</v>
      </c>
      <c r="AW252" s="13" t="s">
        <v>39</v>
      </c>
      <c r="AX252" s="13" t="s">
        <v>83</v>
      </c>
      <c r="AY252" s="275" t="s">
        <v>414</v>
      </c>
    </row>
    <row r="253" s="1" customFormat="1" ht="25.5" customHeight="1">
      <c r="B253" s="47"/>
      <c r="C253" s="240" t="s">
        <v>865</v>
      </c>
      <c r="D253" s="240" t="s">
        <v>418</v>
      </c>
      <c r="E253" s="241" t="s">
        <v>7488</v>
      </c>
      <c r="F253" s="242" t="s">
        <v>9721</v>
      </c>
      <c r="G253" s="243" t="s">
        <v>4084</v>
      </c>
      <c r="H253" s="244">
        <v>5</v>
      </c>
      <c r="I253" s="245"/>
      <c r="J253" s="246">
        <f>ROUND(I253*H253,2)</f>
        <v>0</v>
      </c>
      <c r="K253" s="242" t="s">
        <v>21</v>
      </c>
      <c r="L253" s="73"/>
      <c r="M253" s="247" t="s">
        <v>21</v>
      </c>
      <c r="N253" s="248" t="s">
        <v>47</v>
      </c>
      <c r="O253" s="48"/>
      <c r="P253" s="249">
        <f>O253*H253</f>
        <v>0</v>
      </c>
      <c r="Q253" s="249">
        <v>0</v>
      </c>
      <c r="R253" s="249">
        <f>Q253*H253</f>
        <v>0</v>
      </c>
      <c r="S253" s="249">
        <v>0</v>
      </c>
      <c r="T253" s="250">
        <f>S253*H253</f>
        <v>0</v>
      </c>
      <c r="AR253" s="25" t="s">
        <v>690</v>
      </c>
      <c r="AT253" s="25" t="s">
        <v>418</v>
      </c>
      <c r="AU253" s="25" t="s">
        <v>394</v>
      </c>
      <c r="AY253" s="25" t="s">
        <v>414</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690</v>
      </c>
      <c r="BM253" s="25" t="s">
        <v>9756</v>
      </c>
    </row>
    <row r="254" s="12" customFormat="1">
      <c r="B254" s="255"/>
      <c r="C254" s="256"/>
      <c r="D254" s="252" t="s">
        <v>428</v>
      </c>
      <c r="E254" s="257" t="s">
        <v>21</v>
      </c>
      <c r="F254" s="258" t="s">
        <v>9670</v>
      </c>
      <c r="G254" s="256"/>
      <c r="H254" s="257" t="s">
        <v>21</v>
      </c>
      <c r="I254" s="259"/>
      <c r="J254" s="256"/>
      <c r="K254" s="256"/>
      <c r="L254" s="260"/>
      <c r="M254" s="261"/>
      <c r="N254" s="262"/>
      <c r="O254" s="262"/>
      <c r="P254" s="262"/>
      <c r="Q254" s="262"/>
      <c r="R254" s="262"/>
      <c r="S254" s="262"/>
      <c r="T254" s="263"/>
      <c r="AT254" s="264" t="s">
        <v>428</v>
      </c>
      <c r="AU254" s="264" t="s">
        <v>394</v>
      </c>
      <c r="AV254" s="12" t="s">
        <v>83</v>
      </c>
      <c r="AW254" s="12" t="s">
        <v>39</v>
      </c>
      <c r="AX254" s="12" t="s">
        <v>76</v>
      </c>
      <c r="AY254" s="264" t="s">
        <v>414</v>
      </c>
    </row>
    <row r="255" s="13" customFormat="1">
      <c r="B255" s="265"/>
      <c r="C255" s="266"/>
      <c r="D255" s="252" t="s">
        <v>428</v>
      </c>
      <c r="E255" s="267" t="s">
        <v>21</v>
      </c>
      <c r="F255" s="268" t="s">
        <v>498</v>
      </c>
      <c r="G255" s="266"/>
      <c r="H255" s="269">
        <v>5</v>
      </c>
      <c r="I255" s="270"/>
      <c r="J255" s="266"/>
      <c r="K255" s="266"/>
      <c r="L255" s="271"/>
      <c r="M255" s="272"/>
      <c r="N255" s="273"/>
      <c r="O255" s="273"/>
      <c r="P255" s="273"/>
      <c r="Q255" s="273"/>
      <c r="R255" s="273"/>
      <c r="S255" s="273"/>
      <c r="T255" s="274"/>
      <c r="AT255" s="275" t="s">
        <v>428</v>
      </c>
      <c r="AU255" s="275" t="s">
        <v>394</v>
      </c>
      <c r="AV255" s="13" t="s">
        <v>86</v>
      </c>
      <c r="AW255" s="13" t="s">
        <v>39</v>
      </c>
      <c r="AX255" s="13" t="s">
        <v>76</v>
      </c>
      <c r="AY255" s="275" t="s">
        <v>414</v>
      </c>
    </row>
    <row r="256" s="15" customFormat="1">
      <c r="B256" s="287"/>
      <c r="C256" s="288"/>
      <c r="D256" s="252" t="s">
        <v>428</v>
      </c>
      <c r="E256" s="289" t="s">
        <v>21</v>
      </c>
      <c r="F256" s="290" t="s">
        <v>235</v>
      </c>
      <c r="G256" s="288"/>
      <c r="H256" s="291">
        <v>5</v>
      </c>
      <c r="I256" s="292"/>
      <c r="J256" s="288"/>
      <c r="K256" s="288"/>
      <c r="L256" s="293"/>
      <c r="M256" s="294"/>
      <c r="N256" s="295"/>
      <c r="O256" s="295"/>
      <c r="P256" s="295"/>
      <c r="Q256" s="295"/>
      <c r="R256" s="295"/>
      <c r="S256" s="295"/>
      <c r="T256" s="296"/>
      <c r="AT256" s="297" t="s">
        <v>428</v>
      </c>
      <c r="AU256" s="297" t="s">
        <v>394</v>
      </c>
      <c r="AV256" s="15" t="s">
        <v>422</v>
      </c>
      <c r="AW256" s="15" t="s">
        <v>39</v>
      </c>
      <c r="AX256" s="15" t="s">
        <v>83</v>
      </c>
      <c r="AY256" s="297" t="s">
        <v>414</v>
      </c>
    </row>
    <row r="257" s="1" customFormat="1" ht="16.5" customHeight="1">
      <c r="B257" s="47"/>
      <c r="C257" s="240" t="s">
        <v>870</v>
      </c>
      <c r="D257" s="240" t="s">
        <v>418</v>
      </c>
      <c r="E257" s="241" t="s">
        <v>7492</v>
      </c>
      <c r="F257" s="242" t="s">
        <v>9723</v>
      </c>
      <c r="G257" s="243" t="s">
        <v>4084</v>
      </c>
      <c r="H257" s="244">
        <v>12</v>
      </c>
      <c r="I257" s="245"/>
      <c r="J257" s="246">
        <f>ROUND(I257*H257,2)</f>
        <v>0</v>
      </c>
      <c r="K257" s="242" t="s">
        <v>21</v>
      </c>
      <c r="L257" s="73"/>
      <c r="M257" s="247" t="s">
        <v>21</v>
      </c>
      <c r="N257" s="248" t="s">
        <v>47</v>
      </c>
      <c r="O257" s="48"/>
      <c r="P257" s="249">
        <f>O257*H257</f>
        <v>0</v>
      </c>
      <c r="Q257" s="249">
        <v>0</v>
      </c>
      <c r="R257" s="249">
        <f>Q257*H257</f>
        <v>0</v>
      </c>
      <c r="S257" s="249">
        <v>0</v>
      </c>
      <c r="T257" s="250">
        <f>S257*H257</f>
        <v>0</v>
      </c>
      <c r="AR257" s="25" t="s">
        <v>690</v>
      </c>
      <c r="AT257" s="25" t="s">
        <v>418</v>
      </c>
      <c r="AU257" s="25" t="s">
        <v>394</v>
      </c>
      <c r="AY257" s="25" t="s">
        <v>414</v>
      </c>
      <c r="BE257" s="251">
        <f>IF(N257="základní",J257,0)</f>
        <v>0</v>
      </c>
      <c r="BF257" s="251">
        <f>IF(N257="snížená",J257,0)</f>
        <v>0</v>
      </c>
      <c r="BG257" s="251">
        <f>IF(N257="zákl. přenesená",J257,0)</f>
        <v>0</v>
      </c>
      <c r="BH257" s="251">
        <f>IF(N257="sníž. přenesená",J257,0)</f>
        <v>0</v>
      </c>
      <c r="BI257" s="251">
        <f>IF(N257="nulová",J257,0)</f>
        <v>0</v>
      </c>
      <c r="BJ257" s="25" t="s">
        <v>83</v>
      </c>
      <c r="BK257" s="251">
        <f>ROUND(I257*H257,2)</f>
        <v>0</v>
      </c>
      <c r="BL257" s="25" t="s">
        <v>690</v>
      </c>
      <c r="BM257" s="25" t="s">
        <v>9757</v>
      </c>
    </row>
    <row r="258" s="12" customFormat="1">
      <c r="B258" s="255"/>
      <c r="C258" s="256"/>
      <c r="D258" s="252" t="s">
        <v>428</v>
      </c>
      <c r="E258" s="257" t="s">
        <v>21</v>
      </c>
      <c r="F258" s="258" t="s">
        <v>9670</v>
      </c>
      <c r="G258" s="256"/>
      <c r="H258" s="257" t="s">
        <v>21</v>
      </c>
      <c r="I258" s="259"/>
      <c r="J258" s="256"/>
      <c r="K258" s="256"/>
      <c r="L258" s="260"/>
      <c r="M258" s="261"/>
      <c r="N258" s="262"/>
      <c r="O258" s="262"/>
      <c r="P258" s="262"/>
      <c r="Q258" s="262"/>
      <c r="R258" s="262"/>
      <c r="S258" s="262"/>
      <c r="T258" s="263"/>
      <c r="AT258" s="264" t="s">
        <v>428</v>
      </c>
      <c r="AU258" s="264" t="s">
        <v>394</v>
      </c>
      <c r="AV258" s="12" t="s">
        <v>83</v>
      </c>
      <c r="AW258" s="12" t="s">
        <v>39</v>
      </c>
      <c r="AX258" s="12" t="s">
        <v>76</v>
      </c>
      <c r="AY258" s="264" t="s">
        <v>414</v>
      </c>
    </row>
    <row r="259" s="13" customFormat="1">
      <c r="B259" s="265"/>
      <c r="C259" s="266"/>
      <c r="D259" s="252" t="s">
        <v>428</v>
      </c>
      <c r="E259" s="267" t="s">
        <v>21</v>
      </c>
      <c r="F259" s="268" t="s">
        <v>659</v>
      </c>
      <c r="G259" s="266"/>
      <c r="H259" s="269">
        <v>12</v>
      </c>
      <c r="I259" s="270"/>
      <c r="J259" s="266"/>
      <c r="K259" s="266"/>
      <c r="L259" s="271"/>
      <c r="M259" s="272"/>
      <c r="N259" s="273"/>
      <c r="O259" s="273"/>
      <c r="P259" s="273"/>
      <c r="Q259" s="273"/>
      <c r="R259" s="273"/>
      <c r="S259" s="273"/>
      <c r="T259" s="274"/>
      <c r="AT259" s="275" t="s">
        <v>428</v>
      </c>
      <c r="AU259" s="275" t="s">
        <v>394</v>
      </c>
      <c r="AV259" s="13" t="s">
        <v>86</v>
      </c>
      <c r="AW259" s="13" t="s">
        <v>39</v>
      </c>
      <c r="AX259" s="13" t="s">
        <v>83</v>
      </c>
      <c r="AY259" s="275" t="s">
        <v>414</v>
      </c>
    </row>
    <row r="260" s="1" customFormat="1" ht="25.5" customHeight="1">
      <c r="B260" s="47"/>
      <c r="C260" s="240" t="s">
        <v>891</v>
      </c>
      <c r="D260" s="240" t="s">
        <v>418</v>
      </c>
      <c r="E260" s="241" t="s">
        <v>7590</v>
      </c>
      <c r="F260" s="242" t="s">
        <v>9725</v>
      </c>
      <c r="G260" s="243" t="s">
        <v>4084</v>
      </c>
      <c r="H260" s="244">
        <v>1</v>
      </c>
      <c r="I260" s="245"/>
      <c r="J260" s="246">
        <f>ROUND(I260*H260,2)</f>
        <v>0</v>
      </c>
      <c r="K260" s="242" t="s">
        <v>21</v>
      </c>
      <c r="L260" s="73"/>
      <c r="M260" s="247" t="s">
        <v>21</v>
      </c>
      <c r="N260" s="248" t="s">
        <v>47</v>
      </c>
      <c r="O260" s="48"/>
      <c r="P260" s="249">
        <f>O260*H260</f>
        <v>0</v>
      </c>
      <c r="Q260" s="249">
        <v>0</v>
      </c>
      <c r="R260" s="249">
        <f>Q260*H260</f>
        <v>0</v>
      </c>
      <c r="S260" s="249">
        <v>0</v>
      </c>
      <c r="T260" s="250">
        <f>S260*H260</f>
        <v>0</v>
      </c>
      <c r="AR260" s="25" t="s">
        <v>690</v>
      </c>
      <c r="AT260" s="25" t="s">
        <v>418</v>
      </c>
      <c r="AU260" s="25" t="s">
        <v>394</v>
      </c>
      <c r="AY260" s="25" t="s">
        <v>414</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690</v>
      </c>
      <c r="BM260" s="25" t="s">
        <v>9758</v>
      </c>
    </row>
    <row r="261" s="12" customFormat="1">
      <c r="B261" s="255"/>
      <c r="C261" s="256"/>
      <c r="D261" s="252" t="s">
        <v>428</v>
      </c>
      <c r="E261" s="257" t="s">
        <v>21</v>
      </c>
      <c r="F261" s="258" t="s">
        <v>9670</v>
      </c>
      <c r="G261" s="256"/>
      <c r="H261" s="257" t="s">
        <v>21</v>
      </c>
      <c r="I261" s="259"/>
      <c r="J261" s="256"/>
      <c r="K261" s="256"/>
      <c r="L261" s="260"/>
      <c r="M261" s="261"/>
      <c r="N261" s="262"/>
      <c r="O261" s="262"/>
      <c r="P261" s="262"/>
      <c r="Q261" s="262"/>
      <c r="R261" s="262"/>
      <c r="S261" s="262"/>
      <c r="T261" s="263"/>
      <c r="AT261" s="264" t="s">
        <v>428</v>
      </c>
      <c r="AU261" s="264" t="s">
        <v>394</v>
      </c>
      <c r="AV261" s="12" t="s">
        <v>83</v>
      </c>
      <c r="AW261" s="12" t="s">
        <v>39</v>
      </c>
      <c r="AX261" s="12" t="s">
        <v>76</v>
      </c>
      <c r="AY261" s="264" t="s">
        <v>414</v>
      </c>
    </row>
    <row r="262" s="13" customFormat="1">
      <c r="B262" s="265"/>
      <c r="C262" s="266"/>
      <c r="D262" s="252" t="s">
        <v>428</v>
      </c>
      <c r="E262" s="267" t="s">
        <v>21</v>
      </c>
      <c r="F262" s="268" t="s">
        <v>83</v>
      </c>
      <c r="G262" s="266"/>
      <c r="H262" s="269">
        <v>1</v>
      </c>
      <c r="I262" s="270"/>
      <c r="J262" s="266"/>
      <c r="K262" s="266"/>
      <c r="L262" s="271"/>
      <c r="M262" s="272"/>
      <c r="N262" s="273"/>
      <c r="O262" s="273"/>
      <c r="P262" s="273"/>
      <c r="Q262" s="273"/>
      <c r="R262" s="273"/>
      <c r="S262" s="273"/>
      <c r="T262" s="274"/>
      <c r="AT262" s="275" t="s">
        <v>428</v>
      </c>
      <c r="AU262" s="275" t="s">
        <v>394</v>
      </c>
      <c r="AV262" s="13" t="s">
        <v>86</v>
      </c>
      <c r="AW262" s="13" t="s">
        <v>39</v>
      </c>
      <c r="AX262" s="13" t="s">
        <v>76</v>
      </c>
      <c r="AY262" s="275" t="s">
        <v>414</v>
      </c>
    </row>
    <row r="263" s="15" customFormat="1">
      <c r="B263" s="287"/>
      <c r="C263" s="288"/>
      <c r="D263" s="252" t="s">
        <v>428</v>
      </c>
      <c r="E263" s="289" t="s">
        <v>21</v>
      </c>
      <c r="F263" s="290" t="s">
        <v>235</v>
      </c>
      <c r="G263" s="288"/>
      <c r="H263" s="291">
        <v>1</v>
      </c>
      <c r="I263" s="292"/>
      <c r="J263" s="288"/>
      <c r="K263" s="288"/>
      <c r="L263" s="293"/>
      <c r="M263" s="294"/>
      <c r="N263" s="295"/>
      <c r="O263" s="295"/>
      <c r="P263" s="295"/>
      <c r="Q263" s="295"/>
      <c r="R263" s="295"/>
      <c r="S263" s="295"/>
      <c r="T263" s="296"/>
      <c r="AT263" s="297" t="s">
        <v>428</v>
      </c>
      <c r="AU263" s="297" t="s">
        <v>394</v>
      </c>
      <c r="AV263" s="15" t="s">
        <v>422</v>
      </c>
      <c r="AW263" s="15" t="s">
        <v>39</v>
      </c>
      <c r="AX263" s="15" t="s">
        <v>83</v>
      </c>
      <c r="AY263" s="297" t="s">
        <v>414</v>
      </c>
    </row>
    <row r="264" s="1" customFormat="1" ht="16.5" customHeight="1">
      <c r="B264" s="47"/>
      <c r="C264" s="240" t="s">
        <v>897</v>
      </c>
      <c r="D264" s="240" t="s">
        <v>418</v>
      </c>
      <c r="E264" s="241" t="s">
        <v>7593</v>
      </c>
      <c r="F264" s="242" t="s">
        <v>9727</v>
      </c>
      <c r="G264" s="243" t="s">
        <v>4084</v>
      </c>
      <c r="H264" s="244">
        <v>45</v>
      </c>
      <c r="I264" s="245"/>
      <c r="J264" s="246">
        <f>ROUND(I264*H264,2)</f>
        <v>0</v>
      </c>
      <c r="K264" s="242" t="s">
        <v>21</v>
      </c>
      <c r="L264" s="73"/>
      <c r="M264" s="247" t="s">
        <v>21</v>
      </c>
      <c r="N264" s="248" t="s">
        <v>47</v>
      </c>
      <c r="O264" s="48"/>
      <c r="P264" s="249">
        <f>O264*H264</f>
        <v>0</v>
      </c>
      <c r="Q264" s="249">
        <v>0</v>
      </c>
      <c r="R264" s="249">
        <f>Q264*H264</f>
        <v>0</v>
      </c>
      <c r="S264" s="249">
        <v>0</v>
      </c>
      <c r="T264" s="250">
        <f>S264*H264</f>
        <v>0</v>
      </c>
      <c r="AR264" s="25" t="s">
        <v>690</v>
      </c>
      <c r="AT264" s="25" t="s">
        <v>418</v>
      </c>
      <c r="AU264" s="25" t="s">
        <v>394</v>
      </c>
      <c r="AY264" s="25" t="s">
        <v>414</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690</v>
      </c>
      <c r="BM264" s="25" t="s">
        <v>9759</v>
      </c>
    </row>
    <row r="265" s="12" customFormat="1">
      <c r="B265" s="255"/>
      <c r="C265" s="256"/>
      <c r="D265" s="252" t="s">
        <v>428</v>
      </c>
      <c r="E265" s="257" t="s">
        <v>21</v>
      </c>
      <c r="F265" s="258" t="s">
        <v>9670</v>
      </c>
      <c r="G265" s="256"/>
      <c r="H265" s="257" t="s">
        <v>21</v>
      </c>
      <c r="I265" s="259"/>
      <c r="J265" s="256"/>
      <c r="K265" s="256"/>
      <c r="L265" s="260"/>
      <c r="M265" s="261"/>
      <c r="N265" s="262"/>
      <c r="O265" s="262"/>
      <c r="P265" s="262"/>
      <c r="Q265" s="262"/>
      <c r="R265" s="262"/>
      <c r="S265" s="262"/>
      <c r="T265" s="263"/>
      <c r="AT265" s="264" t="s">
        <v>428</v>
      </c>
      <c r="AU265" s="264" t="s">
        <v>394</v>
      </c>
      <c r="AV265" s="12" t="s">
        <v>83</v>
      </c>
      <c r="AW265" s="12" t="s">
        <v>39</v>
      </c>
      <c r="AX265" s="12" t="s">
        <v>76</v>
      </c>
      <c r="AY265" s="264" t="s">
        <v>414</v>
      </c>
    </row>
    <row r="266" s="13" customFormat="1">
      <c r="B266" s="265"/>
      <c r="C266" s="266"/>
      <c r="D266" s="252" t="s">
        <v>428</v>
      </c>
      <c r="E266" s="267" t="s">
        <v>21</v>
      </c>
      <c r="F266" s="268" t="s">
        <v>925</v>
      </c>
      <c r="G266" s="266"/>
      <c r="H266" s="269">
        <v>45</v>
      </c>
      <c r="I266" s="270"/>
      <c r="J266" s="266"/>
      <c r="K266" s="266"/>
      <c r="L266" s="271"/>
      <c r="M266" s="272"/>
      <c r="N266" s="273"/>
      <c r="O266" s="273"/>
      <c r="P266" s="273"/>
      <c r="Q266" s="273"/>
      <c r="R266" s="273"/>
      <c r="S266" s="273"/>
      <c r="T266" s="274"/>
      <c r="AT266" s="275" t="s">
        <v>428</v>
      </c>
      <c r="AU266" s="275" t="s">
        <v>394</v>
      </c>
      <c r="AV266" s="13" t="s">
        <v>86</v>
      </c>
      <c r="AW266" s="13" t="s">
        <v>39</v>
      </c>
      <c r="AX266" s="13" t="s">
        <v>83</v>
      </c>
      <c r="AY266" s="275" t="s">
        <v>414</v>
      </c>
    </row>
    <row r="267" s="1" customFormat="1" ht="16.5" customHeight="1">
      <c r="B267" s="47"/>
      <c r="C267" s="240" t="s">
        <v>912</v>
      </c>
      <c r="D267" s="240" t="s">
        <v>418</v>
      </c>
      <c r="E267" s="241" t="s">
        <v>7596</v>
      </c>
      <c r="F267" s="242" t="s">
        <v>9729</v>
      </c>
      <c r="G267" s="243" t="s">
        <v>4084</v>
      </c>
      <c r="H267" s="244">
        <v>706</v>
      </c>
      <c r="I267" s="245"/>
      <c r="J267" s="246">
        <f>ROUND(I267*H267,2)</f>
        <v>0</v>
      </c>
      <c r="K267" s="242" t="s">
        <v>21</v>
      </c>
      <c r="L267" s="73"/>
      <c r="M267" s="247" t="s">
        <v>21</v>
      </c>
      <c r="N267" s="248" t="s">
        <v>47</v>
      </c>
      <c r="O267" s="48"/>
      <c r="P267" s="249">
        <f>O267*H267</f>
        <v>0</v>
      </c>
      <c r="Q267" s="249">
        <v>0</v>
      </c>
      <c r="R267" s="249">
        <f>Q267*H267</f>
        <v>0</v>
      </c>
      <c r="S267" s="249">
        <v>0</v>
      </c>
      <c r="T267" s="250">
        <f>S267*H267</f>
        <v>0</v>
      </c>
      <c r="AR267" s="25" t="s">
        <v>690</v>
      </c>
      <c r="AT267" s="25" t="s">
        <v>418</v>
      </c>
      <c r="AU267" s="25" t="s">
        <v>394</v>
      </c>
      <c r="AY267" s="25" t="s">
        <v>414</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690</v>
      </c>
      <c r="BM267" s="25" t="s">
        <v>9760</v>
      </c>
    </row>
    <row r="268" s="12" customFormat="1">
      <c r="B268" s="255"/>
      <c r="C268" s="256"/>
      <c r="D268" s="252" t="s">
        <v>428</v>
      </c>
      <c r="E268" s="257" t="s">
        <v>21</v>
      </c>
      <c r="F268" s="258" t="s">
        <v>9670</v>
      </c>
      <c r="G268" s="256"/>
      <c r="H268" s="257" t="s">
        <v>21</v>
      </c>
      <c r="I268" s="259"/>
      <c r="J268" s="256"/>
      <c r="K268" s="256"/>
      <c r="L268" s="260"/>
      <c r="M268" s="261"/>
      <c r="N268" s="262"/>
      <c r="O268" s="262"/>
      <c r="P268" s="262"/>
      <c r="Q268" s="262"/>
      <c r="R268" s="262"/>
      <c r="S268" s="262"/>
      <c r="T268" s="263"/>
      <c r="AT268" s="264" t="s">
        <v>428</v>
      </c>
      <c r="AU268" s="264" t="s">
        <v>394</v>
      </c>
      <c r="AV268" s="12" t="s">
        <v>83</v>
      </c>
      <c r="AW268" s="12" t="s">
        <v>39</v>
      </c>
      <c r="AX268" s="12" t="s">
        <v>76</v>
      </c>
      <c r="AY268" s="264" t="s">
        <v>414</v>
      </c>
    </row>
    <row r="269" s="13" customFormat="1">
      <c r="B269" s="265"/>
      <c r="C269" s="266"/>
      <c r="D269" s="252" t="s">
        <v>428</v>
      </c>
      <c r="E269" s="267" t="s">
        <v>21</v>
      </c>
      <c r="F269" s="268" t="s">
        <v>8952</v>
      </c>
      <c r="G269" s="266"/>
      <c r="H269" s="269">
        <v>706</v>
      </c>
      <c r="I269" s="270"/>
      <c r="J269" s="266"/>
      <c r="K269" s="266"/>
      <c r="L269" s="271"/>
      <c r="M269" s="272"/>
      <c r="N269" s="273"/>
      <c r="O269" s="273"/>
      <c r="P269" s="273"/>
      <c r="Q269" s="273"/>
      <c r="R269" s="273"/>
      <c r="S269" s="273"/>
      <c r="T269" s="274"/>
      <c r="AT269" s="275" t="s">
        <v>428</v>
      </c>
      <c r="AU269" s="275" t="s">
        <v>394</v>
      </c>
      <c r="AV269" s="13" t="s">
        <v>86</v>
      </c>
      <c r="AW269" s="13" t="s">
        <v>39</v>
      </c>
      <c r="AX269" s="13" t="s">
        <v>76</v>
      </c>
      <c r="AY269" s="275" t="s">
        <v>414</v>
      </c>
    </row>
    <row r="270" s="15" customFormat="1">
      <c r="B270" s="287"/>
      <c r="C270" s="288"/>
      <c r="D270" s="252" t="s">
        <v>428</v>
      </c>
      <c r="E270" s="289" t="s">
        <v>21</v>
      </c>
      <c r="F270" s="290" t="s">
        <v>235</v>
      </c>
      <c r="G270" s="288"/>
      <c r="H270" s="291">
        <v>706</v>
      </c>
      <c r="I270" s="292"/>
      <c r="J270" s="288"/>
      <c r="K270" s="288"/>
      <c r="L270" s="293"/>
      <c r="M270" s="294"/>
      <c r="N270" s="295"/>
      <c r="O270" s="295"/>
      <c r="P270" s="295"/>
      <c r="Q270" s="295"/>
      <c r="R270" s="295"/>
      <c r="S270" s="295"/>
      <c r="T270" s="296"/>
      <c r="AT270" s="297" t="s">
        <v>428</v>
      </c>
      <c r="AU270" s="297" t="s">
        <v>394</v>
      </c>
      <c r="AV270" s="15" t="s">
        <v>422</v>
      </c>
      <c r="AW270" s="15" t="s">
        <v>39</v>
      </c>
      <c r="AX270" s="15" t="s">
        <v>83</v>
      </c>
      <c r="AY270" s="297" t="s">
        <v>414</v>
      </c>
    </row>
    <row r="271" s="1" customFormat="1" ht="16.5" customHeight="1">
      <c r="B271" s="47"/>
      <c r="C271" s="240" t="s">
        <v>915</v>
      </c>
      <c r="D271" s="240" t="s">
        <v>418</v>
      </c>
      <c r="E271" s="241" t="s">
        <v>7598</v>
      </c>
      <c r="F271" s="242" t="s">
        <v>9731</v>
      </c>
      <c r="G271" s="243" t="s">
        <v>4084</v>
      </c>
      <c r="H271" s="244">
        <v>692</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690</v>
      </c>
      <c r="AT271" s="25" t="s">
        <v>418</v>
      </c>
      <c r="AU271" s="25" t="s">
        <v>394</v>
      </c>
      <c r="AY271" s="25" t="s">
        <v>414</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690</v>
      </c>
      <c r="BM271" s="25" t="s">
        <v>9761</v>
      </c>
    </row>
    <row r="272" s="12" customFormat="1">
      <c r="B272" s="255"/>
      <c r="C272" s="256"/>
      <c r="D272" s="252" t="s">
        <v>428</v>
      </c>
      <c r="E272" s="257" t="s">
        <v>21</v>
      </c>
      <c r="F272" s="258" t="s">
        <v>9670</v>
      </c>
      <c r="G272" s="256"/>
      <c r="H272" s="257" t="s">
        <v>21</v>
      </c>
      <c r="I272" s="259"/>
      <c r="J272" s="256"/>
      <c r="K272" s="256"/>
      <c r="L272" s="260"/>
      <c r="M272" s="261"/>
      <c r="N272" s="262"/>
      <c r="O272" s="262"/>
      <c r="P272" s="262"/>
      <c r="Q272" s="262"/>
      <c r="R272" s="262"/>
      <c r="S272" s="262"/>
      <c r="T272" s="263"/>
      <c r="AT272" s="264" t="s">
        <v>428</v>
      </c>
      <c r="AU272" s="264" t="s">
        <v>394</v>
      </c>
      <c r="AV272" s="12" t="s">
        <v>83</v>
      </c>
      <c r="AW272" s="12" t="s">
        <v>39</v>
      </c>
      <c r="AX272" s="12" t="s">
        <v>76</v>
      </c>
      <c r="AY272" s="264" t="s">
        <v>414</v>
      </c>
    </row>
    <row r="273" s="13" customFormat="1">
      <c r="B273" s="265"/>
      <c r="C273" s="266"/>
      <c r="D273" s="252" t="s">
        <v>428</v>
      </c>
      <c r="E273" s="267" t="s">
        <v>21</v>
      </c>
      <c r="F273" s="268" t="s">
        <v>8906</v>
      </c>
      <c r="G273" s="266"/>
      <c r="H273" s="269">
        <v>692</v>
      </c>
      <c r="I273" s="270"/>
      <c r="J273" s="266"/>
      <c r="K273" s="266"/>
      <c r="L273" s="271"/>
      <c r="M273" s="272"/>
      <c r="N273" s="273"/>
      <c r="O273" s="273"/>
      <c r="P273" s="273"/>
      <c r="Q273" s="273"/>
      <c r="R273" s="273"/>
      <c r="S273" s="273"/>
      <c r="T273" s="274"/>
      <c r="AT273" s="275" t="s">
        <v>428</v>
      </c>
      <c r="AU273" s="275" t="s">
        <v>394</v>
      </c>
      <c r="AV273" s="13" t="s">
        <v>86</v>
      </c>
      <c r="AW273" s="13" t="s">
        <v>39</v>
      </c>
      <c r="AX273" s="13" t="s">
        <v>83</v>
      </c>
      <c r="AY273" s="275" t="s">
        <v>414</v>
      </c>
    </row>
    <row r="274" s="1" customFormat="1" ht="16.5" customHeight="1">
      <c r="B274" s="47"/>
      <c r="C274" s="240" t="s">
        <v>920</v>
      </c>
      <c r="D274" s="240" t="s">
        <v>418</v>
      </c>
      <c r="E274" s="241" t="s">
        <v>7601</v>
      </c>
      <c r="F274" s="242" t="s">
        <v>9733</v>
      </c>
      <c r="G274" s="243" t="s">
        <v>4084</v>
      </c>
      <c r="H274" s="244">
        <v>2</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690</v>
      </c>
      <c r="AT274" s="25" t="s">
        <v>418</v>
      </c>
      <c r="AU274" s="25" t="s">
        <v>394</v>
      </c>
      <c r="AY274" s="25" t="s">
        <v>414</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690</v>
      </c>
      <c r="BM274" s="25" t="s">
        <v>9762</v>
      </c>
    </row>
    <row r="275" s="12" customFormat="1">
      <c r="B275" s="255"/>
      <c r="C275" s="256"/>
      <c r="D275" s="252" t="s">
        <v>428</v>
      </c>
      <c r="E275" s="257" t="s">
        <v>21</v>
      </c>
      <c r="F275" s="258" t="s">
        <v>9670</v>
      </c>
      <c r="G275" s="256"/>
      <c r="H275" s="257" t="s">
        <v>21</v>
      </c>
      <c r="I275" s="259"/>
      <c r="J275" s="256"/>
      <c r="K275" s="256"/>
      <c r="L275" s="260"/>
      <c r="M275" s="261"/>
      <c r="N275" s="262"/>
      <c r="O275" s="262"/>
      <c r="P275" s="262"/>
      <c r="Q275" s="262"/>
      <c r="R275" s="262"/>
      <c r="S275" s="262"/>
      <c r="T275" s="263"/>
      <c r="AT275" s="264" t="s">
        <v>428</v>
      </c>
      <c r="AU275" s="264" t="s">
        <v>394</v>
      </c>
      <c r="AV275" s="12" t="s">
        <v>83</v>
      </c>
      <c r="AW275" s="12" t="s">
        <v>39</v>
      </c>
      <c r="AX275" s="12" t="s">
        <v>76</v>
      </c>
      <c r="AY275" s="264" t="s">
        <v>414</v>
      </c>
    </row>
    <row r="276" s="13" customFormat="1">
      <c r="B276" s="265"/>
      <c r="C276" s="266"/>
      <c r="D276" s="252" t="s">
        <v>428</v>
      </c>
      <c r="E276" s="267" t="s">
        <v>21</v>
      </c>
      <c r="F276" s="268" t="s">
        <v>86</v>
      </c>
      <c r="G276" s="266"/>
      <c r="H276" s="269">
        <v>2</v>
      </c>
      <c r="I276" s="270"/>
      <c r="J276" s="266"/>
      <c r="K276" s="266"/>
      <c r="L276" s="271"/>
      <c r="M276" s="272"/>
      <c r="N276" s="273"/>
      <c r="O276" s="273"/>
      <c r="P276" s="273"/>
      <c r="Q276" s="273"/>
      <c r="R276" s="273"/>
      <c r="S276" s="273"/>
      <c r="T276" s="274"/>
      <c r="AT276" s="275" t="s">
        <v>428</v>
      </c>
      <c r="AU276" s="275" t="s">
        <v>394</v>
      </c>
      <c r="AV276" s="13" t="s">
        <v>86</v>
      </c>
      <c r="AW276" s="13" t="s">
        <v>39</v>
      </c>
      <c r="AX276" s="13" t="s">
        <v>76</v>
      </c>
      <c r="AY276" s="275" t="s">
        <v>414</v>
      </c>
    </row>
    <row r="277" s="15" customFormat="1">
      <c r="B277" s="287"/>
      <c r="C277" s="288"/>
      <c r="D277" s="252" t="s">
        <v>428</v>
      </c>
      <c r="E277" s="289" t="s">
        <v>21</v>
      </c>
      <c r="F277" s="290" t="s">
        <v>235</v>
      </c>
      <c r="G277" s="288"/>
      <c r="H277" s="291">
        <v>2</v>
      </c>
      <c r="I277" s="292"/>
      <c r="J277" s="288"/>
      <c r="K277" s="288"/>
      <c r="L277" s="293"/>
      <c r="M277" s="294"/>
      <c r="N277" s="295"/>
      <c r="O277" s="295"/>
      <c r="P277" s="295"/>
      <c r="Q277" s="295"/>
      <c r="R277" s="295"/>
      <c r="S277" s="295"/>
      <c r="T277" s="296"/>
      <c r="AT277" s="297" t="s">
        <v>428</v>
      </c>
      <c r="AU277" s="297" t="s">
        <v>394</v>
      </c>
      <c r="AV277" s="15" t="s">
        <v>422</v>
      </c>
      <c r="AW277" s="15" t="s">
        <v>39</v>
      </c>
      <c r="AX277" s="15" t="s">
        <v>83</v>
      </c>
      <c r="AY277" s="297" t="s">
        <v>414</v>
      </c>
    </row>
    <row r="278" s="1" customFormat="1" ht="16.5" customHeight="1">
      <c r="B278" s="47"/>
      <c r="C278" s="240" t="s">
        <v>925</v>
      </c>
      <c r="D278" s="240" t="s">
        <v>418</v>
      </c>
      <c r="E278" s="241" t="s">
        <v>7604</v>
      </c>
      <c r="F278" s="242" t="s">
        <v>9735</v>
      </c>
      <c r="G278" s="243" t="s">
        <v>4084</v>
      </c>
      <c r="H278" s="244">
        <v>2</v>
      </c>
      <c r="I278" s="245"/>
      <c r="J278" s="246">
        <f>ROUND(I278*H278,2)</f>
        <v>0</v>
      </c>
      <c r="K278" s="242" t="s">
        <v>21</v>
      </c>
      <c r="L278" s="73"/>
      <c r="M278" s="247" t="s">
        <v>21</v>
      </c>
      <c r="N278" s="248" t="s">
        <v>47</v>
      </c>
      <c r="O278" s="48"/>
      <c r="P278" s="249">
        <f>O278*H278</f>
        <v>0</v>
      </c>
      <c r="Q278" s="249">
        <v>0</v>
      </c>
      <c r="R278" s="249">
        <f>Q278*H278</f>
        <v>0</v>
      </c>
      <c r="S278" s="249">
        <v>0</v>
      </c>
      <c r="T278" s="250">
        <f>S278*H278</f>
        <v>0</v>
      </c>
      <c r="AR278" s="25" t="s">
        <v>690</v>
      </c>
      <c r="AT278" s="25" t="s">
        <v>418</v>
      </c>
      <c r="AU278" s="25" t="s">
        <v>394</v>
      </c>
      <c r="AY278" s="25" t="s">
        <v>414</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690</v>
      </c>
      <c r="BM278" s="25" t="s">
        <v>9763</v>
      </c>
    </row>
    <row r="279" s="12" customFormat="1">
      <c r="B279" s="255"/>
      <c r="C279" s="256"/>
      <c r="D279" s="252" t="s">
        <v>428</v>
      </c>
      <c r="E279" s="257" t="s">
        <v>21</v>
      </c>
      <c r="F279" s="258" t="s">
        <v>9670</v>
      </c>
      <c r="G279" s="256"/>
      <c r="H279" s="257" t="s">
        <v>21</v>
      </c>
      <c r="I279" s="259"/>
      <c r="J279" s="256"/>
      <c r="K279" s="256"/>
      <c r="L279" s="260"/>
      <c r="M279" s="261"/>
      <c r="N279" s="262"/>
      <c r="O279" s="262"/>
      <c r="P279" s="262"/>
      <c r="Q279" s="262"/>
      <c r="R279" s="262"/>
      <c r="S279" s="262"/>
      <c r="T279" s="263"/>
      <c r="AT279" s="264" t="s">
        <v>428</v>
      </c>
      <c r="AU279" s="264" t="s">
        <v>394</v>
      </c>
      <c r="AV279" s="12" t="s">
        <v>83</v>
      </c>
      <c r="AW279" s="12" t="s">
        <v>39</v>
      </c>
      <c r="AX279" s="12" t="s">
        <v>76</v>
      </c>
      <c r="AY279" s="264" t="s">
        <v>414</v>
      </c>
    </row>
    <row r="280" s="13" customFormat="1">
      <c r="B280" s="265"/>
      <c r="C280" s="266"/>
      <c r="D280" s="252" t="s">
        <v>428</v>
      </c>
      <c r="E280" s="267" t="s">
        <v>21</v>
      </c>
      <c r="F280" s="268" t="s">
        <v>86</v>
      </c>
      <c r="G280" s="266"/>
      <c r="H280" s="269">
        <v>2</v>
      </c>
      <c r="I280" s="270"/>
      <c r="J280" s="266"/>
      <c r="K280" s="266"/>
      <c r="L280" s="271"/>
      <c r="M280" s="272"/>
      <c r="N280" s="273"/>
      <c r="O280" s="273"/>
      <c r="P280" s="273"/>
      <c r="Q280" s="273"/>
      <c r="R280" s="273"/>
      <c r="S280" s="273"/>
      <c r="T280" s="274"/>
      <c r="AT280" s="275" t="s">
        <v>428</v>
      </c>
      <c r="AU280" s="275" t="s">
        <v>394</v>
      </c>
      <c r="AV280" s="13" t="s">
        <v>86</v>
      </c>
      <c r="AW280" s="13" t="s">
        <v>39</v>
      </c>
      <c r="AX280" s="13" t="s">
        <v>83</v>
      </c>
      <c r="AY280" s="275" t="s">
        <v>414</v>
      </c>
    </row>
    <row r="281" s="1" customFormat="1" ht="16.5" customHeight="1">
      <c r="B281" s="47"/>
      <c r="C281" s="240" t="s">
        <v>956</v>
      </c>
      <c r="D281" s="240" t="s">
        <v>418</v>
      </c>
      <c r="E281" s="241" t="s">
        <v>9764</v>
      </c>
      <c r="F281" s="242" t="s">
        <v>9737</v>
      </c>
      <c r="G281" s="243" t="s">
        <v>4084</v>
      </c>
      <c r="H281" s="244">
        <v>14</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690</v>
      </c>
      <c r="AT281" s="25" t="s">
        <v>418</v>
      </c>
      <c r="AU281" s="25" t="s">
        <v>394</v>
      </c>
      <c r="AY281" s="25" t="s">
        <v>414</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690</v>
      </c>
      <c r="BM281" s="25" t="s">
        <v>9765</v>
      </c>
    </row>
    <row r="282" s="12" customFormat="1">
      <c r="B282" s="255"/>
      <c r="C282" s="256"/>
      <c r="D282" s="252" t="s">
        <v>428</v>
      </c>
      <c r="E282" s="257" t="s">
        <v>21</v>
      </c>
      <c r="F282" s="258" t="s">
        <v>9670</v>
      </c>
      <c r="G282" s="256"/>
      <c r="H282" s="257" t="s">
        <v>21</v>
      </c>
      <c r="I282" s="259"/>
      <c r="J282" s="256"/>
      <c r="K282" s="256"/>
      <c r="L282" s="260"/>
      <c r="M282" s="261"/>
      <c r="N282" s="262"/>
      <c r="O282" s="262"/>
      <c r="P282" s="262"/>
      <c r="Q282" s="262"/>
      <c r="R282" s="262"/>
      <c r="S282" s="262"/>
      <c r="T282" s="263"/>
      <c r="AT282" s="264" t="s">
        <v>428</v>
      </c>
      <c r="AU282" s="264" t="s">
        <v>394</v>
      </c>
      <c r="AV282" s="12" t="s">
        <v>83</v>
      </c>
      <c r="AW282" s="12" t="s">
        <v>39</v>
      </c>
      <c r="AX282" s="12" t="s">
        <v>76</v>
      </c>
      <c r="AY282" s="264" t="s">
        <v>414</v>
      </c>
    </row>
    <row r="283" s="13" customFormat="1">
      <c r="B283" s="265"/>
      <c r="C283" s="266"/>
      <c r="D283" s="252" t="s">
        <v>428</v>
      </c>
      <c r="E283" s="267" t="s">
        <v>21</v>
      </c>
      <c r="F283" s="268" t="s">
        <v>675</v>
      </c>
      <c r="G283" s="266"/>
      <c r="H283" s="269">
        <v>14</v>
      </c>
      <c r="I283" s="270"/>
      <c r="J283" s="266"/>
      <c r="K283" s="266"/>
      <c r="L283" s="271"/>
      <c r="M283" s="272"/>
      <c r="N283" s="273"/>
      <c r="O283" s="273"/>
      <c r="P283" s="273"/>
      <c r="Q283" s="273"/>
      <c r="R283" s="273"/>
      <c r="S283" s="273"/>
      <c r="T283" s="274"/>
      <c r="AT283" s="275" t="s">
        <v>428</v>
      </c>
      <c r="AU283" s="275" t="s">
        <v>394</v>
      </c>
      <c r="AV283" s="13" t="s">
        <v>86</v>
      </c>
      <c r="AW283" s="13" t="s">
        <v>39</v>
      </c>
      <c r="AX283" s="13" t="s">
        <v>76</v>
      </c>
      <c r="AY283" s="275" t="s">
        <v>414</v>
      </c>
    </row>
    <row r="284" s="15" customFormat="1">
      <c r="B284" s="287"/>
      <c r="C284" s="288"/>
      <c r="D284" s="252" t="s">
        <v>428</v>
      </c>
      <c r="E284" s="289" t="s">
        <v>21</v>
      </c>
      <c r="F284" s="290" t="s">
        <v>235</v>
      </c>
      <c r="G284" s="288"/>
      <c r="H284" s="291">
        <v>14</v>
      </c>
      <c r="I284" s="292"/>
      <c r="J284" s="288"/>
      <c r="K284" s="288"/>
      <c r="L284" s="293"/>
      <c r="M284" s="294"/>
      <c r="N284" s="295"/>
      <c r="O284" s="295"/>
      <c r="P284" s="295"/>
      <c r="Q284" s="295"/>
      <c r="R284" s="295"/>
      <c r="S284" s="295"/>
      <c r="T284" s="296"/>
      <c r="AT284" s="297" t="s">
        <v>428</v>
      </c>
      <c r="AU284" s="297" t="s">
        <v>394</v>
      </c>
      <c r="AV284" s="15" t="s">
        <v>422</v>
      </c>
      <c r="AW284" s="15" t="s">
        <v>39</v>
      </c>
      <c r="AX284" s="15" t="s">
        <v>83</v>
      </c>
      <c r="AY284" s="297" t="s">
        <v>414</v>
      </c>
    </row>
    <row r="285" s="1" customFormat="1" ht="16.5" customHeight="1">
      <c r="B285" s="47"/>
      <c r="C285" s="240" t="s">
        <v>961</v>
      </c>
      <c r="D285" s="240" t="s">
        <v>418</v>
      </c>
      <c r="E285" s="241" t="s">
        <v>7607</v>
      </c>
      <c r="F285" s="242" t="s">
        <v>9739</v>
      </c>
      <c r="G285" s="243" t="s">
        <v>4084</v>
      </c>
      <c r="H285" s="244">
        <v>1</v>
      </c>
      <c r="I285" s="245"/>
      <c r="J285" s="246">
        <f>ROUND(I285*H285,2)</f>
        <v>0</v>
      </c>
      <c r="K285" s="242" t="s">
        <v>21</v>
      </c>
      <c r="L285" s="73"/>
      <c r="M285" s="247" t="s">
        <v>21</v>
      </c>
      <c r="N285" s="248" t="s">
        <v>47</v>
      </c>
      <c r="O285" s="48"/>
      <c r="P285" s="249">
        <f>O285*H285</f>
        <v>0</v>
      </c>
      <c r="Q285" s="249">
        <v>0</v>
      </c>
      <c r="R285" s="249">
        <f>Q285*H285</f>
        <v>0</v>
      </c>
      <c r="S285" s="249">
        <v>0</v>
      </c>
      <c r="T285" s="250">
        <f>S285*H285</f>
        <v>0</v>
      </c>
      <c r="AR285" s="25" t="s">
        <v>690</v>
      </c>
      <c r="AT285" s="25" t="s">
        <v>418</v>
      </c>
      <c r="AU285" s="25" t="s">
        <v>394</v>
      </c>
      <c r="AY285" s="25" t="s">
        <v>414</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690</v>
      </c>
      <c r="BM285" s="25" t="s">
        <v>9766</v>
      </c>
    </row>
    <row r="286" s="12" customFormat="1">
      <c r="B286" s="255"/>
      <c r="C286" s="256"/>
      <c r="D286" s="252" t="s">
        <v>428</v>
      </c>
      <c r="E286" s="257" t="s">
        <v>21</v>
      </c>
      <c r="F286" s="258" t="s">
        <v>9670</v>
      </c>
      <c r="G286" s="256"/>
      <c r="H286" s="257" t="s">
        <v>21</v>
      </c>
      <c r="I286" s="259"/>
      <c r="J286" s="256"/>
      <c r="K286" s="256"/>
      <c r="L286" s="260"/>
      <c r="M286" s="261"/>
      <c r="N286" s="262"/>
      <c r="O286" s="262"/>
      <c r="P286" s="262"/>
      <c r="Q286" s="262"/>
      <c r="R286" s="262"/>
      <c r="S286" s="262"/>
      <c r="T286" s="263"/>
      <c r="AT286" s="264" t="s">
        <v>428</v>
      </c>
      <c r="AU286" s="264" t="s">
        <v>394</v>
      </c>
      <c r="AV286" s="12" t="s">
        <v>83</v>
      </c>
      <c r="AW286" s="12" t="s">
        <v>39</v>
      </c>
      <c r="AX286" s="12" t="s">
        <v>76</v>
      </c>
      <c r="AY286" s="264" t="s">
        <v>414</v>
      </c>
    </row>
    <row r="287" s="13" customFormat="1">
      <c r="B287" s="265"/>
      <c r="C287" s="266"/>
      <c r="D287" s="252" t="s">
        <v>428</v>
      </c>
      <c r="E287" s="267" t="s">
        <v>21</v>
      </c>
      <c r="F287" s="268" t="s">
        <v>83</v>
      </c>
      <c r="G287" s="266"/>
      <c r="H287" s="269">
        <v>1</v>
      </c>
      <c r="I287" s="270"/>
      <c r="J287" s="266"/>
      <c r="K287" s="266"/>
      <c r="L287" s="271"/>
      <c r="M287" s="272"/>
      <c r="N287" s="273"/>
      <c r="O287" s="273"/>
      <c r="P287" s="273"/>
      <c r="Q287" s="273"/>
      <c r="R287" s="273"/>
      <c r="S287" s="273"/>
      <c r="T287" s="274"/>
      <c r="AT287" s="275" t="s">
        <v>428</v>
      </c>
      <c r="AU287" s="275" t="s">
        <v>394</v>
      </c>
      <c r="AV287" s="13" t="s">
        <v>86</v>
      </c>
      <c r="AW287" s="13" t="s">
        <v>39</v>
      </c>
      <c r="AX287" s="13" t="s">
        <v>83</v>
      </c>
      <c r="AY287" s="275" t="s">
        <v>414</v>
      </c>
    </row>
    <row r="288" s="1" customFormat="1" ht="16.5" customHeight="1">
      <c r="B288" s="47"/>
      <c r="C288" s="240" t="s">
        <v>991</v>
      </c>
      <c r="D288" s="240" t="s">
        <v>418</v>
      </c>
      <c r="E288" s="241" t="s">
        <v>7634</v>
      </c>
      <c r="F288" s="242" t="s">
        <v>9741</v>
      </c>
      <c r="G288" s="243" t="s">
        <v>4084</v>
      </c>
      <c r="H288" s="244">
        <v>4</v>
      </c>
      <c r="I288" s="245"/>
      <c r="J288" s="246">
        <f>ROUND(I288*H288,2)</f>
        <v>0</v>
      </c>
      <c r="K288" s="242" t="s">
        <v>21</v>
      </c>
      <c r="L288" s="73"/>
      <c r="M288" s="247" t="s">
        <v>21</v>
      </c>
      <c r="N288" s="248" t="s">
        <v>47</v>
      </c>
      <c r="O288" s="48"/>
      <c r="P288" s="249">
        <f>O288*H288</f>
        <v>0</v>
      </c>
      <c r="Q288" s="249">
        <v>0</v>
      </c>
      <c r="R288" s="249">
        <f>Q288*H288</f>
        <v>0</v>
      </c>
      <c r="S288" s="249">
        <v>0</v>
      </c>
      <c r="T288" s="250">
        <f>S288*H288</f>
        <v>0</v>
      </c>
      <c r="AR288" s="25" t="s">
        <v>690</v>
      </c>
      <c r="AT288" s="25" t="s">
        <v>418</v>
      </c>
      <c r="AU288" s="25" t="s">
        <v>394</v>
      </c>
      <c r="AY288" s="25" t="s">
        <v>414</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690</v>
      </c>
      <c r="BM288" s="25" t="s">
        <v>9767</v>
      </c>
    </row>
    <row r="289" s="12" customFormat="1">
      <c r="B289" s="255"/>
      <c r="C289" s="256"/>
      <c r="D289" s="252" t="s">
        <v>428</v>
      </c>
      <c r="E289" s="257" t="s">
        <v>21</v>
      </c>
      <c r="F289" s="258" t="s">
        <v>9670</v>
      </c>
      <c r="G289" s="256"/>
      <c r="H289" s="257" t="s">
        <v>21</v>
      </c>
      <c r="I289" s="259"/>
      <c r="J289" s="256"/>
      <c r="K289" s="256"/>
      <c r="L289" s="260"/>
      <c r="M289" s="261"/>
      <c r="N289" s="262"/>
      <c r="O289" s="262"/>
      <c r="P289" s="262"/>
      <c r="Q289" s="262"/>
      <c r="R289" s="262"/>
      <c r="S289" s="262"/>
      <c r="T289" s="263"/>
      <c r="AT289" s="264" t="s">
        <v>428</v>
      </c>
      <c r="AU289" s="264" t="s">
        <v>394</v>
      </c>
      <c r="AV289" s="12" t="s">
        <v>83</v>
      </c>
      <c r="AW289" s="12" t="s">
        <v>39</v>
      </c>
      <c r="AX289" s="12" t="s">
        <v>76</v>
      </c>
      <c r="AY289" s="264" t="s">
        <v>414</v>
      </c>
    </row>
    <row r="290" s="13" customFormat="1">
      <c r="B290" s="265"/>
      <c r="C290" s="266"/>
      <c r="D290" s="252" t="s">
        <v>428</v>
      </c>
      <c r="E290" s="267" t="s">
        <v>21</v>
      </c>
      <c r="F290" s="268" t="s">
        <v>422</v>
      </c>
      <c r="G290" s="266"/>
      <c r="H290" s="269">
        <v>4</v>
      </c>
      <c r="I290" s="270"/>
      <c r="J290" s="266"/>
      <c r="K290" s="266"/>
      <c r="L290" s="271"/>
      <c r="M290" s="272"/>
      <c r="N290" s="273"/>
      <c r="O290" s="273"/>
      <c r="P290" s="273"/>
      <c r="Q290" s="273"/>
      <c r="R290" s="273"/>
      <c r="S290" s="273"/>
      <c r="T290" s="274"/>
      <c r="AT290" s="275" t="s">
        <v>428</v>
      </c>
      <c r="AU290" s="275" t="s">
        <v>394</v>
      </c>
      <c r="AV290" s="13" t="s">
        <v>86</v>
      </c>
      <c r="AW290" s="13" t="s">
        <v>39</v>
      </c>
      <c r="AX290" s="13" t="s">
        <v>76</v>
      </c>
      <c r="AY290" s="275" t="s">
        <v>414</v>
      </c>
    </row>
    <row r="291" s="15" customFormat="1">
      <c r="B291" s="287"/>
      <c r="C291" s="288"/>
      <c r="D291" s="252" t="s">
        <v>428</v>
      </c>
      <c r="E291" s="289" t="s">
        <v>21</v>
      </c>
      <c r="F291" s="290" t="s">
        <v>235</v>
      </c>
      <c r="G291" s="288"/>
      <c r="H291" s="291">
        <v>4</v>
      </c>
      <c r="I291" s="292"/>
      <c r="J291" s="288"/>
      <c r="K291" s="288"/>
      <c r="L291" s="293"/>
      <c r="M291" s="294"/>
      <c r="N291" s="295"/>
      <c r="O291" s="295"/>
      <c r="P291" s="295"/>
      <c r="Q291" s="295"/>
      <c r="R291" s="295"/>
      <c r="S291" s="295"/>
      <c r="T291" s="296"/>
      <c r="AT291" s="297" t="s">
        <v>428</v>
      </c>
      <c r="AU291" s="297" t="s">
        <v>394</v>
      </c>
      <c r="AV291" s="15" t="s">
        <v>422</v>
      </c>
      <c r="AW291" s="15" t="s">
        <v>39</v>
      </c>
      <c r="AX291" s="15" t="s">
        <v>83</v>
      </c>
      <c r="AY291" s="297" t="s">
        <v>414</v>
      </c>
    </row>
    <row r="292" s="1" customFormat="1" ht="16.5" customHeight="1">
      <c r="B292" s="47"/>
      <c r="C292" s="240" t="s">
        <v>995</v>
      </c>
      <c r="D292" s="240" t="s">
        <v>418</v>
      </c>
      <c r="E292" s="241" t="s">
        <v>7637</v>
      </c>
      <c r="F292" s="242" t="s">
        <v>9743</v>
      </c>
      <c r="G292" s="243" t="s">
        <v>4084</v>
      </c>
      <c r="H292" s="244">
        <v>1</v>
      </c>
      <c r="I292" s="245"/>
      <c r="J292" s="246">
        <f>ROUND(I292*H292,2)</f>
        <v>0</v>
      </c>
      <c r="K292" s="242" t="s">
        <v>21</v>
      </c>
      <c r="L292" s="73"/>
      <c r="M292" s="247" t="s">
        <v>21</v>
      </c>
      <c r="N292" s="248" t="s">
        <v>47</v>
      </c>
      <c r="O292" s="48"/>
      <c r="P292" s="249">
        <f>O292*H292</f>
        <v>0</v>
      </c>
      <c r="Q292" s="249">
        <v>0</v>
      </c>
      <c r="R292" s="249">
        <f>Q292*H292</f>
        <v>0</v>
      </c>
      <c r="S292" s="249">
        <v>0</v>
      </c>
      <c r="T292" s="250">
        <f>S292*H292</f>
        <v>0</v>
      </c>
      <c r="AR292" s="25" t="s">
        <v>690</v>
      </c>
      <c r="AT292" s="25" t="s">
        <v>418</v>
      </c>
      <c r="AU292" s="25" t="s">
        <v>394</v>
      </c>
      <c r="AY292" s="25" t="s">
        <v>414</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690</v>
      </c>
      <c r="BM292" s="25" t="s">
        <v>9768</v>
      </c>
    </row>
    <row r="293" s="12" customFormat="1">
      <c r="B293" s="255"/>
      <c r="C293" s="256"/>
      <c r="D293" s="252" t="s">
        <v>428</v>
      </c>
      <c r="E293" s="257" t="s">
        <v>21</v>
      </c>
      <c r="F293" s="258" t="s">
        <v>9670</v>
      </c>
      <c r="G293" s="256"/>
      <c r="H293" s="257" t="s">
        <v>21</v>
      </c>
      <c r="I293" s="259"/>
      <c r="J293" s="256"/>
      <c r="K293" s="256"/>
      <c r="L293" s="260"/>
      <c r="M293" s="261"/>
      <c r="N293" s="262"/>
      <c r="O293" s="262"/>
      <c r="P293" s="262"/>
      <c r="Q293" s="262"/>
      <c r="R293" s="262"/>
      <c r="S293" s="262"/>
      <c r="T293" s="263"/>
      <c r="AT293" s="264" t="s">
        <v>428</v>
      </c>
      <c r="AU293" s="264" t="s">
        <v>394</v>
      </c>
      <c r="AV293" s="12" t="s">
        <v>83</v>
      </c>
      <c r="AW293" s="12" t="s">
        <v>39</v>
      </c>
      <c r="AX293" s="12" t="s">
        <v>76</v>
      </c>
      <c r="AY293" s="264" t="s">
        <v>414</v>
      </c>
    </row>
    <row r="294" s="13" customFormat="1">
      <c r="B294" s="265"/>
      <c r="C294" s="266"/>
      <c r="D294" s="252" t="s">
        <v>428</v>
      </c>
      <c r="E294" s="267" t="s">
        <v>21</v>
      </c>
      <c r="F294" s="268" t="s">
        <v>83</v>
      </c>
      <c r="G294" s="266"/>
      <c r="H294" s="269">
        <v>1</v>
      </c>
      <c r="I294" s="270"/>
      <c r="J294" s="266"/>
      <c r="K294" s="266"/>
      <c r="L294" s="271"/>
      <c r="M294" s="272"/>
      <c r="N294" s="273"/>
      <c r="O294" s="273"/>
      <c r="P294" s="273"/>
      <c r="Q294" s="273"/>
      <c r="R294" s="273"/>
      <c r="S294" s="273"/>
      <c r="T294" s="274"/>
      <c r="AT294" s="275" t="s">
        <v>428</v>
      </c>
      <c r="AU294" s="275" t="s">
        <v>394</v>
      </c>
      <c r="AV294" s="13" t="s">
        <v>86</v>
      </c>
      <c r="AW294" s="13" t="s">
        <v>39</v>
      </c>
      <c r="AX294" s="13" t="s">
        <v>83</v>
      </c>
      <c r="AY294" s="275" t="s">
        <v>414</v>
      </c>
    </row>
    <row r="295" s="1" customFormat="1" ht="16.5" customHeight="1">
      <c r="B295" s="47"/>
      <c r="C295" s="240" t="s">
        <v>1003</v>
      </c>
      <c r="D295" s="240" t="s">
        <v>418</v>
      </c>
      <c r="E295" s="241" t="s">
        <v>7640</v>
      </c>
      <c r="F295" s="242" t="s">
        <v>9745</v>
      </c>
      <c r="G295" s="243" t="s">
        <v>4084</v>
      </c>
      <c r="H295" s="244">
        <v>1</v>
      </c>
      <c r="I295" s="245"/>
      <c r="J295" s="246">
        <f>ROUND(I295*H295,2)</f>
        <v>0</v>
      </c>
      <c r="K295" s="242" t="s">
        <v>21</v>
      </c>
      <c r="L295" s="73"/>
      <c r="M295" s="247" t="s">
        <v>21</v>
      </c>
      <c r="N295" s="248" t="s">
        <v>47</v>
      </c>
      <c r="O295" s="48"/>
      <c r="P295" s="249">
        <f>O295*H295</f>
        <v>0</v>
      </c>
      <c r="Q295" s="249">
        <v>0</v>
      </c>
      <c r="R295" s="249">
        <f>Q295*H295</f>
        <v>0</v>
      </c>
      <c r="S295" s="249">
        <v>0</v>
      </c>
      <c r="T295" s="250">
        <f>S295*H295</f>
        <v>0</v>
      </c>
      <c r="AR295" s="25" t="s">
        <v>690</v>
      </c>
      <c r="AT295" s="25" t="s">
        <v>418</v>
      </c>
      <c r="AU295" s="25" t="s">
        <v>394</v>
      </c>
      <c r="AY295" s="25" t="s">
        <v>414</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690</v>
      </c>
      <c r="BM295" s="25" t="s">
        <v>9769</v>
      </c>
    </row>
    <row r="296" s="12" customFormat="1">
      <c r="B296" s="255"/>
      <c r="C296" s="256"/>
      <c r="D296" s="252" t="s">
        <v>428</v>
      </c>
      <c r="E296" s="257" t="s">
        <v>21</v>
      </c>
      <c r="F296" s="258" t="s">
        <v>9670</v>
      </c>
      <c r="G296" s="256"/>
      <c r="H296" s="257" t="s">
        <v>21</v>
      </c>
      <c r="I296" s="259"/>
      <c r="J296" s="256"/>
      <c r="K296" s="256"/>
      <c r="L296" s="260"/>
      <c r="M296" s="261"/>
      <c r="N296" s="262"/>
      <c r="O296" s="262"/>
      <c r="P296" s="262"/>
      <c r="Q296" s="262"/>
      <c r="R296" s="262"/>
      <c r="S296" s="262"/>
      <c r="T296" s="263"/>
      <c r="AT296" s="264" t="s">
        <v>428</v>
      </c>
      <c r="AU296" s="264" t="s">
        <v>394</v>
      </c>
      <c r="AV296" s="12" t="s">
        <v>83</v>
      </c>
      <c r="AW296" s="12" t="s">
        <v>39</v>
      </c>
      <c r="AX296" s="12" t="s">
        <v>76</v>
      </c>
      <c r="AY296" s="264" t="s">
        <v>414</v>
      </c>
    </row>
    <row r="297" s="13" customFormat="1">
      <c r="B297" s="265"/>
      <c r="C297" s="266"/>
      <c r="D297" s="252" t="s">
        <v>428</v>
      </c>
      <c r="E297" s="267" t="s">
        <v>21</v>
      </c>
      <c r="F297" s="268" t="s">
        <v>83</v>
      </c>
      <c r="G297" s="266"/>
      <c r="H297" s="269">
        <v>1</v>
      </c>
      <c r="I297" s="270"/>
      <c r="J297" s="266"/>
      <c r="K297" s="266"/>
      <c r="L297" s="271"/>
      <c r="M297" s="272"/>
      <c r="N297" s="273"/>
      <c r="O297" s="273"/>
      <c r="P297" s="273"/>
      <c r="Q297" s="273"/>
      <c r="R297" s="273"/>
      <c r="S297" s="273"/>
      <c r="T297" s="274"/>
      <c r="AT297" s="275" t="s">
        <v>428</v>
      </c>
      <c r="AU297" s="275" t="s">
        <v>394</v>
      </c>
      <c r="AV297" s="13" t="s">
        <v>86</v>
      </c>
      <c r="AW297" s="13" t="s">
        <v>39</v>
      </c>
      <c r="AX297" s="13" t="s">
        <v>76</v>
      </c>
      <c r="AY297" s="275" t="s">
        <v>414</v>
      </c>
    </row>
    <row r="298" s="15" customFormat="1">
      <c r="B298" s="287"/>
      <c r="C298" s="288"/>
      <c r="D298" s="252" t="s">
        <v>428</v>
      </c>
      <c r="E298" s="289" t="s">
        <v>21</v>
      </c>
      <c r="F298" s="290" t="s">
        <v>235</v>
      </c>
      <c r="G298" s="288"/>
      <c r="H298" s="291">
        <v>1</v>
      </c>
      <c r="I298" s="292"/>
      <c r="J298" s="288"/>
      <c r="K298" s="288"/>
      <c r="L298" s="293"/>
      <c r="M298" s="294"/>
      <c r="N298" s="295"/>
      <c r="O298" s="295"/>
      <c r="P298" s="295"/>
      <c r="Q298" s="295"/>
      <c r="R298" s="295"/>
      <c r="S298" s="295"/>
      <c r="T298" s="296"/>
      <c r="AT298" s="297" t="s">
        <v>428</v>
      </c>
      <c r="AU298" s="297" t="s">
        <v>394</v>
      </c>
      <c r="AV298" s="15" t="s">
        <v>422</v>
      </c>
      <c r="AW298" s="15" t="s">
        <v>39</v>
      </c>
      <c r="AX298" s="15" t="s">
        <v>83</v>
      </c>
      <c r="AY298" s="297" t="s">
        <v>414</v>
      </c>
    </row>
    <row r="299" s="11" customFormat="1" ht="22.32" customHeight="1">
      <c r="B299" s="224"/>
      <c r="C299" s="225"/>
      <c r="D299" s="226" t="s">
        <v>75</v>
      </c>
      <c r="E299" s="238" t="s">
        <v>9770</v>
      </c>
      <c r="F299" s="238" t="s">
        <v>9771</v>
      </c>
      <c r="G299" s="225"/>
      <c r="H299" s="225"/>
      <c r="I299" s="228"/>
      <c r="J299" s="239">
        <f>BK299</f>
        <v>0</v>
      </c>
      <c r="K299" s="225"/>
      <c r="L299" s="230"/>
      <c r="M299" s="231"/>
      <c r="N299" s="232"/>
      <c r="O299" s="232"/>
      <c r="P299" s="233">
        <f>SUM(P300:P303)</f>
        <v>0</v>
      </c>
      <c r="Q299" s="232"/>
      <c r="R299" s="233">
        <f>SUM(R300:R303)</f>
        <v>0</v>
      </c>
      <c r="S299" s="232"/>
      <c r="T299" s="234">
        <f>SUM(T300:T303)</f>
        <v>0</v>
      </c>
      <c r="AR299" s="235" t="s">
        <v>86</v>
      </c>
      <c r="AT299" s="236" t="s">
        <v>75</v>
      </c>
      <c r="AU299" s="236" t="s">
        <v>86</v>
      </c>
      <c r="AY299" s="235" t="s">
        <v>414</v>
      </c>
      <c r="BK299" s="237">
        <f>SUM(BK300:BK303)</f>
        <v>0</v>
      </c>
    </row>
    <row r="300" s="1" customFormat="1" ht="25.5" customHeight="1">
      <c r="B300" s="47"/>
      <c r="C300" s="298" t="s">
        <v>1010</v>
      </c>
      <c r="D300" s="298" t="s">
        <v>841</v>
      </c>
      <c r="E300" s="299" t="s">
        <v>7075</v>
      </c>
      <c r="F300" s="300" t="s">
        <v>9772</v>
      </c>
      <c r="G300" s="301" t="s">
        <v>4084</v>
      </c>
      <c r="H300" s="302">
        <v>8</v>
      </c>
      <c r="I300" s="303"/>
      <c r="J300" s="304">
        <f>ROUND(I300*H300,2)</f>
        <v>0</v>
      </c>
      <c r="K300" s="300" t="s">
        <v>21</v>
      </c>
      <c r="L300" s="305"/>
      <c r="M300" s="306" t="s">
        <v>21</v>
      </c>
      <c r="N300" s="307" t="s">
        <v>47</v>
      </c>
      <c r="O300" s="48"/>
      <c r="P300" s="249">
        <f>O300*H300</f>
        <v>0</v>
      </c>
      <c r="Q300" s="249">
        <v>0</v>
      </c>
      <c r="R300" s="249">
        <f>Q300*H300</f>
        <v>0</v>
      </c>
      <c r="S300" s="249">
        <v>0</v>
      </c>
      <c r="T300" s="250">
        <f>S300*H300</f>
        <v>0</v>
      </c>
      <c r="AR300" s="25" t="s">
        <v>818</v>
      </c>
      <c r="AT300" s="25" t="s">
        <v>841</v>
      </c>
      <c r="AU300" s="25" t="s">
        <v>394</v>
      </c>
      <c r="AY300" s="25" t="s">
        <v>414</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690</v>
      </c>
      <c r="BM300" s="25" t="s">
        <v>9773</v>
      </c>
    </row>
    <row r="301" s="12" customFormat="1">
      <c r="B301" s="255"/>
      <c r="C301" s="256"/>
      <c r="D301" s="252" t="s">
        <v>428</v>
      </c>
      <c r="E301" s="257" t="s">
        <v>21</v>
      </c>
      <c r="F301" s="258" t="s">
        <v>9670</v>
      </c>
      <c r="G301" s="256"/>
      <c r="H301" s="257" t="s">
        <v>21</v>
      </c>
      <c r="I301" s="259"/>
      <c r="J301" s="256"/>
      <c r="K301" s="256"/>
      <c r="L301" s="260"/>
      <c r="M301" s="261"/>
      <c r="N301" s="262"/>
      <c r="O301" s="262"/>
      <c r="P301" s="262"/>
      <c r="Q301" s="262"/>
      <c r="R301" s="262"/>
      <c r="S301" s="262"/>
      <c r="T301" s="263"/>
      <c r="AT301" s="264" t="s">
        <v>428</v>
      </c>
      <c r="AU301" s="264" t="s">
        <v>394</v>
      </c>
      <c r="AV301" s="12" t="s">
        <v>83</v>
      </c>
      <c r="AW301" s="12" t="s">
        <v>39</v>
      </c>
      <c r="AX301" s="12" t="s">
        <v>76</v>
      </c>
      <c r="AY301" s="264" t="s">
        <v>414</v>
      </c>
    </row>
    <row r="302" s="13" customFormat="1">
      <c r="B302" s="265"/>
      <c r="C302" s="266"/>
      <c r="D302" s="252" t="s">
        <v>428</v>
      </c>
      <c r="E302" s="267" t="s">
        <v>21</v>
      </c>
      <c r="F302" s="268" t="s">
        <v>542</v>
      </c>
      <c r="G302" s="266"/>
      <c r="H302" s="269">
        <v>8</v>
      </c>
      <c r="I302" s="270"/>
      <c r="J302" s="266"/>
      <c r="K302" s="266"/>
      <c r="L302" s="271"/>
      <c r="M302" s="272"/>
      <c r="N302" s="273"/>
      <c r="O302" s="273"/>
      <c r="P302" s="273"/>
      <c r="Q302" s="273"/>
      <c r="R302" s="273"/>
      <c r="S302" s="273"/>
      <c r="T302" s="274"/>
      <c r="AT302" s="275" t="s">
        <v>428</v>
      </c>
      <c r="AU302" s="275" t="s">
        <v>394</v>
      </c>
      <c r="AV302" s="13" t="s">
        <v>86</v>
      </c>
      <c r="AW302" s="13" t="s">
        <v>39</v>
      </c>
      <c r="AX302" s="13" t="s">
        <v>76</v>
      </c>
      <c r="AY302" s="275" t="s">
        <v>414</v>
      </c>
    </row>
    <row r="303" s="15" customFormat="1">
      <c r="B303" s="287"/>
      <c r="C303" s="288"/>
      <c r="D303" s="252" t="s">
        <v>428</v>
      </c>
      <c r="E303" s="289" t="s">
        <v>21</v>
      </c>
      <c r="F303" s="290" t="s">
        <v>235</v>
      </c>
      <c r="G303" s="288"/>
      <c r="H303" s="291">
        <v>8</v>
      </c>
      <c r="I303" s="292"/>
      <c r="J303" s="288"/>
      <c r="K303" s="288"/>
      <c r="L303" s="293"/>
      <c r="M303" s="294"/>
      <c r="N303" s="295"/>
      <c r="O303" s="295"/>
      <c r="P303" s="295"/>
      <c r="Q303" s="295"/>
      <c r="R303" s="295"/>
      <c r="S303" s="295"/>
      <c r="T303" s="296"/>
      <c r="AT303" s="297" t="s">
        <v>428</v>
      </c>
      <c r="AU303" s="297" t="s">
        <v>394</v>
      </c>
      <c r="AV303" s="15" t="s">
        <v>422</v>
      </c>
      <c r="AW303" s="15" t="s">
        <v>39</v>
      </c>
      <c r="AX303" s="15" t="s">
        <v>83</v>
      </c>
      <c r="AY303" s="297" t="s">
        <v>414</v>
      </c>
    </row>
    <row r="304" s="11" customFormat="1" ht="22.32" customHeight="1">
      <c r="B304" s="224"/>
      <c r="C304" s="225"/>
      <c r="D304" s="226" t="s">
        <v>75</v>
      </c>
      <c r="E304" s="238" t="s">
        <v>9774</v>
      </c>
      <c r="F304" s="238" t="s">
        <v>9775</v>
      </c>
      <c r="G304" s="225"/>
      <c r="H304" s="225"/>
      <c r="I304" s="228"/>
      <c r="J304" s="239">
        <f>BK304</f>
        <v>0</v>
      </c>
      <c r="K304" s="225"/>
      <c r="L304" s="230"/>
      <c r="M304" s="231"/>
      <c r="N304" s="232"/>
      <c r="O304" s="232"/>
      <c r="P304" s="233">
        <f>SUM(P305:P311)</f>
        <v>0</v>
      </c>
      <c r="Q304" s="232"/>
      <c r="R304" s="233">
        <f>SUM(R305:R311)</f>
        <v>0</v>
      </c>
      <c r="S304" s="232"/>
      <c r="T304" s="234">
        <f>SUM(T305:T311)</f>
        <v>0</v>
      </c>
      <c r="AR304" s="235" t="s">
        <v>86</v>
      </c>
      <c r="AT304" s="236" t="s">
        <v>75</v>
      </c>
      <c r="AU304" s="236" t="s">
        <v>86</v>
      </c>
      <c r="AY304" s="235" t="s">
        <v>414</v>
      </c>
      <c r="BK304" s="237">
        <f>SUM(BK305:BK311)</f>
        <v>0</v>
      </c>
    </row>
    <row r="305" s="1" customFormat="1" ht="25.5" customHeight="1">
      <c r="B305" s="47"/>
      <c r="C305" s="240" t="s">
        <v>1016</v>
      </c>
      <c r="D305" s="240" t="s">
        <v>418</v>
      </c>
      <c r="E305" s="241" t="s">
        <v>7643</v>
      </c>
      <c r="F305" s="242" t="s">
        <v>9776</v>
      </c>
      <c r="G305" s="243" t="s">
        <v>4084</v>
      </c>
      <c r="H305" s="244">
        <v>8</v>
      </c>
      <c r="I305" s="245"/>
      <c r="J305" s="246">
        <f>ROUND(I305*H305,2)</f>
        <v>0</v>
      </c>
      <c r="K305" s="242" t="s">
        <v>21</v>
      </c>
      <c r="L305" s="73"/>
      <c r="M305" s="247" t="s">
        <v>21</v>
      </c>
      <c r="N305" s="248" t="s">
        <v>47</v>
      </c>
      <c r="O305" s="48"/>
      <c r="P305" s="249">
        <f>O305*H305</f>
        <v>0</v>
      </c>
      <c r="Q305" s="249">
        <v>0</v>
      </c>
      <c r="R305" s="249">
        <f>Q305*H305</f>
        <v>0</v>
      </c>
      <c r="S305" s="249">
        <v>0</v>
      </c>
      <c r="T305" s="250">
        <f>S305*H305</f>
        <v>0</v>
      </c>
      <c r="AR305" s="25" t="s">
        <v>690</v>
      </c>
      <c r="AT305" s="25" t="s">
        <v>418</v>
      </c>
      <c r="AU305" s="25" t="s">
        <v>394</v>
      </c>
      <c r="AY305" s="25" t="s">
        <v>414</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690</v>
      </c>
      <c r="BM305" s="25" t="s">
        <v>9777</v>
      </c>
    </row>
    <row r="306" s="12" customFormat="1">
      <c r="B306" s="255"/>
      <c r="C306" s="256"/>
      <c r="D306" s="252" t="s">
        <v>428</v>
      </c>
      <c r="E306" s="257" t="s">
        <v>21</v>
      </c>
      <c r="F306" s="258" t="s">
        <v>9670</v>
      </c>
      <c r="G306" s="256"/>
      <c r="H306" s="257" t="s">
        <v>21</v>
      </c>
      <c r="I306" s="259"/>
      <c r="J306" s="256"/>
      <c r="K306" s="256"/>
      <c r="L306" s="260"/>
      <c r="M306" s="261"/>
      <c r="N306" s="262"/>
      <c r="O306" s="262"/>
      <c r="P306" s="262"/>
      <c r="Q306" s="262"/>
      <c r="R306" s="262"/>
      <c r="S306" s="262"/>
      <c r="T306" s="263"/>
      <c r="AT306" s="264" t="s">
        <v>428</v>
      </c>
      <c r="AU306" s="264" t="s">
        <v>394</v>
      </c>
      <c r="AV306" s="12" t="s">
        <v>83</v>
      </c>
      <c r="AW306" s="12" t="s">
        <v>39</v>
      </c>
      <c r="AX306" s="12" t="s">
        <v>76</v>
      </c>
      <c r="AY306" s="264" t="s">
        <v>414</v>
      </c>
    </row>
    <row r="307" s="13" customFormat="1">
      <c r="B307" s="265"/>
      <c r="C307" s="266"/>
      <c r="D307" s="252" t="s">
        <v>428</v>
      </c>
      <c r="E307" s="267" t="s">
        <v>21</v>
      </c>
      <c r="F307" s="268" t="s">
        <v>542</v>
      </c>
      <c r="G307" s="266"/>
      <c r="H307" s="269">
        <v>8</v>
      </c>
      <c r="I307" s="270"/>
      <c r="J307" s="266"/>
      <c r="K307" s="266"/>
      <c r="L307" s="271"/>
      <c r="M307" s="272"/>
      <c r="N307" s="273"/>
      <c r="O307" s="273"/>
      <c r="P307" s="273"/>
      <c r="Q307" s="273"/>
      <c r="R307" s="273"/>
      <c r="S307" s="273"/>
      <c r="T307" s="274"/>
      <c r="AT307" s="275" t="s">
        <v>428</v>
      </c>
      <c r="AU307" s="275" t="s">
        <v>394</v>
      </c>
      <c r="AV307" s="13" t="s">
        <v>86</v>
      </c>
      <c r="AW307" s="13" t="s">
        <v>39</v>
      </c>
      <c r="AX307" s="13" t="s">
        <v>83</v>
      </c>
      <c r="AY307" s="275" t="s">
        <v>414</v>
      </c>
    </row>
    <row r="308" s="1" customFormat="1" ht="16.5" customHeight="1">
      <c r="B308" s="47"/>
      <c r="C308" s="240" t="s">
        <v>1024</v>
      </c>
      <c r="D308" s="240" t="s">
        <v>418</v>
      </c>
      <c r="E308" s="241" t="s">
        <v>7646</v>
      </c>
      <c r="F308" s="242" t="s">
        <v>9778</v>
      </c>
      <c r="G308" s="243" t="s">
        <v>4084</v>
      </c>
      <c r="H308" s="244">
        <v>1</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690</v>
      </c>
      <c r="AT308" s="25" t="s">
        <v>418</v>
      </c>
      <c r="AU308" s="25" t="s">
        <v>394</v>
      </c>
      <c r="AY308" s="25" t="s">
        <v>414</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690</v>
      </c>
      <c r="BM308" s="25" t="s">
        <v>9779</v>
      </c>
    </row>
    <row r="309" s="12" customFormat="1">
      <c r="B309" s="255"/>
      <c r="C309" s="256"/>
      <c r="D309" s="252" t="s">
        <v>428</v>
      </c>
      <c r="E309" s="257" t="s">
        <v>21</v>
      </c>
      <c r="F309" s="258" t="s">
        <v>9670</v>
      </c>
      <c r="G309" s="256"/>
      <c r="H309" s="257" t="s">
        <v>21</v>
      </c>
      <c r="I309" s="259"/>
      <c r="J309" s="256"/>
      <c r="K309" s="256"/>
      <c r="L309" s="260"/>
      <c r="M309" s="261"/>
      <c r="N309" s="262"/>
      <c r="O309" s="262"/>
      <c r="P309" s="262"/>
      <c r="Q309" s="262"/>
      <c r="R309" s="262"/>
      <c r="S309" s="262"/>
      <c r="T309" s="263"/>
      <c r="AT309" s="264" t="s">
        <v>428</v>
      </c>
      <c r="AU309" s="264" t="s">
        <v>394</v>
      </c>
      <c r="AV309" s="12" t="s">
        <v>83</v>
      </c>
      <c r="AW309" s="12" t="s">
        <v>39</v>
      </c>
      <c r="AX309" s="12" t="s">
        <v>76</v>
      </c>
      <c r="AY309" s="264" t="s">
        <v>414</v>
      </c>
    </row>
    <row r="310" s="13" customFormat="1">
      <c r="B310" s="265"/>
      <c r="C310" s="266"/>
      <c r="D310" s="252" t="s">
        <v>428</v>
      </c>
      <c r="E310" s="267" t="s">
        <v>21</v>
      </c>
      <c r="F310" s="268" t="s">
        <v>83</v>
      </c>
      <c r="G310" s="266"/>
      <c r="H310" s="269">
        <v>1</v>
      </c>
      <c r="I310" s="270"/>
      <c r="J310" s="266"/>
      <c r="K310" s="266"/>
      <c r="L310" s="271"/>
      <c r="M310" s="272"/>
      <c r="N310" s="273"/>
      <c r="O310" s="273"/>
      <c r="P310" s="273"/>
      <c r="Q310" s="273"/>
      <c r="R310" s="273"/>
      <c r="S310" s="273"/>
      <c r="T310" s="274"/>
      <c r="AT310" s="275" t="s">
        <v>428</v>
      </c>
      <c r="AU310" s="275" t="s">
        <v>394</v>
      </c>
      <c r="AV310" s="13" t="s">
        <v>86</v>
      </c>
      <c r="AW310" s="13" t="s">
        <v>39</v>
      </c>
      <c r="AX310" s="13" t="s">
        <v>76</v>
      </c>
      <c r="AY310" s="275" t="s">
        <v>414</v>
      </c>
    </row>
    <row r="311" s="15" customFormat="1">
      <c r="B311" s="287"/>
      <c r="C311" s="288"/>
      <c r="D311" s="252" t="s">
        <v>428</v>
      </c>
      <c r="E311" s="289" t="s">
        <v>21</v>
      </c>
      <c r="F311" s="290" t="s">
        <v>235</v>
      </c>
      <c r="G311" s="288"/>
      <c r="H311" s="291">
        <v>1</v>
      </c>
      <c r="I311" s="292"/>
      <c r="J311" s="288"/>
      <c r="K311" s="288"/>
      <c r="L311" s="293"/>
      <c r="M311" s="294"/>
      <c r="N311" s="295"/>
      <c r="O311" s="295"/>
      <c r="P311" s="295"/>
      <c r="Q311" s="295"/>
      <c r="R311" s="295"/>
      <c r="S311" s="295"/>
      <c r="T311" s="296"/>
      <c r="AT311" s="297" t="s">
        <v>428</v>
      </c>
      <c r="AU311" s="297" t="s">
        <v>394</v>
      </c>
      <c r="AV311" s="15" t="s">
        <v>422</v>
      </c>
      <c r="AW311" s="15" t="s">
        <v>39</v>
      </c>
      <c r="AX311" s="15" t="s">
        <v>83</v>
      </c>
      <c r="AY311" s="297" t="s">
        <v>414</v>
      </c>
    </row>
    <row r="312" s="11" customFormat="1" ht="22.32" customHeight="1">
      <c r="B312" s="224"/>
      <c r="C312" s="225"/>
      <c r="D312" s="226" t="s">
        <v>75</v>
      </c>
      <c r="E312" s="238" t="s">
        <v>9780</v>
      </c>
      <c r="F312" s="238" t="s">
        <v>9781</v>
      </c>
      <c r="G312" s="225"/>
      <c r="H312" s="225"/>
      <c r="I312" s="228"/>
      <c r="J312" s="239">
        <f>BK312</f>
        <v>0</v>
      </c>
      <c r="K312" s="225"/>
      <c r="L312" s="230"/>
      <c r="M312" s="231"/>
      <c r="N312" s="232"/>
      <c r="O312" s="232"/>
      <c r="P312" s="233">
        <f>SUM(P313:P315)</f>
        <v>0</v>
      </c>
      <c r="Q312" s="232"/>
      <c r="R312" s="233">
        <f>SUM(R313:R315)</f>
        <v>0</v>
      </c>
      <c r="S312" s="232"/>
      <c r="T312" s="234">
        <f>SUM(T313:T315)</f>
        <v>0</v>
      </c>
      <c r="AR312" s="235" t="s">
        <v>86</v>
      </c>
      <c r="AT312" s="236" t="s">
        <v>75</v>
      </c>
      <c r="AU312" s="236" t="s">
        <v>86</v>
      </c>
      <c r="AY312" s="235" t="s">
        <v>414</v>
      </c>
      <c r="BK312" s="237">
        <f>SUM(BK313:BK315)</f>
        <v>0</v>
      </c>
    </row>
    <row r="313" s="1" customFormat="1" ht="25.5" customHeight="1">
      <c r="B313" s="47"/>
      <c r="C313" s="298" t="s">
        <v>1028</v>
      </c>
      <c r="D313" s="298" t="s">
        <v>841</v>
      </c>
      <c r="E313" s="299" t="s">
        <v>7078</v>
      </c>
      <c r="F313" s="300" t="s">
        <v>9782</v>
      </c>
      <c r="G313" s="301" t="s">
        <v>4084</v>
      </c>
      <c r="H313" s="302">
        <v>1</v>
      </c>
      <c r="I313" s="303"/>
      <c r="J313" s="304">
        <f>ROUND(I313*H313,2)</f>
        <v>0</v>
      </c>
      <c r="K313" s="300" t="s">
        <v>21</v>
      </c>
      <c r="L313" s="305"/>
      <c r="M313" s="306" t="s">
        <v>21</v>
      </c>
      <c r="N313" s="307" t="s">
        <v>47</v>
      </c>
      <c r="O313" s="48"/>
      <c r="P313" s="249">
        <f>O313*H313</f>
        <v>0</v>
      </c>
      <c r="Q313" s="249">
        <v>0</v>
      </c>
      <c r="R313" s="249">
        <f>Q313*H313</f>
        <v>0</v>
      </c>
      <c r="S313" s="249">
        <v>0</v>
      </c>
      <c r="T313" s="250">
        <f>S313*H313</f>
        <v>0</v>
      </c>
      <c r="AR313" s="25" t="s">
        <v>818</v>
      </c>
      <c r="AT313" s="25" t="s">
        <v>841</v>
      </c>
      <c r="AU313" s="25" t="s">
        <v>394</v>
      </c>
      <c r="AY313" s="25" t="s">
        <v>414</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690</v>
      </c>
      <c r="BM313" s="25" t="s">
        <v>9783</v>
      </c>
    </row>
    <row r="314" s="12" customFormat="1">
      <c r="B314" s="255"/>
      <c r="C314" s="256"/>
      <c r="D314" s="252" t="s">
        <v>428</v>
      </c>
      <c r="E314" s="257" t="s">
        <v>21</v>
      </c>
      <c r="F314" s="258" t="s">
        <v>9670</v>
      </c>
      <c r="G314" s="256"/>
      <c r="H314" s="257" t="s">
        <v>21</v>
      </c>
      <c r="I314" s="259"/>
      <c r="J314" s="256"/>
      <c r="K314" s="256"/>
      <c r="L314" s="260"/>
      <c r="M314" s="261"/>
      <c r="N314" s="262"/>
      <c r="O314" s="262"/>
      <c r="P314" s="262"/>
      <c r="Q314" s="262"/>
      <c r="R314" s="262"/>
      <c r="S314" s="262"/>
      <c r="T314" s="263"/>
      <c r="AT314" s="264" t="s">
        <v>428</v>
      </c>
      <c r="AU314" s="264" t="s">
        <v>394</v>
      </c>
      <c r="AV314" s="12" t="s">
        <v>83</v>
      </c>
      <c r="AW314" s="12" t="s">
        <v>39</v>
      </c>
      <c r="AX314" s="12" t="s">
        <v>76</v>
      </c>
      <c r="AY314" s="264" t="s">
        <v>414</v>
      </c>
    </row>
    <row r="315" s="13" customFormat="1">
      <c r="B315" s="265"/>
      <c r="C315" s="266"/>
      <c r="D315" s="252" t="s">
        <v>428</v>
      </c>
      <c r="E315" s="267" t="s">
        <v>21</v>
      </c>
      <c r="F315" s="268" t="s">
        <v>83</v>
      </c>
      <c r="G315" s="266"/>
      <c r="H315" s="269">
        <v>1</v>
      </c>
      <c r="I315" s="270"/>
      <c r="J315" s="266"/>
      <c r="K315" s="266"/>
      <c r="L315" s="271"/>
      <c r="M315" s="272"/>
      <c r="N315" s="273"/>
      <c r="O315" s="273"/>
      <c r="P315" s="273"/>
      <c r="Q315" s="273"/>
      <c r="R315" s="273"/>
      <c r="S315" s="273"/>
      <c r="T315" s="274"/>
      <c r="AT315" s="275" t="s">
        <v>428</v>
      </c>
      <c r="AU315" s="275" t="s">
        <v>394</v>
      </c>
      <c r="AV315" s="13" t="s">
        <v>86</v>
      </c>
      <c r="AW315" s="13" t="s">
        <v>39</v>
      </c>
      <c r="AX315" s="13" t="s">
        <v>83</v>
      </c>
      <c r="AY315" s="275" t="s">
        <v>414</v>
      </c>
    </row>
    <row r="316" s="11" customFormat="1" ht="22.32" customHeight="1">
      <c r="B316" s="224"/>
      <c r="C316" s="225"/>
      <c r="D316" s="226" t="s">
        <v>75</v>
      </c>
      <c r="E316" s="238" t="s">
        <v>9784</v>
      </c>
      <c r="F316" s="238" t="s">
        <v>9785</v>
      </c>
      <c r="G316" s="225"/>
      <c r="H316" s="225"/>
      <c r="I316" s="228"/>
      <c r="J316" s="239">
        <f>BK316</f>
        <v>0</v>
      </c>
      <c r="K316" s="225"/>
      <c r="L316" s="230"/>
      <c r="M316" s="231"/>
      <c r="N316" s="232"/>
      <c r="O316" s="232"/>
      <c r="P316" s="233">
        <f>SUM(P317:P323)</f>
        <v>0</v>
      </c>
      <c r="Q316" s="232"/>
      <c r="R316" s="233">
        <f>SUM(R317:R323)</f>
        <v>0</v>
      </c>
      <c r="S316" s="232"/>
      <c r="T316" s="234">
        <f>SUM(T317:T323)</f>
        <v>0</v>
      </c>
      <c r="AR316" s="235" t="s">
        <v>86</v>
      </c>
      <c r="AT316" s="236" t="s">
        <v>75</v>
      </c>
      <c r="AU316" s="236" t="s">
        <v>86</v>
      </c>
      <c r="AY316" s="235" t="s">
        <v>414</v>
      </c>
      <c r="BK316" s="237">
        <f>SUM(BK317:BK323)</f>
        <v>0</v>
      </c>
    </row>
    <row r="317" s="1" customFormat="1" ht="25.5" customHeight="1">
      <c r="B317" s="47"/>
      <c r="C317" s="298" t="s">
        <v>1032</v>
      </c>
      <c r="D317" s="298" t="s">
        <v>841</v>
      </c>
      <c r="E317" s="299" t="s">
        <v>7081</v>
      </c>
      <c r="F317" s="300" t="s">
        <v>9786</v>
      </c>
      <c r="G317" s="301" t="s">
        <v>145</v>
      </c>
      <c r="H317" s="302">
        <v>5420</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818</v>
      </c>
      <c r="AT317" s="25" t="s">
        <v>841</v>
      </c>
      <c r="AU317" s="25" t="s">
        <v>394</v>
      </c>
      <c r="AY317" s="25" t="s">
        <v>414</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690</v>
      </c>
      <c r="BM317" s="25" t="s">
        <v>9787</v>
      </c>
    </row>
    <row r="318" s="12" customFormat="1">
      <c r="B318" s="255"/>
      <c r="C318" s="256"/>
      <c r="D318" s="252" t="s">
        <v>428</v>
      </c>
      <c r="E318" s="257" t="s">
        <v>21</v>
      </c>
      <c r="F318" s="258" t="s">
        <v>9670</v>
      </c>
      <c r="G318" s="256"/>
      <c r="H318" s="257" t="s">
        <v>21</v>
      </c>
      <c r="I318" s="259"/>
      <c r="J318" s="256"/>
      <c r="K318" s="256"/>
      <c r="L318" s="260"/>
      <c r="M318" s="261"/>
      <c r="N318" s="262"/>
      <c r="O318" s="262"/>
      <c r="P318" s="262"/>
      <c r="Q318" s="262"/>
      <c r="R318" s="262"/>
      <c r="S318" s="262"/>
      <c r="T318" s="263"/>
      <c r="AT318" s="264" t="s">
        <v>428</v>
      </c>
      <c r="AU318" s="264" t="s">
        <v>394</v>
      </c>
      <c r="AV318" s="12" t="s">
        <v>83</v>
      </c>
      <c r="AW318" s="12" t="s">
        <v>39</v>
      </c>
      <c r="AX318" s="12" t="s">
        <v>76</v>
      </c>
      <c r="AY318" s="264" t="s">
        <v>414</v>
      </c>
    </row>
    <row r="319" s="13" customFormat="1">
      <c r="B319" s="265"/>
      <c r="C319" s="266"/>
      <c r="D319" s="252" t="s">
        <v>428</v>
      </c>
      <c r="E319" s="267" t="s">
        <v>21</v>
      </c>
      <c r="F319" s="268" t="s">
        <v>9788</v>
      </c>
      <c r="G319" s="266"/>
      <c r="H319" s="269">
        <v>5420</v>
      </c>
      <c r="I319" s="270"/>
      <c r="J319" s="266"/>
      <c r="K319" s="266"/>
      <c r="L319" s="271"/>
      <c r="M319" s="272"/>
      <c r="N319" s="273"/>
      <c r="O319" s="273"/>
      <c r="P319" s="273"/>
      <c r="Q319" s="273"/>
      <c r="R319" s="273"/>
      <c r="S319" s="273"/>
      <c r="T319" s="274"/>
      <c r="AT319" s="275" t="s">
        <v>428</v>
      </c>
      <c r="AU319" s="275" t="s">
        <v>394</v>
      </c>
      <c r="AV319" s="13" t="s">
        <v>86</v>
      </c>
      <c r="AW319" s="13" t="s">
        <v>39</v>
      </c>
      <c r="AX319" s="13" t="s">
        <v>76</v>
      </c>
      <c r="AY319" s="275" t="s">
        <v>414</v>
      </c>
    </row>
    <row r="320" s="15" customFormat="1">
      <c r="B320" s="287"/>
      <c r="C320" s="288"/>
      <c r="D320" s="252" t="s">
        <v>428</v>
      </c>
      <c r="E320" s="289" t="s">
        <v>21</v>
      </c>
      <c r="F320" s="290" t="s">
        <v>235</v>
      </c>
      <c r="G320" s="288"/>
      <c r="H320" s="291">
        <v>5420</v>
      </c>
      <c r="I320" s="292"/>
      <c r="J320" s="288"/>
      <c r="K320" s="288"/>
      <c r="L320" s="293"/>
      <c r="M320" s="294"/>
      <c r="N320" s="295"/>
      <c r="O320" s="295"/>
      <c r="P320" s="295"/>
      <c r="Q320" s="295"/>
      <c r="R320" s="295"/>
      <c r="S320" s="295"/>
      <c r="T320" s="296"/>
      <c r="AT320" s="297" t="s">
        <v>428</v>
      </c>
      <c r="AU320" s="297" t="s">
        <v>394</v>
      </c>
      <c r="AV320" s="15" t="s">
        <v>422</v>
      </c>
      <c r="AW320" s="15" t="s">
        <v>39</v>
      </c>
      <c r="AX320" s="15" t="s">
        <v>83</v>
      </c>
      <c r="AY320" s="297" t="s">
        <v>414</v>
      </c>
    </row>
    <row r="321" s="1" customFormat="1" ht="25.5" customHeight="1">
      <c r="B321" s="47"/>
      <c r="C321" s="298" t="s">
        <v>1036</v>
      </c>
      <c r="D321" s="298" t="s">
        <v>841</v>
      </c>
      <c r="E321" s="299" t="s">
        <v>7084</v>
      </c>
      <c r="F321" s="300" t="s">
        <v>9676</v>
      </c>
      <c r="G321" s="301" t="s">
        <v>145</v>
      </c>
      <c r="H321" s="302">
        <v>25</v>
      </c>
      <c r="I321" s="303"/>
      <c r="J321" s="304">
        <f>ROUND(I321*H321,2)</f>
        <v>0</v>
      </c>
      <c r="K321" s="300" t="s">
        <v>21</v>
      </c>
      <c r="L321" s="305"/>
      <c r="M321" s="306" t="s">
        <v>21</v>
      </c>
      <c r="N321" s="307" t="s">
        <v>47</v>
      </c>
      <c r="O321" s="48"/>
      <c r="P321" s="249">
        <f>O321*H321</f>
        <v>0</v>
      </c>
      <c r="Q321" s="249">
        <v>0</v>
      </c>
      <c r="R321" s="249">
        <f>Q321*H321</f>
        <v>0</v>
      </c>
      <c r="S321" s="249">
        <v>0</v>
      </c>
      <c r="T321" s="250">
        <f>S321*H321</f>
        <v>0</v>
      </c>
      <c r="AR321" s="25" t="s">
        <v>818</v>
      </c>
      <c r="AT321" s="25" t="s">
        <v>841</v>
      </c>
      <c r="AU321" s="25" t="s">
        <v>394</v>
      </c>
      <c r="AY321" s="25" t="s">
        <v>414</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690</v>
      </c>
      <c r="BM321" s="25" t="s">
        <v>9789</v>
      </c>
    </row>
    <row r="322" s="12" customFormat="1">
      <c r="B322" s="255"/>
      <c r="C322" s="256"/>
      <c r="D322" s="252" t="s">
        <v>428</v>
      </c>
      <c r="E322" s="257" t="s">
        <v>21</v>
      </c>
      <c r="F322" s="258" t="s">
        <v>9670</v>
      </c>
      <c r="G322" s="256"/>
      <c r="H322" s="257" t="s">
        <v>21</v>
      </c>
      <c r="I322" s="259"/>
      <c r="J322" s="256"/>
      <c r="K322" s="256"/>
      <c r="L322" s="260"/>
      <c r="M322" s="261"/>
      <c r="N322" s="262"/>
      <c r="O322" s="262"/>
      <c r="P322" s="262"/>
      <c r="Q322" s="262"/>
      <c r="R322" s="262"/>
      <c r="S322" s="262"/>
      <c r="T322" s="263"/>
      <c r="AT322" s="264" t="s">
        <v>428</v>
      </c>
      <c r="AU322" s="264" t="s">
        <v>394</v>
      </c>
      <c r="AV322" s="12" t="s">
        <v>83</v>
      </c>
      <c r="AW322" s="12" t="s">
        <v>39</v>
      </c>
      <c r="AX322" s="12" t="s">
        <v>76</v>
      </c>
      <c r="AY322" s="264" t="s">
        <v>414</v>
      </c>
    </row>
    <row r="323" s="13" customFormat="1">
      <c r="B323" s="265"/>
      <c r="C323" s="266"/>
      <c r="D323" s="252" t="s">
        <v>428</v>
      </c>
      <c r="E323" s="267" t="s">
        <v>21</v>
      </c>
      <c r="F323" s="268" t="s">
        <v>9790</v>
      </c>
      <c r="G323" s="266"/>
      <c r="H323" s="269">
        <v>25</v>
      </c>
      <c r="I323" s="270"/>
      <c r="J323" s="266"/>
      <c r="K323" s="266"/>
      <c r="L323" s="271"/>
      <c r="M323" s="272"/>
      <c r="N323" s="273"/>
      <c r="O323" s="273"/>
      <c r="P323" s="273"/>
      <c r="Q323" s="273"/>
      <c r="R323" s="273"/>
      <c r="S323" s="273"/>
      <c r="T323" s="274"/>
      <c r="AT323" s="275" t="s">
        <v>428</v>
      </c>
      <c r="AU323" s="275" t="s">
        <v>394</v>
      </c>
      <c r="AV323" s="13" t="s">
        <v>86</v>
      </c>
      <c r="AW323" s="13" t="s">
        <v>39</v>
      </c>
      <c r="AX323" s="13" t="s">
        <v>83</v>
      </c>
      <c r="AY323" s="275" t="s">
        <v>414</v>
      </c>
    </row>
    <row r="324" s="11" customFormat="1" ht="22.32" customHeight="1">
      <c r="B324" s="224"/>
      <c r="C324" s="225"/>
      <c r="D324" s="226" t="s">
        <v>75</v>
      </c>
      <c r="E324" s="238" t="s">
        <v>9791</v>
      </c>
      <c r="F324" s="238" t="s">
        <v>9792</v>
      </c>
      <c r="G324" s="225"/>
      <c r="H324" s="225"/>
      <c r="I324" s="228"/>
      <c r="J324" s="239">
        <f>BK324</f>
        <v>0</v>
      </c>
      <c r="K324" s="225"/>
      <c r="L324" s="230"/>
      <c r="M324" s="231"/>
      <c r="N324" s="232"/>
      <c r="O324" s="232"/>
      <c r="P324" s="233">
        <f>SUM(P325:P338)</f>
        <v>0</v>
      </c>
      <c r="Q324" s="232"/>
      <c r="R324" s="233">
        <f>SUM(R325:R338)</f>
        <v>0</v>
      </c>
      <c r="S324" s="232"/>
      <c r="T324" s="234">
        <f>SUM(T325:T338)</f>
        <v>0</v>
      </c>
      <c r="AR324" s="235" t="s">
        <v>86</v>
      </c>
      <c r="AT324" s="236" t="s">
        <v>75</v>
      </c>
      <c r="AU324" s="236" t="s">
        <v>86</v>
      </c>
      <c r="AY324" s="235" t="s">
        <v>414</v>
      </c>
      <c r="BK324" s="237">
        <f>SUM(BK325:BK338)</f>
        <v>0</v>
      </c>
    </row>
    <row r="325" s="1" customFormat="1" ht="16.5" customHeight="1">
      <c r="B325" s="47"/>
      <c r="C325" s="240" t="s">
        <v>1056</v>
      </c>
      <c r="D325" s="240" t="s">
        <v>418</v>
      </c>
      <c r="E325" s="241" t="s">
        <v>7657</v>
      </c>
      <c r="F325" s="242" t="s">
        <v>9793</v>
      </c>
      <c r="G325" s="243" t="s">
        <v>145</v>
      </c>
      <c r="H325" s="244">
        <v>5420</v>
      </c>
      <c r="I325" s="245"/>
      <c r="J325" s="246">
        <f>ROUND(I325*H325,2)</f>
        <v>0</v>
      </c>
      <c r="K325" s="242" t="s">
        <v>21</v>
      </c>
      <c r="L325" s="73"/>
      <c r="M325" s="247" t="s">
        <v>21</v>
      </c>
      <c r="N325" s="248" t="s">
        <v>47</v>
      </c>
      <c r="O325" s="48"/>
      <c r="P325" s="249">
        <f>O325*H325</f>
        <v>0</v>
      </c>
      <c r="Q325" s="249">
        <v>0</v>
      </c>
      <c r="R325" s="249">
        <f>Q325*H325</f>
        <v>0</v>
      </c>
      <c r="S325" s="249">
        <v>0</v>
      </c>
      <c r="T325" s="250">
        <f>S325*H325</f>
        <v>0</v>
      </c>
      <c r="AR325" s="25" t="s">
        <v>690</v>
      </c>
      <c r="AT325" s="25" t="s">
        <v>418</v>
      </c>
      <c r="AU325" s="25" t="s">
        <v>394</v>
      </c>
      <c r="AY325" s="25" t="s">
        <v>414</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690</v>
      </c>
      <c r="BM325" s="25" t="s">
        <v>9794</v>
      </c>
    </row>
    <row r="326" s="12" customFormat="1">
      <c r="B326" s="255"/>
      <c r="C326" s="256"/>
      <c r="D326" s="252" t="s">
        <v>428</v>
      </c>
      <c r="E326" s="257" t="s">
        <v>21</v>
      </c>
      <c r="F326" s="258" t="s">
        <v>9670</v>
      </c>
      <c r="G326" s="256"/>
      <c r="H326" s="257" t="s">
        <v>21</v>
      </c>
      <c r="I326" s="259"/>
      <c r="J326" s="256"/>
      <c r="K326" s="256"/>
      <c r="L326" s="260"/>
      <c r="M326" s="261"/>
      <c r="N326" s="262"/>
      <c r="O326" s="262"/>
      <c r="P326" s="262"/>
      <c r="Q326" s="262"/>
      <c r="R326" s="262"/>
      <c r="S326" s="262"/>
      <c r="T326" s="263"/>
      <c r="AT326" s="264" t="s">
        <v>428</v>
      </c>
      <c r="AU326" s="264" t="s">
        <v>394</v>
      </c>
      <c r="AV326" s="12" t="s">
        <v>83</v>
      </c>
      <c r="AW326" s="12" t="s">
        <v>39</v>
      </c>
      <c r="AX326" s="12" t="s">
        <v>76</v>
      </c>
      <c r="AY326" s="264" t="s">
        <v>414</v>
      </c>
    </row>
    <row r="327" s="13" customFormat="1">
      <c r="B327" s="265"/>
      <c r="C327" s="266"/>
      <c r="D327" s="252" t="s">
        <v>428</v>
      </c>
      <c r="E327" s="267" t="s">
        <v>21</v>
      </c>
      <c r="F327" s="268" t="s">
        <v>9795</v>
      </c>
      <c r="G327" s="266"/>
      <c r="H327" s="269">
        <v>5420</v>
      </c>
      <c r="I327" s="270"/>
      <c r="J327" s="266"/>
      <c r="K327" s="266"/>
      <c r="L327" s="271"/>
      <c r="M327" s="272"/>
      <c r="N327" s="273"/>
      <c r="O327" s="273"/>
      <c r="P327" s="273"/>
      <c r="Q327" s="273"/>
      <c r="R327" s="273"/>
      <c r="S327" s="273"/>
      <c r="T327" s="274"/>
      <c r="AT327" s="275" t="s">
        <v>428</v>
      </c>
      <c r="AU327" s="275" t="s">
        <v>394</v>
      </c>
      <c r="AV327" s="13" t="s">
        <v>86</v>
      </c>
      <c r="AW327" s="13" t="s">
        <v>39</v>
      </c>
      <c r="AX327" s="13" t="s">
        <v>83</v>
      </c>
      <c r="AY327" s="275" t="s">
        <v>414</v>
      </c>
    </row>
    <row r="328" s="1" customFormat="1" ht="25.5" customHeight="1">
      <c r="B328" s="47"/>
      <c r="C328" s="240" t="s">
        <v>340</v>
      </c>
      <c r="D328" s="240" t="s">
        <v>418</v>
      </c>
      <c r="E328" s="241" t="s">
        <v>7660</v>
      </c>
      <c r="F328" s="242" t="s">
        <v>9690</v>
      </c>
      <c r="G328" s="243" t="s">
        <v>145</v>
      </c>
      <c r="H328" s="244">
        <v>25</v>
      </c>
      <c r="I328" s="245"/>
      <c r="J328" s="246">
        <f>ROUND(I328*H328,2)</f>
        <v>0</v>
      </c>
      <c r="K328" s="242" t="s">
        <v>21</v>
      </c>
      <c r="L328" s="73"/>
      <c r="M328" s="247" t="s">
        <v>21</v>
      </c>
      <c r="N328" s="248" t="s">
        <v>47</v>
      </c>
      <c r="O328" s="48"/>
      <c r="P328" s="249">
        <f>O328*H328</f>
        <v>0</v>
      </c>
      <c r="Q328" s="249">
        <v>0</v>
      </c>
      <c r="R328" s="249">
        <f>Q328*H328</f>
        <v>0</v>
      </c>
      <c r="S328" s="249">
        <v>0</v>
      </c>
      <c r="T328" s="250">
        <f>S328*H328</f>
        <v>0</v>
      </c>
      <c r="AR328" s="25" t="s">
        <v>690</v>
      </c>
      <c r="AT328" s="25" t="s">
        <v>418</v>
      </c>
      <c r="AU328" s="25" t="s">
        <v>394</v>
      </c>
      <c r="AY328" s="25" t="s">
        <v>414</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690</v>
      </c>
      <c r="BM328" s="25" t="s">
        <v>9796</v>
      </c>
    </row>
    <row r="329" s="12" customFormat="1">
      <c r="B329" s="255"/>
      <c r="C329" s="256"/>
      <c r="D329" s="252" t="s">
        <v>428</v>
      </c>
      <c r="E329" s="257" t="s">
        <v>21</v>
      </c>
      <c r="F329" s="258" t="s">
        <v>9670</v>
      </c>
      <c r="G329" s="256"/>
      <c r="H329" s="257" t="s">
        <v>21</v>
      </c>
      <c r="I329" s="259"/>
      <c r="J329" s="256"/>
      <c r="K329" s="256"/>
      <c r="L329" s="260"/>
      <c r="M329" s="261"/>
      <c r="N329" s="262"/>
      <c r="O329" s="262"/>
      <c r="P329" s="262"/>
      <c r="Q329" s="262"/>
      <c r="R329" s="262"/>
      <c r="S329" s="262"/>
      <c r="T329" s="263"/>
      <c r="AT329" s="264" t="s">
        <v>428</v>
      </c>
      <c r="AU329" s="264" t="s">
        <v>394</v>
      </c>
      <c r="AV329" s="12" t="s">
        <v>83</v>
      </c>
      <c r="AW329" s="12" t="s">
        <v>39</v>
      </c>
      <c r="AX329" s="12" t="s">
        <v>76</v>
      </c>
      <c r="AY329" s="264" t="s">
        <v>414</v>
      </c>
    </row>
    <row r="330" s="13" customFormat="1">
      <c r="B330" s="265"/>
      <c r="C330" s="266"/>
      <c r="D330" s="252" t="s">
        <v>428</v>
      </c>
      <c r="E330" s="267" t="s">
        <v>21</v>
      </c>
      <c r="F330" s="268" t="s">
        <v>751</v>
      </c>
      <c r="G330" s="266"/>
      <c r="H330" s="269">
        <v>25</v>
      </c>
      <c r="I330" s="270"/>
      <c r="J330" s="266"/>
      <c r="K330" s="266"/>
      <c r="L330" s="271"/>
      <c r="M330" s="272"/>
      <c r="N330" s="273"/>
      <c r="O330" s="273"/>
      <c r="P330" s="273"/>
      <c r="Q330" s="273"/>
      <c r="R330" s="273"/>
      <c r="S330" s="273"/>
      <c r="T330" s="274"/>
      <c r="AT330" s="275" t="s">
        <v>428</v>
      </c>
      <c r="AU330" s="275" t="s">
        <v>394</v>
      </c>
      <c r="AV330" s="13" t="s">
        <v>86</v>
      </c>
      <c r="AW330" s="13" t="s">
        <v>39</v>
      </c>
      <c r="AX330" s="13" t="s">
        <v>76</v>
      </c>
      <c r="AY330" s="275" t="s">
        <v>414</v>
      </c>
    </row>
    <row r="331" s="15" customFormat="1">
      <c r="B331" s="287"/>
      <c r="C331" s="288"/>
      <c r="D331" s="252" t="s">
        <v>428</v>
      </c>
      <c r="E331" s="289" t="s">
        <v>21</v>
      </c>
      <c r="F331" s="290" t="s">
        <v>235</v>
      </c>
      <c r="G331" s="288"/>
      <c r="H331" s="291">
        <v>25</v>
      </c>
      <c r="I331" s="292"/>
      <c r="J331" s="288"/>
      <c r="K331" s="288"/>
      <c r="L331" s="293"/>
      <c r="M331" s="294"/>
      <c r="N331" s="295"/>
      <c r="O331" s="295"/>
      <c r="P331" s="295"/>
      <c r="Q331" s="295"/>
      <c r="R331" s="295"/>
      <c r="S331" s="295"/>
      <c r="T331" s="296"/>
      <c r="AT331" s="297" t="s">
        <v>428</v>
      </c>
      <c r="AU331" s="297" t="s">
        <v>394</v>
      </c>
      <c r="AV331" s="15" t="s">
        <v>422</v>
      </c>
      <c r="AW331" s="15" t="s">
        <v>39</v>
      </c>
      <c r="AX331" s="15" t="s">
        <v>83</v>
      </c>
      <c r="AY331" s="297" t="s">
        <v>414</v>
      </c>
    </row>
    <row r="332" s="1" customFormat="1" ht="16.5" customHeight="1">
      <c r="B332" s="47"/>
      <c r="C332" s="240" t="s">
        <v>1067</v>
      </c>
      <c r="D332" s="240" t="s">
        <v>418</v>
      </c>
      <c r="E332" s="241" t="s">
        <v>7663</v>
      </c>
      <c r="F332" s="242" t="s">
        <v>9695</v>
      </c>
      <c r="G332" s="243" t="s">
        <v>4084</v>
      </c>
      <c r="H332" s="244">
        <v>16</v>
      </c>
      <c r="I332" s="245"/>
      <c r="J332" s="246">
        <f>ROUND(I332*H332,2)</f>
        <v>0</v>
      </c>
      <c r="K332" s="242" t="s">
        <v>21</v>
      </c>
      <c r="L332" s="73"/>
      <c r="M332" s="247" t="s">
        <v>21</v>
      </c>
      <c r="N332" s="248" t="s">
        <v>47</v>
      </c>
      <c r="O332" s="48"/>
      <c r="P332" s="249">
        <f>O332*H332</f>
        <v>0</v>
      </c>
      <c r="Q332" s="249">
        <v>0</v>
      </c>
      <c r="R332" s="249">
        <f>Q332*H332</f>
        <v>0</v>
      </c>
      <c r="S332" s="249">
        <v>0</v>
      </c>
      <c r="T332" s="250">
        <f>S332*H332</f>
        <v>0</v>
      </c>
      <c r="AR332" s="25" t="s">
        <v>690</v>
      </c>
      <c r="AT332" s="25" t="s">
        <v>418</v>
      </c>
      <c r="AU332" s="25" t="s">
        <v>394</v>
      </c>
      <c r="AY332" s="25" t="s">
        <v>414</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690</v>
      </c>
      <c r="BM332" s="25" t="s">
        <v>9797</v>
      </c>
    </row>
    <row r="333" s="12" customFormat="1">
      <c r="B333" s="255"/>
      <c r="C333" s="256"/>
      <c r="D333" s="252" t="s">
        <v>428</v>
      </c>
      <c r="E333" s="257" t="s">
        <v>21</v>
      </c>
      <c r="F333" s="258" t="s">
        <v>9670</v>
      </c>
      <c r="G333" s="256"/>
      <c r="H333" s="257" t="s">
        <v>21</v>
      </c>
      <c r="I333" s="259"/>
      <c r="J333" s="256"/>
      <c r="K333" s="256"/>
      <c r="L333" s="260"/>
      <c r="M333" s="261"/>
      <c r="N333" s="262"/>
      <c r="O333" s="262"/>
      <c r="P333" s="262"/>
      <c r="Q333" s="262"/>
      <c r="R333" s="262"/>
      <c r="S333" s="262"/>
      <c r="T333" s="263"/>
      <c r="AT333" s="264" t="s">
        <v>428</v>
      </c>
      <c r="AU333" s="264" t="s">
        <v>394</v>
      </c>
      <c r="AV333" s="12" t="s">
        <v>83</v>
      </c>
      <c r="AW333" s="12" t="s">
        <v>39</v>
      </c>
      <c r="AX333" s="12" t="s">
        <v>76</v>
      </c>
      <c r="AY333" s="264" t="s">
        <v>414</v>
      </c>
    </row>
    <row r="334" s="13" customFormat="1">
      <c r="B334" s="265"/>
      <c r="C334" s="266"/>
      <c r="D334" s="252" t="s">
        <v>428</v>
      </c>
      <c r="E334" s="267" t="s">
        <v>21</v>
      </c>
      <c r="F334" s="268" t="s">
        <v>690</v>
      </c>
      <c r="G334" s="266"/>
      <c r="H334" s="269">
        <v>16</v>
      </c>
      <c r="I334" s="270"/>
      <c r="J334" s="266"/>
      <c r="K334" s="266"/>
      <c r="L334" s="271"/>
      <c r="M334" s="272"/>
      <c r="N334" s="273"/>
      <c r="O334" s="273"/>
      <c r="P334" s="273"/>
      <c r="Q334" s="273"/>
      <c r="R334" s="273"/>
      <c r="S334" s="273"/>
      <c r="T334" s="274"/>
      <c r="AT334" s="275" t="s">
        <v>428</v>
      </c>
      <c r="AU334" s="275" t="s">
        <v>394</v>
      </c>
      <c r="AV334" s="13" t="s">
        <v>86</v>
      </c>
      <c r="AW334" s="13" t="s">
        <v>39</v>
      </c>
      <c r="AX334" s="13" t="s">
        <v>83</v>
      </c>
      <c r="AY334" s="275" t="s">
        <v>414</v>
      </c>
    </row>
    <row r="335" s="1" customFormat="1" ht="16.5" customHeight="1">
      <c r="B335" s="47"/>
      <c r="C335" s="240" t="s">
        <v>1078</v>
      </c>
      <c r="D335" s="240" t="s">
        <v>418</v>
      </c>
      <c r="E335" s="241" t="s">
        <v>7682</v>
      </c>
      <c r="F335" s="242" t="s">
        <v>9697</v>
      </c>
      <c r="G335" s="243" t="s">
        <v>4084</v>
      </c>
      <c r="H335" s="244">
        <v>2</v>
      </c>
      <c r="I335" s="245"/>
      <c r="J335" s="246">
        <f>ROUND(I335*H335,2)</f>
        <v>0</v>
      </c>
      <c r="K335" s="242" t="s">
        <v>21</v>
      </c>
      <c r="L335" s="73"/>
      <c r="M335" s="247" t="s">
        <v>21</v>
      </c>
      <c r="N335" s="248" t="s">
        <v>47</v>
      </c>
      <c r="O335" s="48"/>
      <c r="P335" s="249">
        <f>O335*H335</f>
        <v>0</v>
      </c>
      <c r="Q335" s="249">
        <v>0</v>
      </c>
      <c r="R335" s="249">
        <f>Q335*H335</f>
        <v>0</v>
      </c>
      <c r="S335" s="249">
        <v>0</v>
      </c>
      <c r="T335" s="250">
        <f>S335*H335</f>
        <v>0</v>
      </c>
      <c r="AR335" s="25" t="s">
        <v>690</v>
      </c>
      <c r="AT335" s="25" t="s">
        <v>418</v>
      </c>
      <c r="AU335" s="25" t="s">
        <v>394</v>
      </c>
      <c r="AY335" s="25" t="s">
        <v>414</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690</v>
      </c>
      <c r="BM335" s="25" t="s">
        <v>9798</v>
      </c>
    </row>
    <row r="336" s="12" customFormat="1">
      <c r="B336" s="255"/>
      <c r="C336" s="256"/>
      <c r="D336" s="252" t="s">
        <v>428</v>
      </c>
      <c r="E336" s="257" t="s">
        <v>21</v>
      </c>
      <c r="F336" s="258" t="s">
        <v>9670</v>
      </c>
      <c r="G336" s="256"/>
      <c r="H336" s="257" t="s">
        <v>21</v>
      </c>
      <c r="I336" s="259"/>
      <c r="J336" s="256"/>
      <c r="K336" s="256"/>
      <c r="L336" s="260"/>
      <c r="M336" s="261"/>
      <c r="N336" s="262"/>
      <c r="O336" s="262"/>
      <c r="P336" s="262"/>
      <c r="Q336" s="262"/>
      <c r="R336" s="262"/>
      <c r="S336" s="262"/>
      <c r="T336" s="263"/>
      <c r="AT336" s="264" t="s">
        <v>428</v>
      </c>
      <c r="AU336" s="264" t="s">
        <v>394</v>
      </c>
      <c r="AV336" s="12" t="s">
        <v>83</v>
      </c>
      <c r="AW336" s="12" t="s">
        <v>39</v>
      </c>
      <c r="AX336" s="12" t="s">
        <v>76</v>
      </c>
      <c r="AY336" s="264" t="s">
        <v>414</v>
      </c>
    </row>
    <row r="337" s="13" customFormat="1">
      <c r="B337" s="265"/>
      <c r="C337" s="266"/>
      <c r="D337" s="252" t="s">
        <v>428</v>
      </c>
      <c r="E337" s="267" t="s">
        <v>21</v>
      </c>
      <c r="F337" s="268" t="s">
        <v>86</v>
      </c>
      <c r="G337" s="266"/>
      <c r="H337" s="269">
        <v>2</v>
      </c>
      <c r="I337" s="270"/>
      <c r="J337" s="266"/>
      <c r="K337" s="266"/>
      <c r="L337" s="271"/>
      <c r="M337" s="272"/>
      <c r="N337" s="273"/>
      <c r="O337" s="273"/>
      <c r="P337" s="273"/>
      <c r="Q337" s="273"/>
      <c r="R337" s="273"/>
      <c r="S337" s="273"/>
      <c r="T337" s="274"/>
      <c r="AT337" s="275" t="s">
        <v>428</v>
      </c>
      <c r="AU337" s="275" t="s">
        <v>394</v>
      </c>
      <c r="AV337" s="13" t="s">
        <v>86</v>
      </c>
      <c r="AW337" s="13" t="s">
        <v>39</v>
      </c>
      <c r="AX337" s="13" t="s">
        <v>76</v>
      </c>
      <c r="AY337" s="275" t="s">
        <v>414</v>
      </c>
    </row>
    <row r="338" s="15" customFormat="1">
      <c r="B338" s="287"/>
      <c r="C338" s="288"/>
      <c r="D338" s="252" t="s">
        <v>428</v>
      </c>
      <c r="E338" s="289" t="s">
        <v>21</v>
      </c>
      <c r="F338" s="290" t="s">
        <v>235</v>
      </c>
      <c r="G338" s="288"/>
      <c r="H338" s="291">
        <v>2</v>
      </c>
      <c r="I338" s="292"/>
      <c r="J338" s="288"/>
      <c r="K338" s="288"/>
      <c r="L338" s="293"/>
      <c r="M338" s="294"/>
      <c r="N338" s="295"/>
      <c r="O338" s="295"/>
      <c r="P338" s="295"/>
      <c r="Q338" s="295"/>
      <c r="R338" s="295"/>
      <c r="S338" s="295"/>
      <c r="T338" s="296"/>
      <c r="AT338" s="297" t="s">
        <v>428</v>
      </c>
      <c r="AU338" s="297" t="s">
        <v>394</v>
      </c>
      <c r="AV338" s="15" t="s">
        <v>422</v>
      </c>
      <c r="AW338" s="15" t="s">
        <v>39</v>
      </c>
      <c r="AX338" s="15" t="s">
        <v>83</v>
      </c>
      <c r="AY338" s="297" t="s">
        <v>414</v>
      </c>
    </row>
    <row r="339" s="11" customFormat="1" ht="22.32" customHeight="1">
      <c r="B339" s="224"/>
      <c r="C339" s="225"/>
      <c r="D339" s="226" t="s">
        <v>75</v>
      </c>
      <c r="E339" s="238" t="s">
        <v>9799</v>
      </c>
      <c r="F339" s="238" t="s">
        <v>9800</v>
      </c>
      <c r="G339" s="225"/>
      <c r="H339" s="225"/>
      <c r="I339" s="228"/>
      <c r="J339" s="239">
        <f>BK339</f>
        <v>0</v>
      </c>
      <c r="K339" s="225"/>
      <c r="L339" s="230"/>
      <c r="M339" s="231"/>
      <c r="N339" s="232"/>
      <c r="O339" s="232"/>
      <c r="P339" s="233">
        <f>SUM(P340:P374)</f>
        <v>0</v>
      </c>
      <c r="Q339" s="232"/>
      <c r="R339" s="233">
        <f>SUM(R340:R374)</f>
        <v>0</v>
      </c>
      <c r="S339" s="232"/>
      <c r="T339" s="234">
        <f>SUM(T340:T374)</f>
        <v>0</v>
      </c>
      <c r="AR339" s="235" t="s">
        <v>86</v>
      </c>
      <c r="AT339" s="236" t="s">
        <v>75</v>
      </c>
      <c r="AU339" s="236" t="s">
        <v>86</v>
      </c>
      <c r="AY339" s="235" t="s">
        <v>414</v>
      </c>
      <c r="BK339" s="237">
        <f>SUM(BK340:BK374)</f>
        <v>0</v>
      </c>
    </row>
    <row r="340" s="1" customFormat="1" ht="178.5" customHeight="1">
      <c r="B340" s="47"/>
      <c r="C340" s="298" t="s">
        <v>1086</v>
      </c>
      <c r="D340" s="298" t="s">
        <v>841</v>
      </c>
      <c r="E340" s="299" t="s">
        <v>9801</v>
      </c>
      <c r="F340" s="300" t="s">
        <v>9802</v>
      </c>
      <c r="G340" s="301" t="s">
        <v>4084</v>
      </c>
      <c r="H340" s="302">
        <v>2</v>
      </c>
      <c r="I340" s="303"/>
      <c r="J340" s="304">
        <f>ROUND(I340*H340,2)</f>
        <v>0</v>
      </c>
      <c r="K340" s="300" t="s">
        <v>21</v>
      </c>
      <c r="L340" s="305"/>
      <c r="M340" s="306" t="s">
        <v>21</v>
      </c>
      <c r="N340" s="307" t="s">
        <v>47</v>
      </c>
      <c r="O340" s="48"/>
      <c r="P340" s="249">
        <f>O340*H340</f>
        <v>0</v>
      </c>
      <c r="Q340" s="249">
        <v>0</v>
      </c>
      <c r="R340" s="249">
        <f>Q340*H340</f>
        <v>0</v>
      </c>
      <c r="S340" s="249">
        <v>0</v>
      </c>
      <c r="T340" s="250">
        <f>S340*H340</f>
        <v>0</v>
      </c>
      <c r="AR340" s="25" t="s">
        <v>818</v>
      </c>
      <c r="AT340" s="25" t="s">
        <v>841</v>
      </c>
      <c r="AU340" s="25" t="s">
        <v>394</v>
      </c>
      <c r="AY340" s="25" t="s">
        <v>414</v>
      </c>
      <c r="BE340" s="251">
        <f>IF(N340="základní",J340,0)</f>
        <v>0</v>
      </c>
      <c r="BF340" s="251">
        <f>IF(N340="snížená",J340,0)</f>
        <v>0</v>
      </c>
      <c r="BG340" s="251">
        <f>IF(N340="zákl. přenesená",J340,0)</f>
        <v>0</v>
      </c>
      <c r="BH340" s="251">
        <f>IF(N340="sníž. přenesená",J340,0)</f>
        <v>0</v>
      </c>
      <c r="BI340" s="251">
        <f>IF(N340="nulová",J340,0)</f>
        <v>0</v>
      </c>
      <c r="BJ340" s="25" t="s">
        <v>83</v>
      </c>
      <c r="BK340" s="251">
        <f>ROUND(I340*H340,2)</f>
        <v>0</v>
      </c>
      <c r="BL340" s="25" t="s">
        <v>690</v>
      </c>
      <c r="BM340" s="25" t="s">
        <v>9803</v>
      </c>
    </row>
    <row r="341" s="12" customFormat="1">
      <c r="B341" s="255"/>
      <c r="C341" s="256"/>
      <c r="D341" s="252" t="s">
        <v>428</v>
      </c>
      <c r="E341" s="257" t="s">
        <v>21</v>
      </c>
      <c r="F341" s="258" t="s">
        <v>9670</v>
      </c>
      <c r="G341" s="256"/>
      <c r="H341" s="257" t="s">
        <v>21</v>
      </c>
      <c r="I341" s="259"/>
      <c r="J341" s="256"/>
      <c r="K341" s="256"/>
      <c r="L341" s="260"/>
      <c r="M341" s="261"/>
      <c r="N341" s="262"/>
      <c r="O341" s="262"/>
      <c r="P341" s="262"/>
      <c r="Q341" s="262"/>
      <c r="R341" s="262"/>
      <c r="S341" s="262"/>
      <c r="T341" s="263"/>
      <c r="AT341" s="264" t="s">
        <v>428</v>
      </c>
      <c r="AU341" s="264" t="s">
        <v>394</v>
      </c>
      <c r="AV341" s="12" t="s">
        <v>83</v>
      </c>
      <c r="AW341" s="12" t="s">
        <v>39</v>
      </c>
      <c r="AX341" s="12" t="s">
        <v>76</v>
      </c>
      <c r="AY341" s="264" t="s">
        <v>414</v>
      </c>
    </row>
    <row r="342" s="13" customFormat="1">
      <c r="B342" s="265"/>
      <c r="C342" s="266"/>
      <c r="D342" s="252" t="s">
        <v>428</v>
      </c>
      <c r="E342" s="267" t="s">
        <v>21</v>
      </c>
      <c r="F342" s="268" t="s">
        <v>86</v>
      </c>
      <c r="G342" s="266"/>
      <c r="H342" s="269">
        <v>2</v>
      </c>
      <c r="I342" s="270"/>
      <c r="J342" s="266"/>
      <c r="K342" s="266"/>
      <c r="L342" s="271"/>
      <c r="M342" s="272"/>
      <c r="N342" s="273"/>
      <c r="O342" s="273"/>
      <c r="P342" s="273"/>
      <c r="Q342" s="273"/>
      <c r="R342" s="273"/>
      <c r="S342" s="273"/>
      <c r="T342" s="274"/>
      <c r="AT342" s="275" t="s">
        <v>428</v>
      </c>
      <c r="AU342" s="275" t="s">
        <v>394</v>
      </c>
      <c r="AV342" s="13" t="s">
        <v>86</v>
      </c>
      <c r="AW342" s="13" t="s">
        <v>39</v>
      </c>
      <c r="AX342" s="13" t="s">
        <v>76</v>
      </c>
      <c r="AY342" s="275" t="s">
        <v>414</v>
      </c>
    </row>
    <row r="343" s="15" customFormat="1">
      <c r="B343" s="287"/>
      <c r="C343" s="288"/>
      <c r="D343" s="252" t="s">
        <v>428</v>
      </c>
      <c r="E343" s="289" t="s">
        <v>21</v>
      </c>
      <c r="F343" s="290" t="s">
        <v>235</v>
      </c>
      <c r="G343" s="288"/>
      <c r="H343" s="291">
        <v>2</v>
      </c>
      <c r="I343" s="292"/>
      <c r="J343" s="288"/>
      <c r="K343" s="288"/>
      <c r="L343" s="293"/>
      <c r="M343" s="294"/>
      <c r="N343" s="295"/>
      <c r="O343" s="295"/>
      <c r="P343" s="295"/>
      <c r="Q343" s="295"/>
      <c r="R343" s="295"/>
      <c r="S343" s="295"/>
      <c r="T343" s="296"/>
      <c r="AT343" s="297" t="s">
        <v>428</v>
      </c>
      <c r="AU343" s="297" t="s">
        <v>394</v>
      </c>
      <c r="AV343" s="15" t="s">
        <v>422</v>
      </c>
      <c r="AW343" s="15" t="s">
        <v>39</v>
      </c>
      <c r="AX343" s="15" t="s">
        <v>83</v>
      </c>
      <c r="AY343" s="297" t="s">
        <v>414</v>
      </c>
    </row>
    <row r="344" s="1" customFormat="1" ht="51" customHeight="1">
      <c r="B344" s="47"/>
      <c r="C344" s="298" t="s">
        <v>1097</v>
      </c>
      <c r="D344" s="298" t="s">
        <v>841</v>
      </c>
      <c r="E344" s="299" t="s">
        <v>7087</v>
      </c>
      <c r="F344" s="300" t="s">
        <v>9804</v>
      </c>
      <c r="G344" s="301" t="s">
        <v>4084</v>
      </c>
      <c r="H344" s="302">
        <v>5</v>
      </c>
      <c r="I344" s="303"/>
      <c r="J344" s="304">
        <f>ROUND(I344*H344,2)</f>
        <v>0</v>
      </c>
      <c r="K344" s="300" t="s">
        <v>21</v>
      </c>
      <c r="L344" s="305"/>
      <c r="M344" s="306" t="s">
        <v>21</v>
      </c>
      <c r="N344" s="307" t="s">
        <v>47</v>
      </c>
      <c r="O344" s="48"/>
      <c r="P344" s="249">
        <f>O344*H344</f>
        <v>0</v>
      </c>
      <c r="Q344" s="249">
        <v>0</v>
      </c>
      <c r="R344" s="249">
        <f>Q344*H344</f>
        <v>0</v>
      </c>
      <c r="S344" s="249">
        <v>0</v>
      </c>
      <c r="T344" s="250">
        <f>S344*H344</f>
        <v>0</v>
      </c>
      <c r="AR344" s="25" t="s">
        <v>818</v>
      </c>
      <c r="AT344" s="25" t="s">
        <v>841</v>
      </c>
      <c r="AU344" s="25" t="s">
        <v>394</v>
      </c>
      <c r="AY344" s="25" t="s">
        <v>414</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690</v>
      </c>
      <c r="BM344" s="25" t="s">
        <v>9805</v>
      </c>
    </row>
    <row r="345" s="12" customFormat="1">
      <c r="B345" s="255"/>
      <c r="C345" s="256"/>
      <c r="D345" s="252" t="s">
        <v>428</v>
      </c>
      <c r="E345" s="257" t="s">
        <v>21</v>
      </c>
      <c r="F345" s="258" t="s">
        <v>9670</v>
      </c>
      <c r="G345" s="256"/>
      <c r="H345" s="257" t="s">
        <v>21</v>
      </c>
      <c r="I345" s="259"/>
      <c r="J345" s="256"/>
      <c r="K345" s="256"/>
      <c r="L345" s="260"/>
      <c r="M345" s="261"/>
      <c r="N345" s="262"/>
      <c r="O345" s="262"/>
      <c r="P345" s="262"/>
      <c r="Q345" s="262"/>
      <c r="R345" s="262"/>
      <c r="S345" s="262"/>
      <c r="T345" s="263"/>
      <c r="AT345" s="264" t="s">
        <v>428</v>
      </c>
      <c r="AU345" s="264" t="s">
        <v>394</v>
      </c>
      <c r="AV345" s="12" t="s">
        <v>83</v>
      </c>
      <c r="AW345" s="12" t="s">
        <v>39</v>
      </c>
      <c r="AX345" s="12" t="s">
        <v>76</v>
      </c>
      <c r="AY345" s="264" t="s">
        <v>414</v>
      </c>
    </row>
    <row r="346" s="13" customFormat="1">
      <c r="B346" s="265"/>
      <c r="C346" s="266"/>
      <c r="D346" s="252" t="s">
        <v>428</v>
      </c>
      <c r="E346" s="267" t="s">
        <v>21</v>
      </c>
      <c r="F346" s="268" t="s">
        <v>498</v>
      </c>
      <c r="G346" s="266"/>
      <c r="H346" s="269">
        <v>5</v>
      </c>
      <c r="I346" s="270"/>
      <c r="J346" s="266"/>
      <c r="K346" s="266"/>
      <c r="L346" s="271"/>
      <c r="M346" s="272"/>
      <c r="N346" s="273"/>
      <c r="O346" s="273"/>
      <c r="P346" s="273"/>
      <c r="Q346" s="273"/>
      <c r="R346" s="273"/>
      <c r="S346" s="273"/>
      <c r="T346" s="274"/>
      <c r="AT346" s="275" t="s">
        <v>428</v>
      </c>
      <c r="AU346" s="275" t="s">
        <v>394</v>
      </c>
      <c r="AV346" s="13" t="s">
        <v>86</v>
      </c>
      <c r="AW346" s="13" t="s">
        <v>39</v>
      </c>
      <c r="AX346" s="13" t="s">
        <v>83</v>
      </c>
      <c r="AY346" s="275" t="s">
        <v>414</v>
      </c>
    </row>
    <row r="347" s="1" customFormat="1" ht="38.25" customHeight="1">
      <c r="B347" s="47"/>
      <c r="C347" s="298" t="s">
        <v>1111</v>
      </c>
      <c r="D347" s="298" t="s">
        <v>841</v>
      </c>
      <c r="E347" s="299" t="s">
        <v>9806</v>
      </c>
      <c r="F347" s="300" t="s">
        <v>9807</v>
      </c>
      <c r="G347" s="301" t="s">
        <v>4084</v>
      </c>
      <c r="H347" s="302">
        <v>1</v>
      </c>
      <c r="I347" s="303"/>
      <c r="J347" s="304">
        <f>ROUND(I347*H347,2)</f>
        <v>0</v>
      </c>
      <c r="K347" s="300" t="s">
        <v>21</v>
      </c>
      <c r="L347" s="305"/>
      <c r="M347" s="306" t="s">
        <v>21</v>
      </c>
      <c r="N347" s="307" t="s">
        <v>47</v>
      </c>
      <c r="O347" s="48"/>
      <c r="P347" s="249">
        <f>O347*H347</f>
        <v>0</v>
      </c>
      <c r="Q347" s="249">
        <v>0</v>
      </c>
      <c r="R347" s="249">
        <f>Q347*H347</f>
        <v>0</v>
      </c>
      <c r="S347" s="249">
        <v>0</v>
      </c>
      <c r="T347" s="250">
        <f>S347*H347</f>
        <v>0</v>
      </c>
      <c r="AR347" s="25" t="s">
        <v>818</v>
      </c>
      <c r="AT347" s="25" t="s">
        <v>841</v>
      </c>
      <c r="AU347" s="25" t="s">
        <v>394</v>
      </c>
      <c r="AY347" s="25" t="s">
        <v>414</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690</v>
      </c>
      <c r="BM347" s="25" t="s">
        <v>9808</v>
      </c>
    </row>
    <row r="348" s="12" customFormat="1">
      <c r="B348" s="255"/>
      <c r="C348" s="256"/>
      <c r="D348" s="252" t="s">
        <v>428</v>
      </c>
      <c r="E348" s="257" t="s">
        <v>21</v>
      </c>
      <c r="F348" s="258" t="s">
        <v>9670</v>
      </c>
      <c r="G348" s="256"/>
      <c r="H348" s="257" t="s">
        <v>21</v>
      </c>
      <c r="I348" s="259"/>
      <c r="J348" s="256"/>
      <c r="K348" s="256"/>
      <c r="L348" s="260"/>
      <c r="M348" s="261"/>
      <c r="N348" s="262"/>
      <c r="O348" s="262"/>
      <c r="P348" s="262"/>
      <c r="Q348" s="262"/>
      <c r="R348" s="262"/>
      <c r="S348" s="262"/>
      <c r="T348" s="263"/>
      <c r="AT348" s="264" t="s">
        <v>428</v>
      </c>
      <c r="AU348" s="264" t="s">
        <v>394</v>
      </c>
      <c r="AV348" s="12" t="s">
        <v>83</v>
      </c>
      <c r="AW348" s="12" t="s">
        <v>39</v>
      </c>
      <c r="AX348" s="12" t="s">
        <v>76</v>
      </c>
      <c r="AY348" s="264" t="s">
        <v>414</v>
      </c>
    </row>
    <row r="349" s="13" customFormat="1">
      <c r="B349" s="265"/>
      <c r="C349" s="266"/>
      <c r="D349" s="252" t="s">
        <v>428</v>
      </c>
      <c r="E349" s="267" t="s">
        <v>21</v>
      </c>
      <c r="F349" s="268" t="s">
        <v>83</v>
      </c>
      <c r="G349" s="266"/>
      <c r="H349" s="269">
        <v>1</v>
      </c>
      <c r="I349" s="270"/>
      <c r="J349" s="266"/>
      <c r="K349" s="266"/>
      <c r="L349" s="271"/>
      <c r="M349" s="272"/>
      <c r="N349" s="273"/>
      <c r="O349" s="273"/>
      <c r="P349" s="273"/>
      <c r="Q349" s="273"/>
      <c r="R349" s="273"/>
      <c r="S349" s="273"/>
      <c r="T349" s="274"/>
      <c r="AT349" s="275" t="s">
        <v>428</v>
      </c>
      <c r="AU349" s="275" t="s">
        <v>394</v>
      </c>
      <c r="AV349" s="13" t="s">
        <v>86</v>
      </c>
      <c r="AW349" s="13" t="s">
        <v>39</v>
      </c>
      <c r="AX349" s="13" t="s">
        <v>76</v>
      </c>
      <c r="AY349" s="275" t="s">
        <v>414</v>
      </c>
    </row>
    <row r="350" s="15" customFormat="1">
      <c r="B350" s="287"/>
      <c r="C350" s="288"/>
      <c r="D350" s="252" t="s">
        <v>428</v>
      </c>
      <c r="E350" s="289" t="s">
        <v>21</v>
      </c>
      <c r="F350" s="290" t="s">
        <v>235</v>
      </c>
      <c r="G350" s="288"/>
      <c r="H350" s="291">
        <v>1</v>
      </c>
      <c r="I350" s="292"/>
      <c r="J350" s="288"/>
      <c r="K350" s="288"/>
      <c r="L350" s="293"/>
      <c r="M350" s="294"/>
      <c r="N350" s="295"/>
      <c r="O350" s="295"/>
      <c r="P350" s="295"/>
      <c r="Q350" s="295"/>
      <c r="R350" s="295"/>
      <c r="S350" s="295"/>
      <c r="T350" s="296"/>
      <c r="AT350" s="297" t="s">
        <v>428</v>
      </c>
      <c r="AU350" s="297" t="s">
        <v>394</v>
      </c>
      <c r="AV350" s="15" t="s">
        <v>422</v>
      </c>
      <c r="AW350" s="15" t="s">
        <v>39</v>
      </c>
      <c r="AX350" s="15" t="s">
        <v>83</v>
      </c>
      <c r="AY350" s="297" t="s">
        <v>414</v>
      </c>
    </row>
    <row r="351" s="1" customFormat="1" ht="38.25" customHeight="1">
      <c r="B351" s="47"/>
      <c r="C351" s="298" t="s">
        <v>1115</v>
      </c>
      <c r="D351" s="298" t="s">
        <v>841</v>
      </c>
      <c r="E351" s="299" t="s">
        <v>7090</v>
      </c>
      <c r="F351" s="300" t="s">
        <v>9809</v>
      </c>
      <c r="G351" s="301" t="s">
        <v>4084</v>
      </c>
      <c r="H351" s="302">
        <v>2</v>
      </c>
      <c r="I351" s="303"/>
      <c r="J351" s="304">
        <f>ROUND(I351*H351,2)</f>
        <v>0</v>
      </c>
      <c r="K351" s="300" t="s">
        <v>21</v>
      </c>
      <c r="L351" s="305"/>
      <c r="M351" s="306" t="s">
        <v>21</v>
      </c>
      <c r="N351" s="307" t="s">
        <v>47</v>
      </c>
      <c r="O351" s="48"/>
      <c r="P351" s="249">
        <f>O351*H351</f>
        <v>0</v>
      </c>
      <c r="Q351" s="249">
        <v>0</v>
      </c>
      <c r="R351" s="249">
        <f>Q351*H351</f>
        <v>0</v>
      </c>
      <c r="S351" s="249">
        <v>0</v>
      </c>
      <c r="T351" s="250">
        <f>S351*H351</f>
        <v>0</v>
      </c>
      <c r="AR351" s="25" t="s">
        <v>818</v>
      </c>
      <c r="AT351" s="25" t="s">
        <v>841</v>
      </c>
      <c r="AU351" s="25" t="s">
        <v>394</v>
      </c>
      <c r="AY351" s="25" t="s">
        <v>414</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690</v>
      </c>
      <c r="BM351" s="25" t="s">
        <v>9810</v>
      </c>
    </row>
    <row r="352" s="12" customFormat="1">
      <c r="B352" s="255"/>
      <c r="C352" s="256"/>
      <c r="D352" s="252" t="s">
        <v>428</v>
      </c>
      <c r="E352" s="257" t="s">
        <v>21</v>
      </c>
      <c r="F352" s="258" t="s">
        <v>9670</v>
      </c>
      <c r="G352" s="256"/>
      <c r="H352" s="257" t="s">
        <v>21</v>
      </c>
      <c r="I352" s="259"/>
      <c r="J352" s="256"/>
      <c r="K352" s="256"/>
      <c r="L352" s="260"/>
      <c r="M352" s="261"/>
      <c r="N352" s="262"/>
      <c r="O352" s="262"/>
      <c r="P352" s="262"/>
      <c r="Q352" s="262"/>
      <c r="R352" s="262"/>
      <c r="S352" s="262"/>
      <c r="T352" s="263"/>
      <c r="AT352" s="264" t="s">
        <v>428</v>
      </c>
      <c r="AU352" s="264" t="s">
        <v>394</v>
      </c>
      <c r="AV352" s="12" t="s">
        <v>83</v>
      </c>
      <c r="AW352" s="12" t="s">
        <v>39</v>
      </c>
      <c r="AX352" s="12" t="s">
        <v>76</v>
      </c>
      <c r="AY352" s="264" t="s">
        <v>414</v>
      </c>
    </row>
    <row r="353" s="13" customFormat="1">
      <c r="B353" s="265"/>
      <c r="C353" s="266"/>
      <c r="D353" s="252" t="s">
        <v>428</v>
      </c>
      <c r="E353" s="267" t="s">
        <v>21</v>
      </c>
      <c r="F353" s="268" t="s">
        <v>86</v>
      </c>
      <c r="G353" s="266"/>
      <c r="H353" s="269">
        <v>2</v>
      </c>
      <c r="I353" s="270"/>
      <c r="J353" s="266"/>
      <c r="K353" s="266"/>
      <c r="L353" s="271"/>
      <c r="M353" s="272"/>
      <c r="N353" s="273"/>
      <c r="O353" s="273"/>
      <c r="P353" s="273"/>
      <c r="Q353" s="273"/>
      <c r="R353" s="273"/>
      <c r="S353" s="273"/>
      <c r="T353" s="274"/>
      <c r="AT353" s="275" t="s">
        <v>428</v>
      </c>
      <c r="AU353" s="275" t="s">
        <v>394</v>
      </c>
      <c r="AV353" s="13" t="s">
        <v>86</v>
      </c>
      <c r="AW353" s="13" t="s">
        <v>39</v>
      </c>
      <c r="AX353" s="13" t="s">
        <v>83</v>
      </c>
      <c r="AY353" s="275" t="s">
        <v>414</v>
      </c>
    </row>
    <row r="354" s="1" customFormat="1" ht="25.5" customHeight="1">
      <c r="B354" s="47"/>
      <c r="C354" s="298" t="s">
        <v>1126</v>
      </c>
      <c r="D354" s="298" t="s">
        <v>841</v>
      </c>
      <c r="E354" s="299" t="s">
        <v>9811</v>
      </c>
      <c r="F354" s="300" t="s">
        <v>9812</v>
      </c>
      <c r="G354" s="301" t="s">
        <v>4084</v>
      </c>
      <c r="H354" s="302">
        <v>1</v>
      </c>
      <c r="I354" s="303"/>
      <c r="J354" s="304">
        <f>ROUND(I354*H354,2)</f>
        <v>0</v>
      </c>
      <c r="K354" s="300" t="s">
        <v>21</v>
      </c>
      <c r="L354" s="305"/>
      <c r="M354" s="306" t="s">
        <v>21</v>
      </c>
      <c r="N354" s="307" t="s">
        <v>47</v>
      </c>
      <c r="O354" s="48"/>
      <c r="P354" s="249">
        <f>O354*H354</f>
        <v>0</v>
      </c>
      <c r="Q354" s="249">
        <v>0</v>
      </c>
      <c r="R354" s="249">
        <f>Q354*H354</f>
        <v>0</v>
      </c>
      <c r="S354" s="249">
        <v>0</v>
      </c>
      <c r="T354" s="250">
        <f>S354*H354</f>
        <v>0</v>
      </c>
      <c r="AR354" s="25" t="s">
        <v>818</v>
      </c>
      <c r="AT354" s="25" t="s">
        <v>841</v>
      </c>
      <c r="AU354" s="25" t="s">
        <v>394</v>
      </c>
      <c r="AY354" s="25" t="s">
        <v>414</v>
      </c>
      <c r="BE354" s="251">
        <f>IF(N354="základní",J354,0)</f>
        <v>0</v>
      </c>
      <c r="BF354" s="251">
        <f>IF(N354="snížená",J354,0)</f>
        <v>0</v>
      </c>
      <c r="BG354" s="251">
        <f>IF(N354="zákl. přenesená",J354,0)</f>
        <v>0</v>
      </c>
      <c r="BH354" s="251">
        <f>IF(N354="sníž. přenesená",J354,0)</f>
        <v>0</v>
      </c>
      <c r="BI354" s="251">
        <f>IF(N354="nulová",J354,0)</f>
        <v>0</v>
      </c>
      <c r="BJ354" s="25" t="s">
        <v>83</v>
      </c>
      <c r="BK354" s="251">
        <f>ROUND(I354*H354,2)</f>
        <v>0</v>
      </c>
      <c r="BL354" s="25" t="s">
        <v>690</v>
      </c>
      <c r="BM354" s="25" t="s">
        <v>9813</v>
      </c>
    </row>
    <row r="355" s="12" customFormat="1">
      <c r="B355" s="255"/>
      <c r="C355" s="256"/>
      <c r="D355" s="252" t="s">
        <v>428</v>
      </c>
      <c r="E355" s="257" t="s">
        <v>21</v>
      </c>
      <c r="F355" s="258" t="s">
        <v>9670</v>
      </c>
      <c r="G355" s="256"/>
      <c r="H355" s="257" t="s">
        <v>21</v>
      </c>
      <c r="I355" s="259"/>
      <c r="J355" s="256"/>
      <c r="K355" s="256"/>
      <c r="L355" s="260"/>
      <c r="M355" s="261"/>
      <c r="N355" s="262"/>
      <c r="O355" s="262"/>
      <c r="P355" s="262"/>
      <c r="Q355" s="262"/>
      <c r="R355" s="262"/>
      <c r="S355" s="262"/>
      <c r="T355" s="263"/>
      <c r="AT355" s="264" t="s">
        <v>428</v>
      </c>
      <c r="AU355" s="264" t="s">
        <v>394</v>
      </c>
      <c r="AV355" s="12" t="s">
        <v>83</v>
      </c>
      <c r="AW355" s="12" t="s">
        <v>39</v>
      </c>
      <c r="AX355" s="12" t="s">
        <v>76</v>
      </c>
      <c r="AY355" s="264" t="s">
        <v>414</v>
      </c>
    </row>
    <row r="356" s="13" customFormat="1">
      <c r="B356" s="265"/>
      <c r="C356" s="266"/>
      <c r="D356" s="252" t="s">
        <v>428</v>
      </c>
      <c r="E356" s="267" t="s">
        <v>21</v>
      </c>
      <c r="F356" s="268" t="s">
        <v>83</v>
      </c>
      <c r="G356" s="266"/>
      <c r="H356" s="269">
        <v>1</v>
      </c>
      <c r="I356" s="270"/>
      <c r="J356" s="266"/>
      <c r="K356" s="266"/>
      <c r="L356" s="271"/>
      <c r="M356" s="272"/>
      <c r="N356" s="273"/>
      <c r="O356" s="273"/>
      <c r="P356" s="273"/>
      <c r="Q356" s="273"/>
      <c r="R356" s="273"/>
      <c r="S356" s="273"/>
      <c r="T356" s="274"/>
      <c r="AT356" s="275" t="s">
        <v>428</v>
      </c>
      <c r="AU356" s="275" t="s">
        <v>394</v>
      </c>
      <c r="AV356" s="13" t="s">
        <v>86</v>
      </c>
      <c r="AW356" s="13" t="s">
        <v>39</v>
      </c>
      <c r="AX356" s="13" t="s">
        <v>76</v>
      </c>
      <c r="AY356" s="275" t="s">
        <v>414</v>
      </c>
    </row>
    <row r="357" s="15" customFormat="1">
      <c r="B357" s="287"/>
      <c r="C357" s="288"/>
      <c r="D357" s="252" t="s">
        <v>428</v>
      </c>
      <c r="E357" s="289" t="s">
        <v>21</v>
      </c>
      <c r="F357" s="290" t="s">
        <v>235</v>
      </c>
      <c r="G357" s="288"/>
      <c r="H357" s="291">
        <v>1</v>
      </c>
      <c r="I357" s="292"/>
      <c r="J357" s="288"/>
      <c r="K357" s="288"/>
      <c r="L357" s="293"/>
      <c r="M357" s="294"/>
      <c r="N357" s="295"/>
      <c r="O357" s="295"/>
      <c r="P357" s="295"/>
      <c r="Q357" s="295"/>
      <c r="R357" s="295"/>
      <c r="S357" s="295"/>
      <c r="T357" s="296"/>
      <c r="AT357" s="297" t="s">
        <v>428</v>
      </c>
      <c r="AU357" s="297" t="s">
        <v>394</v>
      </c>
      <c r="AV357" s="15" t="s">
        <v>422</v>
      </c>
      <c r="AW357" s="15" t="s">
        <v>39</v>
      </c>
      <c r="AX357" s="15" t="s">
        <v>83</v>
      </c>
      <c r="AY357" s="297" t="s">
        <v>414</v>
      </c>
    </row>
    <row r="358" s="1" customFormat="1" ht="16.5" customHeight="1">
      <c r="B358" s="47"/>
      <c r="C358" s="298" t="s">
        <v>1136</v>
      </c>
      <c r="D358" s="298" t="s">
        <v>841</v>
      </c>
      <c r="E358" s="299" t="s">
        <v>9814</v>
      </c>
      <c r="F358" s="300" t="s">
        <v>9815</v>
      </c>
      <c r="G358" s="301" t="s">
        <v>4084</v>
      </c>
      <c r="H358" s="302">
        <v>2</v>
      </c>
      <c r="I358" s="303"/>
      <c r="J358" s="304">
        <f>ROUND(I358*H358,2)</f>
        <v>0</v>
      </c>
      <c r="K358" s="300" t="s">
        <v>21</v>
      </c>
      <c r="L358" s="305"/>
      <c r="M358" s="306" t="s">
        <v>21</v>
      </c>
      <c r="N358" s="307" t="s">
        <v>47</v>
      </c>
      <c r="O358" s="48"/>
      <c r="P358" s="249">
        <f>O358*H358</f>
        <v>0</v>
      </c>
      <c r="Q358" s="249">
        <v>0</v>
      </c>
      <c r="R358" s="249">
        <f>Q358*H358</f>
        <v>0</v>
      </c>
      <c r="S358" s="249">
        <v>0</v>
      </c>
      <c r="T358" s="250">
        <f>S358*H358</f>
        <v>0</v>
      </c>
      <c r="AR358" s="25" t="s">
        <v>818</v>
      </c>
      <c r="AT358" s="25" t="s">
        <v>841</v>
      </c>
      <c r="AU358" s="25" t="s">
        <v>394</v>
      </c>
      <c r="AY358" s="25" t="s">
        <v>414</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690</v>
      </c>
      <c r="BM358" s="25" t="s">
        <v>9816</v>
      </c>
    </row>
    <row r="359" s="12" customFormat="1">
      <c r="B359" s="255"/>
      <c r="C359" s="256"/>
      <c r="D359" s="252" t="s">
        <v>428</v>
      </c>
      <c r="E359" s="257" t="s">
        <v>21</v>
      </c>
      <c r="F359" s="258" t="s">
        <v>9670</v>
      </c>
      <c r="G359" s="256"/>
      <c r="H359" s="257" t="s">
        <v>21</v>
      </c>
      <c r="I359" s="259"/>
      <c r="J359" s="256"/>
      <c r="K359" s="256"/>
      <c r="L359" s="260"/>
      <c r="M359" s="261"/>
      <c r="N359" s="262"/>
      <c r="O359" s="262"/>
      <c r="P359" s="262"/>
      <c r="Q359" s="262"/>
      <c r="R359" s="262"/>
      <c r="S359" s="262"/>
      <c r="T359" s="263"/>
      <c r="AT359" s="264" t="s">
        <v>428</v>
      </c>
      <c r="AU359" s="264" t="s">
        <v>394</v>
      </c>
      <c r="AV359" s="12" t="s">
        <v>83</v>
      </c>
      <c r="AW359" s="12" t="s">
        <v>39</v>
      </c>
      <c r="AX359" s="12" t="s">
        <v>76</v>
      </c>
      <c r="AY359" s="264" t="s">
        <v>414</v>
      </c>
    </row>
    <row r="360" s="13" customFormat="1">
      <c r="B360" s="265"/>
      <c r="C360" s="266"/>
      <c r="D360" s="252" t="s">
        <v>428</v>
      </c>
      <c r="E360" s="267" t="s">
        <v>21</v>
      </c>
      <c r="F360" s="268" t="s">
        <v>86</v>
      </c>
      <c r="G360" s="266"/>
      <c r="H360" s="269">
        <v>2</v>
      </c>
      <c r="I360" s="270"/>
      <c r="J360" s="266"/>
      <c r="K360" s="266"/>
      <c r="L360" s="271"/>
      <c r="M360" s="272"/>
      <c r="N360" s="273"/>
      <c r="O360" s="273"/>
      <c r="P360" s="273"/>
      <c r="Q360" s="273"/>
      <c r="R360" s="273"/>
      <c r="S360" s="273"/>
      <c r="T360" s="274"/>
      <c r="AT360" s="275" t="s">
        <v>428</v>
      </c>
      <c r="AU360" s="275" t="s">
        <v>394</v>
      </c>
      <c r="AV360" s="13" t="s">
        <v>86</v>
      </c>
      <c r="AW360" s="13" t="s">
        <v>39</v>
      </c>
      <c r="AX360" s="13" t="s">
        <v>83</v>
      </c>
      <c r="AY360" s="275" t="s">
        <v>414</v>
      </c>
    </row>
    <row r="361" s="1" customFormat="1" ht="114.75" customHeight="1">
      <c r="B361" s="47"/>
      <c r="C361" s="298" t="s">
        <v>1141</v>
      </c>
      <c r="D361" s="298" t="s">
        <v>841</v>
      </c>
      <c r="E361" s="299" t="s">
        <v>7093</v>
      </c>
      <c r="F361" s="300" t="s">
        <v>9817</v>
      </c>
      <c r="G361" s="301" t="s">
        <v>4084</v>
      </c>
      <c r="H361" s="302">
        <v>1</v>
      </c>
      <c r="I361" s="303"/>
      <c r="J361" s="304">
        <f>ROUND(I361*H361,2)</f>
        <v>0</v>
      </c>
      <c r="K361" s="300" t="s">
        <v>21</v>
      </c>
      <c r="L361" s="305"/>
      <c r="M361" s="306" t="s">
        <v>21</v>
      </c>
      <c r="N361" s="307" t="s">
        <v>47</v>
      </c>
      <c r="O361" s="48"/>
      <c r="P361" s="249">
        <f>O361*H361</f>
        <v>0</v>
      </c>
      <c r="Q361" s="249">
        <v>0</v>
      </c>
      <c r="R361" s="249">
        <f>Q361*H361</f>
        <v>0</v>
      </c>
      <c r="S361" s="249">
        <v>0</v>
      </c>
      <c r="T361" s="250">
        <f>S361*H361</f>
        <v>0</v>
      </c>
      <c r="AR361" s="25" t="s">
        <v>818</v>
      </c>
      <c r="AT361" s="25" t="s">
        <v>841</v>
      </c>
      <c r="AU361" s="25" t="s">
        <v>394</v>
      </c>
      <c r="AY361" s="25" t="s">
        <v>414</v>
      </c>
      <c r="BE361" s="251">
        <f>IF(N361="základní",J361,0)</f>
        <v>0</v>
      </c>
      <c r="BF361" s="251">
        <f>IF(N361="snížená",J361,0)</f>
        <v>0</v>
      </c>
      <c r="BG361" s="251">
        <f>IF(N361="zákl. přenesená",J361,0)</f>
        <v>0</v>
      </c>
      <c r="BH361" s="251">
        <f>IF(N361="sníž. přenesená",J361,0)</f>
        <v>0</v>
      </c>
      <c r="BI361" s="251">
        <f>IF(N361="nulová",J361,0)</f>
        <v>0</v>
      </c>
      <c r="BJ361" s="25" t="s">
        <v>83</v>
      </c>
      <c r="BK361" s="251">
        <f>ROUND(I361*H361,2)</f>
        <v>0</v>
      </c>
      <c r="BL361" s="25" t="s">
        <v>690</v>
      </c>
      <c r="BM361" s="25" t="s">
        <v>9818</v>
      </c>
    </row>
    <row r="362" s="12" customFormat="1">
      <c r="B362" s="255"/>
      <c r="C362" s="256"/>
      <c r="D362" s="252" t="s">
        <v>428</v>
      </c>
      <c r="E362" s="257" t="s">
        <v>21</v>
      </c>
      <c r="F362" s="258" t="s">
        <v>9670</v>
      </c>
      <c r="G362" s="256"/>
      <c r="H362" s="257" t="s">
        <v>21</v>
      </c>
      <c r="I362" s="259"/>
      <c r="J362" s="256"/>
      <c r="K362" s="256"/>
      <c r="L362" s="260"/>
      <c r="M362" s="261"/>
      <c r="N362" s="262"/>
      <c r="O362" s="262"/>
      <c r="P362" s="262"/>
      <c r="Q362" s="262"/>
      <c r="R362" s="262"/>
      <c r="S362" s="262"/>
      <c r="T362" s="263"/>
      <c r="AT362" s="264" t="s">
        <v>428</v>
      </c>
      <c r="AU362" s="264" t="s">
        <v>394</v>
      </c>
      <c r="AV362" s="12" t="s">
        <v>83</v>
      </c>
      <c r="AW362" s="12" t="s">
        <v>39</v>
      </c>
      <c r="AX362" s="12" t="s">
        <v>76</v>
      </c>
      <c r="AY362" s="264" t="s">
        <v>414</v>
      </c>
    </row>
    <row r="363" s="13" customFormat="1">
      <c r="B363" s="265"/>
      <c r="C363" s="266"/>
      <c r="D363" s="252" t="s">
        <v>428</v>
      </c>
      <c r="E363" s="267" t="s">
        <v>21</v>
      </c>
      <c r="F363" s="268" t="s">
        <v>83</v>
      </c>
      <c r="G363" s="266"/>
      <c r="H363" s="269">
        <v>1</v>
      </c>
      <c r="I363" s="270"/>
      <c r="J363" s="266"/>
      <c r="K363" s="266"/>
      <c r="L363" s="271"/>
      <c r="M363" s="272"/>
      <c r="N363" s="273"/>
      <c r="O363" s="273"/>
      <c r="P363" s="273"/>
      <c r="Q363" s="273"/>
      <c r="R363" s="273"/>
      <c r="S363" s="273"/>
      <c r="T363" s="274"/>
      <c r="AT363" s="275" t="s">
        <v>428</v>
      </c>
      <c r="AU363" s="275" t="s">
        <v>394</v>
      </c>
      <c r="AV363" s="13" t="s">
        <v>86</v>
      </c>
      <c r="AW363" s="13" t="s">
        <v>39</v>
      </c>
      <c r="AX363" s="13" t="s">
        <v>76</v>
      </c>
      <c r="AY363" s="275" t="s">
        <v>414</v>
      </c>
    </row>
    <row r="364" s="15" customFormat="1">
      <c r="B364" s="287"/>
      <c r="C364" s="288"/>
      <c r="D364" s="252" t="s">
        <v>428</v>
      </c>
      <c r="E364" s="289" t="s">
        <v>21</v>
      </c>
      <c r="F364" s="290" t="s">
        <v>235</v>
      </c>
      <c r="G364" s="288"/>
      <c r="H364" s="291">
        <v>1</v>
      </c>
      <c r="I364" s="292"/>
      <c r="J364" s="288"/>
      <c r="K364" s="288"/>
      <c r="L364" s="293"/>
      <c r="M364" s="294"/>
      <c r="N364" s="295"/>
      <c r="O364" s="295"/>
      <c r="P364" s="295"/>
      <c r="Q364" s="295"/>
      <c r="R364" s="295"/>
      <c r="S364" s="295"/>
      <c r="T364" s="296"/>
      <c r="AT364" s="297" t="s">
        <v>428</v>
      </c>
      <c r="AU364" s="297" t="s">
        <v>394</v>
      </c>
      <c r="AV364" s="15" t="s">
        <v>422</v>
      </c>
      <c r="AW364" s="15" t="s">
        <v>39</v>
      </c>
      <c r="AX364" s="15" t="s">
        <v>83</v>
      </c>
      <c r="AY364" s="297" t="s">
        <v>414</v>
      </c>
    </row>
    <row r="365" s="1" customFormat="1" ht="38.25" customHeight="1">
      <c r="B365" s="47"/>
      <c r="C365" s="298" t="s">
        <v>1148</v>
      </c>
      <c r="D365" s="298" t="s">
        <v>841</v>
      </c>
      <c r="E365" s="299" t="s">
        <v>7116</v>
      </c>
      <c r="F365" s="300" t="s">
        <v>9819</v>
      </c>
      <c r="G365" s="301" t="s">
        <v>4084</v>
      </c>
      <c r="H365" s="302">
        <v>1</v>
      </c>
      <c r="I365" s="303"/>
      <c r="J365" s="304">
        <f>ROUND(I365*H365,2)</f>
        <v>0</v>
      </c>
      <c r="K365" s="300" t="s">
        <v>21</v>
      </c>
      <c r="L365" s="305"/>
      <c r="M365" s="306" t="s">
        <v>21</v>
      </c>
      <c r="N365" s="307" t="s">
        <v>47</v>
      </c>
      <c r="O365" s="48"/>
      <c r="P365" s="249">
        <f>O365*H365</f>
        <v>0</v>
      </c>
      <c r="Q365" s="249">
        <v>0</v>
      </c>
      <c r="R365" s="249">
        <f>Q365*H365</f>
        <v>0</v>
      </c>
      <c r="S365" s="249">
        <v>0</v>
      </c>
      <c r="T365" s="250">
        <f>S365*H365</f>
        <v>0</v>
      </c>
      <c r="AR365" s="25" t="s">
        <v>818</v>
      </c>
      <c r="AT365" s="25" t="s">
        <v>841</v>
      </c>
      <c r="AU365" s="25" t="s">
        <v>394</v>
      </c>
      <c r="AY365" s="25" t="s">
        <v>414</v>
      </c>
      <c r="BE365" s="251">
        <f>IF(N365="základní",J365,0)</f>
        <v>0</v>
      </c>
      <c r="BF365" s="251">
        <f>IF(N365="snížená",J365,0)</f>
        <v>0</v>
      </c>
      <c r="BG365" s="251">
        <f>IF(N365="zákl. přenesená",J365,0)</f>
        <v>0</v>
      </c>
      <c r="BH365" s="251">
        <f>IF(N365="sníž. přenesená",J365,0)</f>
        <v>0</v>
      </c>
      <c r="BI365" s="251">
        <f>IF(N365="nulová",J365,0)</f>
        <v>0</v>
      </c>
      <c r="BJ365" s="25" t="s">
        <v>83</v>
      </c>
      <c r="BK365" s="251">
        <f>ROUND(I365*H365,2)</f>
        <v>0</v>
      </c>
      <c r="BL365" s="25" t="s">
        <v>690</v>
      </c>
      <c r="BM365" s="25" t="s">
        <v>9820</v>
      </c>
    </row>
    <row r="366" s="12" customFormat="1">
      <c r="B366" s="255"/>
      <c r="C366" s="256"/>
      <c r="D366" s="252" t="s">
        <v>428</v>
      </c>
      <c r="E366" s="257" t="s">
        <v>21</v>
      </c>
      <c r="F366" s="258" t="s">
        <v>9670</v>
      </c>
      <c r="G366" s="256"/>
      <c r="H366" s="257" t="s">
        <v>21</v>
      </c>
      <c r="I366" s="259"/>
      <c r="J366" s="256"/>
      <c r="K366" s="256"/>
      <c r="L366" s="260"/>
      <c r="M366" s="261"/>
      <c r="N366" s="262"/>
      <c r="O366" s="262"/>
      <c r="P366" s="262"/>
      <c r="Q366" s="262"/>
      <c r="R366" s="262"/>
      <c r="S366" s="262"/>
      <c r="T366" s="263"/>
      <c r="AT366" s="264" t="s">
        <v>428</v>
      </c>
      <c r="AU366" s="264" t="s">
        <v>394</v>
      </c>
      <c r="AV366" s="12" t="s">
        <v>83</v>
      </c>
      <c r="AW366" s="12" t="s">
        <v>39</v>
      </c>
      <c r="AX366" s="12" t="s">
        <v>76</v>
      </c>
      <c r="AY366" s="264" t="s">
        <v>414</v>
      </c>
    </row>
    <row r="367" s="13" customFormat="1">
      <c r="B367" s="265"/>
      <c r="C367" s="266"/>
      <c r="D367" s="252" t="s">
        <v>428</v>
      </c>
      <c r="E367" s="267" t="s">
        <v>21</v>
      </c>
      <c r="F367" s="268" t="s">
        <v>83</v>
      </c>
      <c r="G367" s="266"/>
      <c r="H367" s="269">
        <v>1</v>
      </c>
      <c r="I367" s="270"/>
      <c r="J367" s="266"/>
      <c r="K367" s="266"/>
      <c r="L367" s="271"/>
      <c r="M367" s="272"/>
      <c r="N367" s="273"/>
      <c r="O367" s="273"/>
      <c r="P367" s="273"/>
      <c r="Q367" s="273"/>
      <c r="R367" s="273"/>
      <c r="S367" s="273"/>
      <c r="T367" s="274"/>
      <c r="AT367" s="275" t="s">
        <v>428</v>
      </c>
      <c r="AU367" s="275" t="s">
        <v>394</v>
      </c>
      <c r="AV367" s="13" t="s">
        <v>86</v>
      </c>
      <c r="AW367" s="13" t="s">
        <v>39</v>
      </c>
      <c r="AX367" s="13" t="s">
        <v>83</v>
      </c>
      <c r="AY367" s="275" t="s">
        <v>414</v>
      </c>
    </row>
    <row r="368" s="1" customFormat="1" ht="63.75" customHeight="1">
      <c r="B368" s="47"/>
      <c r="C368" s="298" t="s">
        <v>1154</v>
      </c>
      <c r="D368" s="298" t="s">
        <v>841</v>
      </c>
      <c r="E368" s="299" t="s">
        <v>7124</v>
      </c>
      <c r="F368" s="300" t="s">
        <v>9821</v>
      </c>
      <c r="G368" s="301" t="s">
        <v>4084</v>
      </c>
      <c r="H368" s="302">
        <v>627</v>
      </c>
      <c r="I368" s="303"/>
      <c r="J368" s="304">
        <f>ROUND(I368*H368,2)</f>
        <v>0</v>
      </c>
      <c r="K368" s="300" t="s">
        <v>21</v>
      </c>
      <c r="L368" s="305"/>
      <c r="M368" s="306" t="s">
        <v>21</v>
      </c>
      <c r="N368" s="307" t="s">
        <v>47</v>
      </c>
      <c r="O368" s="48"/>
      <c r="P368" s="249">
        <f>O368*H368</f>
        <v>0</v>
      </c>
      <c r="Q368" s="249">
        <v>0</v>
      </c>
      <c r="R368" s="249">
        <f>Q368*H368</f>
        <v>0</v>
      </c>
      <c r="S368" s="249">
        <v>0</v>
      </c>
      <c r="T368" s="250">
        <f>S368*H368</f>
        <v>0</v>
      </c>
      <c r="AR368" s="25" t="s">
        <v>818</v>
      </c>
      <c r="AT368" s="25" t="s">
        <v>841</v>
      </c>
      <c r="AU368" s="25" t="s">
        <v>394</v>
      </c>
      <c r="AY368" s="25" t="s">
        <v>414</v>
      </c>
      <c r="BE368" s="251">
        <f>IF(N368="základní",J368,0)</f>
        <v>0</v>
      </c>
      <c r="BF368" s="251">
        <f>IF(N368="snížená",J368,0)</f>
        <v>0</v>
      </c>
      <c r="BG368" s="251">
        <f>IF(N368="zákl. přenesená",J368,0)</f>
        <v>0</v>
      </c>
      <c r="BH368" s="251">
        <f>IF(N368="sníž. přenesená",J368,0)</f>
        <v>0</v>
      </c>
      <c r="BI368" s="251">
        <f>IF(N368="nulová",J368,0)</f>
        <v>0</v>
      </c>
      <c r="BJ368" s="25" t="s">
        <v>83</v>
      </c>
      <c r="BK368" s="251">
        <f>ROUND(I368*H368,2)</f>
        <v>0</v>
      </c>
      <c r="BL368" s="25" t="s">
        <v>690</v>
      </c>
      <c r="BM368" s="25" t="s">
        <v>9822</v>
      </c>
    </row>
    <row r="369" s="12" customFormat="1">
      <c r="B369" s="255"/>
      <c r="C369" s="256"/>
      <c r="D369" s="252" t="s">
        <v>428</v>
      </c>
      <c r="E369" s="257" t="s">
        <v>21</v>
      </c>
      <c r="F369" s="258" t="s">
        <v>9670</v>
      </c>
      <c r="G369" s="256"/>
      <c r="H369" s="257" t="s">
        <v>21</v>
      </c>
      <c r="I369" s="259"/>
      <c r="J369" s="256"/>
      <c r="K369" s="256"/>
      <c r="L369" s="260"/>
      <c r="M369" s="261"/>
      <c r="N369" s="262"/>
      <c r="O369" s="262"/>
      <c r="P369" s="262"/>
      <c r="Q369" s="262"/>
      <c r="R369" s="262"/>
      <c r="S369" s="262"/>
      <c r="T369" s="263"/>
      <c r="AT369" s="264" t="s">
        <v>428</v>
      </c>
      <c r="AU369" s="264" t="s">
        <v>394</v>
      </c>
      <c r="AV369" s="12" t="s">
        <v>83</v>
      </c>
      <c r="AW369" s="12" t="s">
        <v>39</v>
      </c>
      <c r="AX369" s="12" t="s">
        <v>76</v>
      </c>
      <c r="AY369" s="264" t="s">
        <v>414</v>
      </c>
    </row>
    <row r="370" s="13" customFormat="1">
      <c r="B370" s="265"/>
      <c r="C370" s="266"/>
      <c r="D370" s="252" t="s">
        <v>428</v>
      </c>
      <c r="E370" s="267" t="s">
        <v>21</v>
      </c>
      <c r="F370" s="268" t="s">
        <v>8700</v>
      </c>
      <c r="G370" s="266"/>
      <c r="H370" s="269">
        <v>627</v>
      </c>
      <c r="I370" s="270"/>
      <c r="J370" s="266"/>
      <c r="K370" s="266"/>
      <c r="L370" s="271"/>
      <c r="M370" s="272"/>
      <c r="N370" s="273"/>
      <c r="O370" s="273"/>
      <c r="P370" s="273"/>
      <c r="Q370" s="273"/>
      <c r="R370" s="273"/>
      <c r="S370" s="273"/>
      <c r="T370" s="274"/>
      <c r="AT370" s="275" t="s">
        <v>428</v>
      </c>
      <c r="AU370" s="275" t="s">
        <v>394</v>
      </c>
      <c r="AV370" s="13" t="s">
        <v>86</v>
      </c>
      <c r="AW370" s="13" t="s">
        <v>39</v>
      </c>
      <c r="AX370" s="13" t="s">
        <v>83</v>
      </c>
      <c r="AY370" s="275" t="s">
        <v>414</v>
      </c>
    </row>
    <row r="371" s="1" customFormat="1" ht="89.25" customHeight="1">
      <c r="B371" s="47"/>
      <c r="C371" s="298" t="s">
        <v>1158</v>
      </c>
      <c r="D371" s="298" t="s">
        <v>841</v>
      </c>
      <c r="E371" s="299" t="s">
        <v>7128</v>
      </c>
      <c r="F371" s="300" t="s">
        <v>9823</v>
      </c>
      <c r="G371" s="301" t="s">
        <v>4084</v>
      </c>
      <c r="H371" s="302">
        <v>11</v>
      </c>
      <c r="I371" s="303"/>
      <c r="J371" s="304">
        <f>ROUND(I371*H371,2)</f>
        <v>0</v>
      </c>
      <c r="K371" s="300" t="s">
        <v>21</v>
      </c>
      <c r="L371" s="305"/>
      <c r="M371" s="306" t="s">
        <v>21</v>
      </c>
      <c r="N371" s="307" t="s">
        <v>47</v>
      </c>
      <c r="O371" s="48"/>
      <c r="P371" s="249">
        <f>O371*H371</f>
        <v>0</v>
      </c>
      <c r="Q371" s="249">
        <v>0</v>
      </c>
      <c r="R371" s="249">
        <f>Q371*H371</f>
        <v>0</v>
      </c>
      <c r="S371" s="249">
        <v>0</v>
      </c>
      <c r="T371" s="250">
        <f>S371*H371</f>
        <v>0</v>
      </c>
      <c r="AR371" s="25" t="s">
        <v>818</v>
      </c>
      <c r="AT371" s="25" t="s">
        <v>841</v>
      </c>
      <c r="AU371" s="25" t="s">
        <v>394</v>
      </c>
      <c r="AY371" s="25" t="s">
        <v>414</v>
      </c>
      <c r="BE371" s="251">
        <f>IF(N371="základní",J371,0)</f>
        <v>0</v>
      </c>
      <c r="BF371" s="251">
        <f>IF(N371="snížená",J371,0)</f>
        <v>0</v>
      </c>
      <c r="BG371" s="251">
        <f>IF(N371="zákl. přenesená",J371,0)</f>
        <v>0</v>
      </c>
      <c r="BH371" s="251">
        <f>IF(N371="sníž. přenesená",J371,0)</f>
        <v>0</v>
      </c>
      <c r="BI371" s="251">
        <f>IF(N371="nulová",J371,0)</f>
        <v>0</v>
      </c>
      <c r="BJ371" s="25" t="s">
        <v>83</v>
      </c>
      <c r="BK371" s="251">
        <f>ROUND(I371*H371,2)</f>
        <v>0</v>
      </c>
      <c r="BL371" s="25" t="s">
        <v>690</v>
      </c>
      <c r="BM371" s="25" t="s">
        <v>9824</v>
      </c>
    </row>
    <row r="372" s="12" customFormat="1">
      <c r="B372" s="255"/>
      <c r="C372" s="256"/>
      <c r="D372" s="252" t="s">
        <v>428</v>
      </c>
      <c r="E372" s="257" t="s">
        <v>21</v>
      </c>
      <c r="F372" s="258" t="s">
        <v>9670</v>
      </c>
      <c r="G372" s="256"/>
      <c r="H372" s="257" t="s">
        <v>21</v>
      </c>
      <c r="I372" s="259"/>
      <c r="J372" s="256"/>
      <c r="K372" s="256"/>
      <c r="L372" s="260"/>
      <c r="M372" s="261"/>
      <c r="N372" s="262"/>
      <c r="O372" s="262"/>
      <c r="P372" s="262"/>
      <c r="Q372" s="262"/>
      <c r="R372" s="262"/>
      <c r="S372" s="262"/>
      <c r="T372" s="263"/>
      <c r="AT372" s="264" t="s">
        <v>428</v>
      </c>
      <c r="AU372" s="264" t="s">
        <v>394</v>
      </c>
      <c r="AV372" s="12" t="s">
        <v>83</v>
      </c>
      <c r="AW372" s="12" t="s">
        <v>39</v>
      </c>
      <c r="AX372" s="12" t="s">
        <v>76</v>
      </c>
      <c r="AY372" s="264" t="s">
        <v>414</v>
      </c>
    </row>
    <row r="373" s="13" customFormat="1">
      <c r="B373" s="265"/>
      <c r="C373" s="266"/>
      <c r="D373" s="252" t="s">
        <v>428</v>
      </c>
      <c r="E373" s="267" t="s">
        <v>21</v>
      </c>
      <c r="F373" s="268" t="s">
        <v>639</v>
      </c>
      <c r="G373" s="266"/>
      <c r="H373" s="269">
        <v>11</v>
      </c>
      <c r="I373" s="270"/>
      <c r="J373" s="266"/>
      <c r="K373" s="266"/>
      <c r="L373" s="271"/>
      <c r="M373" s="272"/>
      <c r="N373" s="273"/>
      <c r="O373" s="273"/>
      <c r="P373" s="273"/>
      <c r="Q373" s="273"/>
      <c r="R373" s="273"/>
      <c r="S373" s="273"/>
      <c r="T373" s="274"/>
      <c r="AT373" s="275" t="s">
        <v>428</v>
      </c>
      <c r="AU373" s="275" t="s">
        <v>394</v>
      </c>
      <c r="AV373" s="13" t="s">
        <v>86</v>
      </c>
      <c r="AW373" s="13" t="s">
        <v>39</v>
      </c>
      <c r="AX373" s="13" t="s">
        <v>76</v>
      </c>
      <c r="AY373" s="275" t="s">
        <v>414</v>
      </c>
    </row>
    <row r="374" s="15" customFormat="1">
      <c r="B374" s="287"/>
      <c r="C374" s="288"/>
      <c r="D374" s="252" t="s">
        <v>428</v>
      </c>
      <c r="E374" s="289" t="s">
        <v>21</v>
      </c>
      <c r="F374" s="290" t="s">
        <v>235</v>
      </c>
      <c r="G374" s="288"/>
      <c r="H374" s="291">
        <v>11</v>
      </c>
      <c r="I374" s="292"/>
      <c r="J374" s="288"/>
      <c r="K374" s="288"/>
      <c r="L374" s="293"/>
      <c r="M374" s="294"/>
      <c r="N374" s="295"/>
      <c r="O374" s="295"/>
      <c r="P374" s="295"/>
      <c r="Q374" s="295"/>
      <c r="R374" s="295"/>
      <c r="S374" s="295"/>
      <c r="T374" s="296"/>
      <c r="AT374" s="297" t="s">
        <v>428</v>
      </c>
      <c r="AU374" s="297" t="s">
        <v>394</v>
      </c>
      <c r="AV374" s="15" t="s">
        <v>422</v>
      </c>
      <c r="AW374" s="15" t="s">
        <v>39</v>
      </c>
      <c r="AX374" s="15" t="s">
        <v>83</v>
      </c>
      <c r="AY374" s="297" t="s">
        <v>414</v>
      </c>
    </row>
    <row r="375" s="11" customFormat="1" ht="22.32" customHeight="1">
      <c r="B375" s="224"/>
      <c r="C375" s="225"/>
      <c r="D375" s="226" t="s">
        <v>75</v>
      </c>
      <c r="E375" s="238" t="s">
        <v>9825</v>
      </c>
      <c r="F375" s="238" t="s">
        <v>9800</v>
      </c>
      <c r="G375" s="225"/>
      <c r="H375" s="225"/>
      <c r="I375" s="228"/>
      <c r="J375" s="239">
        <f>BK375</f>
        <v>0</v>
      </c>
      <c r="K375" s="225"/>
      <c r="L375" s="230"/>
      <c r="M375" s="231"/>
      <c r="N375" s="232"/>
      <c r="O375" s="232"/>
      <c r="P375" s="233">
        <f>SUM(P376:P385)</f>
        <v>0</v>
      </c>
      <c r="Q375" s="232"/>
      <c r="R375" s="233">
        <f>SUM(R376:R385)</f>
        <v>0</v>
      </c>
      <c r="S375" s="232"/>
      <c r="T375" s="234">
        <f>SUM(T376:T385)</f>
        <v>0</v>
      </c>
      <c r="AR375" s="235" t="s">
        <v>86</v>
      </c>
      <c r="AT375" s="236" t="s">
        <v>75</v>
      </c>
      <c r="AU375" s="236" t="s">
        <v>86</v>
      </c>
      <c r="AY375" s="235" t="s">
        <v>414</v>
      </c>
      <c r="BK375" s="237">
        <f>SUM(BK376:BK385)</f>
        <v>0</v>
      </c>
    </row>
    <row r="376" s="1" customFormat="1" ht="25.5" customHeight="1">
      <c r="B376" s="47"/>
      <c r="C376" s="240" t="s">
        <v>1165</v>
      </c>
      <c r="D376" s="240" t="s">
        <v>418</v>
      </c>
      <c r="E376" s="241" t="s">
        <v>7748</v>
      </c>
      <c r="F376" s="242" t="s">
        <v>9826</v>
      </c>
      <c r="G376" s="243" t="s">
        <v>4084</v>
      </c>
      <c r="H376" s="244">
        <v>1</v>
      </c>
      <c r="I376" s="245"/>
      <c r="J376" s="246">
        <f>ROUND(I376*H376,2)</f>
        <v>0</v>
      </c>
      <c r="K376" s="242" t="s">
        <v>21</v>
      </c>
      <c r="L376" s="73"/>
      <c r="M376" s="247" t="s">
        <v>21</v>
      </c>
      <c r="N376" s="248" t="s">
        <v>47</v>
      </c>
      <c r="O376" s="48"/>
      <c r="P376" s="249">
        <f>O376*H376</f>
        <v>0</v>
      </c>
      <c r="Q376" s="249">
        <v>0</v>
      </c>
      <c r="R376" s="249">
        <f>Q376*H376</f>
        <v>0</v>
      </c>
      <c r="S376" s="249">
        <v>0</v>
      </c>
      <c r="T376" s="250">
        <f>S376*H376</f>
        <v>0</v>
      </c>
      <c r="AR376" s="25" t="s">
        <v>690</v>
      </c>
      <c r="AT376" s="25" t="s">
        <v>418</v>
      </c>
      <c r="AU376" s="25" t="s">
        <v>394</v>
      </c>
      <c r="AY376" s="25" t="s">
        <v>414</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690</v>
      </c>
      <c r="BM376" s="25" t="s">
        <v>9827</v>
      </c>
    </row>
    <row r="377" s="12" customFormat="1">
      <c r="B377" s="255"/>
      <c r="C377" s="256"/>
      <c r="D377" s="252" t="s">
        <v>428</v>
      </c>
      <c r="E377" s="257" t="s">
        <v>21</v>
      </c>
      <c r="F377" s="258" t="s">
        <v>9670</v>
      </c>
      <c r="G377" s="256"/>
      <c r="H377" s="257" t="s">
        <v>21</v>
      </c>
      <c r="I377" s="259"/>
      <c r="J377" s="256"/>
      <c r="K377" s="256"/>
      <c r="L377" s="260"/>
      <c r="M377" s="261"/>
      <c r="N377" s="262"/>
      <c r="O377" s="262"/>
      <c r="P377" s="262"/>
      <c r="Q377" s="262"/>
      <c r="R377" s="262"/>
      <c r="S377" s="262"/>
      <c r="T377" s="263"/>
      <c r="AT377" s="264" t="s">
        <v>428</v>
      </c>
      <c r="AU377" s="264" t="s">
        <v>394</v>
      </c>
      <c r="AV377" s="12" t="s">
        <v>83</v>
      </c>
      <c r="AW377" s="12" t="s">
        <v>39</v>
      </c>
      <c r="AX377" s="12" t="s">
        <v>76</v>
      </c>
      <c r="AY377" s="264" t="s">
        <v>414</v>
      </c>
    </row>
    <row r="378" s="13" customFormat="1">
      <c r="B378" s="265"/>
      <c r="C378" s="266"/>
      <c r="D378" s="252" t="s">
        <v>428</v>
      </c>
      <c r="E378" s="267" t="s">
        <v>21</v>
      </c>
      <c r="F378" s="268" t="s">
        <v>83</v>
      </c>
      <c r="G378" s="266"/>
      <c r="H378" s="269">
        <v>1</v>
      </c>
      <c r="I378" s="270"/>
      <c r="J378" s="266"/>
      <c r="K378" s="266"/>
      <c r="L378" s="271"/>
      <c r="M378" s="272"/>
      <c r="N378" s="273"/>
      <c r="O378" s="273"/>
      <c r="P378" s="273"/>
      <c r="Q378" s="273"/>
      <c r="R378" s="273"/>
      <c r="S378" s="273"/>
      <c r="T378" s="274"/>
      <c r="AT378" s="275" t="s">
        <v>428</v>
      </c>
      <c r="AU378" s="275" t="s">
        <v>394</v>
      </c>
      <c r="AV378" s="13" t="s">
        <v>86</v>
      </c>
      <c r="AW378" s="13" t="s">
        <v>39</v>
      </c>
      <c r="AX378" s="13" t="s">
        <v>83</v>
      </c>
      <c r="AY378" s="275" t="s">
        <v>414</v>
      </c>
    </row>
    <row r="379" s="1" customFormat="1" ht="63.75" customHeight="1">
      <c r="B379" s="47"/>
      <c r="C379" s="240" t="s">
        <v>1169</v>
      </c>
      <c r="D379" s="240" t="s">
        <v>418</v>
      </c>
      <c r="E379" s="241" t="s">
        <v>9828</v>
      </c>
      <c r="F379" s="242" t="s">
        <v>9821</v>
      </c>
      <c r="G379" s="243" t="s">
        <v>4084</v>
      </c>
      <c r="H379" s="244">
        <v>627</v>
      </c>
      <c r="I379" s="245"/>
      <c r="J379" s="246">
        <f>ROUND(I379*H379,2)</f>
        <v>0</v>
      </c>
      <c r="K379" s="242" t="s">
        <v>21</v>
      </c>
      <c r="L379" s="73"/>
      <c r="M379" s="247" t="s">
        <v>21</v>
      </c>
      <c r="N379" s="248" t="s">
        <v>47</v>
      </c>
      <c r="O379" s="48"/>
      <c r="P379" s="249">
        <f>O379*H379</f>
        <v>0</v>
      </c>
      <c r="Q379" s="249">
        <v>0</v>
      </c>
      <c r="R379" s="249">
        <f>Q379*H379</f>
        <v>0</v>
      </c>
      <c r="S379" s="249">
        <v>0</v>
      </c>
      <c r="T379" s="250">
        <f>S379*H379</f>
        <v>0</v>
      </c>
      <c r="AR379" s="25" t="s">
        <v>690</v>
      </c>
      <c r="AT379" s="25" t="s">
        <v>418</v>
      </c>
      <c r="AU379" s="25" t="s">
        <v>394</v>
      </c>
      <c r="AY379" s="25" t="s">
        <v>414</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690</v>
      </c>
      <c r="BM379" s="25" t="s">
        <v>9829</v>
      </c>
    </row>
    <row r="380" s="12" customFormat="1">
      <c r="B380" s="255"/>
      <c r="C380" s="256"/>
      <c r="D380" s="252" t="s">
        <v>428</v>
      </c>
      <c r="E380" s="257" t="s">
        <v>21</v>
      </c>
      <c r="F380" s="258" t="s">
        <v>9670</v>
      </c>
      <c r="G380" s="256"/>
      <c r="H380" s="257" t="s">
        <v>21</v>
      </c>
      <c r="I380" s="259"/>
      <c r="J380" s="256"/>
      <c r="K380" s="256"/>
      <c r="L380" s="260"/>
      <c r="M380" s="261"/>
      <c r="N380" s="262"/>
      <c r="O380" s="262"/>
      <c r="P380" s="262"/>
      <c r="Q380" s="262"/>
      <c r="R380" s="262"/>
      <c r="S380" s="262"/>
      <c r="T380" s="263"/>
      <c r="AT380" s="264" t="s">
        <v>428</v>
      </c>
      <c r="AU380" s="264" t="s">
        <v>394</v>
      </c>
      <c r="AV380" s="12" t="s">
        <v>83</v>
      </c>
      <c r="AW380" s="12" t="s">
        <v>39</v>
      </c>
      <c r="AX380" s="12" t="s">
        <v>76</v>
      </c>
      <c r="AY380" s="264" t="s">
        <v>414</v>
      </c>
    </row>
    <row r="381" s="13" customFormat="1">
      <c r="B381" s="265"/>
      <c r="C381" s="266"/>
      <c r="D381" s="252" t="s">
        <v>428</v>
      </c>
      <c r="E381" s="267" t="s">
        <v>21</v>
      </c>
      <c r="F381" s="268" t="s">
        <v>8700</v>
      </c>
      <c r="G381" s="266"/>
      <c r="H381" s="269">
        <v>627</v>
      </c>
      <c r="I381" s="270"/>
      <c r="J381" s="266"/>
      <c r="K381" s="266"/>
      <c r="L381" s="271"/>
      <c r="M381" s="272"/>
      <c r="N381" s="273"/>
      <c r="O381" s="273"/>
      <c r="P381" s="273"/>
      <c r="Q381" s="273"/>
      <c r="R381" s="273"/>
      <c r="S381" s="273"/>
      <c r="T381" s="274"/>
      <c r="AT381" s="275" t="s">
        <v>428</v>
      </c>
      <c r="AU381" s="275" t="s">
        <v>394</v>
      </c>
      <c r="AV381" s="13" t="s">
        <v>86</v>
      </c>
      <c r="AW381" s="13" t="s">
        <v>39</v>
      </c>
      <c r="AX381" s="13" t="s">
        <v>76</v>
      </c>
      <c r="AY381" s="275" t="s">
        <v>414</v>
      </c>
    </row>
    <row r="382" s="15" customFormat="1">
      <c r="B382" s="287"/>
      <c r="C382" s="288"/>
      <c r="D382" s="252" t="s">
        <v>428</v>
      </c>
      <c r="E382" s="289" t="s">
        <v>21</v>
      </c>
      <c r="F382" s="290" t="s">
        <v>235</v>
      </c>
      <c r="G382" s="288"/>
      <c r="H382" s="291">
        <v>627</v>
      </c>
      <c r="I382" s="292"/>
      <c r="J382" s="288"/>
      <c r="K382" s="288"/>
      <c r="L382" s="293"/>
      <c r="M382" s="294"/>
      <c r="N382" s="295"/>
      <c r="O382" s="295"/>
      <c r="P382" s="295"/>
      <c r="Q382" s="295"/>
      <c r="R382" s="295"/>
      <c r="S382" s="295"/>
      <c r="T382" s="296"/>
      <c r="AT382" s="297" t="s">
        <v>428</v>
      </c>
      <c r="AU382" s="297" t="s">
        <v>394</v>
      </c>
      <c r="AV382" s="15" t="s">
        <v>422</v>
      </c>
      <c r="AW382" s="15" t="s">
        <v>39</v>
      </c>
      <c r="AX382" s="15" t="s">
        <v>83</v>
      </c>
      <c r="AY382" s="297" t="s">
        <v>414</v>
      </c>
    </row>
    <row r="383" s="1" customFormat="1" ht="89.25" customHeight="1">
      <c r="B383" s="47"/>
      <c r="C383" s="240" t="s">
        <v>1174</v>
      </c>
      <c r="D383" s="240" t="s">
        <v>418</v>
      </c>
      <c r="E383" s="241" t="s">
        <v>9830</v>
      </c>
      <c r="F383" s="242" t="s">
        <v>9823</v>
      </c>
      <c r="G383" s="243" t="s">
        <v>4084</v>
      </c>
      <c r="H383" s="244">
        <v>11</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690</v>
      </c>
      <c r="AT383" s="25" t="s">
        <v>418</v>
      </c>
      <c r="AU383" s="25" t="s">
        <v>394</v>
      </c>
      <c r="AY383" s="25" t="s">
        <v>414</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690</v>
      </c>
      <c r="BM383" s="25" t="s">
        <v>9831</v>
      </c>
    </row>
    <row r="384" s="12" customFormat="1">
      <c r="B384" s="255"/>
      <c r="C384" s="256"/>
      <c r="D384" s="252" t="s">
        <v>428</v>
      </c>
      <c r="E384" s="257" t="s">
        <v>21</v>
      </c>
      <c r="F384" s="258" t="s">
        <v>9670</v>
      </c>
      <c r="G384" s="256"/>
      <c r="H384" s="257" t="s">
        <v>21</v>
      </c>
      <c r="I384" s="259"/>
      <c r="J384" s="256"/>
      <c r="K384" s="256"/>
      <c r="L384" s="260"/>
      <c r="M384" s="261"/>
      <c r="N384" s="262"/>
      <c r="O384" s="262"/>
      <c r="P384" s="262"/>
      <c r="Q384" s="262"/>
      <c r="R384" s="262"/>
      <c r="S384" s="262"/>
      <c r="T384" s="263"/>
      <c r="AT384" s="264" t="s">
        <v>428</v>
      </c>
      <c r="AU384" s="264" t="s">
        <v>394</v>
      </c>
      <c r="AV384" s="12" t="s">
        <v>83</v>
      </c>
      <c r="AW384" s="12" t="s">
        <v>39</v>
      </c>
      <c r="AX384" s="12" t="s">
        <v>76</v>
      </c>
      <c r="AY384" s="264" t="s">
        <v>414</v>
      </c>
    </row>
    <row r="385" s="13" customFormat="1">
      <c r="B385" s="265"/>
      <c r="C385" s="266"/>
      <c r="D385" s="252" t="s">
        <v>428</v>
      </c>
      <c r="E385" s="267" t="s">
        <v>21</v>
      </c>
      <c r="F385" s="268" t="s">
        <v>639</v>
      </c>
      <c r="G385" s="266"/>
      <c r="H385" s="269">
        <v>11</v>
      </c>
      <c r="I385" s="270"/>
      <c r="J385" s="266"/>
      <c r="K385" s="266"/>
      <c r="L385" s="271"/>
      <c r="M385" s="272"/>
      <c r="N385" s="273"/>
      <c r="O385" s="273"/>
      <c r="P385" s="273"/>
      <c r="Q385" s="273"/>
      <c r="R385" s="273"/>
      <c r="S385" s="273"/>
      <c r="T385" s="274"/>
      <c r="AT385" s="275" t="s">
        <v>428</v>
      </c>
      <c r="AU385" s="275" t="s">
        <v>394</v>
      </c>
      <c r="AV385" s="13" t="s">
        <v>86</v>
      </c>
      <c r="AW385" s="13" t="s">
        <v>39</v>
      </c>
      <c r="AX385" s="13" t="s">
        <v>83</v>
      </c>
      <c r="AY385" s="275" t="s">
        <v>414</v>
      </c>
    </row>
    <row r="386" s="11" customFormat="1" ht="22.32" customHeight="1">
      <c r="B386" s="224"/>
      <c r="C386" s="225"/>
      <c r="D386" s="226" t="s">
        <v>75</v>
      </c>
      <c r="E386" s="238" t="s">
        <v>9832</v>
      </c>
      <c r="F386" s="238" t="s">
        <v>9833</v>
      </c>
      <c r="G386" s="225"/>
      <c r="H386" s="225"/>
      <c r="I386" s="228"/>
      <c r="J386" s="239">
        <f>BK386</f>
        <v>0</v>
      </c>
      <c r="K386" s="225"/>
      <c r="L386" s="230"/>
      <c r="M386" s="231"/>
      <c r="N386" s="232"/>
      <c r="O386" s="232"/>
      <c r="P386" s="233">
        <f>SUM(P387:P397)</f>
        <v>0</v>
      </c>
      <c r="Q386" s="232"/>
      <c r="R386" s="233">
        <f>SUM(R387:R397)</f>
        <v>0</v>
      </c>
      <c r="S386" s="232"/>
      <c r="T386" s="234">
        <f>SUM(T387:T397)</f>
        <v>0</v>
      </c>
      <c r="AR386" s="235" t="s">
        <v>86</v>
      </c>
      <c r="AT386" s="236" t="s">
        <v>75</v>
      </c>
      <c r="AU386" s="236" t="s">
        <v>86</v>
      </c>
      <c r="AY386" s="235" t="s">
        <v>414</v>
      </c>
      <c r="BK386" s="237">
        <f>SUM(BK387:BK397)</f>
        <v>0</v>
      </c>
    </row>
    <row r="387" s="1" customFormat="1" ht="140.25" customHeight="1">
      <c r="B387" s="47"/>
      <c r="C387" s="240" t="s">
        <v>1179</v>
      </c>
      <c r="D387" s="240" t="s">
        <v>418</v>
      </c>
      <c r="E387" s="241" t="s">
        <v>9834</v>
      </c>
      <c r="F387" s="242" t="s">
        <v>9835</v>
      </c>
      <c r="G387" s="243" t="s">
        <v>4084</v>
      </c>
      <c r="H387" s="244">
        <v>1</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690</v>
      </c>
      <c r="AT387" s="25" t="s">
        <v>418</v>
      </c>
      <c r="AU387" s="25" t="s">
        <v>394</v>
      </c>
      <c r="AY387" s="25" t="s">
        <v>414</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690</v>
      </c>
      <c r="BM387" s="25" t="s">
        <v>9836</v>
      </c>
    </row>
    <row r="388" s="12" customFormat="1">
      <c r="B388" s="255"/>
      <c r="C388" s="256"/>
      <c r="D388" s="252" t="s">
        <v>428</v>
      </c>
      <c r="E388" s="257" t="s">
        <v>21</v>
      </c>
      <c r="F388" s="258" t="s">
        <v>9670</v>
      </c>
      <c r="G388" s="256"/>
      <c r="H388" s="257" t="s">
        <v>21</v>
      </c>
      <c r="I388" s="259"/>
      <c r="J388" s="256"/>
      <c r="K388" s="256"/>
      <c r="L388" s="260"/>
      <c r="M388" s="261"/>
      <c r="N388" s="262"/>
      <c r="O388" s="262"/>
      <c r="P388" s="262"/>
      <c r="Q388" s="262"/>
      <c r="R388" s="262"/>
      <c r="S388" s="262"/>
      <c r="T388" s="263"/>
      <c r="AT388" s="264" t="s">
        <v>428</v>
      </c>
      <c r="AU388" s="264" t="s">
        <v>394</v>
      </c>
      <c r="AV388" s="12" t="s">
        <v>83</v>
      </c>
      <c r="AW388" s="12" t="s">
        <v>39</v>
      </c>
      <c r="AX388" s="12" t="s">
        <v>76</v>
      </c>
      <c r="AY388" s="264" t="s">
        <v>414</v>
      </c>
    </row>
    <row r="389" s="13" customFormat="1">
      <c r="B389" s="265"/>
      <c r="C389" s="266"/>
      <c r="D389" s="252" t="s">
        <v>428</v>
      </c>
      <c r="E389" s="267" t="s">
        <v>21</v>
      </c>
      <c r="F389" s="268" t="s">
        <v>83</v>
      </c>
      <c r="G389" s="266"/>
      <c r="H389" s="269">
        <v>1</v>
      </c>
      <c r="I389" s="270"/>
      <c r="J389" s="266"/>
      <c r="K389" s="266"/>
      <c r="L389" s="271"/>
      <c r="M389" s="272"/>
      <c r="N389" s="273"/>
      <c r="O389" s="273"/>
      <c r="P389" s="273"/>
      <c r="Q389" s="273"/>
      <c r="R389" s="273"/>
      <c r="S389" s="273"/>
      <c r="T389" s="274"/>
      <c r="AT389" s="275" t="s">
        <v>428</v>
      </c>
      <c r="AU389" s="275" t="s">
        <v>394</v>
      </c>
      <c r="AV389" s="13" t="s">
        <v>86</v>
      </c>
      <c r="AW389" s="13" t="s">
        <v>39</v>
      </c>
      <c r="AX389" s="13" t="s">
        <v>76</v>
      </c>
      <c r="AY389" s="275" t="s">
        <v>414</v>
      </c>
    </row>
    <row r="390" s="15" customFormat="1">
      <c r="B390" s="287"/>
      <c r="C390" s="288"/>
      <c r="D390" s="252" t="s">
        <v>428</v>
      </c>
      <c r="E390" s="289" t="s">
        <v>21</v>
      </c>
      <c r="F390" s="290" t="s">
        <v>235</v>
      </c>
      <c r="G390" s="288"/>
      <c r="H390" s="291">
        <v>1</v>
      </c>
      <c r="I390" s="292"/>
      <c r="J390" s="288"/>
      <c r="K390" s="288"/>
      <c r="L390" s="293"/>
      <c r="M390" s="294"/>
      <c r="N390" s="295"/>
      <c r="O390" s="295"/>
      <c r="P390" s="295"/>
      <c r="Q390" s="295"/>
      <c r="R390" s="295"/>
      <c r="S390" s="295"/>
      <c r="T390" s="296"/>
      <c r="AT390" s="297" t="s">
        <v>428</v>
      </c>
      <c r="AU390" s="297" t="s">
        <v>394</v>
      </c>
      <c r="AV390" s="15" t="s">
        <v>422</v>
      </c>
      <c r="AW390" s="15" t="s">
        <v>39</v>
      </c>
      <c r="AX390" s="15" t="s">
        <v>83</v>
      </c>
      <c r="AY390" s="297" t="s">
        <v>414</v>
      </c>
    </row>
    <row r="391" s="1" customFormat="1" ht="89.25" customHeight="1">
      <c r="B391" s="47"/>
      <c r="C391" s="240" t="s">
        <v>458</v>
      </c>
      <c r="D391" s="240" t="s">
        <v>418</v>
      </c>
      <c r="E391" s="241" t="s">
        <v>7759</v>
      </c>
      <c r="F391" s="242" t="s">
        <v>9837</v>
      </c>
      <c r="G391" s="243" t="s">
        <v>4084</v>
      </c>
      <c r="H391" s="244">
        <v>1</v>
      </c>
      <c r="I391" s="245"/>
      <c r="J391" s="246">
        <f>ROUND(I391*H391,2)</f>
        <v>0</v>
      </c>
      <c r="K391" s="242" t="s">
        <v>21</v>
      </c>
      <c r="L391" s="73"/>
      <c r="M391" s="247" t="s">
        <v>21</v>
      </c>
      <c r="N391" s="248" t="s">
        <v>47</v>
      </c>
      <c r="O391" s="48"/>
      <c r="P391" s="249">
        <f>O391*H391</f>
        <v>0</v>
      </c>
      <c r="Q391" s="249">
        <v>0</v>
      </c>
      <c r="R391" s="249">
        <f>Q391*H391</f>
        <v>0</v>
      </c>
      <c r="S391" s="249">
        <v>0</v>
      </c>
      <c r="T391" s="250">
        <f>S391*H391</f>
        <v>0</v>
      </c>
      <c r="AR391" s="25" t="s">
        <v>690</v>
      </c>
      <c r="AT391" s="25" t="s">
        <v>418</v>
      </c>
      <c r="AU391" s="25" t="s">
        <v>394</v>
      </c>
      <c r="AY391" s="25" t="s">
        <v>414</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690</v>
      </c>
      <c r="BM391" s="25" t="s">
        <v>9838</v>
      </c>
    </row>
    <row r="392" s="12" customFormat="1">
      <c r="B392" s="255"/>
      <c r="C392" s="256"/>
      <c r="D392" s="252" t="s">
        <v>428</v>
      </c>
      <c r="E392" s="257" t="s">
        <v>21</v>
      </c>
      <c r="F392" s="258" t="s">
        <v>9670</v>
      </c>
      <c r="G392" s="256"/>
      <c r="H392" s="257" t="s">
        <v>21</v>
      </c>
      <c r="I392" s="259"/>
      <c r="J392" s="256"/>
      <c r="K392" s="256"/>
      <c r="L392" s="260"/>
      <c r="M392" s="261"/>
      <c r="N392" s="262"/>
      <c r="O392" s="262"/>
      <c r="P392" s="262"/>
      <c r="Q392" s="262"/>
      <c r="R392" s="262"/>
      <c r="S392" s="262"/>
      <c r="T392" s="263"/>
      <c r="AT392" s="264" t="s">
        <v>428</v>
      </c>
      <c r="AU392" s="264" t="s">
        <v>394</v>
      </c>
      <c r="AV392" s="12" t="s">
        <v>83</v>
      </c>
      <c r="AW392" s="12" t="s">
        <v>39</v>
      </c>
      <c r="AX392" s="12" t="s">
        <v>76</v>
      </c>
      <c r="AY392" s="264" t="s">
        <v>414</v>
      </c>
    </row>
    <row r="393" s="13" customFormat="1">
      <c r="B393" s="265"/>
      <c r="C393" s="266"/>
      <c r="D393" s="252" t="s">
        <v>428</v>
      </c>
      <c r="E393" s="267" t="s">
        <v>21</v>
      </c>
      <c r="F393" s="268" t="s">
        <v>83</v>
      </c>
      <c r="G393" s="266"/>
      <c r="H393" s="269">
        <v>1</v>
      </c>
      <c r="I393" s="270"/>
      <c r="J393" s="266"/>
      <c r="K393" s="266"/>
      <c r="L393" s="271"/>
      <c r="M393" s="272"/>
      <c r="N393" s="273"/>
      <c r="O393" s="273"/>
      <c r="P393" s="273"/>
      <c r="Q393" s="273"/>
      <c r="R393" s="273"/>
      <c r="S393" s="273"/>
      <c r="T393" s="274"/>
      <c r="AT393" s="275" t="s">
        <v>428</v>
      </c>
      <c r="AU393" s="275" t="s">
        <v>394</v>
      </c>
      <c r="AV393" s="13" t="s">
        <v>86</v>
      </c>
      <c r="AW393" s="13" t="s">
        <v>39</v>
      </c>
      <c r="AX393" s="13" t="s">
        <v>83</v>
      </c>
      <c r="AY393" s="275" t="s">
        <v>414</v>
      </c>
    </row>
    <row r="394" s="1" customFormat="1" ht="25.5" customHeight="1">
      <c r="B394" s="47"/>
      <c r="C394" s="240" t="s">
        <v>1191</v>
      </c>
      <c r="D394" s="240" t="s">
        <v>418</v>
      </c>
      <c r="E394" s="241" t="s">
        <v>7762</v>
      </c>
      <c r="F394" s="242" t="s">
        <v>9839</v>
      </c>
      <c r="G394" s="243" t="s">
        <v>4084</v>
      </c>
      <c r="H394" s="244">
        <v>1</v>
      </c>
      <c r="I394" s="245"/>
      <c r="J394" s="246">
        <f>ROUND(I394*H394,2)</f>
        <v>0</v>
      </c>
      <c r="K394" s="242" t="s">
        <v>21</v>
      </c>
      <c r="L394" s="73"/>
      <c r="M394" s="247" t="s">
        <v>21</v>
      </c>
      <c r="N394" s="248" t="s">
        <v>47</v>
      </c>
      <c r="O394" s="48"/>
      <c r="P394" s="249">
        <f>O394*H394</f>
        <v>0</v>
      </c>
      <c r="Q394" s="249">
        <v>0</v>
      </c>
      <c r="R394" s="249">
        <f>Q394*H394</f>
        <v>0</v>
      </c>
      <c r="S394" s="249">
        <v>0</v>
      </c>
      <c r="T394" s="250">
        <f>S394*H394</f>
        <v>0</v>
      </c>
      <c r="AR394" s="25" t="s">
        <v>690</v>
      </c>
      <c r="AT394" s="25" t="s">
        <v>418</v>
      </c>
      <c r="AU394" s="25" t="s">
        <v>394</v>
      </c>
      <c r="AY394" s="25" t="s">
        <v>414</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690</v>
      </c>
      <c r="BM394" s="25" t="s">
        <v>9840</v>
      </c>
    </row>
    <row r="395" s="12" customFormat="1">
      <c r="B395" s="255"/>
      <c r="C395" s="256"/>
      <c r="D395" s="252" t="s">
        <v>428</v>
      </c>
      <c r="E395" s="257" t="s">
        <v>21</v>
      </c>
      <c r="F395" s="258" t="s">
        <v>9670</v>
      </c>
      <c r="G395" s="256"/>
      <c r="H395" s="257" t="s">
        <v>21</v>
      </c>
      <c r="I395" s="259"/>
      <c r="J395" s="256"/>
      <c r="K395" s="256"/>
      <c r="L395" s="260"/>
      <c r="M395" s="261"/>
      <c r="N395" s="262"/>
      <c r="O395" s="262"/>
      <c r="P395" s="262"/>
      <c r="Q395" s="262"/>
      <c r="R395" s="262"/>
      <c r="S395" s="262"/>
      <c r="T395" s="263"/>
      <c r="AT395" s="264" t="s">
        <v>428</v>
      </c>
      <c r="AU395" s="264" t="s">
        <v>394</v>
      </c>
      <c r="AV395" s="12" t="s">
        <v>83</v>
      </c>
      <c r="AW395" s="12" t="s">
        <v>39</v>
      </c>
      <c r="AX395" s="12" t="s">
        <v>76</v>
      </c>
      <c r="AY395" s="264" t="s">
        <v>414</v>
      </c>
    </row>
    <row r="396" s="13" customFormat="1">
      <c r="B396" s="265"/>
      <c r="C396" s="266"/>
      <c r="D396" s="252" t="s">
        <v>428</v>
      </c>
      <c r="E396" s="267" t="s">
        <v>21</v>
      </c>
      <c r="F396" s="268" t="s">
        <v>83</v>
      </c>
      <c r="G396" s="266"/>
      <c r="H396" s="269">
        <v>1</v>
      </c>
      <c r="I396" s="270"/>
      <c r="J396" s="266"/>
      <c r="K396" s="266"/>
      <c r="L396" s="271"/>
      <c r="M396" s="272"/>
      <c r="N396" s="273"/>
      <c r="O396" s="273"/>
      <c r="P396" s="273"/>
      <c r="Q396" s="273"/>
      <c r="R396" s="273"/>
      <c r="S396" s="273"/>
      <c r="T396" s="274"/>
      <c r="AT396" s="275" t="s">
        <v>428</v>
      </c>
      <c r="AU396" s="275" t="s">
        <v>394</v>
      </c>
      <c r="AV396" s="13" t="s">
        <v>86</v>
      </c>
      <c r="AW396" s="13" t="s">
        <v>39</v>
      </c>
      <c r="AX396" s="13" t="s">
        <v>76</v>
      </c>
      <c r="AY396" s="275" t="s">
        <v>414</v>
      </c>
    </row>
    <row r="397" s="15" customFormat="1">
      <c r="B397" s="287"/>
      <c r="C397" s="288"/>
      <c r="D397" s="252" t="s">
        <v>428</v>
      </c>
      <c r="E397" s="289" t="s">
        <v>21</v>
      </c>
      <c r="F397" s="290" t="s">
        <v>235</v>
      </c>
      <c r="G397" s="288"/>
      <c r="H397" s="291">
        <v>1</v>
      </c>
      <c r="I397" s="292"/>
      <c r="J397" s="288"/>
      <c r="K397" s="288"/>
      <c r="L397" s="293"/>
      <c r="M397" s="294"/>
      <c r="N397" s="295"/>
      <c r="O397" s="295"/>
      <c r="P397" s="295"/>
      <c r="Q397" s="295"/>
      <c r="R397" s="295"/>
      <c r="S397" s="295"/>
      <c r="T397" s="296"/>
      <c r="AT397" s="297" t="s">
        <v>428</v>
      </c>
      <c r="AU397" s="297" t="s">
        <v>394</v>
      </c>
      <c r="AV397" s="15" t="s">
        <v>422</v>
      </c>
      <c r="AW397" s="15" t="s">
        <v>39</v>
      </c>
      <c r="AX397" s="15" t="s">
        <v>83</v>
      </c>
      <c r="AY397" s="297" t="s">
        <v>414</v>
      </c>
    </row>
    <row r="398" s="11" customFormat="1" ht="22.32" customHeight="1">
      <c r="B398" s="224"/>
      <c r="C398" s="225"/>
      <c r="D398" s="226" t="s">
        <v>75</v>
      </c>
      <c r="E398" s="238" t="s">
        <v>9841</v>
      </c>
      <c r="F398" s="238" t="s">
        <v>9842</v>
      </c>
      <c r="G398" s="225"/>
      <c r="H398" s="225"/>
      <c r="I398" s="228"/>
      <c r="J398" s="239">
        <f>BK398</f>
        <v>0</v>
      </c>
      <c r="K398" s="225"/>
      <c r="L398" s="230"/>
      <c r="M398" s="231"/>
      <c r="N398" s="232"/>
      <c r="O398" s="232"/>
      <c r="P398" s="233">
        <f>SUM(P399:P441)</f>
        <v>0</v>
      </c>
      <c r="Q398" s="232"/>
      <c r="R398" s="233">
        <f>SUM(R399:R441)</f>
        <v>0</v>
      </c>
      <c r="S398" s="232"/>
      <c r="T398" s="234">
        <f>SUM(T399:T441)</f>
        <v>0</v>
      </c>
      <c r="AR398" s="235" t="s">
        <v>86</v>
      </c>
      <c r="AT398" s="236" t="s">
        <v>75</v>
      </c>
      <c r="AU398" s="236" t="s">
        <v>86</v>
      </c>
      <c r="AY398" s="235" t="s">
        <v>414</v>
      </c>
      <c r="BK398" s="237">
        <f>SUM(BK399:BK441)</f>
        <v>0</v>
      </c>
    </row>
    <row r="399" s="1" customFormat="1" ht="16.5" customHeight="1">
      <c r="B399" s="47"/>
      <c r="C399" s="298" t="s">
        <v>1199</v>
      </c>
      <c r="D399" s="298" t="s">
        <v>841</v>
      </c>
      <c r="E399" s="299" t="s">
        <v>7178</v>
      </c>
      <c r="F399" s="300" t="s">
        <v>9843</v>
      </c>
      <c r="G399" s="301" t="s">
        <v>4084</v>
      </c>
      <c r="H399" s="302">
        <v>168</v>
      </c>
      <c r="I399" s="303"/>
      <c r="J399" s="304">
        <f>ROUND(I399*H399,2)</f>
        <v>0</v>
      </c>
      <c r="K399" s="300" t="s">
        <v>21</v>
      </c>
      <c r="L399" s="305"/>
      <c r="M399" s="306" t="s">
        <v>21</v>
      </c>
      <c r="N399" s="307" t="s">
        <v>47</v>
      </c>
      <c r="O399" s="48"/>
      <c r="P399" s="249">
        <f>O399*H399</f>
        <v>0</v>
      </c>
      <c r="Q399" s="249">
        <v>0</v>
      </c>
      <c r="R399" s="249">
        <f>Q399*H399</f>
        <v>0</v>
      </c>
      <c r="S399" s="249">
        <v>0</v>
      </c>
      <c r="T399" s="250">
        <f>S399*H399</f>
        <v>0</v>
      </c>
      <c r="AR399" s="25" t="s">
        <v>818</v>
      </c>
      <c r="AT399" s="25" t="s">
        <v>841</v>
      </c>
      <c r="AU399" s="25" t="s">
        <v>394</v>
      </c>
      <c r="AY399" s="25" t="s">
        <v>414</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690</v>
      </c>
      <c r="BM399" s="25" t="s">
        <v>9844</v>
      </c>
    </row>
    <row r="400" s="12" customFormat="1">
      <c r="B400" s="255"/>
      <c r="C400" s="256"/>
      <c r="D400" s="252" t="s">
        <v>428</v>
      </c>
      <c r="E400" s="257" t="s">
        <v>21</v>
      </c>
      <c r="F400" s="258" t="s">
        <v>9670</v>
      </c>
      <c r="G400" s="256"/>
      <c r="H400" s="257" t="s">
        <v>21</v>
      </c>
      <c r="I400" s="259"/>
      <c r="J400" s="256"/>
      <c r="K400" s="256"/>
      <c r="L400" s="260"/>
      <c r="M400" s="261"/>
      <c r="N400" s="262"/>
      <c r="O400" s="262"/>
      <c r="P400" s="262"/>
      <c r="Q400" s="262"/>
      <c r="R400" s="262"/>
      <c r="S400" s="262"/>
      <c r="T400" s="263"/>
      <c r="AT400" s="264" t="s">
        <v>428</v>
      </c>
      <c r="AU400" s="264" t="s">
        <v>394</v>
      </c>
      <c r="AV400" s="12" t="s">
        <v>83</v>
      </c>
      <c r="AW400" s="12" t="s">
        <v>39</v>
      </c>
      <c r="AX400" s="12" t="s">
        <v>76</v>
      </c>
      <c r="AY400" s="264" t="s">
        <v>414</v>
      </c>
    </row>
    <row r="401" s="13" customFormat="1">
      <c r="B401" s="265"/>
      <c r="C401" s="266"/>
      <c r="D401" s="252" t="s">
        <v>428</v>
      </c>
      <c r="E401" s="267" t="s">
        <v>21</v>
      </c>
      <c r="F401" s="268" t="s">
        <v>1829</v>
      </c>
      <c r="G401" s="266"/>
      <c r="H401" s="269">
        <v>168</v>
      </c>
      <c r="I401" s="270"/>
      <c r="J401" s="266"/>
      <c r="K401" s="266"/>
      <c r="L401" s="271"/>
      <c r="M401" s="272"/>
      <c r="N401" s="273"/>
      <c r="O401" s="273"/>
      <c r="P401" s="273"/>
      <c r="Q401" s="273"/>
      <c r="R401" s="273"/>
      <c r="S401" s="273"/>
      <c r="T401" s="274"/>
      <c r="AT401" s="275" t="s">
        <v>428</v>
      </c>
      <c r="AU401" s="275" t="s">
        <v>394</v>
      </c>
      <c r="AV401" s="13" t="s">
        <v>86</v>
      </c>
      <c r="AW401" s="13" t="s">
        <v>39</v>
      </c>
      <c r="AX401" s="13" t="s">
        <v>76</v>
      </c>
      <c r="AY401" s="275" t="s">
        <v>414</v>
      </c>
    </row>
    <row r="402" s="15" customFormat="1">
      <c r="B402" s="287"/>
      <c r="C402" s="288"/>
      <c r="D402" s="252" t="s">
        <v>428</v>
      </c>
      <c r="E402" s="289" t="s">
        <v>21</v>
      </c>
      <c r="F402" s="290" t="s">
        <v>235</v>
      </c>
      <c r="G402" s="288"/>
      <c r="H402" s="291">
        <v>168</v>
      </c>
      <c r="I402" s="292"/>
      <c r="J402" s="288"/>
      <c r="K402" s="288"/>
      <c r="L402" s="293"/>
      <c r="M402" s="294"/>
      <c r="N402" s="295"/>
      <c r="O402" s="295"/>
      <c r="P402" s="295"/>
      <c r="Q402" s="295"/>
      <c r="R402" s="295"/>
      <c r="S402" s="295"/>
      <c r="T402" s="296"/>
      <c r="AT402" s="297" t="s">
        <v>428</v>
      </c>
      <c r="AU402" s="297" t="s">
        <v>394</v>
      </c>
      <c r="AV402" s="15" t="s">
        <v>422</v>
      </c>
      <c r="AW402" s="15" t="s">
        <v>39</v>
      </c>
      <c r="AX402" s="15" t="s">
        <v>83</v>
      </c>
      <c r="AY402" s="297" t="s">
        <v>414</v>
      </c>
    </row>
    <row r="403" s="1" customFormat="1" ht="16.5" customHeight="1">
      <c r="B403" s="47"/>
      <c r="C403" s="298" t="s">
        <v>1204</v>
      </c>
      <c r="D403" s="298" t="s">
        <v>841</v>
      </c>
      <c r="E403" s="299" t="s">
        <v>7182</v>
      </c>
      <c r="F403" s="300" t="s">
        <v>9845</v>
      </c>
      <c r="G403" s="301" t="s">
        <v>4084</v>
      </c>
      <c r="H403" s="302">
        <v>58</v>
      </c>
      <c r="I403" s="303"/>
      <c r="J403" s="304">
        <f>ROUND(I403*H403,2)</f>
        <v>0</v>
      </c>
      <c r="K403" s="300" t="s">
        <v>21</v>
      </c>
      <c r="L403" s="305"/>
      <c r="M403" s="306" t="s">
        <v>21</v>
      </c>
      <c r="N403" s="307" t="s">
        <v>47</v>
      </c>
      <c r="O403" s="48"/>
      <c r="P403" s="249">
        <f>O403*H403</f>
        <v>0</v>
      </c>
      <c r="Q403" s="249">
        <v>0</v>
      </c>
      <c r="R403" s="249">
        <f>Q403*H403</f>
        <v>0</v>
      </c>
      <c r="S403" s="249">
        <v>0</v>
      </c>
      <c r="T403" s="250">
        <f>S403*H403</f>
        <v>0</v>
      </c>
      <c r="AR403" s="25" t="s">
        <v>818</v>
      </c>
      <c r="AT403" s="25" t="s">
        <v>841</v>
      </c>
      <c r="AU403" s="25" t="s">
        <v>394</v>
      </c>
      <c r="AY403" s="25" t="s">
        <v>414</v>
      </c>
      <c r="BE403" s="251">
        <f>IF(N403="základní",J403,0)</f>
        <v>0</v>
      </c>
      <c r="BF403" s="251">
        <f>IF(N403="snížená",J403,0)</f>
        <v>0</v>
      </c>
      <c r="BG403" s="251">
        <f>IF(N403="zákl. přenesená",J403,0)</f>
        <v>0</v>
      </c>
      <c r="BH403" s="251">
        <f>IF(N403="sníž. přenesená",J403,0)</f>
        <v>0</v>
      </c>
      <c r="BI403" s="251">
        <f>IF(N403="nulová",J403,0)</f>
        <v>0</v>
      </c>
      <c r="BJ403" s="25" t="s">
        <v>83</v>
      </c>
      <c r="BK403" s="251">
        <f>ROUND(I403*H403,2)</f>
        <v>0</v>
      </c>
      <c r="BL403" s="25" t="s">
        <v>690</v>
      </c>
      <c r="BM403" s="25" t="s">
        <v>9846</v>
      </c>
    </row>
    <row r="404" s="12" customFormat="1">
      <c r="B404" s="255"/>
      <c r="C404" s="256"/>
      <c r="D404" s="252" t="s">
        <v>428</v>
      </c>
      <c r="E404" s="257" t="s">
        <v>21</v>
      </c>
      <c r="F404" s="258" t="s">
        <v>9670</v>
      </c>
      <c r="G404" s="256"/>
      <c r="H404" s="257" t="s">
        <v>21</v>
      </c>
      <c r="I404" s="259"/>
      <c r="J404" s="256"/>
      <c r="K404" s="256"/>
      <c r="L404" s="260"/>
      <c r="M404" s="261"/>
      <c r="N404" s="262"/>
      <c r="O404" s="262"/>
      <c r="P404" s="262"/>
      <c r="Q404" s="262"/>
      <c r="R404" s="262"/>
      <c r="S404" s="262"/>
      <c r="T404" s="263"/>
      <c r="AT404" s="264" t="s">
        <v>428</v>
      </c>
      <c r="AU404" s="264" t="s">
        <v>394</v>
      </c>
      <c r="AV404" s="12" t="s">
        <v>83</v>
      </c>
      <c r="AW404" s="12" t="s">
        <v>39</v>
      </c>
      <c r="AX404" s="12" t="s">
        <v>76</v>
      </c>
      <c r="AY404" s="264" t="s">
        <v>414</v>
      </c>
    </row>
    <row r="405" s="13" customFormat="1">
      <c r="B405" s="265"/>
      <c r="C405" s="266"/>
      <c r="D405" s="252" t="s">
        <v>428</v>
      </c>
      <c r="E405" s="267" t="s">
        <v>21</v>
      </c>
      <c r="F405" s="268" t="s">
        <v>340</v>
      </c>
      <c r="G405" s="266"/>
      <c r="H405" s="269">
        <v>58</v>
      </c>
      <c r="I405" s="270"/>
      <c r="J405" s="266"/>
      <c r="K405" s="266"/>
      <c r="L405" s="271"/>
      <c r="M405" s="272"/>
      <c r="N405" s="273"/>
      <c r="O405" s="273"/>
      <c r="P405" s="273"/>
      <c r="Q405" s="273"/>
      <c r="R405" s="273"/>
      <c r="S405" s="273"/>
      <c r="T405" s="274"/>
      <c r="AT405" s="275" t="s">
        <v>428</v>
      </c>
      <c r="AU405" s="275" t="s">
        <v>394</v>
      </c>
      <c r="AV405" s="13" t="s">
        <v>86</v>
      </c>
      <c r="AW405" s="13" t="s">
        <v>39</v>
      </c>
      <c r="AX405" s="13" t="s">
        <v>76</v>
      </c>
      <c r="AY405" s="275" t="s">
        <v>414</v>
      </c>
    </row>
    <row r="406" s="15" customFormat="1">
      <c r="B406" s="287"/>
      <c r="C406" s="288"/>
      <c r="D406" s="252" t="s">
        <v>428</v>
      </c>
      <c r="E406" s="289" t="s">
        <v>21</v>
      </c>
      <c r="F406" s="290" t="s">
        <v>235</v>
      </c>
      <c r="G406" s="288"/>
      <c r="H406" s="291">
        <v>58</v>
      </c>
      <c r="I406" s="292"/>
      <c r="J406" s="288"/>
      <c r="K406" s="288"/>
      <c r="L406" s="293"/>
      <c r="M406" s="294"/>
      <c r="N406" s="295"/>
      <c r="O406" s="295"/>
      <c r="P406" s="295"/>
      <c r="Q406" s="295"/>
      <c r="R406" s="295"/>
      <c r="S406" s="295"/>
      <c r="T406" s="296"/>
      <c r="AT406" s="297" t="s">
        <v>428</v>
      </c>
      <c r="AU406" s="297" t="s">
        <v>394</v>
      </c>
      <c r="AV406" s="15" t="s">
        <v>422</v>
      </c>
      <c r="AW406" s="15" t="s">
        <v>39</v>
      </c>
      <c r="AX406" s="15" t="s">
        <v>83</v>
      </c>
      <c r="AY406" s="297" t="s">
        <v>414</v>
      </c>
    </row>
    <row r="407" s="1" customFormat="1" ht="16.5" customHeight="1">
      <c r="B407" s="47"/>
      <c r="C407" s="298" t="s">
        <v>1210</v>
      </c>
      <c r="D407" s="298" t="s">
        <v>841</v>
      </c>
      <c r="E407" s="299" t="s">
        <v>7185</v>
      </c>
      <c r="F407" s="300" t="s">
        <v>7186</v>
      </c>
      <c r="G407" s="301" t="s">
        <v>4084</v>
      </c>
      <c r="H407" s="302">
        <v>46</v>
      </c>
      <c r="I407" s="303"/>
      <c r="J407" s="304">
        <f>ROUND(I407*H407,2)</f>
        <v>0</v>
      </c>
      <c r="K407" s="300" t="s">
        <v>21</v>
      </c>
      <c r="L407" s="305"/>
      <c r="M407" s="306" t="s">
        <v>21</v>
      </c>
      <c r="N407" s="307" t="s">
        <v>47</v>
      </c>
      <c r="O407" s="48"/>
      <c r="P407" s="249">
        <f>O407*H407</f>
        <v>0</v>
      </c>
      <c r="Q407" s="249">
        <v>0</v>
      </c>
      <c r="R407" s="249">
        <f>Q407*H407</f>
        <v>0</v>
      </c>
      <c r="S407" s="249">
        <v>0</v>
      </c>
      <c r="T407" s="250">
        <f>S407*H407</f>
        <v>0</v>
      </c>
      <c r="AR407" s="25" t="s">
        <v>818</v>
      </c>
      <c r="AT407" s="25" t="s">
        <v>841</v>
      </c>
      <c r="AU407" s="25" t="s">
        <v>394</v>
      </c>
      <c r="AY407" s="25" t="s">
        <v>414</v>
      </c>
      <c r="BE407" s="251">
        <f>IF(N407="základní",J407,0)</f>
        <v>0</v>
      </c>
      <c r="BF407" s="251">
        <f>IF(N407="snížená",J407,0)</f>
        <v>0</v>
      </c>
      <c r="BG407" s="251">
        <f>IF(N407="zákl. přenesená",J407,0)</f>
        <v>0</v>
      </c>
      <c r="BH407" s="251">
        <f>IF(N407="sníž. přenesená",J407,0)</f>
        <v>0</v>
      </c>
      <c r="BI407" s="251">
        <f>IF(N407="nulová",J407,0)</f>
        <v>0</v>
      </c>
      <c r="BJ407" s="25" t="s">
        <v>83</v>
      </c>
      <c r="BK407" s="251">
        <f>ROUND(I407*H407,2)</f>
        <v>0</v>
      </c>
      <c r="BL407" s="25" t="s">
        <v>690</v>
      </c>
      <c r="BM407" s="25" t="s">
        <v>9847</v>
      </c>
    </row>
    <row r="408" s="12" customFormat="1">
      <c r="B408" s="255"/>
      <c r="C408" s="256"/>
      <c r="D408" s="252" t="s">
        <v>428</v>
      </c>
      <c r="E408" s="257" t="s">
        <v>21</v>
      </c>
      <c r="F408" s="258" t="s">
        <v>9670</v>
      </c>
      <c r="G408" s="256"/>
      <c r="H408" s="257" t="s">
        <v>21</v>
      </c>
      <c r="I408" s="259"/>
      <c r="J408" s="256"/>
      <c r="K408" s="256"/>
      <c r="L408" s="260"/>
      <c r="M408" s="261"/>
      <c r="N408" s="262"/>
      <c r="O408" s="262"/>
      <c r="P408" s="262"/>
      <c r="Q408" s="262"/>
      <c r="R408" s="262"/>
      <c r="S408" s="262"/>
      <c r="T408" s="263"/>
      <c r="AT408" s="264" t="s">
        <v>428</v>
      </c>
      <c r="AU408" s="264" t="s">
        <v>394</v>
      </c>
      <c r="AV408" s="12" t="s">
        <v>83</v>
      </c>
      <c r="AW408" s="12" t="s">
        <v>39</v>
      </c>
      <c r="AX408" s="12" t="s">
        <v>76</v>
      </c>
      <c r="AY408" s="264" t="s">
        <v>414</v>
      </c>
    </row>
    <row r="409" s="13" customFormat="1">
      <c r="B409" s="265"/>
      <c r="C409" s="266"/>
      <c r="D409" s="252" t="s">
        <v>428</v>
      </c>
      <c r="E409" s="267" t="s">
        <v>21</v>
      </c>
      <c r="F409" s="268" t="s">
        <v>956</v>
      </c>
      <c r="G409" s="266"/>
      <c r="H409" s="269">
        <v>46</v>
      </c>
      <c r="I409" s="270"/>
      <c r="J409" s="266"/>
      <c r="K409" s="266"/>
      <c r="L409" s="271"/>
      <c r="M409" s="272"/>
      <c r="N409" s="273"/>
      <c r="O409" s="273"/>
      <c r="P409" s="273"/>
      <c r="Q409" s="273"/>
      <c r="R409" s="273"/>
      <c r="S409" s="273"/>
      <c r="T409" s="274"/>
      <c r="AT409" s="275" t="s">
        <v>428</v>
      </c>
      <c r="AU409" s="275" t="s">
        <v>394</v>
      </c>
      <c r="AV409" s="13" t="s">
        <v>86</v>
      </c>
      <c r="AW409" s="13" t="s">
        <v>39</v>
      </c>
      <c r="AX409" s="13" t="s">
        <v>83</v>
      </c>
      <c r="AY409" s="275" t="s">
        <v>414</v>
      </c>
    </row>
    <row r="410" s="1" customFormat="1" ht="25.5" customHeight="1">
      <c r="B410" s="47"/>
      <c r="C410" s="298" t="s">
        <v>1215</v>
      </c>
      <c r="D410" s="298" t="s">
        <v>841</v>
      </c>
      <c r="E410" s="299" t="s">
        <v>7189</v>
      </c>
      <c r="F410" s="300" t="s">
        <v>9848</v>
      </c>
      <c r="G410" s="301" t="s">
        <v>145</v>
      </c>
      <c r="H410" s="302">
        <v>1120</v>
      </c>
      <c r="I410" s="303"/>
      <c r="J410" s="304">
        <f>ROUND(I410*H410,2)</f>
        <v>0</v>
      </c>
      <c r="K410" s="300" t="s">
        <v>21</v>
      </c>
      <c r="L410" s="305"/>
      <c r="M410" s="306" t="s">
        <v>21</v>
      </c>
      <c r="N410" s="307" t="s">
        <v>47</v>
      </c>
      <c r="O410" s="48"/>
      <c r="P410" s="249">
        <f>O410*H410</f>
        <v>0</v>
      </c>
      <c r="Q410" s="249">
        <v>0</v>
      </c>
      <c r="R410" s="249">
        <f>Q410*H410</f>
        <v>0</v>
      </c>
      <c r="S410" s="249">
        <v>0</v>
      </c>
      <c r="T410" s="250">
        <f>S410*H410</f>
        <v>0</v>
      </c>
      <c r="AR410" s="25" t="s">
        <v>818</v>
      </c>
      <c r="AT410" s="25" t="s">
        <v>841</v>
      </c>
      <c r="AU410" s="25" t="s">
        <v>394</v>
      </c>
      <c r="AY410" s="25" t="s">
        <v>414</v>
      </c>
      <c r="BE410" s="251">
        <f>IF(N410="základní",J410,0)</f>
        <v>0</v>
      </c>
      <c r="BF410" s="251">
        <f>IF(N410="snížená",J410,0)</f>
        <v>0</v>
      </c>
      <c r="BG410" s="251">
        <f>IF(N410="zákl. přenesená",J410,0)</f>
        <v>0</v>
      </c>
      <c r="BH410" s="251">
        <f>IF(N410="sníž. přenesená",J410,0)</f>
        <v>0</v>
      </c>
      <c r="BI410" s="251">
        <f>IF(N410="nulová",J410,0)</f>
        <v>0</v>
      </c>
      <c r="BJ410" s="25" t="s">
        <v>83</v>
      </c>
      <c r="BK410" s="251">
        <f>ROUND(I410*H410,2)</f>
        <v>0</v>
      </c>
      <c r="BL410" s="25" t="s">
        <v>690</v>
      </c>
      <c r="BM410" s="25" t="s">
        <v>9849</v>
      </c>
    </row>
    <row r="411" s="12" customFormat="1">
      <c r="B411" s="255"/>
      <c r="C411" s="256"/>
      <c r="D411" s="252" t="s">
        <v>428</v>
      </c>
      <c r="E411" s="257" t="s">
        <v>21</v>
      </c>
      <c r="F411" s="258" t="s">
        <v>9670</v>
      </c>
      <c r="G411" s="256"/>
      <c r="H411" s="257" t="s">
        <v>21</v>
      </c>
      <c r="I411" s="259"/>
      <c r="J411" s="256"/>
      <c r="K411" s="256"/>
      <c r="L411" s="260"/>
      <c r="M411" s="261"/>
      <c r="N411" s="262"/>
      <c r="O411" s="262"/>
      <c r="P411" s="262"/>
      <c r="Q411" s="262"/>
      <c r="R411" s="262"/>
      <c r="S411" s="262"/>
      <c r="T411" s="263"/>
      <c r="AT411" s="264" t="s">
        <v>428</v>
      </c>
      <c r="AU411" s="264" t="s">
        <v>394</v>
      </c>
      <c r="AV411" s="12" t="s">
        <v>83</v>
      </c>
      <c r="AW411" s="12" t="s">
        <v>39</v>
      </c>
      <c r="AX411" s="12" t="s">
        <v>76</v>
      </c>
      <c r="AY411" s="264" t="s">
        <v>414</v>
      </c>
    </row>
    <row r="412" s="13" customFormat="1">
      <c r="B412" s="265"/>
      <c r="C412" s="266"/>
      <c r="D412" s="252" t="s">
        <v>428</v>
      </c>
      <c r="E412" s="267" t="s">
        <v>21</v>
      </c>
      <c r="F412" s="268" t="s">
        <v>9850</v>
      </c>
      <c r="G412" s="266"/>
      <c r="H412" s="269">
        <v>1120</v>
      </c>
      <c r="I412" s="270"/>
      <c r="J412" s="266"/>
      <c r="K412" s="266"/>
      <c r="L412" s="271"/>
      <c r="M412" s="272"/>
      <c r="N412" s="273"/>
      <c r="O412" s="273"/>
      <c r="P412" s="273"/>
      <c r="Q412" s="273"/>
      <c r="R412" s="273"/>
      <c r="S412" s="273"/>
      <c r="T412" s="274"/>
      <c r="AT412" s="275" t="s">
        <v>428</v>
      </c>
      <c r="AU412" s="275" t="s">
        <v>394</v>
      </c>
      <c r="AV412" s="13" t="s">
        <v>86</v>
      </c>
      <c r="AW412" s="13" t="s">
        <v>39</v>
      </c>
      <c r="AX412" s="13" t="s">
        <v>76</v>
      </c>
      <c r="AY412" s="275" t="s">
        <v>414</v>
      </c>
    </row>
    <row r="413" s="15" customFormat="1">
      <c r="B413" s="287"/>
      <c r="C413" s="288"/>
      <c r="D413" s="252" t="s">
        <v>428</v>
      </c>
      <c r="E413" s="289" t="s">
        <v>21</v>
      </c>
      <c r="F413" s="290" t="s">
        <v>235</v>
      </c>
      <c r="G413" s="288"/>
      <c r="H413" s="291">
        <v>1120</v>
      </c>
      <c r="I413" s="292"/>
      <c r="J413" s="288"/>
      <c r="K413" s="288"/>
      <c r="L413" s="293"/>
      <c r="M413" s="294"/>
      <c r="N413" s="295"/>
      <c r="O413" s="295"/>
      <c r="P413" s="295"/>
      <c r="Q413" s="295"/>
      <c r="R413" s="295"/>
      <c r="S413" s="295"/>
      <c r="T413" s="296"/>
      <c r="AT413" s="297" t="s">
        <v>428</v>
      </c>
      <c r="AU413" s="297" t="s">
        <v>394</v>
      </c>
      <c r="AV413" s="15" t="s">
        <v>422</v>
      </c>
      <c r="AW413" s="15" t="s">
        <v>39</v>
      </c>
      <c r="AX413" s="15" t="s">
        <v>83</v>
      </c>
      <c r="AY413" s="297" t="s">
        <v>414</v>
      </c>
    </row>
    <row r="414" s="1" customFormat="1" ht="25.5" customHeight="1">
      <c r="B414" s="47"/>
      <c r="C414" s="298" t="s">
        <v>1220</v>
      </c>
      <c r="D414" s="298" t="s">
        <v>841</v>
      </c>
      <c r="E414" s="299" t="s">
        <v>7193</v>
      </c>
      <c r="F414" s="300" t="s">
        <v>7198</v>
      </c>
      <c r="G414" s="301" t="s">
        <v>4084</v>
      </c>
      <c r="H414" s="302">
        <v>1240</v>
      </c>
      <c r="I414" s="303"/>
      <c r="J414" s="304">
        <f>ROUND(I414*H414,2)</f>
        <v>0</v>
      </c>
      <c r="K414" s="300" t="s">
        <v>21</v>
      </c>
      <c r="L414" s="305"/>
      <c r="M414" s="306" t="s">
        <v>21</v>
      </c>
      <c r="N414" s="307" t="s">
        <v>47</v>
      </c>
      <c r="O414" s="48"/>
      <c r="P414" s="249">
        <f>O414*H414</f>
        <v>0</v>
      </c>
      <c r="Q414" s="249">
        <v>0</v>
      </c>
      <c r="R414" s="249">
        <f>Q414*H414</f>
        <v>0</v>
      </c>
      <c r="S414" s="249">
        <v>0</v>
      </c>
      <c r="T414" s="250">
        <f>S414*H414</f>
        <v>0</v>
      </c>
      <c r="AR414" s="25" t="s">
        <v>818</v>
      </c>
      <c r="AT414" s="25" t="s">
        <v>841</v>
      </c>
      <c r="AU414" s="25" t="s">
        <v>394</v>
      </c>
      <c r="AY414" s="25" t="s">
        <v>414</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690</v>
      </c>
      <c r="BM414" s="25" t="s">
        <v>9851</v>
      </c>
    </row>
    <row r="415" s="12" customFormat="1">
      <c r="B415" s="255"/>
      <c r="C415" s="256"/>
      <c r="D415" s="252" t="s">
        <v>428</v>
      </c>
      <c r="E415" s="257" t="s">
        <v>21</v>
      </c>
      <c r="F415" s="258" t="s">
        <v>9670</v>
      </c>
      <c r="G415" s="256"/>
      <c r="H415" s="257" t="s">
        <v>21</v>
      </c>
      <c r="I415" s="259"/>
      <c r="J415" s="256"/>
      <c r="K415" s="256"/>
      <c r="L415" s="260"/>
      <c r="M415" s="261"/>
      <c r="N415" s="262"/>
      <c r="O415" s="262"/>
      <c r="P415" s="262"/>
      <c r="Q415" s="262"/>
      <c r="R415" s="262"/>
      <c r="S415" s="262"/>
      <c r="T415" s="263"/>
      <c r="AT415" s="264" t="s">
        <v>428</v>
      </c>
      <c r="AU415" s="264" t="s">
        <v>394</v>
      </c>
      <c r="AV415" s="12" t="s">
        <v>83</v>
      </c>
      <c r="AW415" s="12" t="s">
        <v>39</v>
      </c>
      <c r="AX415" s="12" t="s">
        <v>76</v>
      </c>
      <c r="AY415" s="264" t="s">
        <v>414</v>
      </c>
    </row>
    <row r="416" s="13" customFormat="1">
      <c r="B416" s="265"/>
      <c r="C416" s="266"/>
      <c r="D416" s="252" t="s">
        <v>428</v>
      </c>
      <c r="E416" s="267" t="s">
        <v>21</v>
      </c>
      <c r="F416" s="268" t="s">
        <v>9852</v>
      </c>
      <c r="G416" s="266"/>
      <c r="H416" s="269">
        <v>1240</v>
      </c>
      <c r="I416" s="270"/>
      <c r="J416" s="266"/>
      <c r="K416" s="266"/>
      <c r="L416" s="271"/>
      <c r="M416" s="272"/>
      <c r="N416" s="273"/>
      <c r="O416" s="273"/>
      <c r="P416" s="273"/>
      <c r="Q416" s="273"/>
      <c r="R416" s="273"/>
      <c r="S416" s="273"/>
      <c r="T416" s="274"/>
      <c r="AT416" s="275" t="s">
        <v>428</v>
      </c>
      <c r="AU416" s="275" t="s">
        <v>394</v>
      </c>
      <c r="AV416" s="13" t="s">
        <v>86</v>
      </c>
      <c r="AW416" s="13" t="s">
        <v>39</v>
      </c>
      <c r="AX416" s="13" t="s">
        <v>83</v>
      </c>
      <c r="AY416" s="275" t="s">
        <v>414</v>
      </c>
    </row>
    <row r="417" s="1" customFormat="1" ht="38.25" customHeight="1">
      <c r="B417" s="47"/>
      <c r="C417" s="298" t="s">
        <v>1224</v>
      </c>
      <c r="D417" s="298" t="s">
        <v>841</v>
      </c>
      <c r="E417" s="299" t="s">
        <v>7197</v>
      </c>
      <c r="F417" s="300" t="s">
        <v>7202</v>
      </c>
      <c r="G417" s="301" t="s">
        <v>145</v>
      </c>
      <c r="H417" s="302">
        <v>140</v>
      </c>
      <c r="I417" s="303"/>
      <c r="J417" s="304">
        <f>ROUND(I417*H417,2)</f>
        <v>0</v>
      </c>
      <c r="K417" s="300" t="s">
        <v>21</v>
      </c>
      <c r="L417" s="305"/>
      <c r="M417" s="306" t="s">
        <v>21</v>
      </c>
      <c r="N417" s="307" t="s">
        <v>47</v>
      </c>
      <c r="O417" s="48"/>
      <c r="P417" s="249">
        <f>O417*H417</f>
        <v>0</v>
      </c>
      <c r="Q417" s="249">
        <v>0</v>
      </c>
      <c r="R417" s="249">
        <f>Q417*H417</f>
        <v>0</v>
      </c>
      <c r="S417" s="249">
        <v>0</v>
      </c>
      <c r="T417" s="250">
        <f>S417*H417</f>
        <v>0</v>
      </c>
      <c r="AR417" s="25" t="s">
        <v>818</v>
      </c>
      <c r="AT417" s="25" t="s">
        <v>841</v>
      </c>
      <c r="AU417" s="25" t="s">
        <v>394</v>
      </c>
      <c r="AY417" s="25" t="s">
        <v>414</v>
      </c>
      <c r="BE417" s="251">
        <f>IF(N417="základní",J417,0)</f>
        <v>0</v>
      </c>
      <c r="BF417" s="251">
        <f>IF(N417="snížená",J417,0)</f>
        <v>0</v>
      </c>
      <c r="BG417" s="251">
        <f>IF(N417="zákl. přenesená",J417,0)</f>
        <v>0</v>
      </c>
      <c r="BH417" s="251">
        <f>IF(N417="sníž. přenesená",J417,0)</f>
        <v>0</v>
      </c>
      <c r="BI417" s="251">
        <f>IF(N417="nulová",J417,0)</f>
        <v>0</v>
      </c>
      <c r="BJ417" s="25" t="s">
        <v>83</v>
      </c>
      <c r="BK417" s="251">
        <f>ROUND(I417*H417,2)</f>
        <v>0</v>
      </c>
      <c r="BL417" s="25" t="s">
        <v>690</v>
      </c>
      <c r="BM417" s="25" t="s">
        <v>9853</v>
      </c>
    </row>
    <row r="418" s="12" customFormat="1">
      <c r="B418" s="255"/>
      <c r="C418" s="256"/>
      <c r="D418" s="252" t="s">
        <v>428</v>
      </c>
      <c r="E418" s="257" t="s">
        <v>21</v>
      </c>
      <c r="F418" s="258" t="s">
        <v>9670</v>
      </c>
      <c r="G418" s="256"/>
      <c r="H418" s="257" t="s">
        <v>21</v>
      </c>
      <c r="I418" s="259"/>
      <c r="J418" s="256"/>
      <c r="K418" s="256"/>
      <c r="L418" s="260"/>
      <c r="M418" s="261"/>
      <c r="N418" s="262"/>
      <c r="O418" s="262"/>
      <c r="P418" s="262"/>
      <c r="Q418" s="262"/>
      <c r="R418" s="262"/>
      <c r="S418" s="262"/>
      <c r="T418" s="263"/>
      <c r="AT418" s="264" t="s">
        <v>428</v>
      </c>
      <c r="AU418" s="264" t="s">
        <v>394</v>
      </c>
      <c r="AV418" s="12" t="s">
        <v>83</v>
      </c>
      <c r="AW418" s="12" t="s">
        <v>39</v>
      </c>
      <c r="AX418" s="12" t="s">
        <v>76</v>
      </c>
      <c r="AY418" s="264" t="s">
        <v>414</v>
      </c>
    </row>
    <row r="419" s="13" customFormat="1">
      <c r="B419" s="265"/>
      <c r="C419" s="266"/>
      <c r="D419" s="252" t="s">
        <v>428</v>
      </c>
      <c r="E419" s="267" t="s">
        <v>21</v>
      </c>
      <c r="F419" s="268" t="s">
        <v>1680</v>
      </c>
      <c r="G419" s="266"/>
      <c r="H419" s="269">
        <v>140</v>
      </c>
      <c r="I419" s="270"/>
      <c r="J419" s="266"/>
      <c r="K419" s="266"/>
      <c r="L419" s="271"/>
      <c r="M419" s="272"/>
      <c r="N419" s="273"/>
      <c r="O419" s="273"/>
      <c r="P419" s="273"/>
      <c r="Q419" s="273"/>
      <c r="R419" s="273"/>
      <c r="S419" s="273"/>
      <c r="T419" s="274"/>
      <c r="AT419" s="275" t="s">
        <v>428</v>
      </c>
      <c r="AU419" s="275" t="s">
        <v>394</v>
      </c>
      <c r="AV419" s="13" t="s">
        <v>86</v>
      </c>
      <c r="AW419" s="13" t="s">
        <v>39</v>
      </c>
      <c r="AX419" s="13" t="s">
        <v>76</v>
      </c>
      <c r="AY419" s="275" t="s">
        <v>414</v>
      </c>
    </row>
    <row r="420" s="15" customFormat="1">
      <c r="B420" s="287"/>
      <c r="C420" s="288"/>
      <c r="D420" s="252" t="s">
        <v>428</v>
      </c>
      <c r="E420" s="289" t="s">
        <v>21</v>
      </c>
      <c r="F420" s="290" t="s">
        <v>235</v>
      </c>
      <c r="G420" s="288"/>
      <c r="H420" s="291">
        <v>140</v>
      </c>
      <c r="I420" s="292"/>
      <c r="J420" s="288"/>
      <c r="K420" s="288"/>
      <c r="L420" s="293"/>
      <c r="M420" s="294"/>
      <c r="N420" s="295"/>
      <c r="O420" s="295"/>
      <c r="P420" s="295"/>
      <c r="Q420" s="295"/>
      <c r="R420" s="295"/>
      <c r="S420" s="295"/>
      <c r="T420" s="296"/>
      <c r="AT420" s="297" t="s">
        <v>428</v>
      </c>
      <c r="AU420" s="297" t="s">
        <v>394</v>
      </c>
      <c r="AV420" s="15" t="s">
        <v>422</v>
      </c>
      <c r="AW420" s="15" t="s">
        <v>39</v>
      </c>
      <c r="AX420" s="15" t="s">
        <v>83</v>
      </c>
      <c r="AY420" s="297" t="s">
        <v>414</v>
      </c>
    </row>
    <row r="421" s="1" customFormat="1" ht="38.25" customHeight="1">
      <c r="B421" s="47"/>
      <c r="C421" s="298" t="s">
        <v>1228</v>
      </c>
      <c r="D421" s="298" t="s">
        <v>841</v>
      </c>
      <c r="E421" s="299" t="s">
        <v>9854</v>
      </c>
      <c r="F421" s="300" t="s">
        <v>9855</v>
      </c>
      <c r="G421" s="301" t="s">
        <v>145</v>
      </c>
      <c r="H421" s="302">
        <v>235</v>
      </c>
      <c r="I421" s="303"/>
      <c r="J421" s="304">
        <f>ROUND(I421*H421,2)</f>
        <v>0</v>
      </c>
      <c r="K421" s="300" t="s">
        <v>21</v>
      </c>
      <c r="L421" s="305"/>
      <c r="M421" s="306" t="s">
        <v>21</v>
      </c>
      <c r="N421" s="307" t="s">
        <v>47</v>
      </c>
      <c r="O421" s="48"/>
      <c r="P421" s="249">
        <f>O421*H421</f>
        <v>0</v>
      </c>
      <c r="Q421" s="249">
        <v>0</v>
      </c>
      <c r="R421" s="249">
        <f>Q421*H421</f>
        <v>0</v>
      </c>
      <c r="S421" s="249">
        <v>0</v>
      </c>
      <c r="T421" s="250">
        <f>S421*H421</f>
        <v>0</v>
      </c>
      <c r="AR421" s="25" t="s">
        <v>818</v>
      </c>
      <c r="AT421" s="25" t="s">
        <v>841</v>
      </c>
      <c r="AU421" s="25" t="s">
        <v>394</v>
      </c>
      <c r="AY421" s="25" t="s">
        <v>414</v>
      </c>
      <c r="BE421" s="251">
        <f>IF(N421="základní",J421,0)</f>
        <v>0</v>
      </c>
      <c r="BF421" s="251">
        <f>IF(N421="snížená",J421,0)</f>
        <v>0</v>
      </c>
      <c r="BG421" s="251">
        <f>IF(N421="zákl. přenesená",J421,0)</f>
        <v>0</v>
      </c>
      <c r="BH421" s="251">
        <f>IF(N421="sníž. přenesená",J421,0)</f>
        <v>0</v>
      </c>
      <c r="BI421" s="251">
        <f>IF(N421="nulová",J421,0)</f>
        <v>0</v>
      </c>
      <c r="BJ421" s="25" t="s">
        <v>83</v>
      </c>
      <c r="BK421" s="251">
        <f>ROUND(I421*H421,2)</f>
        <v>0</v>
      </c>
      <c r="BL421" s="25" t="s">
        <v>690</v>
      </c>
      <c r="BM421" s="25" t="s">
        <v>9856</v>
      </c>
    </row>
    <row r="422" s="12" customFormat="1">
      <c r="B422" s="255"/>
      <c r="C422" s="256"/>
      <c r="D422" s="252" t="s">
        <v>428</v>
      </c>
      <c r="E422" s="257" t="s">
        <v>21</v>
      </c>
      <c r="F422" s="258" t="s">
        <v>9670</v>
      </c>
      <c r="G422" s="256"/>
      <c r="H422" s="257" t="s">
        <v>21</v>
      </c>
      <c r="I422" s="259"/>
      <c r="J422" s="256"/>
      <c r="K422" s="256"/>
      <c r="L422" s="260"/>
      <c r="M422" s="261"/>
      <c r="N422" s="262"/>
      <c r="O422" s="262"/>
      <c r="P422" s="262"/>
      <c r="Q422" s="262"/>
      <c r="R422" s="262"/>
      <c r="S422" s="262"/>
      <c r="T422" s="263"/>
      <c r="AT422" s="264" t="s">
        <v>428</v>
      </c>
      <c r="AU422" s="264" t="s">
        <v>394</v>
      </c>
      <c r="AV422" s="12" t="s">
        <v>83</v>
      </c>
      <c r="AW422" s="12" t="s">
        <v>39</v>
      </c>
      <c r="AX422" s="12" t="s">
        <v>76</v>
      </c>
      <c r="AY422" s="264" t="s">
        <v>414</v>
      </c>
    </row>
    <row r="423" s="13" customFormat="1">
      <c r="B423" s="265"/>
      <c r="C423" s="266"/>
      <c r="D423" s="252" t="s">
        <v>428</v>
      </c>
      <c r="E423" s="267" t="s">
        <v>21</v>
      </c>
      <c r="F423" s="268" t="s">
        <v>9857</v>
      </c>
      <c r="G423" s="266"/>
      <c r="H423" s="269">
        <v>235</v>
      </c>
      <c r="I423" s="270"/>
      <c r="J423" s="266"/>
      <c r="K423" s="266"/>
      <c r="L423" s="271"/>
      <c r="M423" s="272"/>
      <c r="N423" s="273"/>
      <c r="O423" s="273"/>
      <c r="P423" s="273"/>
      <c r="Q423" s="273"/>
      <c r="R423" s="273"/>
      <c r="S423" s="273"/>
      <c r="T423" s="274"/>
      <c r="AT423" s="275" t="s">
        <v>428</v>
      </c>
      <c r="AU423" s="275" t="s">
        <v>394</v>
      </c>
      <c r="AV423" s="13" t="s">
        <v>86</v>
      </c>
      <c r="AW423" s="13" t="s">
        <v>39</v>
      </c>
      <c r="AX423" s="13" t="s">
        <v>83</v>
      </c>
      <c r="AY423" s="275" t="s">
        <v>414</v>
      </c>
    </row>
    <row r="424" s="1" customFormat="1" ht="38.25" customHeight="1">
      <c r="B424" s="47"/>
      <c r="C424" s="298" t="s">
        <v>1233</v>
      </c>
      <c r="D424" s="298" t="s">
        <v>841</v>
      </c>
      <c r="E424" s="299" t="s">
        <v>9858</v>
      </c>
      <c r="F424" s="300" t="s">
        <v>9859</v>
      </c>
      <c r="G424" s="301" t="s">
        <v>145</v>
      </c>
      <c r="H424" s="302">
        <v>48</v>
      </c>
      <c r="I424" s="303"/>
      <c r="J424" s="304">
        <f>ROUND(I424*H424,2)</f>
        <v>0</v>
      </c>
      <c r="K424" s="300" t="s">
        <v>21</v>
      </c>
      <c r="L424" s="305"/>
      <c r="M424" s="306" t="s">
        <v>21</v>
      </c>
      <c r="N424" s="307" t="s">
        <v>47</v>
      </c>
      <c r="O424" s="48"/>
      <c r="P424" s="249">
        <f>O424*H424</f>
        <v>0</v>
      </c>
      <c r="Q424" s="249">
        <v>0</v>
      </c>
      <c r="R424" s="249">
        <f>Q424*H424</f>
        <v>0</v>
      </c>
      <c r="S424" s="249">
        <v>0</v>
      </c>
      <c r="T424" s="250">
        <f>S424*H424</f>
        <v>0</v>
      </c>
      <c r="AR424" s="25" t="s">
        <v>818</v>
      </c>
      <c r="AT424" s="25" t="s">
        <v>841</v>
      </c>
      <c r="AU424" s="25" t="s">
        <v>394</v>
      </c>
      <c r="AY424" s="25" t="s">
        <v>414</v>
      </c>
      <c r="BE424" s="251">
        <f>IF(N424="základní",J424,0)</f>
        <v>0</v>
      </c>
      <c r="BF424" s="251">
        <f>IF(N424="snížená",J424,0)</f>
        <v>0</v>
      </c>
      <c r="BG424" s="251">
        <f>IF(N424="zákl. přenesená",J424,0)</f>
        <v>0</v>
      </c>
      <c r="BH424" s="251">
        <f>IF(N424="sníž. přenesená",J424,0)</f>
        <v>0</v>
      </c>
      <c r="BI424" s="251">
        <f>IF(N424="nulová",J424,0)</f>
        <v>0</v>
      </c>
      <c r="BJ424" s="25" t="s">
        <v>83</v>
      </c>
      <c r="BK424" s="251">
        <f>ROUND(I424*H424,2)</f>
        <v>0</v>
      </c>
      <c r="BL424" s="25" t="s">
        <v>690</v>
      </c>
      <c r="BM424" s="25" t="s">
        <v>9860</v>
      </c>
    </row>
    <row r="425" s="12" customFormat="1">
      <c r="B425" s="255"/>
      <c r="C425" s="256"/>
      <c r="D425" s="252" t="s">
        <v>428</v>
      </c>
      <c r="E425" s="257" t="s">
        <v>21</v>
      </c>
      <c r="F425" s="258" t="s">
        <v>9670</v>
      </c>
      <c r="G425" s="256"/>
      <c r="H425" s="257" t="s">
        <v>21</v>
      </c>
      <c r="I425" s="259"/>
      <c r="J425" s="256"/>
      <c r="K425" s="256"/>
      <c r="L425" s="260"/>
      <c r="M425" s="261"/>
      <c r="N425" s="262"/>
      <c r="O425" s="262"/>
      <c r="P425" s="262"/>
      <c r="Q425" s="262"/>
      <c r="R425" s="262"/>
      <c r="S425" s="262"/>
      <c r="T425" s="263"/>
      <c r="AT425" s="264" t="s">
        <v>428</v>
      </c>
      <c r="AU425" s="264" t="s">
        <v>394</v>
      </c>
      <c r="AV425" s="12" t="s">
        <v>83</v>
      </c>
      <c r="AW425" s="12" t="s">
        <v>39</v>
      </c>
      <c r="AX425" s="12" t="s">
        <v>76</v>
      </c>
      <c r="AY425" s="264" t="s">
        <v>414</v>
      </c>
    </row>
    <row r="426" s="13" customFormat="1">
      <c r="B426" s="265"/>
      <c r="C426" s="266"/>
      <c r="D426" s="252" t="s">
        <v>428</v>
      </c>
      <c r="E426" s="267" t="s">
        <v>21</v>
      </c>
      <c r="F426" s="268" t="s">
        <v>991</v>
      </c>
      <c r="G426" s="266"/>
      <c r="H426" s="269">
        <v>48</v>
      </c>
      <c r="I426" s="270"/>
      <c r="J426" s="266"/>
      <c r="K426" s="266"/>
      <c r="L426" s="271"/>
      <c r="M426" s="272"/>
      <c r="N426" s="273"/>
      <c r="O426" s="273"/>
      <c r="P426" s="273"/>
      <c r="Q426" s="273"/>
      <c r="R426" s="273"/>
      <c r="S426" s="273"/>
      <c r="T426" s="274"/>
      <c r="AT426" s="275" t="s">
        <v>428</v>
      </c>
      <c r="AU426" s="275" t="s">
        <v>394</v>
      </c>
      <c r="AV426" s="13" t="s">
        <v>86</v>
      </c>
      <c r="AW426" s="13" t="s">
        <v>39</v>
      </c>
      <c r="AX426" s="13" t="s">
        <v>76</v>
      </c>
      <c r="AY426" s="275" t="s">
        <v>414</v>
      </c>
    </row>
    <row r="427" s="15" customFormat="1">
      <c r="B427" s="287"/>
      <c r="C427" s="288"/>
      <c r="D427" s="252" t="s">
        <v>428</v>
      </c>
      <c r="E427" s="289" t="s">
        <v>21</v>
      </c>
      <c r="F427" s="290" t="s">
        <v>235</v>
      </c>
      <c r="G427" s="288"/>
      <c r="H427" s="291">
        <v>48</v>
      </c>
      <c r="I427" s="292"/>
      <c r="J427" s="288"/>
      <c r="K427" s="288"/>
      <c r="L427" s="293"/>
      <c r="M427" s="294"/>
      <c r="N427" s="295"/>
      <c r="O427" s="295"/>
      <c r="P427" s="295"/>
      <c r="Q427" s="295"/>
      <c r="R427" s="295"/>
      <c r="S427" s="295"/>
      <c r="T427" s="296"/>
      <c r="AT427" s="297" t="s">
        <v>428</v>
      </c>
      <c r="AU427" s="297" t="s">
        <v>394</v>
      </c>
      <c r="AV427" s="15" t="s">
        <v>422</v>
      </c>
      <c r="AW427" s="15" t="s">
        <v>39</v>
      </c>
      <c r="AX427" s="15" t="s">
        <v>83</v>
      </c>
      <c r="AY427" s="297" t="s">
        <v>414</v>
      </c>
    </row>
    <row r="428" s="1" customFormat="1" ht="25.5" customHeight="1">
      <c r="B428" s="47"/>
      <c r="C428" s="298" t="s">
        <v>1237</v>
      </c>
      <c r="D428" s="298" t="s">
        <v>841</v>
      </c>
      <c r="E428" s="299" t="s">
        <v>9861</v>
      </c>
      <c r="F428" s="300" t="s">
        <v>9862</v>
      </c>
      <c r="G428" s="301" t="s">
        <v>4084</v>
      </c>
      <c r="H428" s="302">
        <v>32</v>
      </c>
      <c r="I428" s="303"/>
      <c r="J428" s="304">
        <f>ROUND(I428*H428,2)</f>
        <v>0</v>
      </c>
      <c r="K428" s="300" t="s">
        <v>21</v>
      </c>
      <c r="L428" s="305"/>
      <c r="M428" s="306" t="s">
        <v>21</v>
      </c>
      <c r="N428" s="307" t="s">
        <v>47</v>
      </c>
      <c r="O428" s="48"/>
      <c r="P428" s="249">
        <f>O428*H428</f>
        <v>0</v>
      </c>
      <c r="Q428" s="249">
        <v>0</v>
      </c>
      <c r="R428" s="249">
        <f>Q428*H428</f>
        <v>0</v>
      </c>
      <c r="S428" s="249">
        <v>0</v>
      </c>
      <c r="T428" s="250">
        <f>S428*H428</f>
        <v>0</v>
      </c>
      <c r="AR428" s="25" t="s">
        <v>818</v>
      </c>
      <c r="AT428" s="25" t="s">
        <v>841</v>
      </c>
      <c r="AU428" s="25" t="s">
        <v>394</v>
      </c>
      <c r="AY428" s="25" t="s">
        <v>414</v>
      </c>
      <c r="BE428" s="251">
        <f>IF(N428="základní",J428,0)</f>
        <v>0</v>
      </c>
      <c r="BF428" s="251">
        <f>IF(N428="snížená",J428,0)</f>
        <v>0</v>
      </c>
      <c r="BG428" s="251">
        <f>IF(N428="zákl. přenesená",J428,0)</f>
        <v>0</v>
      </c>
      <c r="BH428" s="251">
        <f>IF(N428="sníž. přenesená",J428,0)</f>
        <v>0</v>
      </c>
      <c r="BI428" s="251">
        <f>IF(N428="nulová",J428,0)</f>
        <v>0</v>
      </c>
      <c r="BJ428" s="25" t="s">
        <v>83</v>
      </c>
      <c r="BK428" s="251">
        <f>ROUND(I428*H428,2)</f>
        <v>0</v>
      </c>
      <c r="BL428" s="25" t="s">
        <v>690</v>
      </c>
      <c r="BM428" s="25" t="s">
        <v>9863</v>
      </c>
    </row>
    <row r="429" s="12" customFormat="1">
      <c r="B429" s="255"/>
      <c r="C429" s="256"/>
      <c r="D429" s="252" t="s">
        <v>428</v>
      </c>
      <c r="E429" s="257" t="s">
        <v>21</v>
      </c>
      <c r="F429" s="258" t="s">
        <v>9670</v>
      </c>
      <c r="G429" s="256"/>
      <c r="H429" s="257" t="s">
        <v>21</v>
      </c>
      <c r="I429" s="259"/>
      <c r="J429" s="256"/>
      <c r="K429" s="256"/>
      <c r="L429" s="260"/>
      <c r="M429" s="261"/>
      <c r="N429" s="262"/>
      <c r="O429" s="262"/>
      <c r="P429" s="262"/>
      <c r="Q429" s="262"/>
      <c r="R429" s="262"/>
      <c r="S429" s="262"/>
      <c r="T429" s="263"/>
      <c r="AT429" s="264" t="s">
        <v>428</v>
      </c>
      <c r="AU429" s="264" t="s">
        <v>394</v>
      </c>
      <c r="AV429" s="12" t="s">
        <v>83</v>
      </c>
      <c r="AW429" s="12" t="s">
        <v>39</v>
      </c>
      <c r="AX429" s="12" t="s">
        <v>76</v>
      </c>
      <c r="AY429" s="264" t="s">
        <v>414</v>
      </c>
    </row>
    <row r="430" s="13" customFormat="1">
      <c r="B430" s="265"/>
      <c r="C430" s="266"/>
      <c r="D430" s="252" t="s">
        <v>428</v>
      </c>
      <c r="E430" s="267" t="s">
        <v>21</v>
      </c>
      <c r="F430" s="268" t="s">
        <v>818</v>
      </c>
      <c r="G430" s="266"/>
      <c r="H430" s="269">
        <v>32</v>
      </c>
      <c r="I430" s="270"/>
      <c r="J430" s="266"/>
      <c r="K430" s="266"/>
      <c r="L430" s="271"/>
      <c r="M430" s="272"/>
      <c r="N430" s="273"/>
      <c r="O430" s="273"/>
      <c r="P430" s="273"/>
      <c r="Q430" s="273"/>
      <c r="R430" s="273"/>
      <c r="S430" s="273"/>
      <c r="T430" s="274"/>
      <c r="AT430" s="275" t="s">
        <v>428</v>
      </c>
      <c r="AU430" s="275" t="s">
        <v>394</v>
      </c>
      <c r="AV430" s="13" t="s">
        <v>86</v>
      </c>
      <c r="AW430" s="13" t="s">
        <v>39</v>
      </c>
      <c r="AX430" s="13" t="s">
        <v>83</v>
      </c>
      <c r="AY430" s="275" t="s">
        <v>414</v>
      </c>
    </row>
    <row r="431" s="1" customFormat="1" ht="16.5" customHeight="1">
      <c r="B431" s="47"/>
      <c r="C431" s="298" t="s">
        <v>1241</v>
      </c>
      <c r="D431" s="298" t="s">
        <v>841</v>
      </c>
      <c r="E431" s="299" t="s">
        <v>7211</v>
      </c>
      <c r="F431" s="300" t="s">
        <v>9864</v>
      </c>
      <c r="G431" s="301" t="s">
        <v>145</v>
      </c>
      <c r="H431" s="302">
        <v>3850</v>
      </c>
      <c r="I431" s="303"/>
      <c r="J431" s="304">
        <f>ROUND(I431*H431,2)</f>
        <v>0</v>
      </c>
      <c r="K431" s="300" t="s">
        <v>21</v>
      </c>
      <c r="L431" s="305"/>
      <c r="M431" s="306" t="s">
        <v>21</v>
      </c>
      <c r="N431" s="307" t="s">
        <v>47</v>
      </c>
      <c r="O431" s="48"/>
      <c r="P431" s="249">
        <f>O431*H431</f>
        <v>0</v>
      </c>
      <c r="Q431" s="249">
        <v>0</v>
      </c>
      <c r="R431" s="249">
        <f>Q431*H431</f>
        <v>0</v>
      </c>
      <c r="S431" s="249">
        <v>0</v>
      </c>
      <c r="T431" s="250">
        <f>S431*H431</f>
        <v>0</v>
      </c>
      <c r="AR431" s="25" t="s">
        <v>818</v>
      </c>
      <c r="AT431" s="25" t="s">
        <v>841</v>
      </c>
      <c r="AU431" s="25" t="s">
        <v>394</v>
      </c>
      <c r="AY431" s="25" t="s">
        <v>414</v>
      </c>
      <c r="BE431" s="251">
        <f>IF(N431="základní",J431,0)</f>
        <v>0</v>
      </c>
      <c r="BF431" s="251">
        <f>IF(N431="snížená",J431,0)</f>
        <v>0</v>
      </c>
      <c r="BG431" s="251">
        <f>IF(N431="zákl. přenesená",J431,0)</f>
        <v>0</v>
      </c>
      <c r="BH431" s="251">
        <f>IF(N431="sníž. přenesená",J431,0)</f>
        <v>0</v>
      </c>
      <c r="BI431" s="251">
        <f>IF(N431="nulová",J431,0)</f>
        <v>0</v>
      </c>
      <c r="BJ431" s="25" t="s">
        <v>83</v>
      </c>
      <c r="BK431" s="251">
        <f>ROUND(I431*H431,2)</f>
        <v>0</v>
      </c>
      <c r="BL431" s="25" t="s">
        <v>690</v>
      </c>
      <c r="BM431" s="25" t="s">
        <v>9865</v>
      </c>
    </row>
    <row r="432" s="12" customFormat="1">
      <c r="B432" s="255"/>
      <c r="C432" s="256"/>
      <c r="D432" s="252" t="s">
        <v>428</v>
      </c>
      <c r="E432" s="257" t="s">
        <v>21</v>
      </c>
      <c r="F432" s="258" t="s">
        <v>9670</v>
      </c>
      <c r="G432" s="256"/>
      <c r="H432" s="257" t="s">
        <v>21</v>
      </c>
      <c r="I432" s="259"/>
      <c r="J432" s="256"/>
      <c r="K432" s="256"/>
      <c r="L432" s="260"/>
      <c r="M432" s="261"/>
      <c r="N432" s="262"/>
      <c r="O432" s="262"/>
      <c r="P432" s="262"/>
      <c r="Q432" s="262"/>
      <c r="R432" s="262"/>
      <c r="S432" s="262"/>
      <c r="T432" s="263"/>
      <c r="AT432" s="264" t="s">
        <v>428</v>
      </c>
      <c r="AU432" s="264" t="s">
        <v>394</v>
      </c>
      <c r="AV432" s="12" t="s">
        <v>83</v>
      </c>
      <c r="AW432" s="12" t="s">
        <v>39</v>
      </c>
      <c r="AX432" s="12" t="s">
        <v>76</v>
      </c>
      <c r="AY432" s="264" t="s">
        <v>414</v>
      </c>
    </row>
    <row r="433" s="13" customFormat="1">
      <c r="B433" s="265"/>
      <c r="C433" s="266"/>
      <c r="D433" s="252" t="s">
        <v>428</v>
      </c>
      <c r="E433" s="267" t="s">
        <v>21</v>
      </c>
      <c r="F433" s="268" t="s">
        <v>9866</v>
      </c>
      <c r="G433" s="266"/>
      <c r="H433" s="269">
        <v>3850</v>
      </c>
      <c r="I433" s="270"/>
      <c r="J433" s="266"/>
      <c r="K433" s="266"/>
      <c r="L433" s="271"/>
      <c r="M433" s="272"/>
      <c r="N433" s="273"/>
      <c r="O433" s="273"/>
      <c r="P433" s="273"/>
      <c r="Q433" s="273"/>
      <c r="R433" s="273"/>
      <c r="S433" s="273"/>
      <c r="T433" s="274"/>
      <c r="AT433" s="275" t="s">
        <v>428</v>
      </c>
      <c r="AU433" s="275" t="s">
        <v>394</v>
      </c>
      <c r="AV433" s="13" t="s">
        <v>86</v>
      </c>
      <c r="AW433" s="13" t="s">
        <v>39</v>
      </c>
      <c r="AX433" s="13" t="s">
        <v>76</v>
      </c>
      <c r="AY433" s="275" t="s">
        <v>414</v>
      </c>
    </row>
    <row r="434" s="15" customFormat="1">
      <c r="B434" s="287"/>
      <c r="C434" s="288"/>
      <c r="D434" s="252" t="s">
        <v>428</v>
      </c>
      <c r="E434" s="289" t="s">
        <v>21</v>
      </c>
      <c r="F434" s="290" t="s">
        <v>235</v>
      </c>
      <c r="G434" s="288"/>
      <c r="H434" s="291">
        <v>3850</v>
      </c>
      <c r="I434" s="292"/>
      <c r="J434" s="288"/>
      <c r="K434" s="288"/>
      <c r="L434" s="293"/>
      <c r="M434" s="294"/>
      <c r="N434" s="295"/>
      <c r="O434" s="295"/>
      <c r="P434" s="295"/>
      <c r="Q434" s="295"/>
      <c r="R434" s="295"/>
      <c r="S434" s="295"/>
      <c r="T434" s="296"/>
      <c r="AT434" s="297" t="s">
        <v>428</v>
      </c>
      <c r="AU434" s="297" t="s">
        <v>394</v>
      </c>
      <c r="AV434" s="15" t="s">
        <v>422</v>
      </c>
      <c r="AW434" s="15" t="s">
        <v>39</v>
      </c>
      <c r="AX434" s="15" t="s">
        <v>83</v>
      </c>
      <c r="AY434" s="297" t="s">
        <v>414</v>
      </c>
    </row>
    <row r="435" s="1" customFormat="1" ht="25.5" customHeight="1">
      <c r="B435" s="47"/>
      <c r="C435" s="298" t="s">
        <v>1248</v>
      </c>
      <c r="D435" s="298" t="s">
        <v>841</v>
      </c>
      <c r="E435" s="299" t="s">
        <v>7214</v>
      </c>
      <c r="F435" s="300" t="s">
        <v>9867</v>
      </c>
      <c r="G435" s="301" t="s">
        <v>4084</v>
      </c>
      <c r="H435" s="302">
        <v>72</v>
      </c>
      <c r="I435" s="303"/>
      <c r="J435" s="304">
        <f>ROUND(I435*H435,2)</f>
        <v>0</v>
      </c>
      <c r="K435" s="300" t="s">
        <v>21</v>
      </c>
      <c r="L435" s="305"/>
      <c r="M435" s="306" t="s">
        <v>21</v>
      </c>
      <c r="N435" s="307" t="s">
        <v>47</v>
      </c>
      <c r="O435" s="48"/>
      <c r="P435" s="249">
        <f>O435*H435</f>
        <v>0</v>
      </c>
      <c r="Q435" s="249">
        <v>0</v>
      </c>
      <c r="R435" s="249">
        <f>Q435*H435</f>
        <v>0</v>
      </c>
      <c r="S435" s="249">
        <v>0</v>
      </c>
      <c r="T435" s="250">
        <f>S435*H435</f>
        <v>0</v>
      </c>
      <c r="AR435" s="25" t="s">
        <v>818</v>
      </c>
      <c r="AT435" s="25" t="s">
        <v>841</v>
      </c>
      <c r="AU435" s="25" t="s">
        <v>394</v>
      </c>
      <c r="AY435" s="25" t="s">
        <v>414</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690</v>
      </c>
      <c r="BM435" s="25" t="s">
        <v>9868</v>
      </c>
    </row>
    <row r="436" s="12" customFormat="1">
      <c r="B436" s="255"/>
      <c r="C436" s="256"/>
      <c r="D436" s="252" t="s">
        <v>428</v>
      </c>
      <c r="E436" s="257" t="s">
        <v>21</v>
      </c>
      <c r="F436" s="258" t="s">
        <v>9670</v>
      </c>
      <c r="G436" s="256"/>
      <c r="H436" s="257" t="s">
        <v>21</v>
      </c>
      <c r="I436" s="259"/>
      <c r="J436" s="256"/>
      <c r="K436" s="256"/>
      <c r="L436" s="260"/>
      <c r="M436" s="261"/>
      <c r="N436" s="262"/>
      <c r="O436" s="262"/>
      <c r="P436" s="262"/>
      <c r="Q436" s="262"/>
      <c r="R436" s="262"/>
      <c r="S436" s="262"/>
      <c r="T436" s="263"/>
      <c r="AT436" s="264" t="s">
        <v>428</v>
      </c>
      <c r="AU436" s="264" t="s">
        <v>394</v>
      </c>
      <c r="AV436" s="12" t="s">
        <v>83</v>
      </c>
      <c r="AW436" s="12" t="s">
        <v>39</v>
      </c>
      <c r="AX436" s="12" t="s">
        <v>76</v>
      </c>
      <c r="AY436" s="264" t="s">
        <v>414</v>
      </c>
    </row>
    <row r="437" s="13" customFormat="1">
      <c r="B437" s="265"/>
      <c r="C437" s="266"/>
      <c r="D437" s="252" t="s">
        <v>428</v>
      </c>
      <c r="E437" s="267" t="s">
        <v>21</v>
      </c>
      <c r="F437" s="268" t="s">
        <v>1169</v>
      </c>
      <c r="G437" s="266"/>
      <c r="H437" s="269">
        <v>72</v>
      </c>
      <c r="I437" s="270"/>
      <c r="J437" s="266"/>
      <c r="K437" s="266"/>
      <c r="L437" s="271"/>
      <c r="M437" s="272"/>
      <c r="N437" s="273"/>
      <c r="O437" s="273"/>
      <c r="P437" s="273"/>
      <c r="Q437" s="273"/>
      <c r="R437" s="273"/>
      <c r="S437" s="273"/>
      <c r="T437" s="274"/>
      <c r="AT437" s="275" t="s">
        <v>428</v>
      </c>
      <c r="AU437" s="275" t="s">
        <v>394</v>
      </c>
      <c r="AV437" s="13" t="s">
        <v>86</v>
      </c>
      <c r="AW437" s="13" t="s">
        <v>39</v>
      </c>
      <c r="AX437" s="13" t="s">
        <v>83</v>
      </c>
      <c r="AY437" s="275" t="s">
        <v>414</v>
      </c>
    </row>
    <row r="438" s="1" customFormat="1" ht="16.5" customHeight="1">
      <c r="B438" s="47"/>
      <c r="C438" s="298" t="s">
        <v>1255</v>
      </c>
      <c r="D438" s="298" t="s">
        <v>841</v>
      </c>
      <c r="E438" s="299" t="s">
        <v>7218</v>
      </c>
      <c r="F438" s="300" t="s">
        <v>9869</v>
      </c>
      <c r="G438" s="301" t="s">
        <v>4084</v>
      </c>
      <c r="H438" s="302">
        <v>140</v>
      </c>
      <c r="I438" s="303"/>
      <c r="J438" s="304">
        <f>ROUND(I438*H438,2)</f>
        <v>0</v>
      </c>
      <c r="K438" s="300" t="s">
        <v>21</v>
      </c>
      <c r="L438" s="305"/>
      <c r="M438" s="306" t="s">
        <v>21</v>
      </c>
      <c r="N438" s="307" t="s">
        <v>47</v>
      </c>
      <c r="O438" s="48"/>
      <c r="P438" s="249">
        <f>O438*H438</f>
        <v>0</v>
      </c>
      <c r="Q438" s="249">
        <v>0</v>
      </c>
      <c r="R438" s="249">
        <f>Q438*H438</f>
        <v>0</v>
      </c>
      <c r="S438" s="249">
        <v>0</v>
      </c>
      <c r="T438" s="250">
        <f>S438*H438</f>
        <v>0</v>
      </c>
      <c r="AR438" s="25" t="s">
        <v>818</v>
      </c>
      <c r="AT438" s="25" t="s">
        <v>841</v>
      </c>
      <c r="AU438" s="25" t="s">
        <v>394</v>
      </c>
      <c r="AY438" s="25" t="s">
        <v>414</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690</v>
      </c>
      <c r="BM438" s="25" t="s">
        <v>9870</v>
      </c>
    </row>
    <row r="439" s="12" customFormat="1">
      <c r="B439" s="255"/>
      <c r="C439" s="256"/>
      <c r="D439" s="252" t="s">
        <v>428</v>
      </c>
      <c r="E439" s="257" t="s">
        <v>21</v>
      </c>
      <c r="F439" s="258" t="s">
        <v>9670</v>
      </c>
      <c r="G439" s="256"/>
      <c r="H439" s="257" t="s">
        <v>21</v>
      </c>
      <c r="I439" s="259"/>
      <c r="J439" s="256"/>
      <c r="K439" s="256"/>
      <c r="L439" s="260"/>
      <c r="M439" s="261"/>
      <c r="N439" s="262"/>
      <c r="O439" s="262"/>
      <c r="P439" s="262"/>
      <c r="Q439" s="262"/>
      <c r="R439" s="262"/>
      <c r="S439" s="262"/>
      <c r="T439" s="263"/>
      <c r="AT439" s="264" t="s">
        <v>428</v>
      </c>
      <c r="AU439" s="264" t="s">
        <v>394</v>
      </c>
      <c r="AV439" s="12" t="s">
        <v>83</v>
      </c>
      <c r="AW439" s="12" t="s">
        <v>39</v>
      </c>
      <c r="AX439" s="12" t="s">
        <v>76</v>
      </c>
      <c r="AY439" s="264" t="s">
        <v>414</v>
      </c>
    </row>
    <row r="440" s="13" customFormat="1">
      <c r="B440" s="265"/>
      <c r="C440" s="266"/>
      <c r="D440" s="252" t="s">
        <v>428</v>
      </c>
      <c r="E440" s="267" t="s">
        <v>21</v>
      </c>
      <c r="F440" s="268" t="s">
        <v>1680</v>
      </c>
      <c r="G440" s="266"/>
      <c r="H440" s="269">
        <v>140</v>
      </c>
      <c r="I440" s="270"/>
      <c r="J440" s="266"/>
      <c r="K440" s="266"/>
      <c r="L440" s="271"/>
      <c r="M440" s="272"/>
      <c r="N440" s="273"/>
      <c r="O440" s="273"/>
      <c r="P440" s="273"/>
      <c r="Q440" s="273"/>
      <c r="R440" s="273"/>
      <c r="S440" s="273"/>
      <c r="T440" s="274"/>
      <c r="AT440" s="275" t="s">
        <v>428</v>
      </c>
      <c r="AU440" s="275" t="s">
        <v>394</v>
      </c>
      <c r="AV440" s="13" t="s">
        <v>86</v>
      </c>
      <c r="AW440" s="13" t="s">
        <v>39</v>
      </c>
      <c r="AX440" s="13" t="s">
        <v>76</v>
      </c>
      <c r="AY440" s="275" t="s">
        <v>414</v>
      </c>
    </row>
    <row r="441" s="15" customFormat="1">
      <c r="B441" s="287"/>
      <c r="C441" s="288"/>
      <c r="D441" s="252" t="s">
        <v>428</v>
      </c>
      <c r="E441" s="289" t="s">
        <v>21</v>
      </c>
      <c r="F441" s="290" t="s">
        <v>235</v>
      </c>
      <c r="G441" s="288"/>
      <c r="H441" s="291">
        <v>140</v>
      </c>
      <c r="I441" s="292"/>
      <c r="J441" s="288"/>
      <c r="K441" s="288"/>
      <c r="L441" s="293"/>
      <c r="M441" s="294"/>
      <c r="N441" s="295"/>
      <c r="O441" s="295"/>
      <c r="P441" s="295"/>
      <c r="Q441" s="295"/>
      <c r="R441" s="295"/>
      <c r="S441" s="295"/>
      <c r="T441" s="296"/>
      <c r="AT441" s="297" t="s">
        <v>428</v>
      </c>
      <c r="AU441" s="297" t="s">
        <v>394</v>
      </c>
      <c r="AV441" s="15" t="s">
        <v>422</v>
      </c>
      <c r="AW441" s="15" t="s">
        <v>39</v>
      </c>
      <c r="AX441" s="15" t="s">
        <v>83</v>
      </c>
      <c r="AY441" s="297" t="s">
        <v>414</v>
      </c>
    </row>
    <row r="442" s="11" customFormat="1" ht="22.32" customHeight="1">
      <c r="B442" s="224"/>
      <c r="C442" s="225"/>
      <c r="D442" s="226" t="s">
        <v>75</v>
      </c>
      <c r="E442" s="238" t="s">
        <v>9871</v>
      </c>
      <c r="F442" s="238" t="s">
        <v>9842</v>
      </c>
      <c r="G442" s="225"/>
      <c r="H442" s="225"/>
      <c r="I442" s="228"/>
      <c r="J442" s="239">
        <f>BK442</f>
        <v>0</v>
      </c>
      <c r="K442" s="225"/>
      <c r="L442" s="230"/>
      <c r="M442" s="231"/>
      <c r="N442" s="232"/>
      <c r="O442" s="232"/>
      <c r="P442" s="233">
        <f>SUM(P443:P494)</f>
        <v>0</v>
      </c>
      <c r="Q442" s="232"/>
      <c r="R442" s="233">
        <f>SUM(R443:R494)</f>
        <v>0</v>
      </c>
      <c r="S442" s="232"/>
      <c r="T442" s="234">
        <f>SUM(T443:T494)</f>
        <v>0</v>
      </c>
      <c r="AR442" s="235" t="s">
        <v>86</v>
      </c>
      <c r="AT442" s="236" t="s">
        <v>75</v>
      </c>
      <c r="AU442" s="236" t="s">
        <v>86</v>
      </c>
      <c r="AY442" s="235" t="s">
        <v>414</v>
      </c>
      <c r="BK442" s="237">
        <f>SUM(BK443:BK494)</f>
        <v>0</v>
      </c>
    </row>
    <row r="443" s="1" customFormat="1" ht="16.5" customHeight="1">
      <c r="B443" s="47"/>
      <c r="C443" s="240" t="s">
        <v>1261</v>
      </c>
      <c r="D443" s="240" t="s">
        <v>418</v>
      </c>
      <c r="E443" s="241" t="s">
        <v>7765</v>
      </c>
      <c r="F443" s="242" t="s">
        <v>9872</v>
      </c>
      <c r="G443" s="243" t="s">
        <v>4084</v>
      </c>
      <c r="H443" s="244">
        <v>168</v>
      </c>
      <c r="I443" s="245"/>
      <c r="J443" s="246">
        <f>ROUND(I443*H443,2)</f>
        <v>0</v>
      </c>
      <c r="K443" s="242" t="s">
        <v>21</v>
      </c>
      <c r="L443" s="73"/>
      <c r="M443" s="247" t="s">
        <v>21</v>
      </c>
      <c r="N443" s="248" t="s">
        <v>47</v>
      </c>
      <c r="O443" s="48"/>
      <c r="P443" s="249">
        <f>O443*H443</f>
        <v>0</v>
      </c>
      <c r="Q443" s="249">
        <v>0</v>
      </c>
      <c r="R443" s="249">
        <f>Q443*H443</f>
        <v>0</v>
      </c>
      <c r="S443" s="249">
        <v>0</v>
      </c>
      <c r="T443" s="250">
        <f>S443*H443</f>
        <v>0</v>
      </c>
      <c r="AR443" s="25" t="s">
        <v>690</v>
      </c>
      <c r="AT443" s="25" t="s">
        <v>418</v>
      </c>
      <c r="AU443" s="25" t="s">
        <v>394</v>
      </c>
      <c r="AY443" s="25" t="s">
        <v>414</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690</v>
      </c>
      <c r="BM443" s="25" t="s">
        <v>9873</v>
      </c>
    </row>
    <row r="444" s="12" customFormat="1">
      <c r="B444" s="255"/>
      <c r="C444" s="256"/>
      <c r="D444" s="252" t="s">
        <v>428</v>
      </c>
      <c r="E444" s="257" t="s">
        <v>21</v>
      </c>
      <c r="F444" s="258" t="s">
        <v>9670</v>
      </c>
      <c r="G444" s="256"/>
      <c r="H444" s="257" t="s">
        <v>21</v>
      </c>
      <c r="I444" s="259"/>
      <c r="J444" s="256"/>
      <c r="K444" s="256"/>
      <c r="L444" s="260"/>
      <c r="M444" s="261"/>
      <c r="N444" s="262"/>
      <c r="O444" s="262"/>
      <c r="P444" s="262"/>
      <c r="Q444" s="262"/>
      <c r="R444" s="262"/>
      <c r="S444" s="262"/>
      <c r="T444" s="263"/>
      <c r="AT444" s="264" t="s">
        <v>428</v>
      </c>
      <c r="AU444" s="264" t="s">
        <v>394</v>
      </c>
      <c r="AV444" s="12" t="s">
        <v>83</v>
      </c>
      <c r="AW444" s="12" t="s">
        <v>39</v>
      </c>
      <c r="AX444" s="12" t="s">
        <v>76</v>
      </c>
      <c r="AY444" s="264" t="s">
        <v>414</v>
      </c>
    </row>
    <row r="445" s="13" customFormat="1">
      <c r="B445" s="265"/>
      <c r="C445" s="266"/>
      <c r="D445" s="252" t="s">
        <v>428</v>
      </c>
      <c r="E445" s="267" t="s">
        <v>21</v>
      </c>
      <c r="F445" s="268" t="s">
        <v>1829</v>
      </c>
      <c r="G445" s="266"/>
      <c r="H445" s="269">
        <v>168</v>
      </c>
      <c r="I445" s="270"/>
      <c r="J445" s="266"/>
      <c r="K445" s="266"/>
      <c r="L445" s="271"/>
      <c r="M445" s="272"/>
      <c r="N445" s="273"/>
      <c r="O445" s="273"/>
      <c r="P445" s="273"/>
      <c r="Q445" s="273"/>
      <c r="R445" s="273"/>
      <c r="S445" s="273"/>
      <c r="T445" s="274"/>
      <c r="AT445" s="275" t="s">
        <v>428</v>
      </c>
      <c r="AU445" s="275" t="s">
        <v>394</v>
      </c>
      <c r="AV445" s="13" t="s">
        <v>86</v>
      </c>
      <c r="AW445" s="13" t="s">
        <v>39</v>
      </c>
      <c r="AX445" s="13" t="s">
        <v>83</v>
      </c>
      <c r="AY445" s="275" t="s">
        <v>414</v>
      </c>
    </row>
    <row r="446" s="1" customFormat="1" ht="16.5" customHeight="1">
      <c r="B446" s="47"/>
      <c r="C446" s="240" t="s">
        <v>1247</v>
      </c>
      <c r="D446" s="240" t="s">
        <v>418</v>
      </c>
      <c r="E446" s="241" t="s">
        <v>7768</v>
      </c>
      <c r="F446" s="242" t="s">
        <v>7671</v>
      </c>
      <c r="G446" s="243" t="s">
        <v>4084</v>
      </c>
      <c r="H446" s="244">
        <v>58</v>
      </c>
      <c r="I446" s="245"/>
      <c r="J446" s="246">
        <f>ROUND(I446*H446,2)</f>
        <v>0</v>
      </c>
      <c r="K446" s="242" t="s">
        <v>21</v>
      </c>
      <c r="L446" s="73"/>
      <c r="M446" s="247" t="s">
        <v>21</v>
      </c>
      <c r="N446" s="248" t="s">
        <v>47</v>
      </c>
      <c r="O446" s="48"/>
      <c r="P446" s="249">
        <f>O446*H446</f>
        <v>0</v>
      </c>
      <c r="Q446" s="249">
        <v>0</v>
      </c>
      <c r="R446" s="249">
        <f>Q446*H446</f>
        <v>0</v>
      </c>
      <c r="S446" s="249">
        <v>0</v>
      </c>
      <c r="T446" s="250">
        <f>S446*H446</f>
        <v>0</v>
      </c>
      <c r="AR446" s="25" t="s">
        <v>690</v>
      </c>
      <c r="AT446" s="25" t="s">
        <v>418</v>
      </c>
      <c r="AU446" s="25" t="s">
        <v>394</v>
      </c>
      <c r="AY446" s="25" t="s">
        <v>414</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690</v>
      </c>
      <c r="BM446" s="25" t="s">
        <v>9874</v>
      </c>
    </row>
    <row r="447" s="12" customFormat="1">
      <c r="B447" s="255"/>
      <c r="C447" s="256"/>
      <c r="D447" s="252" t="s">
        <v>428</v>
      </c>
      <c r="E447" s="257" t="s">
        <v>21</v>
      </c>
      <c r="F447" s="258" t="s">
        <v>9670</v>
      </c>
      <c r="G447" s="256"/>
      <c r="H447" s="257" t="s">
        <v>21</v>
      </c>
      <c r="I447" s="259"/>
      <c r="J447" s="256"/>
      <c r="K447" s="256"/>
      <c r="L447" s="260"/>
      <c r="M447" s="261"/>
      <c r="N447" s="262"/>
      <c r="O447" s="262"/>
      <c r="P447" s="262"/>
      <c r="Q447" s="262"/>
      <c r="R447" s="262"/>
      <c r="S447" s="262"/>
      <c r="T447" s="263"/>
      <c r="AT447" s="264" t="s">
        <v>428</v>
      </c>
      <c r="AU447" s="264" t="s">
        <v>394</v>
      </c>
      <c r="AV447" s="12" t="s">
        <v>83</v>
      </c>
      <c r="AW447" s="12" t="s">
        <v>39</v>
      </c>
      <c r="AX447" s="12" t="s">
        <v>76</v>
      </c>
      <c r="AY447" s="264" t="s">
        <v>414</v>
      </c>
    </row>
    <row r="448" s="13" customFormat="1">
      <c r="B448" s="265"/>
      <c r="C448" s="266"/>
      <c r="D448" s="252" t="s">
        <v>428</v>
      </c>
      <c r="E448" s="267" t="s">
        <v>21</v>
      </c>
      <c r="F448" s="268" t="s">
        <v>340</v>
      </c>
      <c r="G448" s="266"/>
      <c r="H448" s="269">
        <v>58</v>
      </c>
      <c r="I448" s="270"/>
      <c r="J448" s="266"/>
      <c r="K448" s="266"/>
      <c r="L448" s="271"/>
      <c r="M448" s="272"/>
      <c r="N448" s="273"/>
      <c r="O448" s="273"/>
      <c r="P448" s="273"/>
      <c r="Q448" s="273"/>
      <c r="R448" s="273"/>
      <c r="S448" s="273"/>
      <c r="T448" s="274"/>
      <c r="AT448" s="275" t="s">
        <v>428</v>
      </c>
      <c r="AU448" s="275" t="s">
        <v>394</v>
      </c>
      <c r="AV448" s="13" t="s">
        <v>86</v>
      </c>
      <c r="AW448" s="13" t="s">
        <v>39</v>
      </c>
      <c r="AX448" s="13" t="s">
        <v>76</v>
      </c>
      <c r="AY448" s="275" t="s">
        <v>414</v>
      </c>
    </row>
    <row r="449" s="15" customFormat="1">
      <c r="B449" s="287"/>
      <c r="C449" s="288"/>
      <c r="D449" s="252" t="s">
        <v>428</v>
      </c>
      <c r="E449" s="289" t="s">
        <v>21</v>
      </c>
      <c r="F449" s="290" t="s">
        <v>235</v>
      </c>
      <c r="G449" s="288"/>
      <c r="H449" s="291">
        <v>58</v>
      </c>
      <c r="I449" s="292"/>
      <c r="J449" s="288"/>
      <c r="K449" s="288"/>
      <c r="L449" s="293"/>
      <c r="M449" s="294"/>
      <c r="N449" s="295"/>
      <c r="O449" s="295"/>
      <c r="P449" s="295"/>
      <c r="Q449" s="295"/>
      <c r="R449" s="295"/>
      <c r="S449" s="295"/>
      <c r="T449" s="296"/>
      <c r="AT449" s="297" t="s">
        <v>428</v>
      </c>
      <c r="AU449" s="297" t="s">
        <v>394</v>
      </c>
      <c r="AV449" s="15" t="s">
        <v>422</v>
      </c>
      <c r="AW449" s="15" t="s">
        <v>39</v>
      </c>
      <c r="AX449" s="15" t="s">
        <v>83</v>
      </c>
      <c r="AY449" s="297" t="s">
        <v>414</v>
      </c>
    </row>
    <row r="450" s="1" customFormat="1" ht="16.5" customHeight="1">
      <c r="B450" s="47"/>
      <c r="C450" s="240" t="s">
        <v>1272</v>
      </c>
      <c r="D450" s="240" t="s">
        <v>418</v>
      </c>
      <c r="E450" s="241" t="s">
        <v>7771</v>
      </c>
      <c r="F450" s="242" t="s">
        <v>7740</v>
      </c>
      <c r="G450" s="243" t="s">
        <v>4084</v>
      </c>
      <c r="H450" s="244">
        <v>46</v>
      </c>
      <c r="I450" s="245"/>
      <c r="J450" s="246">
        <f>ROUND(I450*H450,2)</f>
        <v>0</v>
      </c>
      <c r="K450" s="242" t="s">
        <v>21</v>
      </c>
      <c r="L450" s="73"/>
      <c r="M450" s="247" t="s">
        <v>21</v>
      </c>
      <c r="N450" s="248" t="s">
        <v>47</v>
      </c>
      <c r="O450" s="48"/>
      <c r="P450" s="249">
        <f>O450*H450</f>
        <v>0</v>
      </c>
      <c r="Q450" s="249">
        <v>0</v>
      </c>
      <c r="R450" s="249">
        <f>Q450*H450</f>
        <v>0</v>
      </c>
      <c r="S450" s="249">
        <v>0</v>
      </c>
      <c r="T450" s="250">
        <f>S450*H450</f>
        <v>0</v>
      </c>
      <c r="AR450" s="25" t="s">
        <v>690</v>
      </c>
      <c r="AT450" s="25" t="s">
        <v>418</v>
      </c>
      <c r="AU450" s="25" t="s">
        <v>394</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690</v>
      </c>
      <c r="BM450" s="25" t="s">
        <v>9875</v>
      </c>
    </row>
    <row r="451" s="12" customFormat="1">
      <c r="B451" s="255"/>
      <c r="C451" s="256"/>
      <c r="D451" s="252" t="s">
        <v>428</v>
      </c>
      <c r="E451" s="257" t="s">
        <v>21</v>
      </c>
      <c r="F451" s="258" t="s">
        <v>9670</v>
      </c>
      <c r="G451" s="256"/>
      <c r="H451" s="257" t="s">
        <v>21</v>
      </c>
      <c r="I451" s="259"/>
      <c r="J451" s="256"/>
      <c r="K451" s="256"/>
      <c r="L451" s="260"/>
      <c r="M451" s="261"/>
      <c r="N451" s="262"/>
      <c r="O451" s="262"/>
      <c r="P451" s="262"/>
      <c r="Q451" s="262"/>
      <c r="R451" s="262"/>
      <c r="S451" s="262"/>
      <c r="T451" s="263"/>
      <c r="AT451" s="264" t="s">
        <v>428</v>
      </c>
      <c r="AU451" s="264" t="s">
        <v>394</v>
      </c>
      <c r="AV451" s="12" t="s">
        <v>83</v>
      </c>
      <c r="AW451" s="12" t="s">
        <v>39</v>
      </c>
      <c r="AX451" s="12" t="s">
        <v>76</v>
      </c>
      <c r="AY451" s="264" t="s">
        <v>414</v>
      </c>
    </row>
    <row r="452" s="13" customFormat="1">
      <c r="B452" s="265"/>
      <c r="C452" s="266"/>
      <c r="D452" s="252" t="s">
        <v>428</v>
      </c>
      <c r="E452" s="267" t="s">
        <v>21</v>
      </c>
      <c r="F452" s="268" t="s">
        <v>956</v>
      </c>
      <c r="G452" s="266"/>
      <c r="H452" s="269">
        <v>46</v>
      </c>
      <c r="I452" s="270"/>
      <c r="J452" s="266"/>
      <c r="K452" s="266"/>
      <c r="L452" s="271"/>
      <c r="M452" s="272"/>
      <c r="N452" s="273"/>
      <c r="O452" s="273"/>
      <c r="P452" s="273"/>
      <c r="Q452" s="273"/>
      <c r="R452" s="273"/>
      <c r="S452" s="273"/>
      <c r="T452" s="274"/>
      <c r="AT452" s="275" t="s">
        <v>428</v>
      </c>
      <c r="AU452" s="275" t="s">
        <v>394</v>
      </c>
      <c r="AV452" s="13" t="s">
        <v>86</v>
      </c>
      <c r="AW452" s="13" t="s">
        <v>39</v>
      </c>
      <c r="AX452" s="13" t="s">
        <v>83</v>
      </c>
      <c r="AY452" s="275" t="s">
        <v>414</v>
      </c>
    </row>
    <row r="453" s="1" customFormat="1" ht="25.5" customHeight="1">
      <c r="B453" s="47"/>
      <c r="C453" s="240" t="s">
        <v>1277</v>
      </c>
      <c r="D453" s="240" t="s">
        <v>418</v>
      </c>
      <c r="E453" s="241" t="s">
        <v>7774</v>
      </c>
      <c r="F453" s="242" t="s">
        <v>9876</v>
      </c>
      <c r="G453" s="243" t="s">
        <v>145</v>
      </c>
      <c r="H453" s="244">
        <v>1120</v>
      </c>
      <c r="I453" s="245"/>
      <c r="J453" s="246">
        <f>ROUND(I453*H453,2)</f>
        <v>0</v>
      </c>
      <c r="K453" s="242" t="s">
        <v>21</v>
      </c>
      <c r="L453" s="73"/>
      <c r="M453" s="247" t="s">
        <v>21</v>
      </c>
      <c r="N453" s="248" t="s">
        <v>47</v>
      </c>
      <c r="O453" s="48"/>
      <c r="P453" s="249">
        <f>O453*H453</f>
        <v>0</v>
      </c>
      <c r="Q453" s="249">
        <v>0</v>
      </c>
      <c r="R453" s="249">
        <f>Q453*H453</f>
        <v>0</v>
      </c>
      <c r="S453" s="249">
        <v>0</v>
      </c>
      <c r="T453" s="250">
        <f>S453*H453</f>
        <v>0</v>
      </c>
      <c r="AR453" s="25" t="s">
        <v>690</v>
      </c>
      <c r="AT453" s="25" t="s">
        <v>418</v>
      </c>
      <c r="AU453" s="25" t="s">
        <v>394</v>
      </c>
      <c r="AY453" s="25" t="s">
        <v>414</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690</v>
      </c>
      <c r="BM453" s="25" t="s">
        <v>9877</v>
      </c>
    </row>
    <row r="454" s="12" customFormat="1">
      <c r="B454" s="255"/>
      <c r="C454" s="256"/>
      <c r="D454" s="252" t="s">
        <v>428</v>
      </c>
      <c r="E454" s="257" t="s">
        <v>21</v>
      </c>
      <c r="F454" s="258" t="s">
        <v>9670</v>
      </c>
      <c r="G454" s="256"/>
      <c r="H454" s="257" t="s">
        <v>21</v>
      </c>
      <c r="I454" s="259"/>
      <c r="J454" s="256"/>
      <c r="K454" s="256"/>
      <c r="L454" s="260"/>
      <c r="M454" s="261"/>
      <c r="N454" s="262"/>
      <c r="O454" s="262"/>
      <c r="P454" s="262"/>
      <c r="Q454" s="262"/>
      <c r="R454" s="262"/>
      <c r="S454" s="262"/>
      <c r="T454" s="263"/>
      <c r="AT454" s="264" t="s">
        <v>428</v>
      </c>
      <c r="AU454" s="264" t="s">
        <v>394</v>
      </c>
      <c r="AV454" s="12" t="s">
        <v>83</v>
      </c>
      <c r="AW454" s="12" t="s">
        <v>39</v>
      </c>
      <c r="AX454" s="12" t="s">
        <v>76</v>
      </c>
      <c r="AY454" s="264" t="s">
        <v>414</v>
      </c>
    </row>
    <row r="455" s="13" customFormat="1">
      <c r="B455" s="265"/>
      <c r="C455" s="266"/>
      <c r="D455" s="252" t="s">
        <v>428</v>
      </c>
      <c r="E455" s="267" t="s">
        <v>21</v>
      </c>
      <c r="F455" s="268" t="s">
        <v>9850</v>
      </c>
      <c r="G455" s="266"/>
      <c r="H455" s="269">
        <v>1120</v>
      </c>
      <c r="I455" s="270"/>
      <c r="J455" s="266"/>
      <c r="K455" s="266"/>
      <c r="L455" s="271"/>
      <c r="M455" s="272"/>
      <c r="N455" s="273"/>
      <c r="O455" s="273"/>
      <c r="P455" s="273"/>
      <c r="Q455" s="273"/>
      <c r="R455" s="273"/>
      <c r="S455" s="273"/>
      <c r="T455" s="274"/>
      <c r="AT455" s="275" t="s">
        <v>428</v>
      </c>
      <c r="AU455" s="275" t="s">
        <v>394</v>
      </c>
      <c r="AV455" s="13" t="s">
        <v>86</v>
      </c>
      <c r="AW455" s="13" t="s">
        <v>39</v>
      </c>
      <c r="AX455" s="13" t="s">
        <v>76</v>
      </c>
      <c r="AY455" s="275" t="s">
        <v>414</v>
      </c>
    </row>
    <row r="456" s="15" customFormat="1">
      <c r="B456" s="287"/>
      <c r="C456" s="288"/>
      <c r="D456" s="252" t="s">
        <v>428</v>
      </c>
      <c r="E456" s="289" t="s">
        <v>21</v>
      </c>
      <c r="F456" s="290" t="s">
        <v>235</v>
      </c>
      <c r="G456" s="288"/>
      <c r="H456" s="291">
        <v>1120</v>
      </c>
      <c r="I456" s="292"/>
      <c r="J456" s="288"/>
      <c r="K456" s="288"/>
      <c r="L456" s="293"/>
      <c r="M456" s="294"/>
      <c r="N456" s="295"/>
      <c r="O456" s="295"/>
      <c r="P456" s="295"/>
      <c r="Q456" s="295"/>
      <c r="R456" s="295"/>
      <c r="S456" s="295"/>
      <c r="T456" s="296"/>
      <c r="AT456" s="297" t="s">
        <v>428</v>
      </c>
      <c r="AU456" s="297" t="s">
        <v>394</v>
      </c>
      <c r="AV456" s="15" t="s">
        <v>422</v>
      </c>
      <c r="AW456" s="15" t="s">
        <v>39</v>
      </c>
      <c r="AX456" s="15" t="s">
        <v>83</v>
      </c>
      <c r="AY456" s="297" t="s">
        <v>414</v>
      </c>
    </row>
    <row r="457" s="1" customFormat="1" ht="25.5" customHeight="1">
      <c r="B457" s="47"/>
      <c r="C457" s="240" t="s">
        <v>1358</v>
      </c>
      <c r="D457" s="240" t="s">
        <v>418</v>
      </c>
      <c r="E457" s="241" t="s">
        <v>7782</v>
      </c>
      <c r="F457" s="242" t="s">
        <v>7198</v>
      </c>
      <c r="G457" s="243" t="s">
        <v>4084</v>
      </c>
      <c r="H457" s="244">
        <v>1240</v>
      </c>
      <c r="I457" s="245"/>
      <c r="J457" s="246">
        <f>ROUND(I457*H457,2)</f>
        <v>0</v>
      </c>
      <c r="K457" s="242" t="s">
        <v>21</v>
      </c>
      <c r="L457" s="73"/>
      <c r="M457" s="247" t="s">
        <v>21</v>
      </c>
      <c r="N457" s="248" t="s">
        <v>47</v>
      </c>
      <c r="O457" s="48"/>
      <c r="P457" s="249">
        <f>O457*H457</f>
        <v>0</v>
      </c>
      <c r="Q457" s="249">
        <v>0</v>
      </c>
      <c r="R457" s="249">
        <f>Q457*H457</f>
        <v>0</v>
      </c>
      <c r="S457" s="249">
        <v>0</v>
      </c>
      <c r="T457" s="250">
        <f>S457*H457</f>
        <v>0</v>
      </c>
      <c r="AR457" s="25" t="s">
        <v>690</v>
      </c>
      <c r="AT457" s="25" t="s">
        <v>418</v>
      </c>
      <c r="AU457" s="25" t="s">
        <v>394</v>
      </c>
      <c r="AY457" s="25" t="s">
        <v>414</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690</v>
      </c>
      <c r="BM457" s="25" t="s">
        <v>9878</v>
      </c>
    </row>
    <row r="458" s="12" customFormat="1">
      <c r="B458" s="255"/>
      <c r="C458" s="256"/>
      <c r="D458" s="252" t="s">
        <v>428</v>
      </c>
      <c r="E458" s="257" t="s">
        <v>21</v>
      </c>
      <c r="F458" s="258" t="s">
        <v>9670</v>
      </c>
      <c r="G458" s="256"/>
      <c r="H458" s="257" t="s">
        <v>21</v>
      </c>
      <c r="I458" s="259"/>
      <c r="J458" s="256"/>
      <c r="K458" s="256"/>
      <c r="L458" s="260"/>
      <c r="M458" s="261"/>
      <c r="N458" s="262"/>
      <c r="O458" s="262"/>
      <c r="P458" s="262"/>
      <c r="Q458" s="262"/>
      <c r="R458" s="262"/>
      <c r="S458" s="262"/>
      <c r="T458" s="263"/>
      <c r="AT458" s="264" t="s">
        <v>428</v>
      </c>
      <c r="AU458" s="264" t="s">
        <v>394</v>
      </c>
      <c r="AV458" s="12" t="s">
        <v>83</v>
      </c>
      <c r="AW458" s="12" t="s">
        <v>39</v>
      </c>
      <c r="AX458" s="12" t="s">
        <v>76</v>
      </c>
      <c r="AY458" s="264" t="s">
        <v>414</v>
      </c>
    </row>
    <row r="459" s="13" customFormat="1">
      <c r="B459" s="265"/>
      <c r="C459" s="266"/>
      <c r="D459" s="252" t="s">
        <v>428</v>
      </c>
      <c r="E459" s="267" t="s">
        <v>21</v>
      </c>
      <c r="F459" s="268" t="s">
        <v>9852</v>
      </c>
      <c r="G459" s="266"/>
      <c r="H459" s="269">
        <v>1240</v>
      </c>
      <c r="I459" s="270"/>
      <c r="J459" s="266"/>
      <c r="K459" s="266"/>
      <c r="L459" s="271"/>
      <c r="M459" s="272"/>
      <c r="N459" s="273"/>
      <c r="O459" s="273"/>
      <c r="P459" s="273"/>
      <c r="Q459" s="273"/>
      <c r="R459" s="273"/>
      <c r="S459" s="273"/>
      <c r="T459" s="274"/>
      <c r="AT459" s="275" t="s">
        <v>428</v>
      </c>
      <c r="AU459" s="275" t="s">
        <v>394</v>
      </c>
      <c r="AV459" s="13" t="s">
        <v>86</v>
      </c>
      <c r="AW459" s="13" t="s">
        <v>39</v>
      </c>
      <c r="AX459" s="13" t="s">
        <v>83</v>
      </c>
      <c r="AY459" s="275" t="s">
        <v>414</v>
      </c>
    </row>
    <row r="460" s="1" customFormat="1" ht="38.25" customHeight="1">
      <c r="B460" s="47"/>
      <c r="C460" s="240" t="s">
        <v>1364</v>
      </c>
      <c r="D460" s="240" t="s">
        <v>418</v>
      </c>
      <c r="E460" s="241" t="s">
        <v>7785</v>
      </c>
      <c r="F460" s="242" t="s">
        <v>7751</v>
      </c>
      <c r="G460" s="243" t="s">
        <v>145</v>
      </c>
      <c r="H460" s="244">
        <v>140</v>
      </c>
      <c r="I460" s="245"/>
      <c r="J460" s="246">
        <f>ROUND(I460*H460,2)</f>
        <v>0</v>
      </c>
      <c r="K460" s="242" t="s">
        <v>21</v>
      </c>
      <c r="L460" s="73"/>
      <c r="M460" s="247" t="s">
        <v>21</v>
      </c>
      <c r="N460" s="248" t="s">
        <v>47</v>
      </c>
      <c r="O460" s="48"/>
      <c r="P460" s="249">
        <f>O460*H460</f>
        <v>0</v>
      </c>
      <c r="Q460" s="249">
        <v>0</v>
      </c>
      <c r="R460" s="249">
        <f>Q460*H460</f>
        <v>0</v>
      </c>
      <c r="S460" s="249">
        <v>0</v>
      </c>
      <c r="T460" s="250">
        <f>S460*H460</f>
        <v>0</v>
      </c>
      <c r="AR460" s="25" t="s">
        <v>690</v>
      </c>
      <c r="AT460" s="25" t="s">
        <v>418</v>
      </c>
      <c r="AU460" s="25" t="s">
        <v>394</v>
      </c>
      <c r="AY460" s="25" t="s">
        <v>414</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690</v>
      </c>
      <c r="BM460" s="25" t="s">
        <v>9879</v>
      </c>
    </row>
    <row r="461" s="12" customFormat="1">
      <c r="B461" s="255"/>
      <c r="C461" s="256"/>
      <c r="D461" s="252" t="s">
        <v>428</v>
      </c>
      <c r="E461" s="257" t="s">
        <v>21</v>
      </c>
      <c r="F461" s="258" t="s">
        <v>9670</v>
      </c>
      <c r="G461" s="256"/>
      <c r="H461" s="257" t="s">
        <v>21</v>
      </c>
      <c r="I461" s="259"/>
      <c r="J461" s="256"/>
      <c r="K461" s="256"/>
      <c r="L461" s="260"/>
      <c r="M461" s="261"/>
      <c r="N461" s="262"/>
      <c r="O461" s="262"/>
      <c r="P461" s="262"/>
      <c r="Q461" s="262"/>
      <c r="R461" s="262"/>
      <c r="S461" s="262"/>
      <c r="T461" s="263"/>
      <c r="AT461" s="264" t="s">
        <v>428</v>
      </c>
      <c r="AU461" s="264" t="s">
        <v>394</v>
      </c>
      <c r="AV461" s="12" t="s">
        <v>83</v>
      </c>
      <c r="AW461" s="12" t="s">
        <v>39</v>
      </c>
      <c r="AX461" s="12" t="s">
        <v>76</v>
      </c>
      <c r="AY461" s="264" t="s">
        <v>414</v>
      </c>
    </row>
    <row r="462" s="13" customFormat="1">
      <c r="B462" s="265"/>
      <c r="C462" s="266"/>
      <c r="D462" s="252" t="s">
        <v>428</v>
      </c>
      <c r="E462" s="267" t="s">
        <v>21</v>
      </c>
      <c r="F462" s="268" t="s">
        <v>1680</v>
      </c>
      <c r="G462" s="266"/>
      <c r="H462" s="269">
        <v>140</v>
      </c>
      <c r="I462" s="270"/>
      <c r="J462" s="266"/>
      <c r="K462" s="266"/>
      <c r="L462" s="271"/>
      <c r="M462" s="272"/>
      <c r="N462" s="273"/>
      <c r="O462" s="273"/>
      <c r="P462" s="273"/>
      <c r="Q462" s="273"/>
      <c r="R462" s="273"/>
      <c r="S462" s="273"/>
      <c r="T462" s="274"/>
      <c r="AT462" s="275" t="s">
        <v>428</v>
      </c>
      <c r="AU462" s="275" t="s">
        <v>394</v>
      </c>
      <c r="AV462" s="13" t="s">
        <v>86</v>
      </c>
      <c r="AW462" s="13" t="s">
        <v>39</v>
      </c>
      <c r="AX462" s="13" t="s">
        <v>76</v>
      </c>
      <c r="AY462" s="275" t="s">
        <v>414</v>
      </c>
    </row>
    <row r="463" s="15" customFormat="1">
      <c r="B463" s="287"/>
      <c r="C463" s="288"/>
      <c r="D463" s="252" t="s">
        <v>428</v>
      </c>
      <c r="E463" s="289" t="s">
        <v>21</v>
      </c>
      <c r="F463" s="290" t="s">
        <v>235</v>
      </c>
      <c r="G463" s="288"/>
      <c r="H463" s="291">
        <v>140</v>
      </c>
      <c r="I463" s="292"/>
      <c r="J463" s="288"/>
      <c r="K463" s="288"/>
      <c r="L463" s="293"/>
      <c r="M463" s="294"/>
      <c r="N463" s="295"/>
      <c r="O463" s="295"/>
      <c r="P463" s="295"/>
      <c r="Q463" s="295"/>
      <c r="R463" s="295"/>
      <c r="S463" s="295"/>
      <c r="T463" s="296"/>
      <c r="AT463" s="297" t="s">
        <v>428</v>
      </c>
      <c r="AU463" s="297" t="s">
        <v>394</v>
      </c>
      <c r="AV463" s="15" t="s">
        <v>422</v>
      </c>
      <c r="AW463" s="15" t="s">
        <v>39</v>
      </c>
      <c r="AX463" s="15" t="s">
        <v>83</v>
      </c>
      <c r="AY463" s="297" t="s">
        <v>414</v>
      </c>
    </row>
    <row r="464" s="1" customFormat="1" ht="38.25" customHeight="1">
      <c r="B464" s="47"/>
      <c r="C464" s="240" t="s">
        <v>387</v>
      </c>
      <c r="D464" s="240" t="s">
        <v>418</v>
      </c>
      <c r="E464" s="241" t="s">
        <v>7788</v>
      </c>
      <c r="F464" s="242" t="s">
        <v>9880</v>
      </c>
      <c r="G464" s="243" t="s">
        <v>145</v>
      </c>
      <c r="H464" s="244">
        <v>235</v>
      </c>
      <c r="I464" s="245"/>
      <c r="J464" s="246">
        <f>ROUND(I464*H464,2)</f>
        <v>0</v>
      </c>
      <c r="K464" s="242" t="s">
        <v>21</v>
      </c>
      <c r="L464" s="73"/>
      <c r="M464" s="247" t="s">
        <v>21</v>
      </c>
      <c r="N464" s="248" t="s">
        <v>47</v>
      </c>
      <c r="O464" s="48"/>
      <c r="P464" s="249">
        <f>O464*H464</f>
        <v>0</v>
      </c>
      <c r="Q464" s="249">
        <v>0</v>
      </c>
      <c r="R464" s="249">
        <f>Q464*H464</f>
        <v>0</v>
      </c>
      <c r="S464" s="249">
        <v>0</v>
      </c>
      <c r="T464" s="250">
        <f>S464*H464</f>
        <v>0</v>
      </c>
      <c r="AR464" s="25" t="s">
        <v>690</v>
      </c>
      <c r="AT464" s="25" t="s">
        <v>418</v>
      </c>
      <c r="AU464" s="25" t="s">
        <v>394</v>
      </c>
      <c r="AY464" s="25" t="s">
        <v>414</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690</v>
      </c>
      <c r="BM464" s="25" t="s">
        <v>9881</v>
      </c>
    </row>
    <row r="465" s="12" customFormat="1">
      <c r="B465" s="255"/>
      <c r="C465" s="256"/>
      <c r="D465" s="252" t="s">
        <v>428</v>
      </c>
      <c r="E465" s="257" t="s">
        <v>21</v>
      </c>
      <c r="F465" s="258" t="s">
        <v>9670</v>
      </c>
      <c r="G465" s="256"/>
      <c r="H465" s="257" t="s">
        <v>21</v>
      </c>
      <c r="I465" s="259"/>
      <c r="J465" s="256"/>
      <c r="K465" s="256"/>
      <c r="L465" s="260"/>
      <c r="M465" s="261"/>
      <c r="N465" s="262"/>
      <c r="O465" s="262"/>
      <c r="P465" s="262"/>
      <c r="Q465" s="262"/>
      <c r="R465" s="262"/>
      <c r="S465" s="262"/>
      <c r="T465" s="263"/>
      <c r="AT465" s="264" t="s">
        <v>428</v>
      </c>
      <c r="AU465" s="264" t="s">
        <v>394</v>
      </c>
      <c r="AV465" s="12" t="s">
        <v>83</v>
      </c>
      <c r="AW465" s="12" t="s">
        <v>39</v>
      </c>
      <c r="AX465" s="12" t="s">
        <v>76</v>
      </c>
      <c r="AY465" s="264" t="s">
        <v>414</v>
      </c>
    </row>
    <row r="466" s="13" customFormat="1">
      <c r="B466" s="265"/>
      <c r="C466" s="266"/>
      <c r="D466" s="252" t="s">
        <v>428</v>
      </c>
      <c r="E466" s="267" t="s">
        <v>21</v>
      </c>
      <c r="F466" s="268" t="s">
        <v>9857</v>
      </c>
      <c r="G466" s="266"/>
      <c r="H466" s="269">
        <v>235</v>
      </c>
      <c r="I466" s="270"/>
      <c r="J466" s="266"/>
      <c r="K466" s="266"/>
      <c r="L466" s="271"/>
      <c r="M466" s="272"/>
      <c r="N466" s="273"/>
      <c r="O466" s="273"/>
      <c r="P466" s="273"/>
      <c r="Q466" s="273"/>
      <c r="R466" s="273"/>
      <c r="S466" s="273"/>
      <c r="T466" s="274"/>
      <c r="AT466" s="275" t="s">
        <v>428</v>
      </c>
      <c r="AU466" s="275" t="s">
        <v>394</v>
      </c>
      <c r="AV466" s="13" t="s">
        <v>86</v>
      </c>
      <c r="AW466" s="13" t="s">
        <v>39</v>
      </c>
      <c r="AX466" s="13" t="s">
        <v>83</v>
      </c>
      <c r="AY466" s="275" t="s">
        <v>414</v>
      </c>
    </row>
    <row r="467" s="1" customFormat="1" ht="38.25" customHeight="1">
      <c r="B467" s="47"/>
      <c r="C467" s="240" t="s">
        <v>1385</v>
      </c>
      <c r="D467" s="240" t="s">
        <v>418</v>
      </c>
      <c r="E467" s="241" t="s">
        <v>7791</v>
      </c>
      <c r="F467" s="242" t="s">
        <v>9859</v>
      </c>
      <c r="G467" s="243" t="s">
        <v>145</v>
      </c>
      <c r="H467" s="244">
        <v>48</v>
      </c>
      <c r="I467" s="245"/>
      <c r="J467" s="246">
        <f>ROUND(I467*H467,2)</f>
        <v>0</v>
      </c>
      <c r="K467" s="242" t="s">
        <v>21</v>
      </c>
      <c r="L467" s="73"/>
      <c r="M467" s="247" t="s">
        <v>21</v>
      </c>
      <c r="N467" s="248" t="s">
        <v>47</v>
      </c>
      <c r="O467" s="48"/>
      <c r="P467" s="249">
        <f>O467*H467</f>
        <v>0</v>
      </c>
      <c r="Q467" s="249">
        <v>0</v>
      </c>
      <c r="R467" s="249">
        <f>Q467*H467</f>
        <v>0</v>
      </c>
      <c r="S467" s="249">
        <v>0</v>
      </c>
      <c r="T467" s="250">
        <f>S467*H467</f>
        <v>0</v>
      </c>
      <c r="AR467" s="25" t="s">
        <v>690</v>
      </c>
      <c r="AT467" s="25" t="s">
        <v>418</v>
      </c>
      <c r="AU467" s="25" t="s">
        <v>394</v>
      </c>
      <c r="AY467" s="25" t="s">
        <v>414</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690</v>
      </c>
      <c r="BM467" s="25" t="s">
        <v>9882</v>
      </c>
    </row>
    <row r="468" s="12" customFormat="1">
      <c r="B468" s="255"/>
      <c r="C468" s="256"/>
      <c r="D468" s="252" t="s">
        <v>428</v>
      </c>
      <c r="E468" s="257" t="s">
        <v>21</v>
      </c>
      <c r="F468" s="258" t="s">
        <v>9670</v>
      </c>
      <c r="G468" s="256"/>
      <c r="H468" s="257" t="s">
        <v>21</v>
      </c>
      <c r="I468" s="259"/>
      <c r="J468" s="256"/>
      <c r="K468" s="256"/>
      <c r="L468" s="260"/>
      <c r="M468" s="261"/>
      <c r="N468" s="262"/>
      <c r="O468" s="262"/>
      <c r="P468" s="262"/>
      <c r="Q468" s="262"/>
      <c r="R468" s="262"/>
      <c r="S468" s="262"/>
      <c r="T468" s="263"/>
      <c r="AT468" s="264" t="s">
        <v>428</v>
      </c>
      <c r="AU468" s="264" t="s">
        <v>394</v>
      </c>
      <c r="AV468" s="12" t="s">
        <v>83</v>
      </c>
      <c r="AW468" s="12" t="s">
        <v>39</v>
      </c>
      <c r="AX468" s="12" t="s">
        <v>76</v>
      </c>
      <c r="AY468" s="264" t="s">
        <v>414</v>
      </c>
    </row>
    <row r="469" s="13" customFormat="1">
      <c r="B469" s="265"/>
      <c r="C469" s="266"/>
      <c r="D469" s="252" t="s">
        <v>428</v>
      </c>
      <c r="E469" s="267" t="s">
        <v>21</v>
      </c>
      <c r="F469" s="268" t="s">
        <v>991</v>
      </c>
      <c r="G469" s="266"/>
      <c r="H469" s="269">
        <v>48</v>
      </c>
      <c r="I469" s="270"/>
      <c r="J469" s="266"/>
      <c r="K469" s="266"/>
      <c r="L469" s="271"/>
      <c r="M469" s="272"/>
      <c r="N469" s="273"/>
      <c r="O469" s="273"/>
      <c r="P469" s="273"/>
      <c r="Q469" s="273"/>
      <c r="R469" s="273"/>
      <c r="S469" s="273"/>
      <c r="T469" s="274"/>
      <c r="AT469" s="275" t="s">
        <v>428</v>
      </c>
      <c r="AU469" s="275" t="s">
        <v>394</v>
      </c>
      <c r="AV469" s="13" t="s">
        <v>86</v>
      </c>
      <c r="AW469" s="13" t="s">
        <v>39</v>
      </c>
      <c r="AX469" s="13" t="s">
        <v>76</v>
      </c>
      <c r="AY469" s="275" t="s">
        <v>414</v>
      </c>
    </row>
    <row r="470" s="15" customFormat="1">
      <c r="B470" s="287"/>
      <c r="C470" s="288"/>
      <c r="D470" s="252" t="s">
        <v>428</v>
      </c>
      <c r="E470" s="289" t="s">
        <v>21</v>
      </c>
      <c r="F470" s="290" t="s">
        <v>235</v>
      </c>
      <c r="G470" s="288"/>
      <c r="H470" s="291">
        <v>48</v>
      </c>
      <c r="I470" s="292"/>
      <c r="J470" s="288"/>
      <c r="K470" s="288"/>
      <c r="L470" s="293"/>
      <c r="M470" s="294"/>
      <c r="N470" s="295"/>
      <c r="O470" s="295"/>
      <c r="P470" s="295"/>
      <c r="Q470" s="295"/>
      <c r="R470" s="295"/>
      <c r="S470" s="295"/>
      <c r="T470" s="296"/>
      <c r="AT470" s="297" t="s">
        <v>428</v>
      </c>
      <c r="AU470" s="297" t="s">
        <v>394</v>
      </c>
      <c r="AV470" s="15" t="s">
        <v>422</v>
      </c>
      <c r="AW470" s="15" t="s">
        <v>39</v>
      </c>
      <c r="AX470" s="15" t="s">
        <v>83</v>
      </c>
      <c r="AY470" s="297" t="s">
        <v>414</v>
      </c>
    </row>
    <row r="471" s="1" customFormat="1" ht="25.5" customHeight="1">
      <c r="B471" s="47"/>
      <c r="C471" s="240" t="s">
        <v>1389</v>
      </c>
      <c r="D471" s="240" t="s">
        <v>418</v>
      </c>
      <c r="E471" s="241" t="s">
        <v>7795</v>
      </c>
      <c r="F471" s="242" t="s">
        <v>9862</v>
      </c>
      <c r="G471" s="243" t="s">
        <v>4084</v>
      </c>
      <c r="H471" s="244">
        <v>32</v>
      </c>
      <c r="I471" s="245"/>
      <c r="J471" s="246">
        <f>ROUND(I471*H471,2)</f>
        <v>0</v>
      </c>
      <c r="K471" s="242" t="s">
        <v>21</v>
      </c>
      <c r="L471" s="73"/>
      <c r="M471" s="247" t="s">
        <v>21</v>
      </c>
      <c r="N471" s="248" t="s">
        <v>47</v>
      </c>
      <c r="O471" s="48"/>
      <c r="P471" s="249">
        <f>O471*H471</f>
        <v>0</v>
      </c>
      <c r="Q471" s="249">
        <v>0</v>
      </c>
      <c r="R471" s="249">
        <f>Q471*H471</f>
        <v>0</v>
      </c>
      <c r="S471" s="249">
        <v>0</v>
      </c>
      <c r="T471" s="250">
        <f>S471*H471</f>
        <v>0</v>
      </c>
      <c r="AR471" s="25" t="s">
        <v>690</v>
      </c>
      <c r="AT471" s="25" t="s">
        <v>418</v>
      </c>
      <c r="AU471" s="25" t="s">
        <v>394</v>
      </c>
      <c r="AY471" s="25" t="s">
        <v>414</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690</v>
      </c>
      <c r="BM471" s="25" t="s">
        <v>9883</v>
      </c>
    </row>
    <row r="472" s="12" customFormat="1">
      <c r="B472" s="255"/>
      <c r="C472" s="256"/>
      <c r="D472" s="252" t="s">
        <v>428</v>
      </c>
      <c r="E472" s="257" t="s">
        <v>21</v>
      </c>
      <c r="F472" s="258" t="s">
        <v>9670</v>
      </c>
      <c r="G472" s="256"/>
      <c r="H472" s="257" t="s">
        <v>21</v>
      </c>
      <c r="I472" s="259"/>
      <c r="J472" s="256"/>
      <c r="K472" s="256"/>
      <c r="L472" s="260"/>
      <c r="M472" s="261"/>
      <c r="N472" s="262"/>
      <c r="O472" s="262"/>
      <c r="P472" s="262"/>
      <c r="Q472" s="262"/>
      <c r="R472" s="262"/>
      <c r="S472" s="262"/>
      <c r="T472" s="263"/>
      <c r="AT472" s="264" t="s">
        <v>428</v>
      </c>
      <c r="AU472" s="264" t="s">
        <v>394</v>
      </c>
      <c r="AV472" s="12" t="s">
        <v>83</v>
      </c>
      <c r="AW472" s="12" t="s">
        <v>39</v>
      </c>
      <c r="AX472" s="12" t="s">
        <v>76</v>
      </c>
      <c r="AY472" s="264" t="s">
        <v>414</v>
      </c>
    </row>
    <row r="473" s="13" customFormat="1">
      <c r="B473" s="265"/>
      <c r="C473" s="266"/>
      <c r="D473" s="252" t="s">
        <v>428</v>
      </c>
      <c r="E473" s="267" t="s">
        <v>21</v>
      </c>
      <c r="F473" s="268" t="s">
        <v>9884</v>
      </c>
      <c r="G473" s="266"/>
      <c r="H473" s="269">
        <v>32</v>
      </c>
      <c r="I473" s="270"/>
      <c r="J473" s="266"/>
      <c r="K473" s="266"/>
      <c r="L473" s="271"/>
      <c r="M473" s="272"/>
      <c r="N473" s="273"/>
      <c r="O473" s="273"/>
      <c r="P473" s="273"/>
      <c r="Q473" s="273"/>
      <c r="R473" s="273"/>
      <c r="S473" s="273"/>
      <c r="T473" s="274"/>
      <c r="AT473" s="275" t="s">
        <v>428</v>
      </c>
      <c r="AU473" s="275" t="s">
        <v>394</v>
      </c>
      <c r="AV473" s="13" t="s">
        <v>86</v>
      </c>
      <c r="AW473" s="13" t="s">
        <v>39</v>
      </c>
      <c r="AX473" s="13" t="s">
        <v>83</v>
      </c>
      <c r="AY473" s="275" t="s">
        <v>414</v>
      </c>
    </row>
    <row r="474" s="1" customFormat="1" ht="16.5" customHeight="1">
      <c r="B474" s="47"/>
      <c r="C474" s="240" t="s">
        <v>1393</v>
      </c>
      <c r="D474" s="240" t="s">
        <v>418</v>
      </c>
      <c r="E474" s="241" t="s">
        <v>7798</v>
      </c>
      <c r="F474" s="242" t="s">
        <v>9864</v>
      </c>
      <c r="G474" s="243" t="s">
        <v>145</v>
      </c>
      <c r="H474" s="244">
        <v>3850</v>
      </c>
      <c r="I474" s="245"/>
      <c r="J474" s="246">
        <f>ROUND(I474*H474,2)</f>
        <v>0</v>
      </c>
      <c r="K474" s="242" t="s">
        <v>21</v>
      </c>
      <c r="L474" s="73"/>
      <c r="M474" s="247" t="s">
        <v>21</v>
      </c>
      <c r="N474" s="248" t="s">
        <v>47</v>
      </c>
      <c r="O474" s="48"/>
      <c r="P474" s="249">
        <f>O474*H474</f>
        <v>0</v>
      </c>
      <c r="Q474" s="249">
        <v>0</v>
      </c>
      <c r="R474" s="249">
        <f>Q474*H474</f>
        <v>0</v>
      </c>
      <c r="S474" s="249">
        <v>0</v>
      </c>
      <c r="T474" s="250">
        <f>S474*H474</f>
        <v>0</v>
      </c>
      <c r="AR474" s="25" t="s">
        <v>690</v>
      </c>
      <c r="AT474" s="25" t="s">
        <v>418</v>
      </c>
      <c r="AU474" s="25" t="s">
        <v>394</v>
      </c>
      <c r="AY474" s="25" t="s">
        <v>414</v>
      </c>
      <c r="BE474" s="251">
        <f>IF(N474="základní",J474,0)</f>
        <v>0</v>
      </c>
      <c r="BF474" s="251">
        <f>IF(N474="snížená",J474,0)</f>
        <v>0</v>
      </c>
      <c r="BG474" s="251">
        <f>IF(N474="zákl. přenesená",J474,0)</f>
        <v>0</v>
      </c>
      <c r="BH474" s="251">
        <f>IF(N474="sníž. přenesená",J474,0)</f>
        <v>0</v>
      </c>
      <c r="BI474" s="251">
        <f>IF(N474="nulová",J474,0)</f>
        <v>0</v>
      </c>
      <c r="BJ474" s="25" t="s">
        <v>83</v>
      </c>
      <c r="BK474" s="251">
        <f>ROUND(I474*H474,2)</f>
        <v>0</v>
      </c>
      <c r="BL474" s="25" t="s">
        <v>690</v>
      </c>
      <c r="BM474" s="25" t="s">
        <v>9885</v>
      </c>
    </row>
    <row r="475" s="12" customFormat="1">
      <c r="B475" s="255"/>
      <c r="C475" s="256"/>
      <c r="D475" s="252" t="s">
        <v>428</v>
      </c>
      <c r="E475" s="257" t="s">
        <v>21</v>
      </c>
      <c r="F475" s="258" t="s">
        <v>9670</v>
      </c>
      <c r="G475" s="256"/>
      <c r="H475" s="257" t="s">
        <v>21</v>
      </c>
      <c r="I475" s="259"/>
      <c r="J475" s="256"/>
      <c r="K475" s="256"/>
      <c r="L475" s="260"/>
      <c r="M475" s="261"/>
      <c r="N475" s="262"/>
      <c r="O475" s="262"/>
      <c r="P475" s="262"/>
      <c r="Q475" s="262"/>
      <c r="R475" s="262"/>
      <c r="S475" s="262"/>
      <c r="T475" s="263"/>
      <c r="AT475" s="264" t="s">
        <v>428</v>
      </c>
      <c r="AU475" s="264" t="s">
        <v>394</v>
      </c>
      <c r="AV475" s="12" t="s">
        <v>83</v>
      </c>
      <c r="AW475" s="12" t="s">
        <v>39</v>
      </c>
      <c r="AX475" s="12" t="s">
        <v>76</v>
      </c>
      <c r="AY475" s="264" t="s">
        <v>414</v>
      </c>
    </row>
    <row r="476" s="13" customFormat="1">
      <c r="B476" s="265"/>
      <c r="C476" s="266"/>
      <c r="D476" s="252" t="s">
        <v>428</v>
      </c>
      <c r="E476" s="267" t="s">
        <v>21</v>
      </c>
      <c r="F476" s="268" t="s">
        <v>9866</v>
      </c>
      <c r="G476" s="266"/>
      <c r="H476" s="269">
        <v>3850</v>
      </c>
      <c r="I476" s="270"/>
      <c r="J476" s="266"/>
      <c r="K476" s="266"/>
      <c r="L476" s="271"/>
      <c r="M476" s="272"/>
      <c r="N476" s="273"/>
      <c r="O476" s="273"/>
      <c r="P476" s="273"/>
      <c r="Q476" s="273"/>
      <c r="R476" s="273"/>
      <c r="S476" s="273"/>
      <c r="T476" s="274"/>
      <c r="AT476" s="275" t="s">
        <v>428</v>
      </c>
      <c r="AU476" s="275" t="s">
        <v>394</v>
      </c>
      <c r="AV476" s="13" t="s">
        <v>86</v>
      </c>
      <c r="AW476" s="13" t="s">
        <v>39</v>
      </c>
      <c r="AX476" s="13" t="s">
        <v>76</v>
      </c>
      <c r="AY476" s="275" t="s">
        <v>414</v>
      </c>
    </row>
    <row r="477" s="15" customFormat="1">
      <c r="B477" s="287"/>
      <c r="C477" s="288"/>
      <c r="D477" s="252" t="s">
        <v>428</v>
      </c>
      <c r="E477" s="289" t="s">
        <v>21</v>
      </c>
      <c r="F477" s="290" t="s">
        <v>235</v>
      </c>
      <c r="G477" s="288"/>
      <c r="H477" s="291">
        <v>3850</v>
      </c>
      <c r="I477" s="292"/>
      <c r="J477" s="288"/>
      <c r="K477" s="288"/>
      <c r="L477" s="293"/>
      <c r="M477" s="294"/>
      <c r="N477" s="295"/>
      <c r="O477" s="295"/>
      <c r="P477" s="295"/>
      <c r="Q477" s="295"/>
      <c r="R477" s="295"/>
      <c r="S477" s="295"/>
      <c r="T477" s="296"/>
      <c r="AT477" s="297" t="s">
        <v>428</v>
      </c>
      <c r="AU477" s="297" t="s">
        <v>394</v>
      </c>
      <c r="AV477" s="15" t="s">
        <v>422</v>
      </c>
      <c r="AW477" s="15" t="s">
        <v>39</v>
      </c>
      <c r="AX477" s="15" t="s">
        <v>83</v>
      </c>
      <c r="AY477" s="297" t="s">
        <v>414</v>
      </c>
    </row>
    <row r="478" s="1" customFormat="1" ht="16.5" customHeight="1">
      <c r="B478" s="47"/>
      <c r="C478" s="240" t="s">
        <v>1397</v>
      </c>
      <c r="D478" s="240" t="s">
        <v>418</v>
      </c>
      <c r="E478" s="241" t="s">
        <v>7801</v>
      </c>
      <c r="F478" s="242" t="s">
        <v>9886</v>
      </c>
      <c r="G478" s="243" t="s">
        <v>4084</v>
      </c>
      <c r="H478" s="244">
        <v>58</v>
      </c>
      <c r="I478" s="245"/>
      <c r="J478" s="246">
        <f>ROUND(I478*H478,2)</f>
        <v>0</v>
      </c>
      <c r="K478" s="242" t="s">
        <v>21</v>
      </c>
      <c r="L478" s="73"/>
      <c r="M478" s="247" t="s">
        <v>21</v>
      </c>
      <c r="N478" s="248" t="s">
        <v>47</v>
      </c>
      <c r="O478" s="48"/>
      <c r="P478" s="249">
        <f>O478*H478</f>
        <v>0</v>
      </c>
      <c r="Q478" s="249">
        <v>0</v>
      </c>
      <c r="R478" s="249">
        <f>Q478*H478</f>
        <v>0</v>
      </c>
      <c r="S478" s="249">
        <v>0</v>
      </c>
      <c r="T478" s="250">
        <f>S478*H478</f>
        <v>0</v>
      </c>
      <c r="AR478" s="25" t="s">
        <v>690</v>
      </c>
      <c r="AT478" s="25" t="s">
        <v>418</v>
      </c>
      <c r="AU478" s="25" t="s">
        <v>394</v>
      </c>
      <c r="AY478" s="25" t="s">
        <v>414</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690</v>
      </c>
      <c r="BM478" s="25" t="s">
        <v>9887</v>
      </c>
    </row>
    <row r="479" s="12" customFormat="1">
      <c r="B479" s="255"/>
      <c r="C479" s="256"/>
      <c r="D479" s="252" t="s">
        <v>428</v>
      </c>
      <c r="E479" s="257" t="s">
        <v>21</v>
      </c>
      <c r="F479" s="258" t="s">
        <v>9670</v>
      </c>
      <c r="G479" s="256"/>
      <c r="H479" s="257" t="s">
        <v>21</v>
      </c>
      <c r="I479" s="259"/>
      <c r="J479" s="256"/>
      <c r="K479" s="256"/>
      <c r="L479" s="260"/>
      <c r="M479" s="261"/>
      <c r="N479" s="262"/>
      <c r="O479" s="262"/>
      <c r="P479" s="262"/>
      <c r="Q479" s="262"/>
      <c r="R479" s="262"/>
      <c r="S479" s="262"/>
      <c r="T479" s="263"/>
      <c r="AT479" s="264" t="s">
        <v>428</v>
      </c>
      <c r="AU479" s="264" t="s">
        <v>394</v>
      </c>
      <c r="AV479" s="12" t="s">
        <v>83</v>
      </c>
      <c r="AW479" s="12" t="s">
        <v>39</v>
      </c>
      <c r="AX479" s="12" t="s">
        <v>76</v>
      </c>
      <c r="AY479" s="264" t="s">
        <v>414</v>
      </c>
    </row>
    <row r="480" s="13" customFormat="1">
      <c r="B480" s="265"/>
      <c r="C480" s="266"/>
      <c r="D480" s="252" t="s">
        <v>428</v>
      </c>
      <c r="E480" s="267" t="s">
        <v>21</v>
      </c>
      <c r="F480" s="268" t="s">
        <v>340</v>
      </c>
      <c r="G480" s="266"/>
      <c r="H480" s="269">
        <v>58</v>
      </c>
      <c r="I480" s="270"/>
      <c r="J480" s="266"/>
      <c r="K480" s="266"/>
      <c r="L480" s="271"/>
      <c r="M480" s="272"/>
      <c r="N480" s="273"/>
      <c r="O480" s="273"/>
      <c r="P480" s="273"/>
      <c r="Q480" s="273"/>
      <c r="R480" s="273"/>
      <c r="S480" s="273"/>
      <c r="T480" s="274"/>
      <c r="AT480" s="275" t="s">
        <v>428</v>
      </c>
      <c r="AU480" s="275" t="s">
        <v>394</v>
      </c>
      <c r="AV480" s="13" t="s">
        <v>86</v>
      </c>
      <c r="AW480" s="13" t="s">
        <v>39</v>
      </c>
      <c r="AX480" s="13" t="s">
        <v>83</v>
      </c>
      <c r="AY480" s="275" t="s">
        <v>414</v>
      </c>
    </row>
    <row r="481" s="1" customFormat="1" ht="16.5" customHeight="1">
      <c r="B481" s="47"/>
      <c r="C481" s="240" t="s">
        <v>1401</v>
      </c>
      <c r="D481" s="240" t="s">
        <v>418</v>
      </c>
      <c r="E481" s="241" t="s">
        <v>7804</v>
      </c>
      <c r="F481" s="242" t="s">
        <v>9888</v>
      </c>
      <c r="G481" s="243" t="s">
        <v>145</v>
      </c>
      <c r="H481" s="244">
        <v>3530</v>
      </c>
      <c r="I481" s="245"/>
      <c r="J481" s="246">
        <f>ROUND(I481*H481,2)</f>
        <v>0</v>
      </c>
      <c r="K481" s="242" t="s">
        <v>21</v>
      </c>
      <c r="L481" s="73"/>
      <c r="M481" s="247" t="s">
        <v>21</v>
      </c>
      <c r="N481" s="248" t="s">
        <v>47</v>
      </c>
      <c r="O481" s="48"/>
      <c r="P481" s="249">
        <f>O481*H481</f>
        <v>0</v>
      </c>
      <c r="Q481" s="249">
        <v>0</v>
      </c>
      <c r="R481" s="249">
        <f>Q481*H481</f>
        <v>0</v>
      </c>
      <c r="S481" s="249">
        <v>0</v>
      </c>
      <c r="T481" s="250">
        <f>S481*H481</f>
        <v>0</v>
      </c>
      <c r="AR481" s="25" t="s">
        <v>690</v>
      </c>
      <c r="AT481" s="25" t="s">
        <v>418</v>
      </c>
      <c r="AU481" s="25" t="s">
        <v>394</v>
      </c>
      <c r="AY481" s="25" t="s">
        <v>414</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690</v>
      </c>
      <c r="BM481" s="25" t="s">
        <v>9889</v>
      </c>
    </row>
    <row r="482" s="12" customFormat="1">
      <c r="B482" s="255"/>
      <c r="C482" s="256"/>
      <c r="D482" s="252" t="s">
        <v>428</v>
      </c>
      <c r="E482" s="257" t="s">
        <v>21</v>
      </c>
      <c r="F482" s="258" t="s">
        <v>9670</v>
      </c>
      <c r="G482" s="256"/>
      <c r="H482" s="257" t="s">
        <v>21</v>
      </c>
      <c r="I482" s="259"/>
      <c r="J482" s="256"/>
      <c r="K482" s="256"/>
      <c r="L482" s="260"/>
      <c r="M482" s="261"/>
      <c r="N482" s="262"/>
      <c r="O482" s="262"/>
      <c r="P482" s="262"/>
      <c r="Q482" s="262"/>
      <c r="R482" s="262"/>
      <c r="S482" s="262"/>
      <c r="T482" s="263"/>
      <c r="AT482" s="264" t="s">
        <v>428</v>
      </c>
      <c r="AU482" s="264" t="s">
        <v>394</v>
      </c>
      <c r="AV482" s="12" t="s">
        <v>83</v>
      </c>
      <c r="AW482" s="12" t="s">
        <v>39</v>
      </c>
      <c r="AX482" s="12" t="s">
        <v>76</v>
      </c>
      <c r="AY482" s="264" t="s">
        <v>414</v>
      </c>
    </row>
    <row r="483" s="13" customFormat="1">
      <c r="B483" s="265"/>
      <c r="C483" s="266"/>
      <c r="D483" s="252" t="s">
        <v>428</v>
      </c>
      <c r="E483" s="267" t="s">
        <v>21</v>
      </c>
      <c r="F483" s="268" t="s">
        <v>9890</v>
      </c>
      <c r="G483" s="266"/>
      <c r="H483" s="269">
        <v>3530</v>
      </c>
      <c r="I483" s="270"/>
      <c r="J483" s="266"/>
      <c r="K483" s="266"/>
      <c r="L483" s="271"/>
      <c r="M483" s="272"/>
      <c r="N483" s="273"/>
      <c r="O483" s="273"/>
      <c r="P483" s="273"/>
      <c r="Q483" s="273"/>
      <c r="R483" s="273"/>
      <c r="S483" s="273"/>
      <c r="T483" s="274"/>
      <c r="AT483" s="275" t="s">
        <v>428</v>
      </c>
      <c r="AU483" s="275" t="s">
        <v>394</v>
      </c>
      <c r="AV483" s="13" t="s">
        <v>86</v>
      </c>
      <c r="AW483" s="13" t="s">
        <v>39</v>
      </c>
      <c r="AX483" s="13" t="s">
        <v>76</v>
      </c>
      <c r="AY483" s="275" t="s">
        <v>414</v>
      </c>
    </row>
    <row r="484" s="15" customFormat="1">
      <c r="B484" s="287"/>
      <c r="C484" s="288"/>
      <c r="D484" s="252" t="s">
        <v>428</v>
      </c>
      <c r="E484" s="289" t="s">
        <v>21</v>
      </c>
      <c r="F484" s="290" t="s">
        <v>235</v>
      </c>
      <c r="G484" s="288"/>
      <c r="H484" s="291">
        <v>3530</v>
      </c>
      <c r="I484" s="292"/>
      <c r="J484" s="288"/>
      <c r="K484" s="288"/>
      <c r="L484" s="293"/>
      <c r="M484" s="294"/>
      <c r="N484" s="295"/>
      <c r="O484" s="295"/>
      <c r="P484" s="295"/>
      <c r="Q484" s="295"/>
      <c r="R484" s="295"/>
      <c r="S484" s="295"/>
      <c r="T484" s="296"/>
      <c r="AT484" s="297" t="s">
        <v>428</v>
      </c>
      <c r="AU484" s="297" t="s">
        <v>394</v>
      </c>
      <c r="AV484" s="15" t="s">
        <v>422</v>
      </c>
      <c r="AW484" s="15" t="s">
        <v>39</v>
      </c>
      <c r="AX484" s="15" t="s">
        <v>83</v>
      </c>
      <c r="AY484" s="297" t="s">
        <v>414</v>
      </c>
    </row>
    <row r="485" s="1" customFormat="1" ht="16.5" customHeight="1">
      <c r="B485" s="47"/>
      <c r="C485" s="240" t="s">
        <v>1405</v>
      </c>
      <c r="D485" s="240" t="s">
        <v>418</v>
      </c>
      <c r="E485" s="241" t="s">
        <v>7806</v>
      </c>
      <c r="F485" s="242" t="s">
        <v>7929</v>
      </c>
      <c r="G485" s="243" t="s">
        <v>4084</v>
      </c>
      <c r="H485" s="244">
        <v>1820</v>
      </c>
      <c r="I485" s="245"/>
      <c r="J485" s="246">
        <f>ROUND(I485*H485,2)</f>
        <v>0</v>
      </c>
      <c r="K485" s="242" t="s">
        <v>21</v>
      </c>
      <c r="L485" s="73"/>
      <c r="M485" s="247" t="s">
        <v>21</v>
      </c>
      <c r="N485" s="248" t="s">
        <v>47</v>
      </c>
      <c r="O485" s="48"/>
      <c r="P485" s="249">
        <f>O485*H485</f>
        <v>0</v>
      </c>
      <c r="Q485" s="249">
        <v>0</v>
      </c>
      <c r="R485" s="249">
        <f>Q485*H485</f>
        <v>0</v>
      </c>
      <c r="S485" s="249">
        <v>0</v>
      </c>
      <c r="T485" s="250">
        <f>S485*H485</f>
        <v>0</v>
      </c>
      <c r="AR485" s="25" t="s">
        <v>690</v>
      </c>
      <c r="AT485" s="25" t="s">
        <v>418</v>
      </c>
      <c r="AU485" s="25" t="s">
        <v>394</v>
      </c>
      <c r="AY485" s="25" t="s">
        <v>414</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690</v>
      </c>
      <c r="BM485" s="25" t="s">
        <v>9891</v>
      </c>
    </row>
    <row r="486" s="12" customFormat="1">
      <c r="B486" s="255"/>
      <c r="C486" s="256"/>
      <c r="D486" s="252" t="s">
        <v>428</v>
      </c>
      <c r="E486" s="257" t="s">
        <v>21</v>
      </c>
      <c r="F486" s="258" t="s">
        <v>9670</v>
      </c>
      <c r="G486" s="256"/>
      <c r="H486" s="257" t="s">
        <v>21</v>
      </c>
      <c r="I486" s="259"/>
      <c r="J486" s="256"/>
      <c r="K486" s="256"/>
      <c r="L486" s="260"/>
      <c r="M486" s="261"/>
      <c r="N486" s="262"/>
      <c r="O486" s="262"/>
      <c r="P486" s="262"/>
      <c r="Q486" s="262"/>
      <c r="R486" s="262"/>
      <c r="S486" s="262"/>
      <c r="T486" s="263"/>
      <c r="AT486" s="264" t="s">
        <v>428</v>
      </c>
      <c r="AU486" s="264" t="s">
        <v>394</v>
      </c>
      <c r="AV486" s="12" t="s">
        <v>83</v>
      </c>
      <c r="AW486" s="12" t="s">
        <v>39</v>
      </c>
      <c r="AX486" s="12" t="s">
        <v>76</v>
      </c>
      <c r="AY486" s="264" t="s">
        <v>414</v>
      </c>
    </row>
    <row r="487" s="13" customFormat="1">
      <c r="B487" s="265"/>
      <c r="C487" s="266"/>
      <c r="D487" s="252" t="s">
        <v>428</v>
      </c>
      <c r="E487" s="267" t="s">
        <v>21</v>
      </c>
      <c r="F487" s="268" t="s">
        <v>9892</v>
      </c>
      <c r="G487" s="266"/>
      <c r="H487" s="269">
        <v>1820</v>
      </c>
      <c r="I487" s="270"/>
      <c r="J487" s="266"/>
      <c r="K487" s="266"/>
      <c r="L487" s="271"/>
      <c r="M487" s="272"/>
      <c r="N487" s="273"/>
      <c r="O487" s="273"/>
      <c r="P487" s="273"/>
      <c r="Q487" s="273"/>
      <c r="R487" s="273"/>
      <c r="S487" s="273"/>
      <c r="T487" s="274"/>
      <c r="AT487" s="275" t="s">
        <v>428</v>
      </c>
      <c r="AU487" s="275" t="s">
        <v>394</v>
      </c>
      <c r="AV487" s="13" t="s">
        <v>86</v>
      </c>
      <c r="AW487" s="13" t="s">
        <v>39</v>
      </c>
      <c r="AX487" s="13" t="s">
        <v>83</v>
      </c>
      <c r="AY487" s="275" t="s">
        <v>414</v>
      </c>
    </row>
    <row r="488" s="1" customFormat="1" ht="25.5" customHeight="1">
      <c r="B488" s="47"/>
      <c r="C488" s="240" t="s">
        <v>1409</v>
      </c>
      <c r="D488" s="240" t="s">
        <v>418</v>
      </c>
      <c r="E488" s="241" t="s">
        <v>7808</v>
      </c>
      <c r="F488" s="242" t="s">
        <v>9867</v>
      </c>
      <c r="G488" s="243" t="s">
        <v>4084</v>
      </c>
      <c r="H488" s="244">
        <v>72</v>
      </c>
      <c r="I488" s="245"/>
      <c r="J488" s="246">
        <f>ROUND(I488*H488,2)</f>
        <v>0</v>
      </c>
      <c r="K488" s="242" t="s">
        <v>21</v>
      </c>
      <c r="L488" s="73"/>
      <c r="M488" s="247" t="s">
        <v>21</v>
      </c>
      <c r="N488" s="248" t="s">
        <v>47</v>
      </c>
      <c r="O488" s="48"/>
      <c r="P488" s="249">
        <f>O488*H488</f>
        <v>0</v>
      </c>
      <c r="Q488" s="249">
        <v>0</v>
      </c>
      <c r="R488" s="249">
        <f>Q488*H488</f>
        <v>0</v>
      </c>
      <c r="S488" s="249">
        <v>0</v>
      </c>
      <c r="T488" s="250">
        <f>S488*H488</f>
        <v>0</v>
      </c>
      <c r="AR488" s="25" t="s">
        <v>690</v>
      </c>
      <c r="AT488" s="25" t="s">
        <v>418</v>
      </c>
      <c r="AU488" s="25" t="s">
        <v>394</v>
      </c>
      <c r="AY488" s="25" t="s">
        <v>414</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690</v>
      </c>
      <c r="BM488" s="25" t="s">
        <v>9893</v>
      </c>
    </row>
    <row r="489" s="12" customFormat="1">
      <c r="B489" s="255"/>
      <c r="C489" s="256"/>
      <c r="D489" s="252" t="s">
        <v>428</v>
      </c>
      <c r="E489" s="257" t="s">
        <v>21</v>
      </c>
      <c r="F489" s="258" t="s">
        <v>9670</v>
      </c>
      <c r="G489" s="256"/>
      <c r="H489" s="257" t="s">
        <v>21</v>
      </c>
      <c r="I489" s="259"/>
      <c r="J489" s="256"/>
      <c r="K489" s="256"/>
      <c r="L489" s="260"/>
      <c r="M489" s="261"/>
      <c r="N489" s="262"/>
      <c r="O489" s="262"/>
      <c r="P489" s="262"/>
      <c r="Q489" s="262"/>
      <c r="R489" s="262"/>
      <c r="S489" s="262"/>
      <c r="T489" s="263"/>
      <c r="AT489" s="264" t="s">
        <v>428</v>
      </c>
      <c r="AU489" s="264" t="s">
        <v>394</v>
      </c>
      <c r="AV489" s="12" t="s">
        <v>83</v>
      </c>
      <c r="AW489" s="12" t="s">
        <v>39</v>
      </c>
      <c r="AX489" s="12" t="s">
        <v>76</v>
      </c>
      <c r="AY489" s="264" t="s">
        <v>414</v>
      </c>
    </row>
    <row r="490" s="13" customFormat="1">
      <c r="B490" s="265"/>
      <c r="C490" s="266"/>
      <c r="D490" s="252" t="s">
        <v>428</v>
      </c>
      <c r="E490" s="267" t="s">
        <v>21</v>
      </c>
      <c r="F490" s="268" t="s">
        <v>1169</v>
      </c>
      <c r="G490" s="266"/>
      <c r="H490" s="269">
        <v>72</v>
      </c>
      <c r="I490" s="270"/>
      <c r="J490" s="266"/>
      <c r="K490" s="266"/>
      <c r="L490" s="271"/>
      <c r="M490" s="272"/>
      <c r="N490" s="273"/>
      <c r="O490" s="273"/>
      <c r="P490" s="273"/>
      <c r="Q490" s="273"/>
      <c r="R490" s="273"/>
      <c r="S490" s="273"/>
      <c r="T490" s="274"/>
      <c r="AT490" s="275" t="s">
        <v>428</v>
      </c>
      <c r="AU490" s="275" t="s">
        <v>394</v>
      </c>
      <c r="AV490" s="13" t="s">
        <v>86</v>
      </c>
      <c r="AW490" s="13" t="s">
        <v>39</v>
      </c>
      <c r="AX490" s="13" t="s">
        <v>76</v>
      </c>
      <c r="AY490" s="275" t="s">
        <v>414</v>
      </c>
    </row>
    <row r="491" s="15" customFormat="1">
      <c r="B491" s="287"/>
      <c r="C491" s="288"/>
      <c r="D491" s="252" t="s">
        <v>428</v>
      </c>
      <c r="E491" s="289" t="s">
        <v>21</v>
      </c>
      <c r="F491" s="290" t="s">
        <v>235</v>
      </c>
      <c r="G491" s="288"/>
      <c r="H491" s="291">
        <v>72</v>
      </c>
      <c r="I491" s="292"/>
      <c r="J491" s="288"/>
      <c r="K491" s="288"/>
      <c r="L491" s="293"/>
      <c r="M491" s="294"/>
      <c r="N491" s="295"/>
      <c r="O491" s="295"/>
      <c r="P491" s="295"/>
      <c r="Q491" s="295"/>
      <c r="R491" s="295"/>
      <c r="S491" s="295"/>
      <c r="T491" s="296"/>
      <c r="AT491" s="297" t="s">
        <v>428</v>
      </c>
      <c r="AU491" s="297" t="s">
        <v>394</v>
      </c>
      <c r="AV491" s="15" t="s">
        <v>422</v>
      </c>
      <c r="AW491" s="15" t="s">
        <v>39</v>
      </c>
      <c r="AX491" s="15" t="s">
        <v>83</v>
      </c>
      <c r="AY491" s="297" t="s">
        <v>414</v>
      </c>
    </row>
    <row r="492" s="1" customFormat="1" ht="16.5" customHeight="1">
      <c r="B492" s="47"/>
      <c r="C492" s="240" t="s">
        <v>1415</v>
      </c>
      <c r="D492" s="240" t="s">
        <v>418</v>
      </c>
      <c r="E492" s="241" t="s">
        <v>7817</v>
      </c>
      <c r="F492" s="242" t="s">
        <v>9869</v>
      </c>
      <c r="G492" s="243" t="s">
        <v>4084</v>
      </c>
      <c r="H492" s="244">
        <v>140</v>
      </c>
      <c r="I492" s="245"/>
      <c r="J492" s="246">
        <f>ROUND(I492*H492,2)</f>
        <v>0</v>
      </c>
      <c r="K492" s="242" t="s">
        <v>21</v>
      </c>
      <c r="L492" s="73"/>
      <c r="M492" s="247" t="s">
        <v>21</v>
      </c>
      <c r="N492" s="248" t="s">
        <v>47</v>
      </c>
      <c r="O492" s="48"/>
      <c r="P492" s="249">
        <f>O492*H492</f>
        <v>0</v>
      </c>
      <c r="Q492" s="249">
        <v>0</v>
      </c>
      <c r="R492" s="249">
        <f>Q492*H492</f>
        <v>0</v>
      </c>
      <c r="S492" s="249">
        <v>0</v>
      </c>
      <c r="T492" s="250">
        <f>S492*H492</f>
        <v>0</v>
      </c>
      <c r="AR492" s="25" t="s">
        <v>690</v>
      </c>
      <c r="AT492" s="25" t="s">
        <v>418</v>
      </c>
      <c r="AU492" s="25" t="s">
        <v>394</v>
      </c>
      <c r="AY492" s="25" t="s">
        <v>414</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690</v>
      </c>
      <c r="BM492" s="25" t="s">
        <v>9894</v>
      </c>
    </row>
    <row r="493" s="12" customFormat="1">
      <c r="B493" s="255"/>
      <c r="C493" s="256"/>
      <c r="D493" s="252" t="s">
        <v>428</v>
      </c>
      <c r="E493" s="257" t="s">
        <v>21</v>
      </c>
      <c r="F493" s="258" t="s">
        <v>9670</v>
      </c>
      <c r="G493" s="256"/>
      <c r="H493" s="257" t="s">
        <v>21</v>
      </c>
      <c r="I493" s="259"/>
      <c r="J493" s="256"/>
      <c r="K493" s="256"/>
      <c r="L493" s="260"/>
      <c r="M493" s="261"/>
      <c r="N493" s="262"/>
      <c r="O493" s="262"/>
      <c r="P493" s="262"/>
      <c r="Q493" s="262"/>
      <c r="R493" s="262"/>
      <c r="S493" s="262"/>
      <c r="T493" s="263"/>
      <c r="AT493" s="264" t="s">
        <v>428</v>
      </c>
      <c r="AU493" s="264" t="s">
        <v>394</v>
      </c>
      <c r="AV493" s="12" t="s">
        <v>83</v>
      </c>
      <c r="AW493" s="12" t="s">
        <v>39</v>
      </c>
      <c r="AX493" s="12" t="s">
        <v>76</v>
      </c>
      <c r="AY493" s="264" t="s">
        <v>414</v>
      </c>
    </row>
    <row r="494" s="13" customFormat="1">
      <c r="B494" s="265"/>
      <c r="C494" s="266"/>
      <c r="D494" s="252" t="s">
        <v>428</v>
      </c>
      <c r="E494" s="267" t="s">
        <v>21</v>
      </c>
      <c r="F494" s="268" t="s">
        <v>1680</v>
      </c>
      <c r="G494" s="266"/>
      <c r="H494" s="269">
        <v>140</v>
      </c>
      <c r="I494" s="270"/>
      <c r="J494" s="266"/>
      <c r="K494" s="266"/>
      <c r="L494" s="271"/>
      <c r="M494" s="272"/>
      <c r="N494" s="273"/>
      <c r="O494" s="273"/>
      <c r="P494" s="273"/>
      <c r="Q494" s="273"/>
      <c r="R494" s="273"/>
      <c r="S494" s="273"/>
      <c r="T494" s="274"/>
      <c r="AT494" s="275" t="s">
        <v>428</v>
      </c>
      <c r="AU494" s="275" t="s">
        <v>394</v>
      </c>
      <c r="AV494" s="13" t="s">
        <v>86</v>
      </c>
      <c r="AW494" s="13" t="s">
        <v>39</v>
      </c>
      <c r="AX494" s="13" t="s">
        <v>83</v>
      </c>
      <c r="AY494" s="275" t="s">
        <v>414</v>
      </c>
    </row>
    <row r="495" s="11" customFormat="1" ht="29.88" customHeight="1">
      <c r="B495" s="224"/>
      <c r="C495" s="225"/>
      <c r="D495" s="226" t="s">
        <v>75</v>
      </c>
      <c r="E495" s="238" t="s">
        <v>9895</v>
      </c>
      <c r="F495" s="238" t="s">
        <v>9896</v>
      </c>
      <c r="G495" s="225"/>
      <c r="H495" s="225"/>
      <c r="I495" s="228"/>
      <c r="J495" s="239">
        <f>BK495</f>
        <v>0</v>
      </c>
      <c r="K495" s="225"/>
      <c r="L495" s="230"/>
      <c r="M495" s="231"/>
      <c r="N495" s="232"/>
      <c r="O495" s="232"/>
      <c r="P495" s="233">
        <f>P496+P645</f>
        <v>0</v>
      </c>
      <c r="Q495" s="232"/>
      <c r="R495" s="233">
        <f>R496+R645</f>
        <v>0</v>
      </c>
      <c r="S495" s="232"/>
      <c r="T495" s="234">
        <f>T496+T645</f>
        <v>0</v>
      </c>
      <c r="AR495" s="235" t="s">
        <v>86</v>
      </c>
      <c r="AT495" s="236" t="s">
        <v>75</v>
      </c>
      <c r="AU495" s="236" t="s">
        <v>83</v>
      </c>
      <c r="AY495" s="235" t="s">
        <v>414</v>
      </c>
      <c r="BK495" s="237">
        <f>BK496+BK645</f>
        <v>0</v>
      </c>
    </row>
    <row r="496" s="11" customFormat="1" ht="14.88" customHeight="1">
      <c r="B496" s="224"/>
      <c r="C496" s="225"/>
      <c r="D496" s="226" t="s">
        <v>75</v>
      </c>
      <c r="E496" s="238" t="s">
        <v>9897</v>
      </c>
      <c r="F496" s="238" t="s">
        <v>9898</v>
      </c>
      <c r="G496" s="225"/>
      <c r="H496" s="225"/>
      <c r="I496" s="228"/>
      <c r="J496" s="239">
        <f>BK496</f>
        <v>0</v>
      </c>
      <c r="K496" s="225"/>
      <c r="L496" s="230"/>
      <c r="M496" s="231"/>
      <c r="N496" s="232"/>
      <c r="O496" s="232"/>
      <c r="P496" s="233">
        <f>SUM(P497:P644)</f>
        <v>0</v>
      </c>
      <c r="Q496" s="232"/>
      <c r="R496" s="233">
        <f>SUM(R497:R644)</f>
        <v>0</v>
      </c>
      <c r="S496" s="232"/>
      <c r="T496" s="234">
        <f>SUM(T497:T644)</f>
        <v>0</v>
      </c>
      <c r="AR496" s="235" t="s">
        <v>86</v>
      </c>
      <c r="AT496" s="236" t="s">
        <v>75</v>
      </c>
      <c r="AU496" s="236" t="s">
        <v>86</v>
      </c>
      <c r="AY496" s="235" t="s">
        <v>414</v>
      </c>
      <c r="BK496" s="237">
        <f>SUM(BK497:BK644)</f>
        <v>0</v>
      </c>
    </row>
    <row r="497" s="1" customFormat="1" ht="16.5" customHeight="1">
      <c r="B497" s="47"/>
      <c r="C497" s="298" t="s">
        <v>1419</v>
      </c>
      <c r="D497" s="298" t="s">
        <v>841</v>
      </c>
      <c r="E497" s="299" t="s">
        <v>9372</v>
      </c>
      <c r="F497" s="300" t="s">
        <v>9899</v>
      </c>
      <c r="G497" s="301" t="s">
        <v>145</v>
      </c>
      <c r="H497" s="302">
        <v>414</v>
      </c>
      <c r="I497" s="303"/>
      <c r="J497" s="304">
        <f>ROUND(I497*H497,2)</f>
        <v>0</v>
      </c>
      <c r="K497" s="300" t="s">
        <v>21</v>
      </c>
      <c r="L497" s="305"/>
      <c r="M497" s="306" t="s">
        <v>21</v>
      </c>
      <c r="N497" s="307" t="s">
        <v>47</v>
      </c>
      <c r="O497" s="48"/>
      <c r="P497" s="249">
        <f>O497*H497</f>
        <v>0</v>
      </c>
      <c r="Q497" s="249">
        <v>0</v>
      </c>
      <c r="R497" s="249">
        <f>Q497*H497</f>
        <v>0</v>
      </c>
      <c r="S497" s="249">
        <v>0</v>
      </c>
      <c r="T497" s="250">
        <f>S497*H497</f>
        <v>0</v>
      </c>
      <c r="AR497" s="25" t="s">
        <v>818</v>
      </c>
      <c r="AT497" s="25" t="s">
        <v>841</v>
      </c>
      <c r="AU497" s="25" t="s">
        <v>394</v>
      </c>
      <c r="AY497" s="25" t="s">
        <v>414</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690</v>
      </c>
      <c r="BM497" s="25" t="s">
        <v>9900</v>
      </c>
    </row>
    <row r="498" s="12" customFormat="1">
      <c r="B498" s="255"/>
      <c r="C498" s="256"/>
      <c r="D498" s="252" t="s">
        <v>428</v>
      </c>
      <c r="E498" s="257" t="s">
        <v>21</v>
      </c>
      <c r="F498" s="258" t="s">
        <v>9901</v>
      </c>
      <c r="G498" s="256"/>
      <c r="H498" s="257" t="s">
        <v>21</v>
      </c>
      <c r="I498" s="259"/>
      <c r="J498" s="256"/>
      <c r="K498" s="256"/>
      <c r="L498" s="260"/>
      <c r="M498" s="261"/>
      <c r="N498" s="262"/>
      <c r="O498" s="262"/>
      <c r="P498" s="262"/>
      <c r="Q498" s="262"/>
      <c r="R498" s="262"/>
      <c r="S498" s="262"/>
      <c r="T498" s="263"/>
      <c r="AT498" s="264" t="s">
        <v>428</v>
      </c>
      <c r="AU498" s="264" t="s">
        <v>394</v>
      </c>
      <c r="AV498" s="12" t="s">
        <v>83</v>
      </c>
      <c r="AW498" s="12" t="s">
        <v>39</v>
      </c>
      <c r="AX498" s="12" t="s">
        <v>76</v>
      </c>
      <c r="AY498" s="264" t="s">
        <v>414</v>
      </c>
    </row>
    <row r="499" s="13" customFormat="1">
      <c r="B499" s="265"/>
      <c r="C499" s="266"/>
      <c r="D499" s="252" t="s">
        <v>428</v>
      </c>
      <c r="E499" s="267" t="s">
        <v>21</v>
      </c>
      <c r="F499" s="268" t="s">
        <v>9902</v>
      </c>
      <c r="G499" s="266"/>
      <c r="H499" s="269">
        <v>414</v>
      </c>
      <c r="I499" s="270"/>
      <c r="J499" s="266"/>
      <c r="K499" s="266"/>
      <c r="L499" s="271"/>
      <c r="M499" s="272"/>
      <c r="N499" s="273"/>
      <c r="O499" s="273"/>
      <c r="P499" s="273"/>
      <c r="Q499" s="273"/>
      <c r="R499" s="273"/>
      <c r="S499" s="273"/>
      <c r="T499" s="274"/>
      <c r="AT499" s="275" t="s">
        <v>428</v>
      </c>
      <c r="AU499" s="275" t="s">
        <v>394</v>
      </c>
      <c r="AV499" s="13" t="s">
        <v>86</v>
      </c>
      <c r="AW499" s="13" t="s">
        <v>39</v>
      </c>
      <c r="AX499" s="13" t="s">
        <v>83</v>
      </c>
      <c r="AY499" s="275" t="s">
        <v>414</v>
      </c>
    </row>
    <row r="500" s="1" customFormat="1" ht="16.5" customHeight="1">
      <c r="B500" s="47"/>
      <c r="C500" s="298" t="s">
        <v>1425</v>
      </c>
      <c r="D500" s="298" t="s">
        <v>841</v>
      </c>
      <c r="E500" s="299" t="s">
        <v>9391</v>
      </c>
      <c r="F500" s="300" t="s">
        <v>9903</v>
      </c>
      <c r="G500" s="301" t="s">
        <v>145</v>
      </c>
      <c r="H500" s="302">
        <v>60515</v>
      </c>
      <c r="I500" s="303"/>
      <c r="J500" s="304">
        <f>ROUND(I500*H500,2)</f>
        <v>0</v>
      </c>
      <c r="K500" s="300" t="s">
        <v>21</v>
      </c>
      <c r="L500" s="305"/>
      <c r="M500" s="306" t="s">
        <v>21</v>
      </c>
      <c r="N500" s="307" t="s">
        <v>47</v>
      </c>
      <c r="O500" s="48"/>
      <c r="P500" s="249">
        <f>O500*H500</f>
        <v>0</v>
      </c>
      <c r="Q500" s="249">
        <v>0</v>
      </c>
      <c r="R500" s="249">
        <f>Q500*H500</f>
        <v>0</v>
      </c>
      <c r="S500" s="249">
        <v>0</v>
      </c>
      <c r="T500" s="250">
        <f>S500*H500</f>
        <v>0</v>
      </c>
      <c r="AR500" s="25" t="s">
        <v>818</v>
      </c>
      <c r="AT500" s="25" t="s">
        <v>841</v>
      </c>
      <c r="AU500" s="25" t="s">
        <v>394</v>
      </c>
      <c r="AY500" s="25" t="s">
        <v>414</v>
      </c>
      <c r="BE500" s="251">
        <f>IF(N500="základní",J500,0)</f>
        <v>0</v>
      </c>
      <c r="BF500" s="251">
        <f>IF(N500="snížená",J500,0)</f>
        <v>0</v>
      </c>
      <c r="BG500" s="251">
        <f>IF(N500="zákl. přenesená",J500,0)</f>
        <v>0</v>
      </c>
      <c r="BH500" s="251">
        <f>IF(N500="sníž. přenesená",J500,0)</f>
        <v>0</v>
      </c>
      <c r="BI500" s="251">
        <f>IF(N500="nulová",J500,0)</f>
        <v>0</v>
      </c>
      <c r="BJ500" s="25" t="s">
        <v>83</v>
      </c>
      <c r="BK500" s="251">
        <f>ROUND(I500*H500,2)</f>
        <v>0</v>
      </c>
      <c r="BL500" s="25" t="s">
        <v>690</v>
      </c>
      <c r="BM500" s="25" t="s">
        <v>9904</v>
      </c>
    </row>
    <row r="501" s="12" customFormat="1">
      <c r="B501" s="255"/>
      <c r="C501" s="256"/>
      <c r="D501" s="252" t="s">
        <v>428</v>
      </c>
      <c r="E501" s="257" t="s">
        <v>21</v>
      </c>
      <c r="F501" s="258" t="s">
        <v>9901</v>
      </c>
      <c r="G501" s="256"/>
      <c r="H501" s="257" t="s">
        <v>21</v>
      </c>
      <c r="I501" s="259"/>
      <c r="J501" s="256"/>
      <c r="K501" s="256"/>
      <c r="L501" s="260"/>
      <c r="M501" s="261"/>
      <c r="N501" s="262"/>
      <c r="O501" s="262"/>
      <c r="P501" s="262"/>
      <c r="Q501" s="262"/>
      <c r="R501" s="262"/>
      <c r="S501" s="262"/>
      <c r="T501" s="263"/>
      <c r="AT501" s="264" t="s">
        <v>428</v>
      </c>
      <c r="AU501" s="264" t="s">
        <v>394</v>
      </c>
      <c r="AV501" s="12" t="s">
        <v>83</v>
      </c>
      <c r="AW501" s="12" t="s">
        <v>39</v>
      </c>
      <c r="AX501" s="12" t="s">
        <v>76</v>
      </c>
      <c r="AY501" s="264" t="s">
        <v>414</v>
      </c>
    </row>
    <row r="502" s="13" customFormat="1">
      <c r="B502" s="265"/>
      <c r="C502" s="266"/>
      <c r="D502" s="252" t="s">
        <v>428</v>
      </c>
      <c r="E502" s="267" t="s">
        <v>21</v>
      </c>
      <c r="F502" s="268" t="s">
        <v>9905</v>
      </c>
      <c r="G502" s="266"/>
      <c r="H502" s="269">
        <v>60515</v>
      </c>
      <c r="I502" s="270"/>
      <c r="J502" s="266"/>
      <c r="K502" s="266"/>
      <c r="L502" s="271"/>
      <c r="M502" s="272"/>
      <c r="N502" s="273"/>
      <c r="O502" s="273"/>
      <c r="P502" s="273"/>
      <c r="Q502" s="273"/>
      <c r="R502" s="273"/>
      <c r="S502" s="273"/>
      <c r="T502" s="274"/>
      <c r="AT502" s="275" t="s">
        <v>428</v>
      </c>
      <c r="AU502" s="275" t="s">
        <v>394</v>
      </c>
      <c r="AV502" s="13" t="s">
        <v>86</v>
      </c>
      <c r="AW502" s="13" t="s">
        <v>39</v>
      </c>
      <c r="AX502" s="13" t="s">
        <v>76</v>
      </c>
      <c r="AY502" s="275" t="s">
        <v>414</v>
      </c>
    </row>
    <row r="503" s="15" customFormat="1">
      <c r="B503" s="287"/>
      <c r="C503" s="288"/>
      <c r="D503" s="252" t="s">
        <v>428</v>
      </c>
      <c r="E503" s="289" t="s">
        <v>21</v>
      </c>
      <c r="F503" s="290" t="s">
        <v>235</v>
      </c>
      <c r="G503" s="288"/>
      <c r="H503" s="291">
        <v>60515</v>
      </c>
      <c r="I503" s="292"/>
      <c r="J503" s="288"/>
      <c r="K503" s="288"/>
      <c r="L503" s="293"/>
      <c r="M503" s="294"/>
      <c r="N503" s="295"/>
      <c r="O503" s="295"/>
      <c r="P503" s="295"/>
      <c r="Q503" s="295"/>
      <c r="R503" s="295"/>
      <c r="S503" s="295"/>
      <c r="T503" s="296"/>
      <c r="AT503" s="297" t="s">
        <v>428</v>
      </c>
      <c r="AU503" s="297" t="s">
        <v>394</v>
      </c>
      <c r="AV503" s="15" t="s">
        <v>422</v>
      </c>
      <c r="AW503" s="15" t="s">
        <v>39</v>
      </c>
      <c r="AX503" s="15" t="s">
        <v>83</v>
      </c>
      <c r="AY503" s="297" t="s">
        <v>414</v>
      </c>
    </row>
    <row r="504" s="1" customFormat="1" ht="16.5" customHeight="1">
      <c r="B504" s="47"/>
      <c r="C504" s="298" t="s">
        <v>1429</v>
      </c>
      <c r="D504" s="298" t="s">
        <v>841</v>
      </c>
      <c r="E504" s="299" t="s">
        <v>9395</v>
      </c>
      <c r="F504" s="300" t="s">
        <v>9906</v>
      </c>
      <c r="G504" s="301" t="s">
        <v>145</v>
      </c>
      <c r="H504" s="302">
        <v>639</v>
      </c>
      <c r="I504" s="303"/>
      <c r="J504" s="304">
        <f>ROUND(I504*H504,2)</f>
        <v>0</v>
      </c>
      <c r="K504" s="300" t="s">
        <v>21</v>
      </c>
      <c r="L504" s="305"/>
      <c r="M504" s="306" t="s">
        <v>21</v>
      </c>
      <c r="N504" s="307" t="s">
        <v>47</v>
      </c>
      <c r="O504" s="48"/>
      <c r="P504" s="249">
        <f>O504*H504</f>
        <v>0</v>
      </c>
      <c r="Q504" s="249">
        <v>0</v>
      </c>
      <c r="R504" s="249">
        <f>Q504*H504</f>
        <v>0</v>
      </c>
      <c r="S504" s="249">
        <v>0</v>
      </c>
      <c r="T504" s="250">
        <f>S504*H504</f>
        <v>0</v>
      </c>
      <c r="AR504" s="25" t="s">
        <v>818</v>
      </c>
      <c r="AT504" s="25" t="s">
        <v>841</v>
      </c>
      <c r="AU504" s="25" t="s">
        <v>394</v>
      </c>
      <c r="AY504" s="25" t="s">
        <v>414</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690</v>
      </c>
      <c r="BM504" s="25" t="s">
        <v>9907</v>
      </c>
    </row>
    <row r="505" s="12" customFormat="1">
      <c r="B505" s="255"/>
      <c r="C505" s="256"/>
      <c r="D505" s="252" t="s">
        <v>428</v>
      </c>
      <c r="E505" s="257" t="s">
        <v>21</v>
      </c>
      <c r="F505" s="258" t="s">
        <v>9901</v>
      </c>
      <c r="G505" s="256"/>
      <c r="H505" s="257" t="s">
        <v>21</v>
      </c>
      <c r="I505" s="259"/>
      <c r="J505" s="256"/>
      <c r="K505" s="256"/>
      <c r="L505" s="260"/>
      <c r="M505" s="261"/>
      <c r="N505" s="262"/>
      <c r="O505" s="262"/>
      <c r="P505" s="262"/>
      <c r="Q505" s="262"/>
      <c r="R505" s="262"/>
      <c r="S505" s="262"/>
      <c r="T505" s="263"/>
      <c r="AT505" s="264" t="s">
        <v>428</v>
      </c>
      <c r="AU505" s="264" t="s">
        <v>394</v>
      </c>
      <c r="AV505" s="12" t="s">
        <v>83</v>
      </c>
      <c r="AW505" s="12" t="s">
        <v>39</v>
      </c>
      <c r="AX505" s="12" t="s">
        <v>76</v>
      </c>
      <c r="AY505" s="264" t="s">
        <v>414</v>
      </c>
    </row>
    <row r="506" s="13" customFormat="1">
      <c r="B506" s="265"/>
      <c r="C506" s="266"/>
      <c r="D506" s="252" t="s">
        <v>428</v>
      </c>
      <c r="E506" s="267" t="s">
        <v>21</v>
      </c>
      <c r="F506" s="268" t="s">
        <v>9908</v>
      </c>
      <c r="G506" s="266"/>
      <c r="H506" s="269">
        <v>639</v>
      </c>
      <c r="I506" s="270"/>
      <c r="J506" s="266"/>
      <c r="K506" s="266"/>
      <c r="L506" s="271"/>
      <c r="M506" s="272"/>
      <c r="N506" s="273"/>
      <c r="O506" s="273"/>
      <c r="P506" s="273"/>
      <c r="Q506" s="273"/>
      <c r="R506" s="273"/>
      <c r="S506" s="273"/>
      <c r="T506" s="274"/>
      <c r="AT506" s="275" t="s">
        <v>428</v>
      </c>
      <c r="AU506" s="275" t="s">
        <v>394</v>
      </c>
      <c r="AV506" s="13" t="s">
        <v>86</v>
      </c>
      <c r="AW506" s="13" t="s">
        <v>39</v>
      </c>
      <c r="AX506" s="13" t="s">
        <v>83</v>
      </c>
      <c r="AY506" s="275" t="s">
        <v>414</v>
      </c>
    </row>
    <row r="507" s="1" customFormat="1" ht="16.5" customHeight="1">
      <c r="B507" s="47"/>
      <c r="C507" s="298" t="s">
        <v>1446</v>
      </c>
      <c r="D507" s="298" t="s">
        <v>841</v>
      </c>
      <c r="E507" s="299" t="s">
        <v>9406</v>
      </c>
      <c r="F507" s="300" t="s">
        <v>9909</v>
      </c>
      <c r="G507" s="301" t="s">
        <v>4084</v>
      </c>
      <c r="H507" s="302">
        <v>1488</v>
      </c>
      <c r="I507" s="303"/>
      <c r="J507" s="304">
        <f>ROUND(I507*H507,2)</f>
        <v>0</v>
      </c>
      <c r="K507" s="300" t="s">
        <v>21</v>
      </c>
      <c r="L507" s="305"/>
      <c r="M507" s="306" t="s">
        <v>21</v>
      </c>
      <c r="N507" s="307" t="s">
        <v>47</v>
      </c>
      <c r="O507" s="48"/>
      <c r="P507" s="249">
        <f>O507*H507</f>
        <v>0</v>
      </c>
      <c r="Q507" s="249">
        <v>0</v>
      </c>
      <c r="R507" s="249">
        <f>Q507*H507</f>
        <v>0</v>
      </c>
      <c r="S507" s="249">
        <v>0</v>
      </c>
      <c r="T507" s="250">
        <f>S507*H507</f>
        <v>0</v>
      </c>
      <c r="AR507" s="25" t="s">
        <v>818</v>
      </c>
      <c r="AT507" s="25" t="s">
        <v>841</v>
      </c>
      <c r="AU507" s="25" t="s">
        <v>394</v>
      </c>
      <c r="AY507" s="25" t="s">
        <v>414</v>
      </c>
      <c r="BE507" s="251">
        <f>IF(N507="základní",J507,0)</f>
        <v>0</v>
      </c>
      <c r="BF507" s="251">
        <f>IF(N507="snížená",J507,0)</f>
        <v>0</v>
      </c>
      <c r="BG507" s="251">
        <f>IF(N507="zákl. přenesená",J507,0)</f>
        <v>0</v>
      </c>
      <c r="BH507" s="251">
        <f>IF(N507="sníž. přenesená",J507,0)</f>
        <v>0</v>
      </c>
      <c r="BI507" s="251">
        <f>IF(N507="nulová",J507,0)</f>
        <v>0</v>
      </c>
      <c r="BJ507" s="25" t="s">
        <v>83</v>
      </c>
      <c r="BK507" s="251">
        <f>ROUND(I507*H507,2)</f>
        <v>0</v>
      </c>
      <c r="BL507" s="25" t="s">
        <v>690</v>
      </c>
      <c r="BM507" s="25" t="s">
        <v>9910</v>
      </c>
    </row>
    <row r="508" s="12" customFormat="1">
      <c r="B508" s="255"/>
      <c r="C508" s="256"/>
      <c r="D508" s="252" t="s">
        <v>428</v>
      </c>
      <c r="E508" s="257" t="s">
        <v>21</v>
      </c>
      <c r="F508" s="258" t="s">
        <v>9901</v>
      </c>
      <c r="G508" s="256"/>
      <c r="H508" s="257" t="s">
        <v>21</v>
      </c>
      <c r="I508" s="259"/>
      <c r="J508" s="256"/>
      <c r="K508" s="256"/>
      <c r="L508" s="260"/>
      <c r="M508" s="261"/>
      <c r="N508" s="262"/>
      <c r="O508" s="262"/>
      <c r="P508" s="262"/>
      <c r="Q508" s="262"/>
      <c r="R508" s="262"/>
      <c r="S508" s="262"/>
      <c r="T508" s="263"/>
      <c r="AT508" s="264" t="s">
        <v>428</v>
      </c>
      <c r="AU508" s="264" t="s">
        <v>394</v>
      </c>
      <c r="AV508" s="12" t="s">
        <v>83</v>
      </c>
      <c r="AW508" s="12" t="s">
        <v>39</v>
      </c>
      <c r="AX508" s="12" t="s">
        <v>76</v>
      </c>
      <c r="AY508" s="264" t="s">
        <v>414</v>
      </c>
    </row>
    <row r="509" s="13" customFormat="1">
      <c r="B509" s="265"/>
      <c r="C509" s="266"/>
      <c r="D509" s="252" t="s">
        <v>428</v>
      </c>
      <c r="E509" s="267" t="s">
        <v>21</v>
      </c>
      <c r="F509" s="268" t="s">
        <v>9911</v>
      </c>
      <c r="G509" s="266"/>
      <c r="H509" s="269">
        <v>1488</v>
      </c>
      <c r="I509" s="270"/>
      <c r="J509" s="266"/>
      <c r="K509" s="266"/>
      <c r="L509" s="271"/>
      <c r="M509" s="272"/>
      <c r="N509" s="273"/>
      <c r="O509" s="273"/>
      <c r="P509" s="273"/>
      <c r="Q509" s="273"/>
      <c r="R509" s="273"/>
      <c r="S509" s="273"/>
      <c r="T509" s="274"/>
      <c r="AT509" s="275" t="s">
        <v>428</v>
      </c>
      <c r="AU509" s="275" t="s">
        <v>394</v>
      </c>
      <c r="AV509" s="13" t="s">
        <v>86</v>
      </c>
      <c r="AW509" s="13" t="s">
        <v>39</v>
      </c>
      <c r="AX509" s="13" t="s">
        <v>76</v>
      </c>
      <c r="AY509" s="275" t="s">
        <v>414</v>
      </c>
    </row>
    <row r="510" s="15" customFormat="1">
      <c r="B510" s="287"/>
      <c r="C510" s="288"/>
      <c r="D510" s="252" t="s">
        <v>428</v>
      </c>
      <c r="E510" s="289" t="s">
        <v>21</v>
      </c>
      <c r="F510" s="290" t="s">
        <v>235</v>
      </c>
      <c r="G510" s="288"/>
      <c r="H510" s="291">
        <v>1488</v>
      </c>
      <c r="I510" s="292"/>
      <c r="J510" s="288"/>
      <c r="K510" s="288"/>
      <c r="L510" s="293"/>
      <c r="M510" s="294"/>
      <c r="N510" s="295"/>
      <c r="O510" s="295"/>
      <c r="P510" s="295"/>
      <c r="Q510" s="295"/>
      <c r="R510" s="295"/>
      <c r="S510" s="295"/>
      <c r="T510" s="296"/>
      <c r="AT510" s="297" t="s">
        <v>428</v>
      </c>
      <c r="AU510" s="297" t="s">
        <v>394</v>
      </c>
      <c r="AV510" s="15" t="s">
        <v>422</v>
      </c>
      <c r="AW510" s="15" t="s">
        <v>39</v>
      </c>
      <c r="AX510" s="15" t="s">
        <v>83</v>
      </c>
      <c r="AY510" s="297" t="s">
        <v>414</v>
      </c>
    </row>
    <row r="511" s="1" customFormat="1" ht="25.5" customHeight="1">
      <c r="B511" s="47"/>
      <c r="C511" s="298" t="s">
        <v>1457</v>
      </c>
      <c r="D511" s="298" t="s">
        <v>841</v>
      </c>
      <c r="E511" s="299" t="s">
        <v>9410</v>
      </c>
      <c r="F511" s="300" t="s">
        <v>9912</v>
      </c>
      <c r="G511" s="301" t="s">
        <v>4084</v>
      </c>
      <c r="H511" s="302">
        <v>90</v>
      </c>
      <c r="I511" s="303"/>
      <c r="J511" s="304">
        <f>ROUND(I511*H511,2)</f>
        <v>0</v>
      </c>
      <c r="K511" s="300" t="s">
        <v>21</v>
      </c>
      <c r="L511" s="305"/>
      <c r="M511" s="306" t="s">
        <v>21</v>
      </c>
      <c r="N511" s="307" t="s">
        <v>47</v>
      </c>
      <c r="O511" s="48"/>
      <c r="P511" s="249">
        <f>O511*H511</f>
        <v>0</v>
      </c>
      <c r="Q511" s="249">
        <v>0</v>
      </c>
      <c r="R511" s="249">
        <f>Q511*H511</f>
        <v>0</v>
      </c>
      <c r="S511" s="249">
        <v>0</v>
      </c>
      <c r="T511" s="250">
        <f>S511*H511</f>
        <v>0</v>
      </c>
      <c r="AR511" s="25" t="s">
        <v>818</v>
      </c>
      <c r="AT511" s="25" t="s">
        <v>841</v>
      </c>
      <c r="AU511" s="25" t="s">
        <v>394</v>
      </c>
      <c r="AY511" s="25" t="s">
        <v>414</v>
      </c>
      <c r="BE511" s="251">
        <f>IF(N511="základní",J511,0)</f>
        <v>0</v>
      </c>
      <c r="BF511" s="251">
        <f>IF(N511="snížená",J511,0)</f>
        <v>0</v>
      </c>
      <c r="BG511" s="251">
        <f>IF(N511="zákl. přenesená",J511,0)</f>
        <v>0</v>
      </c>
      <c r="BH511" s="251">
        <f>IF(N511="sníž. přenesená",J511,0)</f>
        <v>0</v>
      </c>
      <c r="BI511" s="251">
        <f>IF(N511="nulová",J511,0)</f>
        <v>0</v>
      </c>
      <c r="BJ511" s="25" t="s">
        <v>83</v>
      </c>
      <c r="BK511" s="251">
        <f>ROUND(I511*H511,2)</f>
        <v>0</v>
      </c>
      <c r="BL511" s="25" t="s">
        <v>690</v>
      </c>
      <c r="BM511" s="25" t="s">
        <v>9913</v>
      </c>
    </row>
    <row r="512" s="12" customFormat="1">
      <c r="B512" s="255"/>
      <c r="C512" s="256"/>
      <c r="D512" s="252" t="s">
        <v>428</v>
      </c>
      <c r="E512" s="257" t="s">
        <v>21</v>
      </c>
      <c r="F512" s="258" t="s">
        <v>9901</v>
      </c>
      <c r="G512" s="256"/>
      <c r="H512" s="257" t="s">
        <v>21</v>
      </c>
      <c r="I512" s="259"/>
      <c r="J512" s="256"/>
      <c r="K512" s="256"/>
      <c r="L512" s="260"/>
      <c r="M512" s="261"/>
      <c r="N512" s="262"/>
      <c r="O512" s="262"/>
      <c r="P512" s="262"/>
      <c r="Q512" s="262"/>
      <c r="R512" s="262"/>
      <c r="S512" s="262"/>
      <c r="T512" s="263"/>
      <c r="AT512" s="264" t="s">
        <v>428</v>
      </c>
      <c r="AU512" s="264" t="s">
        <v>394</v>
      </c>
      <c r="AV512" s="12" t="s">
        <v>83</v>
      </c>
      <c r="AW512" s="12" t="s">
        <v>39</v>
      </c>
      <c r="AX512" s="12" t="s">
        <v>76</v>
      </c>
      <c r="AY512" s="264" t="s">
        <v>414</v>
      </c>
    </row>
    <row r="513" s="13" customFormat="1">
      <c r="B513" s="265"/>
      <c r="C513" s="266"/>
      <c r="D513" s="252" t="s">
        <v>428</v>
      </c>
      <c r="E513" s="267" t="s">
        <v>21</v>
      </c>
      <c r="F513" s="268" t="s">
        <v>1247</v>
      </c>
      <c r="G513" s="266"/>
      <c r="H513" s="269">
        <v>90</v>
      </c>
      <c r="I513" s="270"/>
      <c r="J513" s="266"/>
      <c r="K513" s="266"/>
      <c r="L513" s="271"/>
      <c r="M513" s="272"/>
      <c r="N513" s="273"/>
      <c r="O513" s="273"/>
      <c r="P513" s="273"/>
      <c r="Q513" s="273"/>
      <c r="R513" s="273"/>
      <c r="S513" s="273"/>
      <c r="T513" s="274"/>
      <c r="AT513" s="275" t="s">
        <v>428</v>
      </c>
      <c r="AU513" s="275" t="s">
        <v>394</v>
      </c>
      <c r="AV513" s="13" t="s">
        <v>86</v>
      </c>
      <c r="AW513" s="13" t="s">
        <v>39</v>
      </c>
      <c r="AX513" s="13" t="s">
        <v>83</v>
      </c>
      <c r="AY513" s="275" t="s">
        <v>414</v>
      </c>
    </row>
    <row r="514" s="1" customFormat="1" ht="16.5" customHeight="1">
      <c r="B514" s="47"/>
      <c r="C514" s="298" t="s">
        <v>1463</v>
      </c>
      <c r="D514" s="298" t="s">
        <v>841</v>
      </c>
      <c r="E514" s="299" t="s">
        <v>9414</v>
      </c>
      <c r="F514" s="300" t="s">
        <v>9914</v>
      </c>
      <c r="G514" s="301" t="s">
        <v>4084</v>
      </c>
      <c r="H514" s="302">
        <v>63</v>
      </c>
      <c r="I514" s="303"/>
      <c r="J514" s="304">
        <f>ROUND(I514*H514,2)</f>
        <v>0</v>
      </c>
      <c r="K514" s="300" t="s">
        <v>21</v>
      </c>
      <c r="L514" s="305"/>
      <c r="M514" s="306" t="s">
        <v>21</v>
      </c>
      <c r="N514" s="307" t="s">
        <v>47</v>
      </c>
      <c r="O514" s="48"/>
      <c r="P514" s="249">
        <f>O514*H514</f>
        <v>0</v>
      </c>
      <c r="Q514" s="249">
        <v>0</v>
      </c>
      <c r="R514" s="249">
        <f>Q514*H514</f>
        <v>0</v>
      </c>
      <c r="S514" s="249">
        <v>0</v>
      </c>
      <c r="T514" s="250">
        <f>S514*H514</f>
        <v>0</v>
      </c>
      <c r="AR514" s="25" t="s">
        <v>818</v>
      </c>
      <c r="AT514" s="25" t="s">
        <v>841</v>
      </c>
      <c r="AU514" s="25" t="s">
        <v>394</v>
      </c>
      <c r="AY514" s="25" t="s">
        <v>414</v>
      </c>
      <c r="BE514" s="251">
        <f>IF(N514="základní",J514,0)</f>
        <v>0</v>
      </c>
      <c r="BF514" s="251">
        <f>IF(N514="snížená",J514,0)</f>
        <v>0</v>
      </c>
      <c r="BG514" s="251">
        <f>IF(N514="zákl. přenesená",J514,0)</f>
        <v>0</v>
      </c>
      <c r="BH514" s="251">
        <f>IF(N514="sníž. přenesená",J514,0)</f>
        <v>0</v>
      </c>
      <c r="BI514" s="251">
        <f>IF(N514="nulová",J514,0)</f>
        <v>0</v>
      </c>
      <c r="BJ514" s="25" t="s">
        <v>83</v>
      </c>
      <c r="BK514" s="251">
        <f>ROUND(I514*H514,2)</f>
        <v>0</v>
      </c>
      <c r="BL514" s="25" t="s">
        <v>690</v>
      </c>
      <c r="BM514" s="25" t="s">
        <v>9915</v>
      </c>
    </row>
    <row r="515" s="12" customFormat="1">
      <c r="B515" s="255"/>
      <c r="C515" s="256"/>
      <c r="D515" s="252" t="s">
        <v>428</v>
      </c>
      <c r="E515" s="257" t="s">
        <v>21</v>
      </c>
      <c r="F515" s="258" t="s">
        <v>9901</v>
      </c>
      <c r="G515" s="256"/>
      <c r="H515" s="257" t="s">
        <v>21</v>
      </c>
      <c r="I515" s="259"/>
      <c r="J515" s="256"/>
      <c r="K515" s="256"/>
      <c r="L515" s="260"/>
      <c r="M515" s="261"/>
      <c r="N515" s="262"/>
      <c r="O515" s="262"/>
      <c r="P515" s="262"/>
      <c r="Q515" s="262"/>
      <c r="R515" s="262"/>
      <c r="S515" s="262"/>
      <c r="T515" s="263"/>
      <c r="AT515" s="264" t="s">
        <v>428</v>
      </c>
      <c r="AU515" s="264" t="s">
        <v>394</v>
      </c>
      <c r="AV515" s="12" t="s">
        <v>83</v>
      </c>
      <c r="AW515" s="12" t="s">
        <v>39</v>
      </c>
      <c r="AX515" s="12" t="s">
        <v>76</v>
      </c>
      <c r="AY515" s="264" t="s">
        <v>414</v>
      </c>
    </row>
    <row r="516" s="13" customFormat="1">
      <c r="B516" s="265"/>
      <c r="C516" s="266"/>
      <c r="D516" s="252" t="s">
        <v>428</v>
      </c>
      <c r="E516" s="267" t="s">
        <v>21</v>
      </c>
      <c r="F516" s="268" t="s">
        <v>1111</v>
      </c>
      <c r="G516" s="266"/>
      <c r="H516" s="269">
        <v>63</v>
      </c>
      <c r="I516" s="270"/>
      <c r="J516" s="266"/>
      <c r="K516" s="266"/>
      <c r="L516" s="271"/>
      <c r="M516" s="272"/>
      <c r="N516" s="273"/>
      <c r="O516" s="273"/>
      <c r="P516" s="273"/>
      <c r="Q516" s="273"/>
      <c r="R516" s="273"/>
      <c r="S516" s="273"/>
      <c r="T516" s="274"/>
      <c r="AT516" s="275" t="s">
        <v>428</v>
      </c>
      <c r="AU516" s="275" t="s">
        <v>394</v>
      </c>
      <c r="AV516" s="13" t="s">
        <v>86</v>
      </c>
      <c r="AW516" s="13" t="s">
        <v>39</v>
      </c>
      <c r="AX516" s="13" t="s">
        <v>76</v>
      </c>
      <c r="AY516" s="275" t="s">
        <v>414</v>
      </c>
    </row>
    <row r="517" s="15" customFormat="1">
      <c r="B517" s="287"/>
      <c r="C517" s="288"/>
      <c r="D517" s="252" t="s">
        <v>428</v>
      </c>
      <c r="E517" s="289" t="s">
        <v>21</v>
      </c>
      <c r="F517" s="290" t="s">
        <v>235</v>
      </c>
      <c r="G517" s="288"/>
      <c r="H517" s="291">
        <v>63</v>
      </c>
      <c r="I517" s="292"/>
      <c r="J517" s="288"/>
      <c r="K517" s="288"/>
      <c r="L517" s="293"/>
      <c r="M517" s="294"/>
      <c r="N517" s="295"/>
      <c r="O517" s="295"/>
      <c r="P517" s="295"/>
      <c r="Q517" s="295"/>
      <c r="R517" s="295"/>
      <c r="S517" s="295"/>
      <c r="T517" s="296"/>
      <c r="AT517" s="297" t="s">
        <v>428</v>
      </c>
      <c r="AU517" s="297" t="s">
        <v>394</v>
      </c>
      <c r="AV517" s="15" t="s">
        <v>422</v>
      </c>
      <c r="AW517" s="15" t="s">
        <v>39</v>
      </c>
      <c r="AX517" s="15" t="s">
        <v>83</v>
      </c>
      <c r="AY517" s="297" t="s">
        <v>414</v>
      </c>
    </row>
    <row r="518" s="1" customFormat="1" ht="16.5" customHeight="1">
      <c r="B518" s="47"/>
      <c r="C518" s="298" t="s">
        <v>1470</v>
      </c>
      <c r="D518" s="298" t="s">
        <v>841</v>
      </c>
      <c r="E518" s="299" t="s">
        <v>9418</v>
      </c>
      <c r="F518" s="300" t="s">
        <v>9916</v>
      </c>
      <c r="G518" s="301" t="s">
        <v>4084</v>
      </c>
      <c r="H518" s="302">
        <v>650</v>
      </c>
      <c r="I518" s="303"/>
      <c r="J518" s="304">
        <f>ROUND(I518*H518,2)</f>
        <v>0</v>
      </c>
      <c r="K518" s="300" t="s">
        <v>21</v>
      </c>
      <c r="L518" s="305"/>
      <c r="M518" s="306" t="s">
        <v>21</v>
      </c>
      <c r="N518" s="307" t="s">
        <v>47</v>
      </c>
      <c r="O518" s="48"/>
      <c r="P518" s="249">
        <f>O518*H518</f>
        <v>0</v>
      </c>
      <c r="Q518" s="249">
        <v>0</v>
      </c>
      <c r="R518" s="249">
        <f>Q518*H518</f>
        <v>0</v>
      </c>
      <c r="S518" s="249">
        <v>0</v>
      </c>
      <c r="T518" s="250">
        <f>S518*H518</f>
        <v>0</v>
      </c>
      <c r="AR518" s="25" t="s">
        <v>818</v>
      </c>
      <c r="AT518" s="25" t="s">
        <v>841</v>
      </c>
      <c r="AU518" s="25" t="s">
        <v>394</v>
      </c>
      <c r="AY518" s="25" t="s">
        <v>414</v>
      </c>
      <c r="BE518" s="251">
        <f>IF(N518="základní",J518,0)</f>
        <v>0</v>
      </c>
      <c r="BF518" s="251">
        <f>IF(N518="snížená",J518,0)</f>
        <v>0</v>
      </c>
      <c r="BG518" s="251">
        <f>IF(N518="zákl. přenesená",J518,0)</f>
        <v>0</v>
      </c>
      <c r="BH518" s="251">
        <f>IF(N518="sníž. přenesená",J518,0)</f>
        <v>0</v>
      </c>
      <c r="BI518" s="251">
        <f>IF(N518="nulová",J518,0)</f>
        <v>0</v>
      </c>
      <c r="BJ518" s="25" t="s">
        <v>83</v>
      </c>
      <c r="BK518" s="251">
        <f>ROUND(I518*H518,2)</f>
        <v>0</v>
      </c>
      <c r="BL518" s="25" t="s">
        <v>690</v>
      </c>
      <c r="BM518" s="25" t="s">
        <v>9917</v>
      </c>
    </row>
    <row r="519" s="12" customFormat="1">
      <c r="B519" s="255"/>
      <c r="C519" s="256"/>
      <c r="D519" s="252" t="s">
        <v>428</v>
      </c>
      <c r="E519" s="257" t="s">
        <v>21</v>
      </c>
      <c r="F519" s="258" t="s">
        <v>9901</v>
      </c>
      <c r="G519" s="256"/>
      <c r="H519" s="257" t="s">
        <v>21</v>
      </c>
      <c r="I519" s="259"/>
      <c r="J519" s="256"/>
      <c r="K519" s="256"/>
      <c r="L519" s="260"/>
      <c r="M519" s="261"/>
      <c r="N519" s="262"/>
      <c r="O519" s="262"/>
      <c r="P519" s="262"/>
      <c r="Q519" s="262"/>
      <c r="R519" s="262"/>
      <c r="S519" s="262"/>
      <c r="T519" s="263"/>
      <c r="AT519" s="264" t="s">
        <v>428</v>
      </c>
      <c r="AU519" s="264" t="s">
        <v>394</v>
      </c>
      <c r="AV519" s="12" t="s">
        <v>83</v>
      </c>
      <c r="AW519" s="12" t="s">
        <v>39</v>
      </c>
      <c r="AX519" s="12" t="s">
        <v>76</v>
      </c>
      <c r="AY519" s="264" t="s">
        <v>414</v>
      </c>
    </row>
    <row r="520" s="13" customFormat="1">
      <c r="B520" s="265"/>
      <c r="C520" s="266"/>
      <c r="D520" s="252" t="s">
        <v>428</v>
      </c>
      <c r="E520" s="267" t="s">
        <v>21</v>
      </c>
      <c r="F520" s="268" t="s">
        <v>8771</v>
      </c>
      <c r="G520" s="266"/>
      <c r="H520" s="269">
        <v>650</v>
      </c>
      <c r="I520" s="270"/>
      <c r="J520" s="266"/>
      <c r="K520" s="266"/>
      <c r="L520" s="271"/>
      <c r="M520" s="272"/>
      <c r="N520" s="273"/>
      <c r="O520" s="273"/>
      <c r="P520" s="273"/>
      <c r="Q520" s="273"/>
      <c r="R520" s="273"/>
      <c r="S520" s="273"/>
      <c r="T520" s="274"/>
      <c r="AT520" s="275" t="s">
        <v>428</v>
      </c>
      <c r="AU520" s="275" t="s">
        <v>394</v>
      </c>
      <c r="AV520" s="13" t="s">
        <v>86</v>
      </c>
      <c r="AW520" s="13" t="s">
        <v>39</v>
      </c>
      <c r="AX520" s="13" t="s">
        <v>83</v>
      </c>
      <c r="AY520" s="275" t="s">
        <v>414</v>
      </c>
    </row>
    <row r="521" s="1" customFormat="1" ht="25.5" customHeight="1">
      <c r="B521" s="47"/>
      <c r="C521" s="298" t="s">
        <v>1478</v>
      </c>
      <c r="D521" s="298" t="s">
        <v>841</v>
      </c>
      <c r="E521" s="299" t="s">
        <v>9484</v>
      </c>
      <c r="F521" s="300" t="s">
        <v>9918</v>
      </c>
      <c r="G521" s="301" t="s">
        <v>4084</v>
      </c>
      <c r="H521" s="302">
        <v>1</v>
      </c>
      <c r="I521" s="303"/>
      <c r="J521" s="304">
        <f>ROUND(I521*H521,2)</f>
        <v>0</v>
      </c>
      <c r="K521" s="300" t="s">
        <v>21</v>
      </c>
      <c r="L521" s="305"/>
      <c r="M521" s="306" t="s">
        <v>21</v>
      </c>
      <c r="N521" s="307" t="s">
        <v>47</v>
      </c>
      <c r="O521" s="48"/>
      <c r="P521" s="249">
        <f>O521*H521</f>
        <v>0</v>
      </c>
      <c r="Q521" s="249">
        <v>0</v>
      </c>
      <c r="R521" s="249">
        <f>Q521*H521</f>
        <v>0</v>
      </c>
      <c r="S521" s="249">
        <v>0</v>
      </c>
      <c r="T521" s="250">
        <f>S521*H521</f>
        <v>0</v>
      </c>
      <c r="AR521" s="25" t="s">
        <v>818</v>
      </c>
      <c r="AT521" s="25" t="s">
        <v>841</v>
      </c>
      <c r="AU521" s="25" t="s">
        <v>394</v>
      </c>
      <c r="AY521" s="25" t="s">
        <v>414</v>
      </c>
      <c r="BE521" s="251">
        <f>IF(N521="základní",J521,0)</f>
        <v>0</v>
      </c>
      <c r="BF521" s="251">
        <f>IF(N521="snížená",J521,0)</f>
        <v>0</v>
      </c>
      <c r="BG521" s="251">
        <f>IF(N521="zákl. přenesená",J521,0)</f>
        <v>0</v>
      </c>
      <c r="BH521" s="251">
        <f>IF(N521="sníž. přenesená",J521,0)</f>
        <v>0</v>
      </c>
      <c r="BI521" s="251">
        <f>IF(N521="nulová",J521,0)</f>
        <v>0</v>
      </c>
      <c r="BJ521" s="25" t="s">
        <v>83</v>
      </c>
      <c r="BK521" s="251">
        <f>ROUND(I521*H521,2)</f>
        <v>0</v>
      </c>
      <c r="BL521" s="25" t="s">
        <v>690</v>
      </c>
      <c r="BM521" s="25" t="s">
        <v>9919</v>
      </c>
    </row>
    <row r="522" s="12" customFormat="1">
      <c r="B522" s="255"/>
      <c r="C522" s="256"/>
      <c r="D522" s="252" t="s">
        <v>428</v>
      </c>
      <c r="E522" s="257" t="s">
        <v>21</v>
      </c>
      <c r="F522" s="258" t="s">
        <v>9901</v>
      </c>
      <c r="G522" s="256"/>
      <c r="H522" s="257" t="s">
        <v>21</v>
      </c>
      <c r="I522" s="259"/>
      <c r="J522" s="256"/>
      <c r="K522" s="256"/>
      <c r="L522" s="260"/>
      <c r="M522" s="261"/>
      <c r="N522" s="262"/>
      <c r="O522" s="262"/>
      <c r="P522" s="262"/>
      <c r="Q522" s="262"/>
      <c r="R522" s="262"/>
      <c r="S522" s="262"/>
      <c r="T522" s="263"/>
      <c r="AT522" s="264" t="s">
        <v>428</v>
      </c>
      <c r="AU522" s="264" t="s">
        <v>394</v>
      </c>
      <c r="AV522" s="12" t="s">
        <v>83</v>
      </c>
      <c r="AW522" s="12" t="s">
        <v>39</v>
      </c>
      <c r="AX522" s="12" t="s">
        <v>76</v>
      </c>
      <c r="AY522" s="264" t="s">
        <v>414</v>
      </c>
    </row>
    <row r="523" s="13" customFormat="1">
      <c r="B523" s="265"/>
      <c r="C523" s="266"/>
      <c r="D523" s="252" t="s">
        <v>428</v>
      </c>
      <c r="E523" s="267" t="s">
        <v>21</v>
      </c>
      <c r="F523" s="268" t="s">
        <v>83</v>
      </c>
      <c r="G523" s="266"/>
      <c r="H523" s="269">
        <v>1</v>
      </c>
      <c r="I523" s="270"/>
      <c r="J523" s="266"/>
      <c r="K523" s="266"/>
      <c r="L523" s="271"/>
      <c r="M523" s="272"/>
      <c r="N523" s="273"/>
      <c r="O523" s="273"/>
      <c r="P523" s="273"/>
      <c r="Q523" s="273"/>
      <c r="R523" s="273"/>
      <c r="S523" s="273"/>
      <c r="T523" s="274"/>
      <c r="AT523" s="275" t="s">
        <v>428</v>
      </c>
      <c r="AU523" s="275" t="s">
        <v>394</v>
      </c>
      <c r="AV523" s="13" t="s">
        <v>86</v>
      </c>
      <c r="AW523" s="13" t="s">
        <v>39</v>
      </c>
      <c r="AX523" s="13" t="s">
        <v>76</v>
      </c>
      <c r="AY523" s="275" t="s">
        <v>414</v>
      </c>
    </row>
    <row r="524" s="15" customFormat="1">
      <c r="B524" s="287"/>
      <c r="C524" s="288"/>
      <c r="D524" s="252" t="s">
        <v>428</v>
      </c>
      <c r="E524" s="289" t="s">
        <v>21</v>
      </c>
      <c r="F524" s="290" t="s">
        <v>235</v>
      </c>
      <c r="G524" s="288"/>
      <c r="H524" s="291">
        <v>1</v>
      </c>
      <c r="I524" s="292"/>
      <c r="J524" s="288"/>
      <c r="K524" s="288"/>
      <c r="L524" s="293"/>
      <c r="M524" s="294"/>
      <c r="N524" s="295"/>
      <c r="O524" s="295"/>
      <c r="P524" s="295"/>
      <c r="Q524" s="295"/>
      <c r="R524" s="295"/>
      <c r="S524" s="295"/>
      <c r="T524" s="296"/>
      <c r="AT524" s="297" t="s">
        <v>428</v>
      </c>
      <c r="AU524" s="297" t="s">
        <v>394</v>
      </c>
      <c r="AV524" s="15" t="s">
        <v>422</v>
      </c>
      <c r="AW524" s="15" t="s">
        <v>39</v>
      </c>
      <c r="AX524" s="15" t="s">
        <v>83</v>
      </c>
      <c r="AY524" s="297" t="s">
        <v>414</v>
      </c>
    </row>
    <row r="525" s="1" customFormat="1" ht="25.5" customHeight="1">
      <c r="B525" s="47"/>
      <c r="C525" s="298" t="s">
        <v>1482</v>
      </c>
      <c r="D525" s="298" t="s">
        <v>841</v>
      </c>
      <c r="E525" s="299" t="s">
        <v>9920</v>
      </c>
      <c r="F525" s="300" t="s">
        <v>9921</v>
      </c>
      <c r="G525" s="301" t="s">
        <v>4084</v>
      </c>
      <c r="H525" s="302">
        <v>480</v>
      </c>
      <c r="I525" s="303"/>
      <c r="J525" s="304">
        <f>ROUND(I525*H525,2)</f>
        <v>0</v>
      </c>
      <c r="K525" s="300" t="s">
        <v>21</v>
      </c>
      <c r="L525" s="305"/>
      <c r="M525" s="306" t="s">
        <v>21</v>
      </c>
      <c r="N525" s="307" t="s">
        <v>47</v>
      </c>
      <c r="O525" s="48"/>
      <c r="P525" s="249">
        <f>O525*H525</f>
        <v>0</v>
      </c>
      <c r="Q525" s="249">
        <v>0</v>
      </c>
      <c r="R525" s="249">
        <f>Q525*H525</f>
        <v>0</v>
      </c>
      <c r="S525" s="249">
        <v>0</v>
      </c>
      <c r="T525" s="250">
        <f>S525*H525</f>
        <v>0</v>
      </c>
      <c r="AR525" s="25" t="s">
        <v>818</v>
      </c>
      <c r="AT525" s="25" t="s">
        <v>841</v>
      </c>
      <c r="AU525" s="25" t="s">
        <v>394</v>
      </c>
      <c r="AY525" s="25" t="s">
        <v>414</v>
      </c>
      <c r="BE525" s="251">
        <f>IF(N525="základní",J525,0)</f>
        <v>0</v>
      </c>
      <c r="BF525" s="251">
        <f>IF(N525="snížená",J525,0)</f>
        <v>0</v>
      </c>
      <c r="BG525" s="251">
        <f>IF(N525="zákl. přenesená",J525,0)</f>
        <v>0</v>
      </c>
      <c r="BH525" s="251">
        <f>IF(N525="sníž. přenesená",J525,0)</f>
        <v>0</v>
      </c>
      <c r="BI525" s="251">
        <f>IF(N525="nulová",J525,0)</f>
        <v>0</v>
      </c>
      <c r="BJ525" s="25" t="s">
        <v>83</v>
      </c>
      <c r="BK525" s="251">
        <f>ROUND(I525*H525,2)</f>
        <v>0</v>
      </c>
      <c r="BL525" s="25" t="s">
        <v>690</v>
      </c>
      <c r="BM525" s="25" t="s">
        <v>9922</v>
      </c>
    </row>
    <row r="526" s="12" customFormat="1">
      <c r="B526" s="255"/>
      <c r="C526" s="256"/>
      <c r="D526" s="252" t="s">
        <v>428</v>
      </c>
      <c r="E526" s="257" t="s">
        <v>21</v>
      </c>
      <c r="F526" s="258" t="s">
        <v>9901</v>
      </c>
      <c r="G526" s="256"/>
      <c r="H526" s="257" t="s">
        <v>21</v>
      </c>
      <c r="I526" s="259"/>
      <c r="J526" s="256"/>
      <c r="K526" s="256"/>
      <c r="L526" s="260"/>
      <c r="M526" s="261"/>
      <c r="N526" s="262"/>
      <c r="O526" s="262"/>
      <c r="P526" s="262"/>
      <c r="Q526" s="262"/>
      <c r="R526" s="262"/>
      <c r="S526" s="262"/>
      <c r="T526" s="263"/>
      <c r="AT526" s="264" t="s">
        <v>428</v>
      </c>
      <c r="AU526" s="264" t="s">
        <v>394</v>
      </c>
      <c r="AV526" s="12" t="s">
        <v>83</v>
      </c>
      <c r="AW526" s="12" t="s">
        <v>39</v>
      </c>
      <c r="AX526" s="12" t="s">
        <v>76</v>
      </c>
      <c r="AY526" s="264" t="s">
        <v>414</v>
      </c>
    </row>
    <row r="527" s="13" customFormat="1">
      <c r="B527" s="265"/>
      <c r="C527" s="266"/>
      <c r="D527" s="252" t="s">
        <v>428</v>
      </c>
      <c r="E527" s="267" t="s">
        <v>21</v>
      </c>
      <c r="F527" s="268" t="s">
        <v>3634</v>
      </c>
      <c r="G527" s="266"/>
      <c r="H527" s="269">
        <v>480</v>
      </c>
      <c r="I527" s="270"/>
      <c r="J527" s="266"/>
      <c r="K527" s="266"/>
      <c r="L527" s="271"/>
      <c r="M527" s="272"/>
      <c r="N527" s="273"/>
      <c r="O527" s="273"/>
      <c r="P527" s="273"/>
      <c r="Q527" s="273"/>
      <c r="R527" s="273"/>
      <c r="S527" s="273"/>
      <c r="T527" s="274"/>
      <c r="AT527" s="275" t="s">
        <v>428</v>
      </c>
      <c r="AU527" s="275" t="s">
        <v>394</v>
      </c>
      <c r="AV527" s="13" t="s">
        <v>86</v>
      </c>
      <c r="AW527" s="13" t="s">
        <v>39</v>
      </c>
      <c r="AX527" s="13" t="s">
        <v>83</v>
      </c>
      <c r="AY527" s="275" t="s">
        <v>414</v>
      </c>
    </row>
    <row r="528" s="1" customFormat="1" ht="89.25" customHeight="1">
      <c r="B528" s="47"/>
      <c r="C528" s="298" t="s">
        <v>1490</v>
      </c>
      <c r="D528" s="298" t="s">
        <v>841</v>
      </c>
      <c r="E528" s="299" t="s">
        <v>9923</v>
      </c>
      <c r="F528" s="300" t="s">
        <v>9924</v>
      </c>
      <c r="G528" s="301" t="s">
        <v>4084</v>
      </c>
      <c r="H528" s="302">
        <v>44</v>
      </c>
      <c r="I528" s="303"/>
      <c r="J528" s="304">
        <f>ROUND(I528*H528,2)</f>
        <v>0</v>
      </c>
      <c r="K528" s="300" t="s">
        <v>21</v>
      </c>
      <c r="L528" s="305"/>
      <c r="M528" s="306" t="s">
        <v>21</v>
      </c>
      <c r="N528" s="307" t="s">
        <v>47</v>
      </c>
      <c r="O528" s="48"/>
      <c r="P528" s="249">
        <f>O528*H528</f>
        <v>0</v>
      </c>
      <c r="Q528" s="249">
        <v>0</v>
      </c>
      <c r="R528" s="249">
        <f>Q528*H528</f>
        <v>0</v>
      </c>
      <c r="S528" s="249">
        <v>0</v>
      </c>
      <c r="T528" s="250">
        <f>S528*H528</f>
        <v>0</v>
      </c>
      <c r="AR528" s="25" t="s">
        <v>818</v>
      </c>
      <c r="AT528" s="25" t="s">
        <v>841</v>
      </c>
      <c r="AU528" s="25" t="s">
        <v>394</v>
      </c>
      <c r="AY528" s="25" t="s">
        <v>414</v>
      </c>
      <c r="BE528" s="251">
        <f>IF(N528="základní",J528,0)</f>
        <v>0</v>
      </c>
      <c r="BF528" s="251">
        <f>IF(N528="snížená",J528,0)</f>
        <v>0</v>
      </c>
      <c r="BG528" s="251">
        <f>IF(N528="zákl. přenesená",J528,0)</f>
        <v>0</v>
      </c>
      <c r="BH528" s="251">
        <f>IF(N528="sníž. přenesená",J528,0)</f>
        <v>0</v>
      </c>
      <c r="BI528" s="251">
        <f>IF(N528="nulová",J528,0)</f>
        <v>0</v>
      </c>
      <c r="BJ528" s="25" t="s">
        <v>83</v>
      </c>
      <c r="BK528" s="251">
        <f>ROUND(I528*H528,2)</f>
        <v>0</v>
      </c>
      <c r="BL528" s="25" t="s">
        <v>690</v>
      </c>
      <c r="BM528" s="25" t="s">
        <v>9925</v>
      </c>
    </row>
    <row r="529" s="12" customFormat="1">
      <c r="B529" s="255"/>
      <c r="C529" s="256"/>
      <c r="D529" s="252" t="s">
        <v>428</v>
      </c>
      <c r="E529" s="257" t="s">
        <v>21</v>
      </c>
      <c r="F529" s="258" t="s">
        <v>9901</v>
      </c>
      <c r="G529" s="256"/>
      <c r="H529" s="257" t="s">
        <v>21</v>
      </c>
      <c r="I529" s="259"/>
      <c r="J529" s="256"/>
      <c r="K529" s="256"/>
      <c r="L529" s="260"/>
      <c r="M529" s="261"/>
      <c r="N529" s="262"/>
      <c r="O529" s="262"/>
      <c r="P529" s="262"/>
      <c r="Q529" s="262"/>
      <c r="R529" s="262"/>
      <c r="S529" s="262"/>
      <c r="T529" s="263"/>
      <c r="AT529" s="264" t="s">
        <v>428</v>
      </c>
      <c r="AU529" s="264" t="s">
        <v>394</v>
      </c>
      <c r="AV529" s="12" t="s">
        <v>83</v>
      </c>
      <c r="AW529" s="12" t="s">
        <v>39</v>
      </c>
      <c r="AX529" s="12" t="s">
        <v>76</v>
      </c>
      <c r="AY529" s="264" t="s">
        <v>414</v>
      </c>
    </row>
    <row r="530" s="13" customFormat="1">
      <c r="B530" s="265"/>
      <c r="C530" s="266"/>
      <c r="D530" s="252" t="s">
        <v>428</v>
      </c>
      <c r="E530" s="267" t="s">
        <v>21</v>
      </c>
      <c r="F530" s="268" t="s">
        <v>920</v>
      </c>
      <c r="G530" s="266"/>
      <c r="H530" s="269">
        <v>44</v>
      </c>
      <c r="I530" s="270"/>
      <c r="J530" s="266"/>
      <c r="K530" s="266"/>
      <c r="L530" s="271"/>
      <c r="M530" s="272"/>
      <c r="N530" s="273"/>
      <c r="O530" s="273"/>
      <c r="P530" s="273"/>
      <c r="Q530" s="273"/>
      <c r="R530" s="273"/>
      <c r="S530" s="273"/>
      <c r="T530" s="274"/>
      <c r="AT530" s="275" t="s">
        <v>428</v>
      </c>
      <c r="AU530" s="275" t="s">
        <v>394</v>
      </c>
      <c r="AV530" s="13" t="s">
        <v>86</v>
      </c>
      <c r="AW530" s="13" t="s">
        <v>39</v>
      </c>
      <c r="AX530" s="13" t="s">
        <v>76</v>
      </c>
      <c r="AY530" s="275" t="s">
        <v>414</v>
      </c>
    </row>
    <row r="531" s="15" customFormat="1">
      <c r="B531" s="287"/>
      <c r="C531" s="288"/>
      <c r="D531" s="252" t="s">
        <v>428</v>
      </c>
      <c r="E531" s="289" t="s">
        <v>21</v>
      </c>
      <c r="F531" s="290" t="s">
        <v>235</v>
      </c>
      <c r="G531" s="288"/>
      <c r="H531" s="291">
        <v>44</v>
      </c>
      <c r="I531" s="292"/>
      <c r="J531" s="288"/>
      <c r="K531" s="288"/>
      <c r="L531" s="293"/>
      <c r="M531" s="294"/>
      <c r="N531" s="295"/>
      <c r="O531" s="295"/>
      <c r="P531" s="295"/>
      <c r="Q531" s="295"/>
      <c r="R531" s="295"/>
      <c r="S531" s="295"/>
      <c r="T531" s="296"/>
      <c r="AT531" s="297" t="s">
        <v>428</v>
      </c>
      <c r="AU531" s="297" t="s">
        <v>394</v>
      </c>
      <c r="AV531" s="15" t="s">
        <v>422</v>
      </c>
      <c r="AW531" s="15" t="s">
        <v>39</v>
      </c>
      <c r="AX531" s="15" t="s">
        <v>83</v>
      </c>
      <c r="AY531" s="297" t="s">
        <v>414</v>
      </c>
    </row>
    <row r="532" s="1" customFormat="1" ht="102" customHeight="1">
      <c r="B532" s="47"/>
      <c r="C532" s="298" t="s">
        <v>1503</v>
      </c>
      <c r="D532" s="298" t="s">
        <v>841</v>
      </c>
      <c r="E532" s="299" t="s">
        <v>9926</v>
      </c>
      <c r="F532" s="300" t="s">
        <v>9927</v>
      </c>
      <c r="G532" s="301" t="s">
        <v>4084</v>
      </c>
      <c r="H532" s="302">
        <v>1</v>
      </c>
      <c r="I532" s="303"/>
      <c r="J532" s="304">
        <f>ROUND(I532*H532,2)</f>
        <v>0</v>
      </c>
      <c r="K532" s="300" t="s">
        <v>21</v>
      </c>
      <c r="L532" s="305"/>
      <c r="M532" s="306" t="s">
        <v>21</v>
      </c>
      <c r="N532" s="307" t="s">
        <v>47</v>
      </c>
      <c r="O532" s="48"/>
      <c r="P532" s="249">
        <f>O532*H532</f>
        <v>0</v>
      </c>
      <c r="Q532" s="249">
        <v>0</v>
      </c>
      <c r="R532" s="249">
        <f>Q532*H532</f>
        <v>0</v>
      </c>
      <c r="S532" s="249">
        <v>0</v>
      </c>
      <c r="T532" s="250">
        <f>S532*H532</f>
        <v>0</v>
      </c>
      <c r="AR532" s="25" t="s">
        <v>818</v>
      </c>
      <c r="AT532" s="25" t="s">
        <v>841</v>
      </c>
      <c r="AU532" s="25" t="s">
        <v>394</v>
      </c>
      <c r="AY532" s="25" t="s">
        <v>414</v>
      </c>
      <c r="BE532" s="251">
        <f>IF(N532="základní",J532,0)</f>
        <v>0</v>
      </c>
      <c r="BF532" s="251">
        <f>IF(N532="snížená",J532,0)</f>
        <v>0</v>
      </c>
      <c r="BG532" s="251">
        <f>IF(N532="zákl. přenesená",J532,0)</f>
        <v>0</v>
      </c>
      <c r="BH532" s="251">
        <f>IF(N532="sníž. přenesená",J532,0)</f>
        <v>0</v>
      </c>
      <c r="BI532" s="251">
        <f>IF(N532="nulová",J532,0)</f>
        <v>0</v>
      </c>
      <c r="BJ532" s="25" t="s">
        <v>83</v>
      </c>
      <c r="BK532" s="251">
        <f>ROUND(I532*H532,2)</f>
        <v>0</v>
      </c>
      <c r="BL532" s="25" t="s">
        <v>690</v>
      </c>
      <c r="BM532" s="25" t="s">
        <v>9928</v>
      </c>
    </row>
    <row r="533" s="12" customFormat="1">
      <c r="B533" s="255"/>
      <c r="C533" s="256"/>
      <c r="D533" s="252" t="s">
        <v>428</v>
      </c>
      <c r="E533" s="257" t="s">
        <v>21</v>
      </c>
      <c r="F533" s="258" t="s">
        <v>9901</v>
      </c>
      <c r="G533" s="256"/>
      <c r="H533" s="257" t="s">
        <v>21</v>
      </c>
      <c r="I533" s="259"/>
      <c r="J533" s="256"/>
      <c r="K533" s="256"/>
      <c r="L533" s="260"/>
      <c r="M533" s="261"/>
      <c r="N533" s="262"/>
      <c r="O533" s="262"/>
      <c r="P533" s="262"/>
      <c r="Q533" s="262"/>
      <c r="R533" s="262"/>
      <c r="S533" s="262"/>
      <c r="T533" s="263"/>
      <c r="AT533" s="264" t="s">
        <v>428</v>
      </c>
      <c r="AU533" s="264" t="s">
        <v>394</v>
      </c>
      <c r="AV533" s="12" t="s">
        <v>83</v>
      </c>
      <c r="AW533" s="12" t="s">
        <v>39</v>
      </c>
      <c r="AX533" s="12" t="s">
        <v>76</v>
      </c>
      <c r="AY533" s="264" t="s">
        <v>414</v>
      </c>
    </row>
    <row r="534" s="13" customFormat="1">
      <c r="B534" s="265"/>
      <c r="C534" s="266"/>
      <c r="D534" s="252" t="s">
        <v>428</v>
      </c>
      <c r="E534" s="267" t="s">
        <v>21</v>
      </c>
      <c r="F534" s="268" t="s">
        <v>83</v>
      </c>
      <c r="G534" s="266"/>
      <c r="H534" s="269">
        <v>1</v>
      </c>
      <c r="I534" s="270"/>
      <c r="J534" s="266"/>
      <c r="K534" s="266"/>
      <c r="L534" s="271"/>
      <c r="M534" s="272"/>
      <c r="N534" s="273"/>
      <c r="O534" s="273"/>
      <c r="P534" s="273"/>
      <c r="Q534" s="273"/>
      <c r="R534" s="273"/>
      <c r="S534" s="273"/>
      <c r="T534" s="274"/>
      <c r="AT534" s="275" t="s">
        <v>428</v>
      </c>
      <c r="AU534" s="275" t="s">
        <v>394</v>
      </c>
      <c r="AV534" s="13" t="s">
        <v>86</v>
      </c>
      <c r="AW534" s="13" t="s">
        <v>39</v>
      </c>
      <c r="AX534" s="13" t="s">
        <v>83</v>
      </c>
      <c r="AY534" s="275" t="s">
        <v>414</v>
      </c>
    </row>
    <row r="535" s="1" customFormat="1" ht="102" customHeight="1">
      <c r="B535" s="47"/>
      <c r="C535" s="298" t="s">
        <v>1507</v>
      </c>
      <c r="D535" s="298" t="s">
        <v>841</v>
      </c>
      <c r="E535" s="299" t="s">
        <v>9929</v>
      </c>
      <c r="F535" s="300" t="s">
        <v>9930</v>
      </c>
      <c r="G535" s="301" t="s">
        <v>4084</v>
      </c>
      <c r="H535" s="302">
        <v>1</v>
      </c>
      <c r="I535" s="303"/>
      <c r="J535" s="304">
        <f>ROUND(I535*H535,2)</f>
        <v>0</v>
      </c>
      <c r="K535" s="300" t="s">
        <v>21</v>
      </c>
      <c r="L535" s="305"/>
      <c r="M535" s="306" t="s">
        <v>21</v>
      </c>
      <c r="N535" s="307" t="s">
        <v>47</v>
      </c>
      <c r="O535" s="48"/>
      <c r="P535" s="249">
        <f>O535*H535</f>
        <v>0</v>
      </c>
      <c r="Q535" s="249">
        <v>0</v>
      </c>
      <c r="R535" s="249">
        <f>Q535*H535</f>
        <v>0</v>
      </c>
      <c r="S535" s="249">
        <v>0</v>
      </c>
      <c r="T535" s="250">
        <f>S535*H535</f>
        <v>0</v>
      </c>
      <c r="AR535" s="25" t="s">
        <v>818</v>
      </c>
      <c r="AT535" s="25" t="s">
        <v>841</v>
      </c>
      <c r="AU535" s="25" t="s">
        <v>394</v>
      </c>
      <c r="AY535" s="25" t="s">
        <v>414</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690</v>
      </c>
      <c r="BM535" s="25" t="s">
        <v>9931</v>
      </c>
    </row>
    <row r="536" s="12" customFormat="1">
      <c r="B536" s="255"/>
      <c r="C536" s="256"/>
      <c r="D536" s="252" t="s">
        <v>428</v>
      </c>
      <c r="E536" s="257" t="s">
        <v>21</v>
      </c>
      <c r="F536" s="258" t="s">
        <v>9901</v>
      </c>
      <c r="G536" s="256"/>
      <c r="H536" s="257" t="s">
        <v>21</v>
      </c>
      <c r="I536" s="259"/>
      <c r="J536" s="256"/>
      <c r="K536" s="256"/>
      <c r="L536" s="260"/>
      <c r="M536" s="261"/>
      <c r="N536" s="262"/>
      <c r="O536" s="262"/>
      <c r="P536" s="262"/>
      <c r="Q536" s="262"/>
      <c r="R536" s="262"/>
      <c r="S536" s="262"/>
      <c r="T536" s="263"/>
      <c r="AT536" s="264" t="s">
        <v>428</v>
      </c>
      <c r="AU536" s="264" t="s">
        <v>394</v>
      </c>
      <c r="AV536" s="12" t="s">
        <v>83</v>
      </c>
      <c r="AW536" s="12" t="s">
        <v>39</v>
      </c>
      <c r="AX536" s="12" t="s">
        <v>76</v>
      </c>
      <c r="AY536" s="264" t="s">
        <v>414</v>
      </c>
    </row>
    <row r="537" s="13" customFormat="1">
      <c r="B537" s="265"/>
      <c r="C537" s="266"/>
      <c r="D537" s="252" t="s">
        <v>428</v>
      </c>
      <c r="E537" s="267" t="s">
        <v>21</v>
      </c>
      <c r="F537" s="268" t="s">
        <v>83</v>
      </c>
      <c r="G537" s="266"/>
      <c r="H537" s="269">
        <v>1</v>
      </c>
      <c r="I537" s="270"/>
      <c r="J537" s="266"/>
      <c r="K537" s="266"/>
      <c r="L537" s="271"/>
      <c r="M537" s="272"/>
      <c r="N537" s="273"/>
      <c r="O537" s="273"/>
      <c r="P537" s="273"/>
      <c r="Q537" s="273"/>
      <c r="R537" s="273"/>
      <c r="S537" s="273"/>
      <c r="T537" s="274"/>
      <c r="AT537" s="275" t="s">
        <v>428</v>
      </c>
      <c r="AU537" s="275" t="s">
        <v>394</v>
      </c>
      <c r="AV537" s="13" t="s">
        <v>86</v>
      </c>
      <c r="AW537" s="13" t="s">
        <v>39</v>
      </c>
      <c r="AX537" s="13" t="s">
        <v>83</v>
      </c>
      <c r="AY537" s="275" t="s">
        <v>414</v>
      </c>
    </row>
    <row r="538" s="1" customFormat="1" ht="140.25" customHeight="1">
      <c r="B538" s="47"/>
      <c r="C538" s="298" t="s">
        <v>1519</v>
      </c>
      <c r="D538" s="298" t="s">
        <v>841</v>
      </c>
      <c r="E538" s="299" t="s">
        <v>9932</v>
      </c>
      <c r="F538" s="300" t="s">
        <v>9933</v>
      </c>
      <c r="G538" s="301" t="s">
        <v>4084</v>
      </c>
      <c r="H538" s="302">
        <v>2</v>
      </c>
      <c r="I538" s="303"/>
      <c r="J538" s="304">
        <f>ROUND(I538*H538,2)</f>
        <v>0</v>
      </c>
      <c r="K538" s="300" t="s">
        <v>21</v>
      </c>
      <c r="L538" s="305"/>
      <c r="M538" s="306" t="s">
        <v>21</v>
      </c>
      <c r="N538" s="307" t="s">
        <v>47</v>
      </c>
      <c r="O538" s="48"/>
      <c r="P538" s="249">
        <f>O538*H538</f>
        <v>0</v>
      </c>
      <c r="Q538" s="249">
        <v>0</v>
      </c>
      <c r="R538" s="249">
        <f>Q538*H538</f>
        <v>0</v>
      </c>
      <c r="S538" s="249">
        <v>0</v>
      </c>
      <c r="T538" s="250">
        <f>S538*H538</f>
        <v>0</v>
      </c>
      <c r="AR538" s="25" t="s">
        <v>818</v>
      </c>
      <c r="AT538" s="25" t="s">
        <v>841</v>
      </c>
      <c r="AU538" s="25" t="s">
        <v>394</v>
      </c>
      <c r="AY538" s="25" t="s">
        <v>414</v>
      </c>
      <c r="BE538" s="251">
        <f>IF(N538="základní",J538,0)</f>
        <v>0</v>
      </c>
      <c r="BF538" s="251">
        <f>IF(N538="snížená",J538,0)</f>
        <v>0</v>
      </c>
      <c r="BG538" s="251">
        <f>IF(N538="zákl. přenesená",J538,0)</f>
        <v>0</v>
      </c>
      <c r="BH538" s="251">
        <f>IF(N538="sníž. přenesená",J538,0)</f>
        <v>0</v>
      </c>
      <c r="BI538" s="251">
        <f>IF(N538="nulová",J538,0)</f>
        <v>0</v>
      </c>
      <c r="BJ538" s="25" t="s">
        <v>83</v>
      </c>
      <c r="BK538" s="251">
        <f>ROUND(I538*H538,2)</f>
        <v>0</v>
      </c>
      <c r="BL538" s="25" t="s">
        <v>690</v>
      </c>
      <c r="BM538" s="25" t="s">
        <v>9934</v>
      </c>
    </row>
    <row r="539" s="12" customFormat="1">
      <c r="B539" s="255"/>
      <c r="C539" s="256"/>
      <c r="D539" s="252" t="s">
        <v>428</v>
      </c>
      <c r="E539" s="257" t="s">
        <v>21</v>
      </c>
      <c r="F539" s="258" t="s">
        <v>9901</v>
      </c>
      <c r="G539" s="256"/>
      <c r="H539" s="257" t="s">
        <v>21</v>
      </c>
      <c r="I539" s="259"/>
      <c r="J539" s="256"/>
      <c r="K539" s="256"/>
      <c r="L539" s="260"/>
      <c r="M539" s="261"/>
      <c r="N539" s="262"/>
      <c r="O539" s="262"/>
      <c r="P539" s="262"/>
      <c r="Q539" s="262"/>
      <c r="R539" s="262"/>
      <c r="S539" s="262"/>
      <c r="T539" s="263"/>
      <c r="AT539" s="264" t="s">
        <v>428</v>
      </c>
      <c r="AU539" s="264" t="s">
        <v>394</v>
      </c>
      <c r="AV539" s="12" t="s">
        <v>83</v>
      </c>
      <c r="AW539" s="12" t="s">
        <v>39</v>
      </c>
      <c r="AX539" s="12" t="s">
        <v>76</v>
      </c>
      <c r="AY539" s="264" t="s">
        <v>414</v>
      </c>
    </row>
    <row r="540" s="13" customFormat="1">
      <c r="B540" s="265"/>
      <c r="C540" s="266"/>
      <c r="D540" s="252" t="s">
        <v>428</v>
      </c>
      <c r="E540" s="267" t="s">
        <v>21</v>
      </c>
      <c r="F540" s="268" t="s">
        <v>86</v>
      </c>
      <c r="G540" s="266"/>
      <c r="H540" s="269">
        <v>2</v>
      </c>
      <c r="I540" s="270"/>
      <c r="J540" s="266"/>
      <c r="K540" s="266"/>
      <c r="L540" s="271"/>
      <c r="M540" s="272"/>
      <c r="N540" s="273"/>
      <c r="O540" s="273"/>
      <c r="P540" s="273"/>
      <c r="Q540" s="273"/>
      <c r="R540" s="273"/>
      <c r="S540" s="273"/>
      <c r="T540" s="274"/>
      <c r="AT540" s="275" t="s">
        <v>428</v>
      </c>
      <c r="AU540" s="275" t="s">
        <v>394</v>
      </c>
      <c r="AV540" s="13" t="s">
        <v>86</v>
      </c>
      <c r="AW540" s="13" t="s">
        <v>39</v>
      </c>
      <c r="AX540" s="13" t="s">
        <v>83</v>
      </c>
      <c r="AY540" s="275" t="s">
        <v>414</v>
      </c>
    </row>
    <row r="541" s="1" customFormat="1" ht="140.25" customHeight="1">
      <c r="B541" s="47"/>
      <c r="C541" s="298" t="s">
        <v>1526</v>
      </c>
      <c r="D541" s="298" t="s">
        <v>841</v>
      </c>
      <c r="E541" s="299" t="s">
        <v>9935</v>
      </c>
      <c r="F541" s="300" t="s">
        <v>9936</v>
      </c>
      <c r="G541" s="301" t="s">
        <v>4084</v>
      </c>
      <c r="H541" s="302">
        <v>3</v>
      </c>
      <c r="I541" s="303"/>
      <c r="J541" s="304">
        <f>ROUND(I541*H541,2)</f>
        <v>0</v>
      </c>
      <c r="K541" s="300" t="s">
        <v>21</v>
      </c>
      <c r="L541" s="305"/>
      <c r="M541" s="306" t="s">
        <v>21</v>
      </c>
      <c r="N541" s="307" t="s">
        <v>47</v>
      </c>
      <c r="O541" s="48"/>
      <c r="P541" s="249">
        <f>O541*H541</f>
        <v>0</v>
      </c>
      <c r="Q541" s="249">
        <v>0</v>
      </c>
      <c r="R541" s="249">
        <f>Q541*H541</f>
        <v>0</v>
      </c>
      <c r="S541" s="249">
        <v>0</v>
      </c>
      <c r="T541" s="250">
        <f>S541*H541</f>
        <v>0</v>
      </c>
      <c r="AR541" s="25" t="s">
        <v>818</v>
      </c>
      <c r="AT541" s="25" t="s">
        <v>841</v>
      </c>
      <c r="AU541" s="25" t="s">
        <v>394</v>
      </c>
      <c r="AY541" s="25" t="s">
        <v>414</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690</v>
      </c>
      <c r="BM541" s="25" t="s">
        <v>9937</v>
      </c>
    </row>
    <row r="542" s="12" customFormat="1">
      <c r="B542" s="255"/>
      <c r="C542" s="256"/>
      <c r="D542" s="252" t="s">
        <v>428</v>
      </c>
      <c r="E542" s="257" t="s">
        <v>21</v>
      </c>
      <c r="F542" s="258" t="s">
        <v>9901</v>
      </c>
      <c r="G542" s="256"/>
      <c r="H542" s="257" t="s">
        <v>21</v>
      </c>
      <c r="I542" s="259"/>
      <c r="J542" s="256"/>
      <c r="K542" s="256"/>
      <c r="L542" s="260"/>
      <c r="M542" s="261"/>
      <c r="N542" s="262"/>
      <c r="O542" s="262"/>
      <c r="P542" s="262"/>
      <c r="Q542" s="262"/>
      <c r="R542" s="262"/>
      <c r="S542" s="262"/>
      <c r="T542" s="263"/>
      <c r="AT542" s="264" t="s">
        <v>428</v>
      </c>
      <c r="AU542" s="264" t="s">
        <v>394</v>
      </c>
      <c r="AV542" s="12" t="s">
        <v>83</v>
      </c>
      <c r="AW542" s="12" t="s">
        <v>39</v>
      </c>
      <c r="AX542" s="12" t="s">
        <v>76</v>
      </c>
      <c r="AY542" s="264" t="s">
        <v>414</v>
      </c>
    </row>
    <row r="543" s="13" customFormat="1">
      <c r="B543" s="265"/>
      <c r="C543" s="266"/>
      <c r="D543" s="252" t="s">
        <v>428</v>
      </c>
      <c r="E543" s="267" t="s">
        <v>21</v>
      </c>
      <c r="F543" s="268" t="s">
        <v>394</v>
      </c>
      <c r="G543" s="266"/>
      <c r="H543" s="269">
        <v>3</v>
      </c>
      <c r="I543" s="270"/>
      <c r="J543" s="266"/>
      <c r="K543" s="266"/>
      <c r="L543" s="271"/>
      <c r="M543" s="272"/>
      <c r="N543" s="273"/>
      <c r="O543" s="273"/>
      <c r="P543" s="273"/>
      <c r="Q543" s="273"/>
      <c r="R543" s="273"/>
      <c r="S543" s="273"/>
      <c r="T543" s="274"/>
      <c r="AT543" s="275" t="s">
        <v>428</v>
      </c>
      <c r="AU543" s="275" t="s">
        <v>394</v>
      </c>
      <c r="AV543" s="13" t="s">
        <v>86</v>
      </c>
      <c r="AW543" s="13" t="s">
        <v>39</v>
      </c>
      <c r="AX543" s="13" t="s">
        <v>83</v>
      </c>
      <c r="AY543" s="275" t="s">
        <v>414</v>
      </c>
    </row>
    <row r="544" s="1" customFormat="1" ht="140.25" customHeight="1">
      <c r="B544" s="47"/>
      <c r="C544" s="298" t="s">
        <v>1530</v>
      </c>
      <c r="D544" s="298" t="s">
        <v>841</v>
      </c>
      <c r="E544" s="299" t="s">
        <v>9938</v>
      </c>
      <c r="F544" s="300" t="s">
        <v>9939</v>
      </c>
      <c r="G544" s="301" t="s">
        <v>4084</v>
      </c>
      <c r="H544" s="302">
        <v>4</v>
      </c>
      <c r="I544" s="303"/>
      <c r="J544" s="304">
        <f>ROUND(I544*H544,2)</f>
        <v>0</v>
      </c>
      <c r="K544" s="300" t="s">
        <v>21</v>
      </c>
      <c r="L544" s="305"/>
      <c r="M544" s="306" t="s">
        <v>21</v>
      </c>
      <c r="N544" s="307" t="s">
        <v>47</v>
      </c>
      <c r="O544" s="48"/>
      <c r="P544" s="249">
        <f>O544*H544</f>
        <v>0</v>
      </c>
      <c r="Q544" s="249">
        <v>0</v>
      </c>
      <c r="R544" s="249">
        <f>Q544*H544</f>
        <v>0</v>
      </c>
      <c r="S544" s="249">
        <v>0</v>
      </c>
      <c r="T544" s="250">
        <f>S544*H544</f>
        <v>0</v>
      </c>
      <c r="AR544" s="25" t="s">
        <v>818</v>
      </c>
      <c r="AT544" s="25" t="s">
        <v>841</v>
      </c>
      <c r="AU544" s="25" t="s">
        <v>394</v>
      </c>
      <c r="AY544" s="25" t="s">
        <v>414</v>
      </c>
      <c r="BE544" s="251">
        <f>IF(N544="základní",J544,0)</f>
        <v>0</v>
      </c>
      <c r="BF544" s="251">
        <f>IF(N544="snížená",J544,0)</f>
        <v>0</v>
      </c>
      <c r="BG544" s="251">
        <f>IF(N544="zákl. přenesená",J544,0)</f>
        <v>0</v>
      </c>
      <c r="BH544" s="251">
        <f>IF(N544="sníž. přenesená",J544,0)</f>
        <v>0</v>
      </c>
      <c r="BI544" s="251">
        <f>IF(N544="nulová",J544,0)</f>
        <v>0</v>
      </c>
      <c r="BJ544" s="25" t="s">
        <v>83</v>
      </c>
      <c r="BK544" s="251">
        <f>ROUND(I544*H544,2)</f>
        <v>0</v>
      </c>
      <c r="BL544" s="25" t="s">
        <v>690</v>
      </c>
      <c r="BM544" s="25" t="s">
        <v>9940</v>
      </c>
    </row>
    <row r="545" s="12" customFormat="1">
      <c r="B545" s="255"/>
      <c r="C545" s="256"/>
      <c r="D545" s="252" t="s">
        <v>428</v>
      </c>
      <c r="E545" s="257" t="s">
        <v>21</v>
      </c>
      <c r="F545" s="258" t="s">
        <v>9901</v>
      </c>
      <c r="G545" s="256"/>
      <c r="H545" s="257" t="s">
        <v>21</v>
      </c>
      <c r="I545" s="259"/>
      <c r="J545" s="256"/>
      <c r="K545" s="256"/>
      <c r="L545" s="260"/>
      <c r="M545" s="261"/>
      <c r="N545" s="262"/>
      <c r="O545" s="262"/>
      <c r="P545" s="262"/>
      <c r="Q545" s="262"/>
      <c r="R545" s="262"/>
      <c r="S545" s="262"/>
      <c r="T545" s="263"/>
      <c r="AT545" s="264" t="s">
        <v>428</v>
      </c>
      <c r="AU545" s="264" t="s">
        <v>394</v>
      </c>
      <c r="AV545" s="12" t="s">
        <v>83</v>
      </c>
      <c r="AW545" s="12" t="s">
        <v>39</v>
      </c>
      <c r="AX545" s="12" t="s">
        <v>76</v>
      </c>
      <c r="AY545" s="264" t="s">
        <v>414</v>
      </c>
    </row>
    <row r="546" s="13" customFormat="1">
      <c r="B546" s="265"/>
      <c r="C546" s="266"/>
      <c r="D546" s="252" t="s">
        <v>428</v>
      </c>
      <c r="E546" s="267" t="s">
        <v>21</v>
      </c>
      <c r="F546" s="268" t="s">
        <v>422</v>
      </c>
      <c r="G546" s="266"/>
      <c r="H546" s="269">
        <v>4</v>
      </c>
      <c r="I546" s="270"/>
      <c r="J546" s="266"/>
      <c r="K546" s="266"/>
      <c r="L546" s="271"/>
      <c r="M546" s="272"/>
      <c r="N546" s="273"/>
      <c r="O546" s="273"/>
      <c r="P546" s="273"/>
      <c r="Q546" s="273"/>
      <c r="R546" s="273"/>
      <c r="S546" s="273"/>
      <c r="T546" s="274"/>
      <c r="AT546" s="275" t="s">
        <v>428</v>
      </c>
      <c r="AU546" s="275" t="s">
        <v>394</v>
      </c>
      <c r="AV546" s="13" t="s">
        <v>86</v>
      </c>
      <c r="AW546" s="13" t="s">
        <v>39</v>
      </c>
      <c r="AX546" s="13" t="s">
        <v>83</v>
      </c>
      <c r="AY546" s="275" t="s">
        <v>414</v>
      </c>
    </row>
    <row r="547" s="1" customFormat="1" ht="140.25" customHeight="1">
      <c r="B547" s="47"/>
      <c r="C547" s="298" t="s">
        <v>1534</v>
      </c>
      <c r="D547" s="298" t="s">
        <v>841</v>
      </c>
      <c r="E547" s="299" t="s">
        <v>9941</v>
      </c>
      <c r="F547" s="300" t="s">
        <v>9942</v>
      </c>
      <c r="G547" s="301" t="s">
        <v>4084</v>
      </c>
      <c r="H547" s="302">
        <v>2</v>
      </c>
      <c r="I547" s="303"/>
      <c r="J547" s="304">
        <f>ROUND(I547*H547,2)</f>
        <v>0</v>
      </c>
      <c r="K547" s="300" t="s">
        <v>21</v>
      </c>
      <c r="L547" s="305"/>
      <c r="M547" s="306" t="s">
        <v>21</v>
      </c>
      <c r="N547" s="307" t="s">
        <v>47</v>
      </c>
      <c r="O547" s="48"/>
      <c r="P547" s="249">
        <f>O547*H547</f>
        <v>0</v>
      </c>
      <c r="Q547" s="249">
        <v>0</v>
      </c>
      <c r="R547" s="249">
        <f>Q547*H547</f>
        <v>0</v>
      </c>
      <c r="S547" s="249">
        <v>0</v>
      </c>
      <c r="T547" s="250">
        <f>S547*H547</f>
        <v>0</v>
      </c>
      <c r="AR547" s="25" t="s">
        <v>818</v>
      </c>
      <c r="AT547" s="25" t="s">
        <v>841</v>
      </c>
      <c r="AU547" s="25" t="s">
        <v>394</v>
      </c>
      <c r="AY547" s="25" t="s">
        <v>414</v>
      </c>
      <c r="BE547" s="251">
        <f>IF(N547="základní",J547,0)</f>
        <v>0</v>
      </c>
      <c r="BF547" s="251">
        <f>IF(N547="snížená",J547,0)</f>
        <v>0</v>
      </c>
      <c r="BG547" s="251">
        <f>IF(N547="zákl. přenesená",J547,0)</f>
        <v>0</v>
      </c>
      <c r="BH547" s="251">
        <f>IF(N547="sníž. přenesená",J547,0)</f>
        <v>0</v>
      </c>
      <c r="BI547" s="251">
        <f>IF(N547="nulová",J547,0)</f>
        <v>0</v>
      </c>
      <c r="BJ547" s="25" t="s">
        <v>83</v>
      </c>
      <c r="BK547" s="251">
        <f>ROUND(I547*H547,2)</f>
        <v>0</v>
      </c>
      <c r="BL547" s="25" t="s">
        <v>690</v>
      </c>
      <c r="BM547" s="25" t="s">
        <v>9943</v>
      </c>
    </row>
    <row r="548" s="12" customFormat="1">
      <c r="B548" s="255"/>
      <c r="C548" s="256"/>
      <c r="D548" s="252" t="s">
        <v>428</v>
      </c>
      <c r="E548" s="257" t="s">
        <v>21</v>
      </c>
      <c r="F548" s="258" t="s">
        <v>9901</v>
      </c>
      <c r="G548" s="256"/>
      <c r="H548" s="257" t="s">
        <v>21</v>
      </c>
      <c r="I548" s="259"/>
      <c r="J548" s="256"/>
      <c r="K548" s="256"/>
      <c r="L548" s="260"/>
      <c r="M548" s="261"/>
      <c r="N548" s="262"/>
      <c r="O548" s="262"/>
      <c r="P548" s="262"/>
      <c r="Q548" s="262"/>
      <c r="R548" s="262"/>
      <c r="S548" s="262"/>
      <c r="T548" s="263"/>
      <c r="AT548" s="264" t="s">
        <v>428</v>
      </c>
      <c r="AU548" s="264" t="s">
        <v>394</v>
      </c>
      <c r="AV548" s="12" t="s">
        <v>83</v>
      </c>
      <c r="AW548" s="12" t="s">
        <v>39</v>
      </c>
      <c r="AX548" s="12" t="s">
        <v>76</v>
      </c>
      <c r="AY548" s="264" t="s">
        <v>414</v>
      </c>
    </row>
    <row r="549" s="13" customFormat="1">
      <c r="B549" s="265"/>
      <c r="C549" s="266"/>
      <c r="D549" s="252" t="s">
        <v>428</v>
      </c>
      <c r="E549" s="267" t="s">
        <v>21</v>
      </c>
      <c r="F549" s="268" t="s">
        <v>86</v>
      </c>
      <c r="G549" s="266"/>
      <c r="H549" s="269">
        <v>2</v>
      </c>
      <c r="I549" s="270"/>
      <c r="J549" s="266"/>
      <c r="K549" s="266"/>
      <c r="L549" s="271"/>
      <c r="M549" s="272"/>
      <c r="N549" s="273"/>
      <c r="O549" s="273"/>
      <c r="P549" s="273"/>
      <c r="Q549" s="273"/>
      <c r="R549" s="273"/>
      <c r="S549" s="273"/>
      <c r="T549" s="274"/>
      <c r="AT549" s="275" t="s">
        <v>428</v>
      </c>
      <c r="AU549" s="275" t="s">
        <v>394</v>
      </c>
      <c r="AV549" s="13" t="s">
        <v>86</v>
      </c>
      <c r="AW549" s="13" t="s">
        <v>39</v>
      </c>
      <c r="AX549" s="13" t="s">
        <v>83</v>
      </c>
      <c r="AY549" s="275" t="s">
        <v>414</v>
      </c>
    </row>
    <row r="550" s="1" customFormat="1" ht="16.5" customHeight="1">
      <c r="B550" s="47"/>
      <c r="C550" s="298" t="s">
        <v>1539</v>
      </c>
      <c r="D550" s="298" t="s">
        <v>841</v>
      </c>
      <c r="E550" s="299" t="s">
        <v>9944</v>
      </c>
      <c r="F550" s="300" t="s">
        <v>9945</v>
      </c>
      <c r="G550" s="301" t="s">
        <v>4084</v>
      </c>
      <c r="H550" s="302">
        <v>360</v>
      </c>
      <c r="I550" s="303"/>
      <c r="J550" s="304">
        <f>ROUND(I550*H550,2)</f>
        <v>0</v>
      </c>
      <c r="K550" s="300" t="s">
        <v>21</v>
      </c>
      <c r="L550" s="305"/>
      <c r="M550" s="306" t="s">
        <v>21</v>
      </c>
      <c r="N550" s="307" t="s">
        <v>47</v>
      </c>
      <c r="O550" s="48"/>
      <c r="P550" s="249">
        <f>O550*H550</f>
        <v>0</v>
      </c>
      <c r="Q550" s="249">
        <v>0</v>
      </c>
      <c r="R550" s="249">
        <f>Q550*H550</f>
        <v>0</v>
      </c>
      <c r="S550" s="249">
        <v>0</v>
      </c>
      <c r="T550" s="250">
        <f>S550*H550</f>
        <v>0</v>
      </c>
      <c r="AR550" s="25" t="s">
        <v>818</v>
      </c>
      <c r="AT550" s="25" t="s">
        <v>841</v>
      </c>
      <c r="AU550" s="25" t="s">
        <v>394</v>
      </c>
      <c r="AY550" s="25" t="s">
        <v>414</v>
      </c>
      <c r="BE550" s="251">
        <f>IF(N550="základní",J550,0)</f>
        <v>0</v>
      </c>
      <c r="BF550" s="251">
        <f>IF(N550="snížená",J550,0)</f>
        <v>0</v>
      </c>
      <c r="BG550" s="251">
        <f>IF(N550="zákl. přenesená",J550,0)</f>
        <v>0</v>
      </c>
      <c r="BH550" s="251">
        <f>IF(N550="sníž. přenesená",J550,0)</f>
        <v>0</v>
      </c>
      <c r="BI550" s="251">
        <f>IF(N550="nulová",J550,0)</f>
        <v>0</v>
      </c>
      <c r="BJ550" s="25" t="s">
        <v>83</v>
      </c>
      <c r="BK550" s="251">
        <f>ROUND(I550*H550,2)</f>
        <v>0</v>
      </c>
      <c r="BL550" s="25" t="s">
        <v>690</v>
      </c>
      <c r="BM550" s="25" t="s">
        <v>9946</v>
      </c>
    </row>
    <row r="551" s="12" customFormat="1">
      <c r="B551" s="255"/>
      <c r="C551" s="256"/>
      <c r="D551" s="252" t="s">
        <v>428</v>
      </c>
      <c r="E551" s="257" t="s">
        <v>21</v>
      </c>
      <c r="F551" s="258" t="s">
        <v>9901</v>
      </c>
      <c r="G551" s="256"/>
      <c r="H551" s="257" t="s">
        <v>21</v>
      </c>
      <c r="I551" s="259"/>
      <c r="J551" s="256"/>
      <c r="K551" s="256"/>
      <c r="L551" s="260"/>
      <c r="M551" s="261"/>
      <c r="N551" s="262"/>
      <c r="O551" s="262"/>
      <c r="P551" s="262"/>
      <c r="Q551" s="262"/>
      <c r="R551" s="262"/>
      <c r="S551" s="262"/>
      <c r="T551" s="263"/>
      <c r="AT551" s="264" t="s">
        <v>428</v>
      </c>
      <c r="AU551" s="264" t="s">
        <v>394</v>
      </c>
      <c r="AV551" s="12" t="s">
        <v>83</v>
      </c>
      <c r="AW551" s="12" t="s">
        <v>39</v>
      </c>
      <c r="AX551" s="12" t="s">
        <v>76</v>
      </c>
      <c r="AY551" s="264" t="s">
        <v>414</v>
      </c>
    </row>
    <row r="552" s="13" customFormat="1">
      <c r="B552" s="265"/>
      <c r="C552" s="266"/>
      <c r="D552" s="252" t="s">
        <v>428</v>
      </c>
      <c r="E552" s="267" t="s">
        <v>21</v>
      </c>
      <c r="F552" s="268" t="s">
        <v>2966</v>
      </c>
      <c r="G552" s="266"/>
      <c r="H552" s="269">
        <v>360</v>
      </c>
      <c r="I552" s="270"/>
      <c r="J552" s="266"/>
      <c r="K552" s="266"/>
      <c r="L552" s="271"/>
      <c r="M552" s="272"/>
      <c r="N552" s="273"/>
      <c r="O552" s="273"/>
      <c r="P552" s="273"/>
      <c r="Q552" s="273"/>
      <c r="R552" s="273"/>
      <c r="S552" s="273"/>
      <c r="T552" s="274"/>
      <c r="AT552" s="275" t="s">
        <v>428</v>
      </c>
      <c r="AU552" s="275" t="s">
        <v>394</v>
      </c>
      <c r="AV552" s="13" t="s">
        <v>86</v>
      </c>
      <c r="AW552" s="13" t="s">
        <v>39</v>
      </c>
      <c r="AX552" s="13" t="s">
        <v>76</v>
      </c>
      <c r="AY552" s="275" t="s">
        <v>414</v>
      </c>
    </row>
    <row r="553" s="15" customFormat="1">
      <c r="B553" s="287"/>
      <c r="C553" s="288"/>
      <c r="D553" s="252" t="s">
        <v>428</v>
      </c>
      <c r="E553" s="289" t="s">
        <v>21</v>
      </c>
      <c r="F553" s="290" t="s">
        <v>235</v>
      </c>
      <c r="G553" s="288"/>
      <c r="H553" s="291">
        <v>360</v>
      </c>
      <c r="I553" s="292"/>
      <c r="J553" s="288"/>
      <c r="K553" s="288"/>
      <c r="L553" s="293"/>
      <c r="M553" s="294"/>
      <c r="N553" s="295"/>
      <c r="O553" s="295"/>
      <c r="P553" s="295"/>
      <c r="Q553" s="295"/>
      <c r="R553" s="295"/>
      <c r="S553" s="295"/>
      <c r="T553" s="296"/>
      <c r="AT553" s="297" t="s">
        <v>428</v>
      </c>
      <c r="AU553" s="297" t="s">
        <v>394</v>
      </c>
      <c r="AV553" s="15" t="s">
        <v>422</v>
      </c>
      <c r="AW553" s="15" t="s">
        <v>39</v>
      </c>
      <c r="AX553" s="15" t="s">
        <v>83</v>
      </c>
      <c r="AY553" s="297" t="s">
        <v>414</v>
      </c>
    </row>
    <row r="554" s="1" customFormat="1" ht="16.5" customHeight="1">
      <c r="B554" s="47"/>
      <c r="C554" s="298" t="s">
        <v>1553</v>
      </c>
      <c r="D554" s="298" t="s">
        <v>841</v>
      </c>
      <c r="E554" s="299" t="s">
        <v>9947</v>
      </c>
      <c r="F554" s="300" t="s">
        <v>9845</v>
      </c>
      <c r="G554" s="301" t="s">
        <v>4084</v>
      </c>
      <c r="H554" s="302">
        <v>48</v>
      </c>
      <c r="I554" s="303"/>
      <c r="J554" s="304">
        <f>ROUND(I554*H554,2)</f>
        <v>0</v>
      </c>
      <c r="K554" s="300" t="s">
        <v>21</v>
      </c>
      <c r="L554" s="305"/>
      <c r="M554" s="306" t="s">
        <v>21</v>
      </c>
      <c r="N554" s="307" t="s">
        <v>47</v>
      </c>
      <c r="O554" s="48"/>
      <c r="P554" s="249">
        <f>O554*H554</f>
        <v>0</v>
      </c>
      <c r="Q554" s="249">
        <v>0</v>
      </c>
      <c r="R554" s="249">
        <f>Q554*H554</f>
        <v>0</v>
      </c>
      <c r="S554" s="249">
        <v>0</v>
      </c>
      <c r="T554" s="250">
        <f>S554*H554</f>
        <v>0</v>
      </c>
      <c r="AR554" s="25" t="s">
        <v>818</v>
      </c>
      <c r="AT554" s="25" t="s">
        <v>841</v>
      </c>
      <c r="AU554" s="25" t="s">
        <v>394</v>
      </c>
      <c r="AY554" s="25" t="s">
        <v>414</v>
      </c>
      <c r="BE554" s="251">
        <f>IF(N554="základní",J554,0)</f>
        <v>0</v>
      </c>
      <c r="BF554" s="251">
        <f>IF(N554="snížená",J554,0)</f>
        <v>0</v>
      </c>
      <c r="BG554" s="251">
        <f>IF(N554="zákl. přenesená",J554,0)</f>
        <v>0</v>
      </c>
      <c r="BH554" s="251">
        <f>IF(N554="sníž. přenesená",J554,0)</f>
        <v>0</v>
      </c>
      <c r="BI554" s="251">
        <f>IF(N554="nulová",J554,0)</f>
        <v>0</v>
      </c>
      <c r="BJ554" s="25" t="s">
        <v>83</v>
      </c>
      <c r="BK554" s="251">
        <f>ROUND(I554*H554,2)</f>
        <v>0</v>
      </c>
      <c r="BL554" s="25" t="s">
        <v>690</v>
      </c>
      <c r="BM554" s="25" t="s">
        <v>9948</v>
      </c>
    </row>
    <row r="555" s="12" customFormat="1">
      <c r="B555" s="255"/>
      <c r="C555" s="256"/>
      <c r="D555" s="252" t="s">
        <v>428</v>
      </c>
      <c r="E555" s="257" t="s">
        <v>21</v>
      </c>
      <c r="F555" s="258" t="s">
        <v>9901</v>
      </c>
      <c r="G555" s="256"/>
      <c r="H555" s="257" t="s">
        <v>21</v>
      </c>
      <c r="I555" s="259"/>
      <c r="J555" s="256"/>
      <c r="K555" s="256"/>
      <c r="L555" s="260"/>
      <c r="M555" s="261"/>
      <c r="N555" s="262"/>
      <c r="O555" s="262"/>
      <c r="P555" s="262"/>
      <c r="Q555" s="262"/>
      <c r="R555" s="262"/>
      <c r="S555" s="262"/>
      <c r="T555" s="263"/>
      <c r="AT555" s="264" t="s">
        <v>428</v>
      </c>
      <c r="AU555" s="264" t="s">
        <v>394</v>
      </c>
      <c r="AV555" s="12" t="s">
        <v>83</v>
      </c>
      <c r="AW555" s="12" t="s">
        <v>39</v>
      </c>
      <c r="AX555" s="12" t="s">
        <v>76</v>
      </c>
      <c r="AY555" s="264" t="s">
        <v>414</v>
      </c>
    </row>
    <row r="556" s="13" customFormat="1">
      <c r="B556" s="265"/>
      <c r="C556" s="266"/>
      <c r="D556" s="252" t="s">
        <v>428</v>
      </c>
      <c r="E556" s="267" t="s">
        <v>21</v>
      </c>
      <c r="F556" s="268" t="s">
        <v>991</v>
      </c>
      <c r="G556" s="266"/>
      <c r="H556" s="269">
        <v>48</v>
      </c>
      <c r="I556" s="270"/>
      <c r="J556" s="266"/>
      <c r="K556" s="266"/>
      <c r="L556" s="271"/>
      <c r="M556" s="272"/>
      <c r="N556" s="273"/>
      <c r="O556" s="273"/>
      <c r="P556" s="273"/>
      <c r="Q556" s="273"/>
      <c r="R556" s="273"/>
      <c r="S556" s="273"/>
      <c r="T556" s="274"/>
      <c r="AT556" s="275" t="s">
        <v>428</v>
      </c>
      <c r="AU556" s="275" t="s">
        <v>394</v>
      </c>
      <c r="AV556" s="13" t="s">
        <v>86</v>
      </c>
      <c r="AW556" s="13" t="s">
        <v>39</v>
      </c>
      <c r="AX556" s="13" t="s">
        <v>83</v>
      </c>
      <c r="AY556" s="275" t="s">
        <v>414</v>
      </c>
    </row>
    <row r="557" s="1" customFormat="1" ht="16.5" customHeight="1">
      <c r="B557" s="47"/>
      <c r="C557" s="298" t="s">
        <v>1574</v>
      </c>
      <c r="D557" s="298" t="s">
        <v>841</v>
      </c>
      <c r="E557" s="299" t="s">
        <v>9949</v>
      </c>
      <c r="F557" s="300" t="s">
        <v>9950</v>
      </c>
      <c r="G557" s="301" t="s">
        <v>4084</v>
      </c>
      <c r="H557" s="302">
        <v>78</v>
      </c>
      <c r="I557" s="303"/>
      <c r="J557" s="304">
        <f>ROUND(I557*H557,2)</f>
        <v>0</v>
      </c>
      <c r="K557" s="300" t="s">
        <v>21</v>
      </c>
      <c r="L557" s="305"/>
      <c r="M557" s="306" t="s">
        <v>21</v>
      </c>
      <c r="N557" s="307" t="s">
        <v>47</v>
      </c>
      <c r="O557" s="48"/>
      <c r="P557" s="249">
        <f>O557*H557</f>
        <v>0</v>
      </c>
      <c r="Q557" s="249">
        <v>0</v>
      </c>
      <c r="R557" s="249">
        <f>Q557*H557</f>
        <v>0</v>
      </c>
      <c r="S557" s="249">
        <v>0</v>
      </c>
      <c r="T557" s="250">
        <f>S557*H557</f>
        <v>0</v>
      </c>
      <c r="AR557" s="25" t="s">
        <v>818</v>
      </c>
      <c r="AT557" s="25" t="s">
        <v>841</v>
      </c>
      <c r="AU557" s="25" t="s">
        <v>394</v>
      </c>
      <c r="AY557" s="25" t="s">
        <v>414</v>
      </c>
      <c r="BE557" s="251">
        <f>IF(N557="základní",J557,0)</f>
        <v>0</v>
      </c>
      <c r="BF557" s="251">
        <f>IF(N557="snížená",J557,0)</f>
        <v>0</v>
      </c>
      <c r="BG557" s="251">
        <f>IF(N557="zákl. přenesená",J557,0)</f>
        <v>0</v>
      </c>
      <c r="BH557" s="251">
        <f>IF(N557="sníž. přenesená",J557,0)</f>
        <v>0</v>
      </c>
      <c r="BI557" s="251">
        <f>IF(N557="nulová",J557,0)</f>
        <v>0</v>
      </c>
      <c r="BJ557" s="25" t="s">
        <v>83</v>
      </c>
      <c r="BK557" s="251">
        <f>ROUND(I557*H557,2)</f>
        <v>0</v>
      </c>
      <c r="BL557" s="25" t="s">
        <v>690</v>
      </c>
      <c r="BM557" s="25" t="s">
        <v>9951</v>
      </c>
    </row>
    <row r="558" s="12" customFormat="1">
      <c r="B558" s="255"/>
      <c r="C558" s="256"/>
      <c r="D558" s="252" t="s">
        <v>428</v>
      </c>
      <c r="E558" s="257" t="s">
        <v>21</v>
      </c>
      <c r="F558" s="258" t="s">
        <v>9901</v>
      </c>
      <c r="G558" s="256"/>
      <c r="H558" s="257" t="s">
        <v>21</v>
      </c>
      <c r="I558" s="259"/>
      <c r="J558" s="256"/>
      <c r="K558" s="256"/>
      <c r="L558" s="260"/>
      <c r="M558" s="261"/>
      <c r="N558" s="262"/>
      <c r="O558" s="262"/>
      <c r="P558" s="262"/>
      <c r="Q558" s="262"/>
      <c r="R558" s="262"/>
      <c r="S558" s="262"/>
      <c r="T558" s="263"/>
      <c r="AT558" s="264" t="s">
        <v>428</v>
      </c>
      <c r="AU558" s="264" t="s">
        <v>394</v>
      </c>
      <c r="AV558" s="12" t="s">
        <v>83</v>
      </c>
      <c r="AW558" s="12" t="s">
        <v>39</v>
      </c>
      <c r="AX558" s="12" t="s">
        <v>76</v>
      </c>
      <c r="AY558" s="264" t="s">
        <v>414</v>
      </c>
    </row>
    <row r="559" s="13" customFormat="1">
      <c r="B559" s="265"/>
      <c r="C559" s="266"/>
      <c r="D559" s="252" t="s">
        <v>428</v>
      </c>
      <c r="E559" s="267" t="s">
        <v>21</v>
      </c>
      <c r="F559" s="268" t="s">
        <v>1204</v>
      </c>
      <c r="G559" s="266"/>
      <c r="H559" s="269">
        <v>78</v>
      </c>
      <c r="I559" s="270"/>
      <c r="J559" s="266"/>
      <c r="K559" s="266"/>
      <c r="L559" s="271"/>
      <c r="M559" s="272"/>
      <c r="N559" s="273"/>
      <c r="O559" s="273"/>
      <c r="P559" s="273"/>
      <c r="Q559" s="273"/>
      <c r="R559" s="273"/>
      <c r="S559" s="273"/>
      <c r="T559" s="274"/>
      <c r="AT559" s="275" t="s">
        <v>428</v>
      </c>
      <c r="AU559" s="275" t="s">
        <v>394</v>
      </c>
      <c r="AV559" s="13" t="s">
        <v>86</v>
      </c>
      <c r="AW559" s="13" t="s">
        <v>39</v>
      </c>
      <c r="AX559" s="13" t="s">
        <v>76</v>
      </c>
      <c r="AY559" s="275" t="s">
        <v>414</v>
      </c>
    </row>
    <row r="560" s="15" customFormat="1">
      <c r="B560" s="287"/>
      <c r="C560" s="288"/>
      <c r="D560" s="252" t="s">
        <v>428</v>
      </c>
      <c r="E560" s="289" t="s">
        <v>21</v>
      </c>
      <c r="F560" s="290" t="s">
        <v>235</v>
      </c>
      <c r="G560" s="288"/>
      <c r="H560" s="291">
        <v>78</v>
      </c>
      <c r="I560" s="292"/>
      <c r="J560" s="288"/>
      <c r="K560" s="288"/>
      <c r="L560" s="293"/>
      <c r="M560" s="294"/>
      <c r="N560" s="295"/>
      <c r="O560" s="295"/>
      <c r="P560" s="295"/>
      <c r="Q560" s="295"/>
      <c r="R560" s="295"/>
      <c r="S560" s="295"/>
      <c r="T560" s="296"/>
      <c r="AT560" s="297" t="s">
        <v>428</v>
      </c>
      <c r="AU560" s="297" t="s">
        <v>394</v>
      </c>
      <c r="AV560" s="15" t="s">
        <v>422</v>
      </c>
      <c r="AW560" s="15" t="s">
        <v>39</v>
      </c>
      <c r="AX560" s="15" t="s">
        <v>83</v>
      </c>
      <c r="AY560" s="297" t="s">
        <v>414</v>
      </c>
    </row>
    <row r="561" s="1" customFormat="1" ht="16.5" customHeight="1">
      <c r="B561" s="47"/>
      <c r="C561" s="298" t="s">
        <v>1579</v>
      </c>
      <c r="D561" s="298" t="s">
        <v>841</v>
      </c>
      <c r="E561" s="299" t="s">
        <v>9952</v>
      </c>
      <c r="F561" s="300" t="s">
        <v>9843</v>
      </c>
      <c r="G561" s="301" t="s">
        <v>4084</v>
      </c>
      <c r="H561" s="302">
        <v>290</v>
      </c>
      <c r="I561" s="303"/>
      <c r="J561" s="304">
        <f>ROUND(I561*H561,2)</f>
        <v>0</v>
      </c>
      <c r="K561" s="300" t="s">
        <v>21</v>
      </c>
      <c r="L561" s="305"/>
      <c r="M561" s="306" t="s">
        <v>21</v>
      </c>
      <c r="N561" s="307" t="s">
        <v>47</v>
      </c>
      <c r="O561" s="48"/>
      <c r="P561" s="249">
        <f>O561*H561</f>
        <v>0</v>
      </c>
      <c r="Q561" s="249">
        <v>0</v>
      </c>
      <c r="R561" s="249">
        <f>Q561*H561</f>
        <v>0</v>
      </c>
      <c r="S561" s="249">
        <v>0</v>
      </c>
      <c r="T561" s="250">
        <f>S561*H561</f>
        <v>0</v>
      </c>
      <c r="AR561" s="25" t="s">
        <v>818</v>
      </c>
      <c r="AT561" s="25" t="s">
        <v>841</v>
      </c>
      <c r="AU561" s="25" t="s">
        <v>394</v>
      </c>
      <c r="AY561" s="25" t="s">
        <v>414</v>
      </c>
      <c r="BE561" s="251">
        <f>IF(N561="základní",J561,0)</f>
        <v>0</v>
      </c>
      <c r="BF561" s="251">
        <f>IF(N561="snížená",J561,0)</f>
        <v>0</v>
      </c>
      <c r="BG561" s="251">
        <f>IF(N561="zákl. přenesená",J561,0)</f>
        <v>0</v>
      </c>
      <c r="BH561" s="251">
        <f>IF(N561="sníž. přenesená",J561,0)</f>
        <v>0</v>
      </c>
      <c r="BI561" s="251">
        <f>IF(N561="nulová",J561,0)</f>
        <v>0</v>
      </c>
      <c r="BJ561" s="25" t="s">
        <v>83</v>
      </c>
      <c r="BK561" s="251">
        <f>ROUND(I561*H561,2)</f>
        <v>0</v>
      </c>
      <c r="BL561" s="25" t="s">
        <v>690</v>
      </c>
      <c r="BM561" s="25" t="s">
        <v>9953</v>
      </c>
    </row>
    <row r="562" s="12" customFormat="1">
      <c r="B562" s="255"/>
      <c r="C562" s="256"/>
      <c r="D562" s="252" t="s">
        <v>428</v>
      </c>
      <c r="E562" s="257" t="s">
        <v>21</v>
      </c>
      <c r="F562" s="258" t="s">
        <v>9901</v>
      </c>
      <c r="G562" s="256"/>
      <c r="H562" s="257" t="s">
        <v>21</v>
      </c>
      <c r="I562" s="259"/>
      <c r="J562" s="256"/>
      <c r="K562" s="256"/>
      <c r="L562" s="260"/>
      <c r="M562" s="261"/>
      <c r="N562" s="262"/>
      <c r="O562" s="262"/>
      <c r="P562" s="262"/>
      <c r="Q562" s="262"/>
      <c r="R562" s="262"/>
      <c r="S562" s="262"/>
      <c r="T562" s="263"/>
      <c r="AT562" s="264" t="s">
        <v>428</v>
      </c>
      <c r="AU562" s="264" t="s">
        <v>394</v>
      </c>
      <c r="AV562" s="12" t="s">
        <v>83</v>
      </c>
      <c r="AW562" s="12" t="s">
        <v>39</v>
      </c>
      <c r="AX562" s="12" t="s">
        <v>76</v>
      </c>
      <c r="AY562" s="264" t="s">
        <v>414</v>
      </c>
    </row>
    <row r="563" s="13" customFormat="1">
      <c r="B563" s="265"/>
      <c r="C563" s="266"/>
      <c r="D563" s="252" t="s">
        <v>428</v>
      </c>
      <c r="E563" s="267" t="s">
        <v>21</v>
      </c>
      <c r="F563" s="268" t="s">
        <v>2616</v>
      </c>
      <c r="G563" s="266"/>
      <c r="H563" s="269">
        <v>290</v>
      </c>
      <c r="I563" s="270"/>
      <c r="J563" s="266"/>
      <c r="K563" s="266"/>
      <c r="L563" s="271"/>
      <c r="M563" s="272"/>
      <c r="N563" s="273"/>
      <c r="O563" s="273"/>
      <c r="P563" s="273"/>
      <c r="Q563" s="273"/>
      <c r="R563" s="273"/>
      <c r="S563" s="273"/>
      <c r="T563" s="274"/>
      <c r="AT563" s="275" t="s">
        <v>428</v>
      </c>
      <c r="AU563" s="275" t="s">
        <v>394</v>
      </c>
      <c r="AV563" s="13" t="s">
        <v>86</v>
      </c>
      <c r="AW563" s="13" t="s">
        <v>39</v>
      </c>
      <c r="AX563" s="13" t="s">
        <v>83</v>
      </c>
      <c r="AY563" s="275" t="s">
        <v>414</v>
      </c>
    </row>
    <row r="564" s="1" customFormat="1" ht="16.5" customHeight="1">
      <c r="B564" s="47"/>
      <c r="C564" s="298" t="s">
        <v>1587</v>
      </c>
      <c r="D564" s="298" t="s">
        <v>841</v>
      </c>
      <c r="E564" s="299" t="s">
        <v>9954</v>
      </c>
      <c r="F564" s="300" t="s">
        <v>9955</v>
      </c>
      <c r="G564" s="301" t="s">
        <v>4084</v>
      </c>
      <c r="H564" s="302">
        <v>54</v>
      </c>
      <c r="I564" s="303"/>
      <c r="J564" s="304">
        <f>ROUND(I564*H564,2)</f>
        <v>0</v>
      </c>
      <c r="K564" s="300" t="s">
        <v>21</v>
      </c>
      <c r="L564" s="305"/>
      <c r="M564" s="306" t="s">
        <v>21</v>
      </c>
      <c r="N564" s="307" t="s">
        <v>47</v>
      </c>
      <c r="O564" s="48"/>
      <c r="P564" s="249">
        <f>O564*H564</f>
        <v>0</v>
      </c>
      <c r="Q564" s="249">
        <v>0</v>
      </c>
      <c r="R564" s="249">
        <f>Q564*H564</f>
        <v>0</v>
      </c>
      <c r="S564" s="249">
        <v>0</v>
      </c>
      <c r="T564" s="250">
        <f>S564*H564</f>
        <v>0</v>
      </c>
      <c r="AR564" s="25" t="s">
        <v>818</v>
      </c>
      <c r="AT564" s="25" t="s">
        <v>841</v>
      </c>
      <c r="AU564" s="25" t="s">
        <v>394</v>
      </c>
      <c r="AY564" s="25" t="s">
        <v>414</v>
      </c>
      <c r="BE564" s="251">
        <f>IF(N564="základní",J564,0)</f>
        <v>0</v>
      </c>
      <c r="BF564" s="251">
        <f>IF(N564="snížená",J564,0)</f>
        <v>0</v>
      </c>
      <c r="BG564" s="251">
        <f>IF(N564="zákl. přenesená",J564,0)</f>
        <v>0</v>
      </c>
      <c r="BH564" s="251">
        <f>IF(N564="sníž. přenesená",J564,0)</f>
        <v>0</v>
      </c>
      <c r="BI564" s="251">
        <f>IF(N564="nulová",J564,0)</f>
        <v>0</v>
      </c>
      <c r="BJ564" s="25" t="s">
        <v>83</v>
      </c>
      <c r="BK564" s="251">
        <f>ROUND(I564*H564,2)</f>
        <v>0</v>
      </c>
      <c r="BL564" s="25" t="s">
        <v>690</v>
      </c>
      <c r="BM564" s="25" t="s">
        <v>9956</v>
      </c>
    </row>
    <row r="565" s="12" customFormat="1">
      <c r="B565" s="255"/>
      <c r="C565" s="256"/>
      <c r="D565" s="252" t="s">
        <v>428</v>
      </c>
      <c r="E565" s="257" t="s">
        <v>21</v>
      </c>
      <c r="F565" s="258" t="s">
        <v>9901</v>
      </c>
      <c r="G565" s="256"/>
      <c r="H565" s="257" t="s">
        <v>21</v>
      </c>
      <c r="I565" s="259"/>
      <c r="J565" s="256"/>
      <c r="K565" s="256"/>
      <c r="L565" s="260"/>
      <c r="M565" s="261"/>
      <c r="N565" s="262"/>
      <c r="O565" s="262"/>
      <c r="P565" s="262"/>
      <c r="Q565" s="262"/>
      <c r="R565" s="262"/>
      <c r="S565" s="262"/>
      <c r="T565" s="263"/>
      <c r="AT565" s="264" t="s">
        <v>428</v>
      </c>
      <c r="AU565" s="264" t="s">
        <v>394</v>
      </c>
      <c r="AV565" s="12" t="s">
        <v>83</v>
      </c>
      <c r="AW565" s="12" t="s">
        <v>39</v>
      </c>
      <c r="AX565" s="12" t="s">
        <v>76</v>
      </c>
      <c r="AY565" s="264" t="s">
        <v>414</v>
      </c>
    </row>
    <row r="566" s="13" customFormat="1">
      <c r="B566" s="265"/>
      <c r="C566" s="266"/>
      <c r="D566" s="252" t="s">
        <v>428</v>
      </c>
      <c r="E566" s="267" t="s">
        <v>21</v>
      </c>
      <c r="F566" s="268" t="s">
        <v>1028</v>
      </c>
      <c r="G566" s="266"/>
      <c r="H566" s="269">
        <v>54</v>
      </c>
      <c r="I566" s="270"/>
      <c r="J566" s="266"/>
      <c r="K566" s="266"/>
      <c r="L566" s="271"/>
      <c r="M566" s="272"/>
      <c r="N566" s="273"/>
      <c r="O566" s="273"/>
      <c r="P566" s="273"/>
      <c r="Q566" s="273"/>
      <c r="R566" s="273"/>
      <c r="S566" s="273"/>
      <c r="T566" s="274"/>
      <c r="AT566" s="275" t="s">
        <v>428</v>
      </c>
      <c r="AU566" s="275" t="s">
        <v>394</v>
      </c>
      <c r="AV566" s="13" t="s">
        <v>86</v>
      </c>
      <c r="AW566" s="13" t="s">
        <v>39</v>
      </c>
      <c r="AX566" s="13" t="s">
        <v>76</v>
      </c>
      <c r="AY566" s="275" t="s">
        <v>414</v>
      </c>
    </row>
    <row r="567" s="15" customFormat="1">
      <c r="B567" s="287"/>
      <c r="C567" s="288"/>
      <c r="D567" s="252" t="s">
        <v>428</v>
      </c>
      <c r="E567" s="289" t="s">
        <v>21</v>
      </c>
      <c r="F567" s="290" t="s">
        <v>235</v>
      </c>
      <c r="G567" s="288"/>
      <c r="H567" s="291">
        <v>54</v>
      </c>
      <c r="I567" s="292"/>
      <c r="J567" s="288"/>
      <c r="K567" s="288"/>
      <c r="L567" s="293"/>
      <c r="M567" s="294"/>
      <c r="N567" s="295"/>
      <c r="O567" s="295"/>
      <c r="P567" s="295"/>
      <c r="Q567" s="295"/>
      <c r="R567" s="295"/>
      <c r="S567" s="295"/>
      <c r="T567" s="296"/>
      <c r="AT567" s="297" t="s">
        <v>428</v>
      </c>
      <c r="AU567" s="297" t="s">
        <v>394</v>
      </c>
      <c r="AV567" s="15" t="s">
        <v>422</v>
      </c>
      <c r="AW567" s="15" t="s">
        <v>39</v>
      </c>
      <c r="AX567" s="15" t="s">
        <v>83</v>
      </c>
      <c r="AY567" s="297" t="s">
        <v>414</v>
      </c>
    </row>
    <row r="568" s="1" customFormat="1" ht="16.5" customHeight="1">
      <c r="B568" s="47"/>
      <c r="C568" s="298" t="s">
        <v>1598</v>
      </c>
      <c r="D568" s="298" t="s">
        <v>841</v>
      </c>
      <c r="E568" s="299" t="s">
        <v>9957</v>
      </c>
      <c r="F568" s="300" t="s">
        <v>7253</v>
      </c>
      <c r="G568" s="301" t="s">
        <v>4084</v>
      </c>
      <c r="H568" s="302">
        <v>316</v>
      </c>
      <c r="I568" s="303"/>
      <c r="J568" s="304">
        <f>ROUND(I568*H568,2)</f>
        <v>0</v>
      </c>
      <c r="K568" s="300" t="s">
        <v>21</v>
      </c>
      <c r="L568" s="305"/>
      <c r="M568" s="306" t="s">
        <v>21</v>
      </c>
      <c r="N568" s="307" t="s">
        <v>47</v>
      </c>
      <c r="O568" s="48"/>
      <c r="P568" s="249">
        <f>O568*H568</f>
        <v>0</v>
      </c>
      <c r="Q568" s="249">
        <v>0</v>
      </c>
      <c r="R568" s="249">
        <f>Q568*H568</f>
        <v>0</v>
      </c>
      <c r="S568" s="249">
        <v>0</v>
      </c>
      <c r="T568" s="250">
        <f>S568*H568</f>
        <v>0</v>
      </c>
      <c r="AR568" s="25" t="s">
        <v>818</v>
      </c>
      <c r="AT568" s="25" t="s">
        <v>841</v>
      </c>
      <c r="AU568" s="25" t="s">
        <v>394</v>
      </c>
      <c r="AY568" s="25" t="s">
        <v>414</v>
      </c>
      <c r="BE568" s="251">
        <f>IF(N568="základní",J568,0)</f>
        <v>0</v>
      </c>
      <c r="BF568" s="251">
        <f>IF(N568="snížená",J568,0)</f>
        <v>0</v>
      </c>
      <c r="BG568" s="251">
        <f>IF(N568="zákl. přenesená",J568,0)</f>
        <v>0</v>
      </c>
      <c r="BH568" s="251">
        <f>IF(N568="sníž. přenesená",J568,0)</f>
        <v>0</v>
      </c>
      <c r="BI568" s="251">
        <f>IF(N568="nulová",J568,0)</f>
        <v>0</v>
      </c>
      <c r="BJ568" s="25" t="s">
        <v>83</v>
      </c>
      <c r="BK568" s="251">
        <f>ROUND(I568*H568,2)</f>
        <v>0</v>
      </c>
      <c r="BL568" s="25" t="s">
        <v>690</v>
      </c>
      <c r="BM568" s="25" t="s">
        <v>9958</v>
      </c>
    </row>
    <row r="569" s="12" customFormat="1">
      <c r="B569" s="255"/>
      <c r="C569" s="256"/>
      <c r="D569" s="252" t="s">
        <v>428</v>
      </c>
      <c r="E569" s="257" t="s">
        <v>21</v>
      </c>
      <c r="F569" s="258" t="s">
        <v>9901</v>
      </c>
      <c r="G569" s="256"/>
      <c r="H569" s="257" t="s">
        <v>21</v>
      </c>
      <c r="I569" s="259"/>
      <c r="J569" s="256"/>
      <c r="K569" s="256"/>
      <c r="L569" s="260"/>
      <c r="M569" s="261"/>
      <c r="N569" s="262"/>
      <c r="O569" s="262"/>
      <c r="P569" s="262"/>
      <c r="Q569" s="262"/>
      <c r="R569" s="262"/>
      <c r="S569" s="262"/>
      <c r="T569" s="263"/>
      <c r="AT569" s="264" t="s">
        <v>428</v>
      </c>
      <c r="AU569" s="264" t="s">
        <v>394</v>
      </c>
      <c r="AV569" s="12" t="s">
        <v>83</v>
      </c>
      <c r="AW569" s="12" t="s">
        <v>39</v>
      </c>
      <c r="AX569" s="12" t="s">
        <v>76</v>
      </c>
      <c r="AY569" s="264" t="s">
        <v>414</v>
      </c>
    </row>
    <row r="570" s="13" customFormat="1">
      <c r="B570" s="265"/>
      <c r="C570" s="266"/>
      <c r="D570" s="252" t="s">
        <v>428</v>
      </c>
      <c r="E570" s="267" t="s">
        <v>21</v>
      </c>
      <c r="F570" s="268" t="s">
        <v>2746</v>
      </c>
      <c r="G570" s="266"/>
      <c r="H570" s="269">
        <v>316</v>
      </c>
      <c r="I570" s="270"/>
      <c r="J570" s="266"/>
      <c r="K570" s="266"/>
      <c r="L570" s="271"/>
      <c r="M570" s="272"/>
      <c r="N570" s="273"/>
      <c r="O570" s="273"/>
      <c r="P570" s="273"/>
      <c r="Q570" s="273"/>
      <c r="R570" s="273"/>
      <c r="S570" s="273"/>
      <c r="T570" s="274"/>
      <c r="AT570" s="275" t="s">
        <v>428</v>
      </c>
      <c r="AU570" s="275" t="s">
        <v>394</v>
      </c>
      <c r="AV570" s="13" t="s">
        <v>86</v>
      </c>
      <c r="AW570" s="13" t="s">
        <v>39</v>
      </c>
      <c r="AX570" s="13" t="s">
        <v>83</v>
      </c>
      <c r="AY570" s="275" t="s">
        <v>414</v>
      </c>
    </row>
    <row r="571" s="1" customFormat="1" ht="16.5" customHeight="1">
      <c r="B571" s="47"/>
      <c r="C571" s="298" t="s">
        <v>1605</v>
      </c>
      <c r="D571" s="298" t="s">
        <v>841</v>
      </c>
      <c r="E571" s="299" t="s">
        <v>9959</v>
      </c>
      <c r="F571" s="300" t="s">
        <v>9960</v>
      </c>
      <c r="G571" s="301" t="s">
        <v>4084</v>
      </c>
      <c r="H571" s="302">
        <v>158</v>
      </c>
      <c r="I571" s="303"/>
      <c r="J571" s="304">
        <f>ROUND(I571*H571,2)</f>
        <v>0</v>
      </c>
      <c r="K571" s="300" t="s">
        <v>21</v>
      </c>
      <c r="L571" s="305"/>
      <c r="M571" s="306" t="s">
        <v>21</v>
      </c>
      <c r="N571" s="307" t="s">
        <v>47</v>
      </c>
      <c r="O571" s="48"/>
      <c r="P571" s="249">
        <f>O571*H571</f>
        <v>0</v>
      </c>
      <c r="Q571" s="249">
        <v>0</v>
      </c>
      <c r="R571" s="249">
        <f>Q571*H571</f>
        <v>0</v>
      </c>
      <c r="S571" s="249">
        <v>0</v>
      </c>
      <c r="T571" s="250">
        <f>S571*H571</f>
        <v>0</v>
      </c>
      <c r="AR571" s="25" t="s">
        <v>818</v>
      </c>
      <c r="AT571" s="25" t="s">
        <v>841</v>
      </c>
      <c r="AU571" s="25" t="s">
        <v>394</v>
      </c>
      <c r="AY571" s="25" t="s">
        <v>414</v>
      </c>
      <c r="BE571" s="251">
        <f>IF(N571="základní",J571,0)</f>
        <v>0</v>
      </c>
      <c r="BF571" s="251">
        <f>IF(N571="snížená",J571,0)</f>
        <v>0</v>
      </c>
      <c r="BG571" s="251">
        <f>IF(N571="zákl. přenesená",J571,0)</f>
        <v>0</v>
      </c>
      <c r="BH571" s="251">
        <f>IF(N571="sníž. přenesená",J571,0)</f>
        <v>0</v>
      </c>
      <c r="BI571" s="251">
        <f>IF(N571="nulová",J571,0)</f>
        <v>0</v>
      </c>
      <c r="BJ571" s="25" t="s">
        <v>83</v>
      </c>
      <c r="BK571" s="251">
        <f>ROUND(I571*H571,2)</f>
        <v>0</v>
      </c>
      <c r="BL571" s="25" t="s">
        <v>690</v>
      </c>
      <c r="BM571" s="25" t="s">
        <v>9961</v>
      </c>
    </row>
    <row r="572" s="12" customFormat="1">
      <c r="B572" s="255"/>
      <c r="C572" s="256"/>
      <c r="D572" s="252" t="s">
        <v>428</v>
      </c>
      <c r="E572" s="257" t="s">
        <v>21</v>
      </c>
      <c r="F572" s="258" t="s">
        <v>9901</v>
      </c>
      <c r="G572" s="256"/>
      <c r="H572" s="257" t="s">
        <v>21</v>
      </c>
      <c r="I572" s="259"/>
      <c r="J572" s="256"/>
      <c r="K572" s="256"/>
      <c r="L572" s="260"/>
      <c r="M572" s="261"/>
      <c r="N572" s="262"/>
      <c r="O572" s="262"/>
      <c r="P572" s="262"/>
      <c r="Q572" s="262"/>
      <c r="R572" s="262"/>
      <c r="S572" s="262"/>
      <c r="T572" s="263"/>
      <c r="AT572" s="264" t="s">
        <v>428</v>
      </c>
      <c r="AU572" s="264" t="s">
        <v>394</v>
      </c>
      <c r="AV572" s="12" t="s">
        <v>83</v>
      </c>
      <c r="AW572" s="12" t="s">
        <v>39</v>
      </c>
      <c r="AX572" s="12" t="s">
        <v>76</v>
      </c>
      <c r="AY572" s="264" t="s">
        <v>414</v>
      </c>
    </row>
    <row r="573" s="13" customFormat="1">
      <c r="B573" s="265"/>
      <c r="C573" s="266"/>
      <c r="D573" s="252" t="s">
        <v>428</v>
      </c>
      <c r="E573" s="267" t="s">
        <v>21</v>
      </c>
      <c r="F573" s="268" t="s">
        <v>1767</v>
      </c>
      <c r="G573" s="266"/>
      <c r="H573" s="269">
        <v>158</v>
      </c>
      <c r="I573" s="270"/>
      <c r="J573" s="266"/>
      <c r="K573" s="266"/>
      <c r="L573" s="271"/>
      <c r="M573" s="272"/>
      <c r="N573" s="273"/>
      <c r="O573" s="273"/>
      <c r="P573" s="273"/>
      <c r="Q573" s="273"/>
      <c r="R573" s="273"/>
      <c r="S573" s="273"/>
      <c r="T573" s="274"/>
      <c r="AT573" s="275" t="s">
        <v>428</v>
      </c>
      <c r="AU573" s="275" t="s">
        <v>394</v>
      </c>
      <c r="AV573" s="13" t="s">
        <v>86</v>
      </c>
      <c r="AW573" s="13" t="s">
        <v>39</v>
      </c>
      <c r="AX573" s="13" t="s">
        <v>76</v>
      </c>
      <c r="AY573" s="275" t="s">
        <v>414</v>
      </c>
    </row>
    <row r="574" s="15" customFormat="1">
      <c r="B574" s="287"/>
      <c r="C574" s="288"/>
      <c r="D574" s="252" t="s">
        <v>428</v>
      </c>
      <c r="E574" s="289" t="s">
        <v>21</v>
      </c>
      <c r="F574" s="290" t="s">
        <v>235</v>
      </c>
      <c r="G574" s="288"/>
      <c r="H574" s="291">
        <v>158</v>
      </c>
      <c r="I574" s="292"/>
      <c r="J574" s="288"/>
      <c r="K574" s="288"/>
      <c r="L574" s="293"/>
      <c r="M574" s="294"/>
      <c r="N574" s="295"/>
      <c r="O574" s="295"/>
      <c r="P574" s="295"/>
      <c r="Q574" s="295"/>
      <c r="R574" s="295"/>
      <c r="S574" s="295"/>
      <c r="T574" s="296"/>
      <c r="AT574" s="297" t="s">
        <v>428</v>
      </c>
      <c r="AU574" s="297" t="s">
        <v>394</v>
      </c>
      <c r="AV574" s="15" t="s">
        <v>422</v>
      </c>
      <c r="AW574" s="15" t="s">
        <v>39</v>
      </c>
      <c r="AX574" s="15" t="s">
        <v>83</v>
      </c>
      <c r="AY574" s="297" t="s">
        <v>414</v>
      </c>
    </row>
    <row r="575" s="1" customFormat="1" ht="16.5" customHeight="1">
      <c r="B575" s="47"/>
      <c r="C575" s="298" t="s">
        <v>1610</v>
      </c>
      <c r="D575" s="298" t="s">
        <v>841</v>
      </c>
      <c r="E575" s="299" t="s">
        <v>9962</v>
      </c>
      <c r="F575" s="300" t="s">
        <v>9864</v>
      </c>
      <c r="G575" s="301" t="s">
        <v>145</v>
      </c>
      <c r="H575" s="302">
        <v>304</v>
      </c>
      <c r="I575" s="303"/>
      <c r="J575" s="304">
        <f>ROUND(I575*H575,2)</f>
        <v>0</v>
      </c>
      <c r="K575" s="300" t="s">
        <v>21</v>
      </c>
      <c r="L575" s="305"/>
      <c r="M575" s="306" t="s">
        <v>21</v>
      </c>
      <c r="N575" s="307" t="s">
        <v>47</v>
      </c>
      <c r="O575" s="48"/>
      <c r="P575" s="249">
        <f>O575*H575</f>
        <v>0</v>
      </c>
      <c r="Q575" s="249">
        <v>0</v>
      </c>
      <c r="R575" s="249">
        <f>Q575*H575</f>
        <v>0</v>
      </c>
      <c r="S575" s="249">
        <v>0</v>
      </c>
      <c r="T575" s="250">
        <f>S575*H575</f>
        <v>0</v>
      </c>
      <c r="AR575" s="25" t="s">
        <v>818</v>
      </c>
      <c r="AT575" s="25" t="s">
        <v>841</v>
      </c>
      <c r="AU575" s="25" t="s">
        <v>394</v>
      </c>
      <c r="AY575" s="25" t="s">
        <v>414</v>
      </c>
      <c r="BE575" s="251">
        <f>IF(N575="základní",J575,0)</f>
        <v>0</v>
      </c>
      <c r="BF575" s="251">
        <f>IF(N575="snížená",J575,0)</f>
        <v>0</v>
      </c>
      <c r="BG575" s="251">
        <f>IF(N575="zákl. přenesená",J575,0)</f>
        <v>0</v>
      </c>
      <c r="BH575" s="251">
        <f>IF(N575="sníž. přenesená",J575,0)</f>
        <v>0</v>
      </c>
      <c r="BI575" s="251">
        <f>IF(N575="nulová",J575,0)</f>
        <v>0</v>
      </c>
      <c r="BJ575" s="25" t="s">
        <v>83</v>
      </c>
      <c r="BK575" s="251">
        <f>ROUND(I575*H575,2)</f>
        <v>0</v>
      </c>
      <c r="BL575" s="25" t="s">
        <v>690</v>
      </c>
      <c r="BM575" s="25" t="s">
        <v>9963</v>
      </c>
    </row>
    <row r="576" s="12" customFormat="1">
      <c r="B576" s="255"/>
      <c r="C576" s="256"/>
      <c r="D576" s="252" t="s">
        <v>428</v>
      </c>
      <c r="E576" s="257" t="s">
        <v>21</v>
      </c>
      <c r="F576" s="258" t="s">
        <v>9901</v>
      </c>
      <c r="G576" s="256"/>
      <c r="H576" s="257" t="s">
        <v>21</v>
      </c>
      <c r="I576" s="259"/>
      <c r="J576" s="256"/>
      <c r="K576" s="256"/>
      <c r="L576" s="260"/>
      <c r="M576" s="261"/>
      <c r="N576" s="262"/>
      <c r="O576" s="262"/>
      <c r="P576" s="262"/>
      <c r="Q576" s="262"/>
      <c r="R576" s="262"/>
      <c r="S576" s="262"/>
      <c r="T576" s="263"/>
      <c r="AT576" s="264" t="s">
        <v>428</v>
      </c>
      <c r="AU576" s="264" t="s">
        <v>394</v>
      </c>
      <c r="AV576" s="12" t="s">
        <v>83</v>
      </c>
      <c r="AW576" s="12" t="s">
        <v>39</v>
      </c>
      <c r="AX576" s="12" t="s">
        <v>76</v>
      </c>
      <c r="AY576" s="264" t="s">
        <v>414</v>
      </c>
    </row>
    <row r="577" s="13" customFormat="1">
      <c r="B577" s="265"/>
      <c r="C577" s="266"/>
      <c r="D577" s="252" t="s">
        <v>428</v>
      </c>
      <c r="E577" s="267" t="s">
        <v>21</v>
      </c>
      <c r="F577" s="268" t="s">
        <v>9964</v>
      </c>
      <c r="G577" s="266"/>
      <c r="H577" s="269">
        <v>304</v>
      </c>
      <c r="I577" s="270"/>
      <c r="J577" s="266"/>
      <c r="K577" s="266"/>
      <c r="L577" s="271"/>
      <c r="M577" s="272"/>
      <c r="N577" s="273"/>
      <c r="O577" s="273"/>
      <c r="P577" s="273"/>
      <c r="Q577" s="273"/>
      <c r="R577" s="273"/>
      <c r="S577" s="273"/>
      <c r="T577" s="274"/>
      <c r="AT577" s="275" t="s">
        <v>428</v>
      </c>
      <c r="AU577" s="275" t="s">
        <v>394</v>
      </c>
      <c r="AV577" s="13" t="s">
        <v>86</v>
      </c>
      <c r="AW577" s="13" t="s">
        <v>39</v>
      </c>
      <c r="AX577" s="13" t="s">
        <v>83</v>
      </c>
      <c r="AY577" s="275" t="s">
        <v>414</v>
      </c>
    </row>
    <row r="578" s="1" customFormat="1" ht="16.5" customHeight="1">
      <c r="B578" s="47"/>
      <c r="C578" s="298" t="s">
        <v>1614</v>
      </c>
      <c r="D578" s="298" t="s">
        <v>841</v>
      </c>
      <c r="E578" s="299" t="s">
        <v>9965</v>
      </c>
      <c r="F578" s="300" t="s">
        <v>9966</v>
      </c>
      <c r="G578" s="301" t="s">
        <v>145</v>
      </c>
      <c r="H578" s="302">
        <v>426</v>
      </c>
      <c r="I578" s="303"/>
      <c r="J578" s="304">
        <f>ROUND(I578*H578,2)</f>
        <v>0</v>
      </c>
      <c r="K578" s="300" t="s">
        <v>21</v>
      </c>
      <c r="L578" s="305"/>
      <c r="M578" s="306" t="s">
        <v>21</v>
      </c>
      <c r="N578" s="307" t="s">
        <v>47</v>
      </c>
      <c r="O578" s="48"/>
      <c r="P578" s="249">
        <f>O578*H578</f>
        <v>0</v>
      </c>
      <c r="Q578" s="249">
        <v>0</v>
      </c>
      <c r="R578" s="249">
        <f>Q578*H578</f>
        <v>0</v>
      </c>
      <c r="S578" s="249">
        <v>0</v>
      </c>
      <c r="T578" s="250">
        <f>S578*H578</f>
        <v>0</v>
      </c>
      <c r="AR578" s="25" t="s">
        <v>818</v>
      </c>
      <c r="AT578" s="25" t="s">
        <v>841</v>
      </c>
      <c r="AU578" s="25" t="s">
        <v>394</v>
      </c>
      <c r="AY578" s="25" t="s">
        <v>414</v>
      </c>
      <c r="BE578" s="251">
        <f>IF(N578="základní",J578,0)</f>
        <v>0</v>
      </c>
      <c r="BF578" s="251">
        <f>IF(N578="snížená",J578,0)</f>
        <v>0</v>
      </c>
      <c r="BG578" s="251">
        <f>IF(N578="zákl. přenesená",J578,0)</f>
        <v>0</v>
      </c>
      <c r="BH578" s="251">
        <f>IF(N578="sníž. přenesená",J578,0)</f>
        <v>0</v>
      </c>
      <c r="BI578" s="251">
        <f>IF(N578="nulová",J578,0)</f>
        <v>0</v>
      </c>
      <c r="BJ578" s="25" t="s">
        <v>83</v>
      </c>
      <c r="BK578" s="251">
        <f>ROUND(I578*H578,2)</f>
        <v>0</v>
      </c>
      <c r="BL578" s="25" t="s">
        <v>690</v>
      </c>
      <c r="BM578" s="25" t="s">
        <v>9967</v>
      </c>
    </row>
    <row r="579" s="12" customFormat="1">
      <c r="B579" s="255"/>
      <c r="C579" s="256"/>
      <c r="D579" s="252" t="s">
        <v>428</v>
      </c>
      <c r="E579" s="257" t="s">
        <v>21</v>
      </c>
      <c r="F579" s="258" t="s">
        <v>9901</v>
      </c>
      <c r="G579" s="256"/>
      <c r="H579" s="257" t="s">
        <v>21</v>
      </c>
      <c r="I579" s="259"/>
      <c r="J579" s="256"/>
      <c r="K579" s="256"/>
      <c r="L579" s="260"/>
      <c r="M579" s="261"/>
      <c r="N579" s="262"/>
      <c r="O579" s="262"/>
      <c r="P579" s="262"/>
      <c r="Q579" s="262"/>
      <c r="R579" s="262"/>
      <c r="S579" s="262"/>
      <c r="T579" s="263"/>
      <c r="AT579" s="264" t="s">
        <v>428</v>
      </c>
      <c r="AU579" s="264" t="s">
        <v>394</v>
      </c>
      <c r="AV579" s="12" t="s">
        <v>83</v>
      </c>
      <c r="AW579" s="12" t="s">
        <v>39</v>
      </c>
      <c r="AX579" s="12" t="s">
        <v>76</v>
      </c>
      <c r="AY579" s="264" t="s">
        <v>414</v>
      </c>
    </row>
    <row r="580" s="13" customFormat="1">
      <c r="B580" s="265"/>
      <c r="C580" s="266"/>
      <c r="D580" s="252" t="s">
        <v>428</v>
      </c>
      <c r="E580" s="267" t="s">
        <v>21</v>
      </c>
      <c r="F580" s="268" t="s">
        <v>3329</v>
      </c>
      <c r="G580" s="266"/>
      <c r="H580" s="269">
        <v>426</v>
      </c>
      <c r="I580" s="270"/>
      <c r="J580" s="266"/>
      <c r="K580" s="266"/>
      <c r="L580" s="271"/>
      <c r="M580" s="272"/>
      <c r="N580" s="273"/>
      <c r="O580" s="273"/>
      <c r="P580" s="273"/>
      <c r="Q580" s="273"/>
      <c r="R580" s="273"/>
      <c r="S580" s="273"/>
      <c r="T580" s="274"/>
      <c r="AT580" s="275" t="s">
        <v>428</v>
      </c>
      <c r="AU580" s="275" t="s">
        <v>394</v>
      </c>
      <c r="AV580" s="13" t="s">
        <v>86</v>
      </c>
      <c r="AW580" s="13" t="s">
        <v>39</v>
      </c>
      <c r="AX580" s="13" t="s">
        <v>76</v>
      </c>
      <c r="AY580" s="275" t="s">
        <v>414</v>
      </c>
    </row>
    <row r="581" s="15" customFormat="1">
      <c r="B581" s="287"/>
      <c r="C581" s="288"/>
      <c r="D581" s="252" t="s">
        <v>428</v>
      </c>
      <c r="E581" s="289" t="s">
        <v>21</v>
      </c>
      <c r="F581" s="290" t="s">
        <v>235</v>
      </c>
      <c r="G581" s="288"/>
      <c r="H581" s="291">
        <v>426</v>
      </c>
      <c r="I581" s="292"/>
      <c r="J581" s="288"/>
      <c r="K581" s="288"/>
      <c r="L581" s="293"/>
      <c r="M581" s="294"/>
      <c r="N581" s="295"/>
      <c r="O581" s="295"/>
      <c r="P581" s="295"/>
      <c r="Q581" s="295"/>
      <c r="R581" s="295"/>
      <c r="S581" s="295"/>
      <c r="T581" s="296"/>
      <c r="AT581" s="297" t="s">
        <v>428</v>
      </c>
      <c r="AU581" s="297" t="s">
        <v>394</v>
      </c>
      <c r="AV581" s="15" t="s">
        <v>422</v>
      </c>
      <c r="AW581" s="15" t="s">
        <v>39</v>
      </c>
      <c r="AX581" s="15" t="s">
        <v>83</v>
      </c>
      <c r="AY581" s="297" t="s">
        <v>414</v>
      </c>
    </row>
    <row r="582" s="1" customFormat="1" ht="16.5" customHeight="1">
      <c r="B582" s="47"/>
      <c r="C582" s="298" t="s">
        <v>1618</v>
      </c>
      <c r="D582" s="298" t="s">
        <v>841</v>
      </c>
      <c r="E582" s="299" t="s">
        <v>9968</v>
      </c>
      <c r="F582" s="300" t="s">
        <v>9969</v>
      </c>
      <c r="G582" s="301" t="s">
        <v>145</v>
      </c>
      <c r="H582" s="302">
        <v>1860</v>
      </c>
      <c r="I582" s="303"/>
      <c r="J582" s="304">
        <f>ROUND(I582*H582,2)</f>
        <v>0</v>
      </c>
      <c r="K582" s="300" t="s">
        <v>21</v>
      </c>
      <c r="L582" s="305"/>
      <c r="M582" s="306" t="s">
        <v>21</v>
      </c>
      <c r="N582" s="307" t="s">
        <v>47</v>
      </c>
      <c r="O582" s="48"/>
      <c r="P582" s="249">
        <f>O582*H582</f>
        <v>0</v>
      </c>
      <c r="Q582" s="249">
        <v>0</v>
      </c>
      <c r="R582" s="249">
        <f>Q582*H582</f>
        <v>0</v>
      </c>
      <c r="S582" s="249">
        <v>0</v>
      </c>
      <c r="T582" s="250">
        <f>S582*H582</f>
        <v>0</v>
      </c>
      <c r="AR582" s="25" t="s">
        <v>818</v>
      </c>
      <c r="AT582" s="25" t="s">
        <v>841</v>
      </c>
      <c r="AU582" s="25" t="s">
        <v>394</v>
      </c>
      <c r="AY582" s="25" t="s">
        <v>414</v>
      </c>
      <c r="BE582" s="251">
        <f>IF(N582="základní",J582,0)</f>
        <v>0</v>
      </c>
      <c r="BF582" s="251">
        <f>IF(N582="snížená",J582,0)</f>
        <v>0</v>
      </c>
      <c r="BG582" s="251">
        <f>IF(N582="zákl. přenesená",J582,0)</f>
        <v>0</v>
      </c>
      <c r="BH582" s="251">
        <f>IF(N582="sníž. přenesená",J582,0)</f>
        <v>0</v>
      </c>
      <c r="BI582" s="251">
        <f>IF(N582="nulová",J582,0)</f>
        <v>0</v>
      </c>
      <c r="BJ582" s="25" t="s">
        <v>83</v>
      </c>
      <c r="BK582" s="251">
        <f>ROUND(I582*H582,2)</f>
        <v>0</v>
      </c>
      <c r="BL582" s="25" t="s">
        <v>690</v>
      </c>
      <c r="BM582" s="25" t="s">
        <v>9970</v>
      </c>
    </row>
    <row r="583" s="12" customFormat="1">
      <c r="B583" s="255"/>
      <c r="C583" s="256"/>
      <c r="D583" s="252" t="s">
        <v>428</v>
      </c>
      <c r="E583" s="257" t="s">
        <v>21</v>
      </c>
      <c r="F583" s="258" t="s">
        <v>9901</v>
      </c>
      <c r="G583" s="256"/>
      <c r="H583" s="257" t="s">
        <v>21</v>
      </c>
      <c r="I583" s="259"/>
      <c r="J583" s="256"/>
      <c r="K583" s="256"/>
      <c r="L583" s="260"/>
      <c r="M583" s="261"/>
      <c r="N583" s="262"/>
      <c r="O583" s="262"/>
      <c r="P583" s="262"/>
      <c r="Q583" s="262"/>
      <c r="R583" s="262"/>
      <c r="S583" s="262"/>
      <c r="T583" s="263"/>
      <c r="AT583" s="264" t="s">
        <v>428</v>
      </c>
      <c r="AU583" s="264" t="s">
        <v>394</v>
      </c>
      <c r="AV583" s="12" t="s">
        <v>83</v>
      </c>
      <c r="AW583" s="12" t="s">
        <v>39</v>
      </c>
      <c r="AX583" s="12" t="s">
        <v>76</v>
      </c>
      <c r="AY583" s="264" t="s">
        <v>414</v>
      </c>
    </row>
    <row r="584" s="13" customFormat="1">
      <c r="B584" s="265"/>
      <c r="C584" s="266"/>
      <c r="D584" s="252" t="s">
        <v>428</v>
      </c>
      <c r="E584" s="267" t="s">
        <v>21</v>
      </c>
      <c r="F584" s="268" t="s">
        <v>9971</v>
      </c>
      <c r="G584" s="266"/>
      <c r="H584" s="269">
        <v>1860</v>
      </c>
      <c r="I584" s="270"/>
      <c r="J584" s="266"/>
      <c r="K584" s="266"/>
      <c r="L584" s="271"/>
      <c r="M584" s="272"/>
      <c r="N584" s="273"/>
      <c r="O584" s="273"/>
      <c r="P584" s="273"/>
      <c r="Q584" s="273"/>
      <c r="R584" s="273"/>
      <c r="S584" s="273"/>
      <c r="T584" s="274"/>
      <c r="AT584" s="275" t="s">
        <v>428</v>
      </c>
      <c r="AU584" s="275" t="s">
        <v>394</v>
      </c>
      <c r="AV584" s="13" t="s">
        <v>86</v>
      </c>
      <c r="AW584" s="13" t="s">
        <v>39</v>
      </c>
      <c r="AX584" s="13" t="s">
        <v>83</v>
      </c>
      <c r="AY584" s="275" t="s">
        <v>414</v>
      </c>
    </row>
    <row r="585" s="1" customFormat="1" ht="16.5" customHeight="1">
      <c r="B585" s="47"/>
      <c r="C585" s="298" t="s">
        <v>1622</v>
      </c>
      <c r="D585" s="298" t="s">
        <v>841</v>
      </c>
      <c r="E585" s="299" t="s">
        <v>9972</v>
      </c>
      <c r="F585" s="300" t="s">
        <v>9973</v>
      </c>
      <c r="G585" s="301" t="s">
        <v>145</v>
      </c>
      <c r="H585" s="302">
        <v>210</v>
      </c>
      <c r="I585" s="303"/>
      <c r="J585" s="304">
        <f>ROUND(I585*H585,2)</f>
        <v>0</v>
      </c>
      <c r="K585" s="300" t="s">
        <v>21</v>
      </c>
      <c r="L585" s="305"/>
      <c r="M585" s="306" t="s">
        <v>21</v>
      </c>
      <c r="N585" s="307" t="s">
        <v>47</v>
      </c>
      <c r="O585" s="48"/>
      <c r="P585" s="249">
        <f>O585*H585</f>
        <v>0</v>
      </c>
      <c r="Q585" s="249">
        <v>0</v>
      </c>
      <c r="R585" s="249">
        <f>Q585*H585</f>
        <v>0</v>
      </c>
      <c r="S585" s="249">
        <v>0</v>
      </c>
      <c r="T585" s="250">
        <f>S585*H585</f>
        <v>0</v>
      </c>
      <c r="AR585" s="25" t="s">
        <v>818</v>
      </c>
      <c r="AT585" s="25" t="s">
        <v>841</v>
      </c>
      <c r="AU585" s="25" t="s">
        <v>394</v>
      </c>
      <c r="AY585" s="25" t="s">
        <v>414</v>
      </c>
      <c r="BE585" s="251">
        <f>IF(N585="základní",J585,0)</f>
        <v>0</v>
      </c>
      <c r="BF585" s="251">
        <f>IF(N585="snížená",J585,0)</f>
        <v>0</v>
      </c>
      <c r="BG585" s="251">
        <f>IF(N585="zákl. přenesená",J585,0)</f>
        <v>0</v>
      </c>
      <c r="BH585" s="251">
        <f>IF(N585="sníž. přenesená",J585,0)</f>
        <v>0</v>
      </c>
      <c r="BI585" s="251">
        <f>IF(N585="nulová",J585,0)</f>
        <v>0</v>
      </c>
      <c r="BJ585" s="25" t="s">
        <v>83</v>
      </c>
      <c r="BK585" s="251">
        <f>ROUND(I585*H585,2)</f>
        <v>0</v>
      </c>
      <c r="BL585" s="25" t="s">
        <v>690</v>
      </c>
      <c r="BM585" s="25" t="s">
        <v>9974</v>
      </c>
    </row>
    <row r="586" s="12" customFormat="1">
      <c r="B586" s="255"/>
      <c r="C586" s="256"/>
      <c r="D586" s="252" t="s">
        <v>428</v>
      </c>
      <c r="E586" s="257" t="s">
        <v>21</v>
      </c>
      <c r="F586" s="258" t="s">
        <v>9901</v>
      </c>
      <c r="G586" s="256"/>
      <c r="H586" s="257" t="s">
        <v>21</v>
      </c>
      <c r="I586" s="259"/>
      <c r="J586" s="256"/>
      <c r="K586" s="256"/>
      <c r="L586" s="260"/>
      <c r="M586" s="261"/>
      <c r="N586" s="262"/>
      <c r="O586" s="262"/>
      <c r="P586" s="262"/>
      <c r="Q586" s="262"/>
      <c r="R586" s="262"/>
      <c r="S586" s="262"/>
      <c r="T586" s="263"/>
      <c r="AT586" s="264" t="s">
        <v>428</v>
      </c>
      <c r="AU586" s="264" t="s">
        <v>394</v>
      </c>
      <c r="AV586" s="12" t="s">
        <v>83</v>
      </c>
      <c r="AW586" s="12" t="s">
        <v>39</v>
      </c>
      <c r="AX586" s="12" t="s">
        <v>76</v>
      </c>
      <c r="AY586" s="264" t="s">
        <v>414</v>
      </c>
    </row>
    <row r="587" s="13" customFormat="1">
      <c r="B587" s="265"/>
      <c r="C587" s="266"/>
      <c r="D587" s="252" t="s">
        <v>428</v>
      </c>
      <c r="E587" s="267" t="s">
        <v>21</v>
      </c>
      <c r="F587" s="268" t="s">
        <v>2117</v>
      </c>
      <c r="G587" s="266"/>
      <c r="H587" s="269">
        <v>210</v>
      </c>
      <c r="I587" s="270"/>
      <c r="J587" s="266"/>
      <c r="K587" s="266"/>
      <c r="L587" s="271"/>
      <c r="M587" s="272"/>
      <c r="N587" s="273"/>
      <c r="O587" s="273"/>
      <c r="P587" s="273"/>
      <c r="Q587" s="273"/>
      <c r="R587" s="273"/>
      <c r="S587" s="273"/>
      <c r="T587" s="274"/>
      <c r="AT587" s="275" t="s">
        <v>428</v>
      </c>
      <c r="AU587" s="275" t="s">
        <v>394</v>
      </c>
      <c r="AV587" s="13" t="s">
        <v>86</v>
      </c>
      <c r="AW587" s="13" t="s">
        <v>39</v>
      </c>
      <c r="AX587" s="13" t="s">
        <v>76</v>
      </c>
      <c r="AY587" s="275" t="s">
        <v>414</v>
      </c>
    </row>
    <row r="588" s="15" customFormat="1">
      <c r="B588" s="287"/>
      <c r="C588" s="288"/>
      <c r="D588" s="252" t="s">
        <v>428</v>
      </c>
      <c r="E588" s="289" t="s">
        <v>21</v>
      </c>
      <c r="F588" s="290" t="s">
        <v>235</v>
      </c>
      <c r="G588" s="288"/>
      <c r="H588" s="291">
        <v>210</v>
      </c>
      <c r="I588" s="292"/>
      <c r="J588" s="288"/>
      <c r="K588" s="288"/>
      <c r="L588" s="293"/>
      <c r="M588" s="294"/>
      <c r="N588" s="295"/>
      <c r="O588" s="295"/>
      <c r="P588" s="295"/>
      <c r="Q588" s="295"/>
      <c r="R588" s="295"/>
      <c r="S588" s="295"/>
      <c r="T588" s="296"/>
      <c r="AT588" s="297" t="s">
        <v>428</v>
      </c>
      <c r="AU588" s="297" t="s">
        <v>394</v>
      </c>
      <c r="AV588" s="15" t="s">
        <v>422</v>
      </c>
      <c r="AW588" s="15" t="s">
        <v>39</v>
      </c>
      <c r="AX588" s="15" t="s">
        <v>83</v>
      </c>
      <c r="AY588" s="297" t="s">
        <v>414</v>
      </c>
    </row>
    <row r="589" s="1" customFormat="1" ht="16.5" customHeight="1">
      <c r="B589" s="47"/>
      <c r="C589" s="298" t="s">
        <v>1634</v>
      </c>
      <c r="D589" s="298" t="s">
        <v>841</v>
      </c>
      <c r="E589" s="299" t="s">
        <v>9975</v>
      </c>
      <c r="F589" s="300" t="s">
        <v>9976</v>
      </c>
      <c r="G589" s="301" t="s">
        <v>145</v>
      </c>
      <c r="H589" s="302">
        <v>1106</v>
      </c>
      <c r="I589" s="303"/>
      <c r="J589" s="304">
        <f>ROUND(I589*H589,2)</f>
        <v>0</v>
      </c>
      <c r="K589" s="300" t="s">
        <v>21</v>
      </c>
      <c r="L589" s="305"/>
      <c r="M589" s="306" t="s">
        <v>21</v>
      </c>
      <c r="N589" s="307" t="s">
        <v>47</v>
      </c>
      <c r="O589" s="48"/>
      <c r="P589" s="249">
        <f>O589*H589</f>
        <v>0</v>
      </c>
      <c r="Q589" s="249">
        <v>0</v>
      </c>
      <c r="R589" s="249">
        <f>Q589*H589</f>
        <v>0</v>
      </c>
      <c r="S589" s="249">
        <v>0</v>
      </c>
      <c r="T589" s="250">
        <f>S589*H589</f>
        <v>0</v>
      </c>
      <c r="AR589" s="25" t="s">
        <v>818</v>
      </c>
      <c r="AT589" s="25" t="s">
        <v>841</v>
      </c>
      <c r="AU589" s="25" t="s">
        <v>394</v>
      </c>
      <c r="AY589" s="25" t="s">
        <v>414</v>
      </c>
      <c r="BE589" s="251">
        <f>IF(N589="základní",J589,0)</f>
        <v>0</v>
      </c>
      <c r="BF589" s="251">
        <f>IF(N589="snížená",J589,0)</f>
        <v>0</v>
      </c>
      <c r="BG589" s="251">
        <f>IF(N589="zákl. přenesená",J589,0)</f>
        <v>0</v>
      </c>
      <c r="BH589" s="251">
        <f>IF(N589="sníž. přenesená",J589,0)</f>
        <v>0</v>
      </c>
      <c r="BI589" s="251">
        <f>IF(N589="nulová",J589,0)</f>
        <v>0</v>
      </c>
      <c r="BJ589" s="25" t="s">
        <v>83</v>
      </c>
      <c r="BK589" s="251">
        <f>ROUND(I589*H589,2)</f>
        <v>0</v>
      </c>
      <c r="BL589" s="25" t="s">
        <v>690</v>
      </c>
      <c r="BM589" s="25" t="s">
        <v>9977</v>
      </c>
    </row>
    <row r="590" s="12" customFormat="1">
      <c r="B590" s="255"/>
      <c r="C590" s="256"/>
      <c r="D590" s="252" t="s">
        <v>428</v>
      </c>
      <c r="E590" s="257" t="s">
        <v>21</v>
      </c>
      <c r="F590" s="258" t="s">
        <v>9901</v>
      </c>
      <c r="G590" s="256"/>
      <c r="H590" s="257" t="s">
        <v>21</v>
      </c>
      <c r="I590" s="259"/>
      <c r="J590" s="256"/>
      <c r="K590" s="256"/>
      <c r="L590" s="260"/>
      <c r="M590" s="261"/>
      <c r="N590" s="262"/>
      <c r="O590" s="262"/>
      <c r="P590" s="262"/>
      <c r="Q590" s="262"/>
      <c r="R590" s="262"/>
      <c r="S590" s="262"/>
      <c r="T590" s="263"/>
      <c r="AT590" s="264" t="s">
        <v>428</v>
      </c>
      <c r="AU590" s="264" t="s">
        <v>394</v>
      </c>
      <c r="AV590" s="12" t="s">
        <v>83</v>
      </c>
      <c r="AW590" s="12" t="s">
        <v>39</v>
      </c>
      <c r="AX590" s="12" t="s">
        <v>76</v>
      </c>
      <c r="AY590" s="264" t="s">
        <v>414</v>
      </c>
    </row>
    <row r="591" s="13" customFormat="1">
      <c r="B591" s="265"/>
      <c r="C591" s="266"/>
      <c r="D591" s="252" t="s">
        <v>428</v>
      </c>
      <c r="E591" s="267" t="s">
        <v>21</v>
      </c>
      <c r="F591" s="268" t="s">
        <v>9978</v>
      </c>
      <c r="G591" s="266"/>
      <c r="H591" s="269">
        <v>1106</v>
      </c>
      <c r="I591" s="270"/>
      <c r="J591" s="266"/>
      <c r="K591" s="266"/>
      <c r="L591" s="271"/>
      <c r="M591" s="272"/>
      <c r="N591" s="273"/>
      <c r="O591" s="273"/>
      <c r="P591" s="273"/>
      <c r="Q591" s="273"/>
      <c r="R591" s="273"/>
      <c r="S591" s="273"/>
      <c r="T591" s="274"/>
      <c r="AT591" s="275" t="s">
        <v>428</v>
      </c>
      <c r="AU591" s="275" t="s">
        <v>394</v>
      </c>
      <c r="AV591" s="13" t="s">
        <v>86</v>
      </c>
      <c r="AW591" s="13" t="s">
        <v>39</v>
      </c>
      <c r="AX591" s="13" t="s">
        <v>83</v>
      </c>
      <c r="AY591" s="275" t="s">
        <v>414</v>
      </c>
    </row>
    <row r="592" s="1" customFormat="1" ht="16.5" customHeight="1">
      <c r="B592" s="47"/>
      <c r="C592" s="298" t="s">
        <v>1639</v>
      </c>
      <c r="D592" s="298" t="s">
        <v>841</v>
      </c>
      <c r="E592" s="299" t="s">
        <v>9979</v>
      </c>
      <c r="F592" s="300" t="s">
        <v>9980</v>
      </c>
      <c r="G592" s="301" t="s">
        <v>145</v>
      </c>
      <c r="H592" s="302">
        <v>630</v>
      </c>
      <c r="I592" s="303"/>
      <c r="J592" s="304">
        <f>ROUND(I592*H592,2)</f>
        <v>0</v>
      </c>
      <c r="K592" s="300" t="s">
        <v>21</v>
      </c>
      <c r="L592" s="305"/>
      <c r="M592" s="306" t="s">
        <v>21</v>
      </c>
      <c r="N592" s="307" t="s">
        <v>47</v>
      </c>
      <c r="O592" s="48"/>
      <c r="P592" s="249">
        <f>O592*H592</f>
        <v>0</v>
      </c>
      <c r="Q592" s="249">
        <v>0</v>
      </c>
      <c r="R592" s="249">
        <f>Q592*H592</f>
        <v>0</v>
      </c>
      <c r="S592" s="249">
        <v>0</v>
      </c>
      <c r="T592" s="250">
        <f>S592*H592</f>
        <v>0</v>
      </c>
      <c r="AR592" s="25" t="s">
        <v>818</v>
      </c>
      <c r="AT592" s="25" t="s">
        <v>841</v>
      </c>
      <c r="AU592" s="25" t="s">
        <v>394</v>
      </c>
      <c r="AY592" s="25" t="s">
        <v>414</v>
      </c>
      <c r="BE592" s="251">
        <f>IF(N592="základní",J592,0)</f>
        <v>0</v>
      </c>
      <c r="BF592" s="251">
        <f>IF(N592="snížená",J592,0)</f>
        <v>0</v>
      </c>
      <c r="BG592" s="251">
        <f>IF(N592="zákl. přenesená",J592,0)</f>
        <v>0</v>
      </c>
      <c r="BH592" s="251">
        <f>IF(N592="sníž. přenesená",J592,0)</f>
        <v>0</v>
      </c>
      <c r="BI592" s="251">
        <f>IF(N592="nulová",J592,0)</f>
        <v>0</v>
      </c>
      <c r="BJ592" s="25" t="s">
        <v>83</v>
      </c>
      <c r="BK592" s="251">
        <f>ROUND(I592*H592,2)</f>
        <v>0</v>
      </c>
      <c r="BL592" s="25" t="s">
        <v>690</v>
      </c>
      <c r="BM592" s="25" t="s">
        <v>9981</v>
      </c>
    </row>
    <row r="593" s="12" customFormat="1">
      <c r="B593" s="255"/>
      <c r="C593" s="256"/>
      <c r="D593" s="252" t="s">
        <v>428</v>
      </c>
      <c r="E593" s="257" t="s">
        <v>21</v>
      </c>
      <c r="F593" s="258" t="s">
        <v>9901</v>
      </c>
      <c r="G593" s="256"/>
      <c r="H593" s="257" t="s">
        <v>21</v>
      </c>
      <c r="I593" s="259"/>
      <c r="J593" s="256"/>
      <c r="K593" s="256"/>
      <c r="L593" s="260"/>
      <c r="M593" s="261"/>
      <c r="N593" s="262"/>
      <c r="O593" s="262"/>
      <c r="P593" s="262"/>
      <c r="Q593" s="262"/>
      <c r="R593" s="262"/>
      <c r="S593" s="262"/>
      <c r="T593" s="263"/>
      <c r="AT593" s="264" t="s">
        <v>428</v>
      </c>
      <c r="AU593" s="264" t="s">
        <v>394</v>
      </c>
      <c r="AV593" s="12" t="s">
        <v>83</v>
      </c>
      <c r="AW593" s="12" t="s">
        <v>39</v>
      </c>
      <c r="AX593" s="12" t="s">
        <v>76</v>
      </c>
      <c r="AY593" s="264" t="s">
        <v>414</v>
      </c>
    </row>
    <row r="594" s="13" customFormat="1">
      <c r="B594" s="265"/>
      <c r="C594" s="266"/>
      <c r="D594" s="252" t="s">
        <v>428</v>
      </c>
      <c r="E594" s="267" t="s">
        <v>21</v>
      </c>
      <c r="F594" s="268" t="s">
        <v>7427</v>
      </c>
      <c r="G594" s="266"/>
      <c r="H594" s="269">
        <v>630</v>
      </c>
      <c r="I594" s="270"/>
      <c r="J594" s="266"/>
      <c r="K594" s="266"/>
      <c r="L594" s="271"/>
      <c r="M594" s="272"/>
      <c r="N594" s="273"/>
      <c r="O594" s="273"/>
      <c r="P594" s="273"/>
      <c r="Q594" s="273"/>
      <c r="R594" s="273"/>
      <c r="S594" s="273"/>
      <c r="T594" s="274"/>
      <c r="AT594" s="275" t="s">
        <v>428</v>
      </c>
      <c r="AU594" s="275" t="s">
        <v>394</v>
      </c>
      <c r="AV594" s="13" t="s">
        <v>86</v>
      </c>
      <c r="AW594" s="13" t="s">
        <v>39</v>
      </c>
      <c r="AX594" s="13" t="s">
        <v>76</v>
      </c>
      <c r="AY594" s="275" t="s">
        <v>414</v>
      </c>
    </row>
    <row r="595" s="15" customFormat="1">
      <c r="B595" s="287"/>
      <c r="C595" s="288"/>
      <c r="D595" s="252" t="s">
        <v>428</v>
      </c>
      <c r="E595" s="289" t="s">
        <v>21</v>
      </c>
      <c r="F595" s="290" t="s">
        <v>235</v>
      </c>
      <c r="G595" s="288"/>
      <c r="H595" s="291">
        <v>630</v>
      </c>
      <c r="I595" s="292"/>
      <c r="J595" s="288"/>
      <c r="K595" s="288"/>
      <c r="L595" s="293"/>
      <c r="M595" s="294"/>
      <c r="N595" s="295"/>
      <c r="O595" s="295"/>
      <c r="P595" s="295"/>
      <c r="Q595" s="295"/>
      <c r="R595" s="295"/>
      <c r="S595" s="295"/>
      <c r="T595" s="296"/>
      <c r="AT595" s="297" t="s">
        <v>428</v>
      </c>
      <c r="AU595" s="297" t="s">
        <v>394</v>
      </c>
      <c r="AV595" s="15" t="s">
        <v>422</v>
      </c>
      <c r="AW595" s="15" t="s">
        <v>39</v>
      </c>
      <c r="AX595" s="15" t="s">
        <v>83</v>
      </c>
      <c r="AY595" s="297" t="s">
        <v>414</v>
      </c>
    </row>
    <row r="596" s="1" customFormat="1" ht="16.5" customHeight="1">
      <c r="B596" s="47"/>
      <c r="C596" s="298" t="s">
        <v>1646</v>
      </c>
      <c r="D596" s="298" t="s">
        <v>841</v>
      </c>
      <c r="E596" s="299" t="s">
        <v>9982</v>
      </c>
      <c r="F596" s="300" t="s">
        <v>9983</v>
      </c>
      <c r="G596" s="301" t="s">
        <v>145</v>
      </c>
      <c r="H596" s="302">
        <v>72</v>
      </c>
      <c r="I596" s="303"/>
      <c r="J596" s="304">
        <f>ROUND(I596*H596,2)</f>
        <v>0</v>
      </c>
      <c r="K596" s="300" t="s">
        <v>21</v>
      </c>
      <c r="L596" s="305"/>
      <c r="M596" s="306" t="s">
        <v>21</v>
      </c>
      <c r="N596" s="307" t="s">
        <v>47</v>
      </c>
      <c r="O596" s="48"/>
      <c r="P596" s="249">
        <f>O596*H596</f>
        <v>0</v>
      </c>
      <c r="Q596" s="249">
        <v>0</v>
      </c>
      <c r="R596" s="249">
        <f>Q596*H596</f>
        <v>0</v>
      </c>
      <c r="S596" s="249">
        <v>0</v>
      </c>
      <c r="T596" s="250">
        <f>S596*H596</f>
        <v>0</v>
      </c>
      <c r="AR596" s="25" t="s">
        <v>818</v>
      </c>
      <c r="AT596" s="25" t="s">
        <v>841</v>
      </c>
      <c r="AU596" s="25" t="s">
        <v>394</v>
      </c>
      <c r="AY596" s="25" t="s">
        <v>414</v>
      </c>
      <c r="BE596" s="251">
        <f>IF(N596="základní",J596,0)</f>
        <v>0</v>
      </c>
      <c r="BF596" s="251">
        <f>IF(N596="snížená",J596,0)</f>
        <v>0</v>
      </c>
      <c r="BG596" s="251">
        <f>IF(N596="zákl. přenesená",J596,0)</f>
        <v>0</v>
      </c>
      <c r="BH596" s="251">
        <f>IF(N596="sníž. přenesená",J596,0)</f>
        <v>0</v>
      </c>
      <c r="BI596" s="251">
        <f>IF(N596="nulová",J596,0)</f>
        <v>0</v>
      </c>
      <c r="BJ596" s="25" t="s">
        <v>83</v>
      </c>
      <c r="BK596" s="251">
        <f>ROUND(I596*H596,2)</f>
        <v>0</v>
      </c>
      <c r="BL596" s="25" t="s">
        <v>690</v>
      </c>
      <c r="BM596" s="25" t="s">
        <v>9984</v>
      </c>
    </row>
    <row r="597" s="12" customFormat="1">
      <c r="B597" s="255"/>
      <c r="C597" s="256"/>
      <c r="D597" s="252" t="s">
        <v>428</v>
      </c>
      <c r="E597" s="257" t="s">
        <v>21</v>
      </c>
      <c r="F597" s="258" t="s">
        <v>9901</v>
      </c>
      <c r="G597" s="256"/>
      <c r="H597" s="257" t="s">
        <v>21</v>
      </c>
      <c r="I597" s="259"/>
      <c r="J597" s="256"/>
      <c r="K597" s="256"/>
      <c r="L597" s="260"/>
      <c r="M597" s="261"/>
      <c r="N597" s="262"/>
      <c r="O597" s="262"/>
      <c r="P597" s="262"/>
      <c r="Q597" s="262"/>
      <c r="R597" s="262"/>
      <c r="S597" s="262"/>
      <c r="T597" s="263"/>
      <c r="AT597" s="264" t="s">
        <v>428</v>
      </c>
      <c r="AU597" s="264" t="s">
        <v>394</v>
      </c>
      <c r="AV597" s="12" t="s">
        <v>83</v>
      </c>
      <c r="AW597" s="12" t="s">
        <v>39</v>
      </c>
      <c r="AX597" s="12" t="s">
        <v>76</v>
      </c>
      <c r="AY597" s="264" t="s">
        <v>414</v>
      </c>
    </row>
    <row r="598" s="13" customFormat="1">
      <c r="B598" s="265"/>
      <c r="C598" s="266"/>
      <c r="D598" s="252" t="s">
        <v>428</v>
      </c>
      <c r="E598" s="267" t="s">
        <v>21</v>
      </c>
      <c r="F598" s="268" t="s">
        <v>7217</v>
      </c>
      <c r="G598" s="266"/>
      <c r="H598" s="269">
        <v>72</v>
      </c>
      <c r="I598" s="270"/>
      <c r="J598" s="266"/>
      <c r="K598" s="266"/>
      <c r="L598" s="271"/>
      <c r="M598" s="272"/>
      <c r="N598" s="273"/>
      <c r="O598" s="273"/>
      <c r="P598" s="273"/>
      <c r="Q598" s="273"/>
      <c r="R598" s="273"/>
      <c r="S598" s="273"/>
      <c r="T598" s="274"/>
      <c r="AT598" s="275" t="s">
        <v>428</v>
      </c>
      <c r="AU598" s="275" t="s">
        <v>394</v>
      </c>
      <c r="AV598" s="13" t="s">
        <v>86</v>
      </c>
      <c r="AW598" s="13" t="s">
        <v>39</v>
      </c>
      <c r="AX598" s="13" t="s">
        <v>83</v>
      </c>
      <c r="AY598" s="275" t="s">
        <v>414</v>
      </c>
    </row>
    <row r="599" s="1" customFormat="1" ht="16.5" customHeight="1">
      <c r="B599" s="47"/>
      <c r="C599" s="298" t="s">
        <v>1650</v>
      </c>
      <c r="D599" s="298" t="s">
        <v>841</v>
      </c>
      <c r="E599" s="299" t="s">
        <v>9985</v>
      </c>
      <c r="F599" s="300" t="s">
        <v>9986</v>
      </c>
      <c r="G599" s="301" t="s">
        <v>145</v>
      </c>
      <c r="H599" s="302">
        <v>36</v>
      </c>
      <c r="I599" s="303"/>
      <c r="J599" s="304">
        <f>ROUND(I599*H599,2)</f>
        <v>0</v>
      </c>
      <c r="K599" s="300" t="s">
        <v>21</v>
      </c>
      <c r="L599" s="305"/>
      <c r="M599" s="306" t="s">
        <v>21</v>
      </c>
      <c r="N599" s="307" t="s">
        <v>47</v>
      </c>
      <c r="O599" s="48"/>
      <c r="P599" s="249">
        <f>O599*H599</f>
        <v>0</v>
      </c>
      <c r="Q599" s="249">
        <v>0</v>
      </c>
      <c r="R599" s="249">
        <f>Q599*H599</f>
        <v>0</v>
      </c>
      <c r="S599" s="249">
        <v>0</v>
      </c>
      <c r="T599" s="250">
        <f>S599*H599</f>
        <v>0</v>
      </c>
      <c r="AR599" s="25" t="s">
        <v>818</v>
      </c>
      <c r="AT599" s="25" t="s">
        <v>841</v>
      </c>
      <c r="AU599" s="25" t="s">
        <v>394</v>
      </c>
      <c r="AY599" s="25" t="s">
        <v>414</v>
      </c>
      <c r="BE599" s="251">
        <f>IF(N599="základní",J599,0)</f>
        <v>0</v>
      </c>
      <c r="BF599" s="251">
        <f>IF(N599="snížená",J599,0)</f>
        <v>0</v>
      </c>
      <c r="BG599" s="251">
        <f>IF(N599="zákl. přenesená",J599,0)</f>
        <v>0</v>
      </c>
      <c r="BH599" s="251">
        <f>IF(N599="sníž. přenesená",J599,0)</f>
        <v>0</v>
      </c>
      <c r="BI599" s="251">
        <f>IF(N599="nulová",J599,0)</f>
        <v>0</v>
      </c>
      <c r="BJ599" s="25" t="s">
        <v>83</v>
      </c>
      <c r="BK599" s="251">
        <f>ROUND(I599*H599,2)</f>
        <v>0</v>
      </c>
      <c r="BL599" s="25" t="s">
        <v>690</v>
      </c>
      <c r="BM599" s="25" t="s">
        <v>9987</v>
      </c>
    </row>
    <row r="600" s="12" customFormat="1">
      <c r="B600" s="255"/>
      <c r="C600" s="256"/>
      <c r="D600" s="252" t="s">
        <v>428</v>
      </c>
      <c r="E600" s="257" t="s">
        <v>21</v>
      </c>
      <c r="F600" s="258" t="s">
        <v>9901</v>
      </c>
      <c r="G600" s="256"/>
      <c r="H600" s="257" t="s">
        <v>21</v>
      </c>
      <c r="I600" s="259"/>
      <c r="J600" s="256"/>
      <c r="K600" s="256"/>
      <c r="L600" s="260"/>
      <c r="M600" s="261"/>
      <c r="N600" s="262"/>
      <c r="O600" s="262"/>
      <c r="P600" s="262"/>
      <c r="Q600" s="262"/>
      <c r="R600" s="262"/>
      <c r="S600" s="262"/>
      <c r="T600" s="263"/>
      <c r="AT600" s="264" t="s">
        <v>428</v>
      </c>
      <c r="AU600" s="264" t="s">
        <v>394</v>
      </c>
      <c r="AV600" s="12" t="s">
        <v>83</v>
      </c>
      <c r="AW600" s="12" t="s">
        <v>39</v>
      </c>
      <c r="AX600" s="12" t="s">
        <v>76</v>
      </c>
      <c r="AY600" s="264" t="s">
        <v>414</v>
      </c>
    </row>
    <row r="601" s="13" customFormat="1">
      <c r="B601" s="265"/>
      <c r="C601" s="266"/>
      <c r="D601" s="252" t="s">
        <v>428</v>
      </c>
      <c r="E601" s="267" t="s">
        <v>21</v>
      </c>
      <c r="F601" s="268" t="s">
        <v>852</v>
      </c>
      <c r="G601" s="266"/>
      <c r="H601" s="269">
        <v>36</v>
      </c>
      <c r="I601" s="270"/>
      <c r="J601" s="266"/>
      <c r="K601" s="266"/>
      <c r="L601" s="271"/>
      <c r="M601" s="272"/>
      <c r="N601" s="273"/>
      <c r="O601" s="273"/>
      <c r="P601" s="273"/>
      <c r="Q601" s="273"/>
      <c r="R601" s="273"/>
      <c r="S601" s="273"/>
      <c r="T601" s="274"/>
      <c r="AT601" s="275" t="s">
        <v>428</v>
      </c>
      <c r="AU601" s="275" t="s">
        <v>394</v>
      </c>
      <c r="AV601" s="13" t="s">
        <v>86</v>
      </c>
      <c r="AW601" s="13" t="s">
        <v>39</v>
      </c>
      <c r="AX601" s="13" t="s">
        <v>76</v>
      </c>
      <c r="AY601" s="275" t="s">
        <v>414</v>
      </c>
    </row>
    <row r="602" s="15" customFormat="1">
      <c r="B602" s="287"/>
      <c r="C602" s="288"/>
      <c r="D602" s="252" t="s">
        <v>428</v>
      </c>
      <c r="E602" s="289" t="s">
        <v>21</v>
      </c>
      <c r="F602" s="290" t="s">
        <v>235</v>
      </c>
      <c r="G602" s="288"/>
      <c r="H602" s="291">
        <v>36</v>
      </c>
      <c r="I602" s="292"/>
      <c r="J602" s="288"/>
      <c r="K602" s="288"/>
      <c r="L602" s="293"/>
      <c r="M602" s="294"/>
      <c r="N602" s="295"/>
      <c r="O602" s="295"/>
      <c r="P602" s="295"/>
      <c r="Q602" s="295"/>
      <c r="R602" s="295"/>
      <c r="S602" s="295"/>
      <c r="T602" s="296"/>
      <c r="AT602" s="297" t="s">
        <v>428</v>
      </c>
      <c r="AU602" s="297" t="s">
        <v>394</v>
      </c>
      <c r="AV602" s="15" t="s">
        <v>422</v>
      </c>
      <c r="AW602" s="15" t="s">
        <v>39</v>
      </c>
      <c r="AX602" s="15" t="s">
        <v>83</v>
      </c>
      <c r="AY602" s="297" t="s">
        <v>414</v>
      </c>
    </row>
    <row r="603" s="1" customFormat="1" ht="16.5" customHeight="1">
      <c r="B603" s="47"/>
      <c r="C603" s="298" t="s">
        <v>1655</v>
      </c>
      <c r="D603" s="298" t="s">
        <v>841</v>
      </c>
      <c r="E603" s="299" t="s">
        <v>9988</v>
      </c>
      <c r="F603" s="300" t="s">
        <v>9989</v>
      </c>
      <c r="G603" s="301" t="s">
        <v>145</v>
      </c>
      <c r="H603" s="302">
        <v>36</v>
      </c>
      <c r="I603" s="303"/>
      <c r="J603" s="304">
        <f>ROUND(I603*H603,2)</f>
        <v>0</v>
      </c>
      <c r="K603" s="300" t="s">
        <v>21</v>
      </c>
      <c r="L603" s="305"/>
      <c r="M603" s="306" t="s">
        <v>21</v>
      </c>
      <c r="N603" s="307" t="s">
        <v>47</v>
      </c>
      <c r="O603" s="48"/>
      <c r="P603" s="249">
        <f>O603*H603</f>
        <v>0</v>
      </c>
      <c r="Q603" s="249">
        <v>0</v>
      </c>
      <c r="R603" s="249">
        <f>Q603*H603</f>
        <v>0</v>
      </c>
      <c r="S603" s="249">
        <v>0</v>
      </c>
      <c r="T603" s="250">
        <f>S603*H603</f>
        <v>0</v>
      </c>
      <c r="AR603" s="25" t="s">
        <v>818</v>
      </c>
      <c r="AT603" s="25" t="s">
        <v>841</v>
      </c>
      <c r="AU603" s="25" t="s">
        <v>394</v>
      </c>
      <c r="AY603" s="25" t="s">
        <v>414</v>
      </c>
      <c r="BE603" s="251">
        <f>IF(N603="základní",J603,0)</f>
        <v>0</v>
      </c>
      <c r="BF603" s="251">
        <f>IF(N603="snížená",J603,0)</f>
        <v>0</v>
      </c>
      <c r="BG603" s="251">
        <f>IF(N603="zákl. přenesená",J603,0)</f>
        <v>0</v>
      </c>
      <c r="BH603" s="251">
        <f>IF(N603="sníž. přenesená",J603,0)</f>
        <v>0</v>
      </c>
      <c r="BI603" s="251">
        <f>IF(N603="nulová",J603,0)</f>
        <v>0</v>
      </c>
      <c r="BJ603" s="25" t="s">
        <v>83</v>
      </c>
      <c r="BK603" s="251">
        <f>ROUND(I603*H603,2)</f>
        <v>0</v>
      </c>
      <c r="BL603" s="25" t="s">
        <v>690</v>
      </c>
      <c r="BM603" s="25" t="s">
        <v>9990</v>
      </c>
    </row>
    <row r="604" s="12" customFormat="1">
      <c r="B604" s="255"/>
      <c r="C604" s="256"/>
      <c r="D604" s="252" t="s">
        <v>428</v>
      </c>
      <c r="E604" s="257" t="s">
        <v>21</v>
      </c>
      <c r="F604" s="258" t="s">
        <v>9901</v>
      </c>
      <c r="G604" s="256"/>
      <c r="H604" s="257" t="s">
        <v>21</v>
      </c>
      <c r="I604" s="259"/>
      <c r="J604" s="256"/>
      <c r="K604" s="256"/>
      <c r="L604" s="260"/>
      <c r="M604" s="261"/>
      <c r="N604" s="262"/>
      <c r="O604" s="262"/>
      <c r="P604" s="262"/>
      <c r="Q604" s="262"/>
      <c r="R604" s="262"/>
      <c r="S604" s="262"/>
      <c r="T604" s="263"/>
      <c r="AT604" s="264" t="s">
        <v>428</v>
      </c>
      <c r="AU604" s="264" t="s">
        <v>394</v>
      </c>
      <c r="AV604" s="12" t="s">
        <v>83</v>
      </c>
      <c r="AW604" s="12" t="s">
        <v>39</v>
      </c>
      <c r="AX604" s="12" t="s">
        <v>76</v>
      </c>
      <c r="AY604" s="264" t="s">
        <v>414</v>
      </c>
    </row>
    <row r="605" s="13" customFormat="1">
      <c r="B605" s="265"/>
      <c r="C605" s="266"/>
      <c r="D605" s="252" t="s">
        <v>428</v>
      </c>
      <c r="E605" s="267" t="s">
        <v>21</v>
      </c>
      <c r="F605" s="268" t="s">
        <v>9991</v>
      </c>
      <c r="G605" s="266"/>
      <c r="H605" s="269">
        <v>36</v>
      </c>
      <c r="I605" s="270"/>
      <c r="J605" s="266"/>
      <c r="K605" s="266"/>
      <c r="L605" s="271"/>
      <c r="M605" s="272"/>
      <c r="N605" s="273"/>
      <c r="O605" s="273"/>
      <c r="P605" s="273"/>
      <c r="Q605" s="273"/>
      <c r="R605" s="273"/>
      <c r="S605" s="273"/>
      <c r="T605" s="274"/>
      <c r="AT605" s="275" t="s">
        <v>428</v>
      </c>
      <c r="AU605" s="275" t="s">
        <v>394</v>
      </c>
      <c r="AV605" s="13" t="s">
        <v>86</v>
      </c>
      <c r="AW605" s="13" t="s">
        <v>39</v>
      </c>
      <c r="AX605" s="13" t="s">
        <v>83</v>
      </c>
      <c r="AY605" s="275" t="s">
        <v>414</v>
      </c>
    </row>
    <row r="606" s="1" customFormat="1" ht="25.5" customHeight="1">
      <c r="B606" s="47"/>
      <c r="C606" s="298" t="s">
        <v>1660</v>
      </c>
      <c r="D606" s="298" t="s">
        <v>841</v>
      </c>
      <c r="E606" s="299" t="s">
        <v>9992</v>
      </c>
      <c r="F606" s="300" t="s">
        <v>9993</v>
      </c>
      <c r="G606" s="301" t="s">
        <v>145</v>
      </c>
      <c r="H606" s="302">
        <v>168</v>
      </c>
      <c r="I606" s="303"/>
      <c r="J606" s="304">
        <f>ROUND(I606*H606,2)</f>
        <v>0</v>
      </c>
      <c r="K606" s="300" t="s">
        <v>21</v>
      </c>
      <c r="L606" s="305"/>
      <c r="M606" s="306" t="s">
        <v>21</v>
      </c>
      <c r="N606" s="307" t="s">
        <v>47</v>
      </c>
      <c r="O606" s="48"/>
      <c r="P606" s="249">
        <f>O606*H606</f>
        <v>0</v>
      </c>
      <c r="Q606" s="249">
        <v>0</v>
      </c>
      <c r="R606" s="249">
        <f>Q606*H606</f>
        <v>0</v>
      </c>
      <c r="S606" s="249">
        <v>0</v>
      </c>
      <c r="T606" s="250">
        <f>S606*H606</f>
        <v>0</v>
      </c>
      <c r="AR606" s="25" t="s">
        <v>818</v>
      </c>
      <c r="AT606" s="25" t="s">
        <v>841</v>
      </c>
      <c r="AU606" s="25" t="s">
        <v>394</v>
      </c>
      <c r="AY606" s="25" t="s">
        <v>414</v>
      </c>
      <c r="BE606" s="251">
        <f>IF(N606="základní",J606,0)</f>
        <v>0</v>
      </c>
      <c r="BF606" s="251">
        <f>IF(N606="snížená",J606,0)</f>
        <v>0</v>
      </c>
      <c r="BG606" s="251">
        <f>IF(N606="zákl. přenesená",J606,0)</f>
        <v>0</v>
      </c>
      <c r="BH606" s="251">
        <f>IF(N606="sníž. přenesená",J606,0)</f>
        <v>0</v>
      </c>
      <c r="BI606" s="251">
        <f>IF(N606="nulová",J606,0)</f>
        <v>0</v>
      </c>
      <c r="BJ606" s="25" t="s">
        <v>83</v>
      </c>
      <c r="BK606" s="251">
        <f>ROUND(I606*H606,2)</f>
        <v>0</v>
      </c>
      <c r="BL606" s="25" t="s">
        <v>690</v>
      </c>
      <c r="BM606" s="25" t="s">
        <v>9994</v>
      </c>
    </row>
    <row r="607" s="12" customFormat="1">
      <c r="B607" s="255"/>
      <c r="C607" s="256"/>
      <c r="D607" s="252" t="s">
        <v>428</v>
      </c>
      <c r="E607" s="257" t="s">
        <v>21</v>
      </c>
      <c r="F607" s="258" t="s">
        <v>9901</v>
      </c>
      <c r="G607" s="256"/>
      <c r="H607" s="257" t="s">
        <v>21</v>
      </c>
      <c r="I607" s="259"/>
      <c r="J607" s="256"/>
      <c r="K607" s="256"/>
      <c r="L607" s="260"/>
      <c r="M607" s="261"/>
      <c r="N607" s="262"/>
      <c r="O607" s="262"/>
      <c r="P607" s="262"/>
      <c r="Q607" s="262"/>
      <c r="R607" s="262"/>
      <c r="S607" s="262"/>
      <c r="T607" s="263"/>
      <c r="AT607" s="264" t="s">
        <v>428</v>
      </c>
      <c r="AU607" s="264" t="s">
        <v>394</v>
      </c>
      <c r="AV607" s="12" t="s">
        <v>83</v>
      </c>
      <c r="AW607" s="12" t="s">
        <v>39</v>
      </c>
      <c r="AX607" s="12" t="s">
        <v>76</v>
      </c>
      <c r="AY607" s="264" t="s">
        <v>414</v>
      </c>
    </row>
    <row r="608" s="13" customFormat="1">
      <c r="B608" s="265"/>
      <c r="C608" s="266"/>
      <c r="D608" s="252" t="s">
        <v>428</v>
      </c>
      <c r="E608" s="267" t="s">
        <v>21</v>
      </c>
      <c r="F608" s="268" t="s">
        <v>1829</v>
      </c>
      <c r="G608" s="266"/>
      <c r="H608" s="269">
        <v>168</v>
      </c>
      <c r="I608" s="270"/>
      <c r="J608" s="266"/>
      <c r="K608" s="266"/>
      <c r="L608" s="271"/>
      <c r="M608" s="272"/>
      <c r="N608" s="273"/>
      <c r="O608" s="273"/>
      <c r="P608" s="273"/>
      <c r="Q608" s="273"/>
      <c r="R608" s="273"/>
      <c r="S608" s="273"/>
      <c r="T608" s="274"/>
      <c r="AT608" s="275" t="s">
        <v>428</v>
      </c>
      <c r="AU608" s="275" t="s">
        <v>394</v>
      </c>
      <c r="AV608" s="13" t="s">
        <v>86</v>
      </c>
      <c r="AW608" s="13" t="s">
        <v>39</v>
      </c>
      <c r="AX608" s="13" t="s">
        <v>76</v>
      </c>
      <c r="AY608" s="275" t="s">
        <v>414</v>
      </c>
    </row>
    <row r="609" s="15" customFormat="1">
      <c r="B609" s="287"/>
      <c r="C609" s="288"/>
      <c r="D609" s="252" t="s">
        <v>428</v>
      </c>
      <c r="E609" s="289" t="s">
        <v>21</v>
      </c>
      <c r="F609" s="290" t="s">
        <v>235</v>
      </c>
      <c r="G609" s="288"/>
      <c r="H609" s="291">
        <v>168</v>
      </c>
      <c r="I609" s="292"/>
      <c r="J609" s="288"/>
      <c r="K609" s="288"/>
      <c r="L609" s="293"/>
      <c r="M609" s="294"/>
      <c r="N609" s="295"/>
      <c r="O609" s="295"/>
      <c r="P609" s="295"/>
      <c r="Q609" s="295"/>
      <c r="R609" s="295"/>
      <c r="S609" s="295"/>
      <c r="T609" s="296"/>
      <c r="AT609" s="297" t="s">
        <v>428</v>
      </c>
      <c r="AU609" s="297" t="s">
        <v>394</v>
      </c>
      <c r="AV609" s="15" t="s">
        <v>422</v>
      </c>
      <c r="AW609" s="15" t="s">
        <v>39</v>
      </c>
      <c r="AX609" s="15" t="s">
        <v>83</v>
      </c>
      <c r="AY609" s="297" t="s">
        <v>414</v>
      </c>
    </row>
    <row r="610" s="1" customFormat="1" ht="25.5" customHeight="1">
      <c r="B610" s="47"/>
      <c r="C610" s="298" t="s">
        <v>1665</v>
      </c>
      <c r="D610" s="298" t="s">
        <v>841</v>
      </c>
      <c r="E610" s="299" t="s">
        <v>9995</v>
      </c>
      <c r="F610" s="300" t="s">
        <v>9996</v>
      </c>
      <c r="G610" s="301" t="s">
        <v>145</v>
      </c>
      <c r="H610" s="302">
        <v>156</v>
      </c>
      <c r="I610" s="303"/>
      <c r="J610" s="304">
        <f>ROUND(I610*H610,2)</f>
        <v>0</v>
      </c>
      <c r="K610" s="300" t="s">
        <v>21</v>
      </c>
      <c r="L610" s="305"/>
      <c r="M610" s="306" t="s">
        <v>21</v>
      </c>
      <c r="N610" s="307" t="s">
        <v>47</v>
      </c>
      <c r="O610" s="48"/>
      <c r="P610" s="249">
        <f>O610*H610</f>
        <v>0</v>
      </c>
      <c r="Q610" s="249">
        <v>0</v>
      </c>
      <c r="R610" s="249">
        <f>Q610*H610</f>
        <v>0</v>
      </c>
      <c r="S610" s="249">
        <v>0</v>
      </c>
      <c r="T610" s="250">
        <f>S610*H610</f>
        <v>0</v>
      </c>
      <c r="AR610" s="25" t="s">
        <v>818</v>
      </c>
      <c r="AT610" s="25" t="s">
        <v>841</v>
      </c>
      <c r="AU610" s="25" t="s">
        <v>394</v>
      </c>
      <c r="AY610" s="25" t="s">
        <v>414</v>
      </c>
      <c r="BE610" s="251">
        <f>IF(N610="základní",J610,0)</f>
        <v>0</v>
      </c>
      <c r="BF610" s="251">
        <f>IF(N610="snížená",J610,0)</f>
        <v>0</v>
      </c>
      <c r="BG610" s="251">
        <f>IF(N610="zákl. přenesená",J610,0)</f>
        <v>0</v>
      </c>
      <c r="BH610" s="251">
        <f>IF(N610="sníž. přenesená",J610,0)</f>
        <v>0</v>
      </c>
      <c r="BI610" s="251">
        <f>IF(N610="nulová",J610,0)</f>
        <v>0</v>
      </c>
      <c r="BJ610" s="25" t="s">
        <v>83</v>
      </c>
      <c r="BK610" s="251">
        <f>ROUND(I610*H610,2)</f>
        <v>0</v>
      </c>
      <c r="BL610" s="25" t="s">
        <v>690</v>
      </c>
      <c r="BM610" s="25" t="s">
        <v>9997</v>
      </c>
    </row>
    <row r="611" s="12" customFormat="1">
      <c r="B611" s="255"/>
      <c r="C611" s="256"/>
      <c r="D611" s="252" t="s">
        <v>428</v>
      </c>
      <c r="E611" s="257" t="s">
        <v>21</v>
      </c>
      <c r="F611" s="258" t="s">
        <v>9901</v>
      </c>
      <c r="G611" s="256"/>
      <c r="H611" s="257" t="s">
        <v>21</v>
      </c>
      <c r="I611" s="259"/>
      <c r="J611" s="256"/>
      <c r="K611" s="256"/>
      <c r="L611" s="260"/>
      <c r="M611" s="261"/>
      <c r="N611" s="262"/>
      <c r="O611" s="262"/>
      <c r="P611" s="262"/>
      <c r="Q611" s="262"/>
      <c r="R611" s="262"/>
      <c r="S611" s="262"/>
      <c r="T611" s="263"/>
      <c r="AT611" s="264" t="s">
        <v>428</v>
      </c>
      <c r="AU611" s="264" t="s">
        <v>394</v>
      </c>
      <c r="AV611" s="12" t="s">
        <v>83</v>
      </c>
      <c r="AW611" s="12" t="s">
        <v>39</v>
      </c>
      <c r="AX611" s="12" t="s">
        <v>76</v>
      </c>
      <c r="AY611" s="264" t="s">
        <v>414</v>
      </c>
    </row>
    <row r="612" s="13" customFormat="1">
      <c r="B612" s="265"/>
      <c r="C612" s="266"/>
      <c r="D612" s="252" t="s">
        <v>428</v>
      </c>
      <c r="E612" s="267" t="s">
        <v>21</v>
      </c>
      <c r="F612" s="268" t="s">
        <v>9998</v>
      </c>
      <c r="G612" s="266"/>
      <c r="H612" s="269">
        <v>156</v>
      </c>
      <c r="I612" s="270"/>
      <c r="J612" s="266"/>
      <c r="K612" s="266"/>
      <c r="L612" s="271"/>
      <c r="M612" s="272"/>
      <c r="N612" s="273"/>
      <c r="O612" s="273"/>
      <c r="P612" s="273"/>
      <c r="Q612" s="273"/>
      <c r="R612" s="273"/>
      <c r="S612" s="273"/>
      <c r="T612" s="274"/>
      <c r="AT612" s="275" t="s">
        <v>428</v>
      </c>
      <c r="AU612" s="275" t="s">
        <v>394</v>
      </c>
      <c r="AV612" s="13" t="s">
        <v>86</v>
      </c>
      <c r="AW612" s="13" t="s">
        <v>39</v>
      </c>
      <c r="AX612" s="13" t="s">
        <v>83</v>
      </c>
      <c r="AY612" s="275" t="s">
        <v>414</v>
      </c>
    </row>
    <row r="613" s="1" customFormat="1" ht="16.5" customHeight="1">
      <c r="B613" s="47"/>
      <c r="C613" s="298" t="s">
        <v>1670</v>
      </c>
      <c r="D613" s="298" t="s">
        <v>841</v>
      </c>
      <c r="E613" s="299" t="s">
        <v>9999</v>
      </c>
      <c r="F613" s="300" t="s">
        <v>10000</v>
      </c>
      <c r="G613" s="301" t="s">
        <v>145</v>
      </c>
      <c r="H613" s="302">
        <v>110</v>
      </c>
      <c r="I613" s="303"/>
      <c r="J613" s="304">
        <f>ROUND(I613*H613,2)</f>
        <v>0</v>
      </c>
      <c r="K613" s="300" t="s">
        <v>21</v>
      </c>
      <c r="L613" s="305"/>
      <c r="M613" s="306" t="s">
        <v>21</v>
      </c>
      <c r="N613" s="307" t="s">
        <v>47</v>
      </c>
      <c r="O613" s="48"/>
      <c r="P613" s="249">
        <f>O613*H613</f>
        <v>0</v>
      </c>
      <c r="Q613" s="249">
        <v>0</v>
      </c>
      <c r="R613" s="249">
        <f>Q613*H613</f>
        <v>0</v>
      </c>
      <c r="S613" s="249">
        <v>0</v>
      </c>
      <c r="T613" s="250">
        <f>S613*H613</f>
        <v>0</v>
      </c>
      <c r="AR613" s="25" t="s">
        <v>818</v>
      </c>
      <c r="AT613" s="25" t="s">
        <v>841</v>
      </c>
      <c r="AU613" s="25" t="s">
        <v>394</v>
      </c>
      <c r="AY613" s="25" t="s">
        <v>414</v>
      </c>
      <c r="BE613" s="251">
        <f>IF(N613="základní",J613,0)</f>
        <v>0</v>
      </c>
      <c r="BF613" s="251">
        <f>IF(N613="snížená",J613,0)</f>
        <v>0</v>
      </c>
      <c r="BG613" s="251">
        <f>IF(N613="zákl. přenesená",J613,0)</f>
        <v>0</v>
      </c>
      <c r="BH613" s="251">
        <f>IF(N613="sníž. přenesená",J613,0)</f>
        <v>0</v>
      </c>
      <c r="BI613" s="251">
        <f>IF(N613="nulová",J613,0)</f>
        <v>0</v>
      </c>
      <c r="BJ613" s="25" t="s">
        <v>83</v>
      </c>
      <c r="BK613" s="251">
        <f>ROUND(I613*H613,2)</f>
        <v>0</v>
      </c>
      <c r="BL613" s="25" t="s">
        <v>690</v>
      </c>
      <c r="BM613" s="25" t="s">
        <v>10001</v>
      </c>
    </row>
    <row r="614" s="12" customFormat="1">
      <c r="B614" s="255"/>
      <c r="C614" s="256"/>
      <c r="D614" s="252" t="s">
        <v>428</v>
      </c>
      <c r="E614" s="257" t="s">
        <v>21</v>
      </c>
      <c r="F614" s="258" t="s">
        <v>9901</v>
      </c>
      <c r="G614" s="256"/>
      <c r="H614" s="257" t="s">
        <v>21</v>
      </c>
      <c r="I614" s="259"/>
      <c r="J614" s="256"/>
      <c r="K614" s="256"/>
      <c r="L614" s="260"/>
      <c r="M614" s="261"/>
      <c r="N614" s="262"/>
      <c r="O614" s="262"/>
      <c r="P614" s="262"/>
      <c r="Q614" s="262"/>
      <c r="R614" s="262"/>
      <c r="S614" s="262"/>
      <c r="T614" s="263"/>
      <c r="AT614" s="264" t="s">
        <v>428</v>
      </c>
      <c r="AU614" s="264" t="s">
        <v>394</v>
      </c>
      <c r="AV614" s="12" t="s">
        <v>83</v>
      </c>
      <c r="AW614" s="12" t="s">
        <v>39</v>
      </c>
      <c r="AX614" s="12" t="s">
        <v>76</v>
      </c>
      <c r="AY614" s="264" t="s">
        <v>414</v>
      </c>
    </row>
    <row r="615" s="13" customFormat="1">
      <c r="B615" s="265"/>
      <c r="C615" s="266"/>
      <c r="D615" s="252" t="s">
        <v>428</v>
      </c>
      <c r="E615" s="267" t="s">
        <v>21</v>
      </c>
      <c r="F615" s="268" t="s">
        <v>1470</v>
      </c>
      <c r="G615" s="266"/>
      <c r="H615" s="269">
        <v>110</v>
      </c>
      <c r="I615" s="270"/>
      <c r="J615" s="266"/>
      <c r="K615" s="266"/>
      <c r="L615" s="271"/>
      <c r="M615" s="272"/>
      <c r="N615" s="273"/>
      <c r="O615" s="273"/>
      <c r="P615" s="273"/>
      <c r="Q615" s="273"/>
      <c r="R615" s="273"/>
      <c r="S615" s="273"/>
      <c r="T615" s="274"/>
      <c r="AT615" s="275" t="s">
        <v>428</v>
      </c>
      <c r="AU615" s="275" t="s">
        <v>394</v>
      </c>
      <c r="AV615" s="13" t="s">
        <v>86</v>
      </c>
      <c r="AW615" s="13" t="s">
        <v>39</v>
      </c>
      <c r="AX615" s="13" t="s">
        <v>76</v>
      </c>
      <c r="AY615" s="275" t="s">
        <v>414</v>
      </c>
    </row>
    <row r="616" s="15" customFormat="1">
      <c r="B616" s="287"/>
      <c r="C616" s="288"/>
      <c r="D616" s="252" t="s">
        <v>428</v>
      </c>
      <c r="E616" s="289" t="s">
        <v>21</v>
      </c>
      <c r="F616" s="290" t="s">
        <v>235</v>
      </c>
      <c r="G616" s="288"/>
      <c r="H616" s="291">
        <v>110</v>
      </c>
      <c r="I616" s="292"/>
      <c r="J616" s="288"/>
      <c r="K616" s="288"/>
      <c r="L616" s="293"/>
      <c r="M616" s="294"/>
      <c r="N616" s="295"/>
      <c r="O616" s="295"/>
      <c r="P616" s="295"/>
      <c r="Q616" s="295"/>
      <c r="R616" s="295"/>
      <c r="S616" s="295"/>
      <c r="T616" s="296"/>
      <c r="AT616" s="297" t="s">
        <v>428</v>
      </c>
      <c r="AU616" s="297" t="s">
        <v>394</v>
      </c>
      <c r="AV616" s="15" t="s">
        <v>422</v>
      </c>
      <c r="AW616" s="15" t="s">
        <v>39</v>
      </c>
      <c r="AX616" s="15" t="s">
        <v>83</v>
      </c>
      <c r="AY616" s="297" t="s">
        <v>414</v>
      </c>
    </row>
    <row r="617" s="1" customFormat="1" ht="16.5" customHeight="1">
      <c r="B617" s="47"/>
      <c r="C617" s="298" t="s">
        <v>1675</v>
      </c>
      <c r="D617" s="298" t="s">
        <v>841</v>
      </c>
      <c r="E617" s="299" t="s">
        <v>10002</v>
      </c>
      <c r="F617" s="300" t="s">
        <v>10003</v>
      </c>
      <c r="G617" s="301" t="s">
        <v>145</v>
      </c>
      <c r="H617" s="302">
        <v>85</v>
      </c>
      <c r="I617" s="303"/>
      <c r="J617" s="304">
        <f>ROUND(I617*H617,2)</f>
        <v>0</v>
      </c>
      <c r="K617" s="300" t="s">
        <v>21</v>
      </c>
      <c r="L617" s="305"/>
      <c r="M617" s="306" t="s">
        <v>21</v>
      </c>
      <c r="N617" s="307" t="s">
        <v>47</v>
      </c>
      <c r="O617" s="48"/>
      <c r="P617" s="249">
        <f>O617*H617</f>
        <v>0</v>
      </c>
      <c r="Q617" s="249">
        <v>0</v>
      </c>
      <c r="R617" s="249">
        <f>Q617*H617</f>
        <v>0</v>
      </c>
      <c r="S617" s="249">
        <v>0</v>
      </c>
      <c r="T617" s="250">
        <f>S617*H617</f>
        <v>0</v>
      </c>
      <c r="AR617" s="25" t="s">
        <v>818</v>
      </c>
      <c r="AT617" s="25" t="s">
        <v>841</v>
      </c>
      <c r="AU617" s="25" t="s">
        <v>394</v>
      </c>
      <c r="AY617" s="25" t="s">
        <v>414</v>
      </c>
      <c r="BE617" s="251">
        <f>IF(N617="základní",J617,0)</f>
        <v>0</v>
      </c>
      <c r="BF617" s="251">
        <f>IF(N617="snížená",J617,0)</f>
        <v>0</v>
      </c>
      <c r="BG617" s="251">
        <f>IF(N617="zákl. přenesená",J617,0)</f>
        <v>0</v>
      </c>
      <c r="BH617" s="251">
        <f>IF(N617="sníž. přenesená",J617,0)</f>
        <v>0</v>
      </c>
      <c r="BI617" s="251">
        <f>IF(N617="nulová",J617,0)</f>
        <v>0</v>
      </c>
      <c r="BJ617" s="25" t="s">
        <v>83</v>
      </c>
      <c r="BK617" s="251">
        <f>ROUND(I617*H617,2)</f>
        <v>0</v>
      </c>
      <c r="BL617" s="25" t="s">
        <v>690</v>
      </c>
      <c r="BM617" s="25" t="s">
        <v>10004</v>
      </c>
    </row>
    <row r="618" s="12" customFormat="1">
      <c r="B618" s="255"/>
      <c r="C618" s="256"/>
      <c r="D618" s="252" t="s">
        <v>428</v>
      </c>
      <c r="E618" s="257" t="s">
        <v>21</v>
      </c>
      <c r="F618" s="258" t="s">
        <v>9901</v>
      </c>
      <c r="G618" s="256"/>
      <c r="H618" s="257" t="s">
        <v>21</v>
      </c>
      <c r="I618" s="259"/>
      <c r="J618" s="256"/>
      <c r="K618" s="256"/>
      <c r="L618" s="260"/>
      <c r="M618" s="261"/>
      <c r="N618" s="262"/>
      <c r="O618" s="262"/>
      <c r="P618" s="262"/>
      <c r="Q618" s="262"/>
      <c r="R618" s="262"/>
      <c r="S618" s="262"/>
      <c r="T618" s="263"/>
      <c r="AT618" s="264" t="s">
        <v>428</v>
      </c>
      <c r="AU618" s="264" t="s">
        <v>394</v>
      </c>
      <c r="AV618" s="12" t="s">
        <v>83</v>
      </c>
      <c r="AW618" s="12" t="s">
        <v>39</v>
      </c>
      <c r="AX618" s="12" t="s">
        <v>76</v>
      </c>
      <c r="AY618" s="264" t="s">
        <v>414</v>
      </c>
    </row>
    <row r="619" s="13" customFormat="1">
      <c r="B619" s="265"/>
      <c r="C619" s="266"/>
      <c r="D619" s="252" t="s">
        <v>428</v>
      </c>
      <c r="E619" s="267" t="s">
        <v>21</v>
      </c>
      <c r="F619" s="268" t="s">
        <v>9692</v>
      </c>
      <c r="G619" s="266"/>
      <c r="H619" s="269">
        <v>85</v>
      </c>
      <c r="I619" s="270"/>
      <c r="J619" s="266"/>
      <c r="K619" s="266"/>
      <c r="L619" s="271"/>
      <c r="M619" s="272"/>
      <c r="N619" s="273"/>
      <c r="O619" s="273"/>
      <c r="P619" s="273"/>
      <c r="Q619" s="273"/>
      <c r="R619" s="273"/>
      <c r="S619" s="273"/>
      <c r="T619" s="274"/>
      <c r="AT619" s="275" t="s">
        <v>428</v>
      </c>
      <c r="AU619" s="275" t="s">
        <v>394</v>
      </c>
      <c r="AV619" s="13" t="s">
        <v>86</v>
      </c>
      <c r="AW619" s="13" t="s">
        <v>39</v>
      </c>
      <c r="AX619" s="13" t="s">
        <v>83</v>
      </c>
      <c r="AY619" s="275" t="s">
        <v>414</v>
      </c>
    </row>
    <row r="620" s="1" customFormat="1" ht="16.5" customHeight="1">
      <c r="B620" s="47"/>
      <c r="C620" s="298" t="s">
        <v>1680</v>
      </c>
      <c r="D620" s="298" t="s">
        <v>841</v>
      </c>
      <c r="E620" s="299" t="s">
        <v>10005</v>
      </c>
      <c r="F620" s="300" t="s">
        <v>7222</v>
      </c>
      <c r="G620" s="301" t="s">
        <v>145</v>
      </c>
      <c r="H620" s="302">
        <v>20</v>
      </c>
      <c r="I620" s="303"/>
      <c r="J620" s="304">
        <f>ROUND(I620*H620,2)</f>
        <v>0</v>
      </c>
      <c r="K620" s="300" t="s">
        <v>21</v>
      </c>
      <c r="L620" s="305"/>
      <c r="M620" s="306" t="s">
        <v>21</v>
      </c>
      <c r="N620" s="307" t="s">
        <v>47</v>
      </c>
      <c r="O620" s="48"/>
      <c r="P620" s="249">
        <f>O620*H620</f>
        <v>0</v>
      </c>
      <c r="Q620" s="249">
        <v>0</v>
      </c>
      <c r="R620" s="249">
        <f>Q620*H620</f>
        <v>0</v>
      </c>
      <c r="S620" s="249">
        <v>0</v>
      </c>
      <c r="T620" s="250">
        <f>S620*H620</f>
        <v>0</v>
      </c>
      <c r="AR620" s="25" t="s">
        <v>818</v>
      </c>
      <c r="AT620" s="25" t="s">
        <v>841</v>
      </c>
      <c r="AU620" s="25" t="s">
        <v>394</v>
      </c>
      <c r="AY620" s="25" t="s">
        <v>414</v>
      </c>
      <c r="BE620" s="251">
        <f>IF(N620="základní",J620,0)</f>
        <v>0</v>
      </c>
      <c r="BF620" s="251">
        <f>IF(N620="snížená",J620,0)</f>
        <v>0</v>
      </c>
      <c r="BG620" s="251">
        <f>IF(N620="zákl. přenesená",J620,0)</f>
        <v>0</v>
      </c>
      <c r="BH620" s="251">
        <f>IF(N620="sníž. přenesená",J620,0)</f>
        <v>0</v>
      </c>
      <c r="BI620" s="251">
        <f>IF(N620="nulová",J620,0)</f>
        <v>0</v>
      </c>
      <c r="BJ620" s="25" t="s">
        <v>83</v>
      </c>
      <c r="BK620" s="251">
        <f>ROUND(I620*H620,2)</f>
        <v>0</v>
      </c>
      <c r="BL620" s="25" t="s">
        <v>690</v>
      </c>
      <c r="BM620" s="25" t="s">
        <v>10006</v>
      </c>
    </row>
    <row r="621" s="12" customFormat="1">
      <c r="B621" s="255"/>
      <c r="C621" s="256"/>
      <c r="D621" s="252" t="s">
        <v>428</v>
      </c>
      <c r="E621" s="257" t="s">
        <v>21</v>
      </c>
      <c r="F621" s="258" t="s">
        <v>9901</v>
      </c>
      <c r="G621" s="256"/>
      <c r="H621" s="257" t="s">
        <v>21</v>
      </c>
      <c r="I621" s="259"/>
      <c r="J621" s="256"/>
      <c r="K621" s="256"/>
      <c r="L621" s="260"/>
      <c r="M621" s="261"/>
      <c r="N621" s="262"/>
      <c r="O621" s="262"/>
      <c r="P621" s="262"/>
      <c r="Q621" s="262"/>
      <c r="R621" s="262"/>
      <c r="S621" s="262"/>
      <c r="T621" s="263"/>
      <c r="AT621" s="264" t="s">
        <v>428</v>
      </c>
      <c r="AU621" s="264" t="s">
        <v>394</v>
      </c>
      <c r="AV621" s="12" t="s">
        <v>83</v>
      </c>
      <c r="AW621" s="12" t="s">
        <v>39</v>
      </c>
      <c r="AX621" s="12" t="s">
        <v>76</v>
      </c>
      <c r="AY621" s="264" t="s">
        <v>414</v>
      </c>
    </row>
    <row r="622" s="13" customFormat="1">
      <c r="B622" s="265"/>
      <c r="C622" s="266"/>
      <c r="D622" s="252" t="s">
        <v>428</v>
      </c>
      <c r="E622" s="267" t="s">
        <v>21</v>
      </c>
      <c r="F622" s="268" t="s">
        <v>715</v>
      </c>
      <c r="G622" s="266"/>
      <c r="H622" s="269">
        <v>20</v>
      </c>
      <c r="I622" s="270"/>
      <c r="J622" s="266"/>
      <c r="K622" s="266"/>
      <c r="L622" s="271"/>
      <c r="M622" s="272"/>
      <c r="N622" s="273"/>
      <c r="O622" s="273"/>
      <c r="P622" s="273"/>
      <c r="Q622" s="273"/>
      <c r="R622" s="273"/>
      <c r="S622" s="273"/>
      <c r="T622" s="274"/>
      <c r="AT622" s="275" t="s">
        <v>428</v>
      </c>
      <c r="AU622" s="275" t="s">
        <v>394</v>
      </c>
      <c r="AV622" s="13" t="s">
        <v>86</v>
      </c>
      <c r="AW622" s="13" t="s">
        <v>39</v>
      </c>
      <c r="AX622" s="13" t="s">
        <v>76</v>
      </c>
      <c r="AY622" s="275" t="s">
        <v>414</v>
      </c>
    </row>
    <row r="623" s="15" customFormat="1">
      <c r="B623" s="287"/>
      <c r="C623" s="288"/>
      <c r="D623" s="252" t="s">
        <v>428</v>
      </c>
      <c r="E623" s="289" t="s">
        <v>21</v>
      </c>
      <c r="F623" s="290" t="s">
        <v>235</v>
      </c>
      <c r="G623" s="288"/>
      <c r="H623" s="291">
        <v>20</v>
      </c>
      <c r="I623" s="292"/>
      <c r="J623" s="288"/>
      <c r="K623" s="288"/>
      <c r="L623" s="293"/>
      <c r="M623" s="294"/>
      <c r="N623" s="295"/>
      <c r="O623" s="295"/>
      <c r="P623" s="295"/>
      <c r="Q623" s="295"/>
      <c r="R623" s="295"/>
      <c r="S623" s="295"/>
      <c r="T623" s="296"/>
      <c r="AT623" s="297" t="s">
        <v>428</v>
      </c>
      <c r="AU623" s="297" t="s">
        <v>394</v>
      </c>
      <c r="AV623" s="15" t="s">
        <v>422</v>
      </c>
      <c r="AW623" s="15" t="s">
        <v>39</v>
      </c>
      <c r="AX623" s="15" t="s">
        <v>83</v>
      </c>
      <c r="AY623" s="297" t="s">
        <v>414</v>
      </c>
    </row>
    <row r="624" s="1" customFormat="1" ht="25.5" customHeight="1">
      <c r="B624" s="47"/>
      <c r="C624" s="298" t="s">
        <v>1685</v>
      </c>
      <c r="D624" s="298" t="s">
        <v>841</v>
      </c>
      <c r="E624" s="299" t="s">
        <v>10007</v>
      </c>
      <c r="F624" s="300" t="s">
        <v>10008</v>
      </c>
      <c r="G624" s="301" t="s">
        <v>145</v>
      </c>
      <c r="H624" s="302">
        <v>100</v>
      </c>
      <c r="I624" s="303"/>
      <c r="J624" s="304">
        <f>ROUND(I624*H624,2)</f>
        <v>0</v>
      </c>
      <c r="K624" s="300" t="s">
        <v>21</v>
      </c>
      <c r="L624" s="305"/>
      <c r="M624" s="306" t="s">
        <v>21</v>
      </c>
      <c r="N624" s="307" t="s">
        <v>47</v>
      </c>
      <c r="O624" s="48"/>
      <c r="P624" s="249">
        <f>O624*H624</f>
        <v>0</v>
      </c>
      <c r="Q624" s="249">
        <v>0</v>
      </c>
      <c r="R624" s="249">
        <f>Q624*H624</f>
        <v>0</v>
      </c>
      <c r="S624" s="249">
        <v>0</v>
      </c>
      <c r="T624" s="250">
        <f>S624*H624</f>
        <v>0</v>
      </c>
      <c r="AR624" s="25" t="s">
        <v>818</v>
      </c>
      <c r="AT624" s="25" t="s">
        <v>841</v>
      </c>
      <c r="AU624" s="25" t="s">
        <v>394</v>
      </c>
      <c r="AY624" s="25" t="s">
        <v>414</v>
      </c>
      <c r="BE624" s="251">
        <f>IF(N624="základní",J624,0)</f>
        <v>0</v>
      </c>
      <c r="BF624" s="251">
        <f>IF(N624="snížená",J624,0)</f>
        <v>0</v>
      </c>
      <c r="BG624" s="251">
        <f>IF(N624="zákl. přenesená",J624,0)</f>
        <v>0</v>
      </c>
      <c r="BH624" s="251">
        <f>IF(N624="sníž. přenesená",J624,0)</f>
        <v>0</v>
      </c>
      <c r="BI624" s="251">
        <f>IF(N624="nulová",J624,0)</f>
        <v>0</v>
      </c>
      <c r="BJ624" s="25" t="s">
        <v>83</v>
      </c>
      <c r="BK624" s="251">
        <f>ROUND(I624*H624,2)</f>
        <v>0</v>
      </c>
      <c r="BL624" s="25" t="s">
        <v>690</v>
      </c>
      <c r="BM624" s="25" t="s">
        <v>10009</v>
      </c>
    </row>
    <row r="625" s="12" customFormat="1">
      <c r="B625" s="255"/>
      <c r="C625" s="256"/>
      <c r="D625" s="252" t="s">
        <v>428</v>
      </c>
      <c r="E625" s="257" t="s">
        <v>21</v>
      </c>
      <c r="F625" s="258" t="s">
        <v>9901</v>
      </c>
      <c r="G625" s="256"/>
      <c r="H625" s="257" t="s">
        <v>21</v>
      </c>
      <c r="I625" s="259"/>
      <c r="J625" s="256"/>
      <c r="K625" s="256"/>
      <c r="L625" s="260"/>
      <c r="M625" s="261"/>
      <c r="N625" s="262"/>
      <c r="O625" s="262"/>
      <c r="P625" s="262"/>
      <c r="Q625" s="262"/>
      <c r="R625" s="262"/>
      <c r="S625" s="262"/>
      <c r="T625" s="263"/>
      <c r="AT625" s="264" t="s">
        <v>428</v>
      </c>
      <c r="AU625" s="264" t="s">
        <v>394</v>
      </c>
      <c r="AV625" s="12" t="s">
        <v>83</v>
      </c>
      <c r="AW625" s="12" t="s">
        <v>39</v>
      </c>
      <c r="AX625" s="12" t="s">
        <v>76</v>
      </c>
      <c r="AY625" s="264" t="s">
        <v>414</v>
      </c>
    </row>
    <row r="626" s="13" customFormat="1">
      <c r="B626" s="265"/>
      <c r="C626" s="266"/>
      <c r="D626" s="252" t="s">
        <v>428</v>
      </c>
      <c r="E626" s="267" t="s">
        <v>21</v>
      </c>
      <c r="F626" s="268" t="s">
        <v>10010</v>
      </c>
      <c r="G626" s="266"/>
      <c r="H626" s="269">
        <v>100</v>
      </c>
      <c r="I626" s="270"/>
      <c r="J626" s="266"/>
      <c r="K626" s="266"/>
      <c r="L626" s="271"/>
      <c r="M626" s="272"/>
      <c r="N626" s="273"/>
      <c r="O626" s="273"/>
      <c r="P626" s="273"/>
      <c r="Q626" s="273"/>
      <c r="R626" s="273"/>
      <c r="S626" s="273"/>
      <c r="T626" s="274"/>
      <c r="AT626" s="275" t="s">
        <v>428</v>
      </c>
      <c r="AU626" s="275" t="s">
        <v>394</v>
      </c>
      <c r="AV626" s="13" t="s">
        <v>86</v>
      </c>
      <c r="AW626" s="13" t="s">
        <v>39</v>
      </c>
      <c r="AX626" s="13" t="s">
        <v>83</v>
      </c>
      <c r="AY626" s="275" t="s">
        <v>414</v>
      </c>
    </row>
    <row r="627" s="1" customFormat="1" ht="25.5" customHeight="1">
      <c r="B627" s="47"/>
      <c r="C627" s="298" t="s">
        <v>1690</v>
      </c>
      <c r="D627" s="298" t="s">
        <v>841</v>
      </c>
      <c r="E627" s="299" t="s">
        <v>10011</v>
      </c>
      <c r="F627" s="300" t="s">
        <v>10012</v>
      </c>
      <c r="G627" s="301" t="s">
        <v>145</v>
      </c>
      <c r="H627" s="302">
        <v>50</v>
      </c>
      <c r="I627" s="303"/>
      <c r="J627" s="304">
        <f>ROUND(I627*H627,2)</f>
        <v>0</v>
      </c>
      <c r="K627" s="300" t="s">
        <v>21</v>
      </c>
      <c r="L627" s="305"/>
      <c r="M627" s="306" t="s">
        <v>21</v>
      </c>
      <c r="N627" s="307" t="s">
        <v>47</v>
      </c>
      <c r="O627" s="48"/>
      <c r="P627" s="249">
        <f>O627*H627</f>
        <v>0</v>
      </c>
      <c r="Q627" s="249">
        <v>0</v>
      </c>
      <c r="R627" s="249">
        <f>Q627*H627</f>
        <v>0</v>
      </c>
      <c r="S627" s="249">
        <v>0</v>
      </c>
      <c r="T627" s="250">
        <f>S627*H627</f>
        <v>0</v>
      </c>
      <c r="AR627" s="25" t="s">
        <v>818</v>
      </c>
      <c r="AT627" s="25" t="s">
        <v>841</v>
      </c>
      <c r="AU627" s="25" t="s">
        <v>394</v>
      </c>
      <c r="AY627" s="25" t="s">
        <v>414</v>
      </c>
      <c r="BE627" s="251">
        <f>IF(N627="základní",J627,0)</f>
        <v>0</v>
      </c>
      <c r="BF627" s="251">
        <f>IF(N627="snížená",J627,0)</f>
        <v>0</v>
      </c>
      <c r="BG627" s="251">
        <f>IF(N627="zákl. přenesená",J627,0)</f>
        <v>0</v>
      </c>
      <c r="BH627" s="251">
        <f>IF(N627="sníž. přenesená",J627,0)</f>
        <v>0</v>
      </c>
      <c r="BI627" s="251">
        <f>IF(N627="nulová",J627,0)</f>
        <v>0</v>
      </c>
      <c r="BJ627" s="25" t="s">
        <v>83</v>
      </c>
      <c r="BK627" s="251">
        <f>ROUND(I627*H627,2)</f>
        <v>0</v>
      </c>
      <c r="BL627" s="25" t="s">
        <v>690</v>
      </c>
      <c r="BM627" s="25" t="s">
        <v>10013</v>
      </c>
    </row>
    <row r="628" s="12" customFormat="1">
      <c r="B628" s="255"/>
      <c r="C628" s="256"/>
      <c r="D628" s="252" t="s">
        <v>428</v>
      </c>
      <c r="E628" s="257" t="s">
        <v>21</v>
      </c>
      <c r="F628" s="258" t="s">
        <v>9901</v>
      </c>
      <c r="G628" s="256"/>
      <c r="H628" s="257" t="s">
        <v>21</v>
      </c>
      <c r="I628" s="259"/>
      <c r="J628" s="256"/>
      <c r="K628" s="256"/>
      <c r="L628" s="260"/>
      <c r="M628" s="261"/>
      <c r="N628" s="262"/>
      <c r="O628" s="262"/>
      <c r="P628" s="262"/>
      <c r="Q628" s="262"/>
      <c r="R628" s="262"/>
      <c r="S628" s="262"/>
      <c r="T628" s="263"/>
      <c r="AT628" s="264" t="s">
        <v>428</v>
      </c>
      <c r="AU628" s="264" t="s">
        <v>394</v>
      </c>
      <c r="AV628" s="12" t="s">
        <v>83</v>
      </c>
      <c r="AW628" s="12" t="s">
        <v>39</v>
      </c>
      <c r="AX628" s="12" t="s">
        <v>76</v>
      </c>
      <c r="AY628" s="264" t="s">
        <v>414</v>
      </c>
    </row>
    <row r="629" s="13" customFormat="1">
      <c r="B629" s="265"/>
      <c r="C629" s="266"/>
      <c r="D629" s="252" t="s">
        <v>428</v>
      </c>
      <c r="E629" s="267" t="s">
        <v>21</v>
      </c>
      <c r="F629" s="268" t="s">
        <v>1003</v>
      </c>
      <c r="G629" s="266"/>
      <c r="H629" s="269">
        <v>50</v>
      </c>
      <c r="I629" s="270"/>
      <c r="J629" s="266"/>
      <c r="K629" s="266"/>
      <c r="L629" s="271"/>
      <c r="M629" s="272"/>
      <c r="N629" s="273"/>
      <c r="O629" s="273"/>
      <c r="P629" s="273"/>
      <c r="Q629" s="273"/>
      <c r="R629" s="273"/>
      <c r="S629" s="273"/>
      <c r="T629" s="274"/>
      <c r="AT629" s="275" t="s">
        <v>428</v>
      </c>
      <c r="AU629" s="275" t="s">
        <v>394</v>
      </c>
      <c r="AV629" s="13" t="s">
        <v>86</v>
      </c>
      <c r="AW629" s="13" t="s">
        <v>39</v>
      </c>
      <c r="AX629" s="13" t="s">
        <v>76</v>
      </c>
      <c r="AY629" s="275" t="s">
        <v>414</v>
      </c>
    </row>
    <row r="630" s="15" customFormat="1">
      <c r="B630" s="287"/>
      <c r="C630" s="288"/>
      <c r="D630" s="252" t="s">
        <v>428</v>
      </c>
      <c r="E630" s="289" t="s">
        <v>21</v>
      </c>
      <c r="F630" s="290" t="s">
        <v>235</v>
      </c>
      <c r="G630" s="288"/>
      <c r="H630" s="291">
        <v>50</v>
      </c>
      <c r="I630" s="292"/>
      <c r="J630" s="288"/>
      <c r="K630" s="288"/>
      <c r="L630" s="293"/>
      <c r="M630" s="294"/>
      <c r="N630" s="295"/>
      <c r="O630" s="295"/>
      <c r="P630" s="295"/>
      <c r="Q630" s="295"/>
      <c r="R630" s="295"/>
      <c r="S630" s="295"/>
      <c r="T630" s="296"/>
      <c r="AT630" s="297" t="s">
        <v>428</v>
      </c>
      <c r="AU630" s="297" t="s">
        <v>394</v>
      </c>
      <c r="AV630" s="15" t="s">
        <v>422</v>
      </c>
      <c r="AW630" s="15" t="s">
        <v>39</v>
      </c>
      <c r="AX630" s="15" t="s">
        <v>83</v>
      </c>
      <c r="AY630" s="297" t="s">
        <v>414</v>
      </c>
    </row>
    <row r="631" s="1" customFormat="1" ht="16.5" customHeight="1">
      <c r="B631" s="47"/>
      <c r="C631" s="298" t="s">
        <v>1695</v>
      </c>
      <c r="D631" s="298" t="s">
        <v>841</v>
      </c>
      <c r="E631" s="299" t="s">
        <v>10014</v>
      </c>
      <c r="F631" s="300" t="s">
        <v>7232</v>
      </c>
      <c r="G631" s="301" t="s">
        <v>4084</v>
      </c>
      <c r="H631" s="302">
        <v>360</v>
      </c>
      <c r="I631" s="303"/>
      <c r="J631" s="304">
        <f>ROUND(I631*H631,2)</f>
        <v>0</v>
      </c>
      <c r="K631" s="300" t="s">
        <v>21</v>
      </c>
      <c r="L631" s="305"/>
      <c r="M631" s="306" t="s">
        <v>21</v>
      </c>
      <c r="N631" s="307" t="s">
        <v>47</v>
      </c>
      <c r="O631" s="48"/>
      <c r="P631" s="249">
        <f>O631*H631</f>
        <v>0</v>
      </c>
      <c r="Q631" s="249">
        <v>0</v>
      </c>
      <c r="R631" s="249">
        <f>Q631*H631</f>
        <v>0</v>
      </c>
      <c r="S631" s="249">
        <v>0</v>
      </c>
      <c r="T631" s="250">
        <f>S631*H631</f>
        <v>0</v>
      </c>
      <c r="AR631" s="25" t="s">
        <v>818</v>
      </c>
      <c r="AT631" s="25" t="s">
        <v>841</v>
      </c>
      <c r="AU631" s="25" t="s">
        <v>394</v>
      </c>
      <c r="AY631" s="25" t="s">
        <v>414</v>
      </c>
      <c r="BE631" s="251">
        <f>IF(N631="základní",J631,0)</f>
        <v>0</v>
      </c>
      <c r="BF631" s="251">
        <f>IF(N631="snížená",J631,0)</f>
        <v>0</v>
      </c>
      <c r="BG631" s="251">
        <f>IF(N631="zákl. přenesená",J631,0)</f>
        <v>0</v>
      </c>
      <c r="BH631" s="251">
        <f>IF(N631="sníž. přenesená",J631,0)</f>
        <v>0</v>
      </c>
      <c r="BI631" s="251">
        <f>IF(N631="nulová",J631,0)</f>
        <v>0</v>
      </c>
      <c r="BJ631" s="25" t="s">
        <v>83</v>
      </c>
      <c r="BK631" s="251">
        <f>ROUND(I631*H631,2)</f>
        <v>0</v>
      </c>
      <c r="BL631" s="25" t="s">
        <v>690</v>
      </c>
      <c r="BM631" s="25" t="s">
        <v>10015</v>
      </c>
    </row>
    <row r="632" s="12" customFormat="1">
      <c r="B632" s="255"/>
      <c r="C632" s="256"/>
      <c r="D632" s="252" t="s">
        <v>428</v>
      </c>
      <c r="E632" s="257" t="s">
        <v>21</v>
      </c>
      <c r="F632" s="258" t="s">
        <v>9901</v>
      </c>
      <c r="G632" s="256"/>
      <c r="H632" s="257" t="s">
        <v>21</v>
      </c>
      <c r="I632" s="259"/>
      <c r="J632" s="256"/>
      <c r="K632" s="256"/>
      <c r="L632" s="260"/>
      <c r="M632" s="261"/>
      <c r="N632" s="262"/>
      <c r="O632" s="262"/>
      <c r="P632" s="262"/>
      <c r="Q632" s="262"/>
      <c r="R632" s="262"/>
      <c r="S632" s="262"/>
      <c r="T632" s="263"/>
      <c r="AT632" s="264" t="s">
        <v>428</v>
      </c>
      <c r="AU632" s="264" t="s">
        <v>394</v>
      </c>
      <c r="AV632" s="12" t="s">
        <v>83</v>
      </c>
      <c r="AW632" s="12" t="s">
        <v>39</v>
      </c>
      <c r="AX632" s="12" t="s">
        <v>76</v>
      </c>
      <c r="AY632" s="264" t="s">
        <v>414</v>
      </c>
    </row>
    <row r="633" s="13" customFormat="1">
      <c r="B633" s="265"/>
      <c r="C633" s="266"/>
      <c r="D633" s="252" t="s">
        <v>428</v>
      </c>
      <c r="E633" s="267" t="s">
        <v>21</v>
      </c>
      <c r="F633" s="268" t="s">
        <v>10016</v>
      </c>
      <c r="G633" s="266"/>
      <c r="H633" s="269">
        <v>360</v>
      </c>
      <c r="I633" s="270"/>
      <c r="J633" s="266"/>
      <c r="K633" s="266"/>
      <c r="L633" s="271"/>
      <c r="M633" s="272"/>
      <c r="N633" s="273"/>
      <c r="O633" s="273"/>
      <c r="P633" s="273"/>
      <c r="Q633" s="273"/>
      <c r="R633" s="273"/>
      <c r="S633" s="273"/>
      <c r="T633" s="274"/>
      <c r="AT633" s="275" t="s">
        <v>428</v>
      </c>
      <c r="AU633" s="275" t="s">
        <v>394</v>
      </c>
      <c r="AV633" s="13" t="s">
        <v>86</v>
      </c>
      <c r="AW633" s="13" t="s">
        <v>39</v>
      </c>
      <c r="AX633" s="13" t="s">
        <v>83</v>
      </c>
      <c r="AY633" s="275" t="s">
        <v>414</v>
      </c>
    </row>
    <row r="634" s="1" customFormat="1" ht="16.5" customHeight="1">
      <c r="B634" s="47"/>
      <c r="C634" s="298" t="s">
        <v>1699</v>
      </c>
      <c r="D634" s="298" t="s">
        <v>841</v>
      </c>
      <c r="E634" s="299" t="s">
        <v>10017</v>
      </c>
      <c r="F634" s="300" t="s">
        <v>7236</v>
      </c>
      <c r="G634" s="301" t="s">
        <v>4084</v>
      </c>
      <c r="H634" s="302">
        <v>230</v>
      </c>
      <c r="I634" s="303"/>
      <c r="J634" s="304">
        <f>ROUND(I634*H634,2)</f>
        <v>0</v>
      </c>
      <c r="K634" s="300" t="s">
        <v>21</v>
      </c>
      <c r="L634" s="305"/>
      <c r="M634" s="306" t="s">
        <v>21</v>
      </c>
      <c r="N634" s="307" t="s">
        <v>47</v>
      </c>
      <c r="O634" s="48"/>
      <c r="P634" s="249">
        <f>O634*H634</f>
        <v>0</v>
      </c>
      <c r="Q634" s="249">
        <v>0</v>
      </c>
      <c r="R634" s="249">
        <f>Q634*H634</f>
        <v>0</v>
      </c>
      <c r="S634" s="249">
        <v>0</v>
      </c>
      <c r="T634" s="250">
        <f>S634*H634</f>
        <v>0</v>
      </c>
      <c r="AR634" s="25" t="s">
        <v>818</v>
      </c>
      <c r="AT634" s="25" t="s">
        <v>841</v>
      </c>
      <c r="AU634" s="25" t="s">
        <v>394</v>
      </c>
      <c r="AY634" s="25" t="s">
        <v>414</v>
      </c>
      <c r="BE634" s="251">
        <f>IF(N634="základní",J634,0)</f>
        <v>0</v>
      </c>
      <c r="BF634" s="251">
        <f>IF(N634="snížená",J634,0)</f>
        <v>0</v>
      </c>
      <c r="BG634" s="251">
        <f>IF(N634="zákl. přenesená",J634,0)</f>
        <v>0</v>
      </c>
      <c r="BH634" s="251">
        <f>IF(N634="sníž. přenesená",J634,0)</f>
        <v>0</v>
      </c>
      <c r="BI634" s="251">
        <f>IF(N634="nulová",J634,0)</f>
        <v>0</v>
      </c>
      <c r="BJ634" s="25" t="s">
        <v>83</v>
      </c>
      <c r="BK634" s="251">
        <f>ROUND(I634*H634,2)</f>
        <v>0</v>
      </c>
      <c r="BL634" s="25" t="s">
        <v>690</v>
      </c>
      <c r="BM634" s="25" t="s">
        <v>10018</v>
      </c>
    </row>
    <row r="635" s="12" customFormat="1">
      <c r="B635" s="255"/>
      <c r="C635" s="256"/>
      <c r="D635" s="252" t="s">
        <v>428</v>
      </c>
      <c r="E635" s="257" t="s">
        <v>21</v>
      </c>
      <c r="F635" s="258" t="s">
        <v>9901</v>
      </c>
      <c r="G635" s="256"/>
      <c r="H635" s="257" t="s">
        <v>21</v>
      </c>
      <c r="I635" s="259"/>
      <c r="J635" s="256"/>
      <c r="K635" s="256"/>
      <c r="L635" s="260"/>
      <c r="M635" s="261"/>
      <c r="N635" s="262"/>
      <c r="O635" s="262"/>
      <c r="P635" s="262"/>
      <c r="Q635" s="262"/>
      <c r="R635" s="262"/>
      <c r="S635" s="262"/>
      <c r="T635" s="263"/>
      <c r="AT635" s="264" t="s">
        <v>428</v>
      </c>
      <c r="AU635" s="264" t="s">
        <v>394</v>
      </c>
      <c r="AV635" s="12" t="s">
        <v>83</v>
      </c>
      <c r="AW635" s="12" t="s">
        <v>39</v>
      </c>
      <c r="AX635" s="12" t="s">
        <v>76</v>
      </c>
      <c r="AY635" s="264" t="s">
        <v>414</v>
      </c>
    </row>
    <row r="636" s="13" customFormat="1">
      <c r="B636" s="265"/>
      <c r="C636" s="266"/>
      <c r="D636" s="252" t="s">
        <v>428</v>
      </c>
      <c r="E636" s="267" t="s">
        <v>21</v>
      </c>
      <c r="F636" s="268" t="s">
        <v>2225</v>
      </c>
      <c r="G636" s="266"/>
      <c r="H636" s="269">
        <v>230</v>
      </c>
      <c r="I636" s="270"/>
      <c r="J636" s="266"/>
      <c r="K636" s="266"/>
      <c r="L636" s="271"/>
      <c r="M636" s="272"/>
      <c r="N636" s="273"/>
      <c r="O636" s="273"/>
      <c r="P636" s="273"/>
      <c r="Q636" s="273"/>
      <c r="R636" s="273"/>
      <c r="S636" s="273"/>
      <c r="T636" s="274"/>
      <c r="AT636" s="275" t="s">
        <v>428</v>
      </c>
      <c r="AU636" s="275" t="s">
        <v>394</v>
      </c>
      <c r="AV636" s="13" t="s">
        <v>86</v>
      </c>
      <c r="AW636" s="13" t="s">
        <v>39</v>
      </c>
      <c r="AX636" s="13" t="s">
        <v>76</v>
      </c>
      <c r="AY636" s="275" t="s">
        <v>414</v>
      </c>
    </row>
    <row r="637" s="15" customFormat="1">
      <c r="B637" s="287"/>
      <c r="C637" s="288"/>
      <c r="D637" s="252" t="s">
        <v>428</v>
      </c>
      <c r="E637" s="289" t="s">
        <v>21</v>
      </c>
      <c r="F637" s="290" t="s">
        <v>235</v>
      </c>
      <c r="G637" s="288"/>
      <c r="H637" s="291">
        <v>230</v>
      </c>
      <c r="I637" s="292"/>
      <c r="J637" s="288"/>
      <c r="K637" s="288"/>
      <c r="L637" s="293"/>
      <c r="M637" s="294"/>
      <c r="N637" s="295"/>
      <c r="O637" s="295"/>
      <c r="P637" s="295"/>
      <c r="Q637" s="295"/>
      <c r="R637" s="295"/>
      <c r="S637" s="295"/>
      <c r="T637" s="296"/>
      <c r="AT637" s="297" t="s">
        <v>428</v>
      </c>
      <c r="AU637" s="297" t="s">
        <v>394</v>
      </c>
      <c r="AV637" s="15" t="s">
        <v>422</v>
      </c>
      <c r="AW637" s="15" t="s">
        <v>39</v>
      </c>
      <c r="AX637" s="15" t="s">
        <v>83</v>
      </c>
      <c r="AY637" s="297" t="s">
        <v>414</v>
      </c>
    </row>
    <row r="638" s="1" customFormat="1" ht="25.5" customHeight="1">
      <c r="B638" s="47"/>
      <c r="C638" s="298" t="s">
        <v>1703</v>
      </c>
      <c r="D638" s="298" t="s">
        <v>841</v>
      </c>
      <c r="E638" s="299" t="s">
        <v>10019</v>
      </c>
      <c r="F638" s="300" t="s">
        <v>9867</v>
      </c>
      <c r="G638" s="301" t="s">
        <v>4084</v>
      </c>
      <c r="H638" s="302">
        <v>92</v>
      </c>
      <c r="I638" s="303"/>
      <c r="J638" s="304">
        <f>ROUND(I638*H638,2)</f>
        <v>0</v>
      </c>
      <c r="K638" s="300" t="s">
        <v>21</v>
      </c>
      <c r="L638" s="305"/>
      <c r="M638" s="306" t="s">
        <v>21</v>
      </c>
      <c r="N638" s="307" t="s">
        <v>47</v>
      </c>
      <c r="O638" s="48"/>
      <c r="P638" s="249">
        <f>O638*H638</f>
        <v>0</v>
      </c>
      <c r="Q638" s="249">
        <v>0</v>
      </c>
      <c r="R638" s="249">
        <f>Q638*H638</f>
        <v>0</v>
      </c>
      <c r="S638" s="249">
        <v>0</v>
      </c>
      <c r="T638" s="250">
        <f>S638*H638</f>
        <v>0</v>
      </c>
      <c r="AR638" s="25" t="s">
        <v>818</v>
      </c>
      <c r="AT638" s="25" t="s">
        <v>841</v>
      </c>
      <c r="AU638" s="25" t="s">
        <v>394</v>
      </c>
      <c r="AY638" s="25" t="s">
        <v>414</v>
      </c>
      <c r="BE638" s="251">
        <f>IF(N638="základní",J638,0)</f>
        <v>0</v>
      </c>
      <c r="BF638" s="251">
        <f>IF(N638="snížená",J638,0)</f>
        <v>0</v>
      </c>
      <c r="BG638" s="251">
        <f>IF(N638="zákl. přenesená",J638,0)</f>
        <v>0</v>
      </c>
      <c r="BH638" s="251">
        <f>IF(N638="sníž. přenesená",J638,0)</f>
        <v>0</v>
      </c>
      <c r="BI638" s="251">
        <f>IF(N638="nulová",J638,0)</f>
        <v>0</v>
      </c>
      <c r="BJ638" s="25" t="s">
        <v>83</v>
      </c>
      <c r="BK638" s="251">
        <f>ROUND(I638*H638,2)</f>
        <v>0</v>
      </c>
      <c r="BL638" s="25" t="s">
        <v>690</v>
      </c>
      <c r="BM638" s="25" t="s">
        <v>10020</v>
      </c>
    </row>
    <row r="639" s="12" customFormat="1">
      <c r="B639" s="255"/>
      <c r="C639" s="256"/>
      <c r="D639" s="252" t="s">
        <v>428</v>
      </c>
      <c r="E639" s="257" t="s">
        <v>21</v>
      </c>
      <c r="F639" s="258" t="s">
        <v>9901</v>
      </c>
      <c r="G639" s="256"/>
      <c r="H639" s="257" t="s">
        <v>21</v>
      </c>
      <c r="I639" s="259"/>
      <c r="J639" s="256"/>
      <c r="K639" s="256"/>
      <c r="L639" s="260"/>
      <c r="M639" s="261"/>
      <c r="N639" s="262"/>
      <c r="O639" s="262"/>
      <c r="P639" s="262"/>
      <c r="Q639" s="262"/>
      <c r="R639" s="262"/>
      <c r="S639" s="262"/>
      <c r="T639" s="263"/>
      <c r="AT639" s="264" t="s">
        <v>428</v>
      </c>
      <c r="AU639" s="264" t="s">
        <v>394</v>
      </c>
      <c r="AV639" s="12" t="s">
        <v>83</v>
      </c>
      <c r="AW639" s="12" t="s">
        <v>39</v>
      </c>
      <c r="AX639" s="12" t="s">
        <v>76</v>
      </c>
      <c r="AY639" s="264" t="s">
        <v>414</v>
      </c>
    </row>
    <row r="640" s="13" customFormat="1">
      <c r="B640" s="265"/>
      <c r="C640" s="266"/>
      <c r="D640" s="252" t="s">
        <v>428</v>
      </c>
      <c r="E640" s="267" t="s">
        <v>21</v>
      </c>
      <c r="F640" s="268" t="s">
        <v>10021</v>
      </c>
      <c r="G640" s="266"/>
      <c r="H640" s="269">
        <v>92</v>
      </c>
      <c r="I640" s="270"/>
      <c r="J640" s="266"/>
      <c r="K640" s="266"/>
      <c r="L640" s="271"/>
      <c r="M640" s="272"/>
      <c r="N640" s="273"/>
      <c r="O640" s="273"/>
      <c r="P640" s="273"/>
      <c r="Q640" s="273"/>
      <c r="R640" s="273"/>
      <c r="S640" s="273"/>
      <c r="T640" s="274"/>
      <c r="AT640" s="275" t="s">
        <v>428</v>
      </c>
      <c r="AU640" s="275" t="s">
        <v>394</v>
      </c>
      <c r="AV640" s="13" t="s">
        <v>86</v>
      </c>
      <c r="AW640" s="13" t="s">
        <v>39</v>
      </c>
      <c r="AX640" s="13" t="s">
        <v>83</v>
      </c>
      <c r="AY640" s="275" t="s">
        <v>414</v>
      </c>
    </row>
    <row r="641" s="1" customFormat="1" ht="16.5" customHeight="1">
      <c r="B641" s="47"/>
      <c r="C641" s="298" t="s">
        <v>1707</v>
      </c>
      <c r="D641" s="298" t="s">
        <v>841</v>
      </c>
      <c r="E641" s="299" t="s">
        <v>10022</v>
      </c>
      <c r="F641" s="300" t="s">
        <v>9869</v>
      </c>
      <c r="G641" s="301" t="s">
        <v>4084</v>
      </c>
      <c r="H641" s="302">
        <v>194</v>
      </c>
      <c r="I641" s="303"/>
      <c r="J641" s="304">
        <f>ROUND(I641*H641,2)</f>
        <v>0</v>
      </c>
      <c r="K641" s="300" t="s">
        <v>21</v>
      </c>
      <c r="L641" s="305"/>
      <c r="M641" s="306" t="s">
        <v>21</v>
      </c>
      <c r="N641" s="307" t="s">
        <v>47</v>
      </c>
      <c r="O641" s="48"/>
      <c r="P641" s="249">
        <f>O641*H641</f>
        <v>0</v>
      </c>
      <c r="Q641" s="249">
        <v>0</v>
      </c>
      <c r="R641" s="249">
        <f>Q641*H641</f>
        <v>0</v>
      </c>
      <c r="S641" s="249">
        <v>0</v>
      </c>
      <c r="T641" s="250">
        <f>S641*H641</f>
        <v>0</v>
      </c>
      <c r="AR641" s="25" t="s">
        <v>818</v>
      </c>
      <c r="AT641" s="25" t="s">
        <v>841</v>
      </c>
      <c r="AU641" s="25" t="s">
        <v>394</v>
      </c>
      <c r="AY641" s="25" t="s">
        <v>414</v>
      </c>
      <c r="BE641" s="251">
        <f>IF(N641="základní",J641,0)</f>
        <v>0</v>
      </c>
      <c r="BF641" s="251">
        <f>IF(N641="snížená",J641,0)</f>
        <v>0</v>
      </c>
      <c r="BG641" s="251">
        <f>IF(N641="zákl. přenesená",J641,0)</f>
        <v>0</v>
      </c>
      <c r="BH641" s="251">
        <f>IF(N641="sníž. přenesená",J641,0)</f>
        <v>0</v>
      </c>
      <c r="BI641" s="251">
        <f>IF(N641="nulová",J641,0)</f>
        <v>0</v>
      </c>
      <c r="BJ641" s="25" t="s">
        <v>83</v>
      </c>
      <c r="BK641" s="251">
        <f>ROUND(I641*H641,2)</f>
        <v>0</v>
      </c>
      <c r="BL641" s="25" t="s">
        <v>690</v>
      </c>
      <c r="BM641" s="25" t="s">
        <v>10023</v>
      </c>
    </row>
    <row r="642" s="12" customFormat="1">
      <c r="B642" s="255"/>
      <c r="C642" s="256"/>
      <c r="D642" s="252" t="s">
        <v>428</v>
      </c>
      <c r="E642" s="257" t="s">
        <v>21</v>
      </c>
      <c r="F642" s="258" t="s">
        <v>9901</v>
      </c>
      <c r="G642" s="256"/>
      <c r="H642" s="257" t="s">
        <v>21</v>
      </c>
      <c r="I642" s="259"/>
      <c r="J642" s="256"/>
      <c r="K642" s="256"/>
      <c r="L642" s="260"/>
      <c r="M642" s="261"/>
      <c r="N642" s="262"/>
      <c r="O642" s="262"/>
      <c r="P642" s="262"/>
      <c r="Q642" s="262"/>
      <c r="R642" s="262"/>
      <c r="S642" s="262"/>
      <c r="T642" s="263"/>
      <c r="AT642" s="264" t="s">
        <v>428</v>
      </c>
      <c r="AU642" s="264" t="s">
        <v>394</v>
      </c>
      <c r="AV642" s="12" t="s">
        <v>83</v>
      </c>
      <c r="AW642" s="12" t="s">
        <v>39</v>
      </c>
      <c r="AX642" s="12" t="s">
        <v>76</v>
      </c>
      <c r="AY642" s="264" t="s">
        <v>414</v>
      </c>
    </row>
    <row r="643" s="13" customFormat="1">
      <c r="B643" s="265"/>
      <c r="C643" s="266"/>
      <c r="D643" s="252" t="s">
        <v>428</v>
      </c>
      <c r="E643" s="267" t="s">
        <v>21</v>
      </c>
      <c r="F643" s="268" t="s">
        <v>1982</v>
      </c>
      <c r="G643" s="266"/>
      <c r="H643" s="269">
        <v>194</v>
      </c>
      <c r="I643" s="270"/>
      <c r="J643" s="266"/>
      <c r="K643" s="266"/>
      <c r="L643" s="271"/>
      <c r="M643" s="272"/>
      <c r="N643" s="273"/>
      <c r="O643" s="273"/>
      <c r="P643" s="273"/>
      <c r="Q643" s="273"/>
      <c r="R643" s="273"/>
      <c r="S643" s="273"/>
      <c r="T643" s="274"/>
      <c r="AT643" s="275" t="s">
        <v>428</v>
      </c>
      <c r="AU643" s="275" t="s">
        <v>394</v>
      </c>
      <c r="AV643" s="13" t="s">
        <v>86</v>
      </c>
      <c r="AW643" s="13" t="s">
        <v>39</v>
      </c>
      <c r="AX643" s="13" t="s">
        <v>76</v>
      </c>
      <c r="AY643" s="275" t="s">
        <v>414</v>
      </c>
    </row>
    <row r="644" s="15" customFormat="1">
      <c r="B644" s="287"/>
      <c r="C644" s="288"/>
      <c r="D644" s="252" t="s">
        <v>428</v>
      </c>
      <c r="E644" s="289" t="s">
        <v>21</v>
      </c>
      <c r="F644" s="290" t="s">
        <v>235</v>
      </c>
      <c r="G644" s="288"/>
      <c r="H644" s="291">
        <v>194</v>
      </c>
      <c r="I644" s="292"/>
      <c r="J644" s="288"/>
      <c r="K644" s="288"/>
      <c r="L644" s="293"/>
      <c r="M644" s="294"/>
      <c r="N644" s="295"/>
      <c r="O644" s="295"/>
      <c r="P644" s="295"/>
      <c r="Q644" s="295"/>
      <c r="R644" s="295"/>
      <c r="S644" s="295"/>
      <c r="T644" s="296"/>
      <c r="AT644" s="297" t="s">
        <v>428</v>
      </c>
      <c r="AU644" s="297" t="s">
        <v>394</v>
      </c>
      <c r="AV644" s="15" t="s">
        <v>422</v>
      </c>
      <c r="AW644" s="15" t="s">
        <v>39</v>
      </c>
      <c r="AX644" s="15" t="s">
        <v>83</v>
      </c>
      <c r="AY644" s="297" t="s">
        <v>414</v>
      </c>
    </row>
    <row r="645" s="11" customFormat="1" ht="22.32" customHeight="1">
      <c r="B645" s="224"/>
      <c r="C645" s="225"/>
      <c r="D645" s="226" t="s">
        <v>75</v>
      </c>
      <c r="E645" s="238" t="s">
        <v>10024</v>
      </c>
      <c r="F645" s="238" t="s">
        <v>10025</v>
      </c>
      <c r="G645" s="225"/>
      <c r="H645" s="225"/>
      <c r="I645" s="228"/>
      <c r="J645" s="239">
        <f>BK645</f>
        <v>0</v>
      </c>
      <c r="K645" s="225"/>
      <c r="L645" s="230"/>
      <c r="M645" s="231"/>
      <c r="N645" s="232"/>
      <c r="O645" s="232"/>
      <c r="P645" s="233">
        <f>SUM(P646:P827)</f>
        <v>0</v>
      </c>
      <c r="Q645" s="232"/>
      <c r="R645" s="233">
        <f>SUM(R646:R827)</f>
        <v>0</v>
      </c>
      <c r="S645" s="232"/>
      <c r="T645" s="234">
        <f>SUM(T646:T827)</f>
        <v>0</v>
      </c>
      <c r="AR645" s="235" t="s">
        <v>86</v>
      </c>
      <c r="AT645" s="236" t="s">
        <v>75</v>
      </c>
      <c r="AU645" s="236" t="s">
        <v>86</v>
      </c>
      <c r="AY645" s="235" t="s">
        <v>414</v>
      </c>
      <c r="BK645" s="237">
        <f>SUM(BK646:BK827)</f>
        <v>0</v>
      </c>
    </row>
    <row r="646" s="1" customFormat="1" ht="16.5" customHeight="1">
      <c r="B646" s="47"/>
      <c r="C646" s="240" t="s">
        <v>1712</v>
      </c>
      <c r="D646" s="240" t="s">
        <v>418</v>
      </c>
      <c r="E646" s="241" t="s">
        <v>10026</v>
      </c>
      <c r="F646" s="242" t="s">
        <v>10027</v>
      </c>
      <c r="G646" s="243" t="s">
        <v>145</v>
      </c>
      <c r="H646" s="244">
        <v>414</v>
      </c>
      <c r="I646" s="245"/>
      <c r="J646" s="246">
        <f>ROUND(I646*H646,2)</f>
        <v>0</v>
      </c>
      <c r="K646" s="242" t="s">
        <v>21</v>
      </c>
      <c r="L646" s="73"/>
      <c r="M646" s="247" t="s">
        <v>21</v>
      </c>
      <c r="N646" s="248" t="s">
        <v>47</v>
      </c>
      <c r="O646" s="48"/>
      <c r="P646" s="249">
        <f>O646*H646</f>
        <v>0</v>
      </c>
      <c r="Q646" s="249">
        <v>0</v>
      </c>
      <c r="R646" s="249">
        <f>Q646*H646</f>
        <v>0</v>
      </c>
      <c r="S646" s="249">
        <v>0</v>
      </c>
      <c r="T646" s="250">
        <f>S646*H646</f>
        <v>0</v>
      </c>
      <c r="AR646" s="25" t="s">
        <v>690</v>
      </c>
      <c r="AT646" s="25" t="s">
        <v>418</v>
      </c>
      <c r="AU646" s="25" t="s">
        <v>394</v>
      </c>
      <c r="AY646" s="25" t="s">
        <v>414</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690</v>
      </c>
      <c r="BM646" s="25" t="s">
        <v>10028</v>
      </c>
    </row>
    <row r="647" s="12" customFormat="1">
      <c r="B647" s="255"/>
      <c r="C647" s="256"/>
      <c r="D647" s="252" t="s">
        <v>428</v>
      </c>
      <c r="E647" s="257" t="s">
        <v>21</v>
      </c>
      <c r="F647" s="258" t="s">
        <v>9901</v>
      </c>
      <c r="G647" s="256"/>
      <c r="H647" s="257" t="s">
        <v>21</v>
      </c>
      <c r="I647" s="259"/>
      <c r="J647" s="256"/>
      <c r="K647" s="256"/>
      <c r="L647" s="260"/>
      <c r="M647" s="261"/>
      <c r="N647" s="262"/>
      <c r="O647" s="262"/>
      <c r="P647" s="262"/>
      <c r="Q647" s="262"/>
      <c r="R647" s="262"/>
      <c r="S647" s="262"/>
      <c r="T647" s="263"/>
      <c r="AT647" s="264" t="s">
        <v>428</v>
      </c>
      <c r="AU647" s="264" t="s">
        <v>394</v>
      </c>
      <c r="AV647" s="12" t="s">
        <v>83</v>
      </c>
      <c r="AW647" s="12" t="s">
        <v>39</v>
      </c>
      <c r="AX647" s="12" t="s">
        <v>76</v>
      </c>
      <c r="AY647" s="264" t="s">
        <v>414</v>
      </c>
    </row>
    <row r="648" s="13" customFormat="1">
      <c r="B648" s="265"/>
      <c r="C648" s="266"/>
      <c r="D648" s="252" t="s">
        <v>428</v>
      </c>
      <c r="E648" s="267" t="s">
        <v>21</v>
      </c>
      <c r="F648" s="268" t="s">
        <v>3269</v>
      </c>
      <c r="G648" s="266"/>
      <c r="H648" s="269">
        <v>414</v>
      </c>
      <c r="I648" s="270"/>
      <c r="J648" s="266"/>
      <c r="K648" s="266"/>
      <c r="L648" s="271"/>
      <c r="M648" s="272"/>
      <c r="N648" s="273"/>
      <c r="O648" s="273"/>
      <c r="P648" s="273"/>
      <c r="Q648" s="273"/>
      <c r="R648" s="273"/>
      <c r="S648" s="273"/>
      <c r="T648" s="274"/>
      <c r="AT648" s="275" t="s">
        <v>428</v>
      </c>
      <c r="AU648" s="275" t="s">
        <v>394</v>
      </c>
      <c r="AV648" s="13" t="s">
        <v>86</v>
      </c>
      <c r="AW648" s="13" t="s">
        <v>39</v>
      </c>
      <c r="AX648" s="13" t="s">
        <v>76</v>
      </c>
      <c r="AY648" s="275" t="s">
        <v>414</v>
      </c>
    </row>
    <row r="649" s="15" customFormat="1">
      <c r="B649" s="287"/>
      <c r="C649" s="288"/>
      <c r="D649" s="252" t="s">
        <v>428</v>
      </c>
      <c r="E649" s="289" t="s">
        <v>21</v>
      </c>
      <c r="F649" s="290" t="s">
        <v>235</v>
      </c>
      <c r="G649" s="288"/>
      <c r="H649" s="291">
        <v>414</v>
      </c>
      <c r="I649" s="292"/>
      <c r="J649" s="288"/>
      <c r="K649" s="288"/>
      <c r="L649" s="293"/>
      <c r="M649" s="294"/>
      <c r="N649" s="295"/>
      <c r="O649" s="295"/>
      <c r="P649" s="295"/>
      <c r="Q649" s="295"/>
      <c r="R649" s="295"/>
      <c r="S649" s="295"/>
      <c r="T649" s="296"/>
      <c r="AT649" s="297" t="s">
        <v>428</v>
      </c>
      <c r="AU649" s="297" t="s">
        <v>394</v>
      </c>
      <c r="AV649" s="15" t="s">
        <v>422</v>
      </c>
      <c r="AW649" s="15" t="s">
        <v>39</v>
      </c>
      <c r="AX649" s="15" t="s">
        <v>83</v>
      </c>
      <c r="AY649" s="297" t="s">
        <v>414</v>
      </c>
    </row>
    <row r="650" s="1" customFormat="1" ht="16.5" customHeight="1">
      <c r="B650" s="47"/>
      <c r="C650" s="240" t="s">
        <v>1719</v>
      </c>
      <c r="D650" s="240" t="s">
        <v>418</v>
      </c>
      <c r="E650" s="241" t="s">
        <v>10029</v>
      </c>
      <c r="F650" s="242" t="s">
        <v>10030</v>
      </c>
      <c r="G650" s="243" t="s">
        <v>145</v>
      </c>
      <c r="H650" s="244">
        <v>60515</v>
      </c>
      <c r="I650" s="245"/>
      <c r="J650" s="246">
        <f>ROUND(I650*H650,2)</f>
        <v>0</v>
      </c>
      <c r="K650" s="242" t="s">
        <v>21</v>
      </c>
      <c r="L650" s="73"/>
      <c r="M650" s="247" t="s">
        <v>21</v>
      </c>
      <c r="N650" s="248" t="s">
        <v>47</v>
      </c>
      <c r="O650" s="48"/>
      <c r="P650" s="249">
        <f>O650*H650</f>
        <v>0</v>
      </c>
      <c r="Q650" s="249">
        <v>0</v>
      </c>
      <c r="R650" s="249">
        <f>Q650*H650</f>
        <v>0</v>
      </c>
      <c r="S650" s="249">
        <v>0</v>
      </c>
      <c r="T650" s="250">
        <f>S650*H650</f>
        <v>0</v>
      </c>
      <c r="AR650" s="25" t="s">
        <v>690</v>
      </c>
      <c r="AT650" s="25" t="s">
        <v>418</v>
      </c>
      <c r="AU650" s="25" t="s">
        <v>394</v>
      </c>
      <c r="AY650" s="25" t="s">
        <v>414</v>
      </c>
      <c r="BE650" s="251">
        <f>IF(N650="základní",J650,0)</f>
        <v>0</v>
      </c>
      <c r="BF650" s="251">
        <f>IF(N650="snížená",J650,0)</f>
        <v>0</v>
      </c>
      <c r="BG650" s="251">
        <f>IF(N650="zákl. přenesená",J650,0)</f>
        <v>0</v>
      </c>
      <c r="BH650" s="251">
        <f>IF(N650="sníž. přenesená",J650,0)</f>
        <v>0</v>
      </c>
      <c r="BI650" s="251">
        <f>IF(N650="nulová",J650,0)</f>
        <v>0</v>
      </c>
      <c r="BJ650" s="25" t="s">
        <v>83</v>
      </c>
      <c r="BK650" s="251">
        <f>ROUND(I650*H650,2)</f>
        <v>0</v>
      </c>
      <c r="BL650" s="25" t="s">
        <v>690</v>
      </c>
      <c r="BM650" s="25" t="s">
        <v>10031</v>
      </c>
    </row>
    <row r="651" s="12" customFormat="1">
      <c r="B651" s="255"/>
      <c r="C651" s="256"/>
      <c r="D651" s="252" t="s">
        <v>428</v>
      </c>
      <c r="E651" s="257" t="s">
        <v>21</v>
      </c>
      <c r="F651" s="258" t="s">
        <v>9901</v>
      </c>
      <c r="G651" s="256"/>
      <c r="H651" s="257" t="s">
        <v>21</v>
      </c>
      <c r="I651" s="259"/>
      <c r="J651" s="256"/>
      <c r="K651" s="256"/>
      <c r="L651" s="260"/>
      <c r="M651" s="261"/>
      <c r="N651" s="262"/>
      <c r="O651" s="262"/>
      <c r="P651" s="262"/>
      <c r="Q651" s="262"/>
      <c r="R651" s="262"/>
      <c r="S651" s="262"/>
      <c r="T651" s="263"/>
      <c r="AT651" s="264" t="s">
        <v>428</v>
      </c>
      <c r="AU651" s="264" t="s">
        <v>394</v>
      </c>
      <c r="AV651" s="12" t="s">
        <v>83</v>
      </c>
      <c r="AW651" s="12" t="s">
        <v>39</v>
      </c>
      <c r="AX651" s="12" t="s">
        <v>76</v>
      </c>
      <c r="AY651" s="264" t="s">
        <v>414</v>
      </c>
    </row>
    <row r="652" s="13" customFormat="1">
      <c r="B652" s="265"/>
      <c r="C652" s="266"/>
      <c r="D652" s="252" t="s">
        <v>428</v>
      </c>
      <c r="E652" s="267" t="s">
        <v>21</v>
      </c>
      <c r="F652" s="268" t="s">
        <v>10032</v>
      </c>
      <c r="G652" s="266"/>
      <c r="H652" s="269">
        <v>60515</v>
      </c>
      <c r="I652" s="270"/>
      <c r="J652" s="266"/>
      <c r="K652" s="266"/>
      <c r="L652" s="271"/>
      <c r="M652" s="272"/>
      <c r="N652" s="273"/>
      <c r="O652" s="273"/>
      <c r="P652" s="273"/>
      <c r="Q652" s="273"/>
      <c r="R652" s="273"/>
      <c r="S652" s="273"/>
      <c r="T652" s="274"/>
      <c r="AT652" s="275" t="s">
        <v>428</v>
      </c>
      <c r="AU652" s="275" t="s">
        <v>394</v>
      </c>
      <c r="AV652" s="13" t="s">
        <v>86</v>
      </c>
      <c r="AW652" s="13" t="s">
        <v>39</v>
      </c>
      <c r="AX652" s="13" t="s">
        <v>83</v>
      </c>
      <c r="AY652" s="275" t="s">
        <v>414</v>
      </c>
    </row>
    <row r="653" s="1" customFormat="1" ht="16.5" customHeight="1">
      <c r="B653" s="47"/>
      <c r="C653" s="240" t="s">
        <v>1724</v>
      </c>
      <c r="D653" s="240" t="s">
        <v>418</v>
      </c>
      <c r="E653" s="241" t="s">
        <v>10033</v>
      </c>
      <c r="F653" s="242" t="s">
        <v>9906</v>
      </c>
      <c r="G653" s="243" t="s">
        <v>145</v>
      </c>
      <c r="H653" s="244">
        <v>639</v>
      </c>
      <c r="I653" s="245"/>
      <c r="J653" s="246">
        <f>ROUND(I653*H653,2)</f>
        <v>0</v>
      </c>
      <c r="K653" s="242" t="s">
        <v>21</v>
      </c>
      <c r="L653" s="73"/>
      <c r="M653" s="247" t="s">
        <v>21</v>
      </c>
      <c r="N653" s="248" t="s">
        <v>47</v>
      </c>
      <c r="O653" s="48"/>
      <c r="P653" s="249">
        <f>O653*H653</f>
        <v>0</v>
      </c>
      <c r="Q653" s="249">
        <v>0</v>
      </c>
      <c r="R653" s="249">
        <f>Q653*H653</f>
        <v>0</v>
      </c>
      <c r="S653" s="249">
        <v>0</v>
      </c>
      <c r="T653" s="250">
        <f>S653*H653</f>
        <v>0</v>
      </c>
      <c r="AR653" s="25" t="s">
        <v>690</v>
      </c>
      <c r="AT653" s="25" t="s">
        <v>418</v>
      </c>
      <c r="AU653" s="25" t="s">
        <v>394</v>
      </c>
      <c r="AY653" s="25" t="s">
        <v>414</v>
      </c>
      <c r="BE653" s="251">
        <f>IF(N653="základní",J653,0)</f>
        <v>0</v>
      </c>
      <c r="BF653" s="251">
        <f>IF(N653="snížená",J653,0)</f>
        <v>0</v>
      </c>
      <c r="BG653" s="251">
        <f>IF(N653="zákl. přenesená",J653,0)</f>
        <v>0</v>
      </c>
      <c r="BH653" s="251">
        <f>IF(N653="sníž. přenesená",J653,0)</f>
        <v>0</v>
      </c>
      <c r="BI653" s="251">
        <f>IF(N653="nulová",J653,0)</f>
        <v>0</v>
      </c>
      <c r="BJ653" s="25" t="s">
        <v>83</v>
      </c>
      <c r="BK653" s="251">
        <f>ROUND(I653*H653,2)</f>
        <v>0</v>
      </c>
      <c r="BL653" s="25" t="s">
        <v>690</v>
      </c>
      <c r="BM653" s="25" t="s">
        <v>10034</v>
      </c>
    </row>
    <row r="654" s="12" customFormat="1">
      <c r="B654" s="255"/>
      <c r="C654" s="256"/>
      <c r="D654" s="252" t="s">
        <v>428</v>
      </c>
      <c r="E654" s="257" t="s">
        <v>21</v>
      </c>
      <c r="F654" s="258" t="s">
        <v>9901</v>
      </c>
      <c r="G654" s="256"/>
      <c r="H654" s="257" t="s">
        <v>21</v>
      </c>
      <c r="I654" s="259"/>
      <c r="J654" s="256"/>
      <c r="K654" s="256"/>
      <c r="L654" s="260"/>
      <c r="M654" s="261"/>
      <c r="N654" s="262"/>
      <c r="O654" s="262"/>
      <c r="P654" s="262"/>
      <c r="Q654" s="262"/>
      <c r="R654" s="262"/>
      <c r="S654" s="262"/>
      <c r="T654" s="263"/>
      <c r="AT654" s="264" t="s">
        <v>428</v>
      </c>
      <c r="AU654" s="264" t="s">
        <v>394</v>
      </c>
      <c r="AV654" s="12" t="s">
        <v>83</v>
      </c>
      <c r="AW654" s="12" t="s">
        <v>39</v>
      </c>
      <c r="AX654" s="12" t="s">
        <v>76</v>
      </c>
      <c r="AY654" s="264" t="s">
        <v>414</v>
      </c>
    </row>
    <row r="655" s="13" customFormat="1">
      <c r="B655" s="265"/>
      <c r="C655" s="266"/>
      <c r="D655" s="252" t="s">
        <v>428</v>
      </c>
      <c r="E655" s="267" t="s">
        <v>21</v>
      </c>
      <c r="F655" s="268" t="s">
        <v>8738</v>
      </c>
      <c r="G655" s="266"/>
      <c r="H655" s="269">
        <v>639</v>
      </c>
      <c r="I655" s="270"/>
      <c r="J655" s="266"/>
      <c r="K655" s="266"/>
      <c r="L655" s="271"/>
      <c r="M655" s="272"/>
      <c r="N655" s="273"/>
      <c r="O655" s="273"/>
      <c r="P655" s="273"/>
      <c r="Q655" s="273"/>
      <c r="R655" s="273"/>
      <c r="S655" s="273"/>
      <c r="T655" s="274"/>
      <c r="AT655" s="275" t="s">
        <v>428</v>
      </c>
      <c r="AU655" s="275" t="s">
        <v>394</v>
      </c>
      <c r="AV655" s="13" t="s">
        <v>86</v>
      </c>
      <c r="AW655" s="13" t="s">
        <v>39</v>
      </c>
      <c r="AX655" s="13" t="s">
        <v>76</v>
      </c>
      <c r="AY655" s="275" t="s">
        <v>414</v>
      </c>
    </row>
    <row r="656" s="15" customFormat="1">
      <c r="B656" s="287"/>
      <c r="C656" s="288"/>
      <c r="D656" s="252" t="s">
        <v>428</v>
      </c>
      <c r="E656" s="289" t="s">
        <v>21</v>
      </c>
      <c r="F656" s="290" t="s">
        <v>235</v>
      </c>
      <c r="G656" s="288"/>
      <c r="H656" s="291">
        <v>639</v>
      </c>
      <c r="I656" s="292"/>
      <c r="J656" s="288"/>
      <c r="K656" s="288"/>
      <c r="L656" s="293"/>
      <c r="M656" s="294"/>
      <c r="N656" s="295"/>
      <c r="O656" s="295"/>
      <c r="P656" s="295"/>
      <c r="Q656" s="295"/>
      <c r="R656" s="295"/>
      <c r="S656" s="295"/>
      <c r="T656" s="296"/>
      <c r="AT656" s="297" t="s">
        <v>428</v>
      </c>
      <c r="AU656" s="297" t="s">
        <v>394</v>
      </c>
      <c r="AV656" s="15" t="s">
        <v>422</v>
      </c>
      <c r="AW656" s="15" t="s">
        <v>39</v>
      </c>
      <c r="AX656" s="15" t="s">
        <v>83</v>
      </c>
      <c r="AY656" s="297" t="s">
        <v>414</v>
      </c>
    </row>
    <row r="657" s="1" customFormat="1" ht="16.5" customHeight="1">
      <c r="B657" s="47"/>
      <c r="C657" s="240" t="s">
        <v>1729</v>
      </c>
      <c r="D657" s="240" t="s">
        <v>418</v>
      </c>
      <c r="E657" s="241" t="s">
        <v>10035</v>
      </c>
      <c r="F657" s="242" t="s">
        <v>9909</v>
      </c>
      <c r="G657" s="243" t="s">
        <v>4084</v>
      </c>
      <c r="H657" s="244">
        <v>1488</v>
      </c>
      <c r="I657" s="245"/>
      <c r="J657" s="246">
        <f>ROUND(I657*H657,2)</f>
        <v>0</v>
      </c>
      <c r="K657" s="242" t="s">
        <v>21</v>
      </c>
      <c r="L657" s="73"/>
      <c r="M657" s="247" t="s">
        <v>21</v>
      </c>
      <c r="N657" s="248" t="s">
        <v>47</v>
      </c>
      <c r="O657" s="48"/>
      <c r="P657" s="249">
        <f>O657*H657</f>
        <v>0</v>
      </c>
      <c r="Q657" s="249">
        <v>0</v>
      </c>
      <c r="R657" s="249">
        <f>Q657*H657</f>
        <v>0</v>
      </c>
      <c r="S657" s="249">
        <v>0</v>
      </c>
      <c r="T657" s="250">
        <f>S657*H657</f>
        <v>0</v>
      </c>
      <c r="AR657" s="25" t="s">
        <v>690</v>
      </c>
      <c r="AT657" s="25" t="s">
        <v>418</v>
      </c>
      <c r="AU657" s="25" t="s">
        <v>394</v>
      </c>
      <c r="AY657" s="25" t="s">
        <v>414</v>
      </c>
      <c r="BE657" s="251">
        <f>IF(N657="základní",J657,0)</f>
        <v>0</v>
      </c>
      <c r="BF657" s="251">
        <f>IF(N657="snížená",J657,0)</f>
        <v>0</v>
      </c>
      <c r="BG657" s="251">
        <f>IF(N657="zákl. přenesená",J657,0)</f>
        <v>0</v>
      </c>
      <c r="BH657" s="251">
        <f>IF(N657="sníž. přenesená",J657,0)</f>
        <v>0</v>
      </c>
      <c r="BI657" s="251">
        <f>IF(N657="nulová",J657,0)</f>
        <v>0</v>
      </c>
      <c r="BJ657" s="25" t="s">
        <v>83</v>
      </c>
      <c r="BK657" s="251">
        <f>ROUND(I657*H657,2)</f>
        <v>0</v>
      </c>
      <c r="BL657" s="25" t="s">
        <v>690</v>
      </c>
      <c r="BM657" s="25" t="s">
        <v>10036</v>
      </c>
    </row>
    <row r="658" s="12" customFormat="1">
      <c r="B658" s="255"/>
      <c r="C658" s="256"/>
      <c r="D658" s="252" t="s">
        <v>428</v>
      </c>
      <c r="E658" s="257" t="s">
        <v>21</v>
      </c>
      <c r="F658" s="258" t="s">
        <v>9901</v>
      </c>
      <c r="G658" s="256"/>
      <c r="H658" s="257" t="s">
        <v>21</v>
      </c>
      <c r="I658" s="259"/>
      <c r="J658" s="256"/>
      <c r="K658" s="256"/>
      <c r="L658" s="260"/>
      <c r="M658" s="261"/>
      <c r="N658" s="262"/>
      <c r="O658" s="262"/>
      <c r="P658" s="262"/>
      <c r="Q658" s="262"/>
      <c r="R658" s="262"/>
      <c r="S658" s="262"/>
      <c r="T658" s="263"/>
      <c r="AT658" s="264" t="s">
        <v>428</v>
      </c>
      <c r="AU658" s="264" t="s">
        <v>394</v>
      </c>
      <c r="AV658" s="12" t="s">
        <v>83</v>
      </c>
      <c r="AW658" s="12" t="s">
        <v>39</v>
      </c>
      <c r="AX658" s="12" t="s">
        <v>76</v>
      </c>
      <c r="AY658" s="264" t="s">
        <v>414</v>
      </c>
    </row>
    <row r="659" s="13" customFormat="1">
      <c r="B659" s="265"/>
      <c r="C659" s="266"/>
      <c r="D659" s="252" t="s">
        <v>428</v>
      </c>
      <c r="E659" s="267" t="s">
        <v>21</v>
      </c>
      <c r="F659" s="268" t="s">
        <v>9911</v>
      </c>
      <c r="G659" s="266"/>
      <c r="H659" s="269">
        <v>1488</v>
      </c>
      <c r="I659" s="270"/>
      <c r="J659" s="266"/>
      <c r="K659" s="266"/>
      <c r="L659" s="271"/>
      <c r="M659" s="272"/>
      <c r="N659" s="273"/>
      <c r="O659" s="273"/>
      <c r="P659" s="273"/>
      <c r="Q659" s="273"/>
      <c r="R659" s="273"/>
      <c r="S659" s="273"/>
      <c r="T659" s="274"/>
      <c r="AT659" s="275" t="s">
        <v>428</v>
      </c>
      <c r="AU659" s="275" t="s">
        <v>394</v>
      </c>
      <c r="AV659" s="13" t="s">
        <v>86</v>
      </c>
      <c r="AW659" s="13" t="s">
        <v>39</v>
      </c>
      <c r="AX659" s="13" t="s">
        <v>83</v>
      </c>
      <c r="AY659" s="275" t="s">
        <v>414</v>
      </c>
    </row>
    <row r="660" s="1" customFormat="1" ht="16.5" customHeight="1">
      <c r="B660" s="47"/>
      <c r="C660" s="240" t="s">
        <v>1734</v>
      </c>
      <c r="D660" s="240" t="s">
        <v>418</v>
      </c>
      <c r="E660" s="241" t="s">
        <v>10037</v>
      </c>
      <c r="F660" s="242" t="s">
        <v>10038</v>
      </c>
      <c r="G660" s="243" t="s">
        <v>4084</v>
      </c>
      <c r="H660" s="244">
        <v>18</v>
      </c>
      <c r="I660" s="245"/>
      <c r="J660" s="246">
        <f>ROUND(I660*H660,2)</f>
        <v>0</v>
      </c>
      <c r="K660" s="242" t="s">
        <v>21</v>
      </c>
      <c r="L660" s="73"/>
      <c r="M660" s="247" t="s">
        <v>21</v>
      </c>
      <c r="N660" s="248" t="s">
        <v>47</v>
      </c>
      <c r="O660" s="48"/>
      <c r="P660" s="249">
        <f>O660*H660</f>
        <v>0</v>
      </c>
      <c r="Q660" s="249">
        <v>0</v>
      </c>
      <c r="R660" s="249">
        <f>Q660*H660</f>
        <v>0</v>
      </c>
      <c r="S660" s="249">
        <v>0</v>
      </c>
      <c r="T660" s="250">
        <f>S660*H660</f>
        <v>0</v>
      </c>
      <c r="AR660" s="25" t="s">
        <v>690</v>
      </c>
      <c r="AT660" s="25" t="s">
        <v>418</v>
      </c>
      <c r="AU660" s="25" t="s">
        <v>394</v>
      </c>
      <c r="AY660" s="25" t="s">
        <v>414</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690</v>
      </c>
      <c r="BM660" s="25" t="s">
        <v>10039</v>
      </c>
    </row>
    <row r="661" s="12" customFormat="1">
      <c r="B661" s="255"/>
      <c r="C661" s="256"/>
      <c r="D661" s="252" t="s">
        <v>428</v>
      </c>
      <c r="E661" s="257" t="s">
        <v>21</v>
      </c>
      <c r="F661" s="258" t="s">
        <v>9901</v>
      </c>
      <c r="G661" s="256"/>
      <c r="H661" s="257" t="s">
        <v>21</v>
      </c>
      <c r="I661" s="259"/>
      <c r="J661" s="256"/>
      <c r="K661" s="256"/>
      <c r="L661" s="260"/>
      <c r="M661" s="261"/>
      <c r="N661" s="262"/>
      <c r="O661" s="262"/>
      <c r="P661" s="262"/>
      <c r="Q661" s="262"/>
      <c r="R661" s="262"/>
      <c r="S661" s="262"/>
      <c r="T661" s="263"/>
      <c r="AT661" s="264" t="s">
        <v>428</v>
      </c>
      <c r="AU661" s="264" t="s">
        <v>394</v>
      </c>
      <c r="AV661" s="12" t="s">
        <v>83</v>
      </c>
      <c r="AW661" s="12" t="s">
        <v>39</v>
      </c>
      <c r="AX661" s="12" t="s">
        <v>76</v>
      </c>
      <c r="AY661" s="264" t="s">
        <v>414</v>
      </c>
    </row>
    <row r="662" s="13" customFormat="1">
      <c r="B662" s="265"/>
      <c r="C662" s="266"/>
      <c r="D662" s="252" t="s">
        <v>428</v>
      </c>
      <c r="E662" s="267" t="s">
        <v>21</v>
      </c>
      <c r="F662" s="268" t="s">
        <v>701</v>
      </c>
      <c r="G662" s="266"/>
      <c r="H662" s="269">
        <v>18</v>
      </c>
      <c r="I662" s="270"/>
      <c r="J662" s="266"/>
      <c r="K662" s="266"/>
      <c r="L662" s="271"/>
      <c r="M662" s="272"/>
      <c r="N662" s="273"/>
      <c r="O662" s="273"/>
      <c r="P662" s="273"/>
      <c r="Q662" s="273"/>
      <c r="R662" s="273"/>
      <c r="S662" s="273"/>
      <c r="T662" s="274"/>
      <c r="AT662" s="275" t="s">
        <v>428</v>
      </c>
      <c r="AU662" s="275" t="s">
        <v>394</v>
      </c>
      <c r="AV662" s="13" t="s">
        <v>86</v>
      </c>
      <c r="AW662" s="13" t="s">
        <v>39</v>
      </c>
      <c r="AX662" s="13" t="s">
        <v>76</v>
      </c>
      <c r="AY662" s="275" t="s">
        <v>414</v>
      </c>
    </row>
    <row r="663" s="15" customFormat="1">
      <c r="B663" s="287"/>
      <c r="C663" s="288"/>
      <c r="D663" s="252" t="s">
        <v>428</v>
      </c>
      <c r="E663" s="289" t="s">
        <v>21</v>
      </c>
      <c r="F663" s="290" t="s">
        <v>235</v>
      </c>
      <c r="G663" s="288"/>
      <c r="H663" s="291">
        <v>18</v>
      </c>
      <c r="I663" s="292"/>
      <c r="J663" s="288"/>
      <c r="K663" s="288"/>
      <c r="L663" s="293"/>
      <c r="M663" s="294"/>
      <c r="N663" s="295"/>
      <c r="O663" s="295"/>
      <c r="P663" s="295"/>
      <c r="Q663" s="295"/>
      <c r="R663" s="295"/>
      <c r="S663" s="295"/>
      <c r="T663" s="296"/>
      <c r="AT663" s="297" t="s">
        <v>428</v>
      </c>
      <c r="AU663" s="297" t="s">
        <v>394</v>
      </c>
      <c r="AV663" s="15" t="s">
        <v>422</v>
      </c>
      <c r="AW663" s="15" t="s">
        <v>39</v>
      </c>
      <c r="AX663" s="15" t="s">
        <v>83</v>
      </c>
      <c r="AY663" s="297" t="s">
        <v>414</v>
      </c>
    </row>
    <row r="664" s="1" customFormat="1" ht="25.5" customHeight="1">
      <c r="B664" s="47"/>
      <c r="C664" s="240" t="s">
        <v>1739</v>
      </c>
      <c r="D664" s="240" t="s">
        <v>418</v>
      </c>
      <c r="E664" s="241" t="s">
        <v>7949</v>
      </c>
      <c r="F664" s="242" t="s">
        <v>9912</v>
      </c>
      <c r="G664" s="243" t="s">
        <v>4084</v>
      </c>
      <c r="H664" s="244">
        <v>90</v>
      </c>
      <c r="I664" s="245"/>
      <c r="J664" s="246">
        <f>ROUND(I664*H664,2)</f>
        <v>0</v>
      </c>
      <c r="K664" s="242" t="s">
        <v>21</v>
      </c>
      <c r="L664" s="73"/>
      <c r="M664" s="247" t="s">
        <v>21</v>
      </c>
      <c r="N664" s="248" t="s">
        <v>47</v>
      </c>
      <c r="O664" s="48"/>
      <c r="P664" s="249">
        <f>O664*H664</f>
        <v>0</v>
      </c>
      <c r="Q664" s="249">
        <v>0</v>
      </c>
      <c r="R664" s="249">
        <f>Q664*H664</f>
        <v>0</v>
      </c>
      <c r="S664" s="249">
        <v>0</v>
      </c>
      <c r="T664" s="250">
        <f>S664*H664</f>
        <v>0</v>
      </c>
      <c r="AR664" s="25" t="s">
        <v>690</v>
      </c>
      <c r="AT664" s="25" t="s">
        <v>418</v>
      </c>
      <c r="AU664" s="25" t="s">
        <v>394</v>
      </c>
      <c r="AY664" s="25" t="s">
        <v>414</v>
      </c>
      <c r="BE664" s="251">
        <f>IF(N664="základní",J664,0)</f>
        <v>0</v>
      </c>
      <c r="BF664" s="251">
        <f>IF(N664="snížená",J664,0)</f>
        <v>0</v>
      </c>
      <c r="BG664" s="251">
        <f>IF(N664="zákl. přenesená",J664,0)</f>
        <v>0</v>
      </c>
      <c r="BH664" s="251">
        <f>IF(N664="sníž. přenesená",J664,0)</f>
        <v>0</v>
      </c>
      <c r="BI664" s="251">
        <f>IF(N664="nulová",J664,0)</f>
        <v>0</v>
      </c>
      <c r="BJ664" s="25" t="s">
        <v>83</v>
      </c>
      <c r="BK664" s="251">
        <f>ROUND(I664*H664,2)</f>
        <v>0</v>
      </c>
      <c r="BL664" s="25" t="s">
        <v>690</v>
      </c>
      <c r="BM664" s="25" t="s">
        <v>10040</v>
      </c>
    </row>
    <row r="665" s="12" customFormat="1">
      <c r="B665" s="255"/>
      <c r="C665" s="256"/>
      <c r="D665" s="252" t="s">
        <v>428</v>
      </c>
      <c r="E665" s="257" t="s">
        <v>21</v>
      </c>
      <c r="F665" s="258" t="s">
        <v>9901</v>
      </c>
      <c r="G665" s="256"/>
      <c r="H665" s="257" t="s">
        <v>21</v>
      </c>
      <c r="I665" s="259"/>
      <c r="J665" s="256"/>
      <c r="K665" s="256"/>
      <c r="L665" s="260"/>
      <c r="M665" s="261"/>
      <c r="N665" s="262"/>
      <c r="O665" s="262"/>
      <c r="P665" s="262"/>
      <c r="Q665" s="262"/>
      <c r="R665" s="262"/>
      <c r="S665" s="262"/>
      <c r="T665" s="263"/>
      <c r="AT665" s="264" t="s">
        <v>428</v>
      </c>
      <c r="AU665" s="264" t="s">
        <v>394</v>
      </c>
      <c r="AV665" s="12" t="s">
        <v>83</v>
      </c>
      <c r="AW665" s="12" t="s">
        <v>39</v>
      </c>
      <c r="AX665" s="12" t="s">
        <v>76</v>
      </c>
      <c r="AY665" s="264" t="s">
        <v>414</v>
      </c>
    </row>
    <row r="666" s="13" customFormat="1">
      <c r="B666" s="265"/>
      <c r="C666" s="266"/>
      <c r="D666" s="252" t="s">
        <v>428</v>
      </c>
      <c r="E666" s="267" t="s">
        <v>21</v>
      </c>
      <c r="F666" s="268" t="s">
        <v>1247</v>
      </c>
      <c r="G666" s="266"/>
      <c r="H666" s="269">
        <v>90</v>
      </c>
      <c r="I666" s="270"/>
      <c r="J666" s="266"/>
      <c r="K666" s="266"/>
      <c r="L666" s="271"/>
      <c r="M666" s="272"/>
      <c r="N666" s="273"/>
      <c r="O666" s="273"/>
      <c r="P666" s="273"/>
      <c r="Q666" s="273"/>
      <c r="R666" s="273"/>
      <c r="S666" s="273"/>
      <c r="T666" s="274"/>
      <c r="AT666" s="275" t="s">
        <v>428</v>
      </c>
      <c r="AU666" s="275" t="s">
        <v>394</v>
      </c>
      <c r="AV666" s="13" t="s">
        <v>86</v>
      </c>
      <c r="AW666" s="13" t="s">
        <v>39</v>
      </c>
      <c r="AX666" s="13" t="s">
        <v>83</v>
      </c>
      <c r="AY666" s="275" t="s">
        <v>414</v>
      </c>
    </row>
    <row r="667" s="1" customFormat="1" ht="16.5" customHeight="1">
      <c r="B667" s="47"/>
      <c r="C667" s="240" t="s">
        <v>1744</v>
      </c>
      <c r="D667" s="240" t="s">
        <v>418</v>
      </c>
      <c r="E667" s="241" t="s">
        <v>7953</v>
      </c>
      <c r="F667" s="242" t="s">
        <v>10041</v>
      </c>
      <c r="G667" s="243" t="s">
        <v>4084</v>
      </c>
      <c r="H667" s="244">
        <v>42</v>
      </c>
      <c r="I667" s="245"/>
      <c r="J667" s="246">
        <f>ROUND(I667*H667,2)</f>
        <v>0</v>
      </c>
      <c r="K667" s="242" t="s">
        <v>21</v>
      </c>
      <c r="L667" s="73"/>
      <c r="M667" s="247" t="s">
        <v>21</v>
      </c>
      <c r="N667" s="248" t="s">
        <v>47</v>
      </c>
      <c r="O667" s="48"/>
      <c r="P667" s="249">
        <f>O667*H667</f>
        <v>0</v>
      </c>
      <c r="Q667" s="249">
        <v>0</v>
      </c>
      <c r="R667" s="249">
        <f>Q667*H667</f>
        <v>0</v>
      </c>
      <c r="S667" s="249">
        <v>0</v>
      </c>
      <c r="T667" s="250">
        <f>S667*H667</f>
        <v>0</v>
      </c>
      <c r="AR667" s="25" t="s">
        <v>690</v>
      </c>
      <c r="AT667" s="25" t="s">
        <v>418</v>
      </c>
      <c r="AU667" s="25" t="s">
        <v>394</v>
      </c>
      <c r="AY667" s="25" t="s">
        <v>414</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690</v>
      </c>
      <c r="BM667" s="25" t="s">
        <v>10042</v>
      </c>
    </row>
    <row r="668" s="12" customFormat="1">
      <c r="B668" s="255"/>
      <c r="C668" s="256"/>
      <c r="D668" s="252" t="s">
        <v>428</v>
      </c>
      <c r="E668" s="257" t="s">
        <v>21</v>
      </c>
      <c r="F668" s="258" t="s">
        <v>9901</v>
      </c>
      <c r="G668" s="256"/>
      <c r="H668" s="257" t="s">
        <v>21</v>
      </c>
      <c r="I668" s="259"/>
      <c r="J668" s="256"/>
      <c r="K668" s="256"/>
      <c r="L668" s="260"/>
      <c r="M668" s="261"/>
      <c r="N668" s="262"/>
      <c r="O668" s="262"/>
      <c r="P668" s="262"/>
      <c r="Q668" s="262"/>
      <c r="R668" s="262"/>
      <c r="S668" s="262"/>
      <c r="T668" s="263"/>
      <c r="AT668" s="264" t="s">
        <v>428</v>
      </c>
      <c r="AU668" s="264" t="s">
        <v>394</v>
      </c>
      <c r="AV668" s="12" t="s">
        <v>83</v>
      </c>
      <c r="AW668" s="12" t="s">
        <v>39</v>
      </c>
      <c r="AX668" s="12" t="s">
        <v>76</v>
      </c>
      <c r="AY668" s="264" t="s">
        <v>414</v>
      </c>
    </row>
    <row r="669" s="13" customFormat="1">
      <c r="B669" s="265"/>
      <c r="C669" s="266"/>
      <c r="D669" s="252" t="s">
        <v>428</v>
      </c>
      <c r="E669" s="267" t="s">
        <v>21</v>
      </c>
      <c r="F669" s="268" t="s">
        <v>912</v>
      </c>
      <c r="G669" s="266"/>
      <c r="H669" s="269">
        <v>42</v>
      </c>
      <c r="I669" s="270"/>
      <c r="J669" s="266"/>
      <c r="K669" s="266"/>
      <c r="L669" s="271"/>
      <c r="M669" s="272"/>
      <c r="N669" s="273"/>
      <c r="O669" s="273"/>
      <c r="P669" s="273"/>
      <c r="Q669" s="273"/>
      <c r="R669" s="273"/>
      <c r="S669" s="273"/>
      <c r="T669" s="274"/>
      <c r="AT669" s="275" t="s">
        <v>428</v>
      </c>
      <c r="AU669" s="275" t="s">
        <v>394</v>
      </c>
      <c r="AV669" s="13" t="s">
        <v>86</v>
      </c>
      <c r="AW669" s="13" t="s">
        <v>39</v>
      </c>
      <c r="AX669" s="13" t="s">
        <v>76</v>
      </c>
      <c r="AY669" s="275" t="s">
        <v>414</v>
      </c>
    </row>
    <row r="670" s="15" customFormat="1">
      <c r="B670" s="287"/>
      <c r="C670" s="288"/>
      <c r="D670" s="252" t="s">
        <v>428</v>
      </c>
      <c r="E670" s="289" t="s">
        <v>21</v>
      </c>
      <c r="F670" s="290" t="s">
        <v>235</v>
      </c>
      <c r="G670" s="288"/>
      <c r="H670" s="291">
        <v>42</v>
      </c>
      <c r="I670" s="292"/>
      <c r="J670" s="288"/>
      <c r="K670" s="288"/>
      <c r="L670" s="293"/>
      <c r="M670" s="294"/>
      <c r="N670" s="295"/>
      <c r="O670" s="295"/>
      <c r="P670" s="295"/>
      <c r="Q670" s="295"/>
      <c r="R670" s="295"/>
      <c r="S670" s="295"/>
      <c r="T670" s="296"/>
      <c r="AT670" s="297" t="s">
        <v>428</v>
      </c>
      <c r="AU670" s="297" t="s">
        <v>394</v>
      </c>
      <c r="AV670" s="15" t="s">
        <v>422</v>
      </c>
      <c r="AW670" s="15" t="s">
        <v>39</v>
      </c>
      <c r="AX670" s="15" t="s">
        <v>83</v>
      </c>
      <c r="AY670" s="297" t="s">
        <v>414</v>
      </c>
    </row>
    <row r="671" s="1" customFormat="1" ht="16.5" customHeight="1">
      <c r="B671" s="47"/>
      <c r="C671" s="240" t="s">
        <v>1748</v>
      </c>
      <c r="D671" s="240" t="s">
        <v>418</v>
      </c>
      <c r="E671" s="241" t="s">
        <v>10043</v>
      </c>
      <c r="F671" s="242" t="s">
        <v>9914</v>
      </c>
      <c r="G671" s="243" t="s">
        <v>4084</v>
      </c>
      <c r="H671" s="244">
        <v>63</v>
      </c>
      <c r="I671" s="245"/>
      <c r="J671" s="246">
        <f>ROUND(I671*H671,2)</f>
        <v>0</v>
      </c>
      <c r="K671" s="242" t="s">
        <v>21</v>
      </c>
      <c r="L671" s="73"/>
      <c r="M671" s="247" t="s">
        <v>21</v>
      </c>
      <c r="N671" s="248" t="s">
        <v>47</v>
      </c>
      <c r="O671" s="48"/>
      <c r="P671" s="249">
        <f>O671*H671</f>
        <v>0</v>
      </c>
      <c r="Q671" s="249">
        <v>0</v>
      </c>
      <c r="R671" s="249">
        <f>Q671*H671</f>
        <v>0</v>
      </c>
      <c r="S671" s="249">
        <v>0</v>
      </c>
      <c r="T671" s="250">
        <f>S671*H671</f>
        <v>0</v>
      </c>
      <c r="AR671" s="25" t="s">
        <v>690</v>
      </c>
      <c r="AT671" s="25" t="s">
        <v>418</v>
      </c>
      <c r="AU671" s="25" t="s">
        <v>394</v>
      </c>
      <c r="AY671" s="25" t="s">
        <v>414</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690</v>
      </c>
      <c r="BM671" s="25" t="s">
        <v>10044</v>
      </c>
    </row>
    <row r="672" s="12" customFormat="1">
      <c r="B672" s="255"/>
      <c r="C672" s="256"/>
      <c r="D672" s="252" t="s">
        <v>428</v>
      </c>
      <c r="E672" s="257" t="s">
        <v>21</v>
      </c>
      <c r="F672" s="258" t="s">
        <v>9901</v>
      </c>
      <c r="G672" s="256"/>
      <c r="H672" s="257" t="s">
        <v>21</v>
      </c>
      <c r="I672" s="259"/>
      <c r="J672" s="256"/>
      <c r="K672" s="256"/>
      <c r="L672" s="260"/>
      <c r="M672" s="261"/>
      <c r="N672" s="262"/>
      <c r="O672" s="262"/>
      <c r="P672" s="262"/>
      <c r="Q672" s="262"/>
      <c r="R672" s="262"/>
      <c r="S672" s="262"/>
      <c r="T672" s="263"/>
      <c r="AT672" s="264" t="s">
        <v>428</v>
      </c>
      <c r="AU672" s="264" t="s">
        <v>394</v>
      </c>
      <c r="AV672" s="12" t="s">
        <v>83</v>
      </c>
      <c r="AW672" s="12" t="s">
        <v>39</v>
      </c>
      <c r="AX672" s="12" t="s">
        <v>76</v>
      </c>
      <c r="AY672" s="264" t="s">
        <v>414</v>
      </c>
    </row>
    <row r="673" s="13" customFormat="1">
      <c r="B673" s="265"/>
      <c r="C673" s="266"/>
      <c r="D673" s="252" t="s">
        <v>428</v>
      </c>
      <c r="E673" s="267" t="s">
        <v>21</v>
      </c>
      <c r="F673" s="268" t="s">
        <v>1111</v>
      </c>
      <c r="G673" s="266"/>
      <c r="H673" s="269">
        <v>63</v>
      </c>
      <c r="I673" s="270"/>
      <c r="J673" s="266"/>
      <c r="K673" s="266"/>
      <c r="L673" s="271"/>
      <c r="M673" s="272"/>
      <c r="N673" s="273"/>
      <c r="O673" s="273"/>
      <c r="P673" s="273"/>
      <c r="Q673" s="273"/>
      <c r="R673" s="273"/>
      <c r="S673" s="273"/>
      <c r="T673" s="274"/>
      <c r="AT673" s="275" t="s">
        <v>428</v>
      </c>
      <c r="AU673" s="275" t="s">
        <v>394</v>
      </c>
      <c r="AV673" s="13" t="s">
        <v>86</v>
      </c>
      <c r="AW673" s="13" t="s">
        <v>39</v>
      </c>
      <c r="AX673" s="13" t="s">
        <v>83</v>
      </c>
      <c r="AY673" s="275" t="s">
        <v>414</v>
      </c>
    </row>
    <row r="674" s="1" customFormat="1" ht="16.5" customHeight="1">
      <c r="B674" s="47"/>
      <c r="C674" s="240" t="s">
        <v>1752</v>
      </c>
      <c r="D674" s="240" t="s">
        <v>418</v>
      </c>
      <c r="E674" s="241" t="s">
        <v>10045</v>
      </c>
      <c r="F674" s="242" t="s">
        <v>9916</v>
      </c>
      <c r="G674" s="243" t="s">
        <v>4084</v>
      </c>
      <c r="H674" s="244">
        <v>650</v>
      </c>
      <c r="I674" s="245"/>
      <c r="J674" s="246">
        <f>ROUND(I674*H674,2)</f>
        <v>0</v>
      </c>
      <c r="K674" s="242" t="s">
        <v>21</v>
      </c>
      <c r="L674" s="73"/>
      <c r="M674" s="247" t="s">
        <v>21</v>
      </c>
      <c r="N674" s="248" t="s">
        <v>47</v>
      </c>
      <c r="O674" s="48"/>
      <c r="P674" s="249">
        <f>O674*H674</f>
        <v>0</v>
      </c>
      <c r="Q674" s="249">
        <v>0</v>
      </c>
      <c r="R674" s="249">
        <f>Q674*H674</f>
        <v>0</v>
      </c>
      <c r="S674" s="249">
        <v>0</v>
      </c>
      <c r="T674" s="250">
        <f>S674*H674</f>
        <v>0</v>
      </c>
      <c r="AR674" s="25" t="s">
        <v>690</v>
      </c>
      <c r="AT674" s="25" t="s">
        <v>418</v>
      </c>
      <c r="AU674" s="25" t="s">
        <v>394</v>
      </c>
      <c r="AY674" s="25" t="s">
        <v>414</v>
      </c>
      <c r="BE674" s="251">
        <f>IF(N674="základní",J674,0)</f>
        <v>0</v>
      </c>
      <c r="BF674" s="251">
        <f>IF(N674="snížená",J674,0)</f>
        <v>0</v>
      </c>
      <c r="BG674" s="251">
        <f>IF(N674="zákl. přenesená",J674,0)</f>
        <v>0</v>
      </c>
      <c r="BH674" s="251">
        <f>IF(N674="sníž. přenesená",J674,0)</f>
        <v>0</v>
      </c>
      <c r="BI674" s="251">
        <f>IF(N674="nulová",J674,0)</f>
        <v>0</v>
      </c>
      <c r="BJ674" s="25" t="s">
        <v>83</v>
      </c>
      <c r="BK674" s="251">
        <f>ROUND(I674*H674,2)</f>
        <v>0</v>
      </c>
      <c r="BL674" s="25" t="s">
        <v>690</v>
      </c>
      <c r="BM674" s="25" t="s">
        <v>10046</v>
      </c>
    </row>
    <row r="675" s="12" customFormat="1">
      <c r="B675" s="255"/>
      <c r="C675" s="256"/>
      <c r="D675" s="252" t="s">
        <v>428</v>
      </c>
      <c r="E675" s="257" t="s">
        <v>21</v>
      </c>
      <c r="F675" s="258" t="s">
        <v>9901</v>
      </c>
      <c r="G675" s="256"/>
      <c r="H675" s="257" t="s">
        <v>21</v>
      </c>
      <c r="I675" s="259"/>
      <c r="J675" s="256"/>
      <c r="K675" s="256"/>
      <c r="L675" s="260"/>
      <c r="M675" s="261"/>
      <c r="N675" s="262"/>
      <c r="O675" s="262"/>
      <c r="P675" s="262"/>
      <c r="Q675" s="262"/>
      <c r="R675" s="262"/>
      <c r="S675" s="262"/>
      <c r="T675" s="263"/>
      <c r="AT675" s="264" t="s">
        <v>428</v>
      </c>
      <c r="AU675" s="264" t="s">
        <v>394</v>
      </c>
      <c r="AV675" s="12" t="s">
        <v>83</v>
      </c>
      <c r="AW675" s="12" t="s">
        <v>39</v>
      </c>
      <c r="AX675" s="12" t="s">
        <v>76</v>
      </c>
      <c r="AY675" s="264" t="s">
        <v>414</v>
      </c>
    </row>
    <row r="676" s="13" customFormat="1">
      <c r="B676" s="265"/>
      <c r="C676" s="266"/>
      <c r="D676" s="252" t="s">
        <v>428</v>
      </c>
      <c r="E676" s="267" t="s">
        <v>21</v>
      </c>
      <c r="F676" s="268" t="s">
        <v>8771</v>
      </c>
      <c r="G676" s="266"/>
      <c r="H676" s="269">
        <v>650</v>
      </c>
      <c r="I676" s="270"/>
      <c r="J676" s="266"/>
      <c r="K676" s="266"/>
      <c r="L676" s="271"/>
      <c r="M676" s="272"/>
      <c r="N676" s="273"/>
      <c r="O676" s="273"/>
      <c r="P676" s="273"/>
      <c r="Q676" s="273"/>
      <c r="R676" s="273"/>
      <c r="S676" s="273"/>
      <c r="T676" s="274"/>
      <c r="AT676" s="275" t="s">
        <v>428</v>
      </c>
      <c r="AU676" s="275" t="s">
        <v>394</v>
      </c>
      <c r="AV676" s="13" t="s">
        <v>86</v>
      </c>
      <c r="AW676" s="13" t="s">
        <v>39</v>
      </c>
      <c r="AX676" s="13" t="s">
        <v>76</v>
      </c>
      <c r="AY676" s="275" t="s">
        <v>414</v>
      </c>
    </row>
    <row r="677" s="15" customFormat="1">
      <c r="B677" s="287"/>
      <c r="C677" s="288"/>
      <c r="D677" s="252" t="s">
        <v>428</v>
      </c>
      <c r="E677" s="289" t="s">
        <v>21</v>
      </c>
      <c r="F677" s="290" t="s">
        <v>235</v>
      </c>
      <c r="G677" s="288"/>
      <c r="H677" s="291">
        <v>650</v>
      </c>
      <c r="I677" s="292"/>
      <c r="J677" s="288"/>
      <c r="K677" s="288"/>
      <c r="L677" s="293"/>
      <c r="M677" s="294"/>
      <c r="N677" s="295"/>
      <c r="O677" s="295"/>
      <c r="P677" s="295"/>
      <c r="Q677" s="295"/>
      <c r="R677" s="295"/>
      <c r="S677" s="295"/>
      <c r="T677" s="296"/>
      <c r="AT677" s="297" t="s">
        <v>428</v>
      </c>
      <c r="AU677" s="297" t="s">
        <v>394</v>
      </c>
      <c r="AV677" s="15" t="s">
        <v>422</v>
      </c>
      <c r="AW677" s="15" t="s">
        <v>39</v>
      </c>
      <c r="AX677" s="15" t="s">
        <v>83</v>
      </c>
      <c r="AY677" s="297" t="s">
        <v>414</v>
      </c>
    </row>
    <row r="678" s="1" customFormat="1" ht="16.5" customHeight="1">
      <c r="B678" s="47"/>
      <c r="C678" s="240" t="s">
        <v>1756</v>
      </c>
      <c r="D678" s="240" t="s">
        <v>418</v>
      </c>
      <c r="E678" s="241" t="s">
        <v>7957</v>
      </c>
      <c r="F678" s="242" t="s">
        <v>10047</v>
      </c>
      <c r="G678" s="243" t="s">
        <v>4084</v>
      </c>
      <c r="H678" s="244">
        <v>4</v>
      </c>
      <c r="I678" s="245"/>
      <c r="J678" s="246">
        <f>ROUND(I678*H678,2)</f>
        <v>0</v>
      </c>
      <c r="K678" s="242" t="s">
        <v>21</v>
      </c>
      <c r="L678" s="73"/>
      <c r="M678" s="247" t="s">
        <v>21</v>
      </c>
      <c r="N678" s="248" t="s">
        <v>47</v>
      </c>
      <c r="O678" s="48"/>
      <c r="P678" s="249">
        <f>O678*H678</f>
        <v>0</v>
      </c>
      <c r="Q678" s="249">
        <v>0</v>
      </c>
      <c r="R678" s="249">
        <f>Q678*H678</f>
        <v>0</v>
      </c>
      <c r="S678" s="249">
        <v>0</v>
      </c>
      <c r="T678" s="250">
        <f>S678*H678</f>
        <v>0</v>
      </c>
      <c r="AR678" s="25" t="s">
        <v>690</v>
      </c>
      <c r="AT678" s="25" t="s">
        <v>418</v>
      </c>
      <c r="AU678" s="25" t="s">
        <v>394</v>
      </c>
      <c r="AY678" s="25" t="s">
        <v>414</v>
      </c>
      <c r="BE678" s="251">
        <f>IF(N678="základní",J678,0)</f>
        <v>0</v>
      </c>
      <c r="BF678" s="251">
        <f>IF(N678="snížená",J678,0)</f>
        <v>0</v>
      </c>
      <c r="BG678" s="251">
        <f>IF(N678="zákl. přenesená",J678,0)</f>
        <v>0</v>
      </c>
      <c r="BH678" s="251">
        <f>IF(N678="sníž. přenesená",J678,0)</f>
        <v>0</v>
      </c>
      <c r="BI678" s="251">
        <f>IF(N678="nulová",J678,0)</f>
        <v>0</v>
      </c>
      <c r="BJ678" s="25" t="s">
        <v>83</v>
      </c>
      <c r="BK678" s="251">
        <f>ROUND(I678*H678,2)</f>
        <v>0</v>
      </c>
      <c r="BL678" s="25" t="s">
        <v>690</v>
      </c>
      <c r="BM678" s="25" t="s">
        <v>10048</v>
      </c>
    </row>
    <row r="679" s="12" customFormat="1">
      <c r="B679" s="255"/>
      <c r="C679" s="256"/>
      <c r="D679" s="252" t="s">
        <v>428</v>
      </c>
      <c r="E679" s="257" t="s">
        <v>21</v>
      </c>
      <c r="F679" s="258" t="s">
        <v>9901</v>
      </c>
      <c r="G679" s="256"/>
      <c r="H679" s="257" t="s">
        <v>21</v>
      </c>
      <c r="I679" s="259"/>
      <c r="J679" s="256"/>
      <c r="K679" s="256"/>
      <c r="L679" s="260"/>
      <c r="M679" s="261"/>
      <c r="N679" s="262"/>
      <c r="O679" s="262"/>
      <c r="P679" s="262"/>
      <c r="Q679" s="262"/>
      <c r="R679" s="262"/>
      <c r="S679" s="262"/>
      <c r="T679" s="263"/>
      <c r="AT679" s="264" t="s">
        <v>428</v>
      </c>
      <c r="AU679" s="264" t="s">
        <v>394</v>
      </c>
      <c r="AV679" s="12" t="s">
        <v>83</v>
      </c>
      <c r="AW679" s="12" t="s">
        <v>39</v>
      </c>
      <c r="AX679" s="12" t="s">
        <v>76</v>
      </c>
      <c r="AY679" s="264" t="s">
        <v>414</v>
      </c>
    </row>
    <row r="680" s="13" customFormat="1">
      <c r="B680" s="265"/>
      <c r="C680" s="266"/>
      <c r="D680" s="252" t="s">
        <v>428</v>
      </c>
      <c r="E680" s="267" t="s">
        <v>21</v>
      </c>
      <c r="F680" s="268" t="s">
        <v>422</v>
      </c>
      <c r="G680" s="266"/>
      <c r="H680" s="269">
        <v>4</v>
      </c>
      <c r="I680" s="270"/>
      <c r="J680" s="266"/>
      <c r="K680" s="266"/>
      <c r="L680" s="271"/>
      <c r="M680" s="272"/>
      <c r="N680" s="273"/>
      <c r="O680" s="273"/>
      <c r="P680" s="273"/>
      <c r="Q680" s="273"/>
      <c r="R680" s="273"/>
      <c r="S680" s="273"/>
      <c r="T680" s="274"/>
      <c r="AT680" s="275" t="s">
        <v>428</v>
      </c>
      <c r="AU680" s="275" t="s">
        <v>394</v>
      </c>
      <c r="AV680" s="13" t="s">
        <v>86</v>
      </c>
      <c r="AW680" s="13" t="s">
        <v>39</v>
      </c>
      <c r="AX680" s="13" t="s">
        <v>83</v>
      </c>
      <c r="AY680" s="275" t="s">
        <v>414</v>
      </c>
    </row>
    <row r="681" s="1" customFormat="1" ht="16.5" customHeight="1">
      <c r="B681" s="47"/>
      <c r="C681" s="240" t="s">
        <v>1760</v>
      </c>
      <c r="D681" s="240" t="s">
        <v>418</v>
      </c>
      <c r="E681" s="241" t="s">
        <v>10049</v>
      </c>
      <c r="F681" s="242" t="s">
        <v>10050</v>
      </c>
      <c r="G681" s="243" t="s">
        <v>4084</v>
      </c>
      <c r="H681" s="244">
        <v>16</v>
      </c>
      <c r="I681" s="245"/>
      <c r="J681" s="246">
        <f>ROUND(I681*H681,2)</f>
        <v>0</v>
      </c>
      <c r="K681" s="242" t="s">
        <v>21</v>
      </c>
      <c r="L681" s="73"/>
      <c r="M681" s="247" t="s">
        <v>21</v>
      </c>
      <c r="N681" s="248" t="s">
        <v>47</v>
      </c>
      <c r="O681" s="48"/>
      <c r="P681" s="249">
        <f>O681*H681</f>
        <v>0</v>
      </c>
      <c r="Q681" s="249">
        <v>0</v>
      </c>
      <c r="R681" s="249">
        <f>Q681*H681</f>
        <v>0</v>
      </c>
      <c r="S681" s="249">
        <v>0</v>
      </c>
      <c r="T681" s="250">
        <f>S681*H681</f>
        <v>0</v>
      </c>
      <c r="AR681" s="25" t="s">
        <v>690</v>
      </c>
      <c r="AT681" s="25" t="s">
        <v>418</v>
      </c>
      <c r="AU681" s="25" t="s">
        <v>394</v>
      </c>
      <c r="AY681" s="25" t="s">
        <v>414</v>
      </c>
      <c r="BE681" s="251">
        <f>IF(N681="základní",J681,0)</f>
        <v>0</v>
      </c>
      <c r="BF681" s="251">
        <f>IF(N681="snížená",J681,0)</f>
        <v>0</v>
      </c>
      <c r="BG681" s="251">
        <f>IF(N681="zákl. přenesená",J681,0)</f>
        <v>0</v>
      </c>
      <c r="BH681" s="251">
        <f>IF(N681="sníž. přenesená",J681,0)</f>
        <v>0</v>
      </c>
      <c r="BI681" s="251">
        <f>IF(N681="nulová",J681,0)</f>
        <v>0</v>
      </c>
      <c r="BJ681" s="25" t="s">
        <v>83</v>
      </c>
      <c r="BK681" s="251">
        <f>ROUND(I681*H681,2)</f>
        <v>0</v>
      </c>
      <c r="BL681" s="25" t="s">
        <v>690</v>
      </c>
      <c r="BM681" s="25" t="s">
        <v>10051</v>
      </c>
    </row>
    <row r="682" s="12" customFormat="1">
      <c r="B682" s="255"/>
      <c r="C682" s="256"/>
      <c r="D682" s="252" t="s">
        <v>428</v>
      </c>
      <c r="E682" s="257" t="s">
        <v>21</v>
      </c>
      <c r="F682" s="258" t="s">
        <v>9901</v>
      </c>
      <c r="G682" s="256"/>
      <c r="H682" s="257" t="s">
        <v>21</v>
      </c>
      <c r="I682" s="259"/>
      <c r="J682" s="256"/>
      <c r="K682" s="256"/>
      <c r="L682" s="260"/>
      <c r="M682" s="261"/>
      <c r="N682" s="262"/>
      <c r="O682" s="262"/>
      <c r="P682" s="262"/>
      <c r="Q682" s="262"/>
      <c r="R682" s="262"/>
      <c r="S682" s="262"/>
      <c r="T682" s="263"/>
      <c r="AT682" s="264" t="s">
        <v>428</v>
      </c>
      <c r="AU682" s="264" t="s">
        <v>394</v>
      </c>
      <c r="AV682" s="12" t="s">
        <v>83</v>
      </c>
      <c r="AW682" s="12" t="s">
        <v>39</v>
      </c>
      <c r="AX682" s="12" t="s">
        <v>76</v>
      </c>
      <c r="AY682" s="264" t="s">
        <v>414</v>
      </c>
    </row>
    <row r="683" s="13" customFormat="1">
      <c r="B683" s="265"/>
      <c r="C683" s="266"/>
      <c r="D683" s="252" t="s">
        <v>428</v>
      </c>
      <c r="E683" s="267" t="s">
        <v>21</v>
      </c>
      <c r="F683" s="268" t="s">
        <v>690</v>
      </c>
      <c r="G683" s="266"/>
      <c r="H683" s="269">
        <v>16</v>
      </c>
      <c r="I683" s="270"/>
      <c r="J683" s="266"/>
      <c r="K683" s="266"/>
      <c r="L683" s="271"/>
      <c r="M683" s="272"/>
      <c r="N683" s="273"/>
      <c r="O683" s="273"/>
      <c r="P683" s="273"/>
      <c r="Q683" s="273"/>
      <c r="R683" s="273"/>
      <c r="S683" s="273"/>
      <c r="T683" s="274"/>
      <c r="AT683" s="275" t="s">
        <v>428</v>
      </c>
      <c r="AU683" s="275" t="s">
        <v>394</v>
      </c>
      <c r="AV683" s="13" t="s">
        <v>86</v>
      </c>
      <c r="AW683" s="13" t="s">
        <v>39</v>
      </c>
      <c r="AX683" s="13" t="s">
        <v>76</v>
      </c>
      <c r="AY683" s="275" t="s">
        <v>414</v>
      </c>
    </row>
    <row r="684" s="15" customFormat="1">
      <c r="B684" s="287"/>
      <c r="C684" s="288"/>
      <c r="D684" s="252" t="s">
        <v>428</v>
      </c>
      <c r="E684" s="289" t="s">
        <v>21</v>
      </c>
      <c r="F684" s="290" t="s">
        <v>235</v>
      </c>
      <c r="G684" s="288"/>
      <c r="H684" s="291">
        <v>16</v>
      </c>
      <c r="I684" s="292"/>
      <c r="J684" s="288"/>
      <c r="K684" s="288"/>
      <c r="L684" s="293"/>
      <c r="M684" s="294"/>
      <c r="N684" s="295"/>
      <c r="O684" s="295"/>
      <c r="P684" s="295"/>
      <c r="Q684" s="295"/>
      <c r="R684" s="295"/>
      <c r="S684" s="295"/>
      <c r="T684" s="296"/>
      <c r="AT684" s="297" t="s">
        <v>428</v>
      </c>
      <c r="AU684" s="297" t="s">
        <v>394</v>
      </c>
      <c r="AV684" s="15" t="s">
        <v>422</v>
      </c>
      <c r="AW684" s="15" t="s">
        <v>39</v>
      </c>
      <c r="AX684" s="15" t="s">
        <v>83</v>
      </c>
      <c r="AY684" s="297" t="s">
        <v>414</v>
      </c>
    </row>
    <row r="685" s="1" customFormat="1" ht="25.5" customHeight="1">
      <c r="B685" s="47"/>
      <c r="C685" s="240" t="s">
        <v>1767</v>
      </c>
      <c r="D685" s="240" t="s">
        <v>418</v>
      </c>
      <c r="E685" s="241" t="s">
        <v>10052</v>
      </c>
      <c r="F685" s="242" t="s">
        <v>10053</v>
      </c>
      <c r="G685" s="243" t="s">
        <v>4084</v>
      </c>
      <c r="H685" s="244">
        <v>1</v>
      </c>
      <c r="I685" s="245"/>
      <c r="J685" s="246">
        <f>ROUND(I685*H685,2)</f>
        <v>0</v>
      </c>
      <c r="K685" s="242" t="s">
        <v>21</v>
      </c>
      <c r="L685" s="73"/>
      <c r="M685" s="247" t="s">
        <v>21</v>
      </c>
      <c r="N685" s="248" t="s">
        <v>47</v>
      </c>
      <c r="O685" s="48"/>
      <c r="P685" s="249">
        <f>O685*H685</f>
        <v>0</v>
      </c>
      <c r="Q685" s="249">
        <v>0</v>
      </c>
      <c r="R685" s="249">
        <f>Q685*H685</f>
        <v>0</v>
      </c>
      <c r="S685" s="249">
        <v>0</v>
      </c>
      <c r="T685" s="250">
        <f>S685*H685</f>
        <v>0</v>
      </c>
      <c r="AR685" s="25" t="s">
        <v>690</v>
      </c>
      <c r="AT685" s="25" t="s">
        <v>418</v>
      </c>
      <c r="AU685" s="25" t="s">
        <v>394</v>
      </c>
      <c r="AY685" s="25" t="s">
        <v>414</v>
      </c>
      <c r="BE685" s="251">
        <f>IF(N685="základní",J685,0)</f>
        <v>0</v>
      </c>
      <c r="BF685" s="251">
        <f>IF(N685="snížená",J685,0)</f>
        <v>0</v>
      </c>
      <c r="BG685" s="251">
        <f>IF(N685="zákl. přenesená",J685,0)</f>
        <v>0</v>
      </c>
      <c r="BH685" s="251">
        <f>IF(N685="sníž. přenesená",J685,0)</f>
        <v>0</v>
      </c>
      <c r="BI685" s="251">
        <f>IF(N685="nulová",J685,0)</f>
        <v>0</v>
      </c>
      <c r="BJ685" s="25" t="s">
        <v>83</v>
      </c>
      <c r="BK685" s="251">
        <f>ROUND(I685*H685,2)</f>
        <v>0</v>
      </c>
      <c r="BL685" s="25" t="s">
        <v>690</v>
      </c>
      <c r="BM685" s="25" t="s">
        <v>10054</v>
      </c>
    </row>
    <row r="686" s="12" customFormat="1">
      <c r="B686" s="255"/>
      <c r="C686" s="256"/>
      <c r="D686" s="252" t="s">
        <v>428</v>
      </c>
      <c r="E686" s="257" t="s">
        <v>21</v>
      </c>
      <c r="F686" s="258" t="s">
        <v>9901</v>
      </c>
      <c r="G686" s="256"/>
      <c r="H686" s="257" t="s">
        <v>21</v>
      </c>
      <c r="I686" s="259"/>
      <c r="J686" s="256"/>
      <c r="K686" s="256"/>
      <c r="L686" s="260"/>
      <c r="M686" s="261"/>
      <c r="N686" s="262"/>
      <c r="O686" s="262"/>
      <c r="P686" s="262"/>
      <c r="Q686" s="262"/>
      <c r="R686" s="262"/>
      <c r="S686" s="262"/>
      <c r="T686" s="263"/>
      <c r="AT686" s="264" t="s">
        <v>428</v>
      </c>
      <c r="AU686" s="264" t="s">
        <v>394</v>
      </c>
      <c r="AV686" s="12" t="s">
        <v>83</v>
      </c>
      <c r="AW686" s="12" t="s">
        <v>39</v>
      </c>
      <c r="AX686" s="12" t="s">
        <v>76</v>
      </c>
      <c r="AY686" s="264" t="s">
        <v>414</v>
      </c>
    </row>
    <row r="687" s="13" customFormat="1">
      <c r="B687" s="265"/>
      <c r="C687" s="266"/>
      <c r="D687" s="252" t="s">
        <v>428</v>
      </c>
      <c r="E687" s="267" t="s">
        <v>21</v>
      </c>
      <c r="F687" s="268" t="s">
        <v>83</v>
      </c>
      <c r="G687" s="266"/>
      <c r="H687" s="269">
        <v>1</v>
      </c>
      <c r="I687" s="270"/>
      <c r="J687" s="266"/>
      <c r="K687" s="266"/>
      <c r="L687" s="271"/>
      <c r="M687" s="272"/>
      <c r="N687" s="273"/>
      <c r="O687" s="273"/>
      <c r="P687" s="273"/>
      <c r="Q687" s="273"/>
      <c r="R687" s="273"/>
      <c r="S687" s="273"/>
      <c r="T687" s="274"/>
      <c r="AT687" s="275" t="s">
        <v>428</v>
      </c>
      <c r="AU687" s="275" t="s">
        <v>394</v>
      </c>
      <c r="AV687" s="13" t="s">
        <v>86</v>
      </c>
      <c r="AW687" s="13" t="s">
        <v>39</v>
      </c>
      <c r="AX687" s="13" t="s">
        <v>83</v>
      </c>
      <c r="AY687" s="275" t="s">
        <v>414</v>
      </c>
    </row>
    <row r="688" s="1" customFormat="1" ht="25.5" customHeight="1">
      <c r="B688" s="47"/>
      <c r="C688" s="240" t="s">
        <v>1772</v>
      </c>
      <c r="D688" s="240" t="s">
        <v>418</v>
      </c>
      <c r="E688" s="241" t="s">
        <v>10055</v>
      </c>
      <c r="F688" s="242" t="s">
        <v>10056</v>
      </c>
      <c r="G688" s="243" t="s">
        <v>4084</v>
      </c>
      <c r="H688" s="244">
        <v>480</v>
      </c>
      <c r="I688" s="245"/>
      <c r="J688" s="246">
        <f>ROUND(I688*H688,2)</f>
        <v>0</v>
      </c>
      <c r="K688" s="242" t="s">
        <v>21</v>
      </c>
      <c r="L688" s="73"/>
      <c r="M688" s="247" t="s">
        <v>21</v>
      </c>
      <c r="N688" s="248" t="s">
        <v>47</v>
      </c>
      <c r="O688" s="48"/>
      <c r="P688" s="249">
        <f>O688*H688</f>
        <v>0</v>
      </c>
      <c r="Q688" s="249">
        <v>0</v>
      </c>
      <c r="R688" s="249">
        <f>Q688*H688</f>
        <v>0</v>
      </c>
      <c r="S688" s="249">
        <v>0</v>
      </c>
      <c r="T688" s="250">
        <f>S688*H688</f>
        <v>0</v>
      </c>
      <c r="AR688" s="25" t="s">
        <v>690</v>
      </c>
      <c r="AT688" s="25" t="s">
        <v>418</v>
      </c>
      <c r="AU688" s="25" t="s">
        <v>394</v>
      </c>
      <c r="AY688" s="25" t="s">
        <v>414</v>
      </c>
      <c r="BE688" s="251">
        <f>IF(N688="základní",J688,0)</f>
        <v>0</v>
      </c>
      <c r="BF688" s="251">
        <f>IF(N688="snížená",J688,0)</f>
        <v>0</v>
      </c>
      <c r="BG688" s="251">
        <f>IF(N688="zákl. přenesená",J688,0)</f>
        <v>0</v>
      </c>
      <c r="BH688" s="251">
        <f>IF(N688="sníž. přenesená",J688,0)</f>
        <v>0</v>
      </c>
      <c r="BI688" s="251">
        <f>IF(N688="nulová",J688,0)</f>
        <v>0</v>
      </c>
      <c r="BJ688" s="25" t="s">
        <v>83</v>
      </c>
      <c r="BK688" s="251">
        <f>ROUND(I688*H688,2)</f>
        <v>0</v>
      </c>
      <c r="BL688" s="25" t="s">
        <v>690</v>
      </c>
      <c r="BM688" s="25" t="s">
        <v>10057</v>
      </c>
    </row>
    <row r="689" s="12" customFormat="1">
      <c r="B689" s="255"/>
      <c r="C689" s="256"/>
      <c r="D689" s="252" t="s">
        <v>428</v>
      </c>
      <c r="E689" s="257" t="s">
        <v>21</v>
      </c>
      <c r="F689" s="258" t="s">
        <v>9901</v>
      </c>
      <c r="G689" s="256"/>
      <c r="H689" s="257" t="s">
        <v>21</v>
      </c>
      <c r="I689" s="259"/>
      <c r="J689" s="256"/>
      <c r="K689" s="256"/>
      <c r="L689" s="260"/>
      <c r="M689" s="261"/>
      <c r="N689" s="262"/>
      <c r="O689" s="262"/>
      <c r="P689" s="262"/>
      <c r="Q689" s="262"/>
      <c r="R689" s="262"/>
      <c r="S689" s="262"/>
      <c r="T689" s="263"/>
      <c r="AT689" s="264" t="s">
        <v>428</v>
      </c>
      <c r="AU689" s="264" t="s">
        <v>394</v>
      </c>
      <c r="AV689" s="12" t="s">
        <v>83</v>
      </c>
      <c r="AW689" s="12" t="s">
        <v>39</v>
      </c>
      <c r="AX689" s="12" t="s">
        <v>76</v>
      </c>
      <c r="AY689" s="264" t="s">
        <v>414</v>
      </c>
    </row>
    <row r="690" s="13" customFormat="1">
      <c r="B690" s="265"/>
      <c r="C690" s="266"/>
      <c r="D690" s="252" t="s">
        <v>428</v>
      </c>
      <c r="E690" s="267" t="s">
        <v>21</v>
      </c>
      <c r="F690" s="268" t="s">
        <v>3634</v>
      </c>
      <c r="G690" s="266"/>
      <c r="H690" s="269">
        <v>480</v>
      </c>
      <c r="I690" s="270"/>
      <c r="J690" s="266"/>
      <c r="K690" s="266"/>
      <c r="L690" s="271"/>
      <c r="M690" s="272"/>
      <c r="N690" s="273"/>
      <c r="O690" s="273"/>
      <c r="P690" s="273"/>
      <c r="Q690" s="273"/>
      <c r="R690" s="273"/>
      <c r="S690" s="273"/>
      <c r="T690" s="274"/>
      <c r="AT690" s="275" t="s">
        <v>428</v>
      </c>
      <c r="AU690" s="275" t="s">
        <v>394</v>
      </c>
      <c r="AV690" s="13" t="s">
        <v>86</v>
      </c>
      <c r="AW690" s="13" t="s">
        <v>39</v>
      </c>
      <c r="AX690" s="13" t="s">
        <v>76</v>
      </c>
      <c r="AY690" s="275" t="s">
        <v>414</v>
      </c>
    </row>
    <row r="691" s="15" customFormat="1">
      <c r="B691" s="287"/>
      <c r="C691" s="288"/>
      <c r="D691" s="252" t="s">
        <v>428</v>
      </c>
      <c r="E691" s="289" t="s">
        <v>21</v>
      </c>
      <c r="F691" s="290" t="s">
        <v>235</v>
      </c>
      <c r="G691" s="288"/>
      <c r="H691" s="291">
        <v>480</v>
      </c>
      <c r="I691" s="292"/>
      <c r="J691" s="288"/>
      <c r="K691" s="288"/>
      <c r="L691" s="293"/>
      <c r="M691" s="294"/>
      <c r="N691" s="295"/>
      <c r="O691" s="295"/>
      <c r="P691" s="295"/>
      <c r="Q691" s="295"/>
      <c r="R691" s="295"/>
      <c r="S691" s="295"/>
      <c r="T691" s="296"/>
      <c r="AT691" s="297" t="s">
        <v>428</v>
      </c>
      <c r="AU691" s="297" t="s">
        <v>394</v>
      </c>
      <c r="AV691" s="15" t="s">
        <v>422</v>
      </c>
      <c r="AW691" s="15" t="s">
        <v>39</v>
      </c>
      <c r="AX691" s="15" t="s">
        <v>83</v>
      </c>
      <c r="AY691" s="297" t="s">
        <v>414</v>
      </c>
    </row>
    <row r="692" s="1" customFormat="1" ht="89.25" customHeight="1">
      <c r="B692" s="47"/>
      <c r="C692" s="240" t="s">
        <v>1780</v>
      </c>
      <c r="D692" s="240" t="s">
        <v>418</v>
      </c>
      <c r="E692" s="241" t="s">
        <v>9498</v>
      </c>
      <c r="F692" s="242" t="s">
        <v>10058</v>
      </c>
      <c r="G692" s="243" t="s">
        <v>4084</v>
      </c>
      <c r="H692" s="244">
        <v>44</v>
      </c>
      <c r="I692" s="245"/>
      <c r="J692" s="246">
        <f>ROUND(I692*H692,2)</f>
        <v>0</v>
      </c>
      <c r="K692" s="242" t="s">
        <v>21</v>
      </c>
      <c r="L692" s="73"/>
      <c r="M692" s="247" t="s">
        <v>21</v>
      </c>
      <c r="N692" s="248" t="s">
        <v>47</v>
      </c>
      <c r="O692" s="48"/>
      <c r="P692" s="249">
        <f>O692*H692</f>
        <v>0</v>
      </c>
      <c r="Q692" s="249">
        <v>0</v>
      </c>
      <c r="R692" s="249">
        <f>Q692*H692</f>
        <v>0</v>
      </c>
      <c r="S692" s="249">
        <v>0</v>
      </c>
      <c r="T692" s="250">
        <f>S692*H692</f>
        <v>0</v>
      </c>
      <c r="AR692" s="25" t="s">
        <v>690</v>
      </c>
      <c r="AT692" s="25" t="s">
        <v>418</v>
      </c>
      <c r="AU692" s="25" t="s">
        <v>394</v>
      </c>
      <c r="AY692" s="25" t="s">
        <v>414</v>
      </c>
      <c r="BE692" s="251">
        <f>IF(N692="základní",J692,0)</f>
        <v>0</v>
      </c>
      <c r="BF692" s="251">
        <f>IF(N692="snížená",J692,0)</f>
        <v>0</v>
      </c>
      <c r="BG692" s="251">
        <f>IF(N692="zákl. přenesená",J692,0)</f>
        <v>0</v>
      </c>
      <c r="BH692" s="251">
        <f>IF(N692="sníž. přenesená",J692,0)</f>
        <v>0</v>
      </c>
      <c r="BI692" s="251">
        <f>IF(N692="nulová",J692,0)</f>
        <v>0</v>
      </c>
      <c r="BJ692" s="25" t="s">
        <v>83</v>
      </c>
      <c r="BK692" s="251">
        <f>ROUND(I692*H692,2)</f>
        <v>0</v>
      </c>
      <c r="BL692" s="25" t="s">
        <v>690</v>
      </c>
      <c r="BM692" s="25" t="s">
        <v>10059</v>
      </c>
    </row>
    <row r="693" s="12" customFormat="1">
      <c r="B693" s="255"/>
      <c r="C693" s="256"/>
      <c r="D693" s="252" t="s">
        <v>428</v>
      </c>
      <c r="E693" s="257" t="s">
        <v>21</v>
      </c>
      <c r="F693" s="258" t="s">
        <v>9901</v>
      </c>
      <c r="G693" s="256"/>
      <c r="H693" s="257" t="s">
        <v>21</v>
      </c>
      <c r="I693" s="259"/>
      <c r="J693" s="256"/>
      <c r="K693" s="256"/>
      <c r="L693" s="260"/>
      <c r="M693" s="261"/>
      <c r="N693" s="262"/>
      <c r="O693" s="262"/>
      <c r="P693" s="262"/>
      <c r="Q693" s="262"/>
      <c r="R693" s="262"/>
      <c r="S693" s="262"/>
      <c r="T693" s="263"/>
      <c r="AT693" s="264" t="s">
        <v>428</v>
      </c>
      <c r="AU693" s="264" t="s">
        <v>394</v>
      </c>
      <c r="AV693" s="12" t="s">
        <v>83</v>
      </c>
      <c r="AW693" s="12" t="s">
        <v>39</v>
      </c>
      <c r="AX693" s="12" t="s">
        <v>76</v>
      </c>
      <c r="AY693" s="264" t="s">
        <v>414</v>
      </c>
    </row>
    <row r="694" s="13" customFormat="1">
      <c r="B694" s="265"/>
      <c r="C694" s="266"/>
      <c r="D694" s="252" t="s">
        <v>428</v>
      </c>
      <c r="E694" s="267" t="s">
        <v>21</v>
      </c>
      <c r="F694" s="268" t="s">
        <v>920</v>
      </c>
      <c r="G694" s="266"/>
      <c r="H694" s="269">
        <v>44</v>
      </c>
      <c r="I694" s="270"/>
      <c r="J694" s="266"/>
      <c r="K694" s="266"/>
      <c r="L694" s="271"/>
      <c r="M694" s="272"/>
      <c r="N694" s="273"/>
      <c r="O694" s="273"/>
      <c r="P694" s="273"/>
      <c r="Q694" s="273"/>
      <c r="R694" s="273"/>
      <c r="S694" s="273"/>
      <c r="T694" s="274"/>
      <c r="AT694" s="275" t="s">
        <v>428</v>
      </c>
      <c r="AU694" s="275" t="s">
        <v>394</v>
      </c>
      <c r="AV694" s="13" t="s">
        <v>86</v>
      </c>
      <c r="AW694" s="13" t="s">
        <v>39</v>
      </c>
      <c r="AX694" s="13" t="s">
        <v>83</v>
      </c>
      <c r="AY694" s="275" t="s">
        <v>414</v>
      </c>
    </row>
    <row r="695" s="1" customFormat="1" ht="102" customHeight="1">
      <c r="B695" s="47"/>
      <c r="C695" s="240" t="s">
        <v>1787</v>
      </c>
      <c r="D695" s="240" t="s">
        <v>418</v>
      </c>
      <c r="E695" s="241" t="s">
        <v>9503</v>
      </c>
      <c r="F695" s="242" t="s">
        <v>9927</v>
      </c>
      <c r="G695" s="243" t="s">
        <v>4084</v>
      </c>
      <c r="H695" s="244">
        <v>1</v>
      </c>
      <c r="I695" s="245"/>
      <c r="J695" s="246">
        <f>ROUND(I695*H695,2)</f>
        <v>0</v>
      </c>
      <c r="K695" s="242" t="s">
        <v>21</v>
      </c>
      <c r="L695" s="73"/>
      <c r="M695" s="247" t="s">
        <v>21</v>
      </c>
      <c r="N695" s="248" t="s">
        <v>47</v>
      </c>
      <c r="O695" s="48"/>
      <c r="P695" s="249">
        <f>O695*H695</f>
        <v>0</v>
      </c>
      <c r="Q695" s="249">
        <v>0</v>
      </c>
      <c r="R695" s="249">
        <f>Q695*H695</f>
        <v>0</v>
      </c>
      <c r="S695" s="249">
        <v>0</v>
      </c>
      <c r="T695" s="250">
        <f>S695*H695</f>
        <v>0</v>
      </c>
      <c r="AR695" s="25" t="s">
        <v>690</v>
      </c>
      <c r="AT695" s="25" t="s">
        <v>418</v>
      </c>
      <c r="AU695" s="25" t="s">
        <v>394</v>
      </c>
      <c r="AY695" s="25" t="s">
        <v>414</v>
      </c>
      <c r="BE695" s="251">
        <f>IF(N695="základní",J695,0)</f>
        <v>0</v>
      </c>
      <c r="BF695" s="251">
        <f>IF(N695="snížená",J695,0)</f>
        <v>0</v>
      </c>
      <c r="BG695" s="251">
        <f>IF(N695="zákl. přenesená",J695,0)</f>
        <v>0</v>
      </c>
      <c r="BH695" s="251">
        <f>IF(N695="sníž. přenesená",J695,0)</f>
        <v>0</v>
      </c>
      <c r="BI695" s="251">
        <f>IF(N695="nulová",J695,0)</f>
        <v>0</v>
      </c>
      <c r="BJ695" s="25" t="s">
        <v>83</v>
      </c>
      <c r="BK695" s="251">
        <f>ROUND(I695*H695,2)</f>
        <v>0</v>
      </c>
      <c r="BL695" s="25" t="s">
        <v>690</v>
      </c>
      <c r="BM695" s="25" t="s">
        <v>10060</v>
      </c>
    </row>
    <row r="696" s="12" customFormat="1">
      <c r="B696" s="255"/>
      <c r="C696" s="256"/>
      <c r="D696" s="252" t="s">
        <v>428</v>
      </c>
      <c r="E696" s="257" t="s">
        <v>21</v>
      </c>
      <c r="F696" s="258" t="s">
        <v>9901</v>
      </c>
      <c r="G696" s="256"/>
      <c r="H696" s="257" t="s">
        <v>21</v>
      </c>
      <c r="I696" s="259"/>
      <c r="J696" s="256"/>
      <c r="K696" s="256"/>
      <c r="L696" s="260"/>
      <c r="M696" s="261"/>
      <c r="N696" s="262"/>
      <c r="O696" s="262"/>
      <c r="P696" s="262"/>
      <c r="Q696" s="262"/>
      <c r="R696" s="262"/>
      <c r="S696" s="262"/>
      <c r="T696" s="263"/>
      <c r="AT696" s="264" t="s">
        <v>428</v>
      </c>
      <c r="AU696" s="264" t="s">
        <v>394</v>
      </c>
      <c r="AV696" s="12" t="s">
        <v>83</v>
      </c>
      <c r="AW696" s="12" t="s">
        <v>39</v>
      </c>
      <c r="AX696" s="12" t="s">
        <v>76</v>
      </c>
      <c r="AY696" s="264" t="s">
        <v>414</v>
      </c>
    </row>
    <row r="697" s="13" customFormat="1">
      <c r="B697" s="265"/>
      <c r="C697" s="266"/>
      <c r="D697" s="252" t="s">
        <v>428</v>
      </c>
      <c r="E697" s="267" t="s">
        <v>21</v>
      </c>
      <c r="F697" s="268" t="s">
        <v>83</v>
      </c>
      <c r="G697" s="266"/>
      <c r="H697" s="269">
        <v>1</v>
      </c>
      <c r="I697" s="270"/>
      <c r="J697" s="266"/>
      <c r="K697" s="266"/>
      <c r="L697" s="271"/>
      <c r="M697" s="272"/>
      <c r="N697" s="273"/>
      <c r="O697" s="273"/>
      <c r="P697" s="273"/>
      <c r="Q697" s="273"/>
      <c r="R697" s="273"/>
      <c r="S697" s="273"/>
      <c r="T697" s="274"/>
      <c r="AT697" s="275" t="s">
        <v>428</v>
      </c>
      <c r="AU697" s="275" t="s">
        <v>394</v>
      </c>
      <c r="AV697" s="13" t="s">
        <v>86</v>
      </c>
      <c r="AW697" s="13" t="s">
        <v>39</v>
      </c>
      <c r="AX697" s="13" t="s">
        <v>76</v>
      </c>
      <c r="AY697" s="275" t="s">
        <v>414</v>
      </c>
    </row>
    <row r="698" s="15" customFormat="1">
      <c r="B698" s="287"/>
      <c r="C698" s="288"/>
      <c r="D698" s="252" t="s">
        <v>428</v>
      </c>
      <c r="E698" s="289" t="s">
        <v>21</v>
      </c>
      <c r="F698" s="290" t="s">
        <v>235</v>
      </c>
      <c r="G698" s="288"/>
      <c r="H698" s="291">
        <v>1</v>
      </c>
      <c r="I698" s="292"/>
      <c r="J698" s="288"/>
      <c r="K698" s="288"/>
      <c r="L698" s="293"/>
      <c r="M698" s="294"/>
      <c r="N698" s="295"/>
      <c r="O698" s="295"/>
      <c r="P698" s="295"/>
      <c r="Q698" s="295"/>
      <c r="R698" s="295"/>
      <c r="S698" s="295"/>
      <c r="T698" s="296"/>
      <c r="AT698" s="297" t="s">
        <v>428</v>
      </c>
      <c r="AU698" s="297" t="s">
        <v>394</v>
      </c>
      <c r="AV698" s="15" t="s">
        <v>422</v>
      </c>
      <c r="AW698" s="15" t="s">
        <v>39</v>
      </c>
      <c r="AX698" s="15" t="s">
        <v>83</v>
      </c>
      <c r="AY698" s="297" t="s">
        <v>414</v>
      </c>
    </row>
    <row r="699" s="1" customFormat="1" ht="76.5" customHeight="1">
      <c r="B699" s="47"/>
      <c r="C699" s="240" t="s">
        <v>1794</v>
      </c>
      <c r="D699" s="240" t="s">
        <v>418</v>
      </c>
      <c r="E699" s="241" t="s">
        <v>9507</v>
      </c>
      <c r="F699" s="242" t="s">
        <v>10061</v>
      </c>
      <c r="G699" s="243" t="s">
        <v>4084</v>
      </c>
      <c r="H699" s="244">
        <v>1</v>
      </c>
      <c r="I699" s="245"/>
      <c r="J699" s="246">
        <f>ROUND(I699*H699,2)</f>
        <v>0</v>
      </c>
      <c r="K699" s="242" t="s">
        <v>21</v>
      </c>
      <c r="L699" s="73"/>
      <c r="M699" s="247" t="s">
        <v>21</v>
      </c>
      <c r="N699" s="248" t="s">
        <v>47</v>
      </c>
      <c r="O699" s="48"/>
      <c r="P699" s="249">
        <f>O699*H699</f>
        <v>0</v>
      </c>
      <c r="Q699" s="249">
        <v>0</v>
      </c>
      <c r="R699" s="249">
        <f>Q699*H699</f>
        <v>0</v>
      </c>
      <c r="S699" s="249">
        <v>0</v>
      </c>
      <c r="T699" s="250">
        <f>S699*H699</f>
        <v>0</v>
      </c>
      <c r="AR699" s="25" t="s">
        <v>690</v>
      </c>
      <c r="AT699" s="25" t="s">
        <v>418</v>
      </c>
      <c r="AU699" s="25" t="s">
        <v>394</v>
      </c>
      <c r="AY699" s="25" t="s">
        <v>414</v>
      </c>
      <c r="BE699" s="251">
        <f>IF(N699="základní",J699,0)</f>
        <v>0</v>
      </c>
      <c r="BF699" s="251">
        <f>IF(N699="snížená",J699,0)</f>
        <v>0</v>
      </c>
      <c r="BG699" s="251">
        <f>IF(N699="zákl. přenesená",J699,0)</f>
        <v>0</v>
      </c>
      <c r="BH699" s="251">
        <f>IF(N699="sníž. přenesená",J699,0)</f>
        <v>0</v>
      </c>
      <c r="BI699" s="251">
        <f>IF(N699="nulová",J699,0)</f>
        <v>0</v>
      </c>
      <c r="BJ699" s="25" t="s">
        <v>83</v>
      </c>
      <c r="BK699" s="251">
        <f>ROUND(I699*H699,2)</f>
        <v>0</v>
      </c>
      <c r="BL699" s="25" t="s">
        <v>690</v>
      </c>
      <c r="BM699" s="25" t="s">
        <v>10062</v>
      </c>
    </row>
    <row r="700" s="12" customFormat="1">
      <c r="B700" s="255"/>
      <c r="C700" s="256"/>
      <c r="D700" s="252" t="s">
        <v>428</v>
      </c>
      <c r="E700" s="257" t="s">
        <v>21</v>
      </c>
      <c r="F700" s="258" t="s">
        <v>9901</v>
      </c>
      <c r="G700" s="256"/>
      <c r="H700" s="257" t="s">
        <v>21</v>
      </c>
      <c r="I700" s="259"/>
      <c r="J700" s="256"/>
      <c r="K700" s="256"/>
      <c r="L700" s="260"/>
      <c r="M700" s="261"/>
      <c r="N700" s="262"/>
      <c r="O700" s="262"/>
      <c r="P700" s="262"/>
      <c r="Q700" s="262"/>
      <c r="R700" s="262"/>
      <c r="S700" s="262"/>
      <c r="T700" s="263"/>
      <c r="AT700" s="264" t="s">
        <v>428</v>
      </c>
      <c r="AU700" s="264" t="s">
        <v>394</v>
      </c>
      <c r="AV700" s="12" t="s">
        <v>83</v>
      </c>
      <c r="AW700" s="12" t="s">
        <v>39</v>
      </c>
      <c r="AX700" s="12" t="s">
        <v>76</v>
      </c>
      <c r="AY700" s="264" t="s">
        <v>414</v>
      </c>
    </row>
    <row r="701" s="13" customFormat="1">
      <c r="B701" s="265"/>
      <c r="C701" s="266"/>
      <c r="D701" s="252" t="s">
        <v>428</v>
      </c>
      <c r="E701" s="267" t="s">
        <v>21</v>
      </c>
      <c r="F701" s="268" t="s">
        <v>83</v>
      </c>
      <c r="G701" s="266"/>
      <c r="H701" s="269">
        <v>1</v>
      </c>
      <c r="I701" s="270"/>
      <c r="J701" s="266"/>
      <c r="K701" s="266"/>
      <c r="L701" s="271"/>
      <c r="M701" s="272"/>
      <c r="N701" s="273"/>
      <c r="O701" s="273"/>
      <c r="P701" s="273"/>
      <c r="Q701" s="273"/>
      <c r="R701" s="273"/>
      <c r="S701" s="273"/>
      <c r="T701" s="274"/>
      <c r="AT701" s="275" t="s">
        <v>428</v>
      </c>
      <c r="AU701" s="275" t="s">
        <v>394</v>
      </c>
      <c r="AV701" s="13" t="s">
        <v>86</v>
      </c>
      <c r="AW701" s="13" t="s">
        <v>39</v>
      </c>
      <c r="AX701" s="13" t="s">
        <v>83</v>
      </c>
      <c r="AY701" s="275" t="s">
        <v>414</v>
      </c>
    </row>
    <row r="702" s="1" customFormat="1" ht="89.25" customHeight="1">
      <c r="B702" s="47"/>
      <c r="C702" s="240" t="s">
        <v>1800</v>
      </c>
      <c r="D702" s="240" t="s">
        <v>418</v>
      </c>
      <c r="E702" s="241" t="s">
        <v>10063</v>
      </c>
      <c r="F702" s="242" t="s">
        <v>10064</v>
      </c>
      <c r="G702" s="243" t="s">
        <v>4084</v>
      </c>
      <c r="H702" s="244">
        <v>2</v>
      </c>
      <c r="I702" s="245"/>
      <c r="J702" s="246">
        <f>ROUND(I702*H702,2)</f>
        <v>0</v>
      </c>
      <c r="K702" s="242" t="s">
        <v>21</v>
      </c>
      <c r="L702" s="73"/>
      <c r="M702" s="247" t="s">
        <v>21</v>
      </c>
      <c r="N702" s="248" t="s">
        <v>47</v>
      </c>
      <c r="O702" s="48"/>
      <c r="P702" s="249">
        <f>O702*H702</f>
        <v>0</v>
      </c>
      <c r="Q702" s="249">
        <v>0</v>
      </c>
      <c r="R702" s="249">
        <f>Q702*H702</f>
        <v>0</v>
      </c>
      <c r="S702" s="249">
        <v>0</v>
      </c>
      <c r="T702" s="250">
        <f>S702*H702</f>
        <v>0</v>
      </c>
      <c r="AR702" s="25" t="s">
        <v>690</v>
      </c>
      <c r="AT702" s="25" t="s">
        <v>418</v>
      </c>
      <c r="AU702" s="25" t="s">
        <v>394</v>
      </c>
      <c r="AY702" s="25" t="s">
        <v>414</v>
      </c>
      <c r="BE702" s="251">
        <f>IF(N702="základní",J702,0)</f>
        <v>0</v>
      </c>
      <c r="BF702" s="251">
        <f>IF(N702="snížená",J702,0)</f>
        <v>0</v>
      </c>
      <c r="BG702" s="251">
        <f>IF(N702="zákl. přenesená",J702,0)</f>
        <v>0</v>
      </c>
      <c r="BH702" s="251">
        <f>IF(N702="sníž. přenesená",J702,0)</f>
        <v>0</v>
      </c>
      <c r="BI702" s="251">
        <f>IF(N702="nulová",J702,0)</f>
        <v>0</v>
      </c>
      <c r="BJ702" s="25" t="s">
        <v>83</v>
      </c>
      <c r="BK702" s="251">
        <f>ROUND(I702*H702,2)</f>
        <v>0</v>
      </c>
      <c r="BL702" s="25" t="s">
        <v>690</v>
      </c>
      <c r="BM702" s="25" t="s">
        <v>10065</v>
      </c>
    </row>
    <row r="703" s="12" customFormat="1">
      <c r="B703" s="255"/>
      <c r="C703" s="256"/>
      <c r="D703" s="252" t="s">
        <v>428</v>
      </c>
      <c r="E703" s="257" t="s">
        <v>21</v>
      </c>
      <c r="F703" s="258" t="s">
        <v>9901</v>
      </c>
      <c r="G703" s="256"/>
      <c r="H703" s="257" t="s">
        <v>21</v>
      </c>
      <c r="I703" s="259"/>
      <c r="J703" s="256"/>
      <c r="K703" s="256"/>
      <c r="L703" s="260"/>
      <c r="M703" s="261"/>
      <c r="N703" s="262"/>
      <c r="O703" s="262"/>
      <c r="P703" s="262"/>
      <c r="Q703" s="262"/>
      <c r="R703" s="262"/>
      <c r="S703" s="262"/>
      <c r="T703" s="263"/>
      <c r="AT703" s="264" t="s">
        <v>428</v>
      </c>
      <c r="AU703" s="264" t="s">
        <v>394</v>
      </c>
      <c r="AV703" s="12" t="s">
        <v>83</v>
      </c>
      <c r="AW703" s="12" t="s">
        <v>39</v>
      </c>
      <c r="AX703" s="12" t="s">
        <v>76</v>
      </c>
      <c r="AY703" s="264" t="s">
        <v>414</v>
      </c>
    </row>
    <row r="704" s="13" customFormat="1">
      <c r="B704" s="265"/>
      <c r="C704" s="266"/>
      <c r="D704" s="252" t="s">
        <v>428</v>
      </c>
      <c r="E704" s="267" t="s">
        <v>21</v>
      </c>
      <c r="F704" s="268" t="s">
        <v>86</v>
      </c>
      <c r="G704" s="266"/>
      <c r="H704" s="269">
        <v>2</v>
      </c>
      <c r="I704" s="270"/>
      <c r="J704" s="266"/>
      <c r="K704" s="266"/>
      <c r="L704" s="271"/>
      <c r="M704" s="272"/>
      <c r="N704" s="273"/>
      <c r="O704" s="273"/>
      <c r="P704" s="273"/>
      <c r="Q704" s="273"/>
      <c r="R704" s="273"/>
      <c r="S704" s="273"/>
      <c r="T704" s="274"/>
      <c r="AT704" s="275" t="s">
        <v>428</v>
      </c>
      <c r="AU704" s="275" t="s">
        <v>394</v>
      </c>
      <c r="AV704" s="13" t="s">
        <v>86</v>
      </c>
      <c r="AW704" s="13" t="s">
        <v>39</v>
      </c>
      <c r="AX704" s="13" t="s">
        <v>76</v>
      </c>
      <c r="AY704" s="275" t="s">
        <v>414</v>
      </c>
    </row>
    <row r="705" s="15" customFormat="1">
      <c r="B705" s="287"/>
      <c r="C705" s="288"/>
      <c r="D705" s="252" t="s">
        <v>428</v>
      </c>
      <c r="E705" s="289" t="s">
        <v>21</v>
      </c>
      <c r="F705" s="290" t="s">
        <v>235</v>
      </c>
      <c r="G705" s="288"/>
      <c r="H705" s="291">
        <v>2</v>
      </c>
      <c r="I705" s="292"/>
      <c r="J705" s="288"/>
      <c r="K705" s="288"/>
      <c r="L705" s="293"/>
      <c r="M705" s="294"/>
      <c r="N705" s="295"/>
      <c r="O705" s="295"/>
      <c r="P705" s="295"/>
      <c r="Q705" s="295"/>
      <c r="R705" s="295"/>
      <c r="S705" s="295"/>
      <c r="T705" s="296"/>
      <c r="AT705" s="297" t="s">
        <v>428</v>
      </c>
      <c r="AU705" s="297" t="s">
        <v>394</v>
      </c>
      <c r="AV705" s="15" t="s">
        <v>422</v>
      </c>
      <c r="AW705" s="15" t="s">
        <v>39</v>
      </c>
      <c r="AX705" s="15" t="s">
        <v>83</v>
      </c>
      <c r="AY705" s="297" t="s">
        <v>414</v>
      </c>
    </row>
    <row r="706" s="1" customFormat="1" ht="89.25" customHeight="1">
      <c r="B706" s="47"/>
      <c r="C706" s="240" t="s">
        <v>1806</v>
      </c>
      <c r="D706" s="240" t="s">
        <v>418</v>
      </c>
      <c r="E706" s="241" t="s">
        <v>10066</v>
      </c>
      <c r="F706" s="242" t="s">
        <v>10067</v>
      </c>
      <c r="G706" s="243" t="s">
        <v>4084</v>
      </c>
      <c r="H706" s="244">
        <v>3</v>
      </c>
      <c r="I706" s="245"/>
      <c r="J706" s="246">
        <f>ROUND(I706*H706,2)</f>
        <v>0</v>
      </c>
      <c r="K706" s="242" t="s">
        <v>21</v>
      </c>
      <c r="L706" s="73"/>
      <c r="M706" s="247" t="s">
        <v>21</v>
      </c>
      <c r="N706" s="248" t="s">
        <v>47</v>
      </c>
      <c r="O706" s="48"/>
      <c r="P706" s="249">
        <f>O706*H706</f>
        <v>0</v>
      </c>
      <c r="Q706" s="249">
        <v>0</v>
      </c>
      <c r="R706" s="249">
        <f>Q706*H706</f>
        <v>0</v>
      </c>
      <c r="S706" s="249">
        <v>0</v>
      </c>
      <c r="T706" s="250">
        <f>S706*H706</f>
        <v>0</v>
      </c>
      <c r="AR706" s="25" t="s">
        <v>690</v>
      </c>
      <c r="AT706" s="25" t="s">
        <v>418</v>
      </c>
      <c r="AU706" s="25" t="s">
        <v>394</v>
      </c>
      <c r="AY706" s="25" t="s">
        <v>414</v>
      </c>
      <c r="BE706" s="251">
        <f>IF(N706="základní",J706,0)</f>
        <v>0</v>
      </c>
      <c r="BF706" s="251">
        <f>IF(N706="snížená",J706,0)</f>
        <v>0</v>
      </c>
      <c r="BG706" s="251">
        <f>IF(N706="zákl. přenesená",J706,0)</f>
        <v>0</v>
      </c>
      <c r="BH706" s="251">
        <f>IF(N706="sníž. přenesená",J706,0)</f>
        <v>0</v>
      </c>
      <c r="BI706" s="251">
        <f>IF(N706="nulová",J706,0)</f>
        <v>0</v>
      </c>
      <c r="BJ706" s="25" t="s">
        <v>83</v>
      </c>
      <c r="BK706" s="251">
        <f>ROUND(I706*H706,2)</f>
        <v>0</v>
      </c>
      <c r="BL706" s="25" t="s">
        <v>690</v>
      </c>
      <c r="BM706" s="25" t="s">
        <v>10068</v>
      </c>
    </row>
    <row r="707" s="12" customFormat="1">
      <c r="B707" s="255"/>
      <c r="C707" s="256"/>
      <c r="D707" s="252" t="s">
        <v>428</v>
      </c>
      <c r="E707" s="257" t="s">
        <v>21</v>
      </c>
      <c r="F707" s="258" t="s">
        <v>9901</v>
      </c>
      <c r="G707" s="256"/>
      <c r="H707" s="257" t="s">
        <v>21</v>
      </c>
      <c r="I707" s="259"/>
      <c r="J707" s="256"/>
      <c r="K707" s="256"/>
      <c r="L707" s="260"/>
      <c r="M707" s="261"/>
      <c r="N707" s="262"/>
      <c r="O707" s="262"/>
      <c r="P707" s="262"/>
      <c r="Q707" s="262"/>
      <c r="R707" s="262"/>
      <c r="S707" s="262"/>
      <c r="T707" s="263"/>
      <c r="AT707" s="264" t="s">
        <v>428</v>
      </c>
      <c r="AU707" s="264" t="s">
        <v>394</v>
      </c>
      <c r="AV707" s="12" t="s">
        <v>83</v>
      </c>
      <c r="AW707" s="12" t="s">
        <v>39</v>
      </c>
      <c r="AX707" s="12" t="s">
        <v>76</v>
      </c>
      <c r="AY707" s="264" t="s">
        <v>414</v>
      </c>
    </row>
    <row r="708" s="13" customFormat="1">
      <c r="B708" s="265"/>
      <c r="C708" s="266"/>
      <c r="D708" s="252" t="s">
        <v>428</v>
      </c>
      <c r="E708" s="267" t="s">
        <v>21</v>
      </c>
      <c r="F708" s="268" t="s">
        <v>394</v>
      </c>
      <c r="G708" s="266"/>
      <c r="H708" s="269">
        <v>3</v>
      </c>
      <c r="I708" s="270"/>
      <c r="J708" s="266"/>
      <c r="K708" s="266"/>
      <c r="L708" s="271"/>
      <c r="M708" s="272"/>
      <c r="N708" s="273"/>
      <c r="O708" s="273"/>
      <c r="P708" s="273"/>
      <c r="Q708" s="273"/>
      <c r="R708" s="273"/>
      <c r="S708" s="273"/>
      <c r="T708" s="274"/>
      <c r="AT708" s="275" t="s">
        <v>428</v>
      </c>
      <c r="AU708" s="275" t="s">
        <v>394</v>
      </c>
      <c r="AV708" s="13" t="s">
        <v>86</v>
      </c>
      <c r="AW708" s="13" t="s">
        <v>39</v>
      </c>
      <c r="AX708" s="13" t="s">
        <v>83</v>
      </c>
      <c r="AY708" s="275" t="s">
        <v>414</v>
      </c>
    </row>
    <row r="709" s="1" customFormat="1" ht="89.25" customHeight="1">
      <c r="B709" s="47"/>
      <c r="C709" s="240" t="s">
        <v>1813</v>
      </c>
      <c r="D709" s="240" t="s">
        <v>418</v>
      </c>
      <c r="E709" s="241" t="s">
        <v>9517</v>
      </c>
      <c r="F709" s="242" t="s">
        <v>10069</v>
      </c>
      <c r="G709" s="243" t="s">
        <v>4084</v>
      </c>
      <c r="H709" s="244">
        <v>4</v>
      </c>
      <c r="I709" s="245"/>
      <c r="J709" s="246">
        <f>ROUND(I709*H709,2)</f>
        <v>0</v>
      </c>
      <c r="K709" s="242" t="s">
        <v>21</v>
      </c>
      <c r="L709" s="73"/>
      <c r="M709" s="247" t="s">
        <v>21</v>
      </c>
      <c r="N709" s="248" t="s">
        <v>47</v>
      </c>
      <c r="O709" s="48"/>
      <c r="P709" s="249">
        <f>O709*H709</f>
        <v>0</v>
      </c>
      <c r="Q709" s="249">
        <v>0</v>
      </c>
      <c r="R709" s="249">
        <f>Q709*H709</f>
        <v>0</v>
      </c>
      <c r="S709" s="249">
        <v>0</v>
      </c>
      <c r="T709" s="250">
        <f>S709*H709</f>
        <v>0</v>
      </c>
      <c r="AR709" s="25" t="s">
        <v>690</v>
      </c>
      <c r="AT709" s="25" t="s">
        <v>418</v>
      </c>
      <c r="AU709" s="25" t="s">
        <v>394</v>
      </c>
      <c r="AY709" s="25" t="s">
        <v>414</v>
      </c>
      <c r="BE709" s="251">
        <f>IF(N709="základní",J709,0)</f>
        <v>0</v>
      </c>
      <c r="BF709" s="251">
        <f>IF(N709="snížená",J709,0)</f>
        <v>0</v>
      </c>
      <c r="BG709" s="251">
        <f>IF(N709="zákl. přenesená",J709,0)</f>
        <v>0</v>
      </c>
      <c r="BH709" s="251">
        <f>IF(N709="sníž. přenesená",J709,0)</f>
        <v>0</v>
      </c>
      <c r="BI709" s="251">
        <f>IF(N709="nulová",J709,0)</f>
        <v>0</v>
      </c>
      <c r="BJ709" s="25" t="s">
        <v>83</v>
      </c>
      <c r="BK709" s="251">
        <f>ROUND(I709*H709,2)</f>
        <v>0</v>
      </c>
      <c r="BL709" s="25" t="s">
        <v>690</v>
      </c>
      <c r="BM709" s="25" t="s">
        <v>10070</v>
      </c>
    </row>
    <row r="710" s="12" customFormat="1">
      <c r="B710" s="255"/>
      <c r="C710" s="256"/>
      <c r="D710" s="252" t="s">
        <v>428</v>
      </c>
      <c r="E710" s="257" t="s">
        <v>21</v>
      </c>
      <c r="F710" s="258" t="s">
        <v>9901</v>
      </c>
      <c r="G710" s="256"/>
      <c r="H710" s="257" t="s">
        <v>21</v>
      </c>
      <c r="I710" s="259"/>
      <c r="J710" s="256"/>
      <c r="K710" s="256"/>
      <c r="L710" s="260"/>
      <c r="M710" s="261"/>
      <c r="N710" s="262"/>
      <c r="O710" s="262"/>
      <c r="P710" s="262"/>
      <c r="Q710" s="262"/>
      <c r="R710" s="262"/>
      <c r="S710" s="262"/>
      <c r="T710" s="263"/>
      <c r="AT710" s="264" t="s">
        <v>428</v>
      </c>
      <c r="AU710" s="264" t="s">
        <v>394</v>
      </c>
      <c r="AV710" s="12" t="s">
        <v>83</v>
      </c>
      <c r="AW710" s="12" t="s">
        <v>39</v>
      </c>
      <c r="AX710" s="12" t="s">
        <v>76</v>
      </c>
      <c r="AY710" s="264" t="s">
        <v>414</v>
      </c>
    </row>
    <row r="711" s="13" customFormat="1">
      <c r="B711" s="265"/>
      <c r="C711" s="266"/>
      <c r="D711" s="252" t="s">
        <v>428</v>
      </c>
      <c r="E711" s="267" t="s">
        <v>21</v>
      </c>
      <c r="F711" s="268" t="s">
        <v>422</v>
      </c>
      <c r="G711" s="266"/>
      <c r="H711" s="269">
        <v>4</v>
      </c>
      <c r="I711" s="270"/>
      <c r="J711" s="266"/>
      <c r="K711" s="266"/>
      <c r="L711" s="271"/>
      <c r="M711" s="272"/>
      <c r="N711" s="273"/>
      <c r="O711" s="273"/>
      <c r="P711" s="273"/>
      <c r="Q711" s="273"/>
      <c r="R711" s="273"/>
      <c r="S711" s="273"/>
      <c r="T711" s="274"/>
      <c r="AT711" s="275" t="s">
        <v>428</v>
      </c>
      <c r="AU711" s="275" t="s">
        <v>394</v>
      </c>
      <c r="AV711" s="13" t="s">
        <v>86</v>
      </c>
      <c r="AW711" s="13" t="s">
        <v>39</v>
      </c>
      <c r="AX711" s="13" t="s">
        <v>76</v>
      </c>
      <c r="AY711" s="275" t="s">
        <v>414</v>
      </c>
    </row>
    <row r="712" s="15" customFormat="1">
      <c r="B712" s="287"/>
      <c r="C712" s="288"/>
      <c r="D712" s="252" t="s">
        <v>428</v>
      </c>
      <c r="E712" s="289" t="s">
        <v>21</v>
      </c>
      <c r="F712" s="290" t="s">
        <v>235</v>
      </c>
      <c r="G712" s="288"/>
      <c r="H712" s="291">
        <v>4</v>
      </c>
      <c r="I712" s="292"/>
      <c r="J712" s="288"/>
      <c r="K712" s="288"/>
      <c r="L712" s="293"/>
      <c r="M712" s="294"/>
      <c r="N712" s="295"/>
      <c r="O712" s="295"/>
      <c r="P712" s="295"/>
      <c r="Q712" s="295"/>
      <c r="R712" s="295"/>
      <c r="S712" s="295"/>
      <c r="T712" s="296"/>
      <c r="AT712" s="297" t="s">
        <v>428</v>
      </c>
      <c r="AU712" s="297" t="s">
        <v>394</v>
      </c>
      <c r="AV712" s="15" t="s">
        <v>422</v>
      </c>
      <c r="AW712" s="15" t="s">
        <v>39</v>
      </c>
      <c r="AX712" s="15" t="s">
        <v>83</v>
      </c>
      <c r="AY712" s="297" t="s">
        <v>414</v>
      </c>
    </row>
    <row r="713" s="1" customFormat="1" ht="89.25" customHeight="1">
      <c r="B713" s="47"/>
      <c r="C713" s="240" t="s">
        <v>1820</v>
      </c>
      <c r="D713" s="240" t="s">
        <v>418</v>
      </c>
      <c r="E713" s="241" t="s">
        <v>9521</v>
      </c>
      <c r="F713" s="242" t="s">
        <v>10071</v>
      </c>
      <c r="G713" s="243" t="s">
        <v>4084</v>
      </c>
      <c r="H713" s="244">
        <v>2</v>
      </c>
      <c r="I713" s="245"/>
      <c r="J713" s="246">
        <f>ROUND(I713*H713,2)</f>
        <v>0</v>
      </c>
      <c r="K713" s="242" t="s">
        <v>21</v>
      </c>
      <c r="L713" s="73"/>
      <c r="M713" s="247" t="s">
        <v>21</v>
      </c>
      <c r="N713" s="248" t="s">
        <v>47</v>
      </c>
      <c r="O713" s="48"/>
      <c r="P713" s="249">
        <f>O713*H713</f>
        <v>0</v>
      </c>
      <c r="Q713" s="249">
        <v>0</v>
      </c>
      <c r="R713" s="249">
        <f>Q713*H713</f>
        <v>0</v>
      </c>
      <c r="S713" s="249">
        <v>0</v>
      </c>
      <c r="T713" s="250">
        <f>S713*H713</f>
        <v>0</v>
      </c>
      <c r="AR713" s="25" t="s">
        <v>690</v>
      </c>
      <c r="AT713" s="25" t="s">
        <v>418</v>
      </c>
      <c r="AU713" s="25" t="s">
        <v>394</v>
      </c>
      <c r="AY713" s="25" t="s">
        <v>414</v>
      </c>
      <c r="BE713" s="251">
        <f>IF(N713="základní",J713,0)</f>
        <v>0</v>
      </c>
      <c r="BF713" s="251">
        <f>IF(N713="snížená",J713,0)</f>
        <v>0</v>
      </c>
      <c r="BG713" s="251">
        <f>IF(N713="zákl. přenesená",J713,0)</f>
        <v>0</v>
      </c>
      <c r="BH713" s="251">
        <f>IF(N713="sníž. přenesená",J713,0)</f>
        <v>0</v>
      </c>
      <c r="BI713" s="251">
        <f>IF(N713="nulová",J713,0)</f>
        <v>0</v>
      </c>
      <c r="BJ713" s="25" t="s">
        <v>83</v>
      </c>
      <c r="BK713" s="251">
        <f>ROUND(I713*H713,2)</f>
        <v>0</v>
      </c>
      <c r="BL713" s="25" t="s">
        <v>690</v>
      </c>
      <c r="BM713" s="25" t="s">
        <v>10072</v>
      </c>
    </row>
    <row r="714" s="12" customFormat="1">
      <c r="B714" s="255"/>
      <c r="C714" s="256"/>
      <c r="D714" s="252" t="s">
        <v>428</v>
      </c>
      <c r="E714" s="257" t="s">
        <v>21</v>
      </c>
      <c r="F714" s="258" t="s">
        <v>9901</v>
      </c>
      <c r="G714" s="256"/>
      <c r="H714" s="257" t="s">
        <v>21</v>
      </c>
      <c r="I714" s="259"/>
      <c r="J714" s="256"/>
      <c r="K714" s="256"/>
      <c r="L714" s="260"/>
      <c r="M714" s="261"/>
      <c r="N714" s="262"/>
      <c r="O714" s="262"/>
      <c r="P714" s="262"/>
      <c r="Q714" s="262"/>
      <c r="R714" s="262"/>
      <c r="S714" s="262"/>
      <c r="T714" s="263"/>
      <c r="AT714" s="264" t="s">
        <v>428</v>
      </c>
      <c r="AU714" s="264" t="s">
        <v>394</v>
      </c>
      <c r="AV714" s="12" t="s">
        <v>83</v>
      </c>
      <c r="AW714" s="12" t="s">
        <v>39</v>
      </c>
      <c r="AX714" s="12" t="s">
        <v>76</v>
      </c>
      <c r="AY714" s="264" t="s">
        <v>414</v>
      </c>
    </row>
    <row r="715" s="13" customFormat="1">
      <c r="B715" s="265"/>
      <c r="C715" s="266"/>
      <c r="D715" s="252" t="s">
        <v>428</v>
      </c>
      <c r="E715" s="267" t="s">
        <v>21</v>
      </c>
      <c r="F715" s="268" t="s">
        <v>86</v>
      </c>
      <c r="G715" s="266"/>
      <c r="H715" s="269">
        <v>2</v>
      </c>
      <c r="I715" s="270"/>
      <c r="J715" s="266"/>
      <c r="K715" s="266"/>
      <c r="L715" s="271"/>
      <c r="M715" s="272"/>
      <c r="N715" s="273"/>
      <c r="O715" s="273"/>
      <c r="P715" s="273"/>
      <c r="Q715" s="273"/>
      <c r="R715" s="273"/>
      <c r="S715" s="273"/>
      <c r="T715" s="274"/>
      <c r="AT715" s="275" t="s">
        <v>428</v>
      </c>
      <c r="AU715" s="275" t="s">
        <v>394</v>
      </c>
      <c r="AV715" s="13" t="s">
        <v>86</v>
      </c>
      <c r="AW715" s="13" t="s">
        <v>39</v>
      </c>
      <c r="AX715" s="13" t="s">
        <v>83</v>
      </c>
      <c r="AY715" s="275" t="s">
        <v>414</v>
      </c>
    </row>
    <row r="716" s="1" customFormat="1" ht="16.5" customHeight="1">
      <c r="B716" s="47"/>
      <c r="C716" s="240" t="s">
        <v>1825</v>
      </c>
      <c r="D716" s="240" t="s">
        <v>418</v>
      </c>
      <c r="E716" s="241" t="s">
        <v>9524</v>
      </c>
      <c r="F716" s="242" t="s">
        <v>9945</v>
      </c>
      <c r="G716" s="243" t="s">
        <v>4084</v>
      </c>
      <c r="H716" s="244">
        <v>360</v>
      </c>
      <c r="I716" s="245"/>
      <c r="J716" s="246">
        <f>ROUND(I716*H716,2)</f>
        <v>0</v>
      </c>
      <c r="K716" s="242" t="s">
        <v>21</v>
      </c>
      <c r="L716" s="73"/>
      <c r="M716" s="247" t="s">
        <v>21</v>
      </c>
      <c r="N716" s="248" t="s">
        <v>47</v>
      </c>
      <c r="O716" s="48"/>
      <c r="P716" s="249">
        <f>O716*H716</f>
        <v>0</v>
      </c>
      <c r="Q716" s="249">
        <v>0</v>
      </c>
      <c r="R716" s="249">
        <f>Q716*H716</f>
        <v>0</v>
      </c>
      <c r="S716" s="249">
        <v>0</v>
      </c>
      <c r="T716" s="250">
        <f>S716*H716</f>
        <v>0</v>
      </c>
      <c r="AR716" s="25" t="s">
        <v>690</v>
      </c>
      <c r="AT716" s="25" t="s">
        <v>418</v>
      </c>
      <c r="AU716" s="25" t="s">
        <v>394</v>
      </c>
      <c r="AY716" s="25" t="s">
        <v>414</v>
      </c>
      <c r="BE716" s="251">
        <f>IF(N716="základní",J716,0)</f>
        <v>0</v>
      </c>
      <c r="BF716" s="251">
        <f>IF(N716="snížená",J716,0)</f>
        <v>0</v>
      </c>
      <c r="BG716" s="251">
        <f>IF(N716="zákl. přenesená",J716,0)</f>
        <v>0</v>
      </c>
      <c r="BH716" s="251">
        <f>IF(N716="sníž. přenesená",J716,0)</f>
        <v>0</v>
      </c>
      <c r="BI716" s="251">
        <f>IF(N716="nulová",J716,0)</f>
        <v>0</v>
      </c>
      <c r="BJ716" s="25" t="s">
        <v>83</v>
      </c>
      <c r="BK716" s="251">
        <f>ROUND(I716*H716,2)</f>
        <v>0</v>
      </c>
      <c r="BL716" s="25" t="s">
        <v>690</v>
      </c>
      <c r="BM716" s="25" t="s">
        <v>10073</v>
      </c>
    </row>
    <row r="717" s="12" customFormat="1">
      <c r="B717" s="255"/>
      <c r="C717" s="256"/>
      <c r="D717" s="252" t="s">
        <v>428</v>
      </c>
      <c r="E717" s="257" t="s">
        <v>21</v>
      </c>
      <c r="F717" s="258" t="s">
        <v>9901</v>
      </c>
      <c r="G717" s="256"/>
      <c r="H717" s="257" t="s">
        <v>21</v>
      </c>
      <c r="I717" s="259"/>
      <c r="J717" s="256"/>
      <c r="K717" s="256"/>
      <c r="L717" s="260"/>
      <c r="M717" s="261"/>
      <c r="N717" s="262"/>
      <c r="O717" s="262"/>
      <c r="P717" s="262"/>
      <c r="Q717" s="262"/>
      <c r="R717" s="262"/>
      <c r="S717" s="262"/>
      <c r="T717" s="263"/>
      <c r="AT717" s="264" t="s">
        <v>428</v>
      </c>
      <c r="AU717" s="264" t="s">
        <v>394</v>
      </c>
      <c r="AV717" s="12" t="s">
        <v>83</v>
      </c>
      <c r="AW717" s="12" t="s">
        <v>39</v>
      </c>
      <c r="AX717" s="12" t="s">
        <v>76</v>
      </c>
      <c r="AY717" s="264" t="s">
        <v>414</v>
      </c>
    </row>
    <row r="718" s="13" customFormat="1">
      <c r="B718" s="265"/>
      <c r="C718" s="266"/>
      <c r="D718" s="252" t="s">
        <v>428</v>
      </c>
      <c r="E718" s="267" t="s">
        <v>21</v>
      </c>
      <c r="F718" s="268" t="s">
        <v>2966</v>
      </c>
      <c r="G718" s="266"/>
      <c r="H718" s="269">
        <v>360</v>
      </c>
      <c r="I718" s="270"/>
      <c r="J718" s="266"/>
      <c r="K718" s="266"/>
      <c r="L718" s="271"/>
      <c r="M718" s="272"/>
      <c r="N718" s="273"/>
      <c r="O718" s="273"/>
      <c r="P718" s="273"/>
      <c r="Q718" s="273"/>
      <c r="R718" s="273"/>
      <c r="S718" s="273"/>
      <c r="T718" s="274"/>
      <c r="AT718" s="275" t="s">
        <v>428</v>
      </c>
      <c r="AU718" s="275" t="s">
        <v>394</v>
      </c>
      <c r="AV718" s="13" t="s">
        <v>86</v>
      </c>
      <c r="AW718" s="13" t="s">
        <v>39</v>
      </c>
      <c r="AX718" s="13" t="s">
        <v>76</v>
      </c>
      <c r="AY718" s="275" t="s">
        <v>414</v>
      </c>
    </row>
    <row r="719" s="15" customFormat="1">
      <c r="B719" s="287"/>
      <c r="C719" s="288"/>
      <c r="D719" s="252" t="s">
        <v>428</v>
      </c>
      <c r="E719" s="289" t="s">
        <v>21</v>
      </c>
      <c r="F719" s="290" t="s">
        <v>235</v>
      </c>
      <c r="G719" s="288"/>
      <c r="H719" s="291">
        <v>360</v>
      </c>
      <c r="I719" s="292"/>
      <c r="J719" s="288"/>
      <c r="K719" s="288"/>
      <c r="L719" s="293"/>
      <c r="M719" s="294"/>
      <c r="N719" s="295"/>
      <c r="O719" s="295"/>
      <c r="P719" s="295"/>
      <c r="Q719" s="295"/>
      <c r="R719" s="295"/>
      <c r="S719" s="295"/>
      <c r="T719" s="296"/>
      <c r="AT719" s="297" t="s">
        <v>428</v>
      </c>
      <c r="AU719" s="297" t="s">
        <v>394</v>
      </c>
      <c r="AV719" s="15" t="s">
        <v>422</v>
      </c>
      <c r="AW719" s="15" t="s">
        <v>39</v>
      </c>
      <c r="AX719" s="15" t="s">
        <v>83</v>
      </c>
      <c r="AY719" s="297" t="s">
        <v>414</v>
      </c>
    </row>
    <row r="720" s="1" customFormat="1" ht="16.5" customHeight="1">
      <c r="B720" s="47"/>
      <c r="C720" s="240" t="s">
        <v>1829</v>
      </c>
      <c r="D720" s="240" t="s">
        <v>418</v>
      </c>
      <c r="E720" s="241" t="s">
        <v>9528</v>
      </c>
      <c r="F720" s="242" t="s">
        <v>7671</v>
      </c>
      <c r="G720" s="243" t="s">
        <v>4084</v>
      </c>
      <c r="H720" s="244">
        <v>48</v>
      </c>
      <c r="I720" s="245"/>
      <c r="J720" s="246">
        <f>ROUND(I720*H720,2)</f>
        <v>0</v>
      </c>
      <c r="K720" s="242" t="s">
        <v>21</v>
      </c>
      <c r="L720" s="73"/>
      <c r="M720" s="247" t="s">
        <v>21</v>
      </c>
      <c r="N720" s="248" t="s">
        <v>47</v>
      </c>
      <c r="O720" s="48"/>
      <c r="P720" s="249">
        <f>O720*H720</f>
        <v>0</v>
      </c>
      <c r="Q720" s="249">
        <v>0</v>
      </c>
      <c r="R720" s="249">
        <f>Q720*H720</f>
        <v>0</v>
      </c>
      <c r="S720" s="249">
        <v>0</v>
      </c>
      <c r="T720" s="250">
        <f>S720*H720</f>
        <v>0</v>
      </c>
      <c r="AR720" s="25" t="s">
        <v>690</v>
      </c>
      <c r="AT720" s="25" t="s">
        <v>418</v>
      </c>
      <c r="AU720" s="25" t="s">
        <v>394</v>
      </c>
      <c r="AY720" s="25" t="s">
        <v>414</v>
      </c>
      <c r="BE720" s="251">
        <f>IF(N720="základní",J720,0)</f>
        <v>0</v>
      </c>
      <c r="BF720" s="251">
        <f>IF(N720="snížená",J720,0)</f>
        <v>0</v>
      </c>
      <c r="BG720" s="251">
        <f>IF(N720="zákl. přenesená",J720,0)</f>
        <v>0</v>
      </c>
      <c r="BH720" s="251">
        <f>IF(N720="sníž. přenesená",J720,0)</f>
        <v>0</v>
      </c>
      <c r="BI720" s="251">
        <f>IF(N720="nulová",J720,0)</f>
        <v>0</v>
      </c>
      <c r="BJ720" s="25" t="s">
        <v>83</v>
      </c>
      <c r="BK720" s="251">
        <f>ROUND(I720*H720,2)</f>
        <v>0</v>
      </c>
      <c r="BL720" s="25" t="s">
        <v>690</v>
      </c>
      <c r="BM720" s="25" t="s">
        <v>10074</v>
      </c>
    </row>
    <row r="721" s="12" customFormat="1">
      <c r="B721" s="255"/>
      <c r="C721" s="256"/>
      <c r="D721" s="252" t="s">
        <v>428</v>
      </c>
      <c r="E721" s="257" t="s">
        <v>21</v>
      </c>
      <c r="F721" s="258" t="s">
        <v>9901</v>
      </c>
      <c r="G721" s="256"/>
      <c r="H721" s="257" t="s">
        <v>21</v>
      </c>
      <c r="I721" s="259"/>
      <c r="J721" s="256"/>
      <c r="K721" s="256"/>
      <c r="L721" s="260"/>
      <c r="M721" s="261"/>
      <c r="N721" s="262"/>
      <c r="O721" s="262"/>
      <c r="P721" s="262"/>
      <c r="Q721" s="262"/>
      <c r="R721" s="262"/>
      <c r="S721" s="262"/>
      <c r="T721" s="263"/>
      <c r="AT721" s="264" t="s">
        <v>428</v>
      </c>
      <c r="AU721" s="264" t="s">
        <v>394</v>
      </c>
      <c r="AV721" s="12" t="s">
        <v>83</v>
      </c>
      <c r="AW721" s="12" t="s">
        <v>39</v>
      </c>
      <c r="AX721" s="12" t="s">
        <v>76</v>
      </c>
      <c r="AY721" s="264" t="s">
        <v>414</v>
      </c>
    </row>
    <row r="722" s="13" customFormat="1">
      <c r="B722" s="265"/>
      <c r="C722" s="266"/>
      <c r="D722" s="252" t="s">
        <v>428</v>
      </c>
      <c r="E722" s="267" t="s">
        <v>21</v>
      </c>
      <c r="F722" s="268" t="s">
        <v>991</v>
      </c>
      <c r="G722" s="266"/>
      <c r="H722" s="269">
        <v>48</v>
      </c>
      <c r="I722" s="270"/>
      <c r="J722" s="266"/>
      <c r="K722" s="266"/>
      <c r="L722" s="271"/>
      <c r="M722" s="272"/>
      <c r="N722" s="273"/>
      <c r="O722" s="273"/>
      <c r="P722" s="273"/>
      <c r="Q722" s="273"/>
      <c r="R722" s="273"/>
      <c r="S722" s="273"/>
      <c r="T722" s="274"/>
      <c r="AT722" s="275" t="s">
        <v>428</v>
      </c>
      <c r="AU722" s="275" t="s">
        <v>394</v>
      </c>
      <c r="AV722" s="13" t="s">
        <v>86</v>
      </c>
      <c r="AW722" s="13" t="s">
        <v>39</v>
      </c>
      <c r="AX722" s="13" t="s">
        <v>83</v>
      </c>
      <c r="AY722" s="275" t="s">
        <v>414</v>
      </c>
    </row>
    <row r="723" s="1" customFormat="1" ht="16.5" customHeight="1">
      <c r="B723" s="47"/>
      <c r="C723" s="240" t="s">
        <v>506</v>
      </c>
      <c r="D723" s="240" t="s">
        <v>418</v>
      </c>
      <c r="E723" s="241" t="s">
        <v>10075</v>
      </c>
      <c r="F723" s="242" t="s">
        <v>10076</v>
      </c>
      <c r="G723" s="243" t="s">
        <v>4084</v>
      </c>
      <c r="H723" s="244">
        <v>78</v>
      </c>
      <c r="I723" s="245"/>
      <c r="J723" s="246">
        <f>ROUND(I723*H723,2)</f>
        <v>0</v>
      </c>
      <c r="K723" s="242" t="s">
        <v>21</v>
      </c>
      <c r="L723" s="73"/>
      <c r="M723" s="247" t="s">
        <v>21</v>
      </c>
      <c r="N723" s="248" t="s">
        <v>47</v>
      </c>
      <c r="O723" s="48"/>
      <c r="P723" s="249">
        <f>O723*H723</f>
        <v>0</v>
      </c>
      <c r="Q723" s="249">
        <v>0</v>
      </c>
      <c r="R723" s="249">
        <f>Q723*H723</f>
        <v>0</v>
      </c>
      <c r="S723" s="249">
        <v>0</v>
      </c>
      <c r="T723" s="250">
        <f>S723*H723</f>
        <v>0</v>
      </c>
      <c r="AR723" s="25" t="s">
        <v>690</v>
      </c>
      <c r="AT723" s="25" t="s">
        <v>418</v>
      </c>
      <c r="AU723" s="25" t="s">
        <v>394</v>
      </c>
      <c r="AY723" s="25" t="s">
        <v>414</v>
      </c>
      <c r="BE723" s="251">
        <f>IF(N723="základní",J723,0)</f>
        <v>0</v>
      </c>
      <c r="BF723" s="251">
        <f>IF(N723="snížená",J723,0)</f>
        <v>0</v>
      </c>
      <c r="BG723" s="251">
        <f>IF(N723="zákl. přenesená",J723,0)</f>
        <v>0</v>
      </c>
      <c r="BH723" s="251">
        <f>IF(N723="sníž. přenesená",J723,0)</f>
        <v>0</v>
      </c>
      <c r="BI723" s="251">
        <f>IF(N723="nulová",J723,0)</f>
        <v>0</v>
      </c>
      <c r="BJ723" s="25" t="s">
        <v>83</v>
      </c>
      <c r="BK723" s="251">
        <f>ROUND(I723*H723,2)</f>
        <v>0</v>
      </c>
      <c r="BL723" s="25" t="s">
        <v>690</v>
      </c>
      <c r="BM723" s="25" t="s">
        <v>10077</v>
      </c>
    </row>
    <row r="724" s="12" customFormat="1">
      <c r="B724" s="255"/>
      <c r="C724" s="256"/>
      <c r="D724" s="252" t="s">
        <v>428</v>
      </c>
      <c r="E724" s="257" t="s">
        <v>21</v>
      </c>
      <c r="F724" s="258" t="s">
        <v>9901</v>
      </c>
      <c r="G724" s="256"/>
      <c r="H724" s="257" t="s">
        <v>21</v>
      </c>
      <c r="I724" s="259"/>
      <c r="J724" s="256"/>
      <c r="K724" s="256"/>
      <c r="L724" s="260"/>
      <c r="M724" s="261"/>
      <c r="N724" s="262"/>
      <c r="O724" s="262"/>
      <c r="P724" s="262"/>
      <c r="Q724" s="262"/>
      <c r="R724" s="262"/>
      <c r="S724" s="262"/>
      <c r="T724" s="263"/>
      <c r="AT724" s="264" t="s">
        <v>428</v>
      </c>
      <c r="AU724" s="264" t="s">
        <v>394</v>
      </c>
      <c r="AV724" s="12" t="s">
        <v>83</v>
      </c>
      <c r="AW724" s="12" t="s">
        <v>39</v>
      </c>
      <c r="AX724" s="12" t="s">
        <v>76</v>
      </c>
      <c r="AY724" s="264" t="s">
        <v>414</v>
      </c>
    </row>
    <row r="725" s="13" customFormat="1">
      <c r="B725" s="265"/>
      <c r="C725" s="266"/>
      <c r="D725" s="252" t="s">
        <v>428</v>
      </c>
      <c r="E725" s="267" t="s">
        <v>21</v>
      </c>
      <c r="F725" s="268" t="s">
        <v>1204</v>
      </c>
      <c r="G725" s="266"/>
      <c r="H725" s="269">
        <v>78</v>
      </c>
      <c r="I725" s="270"/>
      <c r="J725" s="266"/>
      <c r="K725" s="266"/>
      <c r="L725" s="271"/>
      <c r="M725" s="272"/>
      <c r="N725" s="273"/>
      <c r="O725" s="273"/>
      <c r="P725" s="273"/>
      <c r="Q725" s="273"/>
      <c r="R725" s="273"/>
      <c r="S725" s="273"/>
      <c r="T725" s="274"/>
      <c r="AT725" s="275" t="s">
        <v>428</v>
      </c>
      <c r="AU725" s="275" t="s">
        <v>394</v>
      </c>
      <c r="AV725" s="13" t="s">
        <v>86</v>
      </c>
      <c r="AW725" s="13" t="s">
        <v>39</v>
      </c>
      <c r="AX725" s="13" t="s">
        <v>76</v>
      </c>
      <c r="AY725" s="275" t="s">
        <v>414</v>
      </c>
    </row>
    <row r="726" s="15" customFormat="1">
      <c r="B726" s="287"/>
      <c r="C726" s="288"/>
      <c r="D726" s="252" t="s">
        <v>428</v>
      </c>
      <c r="E726" s="289" t="s">
        <v>21</v>
      </c>
      <c r="F726" s="290" t="s">
        <v>235</v>
      </c>
      <c r="G726" s="288"/>
      <c r="H726" s="291">
        <v>78</v>
      </c>
      <c r="I726" s="292"/>
      <c r="J726" s="288"/>
      <c r="K726" s="288"/>
      <c r="L726" s="293"/>
      <c r="M726" s="294"/>
      <c r="N726" s="295"/>
      <c r="O726" s="295"/>
      <c r="P726" s="295"/>
      <c r="Q726" s="295"/>
      <c r="R726" s="295"/>
      <c r="S726" s="295"/>
      <c r="T726" s="296"/>
      <c r="AT726" s="297" t="s">
        <v>428</v>
      </c>
      <c r="AU726" s="297" t="s">
        <v>394</v>
      </c>
      <c r="AV726" s="15" t="s">
        <v>422</v>
      </c>
      <c r="AW726" s="15" t="s">
        <v>39</v>
      </c>
      <c r="AX726" s="15" t="s">
        <v>83</v>
      </c>
      <c r="AY726" s="297" t="s">
        <v>414</v>
      </c>
    </row>
    <row r="727" s="1" customFormat="1" ht="16.5" customHeight="1">
      <c r="B727" s="47"/>
      <c r="C727" s="240" t="s">
        <v>1841</v>
      </c>
      <c r="D727" s="240" t="s">
        <v>418</v>
      </c>
      <c r="E727" s="241" t="s">
        <v>10078</v>
      </c>
      <c r="F727" s="242" t="s">
        <v>9872</v>
      </c>
      <c r="G727" s="243" t="s">
        <v>4084</v>
      </c>
      <c r="H727" s="244">
        <v>290</v>
      </c>
      <c r="I727" s="245"/>
      <c r="J727" s="246">
        <f>ROUND(I727*H727,2)</f>
        <v>0</v>
      </c>
      <c r="K727" s="242" t="s">
        <v>21</v>
      </c>
      <c r="L727" s="73"/>
      <c r="M727" s="247" t="s">
        <v>21</v>
      </c>
      <c r="N727" s="248" t="s">
        <v>47</v>
      </c>
      <c r="O727" s="48"/>
      <c r="P727" s="249">
        <f>O727*H727</f>
        <v>0</v>
      </c>
      <c r="Q727" s="249">
        <v>0</v>
      </c>
      <c r="R727" s="249">
        <f>Q727*H727</f>
        <v>0</v>
      </c>
      <c r="S727" s="249">
        <v>0</v>
      </c>
      <c r="T727" s="250">
        <f>S727*H727</f>
        <v>0</v>
      </c>
      <c r="AR727" s="25" t="s">
        <v>690</v>
      </c>
      <c r="AT727" s="25" t="s">
        <v>418</v>
      </c>
      <c r="AU727" s="25" t="s">
        <v>394</v>
      </c>
      <c r="AY727" s="25" t="s">
        <v>414</v>
      </c>
      <c r="BE727" s="251">
        <f>IF(N727="základní",J727,0)</f>
        <v>0</v>
      </c>
      <c r="BF727" s="251">
        <f>IF(N727="snížená",J727,0)</f>
        <v>0</v>
      </c>
      <c r="BG727" s="251">
        <f>IF(N727="zákl. přenesená",J727,0)</f>
        <v>0</v>
      </c>
      <c r="BH727" s="251">
        <f>IF(N727="sníž. přenesená",J727,0)</f>
        <v>0</v>
      </c>
      <c r="BI727" s="251">
        <f>IF(N727="nulová",J727,0)</f>
        <v>0</v>
      </c>
      <c r="BJ727" s="25" t="s">
        <v>83</v>
      </c>
      <c r="BK727" s="251">
        <f>ROUND(I727*H727,2)</f>
        <v>0</v>
      </c>
      <c r="BL727" s="25" t="s">
        <v>690</v>
      </c>
      <c r="BM727" s="25" t="s">
        <v>10079</v>
      </c>
    </row>
    <row r="728" s="12" customFormat="1">
      <c r="B728" s="255"/>
      <c r="C728" s="256"/>
      <c r="D728" s="252" t="s">
        <v>428</v>
      </c>
      <c r="E728" s="257" t="s">
        <v>21</v>
      </c>
      <c r="F728" s="258" t="s">
        <v>9901</v>
      </c>
      <c r="G728" s="256"/>
      <c r="H728" s="257" t="s">
        <v>21</v>
      </c>
      <c r="I728" s="259"/>
      <c r="J728" s="256"/>
      <c r="K728" s="256"/>
      <c r="L728" s="260"/>
      <c r="M728" s="261"/>
      <c r="N728" s="262"/>
      <c r="O728" s="262"/>
      <c r="P728" s="262"/>
      <c r="Q728" s="262"/>
      <c r="R728" s="262"/>
      <c r="S728" s="262"/>
      <c r="T728" s="263"/>
      <c r="AT728" s="264" t="s">
        <v>428</v>
      </c>
      <c r="AU728" s="264" t="s">
        <v>394</v>
      </c>
      <c r="AV728" s="12" t="s">
        <v>83</v>
      </c>
      <c r="AW728" s="12" t="s">
        <v>39</v>
      </c>
      <c r="AX728" s="12" t="s">
        <v>76</v>
      </c>
      <c r="AY728" s="264" t="s">
        <v>414</v>
      </c>
    </row>
    <row r="729" s="13" customFormat="1">
      <c r="B729" s="265"/>
      <c r="C729" s="266"/>
      <c r="D729" s="252" t="s">
        <v>428</v>
      </c>
      <c r="E729" s="267" t="s">
        <v>21</v>
      </c>
      <c r="F729" s="268" t="s">
        <v>2616</v>
      </c>
      <c r="G729" s="266"/>
      <c r="H729" s="269">
        <v>290</v>
      </c>
      <c r="I729" s="270"/>
      <c r="J729" s="266"/>
      <c r="K729" s="266"/>
      <c r="L729" s="271"/>
      <c r="M729" s="272"/>
      <c r="N729" s="273"/>
      <c r="O729" s="273"/>
      <c r="P729" s="273"/>
      <c r="Q729" s="273"/>
      <c r="R729" s="273"/>
      <c r="S729" s="273"/>
      <c r="T729" s="274"/>
      <c r="AT729" s="275" t="s">
        <v>428</v>
      </c>
      <c r="AU729" s="275" t="s">
        <v>394</v>
      </c>
      <c r="AV729" s="13" t="s">
        <v>86</v>
      </c>
      <c r="AW729" s="13" t="s">
        <v>39</v>
      </c>
      <c r="AX729" s="13" t="s">
        <v>83</v>
      </c>
      <c r="AY729" s="275" t="s">
        <v>414</v>
      </c>
    </row>
    <row r="730" s="1" customFormat="1" ht="16.5" customHeight="1">
      <c r="B730" s="47"/>
      <c r="C730" s="240" t="s">
        <v>1846</v>
      </c>
      <c r="D730" s="240" t="s">
        <v>418</v>
      </c>
      <c r="E730" s="241" t="s">
        <v>10080</v>
      </c>
      <c r="F730" s="242" t="s">
        <v>10081</v>
      </c>
      <c r="G730" s="243" t="s">
        <v>4084</v>
      </c>
      <c r="H730" s="244">
        <v>54</v>
      </c>
      <c r="I730" s="245"/>
      <c r="J730" s="246">
        <f>ROUND(I730*H730,2)</f>
        <v>0</v>
      </c>
      <c r="K730" s="242" t="s">
        <v>21</v>
      </c>
      <c r="L730" s="73"/>
      <c r="M730" s="247" t="s">
        <v>21</v>
      </c>
      <c r="N730" s="248" t="s">
        <v>47</v>
      </c>
      <c r="O730" s="48"/>
      <c r="P730" s="249">
        <f>O730*H730</f>
        <v>0</v>
      </c>
      <c r="Q730" s="249">
        <v>0</v>
      </c>
      <c r="R730" s="249">
        <f>Q730*H730</f>
        <v>0</v>
      </c>
      <c r="S730" s="249">
        <v>0</v>
      </c>
      <c r="T730" s="250">
        <f>S730*H730</f>
        <v>0</v>
      </c>
      <c r="AR730" s="25" t="s">
        <v>690</v>
      </c>
      <c r="AT730" s="25" t="s">
        <v>418</v>
      </c>
      <c r="AU730" s="25" t="s">
        <v>394</v>
      </c>
      <c r="AY730" s="25" t="s">
        <v>414</v>
      </c>
      <c r="BE730" s="251">
        <f>IF(N730="základní",J730,0)</f>
        <v>0</v>
      </c>
      <c r="BF730" s="251">
        <f>IF(N730="snížená",J730,0)</f>
        <v>0</v>
      </c>
      <c r="BG730" s="251">
        <f>IF(N730="zákl. přenesená",J730,0)</f>
        <v>0</v>
      </c>
      <c r="BH730" s="251">
        <f>IF(N730="sníž. přenesená",J730,0)</f>
        <v>0</v>
      </c>
      <c r="BI730" s="251">
        <f>IF(N730="nulová",J730,0)</f>
        <v>0</v>
      </c>
      <c r="BJ730" s="25" t="s">
        <v>83</v>
      </c>
      <c r="BK730" s="251">
        <f>ROUND(I730*H730,2)</f>
        <v>0</v>
      </c>
      <c r="BL730" s="25" t="s">
        <v>690</v>
      </c>
      <c r="BM730" s="25" t="s">
        <v>10082</v>
      </c>
    </row>
    <row r="731" s="12" customFormat="1">
      <c r="B731" s="255"/>
      <c r="C731" s="256"/>
      <c r="D731" s="252" t="s">
        <v>428</v>
      </c>
      <c r="E731" s="257" t="s">
        <v>21</v>
      </c>
      <c r="F731" s="258" t="s">
        <v>9901</v>
      </c>
      <c r="G731" s="256"/>
      <c r="H731" s="257" t="s">
        <v>21</v>
      </c>
      <c r="I731" s="259"/>
      <c r="J731" s="256"/>
      <c r="K731" s="256"/>
      <c r="L731" s="260"/>
      <c r="M731" s="261"/>
      <c r="N731" s="262"/>
      <c r="O731" s="262"/>
      <c r="P731" s="262"/>
      <c r="Q731" s="262"/>
      <c r="R731" s="262"/>
      <c r="S731" s="262"/>
      <c r="T731" s="263"/>
      <c r="AT731" s="264" t="s">
        <v>428</v>
      </c>
      <c r="AU731" s="264" t="s">
        <v>394</v>
      </c>
      <c r="AV731" s="12" t="s">
        <v>83</v>
      </c>
      <c r="AW731" s="12" t="s">
        <v>39</v>
      </c>
      <c r="AX731" s="12" t="s">
        <v>76</v>
      </c>
      <c r="AY731" s="264" t="s">
        <v>414</v>
      </c>
    </row>
    <row r="732" s="13" customFormat="1">
      <c r="B732" s="265"/>
      <c r="C732" s="266"/>
      <c r="D732" s="252" t="s">
        <v>428</v>
      </c>
      <c r="E732" s="267" t="s">
        <v>21</v>
      </c>
      <c r="F732" s="268" t="s">
        <v>1028</v>
      </c>
      <c r="G732" s="266"/>
      <c r="H732" s="269">
        <v>54</v>
      </c>
      <c r="I732" s="270"/>
      <c r="J732" s="266"/>
      <c r="K732" s="266"/>
      <c r="L732" s="271"/>
      <c r="M732" s="272"/>
      <c r="N732" s="273"/>
      <c r="O732" s="273"/>
      <c r="P732" s="273"/>
      <c r="Q732" s="273"/>
      <c r="R732" s="273"/>
      <c r="S732" s="273"/>
      <c r="T732" s="274"/>
      <c r="AT732" s="275" t="s">
        <v>428</v>
      </c>
      <c r="AU732" s="275" t="s">
        <v>394</v>
      </c>
      <c r="AV732" s="13" t="s">
        <v>86</v>
      </c>
      <c r="AW732" s="13" t="s">
        <v>39</v>
      </c>
      <c r="AX732" s="13" t="s">
        <v>76</v>
      </c>
      <c r="AY732" s="275" t="s">
        <v>414</v>
      </c>
    </row>
    <row r="733" s="15" customFormat="1">
      <c r="B733" s="287"/>
      <c r="C733" s="288"/>
      <c r="D733" s="252" t="s">
        <v>428</v>
      </c>
      <c r="E733" s="289" t="s">
        <v>21</v>
      </c>
      <c r="F733" s="290" t="s">
        <v>235</v>
      </c>
      <c r="G733" s="288"/>
      <c r="H733" s="291">
        <v>54</v>
      </c>
      <c r="I733" s="292"/>
      <c r="J733" s="288"/>
      <c r="K733" s="288"/>
      <c r="L733" s="293"/>
      <c r="M733" s="294"/>
      <c r="N733" s="295"/>
      <c r="O733" s="295"/>
      <c r="P733" s="295"/>
      <c r="Q733" s="295"/>
      <c r="R733" s="295"/>
      <c r="S733" s="295"/>
      <c r="T733" s="296"/>
      <c r="AT733" s="297" t="s">
        <v>428</v>
      </c>
      <c r="AU733" s="297" t="s">
        <v>394</v>
      </c>
      <c r="AV733" s="15" t="s">
        <v>422</v>
      </c>
      <c r="AW733" s="15" t="s">
        <v>39</v>
      </c>
      <c r="AX733" s="15" t="s">
        <v>83</v>
      </c>
      <c r="AY733" s="297" t="s">
        <v>414</v>
      </c>
    </row>
    <row r="734" s="1" customFormat="1" ht="16.5" customHeight="1">
      <c r="B734" s="47"/>
      <c r="C734" s="240" t="s">
        <v>1852</v>
      </c>
      <c r="D734" s="240" t="s">
        <v>418</v>
      </c>
      <c r="E734" s="241" t="s">
        <v>9619</v>
      </c>
      <c r="F734" s="242" t="s">
        <v>7796</v>
      </c>
      <c r="G734" s="243" t="s">
        <v>4084</v>
      </c>
      <c r="H734" s="244">
        <v>316</v>
      </c>
      <c r="I734" s="245"/>
      <c r="J734" s="246">
        <f>ROUND(I734*H734,2)</f>
        <v>0</v>
      </c>
      <c r="K734" s="242" t="s">
        <v>21</v>
      </c>
      <c r="L734" s="73"/>
      <c r="M734" s="247" t="s">
        <v>21</v>
      </c>
      <c r="N734" s="248" t="s">
        <v>47</v>
      </c>
      <c r="O734" s="48"/>
      <c r="P734" s="249">
        <f>O734*H734</f>
        <v>0</v>
      </c>
      <c r="Q734" s="249">
        <v>0</v>
      </c>
      <c r="R734" s="249">
        <f>Q734*H734</f>
        <v>0</v>
      </c>
      <c r="S734" s="249">
        <v>0</v>
      </c>
      <c r="T734" s="250">
        <f>S734*H734</f>
        <v>0</v>
      </c>
      <c r="AR734" s="25" t="s">
        <v>690</v>
      </c>
      <c r="AT734" s="25" t="s">
        <v>418</v>
      </c>
      <c r="AU734" s="25" t="s">
        <v>394</v>
      </c>
      <c r="AY734" s="25" t="s">
        <v>414</v>
      </c>
      <c r="BE734" s="251">
        <f>IF(N734="základní",J734,0)</f>
        <v>0</v>
      </c>
      <c r="BF734" s="251">
        <f>IF(N734="snížená",J734,0)</f>
        <v>0</v>
      </c>
      <c r="BG734" s="251">
        <f>IF(N734="zákl. přenesená",J734,0)</f>
        <v>0</v>
      </c>
      <c r="BH734" s="251">
        <f>IF(N734="sníž. přenesená",J734,0)</f>
        <v>0</v>
      </c>
      <c r="BI734" s="251">
        <f>IF(N734="nulová",J734,0)</f>
        <v>0</v>
      </c>
      <c r="BJ734" s="25" t="s">
        <v>83</v>
      </c>
      <c r="BK734" s="251">
        <f>ROUND(I734*H734,2)</f>
        <v>0</v>
      </c>
      <c r="BL734" s="25" t="s">
        <v>690</v>
      </c>
      <c r="BM734" s="25" t="s">
        <v>10083</v>
      </c>
    </row>
    <row r="735" s="12" customFormat="1">
      <c r="B735" s="255"/>
      <c r="C735" s="256"/>
      <c r="D735" s="252" t="s">
        <v>428</v>
      </c>
      <c r="E735" s="257" t="s">
        <v>21</v>
      </c>
      <c r="F735" s="258" t="s">
        <v>9901</v>
      </c>
      <c r="G735" s="256"/>
      <c r="H735" s="257" t="s">
        <v>21</v>
      </c>
      <c r="I735" s="259"/>
      <c r="J735" s="256"/>
      <c r="K735" s="256"/>
      <c r="L735" s="260"/>
      <c r="M735" s="261"/>
      <c r="N735" s="262"/>
      <c r="O735" s="262"/>
      <c r="P735" s="262"/>
      <c r="Q735" s="262"/>
      <c r="R735" s="262"/>
      <c r="S735" s="262"/>
      <c r="T735" s="263"/>
      <c r="AT735" s="264" t="s">
        <v>428</v>
      </c>
      <c r="AU735" s="264" t="s">
        <v>394</v>
      </c>
      <c r="AV735" s="12" t="s">
        <v>83</v>
      </c>
      <c r="AW735" s="12" t="s">
        <v>39</v>
      </c>
      <c r="AX735" s="12" t="s">
        <v>76</v>
      </c>
      <c r="AY735" s="264" t="s">
        <v>414</v>
      </c>
    </row>
    <row r="736" s="13" customFormat="1">
      <c r="B736" s="265"/>
      <c r="C736" s="266"/>
      <c r="D736" s="252" t="s">
        <v>428</v>
      </c>
      <c r="E736" s="267" t="s">
        <v>21</v>
      </c>
      <c r="F736" s="268" t="s">
        <v>2746</v>
      </c>
      <c r="G736" s="266"/>
      <c r="H736" s="269">
        <v>316</v>
      </c>
      <c r="I736" s="270"/>
      <c r="J736" s="266"/>
      <c r="K736" s="266"/>
      <c r="L736" s="271"/>
      <c r="M736" s="272"/>
      <c r="N736" s="273"/>
      <c r="O736" s="273"/>
      <c r="P736" s="273"/>
      <c r="Q736" s="273"/>
      <c r="R736" s="273"/>
      <c r="S736" s="273"/>
      <c r="T736" s="274"/>
      <c r="AT736" s="275" t="s">
        <v>428</v>
      </c>
      <c r="AU736" s="275" t="s">
        <v>394</v>
      </c>
      <c r="AV736" s="13" t="s">
        <v>86</v>
      </c>
      <c r="AW736" s="13" t="s">
        <v>39</v>
      </c>
      <c r="AX736" s="13" t="s">
        <v>83</v>
      </c>
      <c r="AY736" s="275" t="s">
        <v>414</v>
      </c>
    </row>
    <row r="737" s="1" customFormat="1" ht="16.5" customHeight="1">
      <c r="B737" s="47"/>
      <c r="C737" s="240" t="s">
        <v>1857</v>
      </c>
      <c r="D737" s="240" t="s">
        <v>418</v>
      </c>
      <c r="E737" s="241" t="s">
        <v>9622</v>
      </c>
      <c r="F737" s="242" t="s">
        <v>10084</v>
      </c>
      <c r="G737" s="243" t="s">
        <v>4084</v>
      </c>
      <c r="H737" s="244">
        <v>158</v>
      </c>
      <c r="I737" s="245"/>
      <c r="J737" s="246">
        <f>ROUND(I737*H737,2)</f>
        <v>0</v>
      </c>
      <c r="K737" s="242" t="s">
        <v>21</v>
      </c>
      <c r="L737" s="73"/>
      <c r="M737" s="247" t="s">
        <v>21</v>
      </c>
      <c r="N737" s="248" t="s">
        <v>47</v>
      </c>
      <c r="O737" s="48"/>
      <c r="P737" s="249">
        <f>O737*H737</f>
        <v>0</v>
      </c>
      <c r="Q737" s="249">
        <v>0</v>
      </c>
      <c r="R737" s="249">
        <f>Q737*H737</f>
        <v>0</v>
      </c>
      <c r="S737" s="249">
        <v>0</v>
      </c>
      <c r="T737" s="250">
        <f>S737*H737</f>
        <v>0</v>
      </c>
      <c r="AR737" s="25" t="s">
        <v>690</v>
      </c>
      <c r="AT737" s="25" t="s">
        <v>418</v>
      </c>
      <c r="AU737" s="25" t="s">
        <v>394</v>
      </c>
      <c r="AY737" s="25" t="s">
        <v>414</v>
      </c>
      <c r="BE737" s="251">
        <f>IF(N737="základní",J737,0)</f>
        <v>0</v>
      </c>
      <c r="BF737" s="251">
        <f>IF(N737="snížená",J737,0)</f>
        <v>0</v>
      </c>
      <c r="BG737" s="251">
        <f>IF(N737="zákl. přenesená",J737,0)</f>
        <v>0</v>
      </c>
      <c r="BH737" s="251">
        <f>IF(N737="sníž. přenesená",J737,0)</f>
        <v>0</v>
      </c>
      <c r="BI737" s="251">
        <f>IF(N737="nulová",J737,0)</f>
        <v>0</v>
      </c>
      <c r="BJ737" s="25" t="s">
        <v>83</v>
      </c>
      <c r="BK737" s="251">
        <f>ROUND(I737*H737,2)</f>
        <v>0</v>
      </c>
      <c r="BL737" s="25" t="s">
        <v>690</v>
      </c>
      <c r="BM737" s="25" t="s">
        <v>10085</v>
      </c>
    </row>
    <row r="738" s="12" customFormat="1">
      <c r="B738" s="255"/>
      <c r="C738" s="256"/>
      <c r="D738" s="252" t="s">
        <v>428</v>
      </c>
      <c r="E738" s="257" t="s">
        <v>21</v>
      </c>
      <c r="F738" s="258" t="s">
        <v>9901</v>
      </c>
      <c r="G738" s="256"/>
      <c r="H738" s="257" t="s">
        <v>21</v>
      </c>
      <c r="I738" s="259"/>
      <c r="J738" s="256"/>
      <c r="K738" s="256"/>
      <c r="L738" s="260"/>
      <c r="M738" s="261"/>
      <c r="N738" s="262"/>
      <c r="O738" s="262"/>
      <c r="P738" s="262"/>
      <c r="Q738" s="262"/>
      <c r="R738" s="262"/>
      <c r="S738" s="262"/>
      <c r="T738" s="263"/>
      <c r="AT738" s="264" t="s">
        <v>428</v>
      </c>
      <c r="AU738" s="264" t="s">
        <v>394</v>
      </c>
      <c r="AV738" s="12" t="s">
        <v>83</v>
      </c>
      <c r="AW738" s="12" t="s">
        <v>39</v>
      </c>
      <c r="AX738" s="12" t="s">
        <v>76</v>
      </c>
      <c r="AY738" s="264" t="s">
        <v>414</v>
      </c>
    </row>
    <row r="739" s="13" customFormat="1">
      <c r="B739" s="265"/>
      <c r="C739" s="266"/>
      <c r="D739" s="252" t="s">
        <v>428</v>
      </c>
      <c r="E739" s="267" t="s">
        <v>21</v>
      </c>
      <c r="F739" s="268" t="s">
        <v>1767</v>
      </c>
      <c r="G739" s="266"/>
      <c r="H739" s="269">
        <v>158</v>
      </c>
      <c r="I739" s="270"/>
      <c r="J739" s="266"/>
      <c r="K739" s="266"/>
      <c r="L739" s="271"/>
      <c r="M739" s="272"/>
      <c r="N739" s="273"/>
      <c r="O739" s="273"/>
      <c r="P739" s="273"/>
      <c r="Q739" s="273"/>
      <c r="R739" s="273"/>
      <c r="S739" s="273"/>
      <c r="T739" s="274"/>
      <c r="AT739" s="275" t="s">
        <v>428</v>
      </c>
      <c r="AU739" s="275" t="s">
        <v>394</v>
      </c>
      <c r="AV739" s="13" t="s">
        <v>86</v>
      </c>
      <c r="AW739" s="13" t="s">
        <v>39</v>
      </c>
      <c r="AX739" s="13" t="s">
        <v>76</v>
      </c>
      <c r="AY739" s="275" t="s">
        <v>414</v>
      </c>
    </row>
    <row r="740" s="15" customFormat="1">
      <c r="B740" s="287"/>
      <c r="C740" s="288"/>
      <c r="D740" s="252" t="s">
        <v>428</v>
      </c>
      <c r="E740" s="289" t="s">
        <v>21</v>
      </c>
      <c r="F740" s="290" t="s">
        <v>235</v>
      </c>
      <c r="G740" s="288"/>
      <c r="H740" s="291">
        <v>158</v>
      </c>
      <c r="I740" s="292"/>
      <c r="J740" s="288"/>
      <c r="K740" s="288"/>
      <c r="L740" s="293"/>
      <c r="M740" s="294"/>
      <c r="N740" s="295"/>
      <c r="O740" s="295"/>
      <c r="P740" s="295"/>
      <c r="Q740" s="295"/>
      <c r="R740" s="295"/>
      <c r="S740" s="295"/>
      <c r="T740" s="296"/>
      <c r="AT740" s="297" t="s">
        <v>428</v>
      </c>
      <c r="AU740" s="297" t="s">
        <v>394</v>
      </c>
      <c r="AV740" s="15" t="s">
        <v>422</v>
      </c>
      <c r="AW740" s="15" t="s">
        <v>39</v>
      </c>
      <c r="AX740" s="15" t="s">
        <v>83</v>
      </c>
      <c r="AY740" s="297" t="s">
        <v>414</v>
      </c>
    </row>
    <row r="741" s="1" customFormat="1" ht="16.5" customHeight="1">
      <c r="B741" s="47"/>
      <c r="C741" s="240" t="s">
        <v>1864</v>
      </c>
      <c r="D741" s="240" t="s">
        <v>418</v>
      </c>
      <c r="E741" s="241" t="s">
        <v>9625</v>
      </c>
      <c r="F741" s="242" t="s">
        <v>9864</v>
      </c>
      <c r="G741" s="243" t="s">
        <v>145</v>
      </c>
      <c r="H741" s="244">
        <v>304</v>
      </c>
      <c r="I741" s="245"/>
      <c r="J741" s="246">
        <f>ROUND(I741*H741,2)</f>
        <v>0</v>
      </c>
      <c r="K741" s="242" t="s">
        <v>21</v>
      </c>
      <c r="L741" s="73"/>
      <c r="M741" s="247" t="s">
        <v>21</v>
      </c>
      <c r="N741" s="248" t="s">
        <v>47</v>
      </c>
      <c r="O741" s="48"/>
      <c r="P741" s="249">
        <f>O741*H741</f>
        <v>0</v>
      </c>
      <c r="Q741" s="249">
        <v>0</v>
      </c>
      <c r="R741" s="249">
        <f>Q741*H741</f>
        <v>0</v>
      </c>
      <c r="S741" s="249">
        <v>0</v>
      </c>
      <c r="T741" s="250">
        <f>S741*H741</f>
        <v>0</v>
      </c>
      <c r="AR741" s="25" t="s">
        <v>690</v>
      </c>
      <c r="AT741" s="25" t="s">
        <v>418</v>
      </c>
      <c r="AU741" s="25" t="s">
        <v>394</v>
      </c>
      <c r="AY741" s="25" t="s">
        <v>414</v>
      </c>
      <c r="BE741" s="251">
        <f>IF(N741="základní",J741,0)</f>
        <v>0</v>
      </c>
      <c r="BF741" s="251">
        <f>IF(N741="snížená",J741,0)</f>
        <v>0</v>
      </c>
      <c r="BG741" s="251">
        <f>IF(N741="zákl. přenesená",J741,0)</f>
        <v>0</v>
      </c>
      <c r="BH741" s="251">
        <f>IF(N741="sníž. přenesená",J741,0)</f>
        <v>0</v>
      </c>
      <c r="BI741" s="251">
        <f>IF(N741="nulová",J741,0)</f>
        <v>0</v>
      </c>
      <c r="BJ741" s="25" t="s">
        <v>83</v>
      </c>
      <c r="BK741" s="251">
        <f>ROUND(I741*H741,2)</f>
        <v>0</v>
      </c>
      <c r="BL741" s="25" t="s">
        <v>690</v>
      </c>
      <c r="BM741" s="25" t="s">
        <v>10086</v>
      </c>
    </row>
    <row r="742" s="12" customFormat="1">
      <c r="B742" s="255"/>
      <c r="C742" s="256"/>
      <c r="D742" s="252" t="s">
        <v>428</v>
      </c>
      <c r="E742" s="257" t="s">
        <v>21</v>
      </c>
      <c r="F742" s="258" t="s">
        <v>9901</v>
      </c>
      <c r="G742" s="256"/>
      <c r="H742" s="257" t="s">
        <v>21</v>
      </c>
      <c r="I742" s="259"/>
      <c r="J742" s="256"/>
      <c r="K742" s="256"/>
      <c r="L742" s="260"/>
      <c r="M742" s="261"/>
      <c r="N742" s="262"/>
      <c r="O742" s="262"/>
      <c r="P742" s="262"/>
      <c r="Q742" s="262"/>
      <c r="R742" s="262"/>
      <c r="S742" s="262"/>
      <c r="T742" s="263"/>
      <c r="AT742" s="264" t="s">
        <v>428</v>
      </c>
      <c r="AU742" s="264" t="s">
        <v>394</v>
      </c>
      <c r="AV742" s="12" t="s">
        <v>83</v>
      </c>
      <c r="AW742" s="12" t="s">
        <v>39</v>
      </c>
      <c r="AX742" s="12" t="s">
        <v>76</v>
      </c>
      <c r="AY742" s="264" t="s">
        <v>414</v>
      </c>
    </row>
    <row r="743" s="13" customFormat="1">
      <c r="B743" s="265"/>
      <c r="C743" s="266"/>
      <c r="D743" s="252" t="s">
        <v>428</v>
      </c>
      <c r="E743" s="267" t="s">
        <v>21</v>
      </c>
      <c r="F743" s="268" t="s">
        <v>9964</v>
      </c>
      <c r="G743" s="266"/>
      <c r="H743" s="269">
        <v>304</v>
      </c>
      <c r="I743" s="270"/>
      <c r="J743" s="266"/>
      <c r="K743" s="266"/>
      <c r="L743" s="271"/>
      <c r="M743" s="272"/>
      <c r="N743" s="273"/>
      <c r="O743" s="273"/>
      <c r="P743" s="273"/>
      <c r="Q743" s="273"/>
      <c r="R743" s="273"/>
      <c r="S743" s="273"/>
      <c r="T743" s="274"/>
      <c r="AT743" s="275" t="s">
        <v>428</v>
      </c>
      <c r="AU743" s="275" t="s">
        <v>394</v>
      </c>
      <c r="AV743" s="13" t="s">
        <v>86</v>
      </c>
      <c r="AW743" s="13" t="s">
        <v>39</v>
      </c>
      <c r="AX743" s="13" t="s">
        <v>83</v>
      </c>
      <c r="AY743" s="275" t="s">
        <v>414</v>
      </c>
    </row>
    <row r="744" s="1" customFormat="1" ht="16.5" customHeight="1">
      <c r="B744" s="47"/>
      <c r="C744" s="240" t="s">
        <v>1869</v>
      </c>
      <c r="D744" s="240" t="s">
        <v>418</v>
      </c>
      <c r="E744" s="241" t="s">
        <v>10087</v>
      </c>
      <c r="F744" s="242" t="s">
        <v>9966</v>
      </c>
      <c r="G744" s="243" t="s">
        <v>145</v>
      </c>
      <c r="H744" s="244">
        <v>426</v>
      </c>
      <c r="I744" s="245"/>
      <c r="J744" s="246">
        <f>ROUND(I744*H744,2)</f>
        <v>0</v>
      </c>
      <c r="K744" s="242" t="s">
        <v>21</v>
      </c>
      <c r="L744" s="73"/>
      <c r="M744" s="247" t="s">
        <v>21</v>
      </c>
      <c r="N744" s="248" t="s">
        <v>47</v>
      </c>
      <c r="O744" s="48"/>
      <c r="P744" s="249">
        <f>O744*H744</f>
        <v>0</v>
      </c>
      <c r="Q744" s="249">
        <v>0</v>
      </c>
      <c r="R744" s="249">
        <f>Q744*H744</f>
        <v>0</v>
      </c>
      <c r="S744" s="249">
        <v>0</v>
      </c>
      <c r="T744" s="250">
        <f>S744*H744</f>
        <v>0</v>
      </c>
      <c r="AR744" s="25" t="s">
        <v>690</v>
      </c>
      <c r="AT744" s="25" t="s">
        <v>418</v>
      </c>
      <c r="AU744" s="25" t="s">
        <v>394</v>
      </c>
      <c r="AY744" s="25" t="s">
        <v>414</v>
      </c>
      <c r="BE744" s="251">
        <f>IF(N744="základní",J744,0)</f>
        <v>0</v>
      </c>
      <c r="BF744" s="251">
        <f>IF(N744="snížená",J744,0)</f>
        <v>0</v>
      </c>
      <c r="BG744" s="251">
        <f>IF(N744="zákl. přenesená",J744,0)</f>
        <v>0</v>
      </c>
      <c r="BH744" s="251">
        <f>IF(N744="sníž. přenesená",J744,0)</f>
        <v>0</v>
      </c>
      <c r="BI744" s="251">
        <f>IF(N744="nulová",J744,0)</f>
        <v>0</v>
      </c>
      <c r="BJ744" s="25" t="s">
        <v>83</v>
      </c>
      <c r="BK744" s="251">
        <f>ROUND(I744*H744,2)</f>
        <v>0</v>
      </c>
      <c r="BL744" s="25" t="s">
        <v>690</v>
      </c>
      <c r="BM744" s="25" t="s">
        <v>10088</v>
      </c>
    </row>
    <row r="745" s="12" customFormat="1">
      <c r="B745" s="255"/>
      <c r="C745" s="256"/>
      <c r="D745" s="252" t="s">
        <v>428</v>
      </c>
      <c r="E745" s="257" t="s">
        <v>21</v>
      </c>
      <c r="F745" s="258" t="s">
        <v>9901</v>
      </c>
      <c r="G745" s="256"/>
      <c r="H745" s="257" t="s">
        <v>21</v>
      </c>
      <c r="I745" s="259"/>
      <c r="J745" s="256"/>
      <c r="K745" s="256"/>
      <c r="L745" s="260"/>
      <c r="M745" s="261"/>
      <c r="N745" s="262"/>
      <c r="O745" s="262"/>
      <c r="P745" s="262"/>
      <c r="Q745" s="262"/>
      <c r="R745" s="262"/>
      <c r="S745" s="262"/>
      <c r="T745" s="263"/>
      <c r="AT745" s="264" t="s">
        <v>428</v>
      </c>
      <c r="AU745" s="264" t="s">
        <v>394</v>
      </c>
      <c r="AV745" s="12" t="s">
        <v>83</v>
      </c>
      <c r="AW745" s="12" t="s">
        <v>39</v>
      </c>
      <c r="AX745" s="12" t="s">
        <v>76</v>
      </c>
      <c r="AY745" s="264" t="s">
        <v>414</v>
      </c>
    </row>
    <row r="746" s="13" customFormat="1">
      <c r="B746" s="265"/>
      <c r="C746" s="266"/>
      <c r="D746" s="252" t="s">
        <v>428</v>
      </c>
      <c r="E746" s="267" t="s">
        <v>21</v>
      </c>
      <c r="F746" s="268" t="s">
        <v>3329</v>
      </c>
      <c r="G746" s="266"/>
      <c r="H746" s="269">
        <v>426</v>
      </c>
      <c r="I746" s="270"/>
      <c r="J746" s="266"/>
      <c r="K746" s="266"/>
      <c r="L746" s="271"/>
      <c r="M746" s="272"/>
      <c r="N746" s="273"/>
      <c r="O746" s="273"/>
      <c r="P746" s="273"/>
      <c r="Q746" s="273"/>
      <c r="R746" s="273"/>
      <c r="S746" s="273"/>
      <c r="T746" s="274"/>
      <c r="AT746" s="275" t="s">
        <v>428</v>
      </c>
      <c r="AU746" s="275" t="s">
        <v>394</v>
      </c>
      <c r="AV746" s="13" t="s">
        <v>86</v>
      </c>
      <c r="AW746" s="13" t="s">
        <v>39</v>
      </c>
      <c r="AX746" s="13" t="s">
        <v>76</v>
      </c>
      <c r="AY746" s="275" t="s">
        <v>414</v>
      </c>
    </row>
    <row r="747" s="15" customFormat="1">
      <c r="B747" s="287"/>
      <c r="C747" s="288"/>
      <c r="D747" s="252" t="s">
        <v>428</v>
      </c>
      <c r="E747" s="289" t="s">
        <v>21</v>
      </c>
      <c r="F747" s="290" t="s">
        <v>235</v>
      </c>
      <c r="G747" s="288"/>
      <c r="H747" s="291">
        <v>426</v>
      </c>
      <c r="I747" s="292"/>
      <c r="J747" s="288"/>
      <c r="K747" s="288"/>
      <c r="L747" s="293"/>
      <c r="M747" s="294"/>
      <c r="N747" s="295"/>
      <c r="O747" s="295"/>
      <c r="P747" s="295"/>
      <c r="Q747" s="295"/>
      <c r="R747" s="295"/>
      <c r="S747" s="295"/>
      <c r="T747" s="296"/>
      <c r="AT747" s="297" t="s">
        <v>428</v>
      </c>
      <c r="AU747" s="297" t="s">
        <v>394</v>
      </c>
      <c r="AV747" s="15" t="s">
        <v>422</v>
      </c>
      <c r="AW747" s="15" t="s">
        <v>39</v>
      </c>
      <c r="AX747" s="15" t="s">
        <v>83</v>
      </c>
      <c r="AY747" s="297" t="s">
        <v>414</v>
      </c>
    </row>
    <row r="748" s="1" customFormat="1" ht="16.5" customHeight="1">
      <c r="B748" s="47"/>
      <c r="C748" s="240" t="s">
        <v>1887</v>
      </c>
      <c r="D748" s="240" t="s">
        <v>418</v>
      </c>
      <c r="E748" s="241" t="s">
        <v>10089</v>
      </c>
      <c r="F748" s="242" t="s">
        <v>9969</v>
      </c>
      <c r="G748" s="243" t="s">
        <v>145</v>
      </c>
      <c r="H748" s="244">
        <v>1860</v>
      </c>
      <c r="I748" s="245"/>
      <c r="J748" s="246">
        <f>ROUND(I748*H748,2)</f>
        <v>0</v>
      </c>
      <c r="K748" s="242" t="s">
        <v>21</v>
      </c>
      <c r="L748" s="73"/>
      <c r="M748" s="247" t="s">
        <v>21</v>
      </c>
      <c r="N748" s="248" t="s">
        <v>47</v>
      </c>
      <c r="O748" s="48"/>
      <c r="P748" s="249">
        <f>O748*H748</f>
        <v>0</v>
      </c>
      <c r="Q748" s="249">
        <v>0</v>
      </c>
      <c r="R748" s="249">
        <f>Q748*H748</f>
        <v>0</v>
      </c>
      <c r="S748" s="249">
        <v>0</v>
      </c>
      <c r="T748" s="250">
        <f>S748*H748</f>
        <v>0</v>
      </c>
      <c r="AR748" s="25" t="s">
        <v>690</v>
      </c>
      <c r="AT748" s="25" t="s">
        <v>418</v>
      </c>
      <c r="AU748" s="25" t="s">
        <v>394</v>
      </c>
      <c r="AY748" s="25" t="s">
        <v>414</v>
      </c>
      <c r="BE748" s="251">
        <f>IF(N748="základní",J748,0)</f>
        <v>0</v>
      </c>
      <c r="BF748" s="251">
        <f>IF(N748="snížená",J748,0)</f>
        <v>0</v>
      </c>
      <c r="BG748" s="251">
        <f>IF(N748="zákl. přenesená",J748,0)</f>
        <v>0</v>
      </c>
      <c r="BH748" s="251">
        <f>IF(N748="sníž. přenesená",J748,0)</f>
        <v>0</v>
      </c>
      <c r="BI748" s="251">
        <f>IF(N748="nulová",J748,0)</f>
        <v>0</v>
      </c>
      <c r="BJ748" s="25" t="s">
        <v>83</v>
      </c>
      <c r="BK748" s="251">
        <f>ROUND(I748*H748,2)</f>
        <v>0</v>
      </c>
      <c r="BL748" s="25" t="s">
        <v>690</v>
      </c>
      <c r="BM748" s="25" t="s">
        <v>10090</v>
      </c>
    </row>
    <row r="749" s="12" customFormat="1">
      <c r="B749" s="255"/>
      <c r="C749" s="256"/>
      <c r="D749" s="252" t="s">
        <v>428</v>
      </c>
      <c r="E749" s="257" t="s">
        <v>21</v>
      </c>
      <c r="F749" s="258" t="s">
        <v>9901</v>
      </c>
      <c r="G749" s="256"/>
      <c r="H749" s="257" t="s">
        <v>21</v>
      </c>
      <c r="I749" s="259"/>
      <c r="J749" s="256"/>
      <c r="K749" s="256"/>
      <c r="L749" s="260"/>
      <c r="M749" s="261"/>
      <c r="N749" s="262"/>
      <c r="O749" s="262"/>
      <c r="P749" s="262"/>
      <c r="Q749" s="262"/>
      <c r="R749" s="262"/>
      <c r="S749" s="262"/>
      <c r="T749" s="263"/>
      <c r="AT749" s="264" t="s">
        <v>428</v>
      </c>
      <c r="AU749" s="264" t="s">
        <v>394</v>
      </c>
      <c r="AV749" s="12" t="s">
        <v>83</v>
      </c>
      <c r="AW749" s="12" t="s">
        <v>39</v>
      </c>
      <c r="AX749" s="12" t="s">
        <v>76</v>
      </c>
      <c r="AY749" s="264" t="s">
        <v>414</v>
      </c>
    </row>
    <row r="750" s="13" customFormat="1">
      <c r="B750" s="265"/>
      <c r="C750" s="266"/>
      <c r="D750" s="252" t="s">
        <v>428</v>
      </c>
      <c r="E750" s="267" t="s">
        <v>21</v>
      </c>
      <c r="F750" s="268" t="s">
        <v>9971</v>
      </c>
      <c r="G750" s="266"/>
      <c r="H750" s="269">
        <v>1860</v>
      </c>
      <c r="I750" s="270"/>
      <c r="J750" s="266"/>
      <c r="K750" s="266"/>
      <c r="L750" s="271"/>
      <c r="M750" s="272"/>
      <c r="N750" s="273"/>
      <c r="O750" s="273"/>
      <c r="P750" s="273"/>
      <c r="Q750" s="273"/>
      <c r="R750" s="273"/>
      <c r="S750" s="273"/>
      <c r="T750" s="274"/>
      <c r="AT750" s="275" t="s">
        <v>428</v>
      </c>
      <c r="AU750" s="275" t="s">
        <v>394</v>
      </c>
      <c r="AV750" s="13" t="s">
        <v>86</v>
      </c>
      <c r="AW750" s="13" t="s">
        <v>39</v>
      </c>
      <c r="AX750" s="13" t="s">
        <v>83</v>
      </c>
      <c r="AY750" s="275" t="s">
        <v>414</v>
      </c>
    </row>
    <row r="751" s="1" customFormat="1" ht="16.5" customHeight="1">
      <c r="B751" s="47"/>
      <c r="C751" s="240" t="s">
        <v>1892</v>
      </c>
      <c r="D751" s="240" t="s">
        <v>418</v>
      </c>
      <c r="E751" s="241" t="s">
        <v>9628</v>
      </c>
      <c r="F751" s="242" t="s">
        <v>10091</v>
      </c>
      <c r="G751" s="243" t="s">
        <v>145</v>
      </c>
      <c r="H751" s="244">
        <v>210</v>
      </c>
      <c r="I751" s="245"/>
      <c r="J751" s="246">
        <f>ROUND(I751*H751,2)</f>
        <v>0</v>
      </c>
      <c r="K751" s="242" t="s">
        <v>21</v>
      </c>
      <c r="L751" s="73"/>
      <c r="M751" s="247" t="s">
        <v>21</v>
      </c>
      <c r="N751" s="248" t="s">
        <v>47</v>
      </c>
      <c r="O751" s="48"/>
      <c r="P751" s="249">
        <f>O751*H751</f>
        <v>0</v>
      </c>
      <c r="Q751" s="249">
        <v>0</v>
      </c>
      <c r="R751" s="249">
        <f>Q751*H751</f>
        <v>0</v>
      </c>
      <c r="S751" s="249">
        <v>0</v>
      </c>
      <c r="T751" s="250">
        <f>S751*H751</f>
        <v>0</v>
      </c>
      <c r="AR751" s="25" t="s">
        <v>690</v>
      </c>
      <c r="AT751" s="25" t="s">
        <v>418</v>
      </c>
      <c r="AU751" s="25" t="s">
        <v>394</v>
      </c>
      <c r="AY751" s="25" t="s">
        <v>414</v>
      </c>
      <c r="BE751" s="251">
        <f>IF(N751="základní",J751,0)</f>
        <v>0</v>
      </c>
      <c r="BF751" s="251">
        <f>IF(N751="snížená",J751,0)</f>
        <v>0</v>
      </c>
      <c r="BG751" s="251">
        <f>IF(N751="zákl. přenesená",J751,0)</f>
        <v>0</v>
      </c>
      <c r="BH751" s="251">
        <f>IF(N751="sníž. přenesená",J751,0)</f>
        <v>0</v>
      </c>
      <c r="BI751" s="251">
        <f>IF(N751="nulová",J751,0)</f>
        <v>0</v>
      </c>
      <c r="BJ751" s="25" t="s">
        <v>83</v>
      </c>
      <c r="BK751" s="251">
        <f>ROUND(I751*H751,2)</f>
        <v>0</v>
      </c>
      <c r="BL751" s="25" t="s">
        <v>690</v>
      </c>
      <c r="BM751" s="25" t="s">
        <v>10092</v>
      </c>
    </row>
    <row r="752" s="12" customFormat="1">
      <c r="B752" s="255"/>
      <c r="C752" s="256"/>
      <c r="D752" s="252" t="s">
        <v>428</v>
      </c>
      <c r="E752" s="257" t="s">
        <v>21</v>
      </c>
      <c r="F752" s="258" t="s">
        <v>9901</v>
      </c>
      <c r="G752" s="256"/>
      <c r="H752" s="257" t="s">
        <v>21</v>
      </c>
      <c r="I752" s="259"/>
      <c r="J752" s="256"/>
      <c r="K752" s="256"/>
      <c r="L752" s="260"/>
      <c r="M752" s="261"/>
      <c r="N752" s="262"/>
      <c r="O752" s="262"/>
      <c r="P752" s="262"/>
      <c r="Q752" s="262"/>
      <c r="R752" s="262"/>
      <c r="S752" s="262"/>
      <c r="T752" s="263"/>
      <c r="AT752" s="264" t="s">
        <v>428</v>
      </c>
      <c r="AU752" s="264" t="s">
        <v>394</v>
      </c>
      <c r="AV752" s="12" t="s">
        <v>83</v>
      </c>
      <c r="AW752" s="12" t="s">
        <v>39</v>
      </c>
      <c r="AX752" s="12" t="s">
        <v>76</v>
      </c>
      <c r="AY752" s="264" t="s">
        <v>414</v>
      </c>
    </row>
    <row r="753" s="13" customFormat="1">
      <c r="B753" s="265"/>
      <c r="C753" s="266"/>
      <c r="D753" s="252" t="s">
        <v>428</v>
      </c>
      <c r="E753" s="267" t="s">
        <v>21</v>
      </c>
      <c r="F753" s="268" t="s">
        <v>2117</v>
      </c>
      <c r="G753" s="266"/>
      <c r="H753" s="269">
        <v>210</v>
      </c>
      <c r="I753" s="270"/>
      <c r="J753" s="266"/>
      <c r="K753" s="266"/>
      <c r="L753" s="271"/>
      <c r="M753" s="272"/>
      <c r="N753" s="273"/>
      <c r="O753" s="273"/>
      <c r="P753" s="273"/>
      <c r="Q753" s="273"/>
      <c r="R753" s="273"/>
      <c r="S753" s="273"/>
      <c r="T753" s="274"/>
      <c r="AT753" s="275" t="s">
        <v>428</v>
      </c>
      <c r="AU753" s="275" t="s">
        <v>394</v>
      </c>
      <c r="AV753" s="13" t="s">
        <v>86</v>
      </c>
      <c r="AW753" s="13" t="s">
        <v>39</v>
      </c>
      <c r="AX753" s="13" t="s">
        <v>76</v>
      </c>
      <c r="AY753" s="275" t="s">
        <v>414</v>
      </c>
    </row>
    <row r="754" s="15" customFormat="1">
      <c r="B754" s="287"/>
      <c r="C754" s="288"/>
      <c r="D754" s="252" t="s">
        <v>428</v>
      </c>
      <c r="E754" s="289" t="s">
        <v>21</v>
      </c>
      <c r="F754" s="290" t="s">
        <v>235</v>
      </c>
      <c r="G754" s="288"/>
      <c r="H754" s="291">
        <v>210</v>
      </c>
      <c r="I754" s="292"/>
      <c r="J754" s="288"/>
      <c r="K754" s="288"/>
      <c r="L754" s="293"/>
      <c r="M754" s="294"/>
      <c r="N754" s="295"/>
      <c r="O754" s="295"/>
      <c r="P754" s="295"/>
      <c r="Q754" s="295"/>
      <c r="R754" s="295"/>
      <c r="S754" s="295"/>
      <c r="T754" s="296"/>
      <c r="AT754" s="297" t="s">
        <v>428</v>
      </c>
      <c r="AU754" s="297" t="s">
        <v>394</v>
      </c>
      <c r="AV754" s="15" t="s">
        <v>422</v>
      </c>
      <c r="AW754" s="15" t="s">
        <v>39</v>
      </c>
      <c r="AX754" s="15" t="s">
        <v>83</v>
      </c>
      <c r="AY754" s="297" t="s">
        <v>414</v>
      </c>
    </row>
    <row r="755" s="1" customFormat="1" ht="16.5" customHeight="1">
      <c r="B755" s="47"/>
      <c r="C755" s="240" t="s">
        <v>1896</v>
      </c>
      <c r="D755" s="240" t="s">
        <v>418</v>
      </c>
      <c r="E755" s="241" t="s">
        <v>10093</v>
      </c>
      <c r="F755" s="242" t="s">
        <v>9976</v>
      </c>
      <c r="G755" s="243" t="s">
        <v>145</v>
      </c>
      <c r="H755" s="244">
        <v>1106</v>
      </c>
      <c r="I755" s="245"/>
      <c r="J755" s="246">
        <f>ROUND(I755*H755,2)</f>
        <v>0</v>
      </c>
      <c r="K755" s="242" t="s">
        <v>21</v>
      </c>
      <c r="L755" s="73"/>
      <c r="M755" s="247" t="s">
        <v>21</v>
      </c>
      <c r="N755" s="248" t="s">
        <v>47</v>
      </c>
      <c r="O755" s="48"/>
      <c r="P755" s="249">
        <f>O755*H755</f>
        <v>0</v>
      </c>
      <c r="Q755" s="249">
        <v>0</v>
      </c>
      <c r="R755" s="249">
        <f>Q755*H755</f>
        <v>0</v>
      </c>
      <c r="S755" s="249">
        <v>0</v>
      </c>
      <c r="T755" s="250">
        <f>S755*H755</f>
        <v>0</v>
      </c>
      <c r="AR755" s="25" t="s">
        <v>690</v>
      </c>
      <c r="AT755" s="25" t="s">
        <v>418</v>
      </c>
      <c r="AU755" s="25" t="s">
        <v>394</v>
      </c>
      <c r="AY755" s="25" t="s">
        <v>414</v>
      </c>
      <c r="BE755" s="251">
        <f>IF(N755="základní",J755,0)</f>
        <v>0</v>
      </c>
      <c r="BF755" s="251">
        <f>IF(N755="snížená",J755,0)</f>
        <v>0</v>
      </c>
      <c r="BG755" s="251">
        <f>IF(N755="zákl. přenesená",J755,0)</f>
        <v>0</v>
      </c>
      <c r="BH755" s="251">
        <f>IF(N755="sníž. přenesená",J755,0)</f>
        <v>0</v>
      </c>
      <c r="BI755" s="251">
        <f>IF(N755="nulová",J755,0)</f>
        <v>0</v>
      </c>
      <c r="BJ755" s="25" t="s">
        <v>83</v>
      </c>
      <c r="BK755" s="251">
        <f>ROUND(I755*H755,2)</f>
        <v>0</v>
      </c>
      <c r="BL755" s="25" t="s">
        <v>690</v>
      </c>
      <c r="BM755" s="25" t="s">
        <v>10094</v>
      </c>
    </row>
    <row r="756" s="12" customFormat="1">
      <c r="B756" s="255"/>
      <c r="C756" s="256"/>
      <c r="D756" s="252" t="s">
        <v>428</v>
      </c>
      <c r="E756" s="257" t="s">
        <v>21</v>
      </c>
      <c r="F756" s="258" t="s">
        <v>9901</v>
      </c>
      <c r="G756" s="256"/>
      <c r="H756" s="257" t="s">
        <v>21</v>
      </c>
      <c r="I756" s="259"/>
      <c r="J756" s="256"/>
      <c r="K756" s="256"/>
      <c r="L756" s="260"/>
      <c r="M756" s="261"/>
      <c r="N756" s="262"/>
      <c r="O756" s="262"/>
      <c r="P756" s="262"/>
      <c r="Q756" s="262"/>
      <c r="R756" s="262"/>
      <c r="S756" s="262"/>
      <c r="T756" s="263"/>
      <c r="AT756" s="264" t="s">
        <v>428</v>
      </c>
      <c r="AU756" s="264" t="s">
        <v>394</v>
      </c>
      <c r="AV756" s="12" t="s">
        <v>83</v>
      </c>
      <c r="AW756" s="12" t="s">
        <v>39</v>
      </c>
      <c r="AX756" s="12" t="s">
        <v>76</v>
      </c>
      <c r="AY756" s="264" t="s">
        <v>414</v>
      </c>
    </row>
    <row r="757" s="13" customFormat="1">
      <c r="B757" s="265"/>
      <c r="C757" s="266"/>
      <c r="D757" s="252" t="s">
        <v>428</v>
      </c>
      <c r="E757" s="267" t="s">
        <v>21</v>
      </c>
      <c r="F757" s="268" t="s">
        <v>9978</v>
      </c>
      <c r="G757" s="266"/>
      <c r="H757" s="269">
        <v>1106</v>
      </c>
      <c r="I757" s="270"/>
      <c r="J757" s="266"/>
      <c r="K757" s="266"/>
      <c r="L757" s="271"/>
      <c r="M757" s="272"/>
      <c r="N757" s="273"/>
      <c r="O757" s="273"/>
      <c r="P757" s="273"/>
      <c r="Q757" s="273"/>
      <c r="R757" s="273"/>
      <c r="S757" s="273"/>
      <c r="T757" s="274"/>
      <c r="AT757" s="275" t="s">
        <v>428</v>
      </c>
      <c r="AU757" s="275" t="s">
        <v>394</v>
      </c>
      <c r="AV757" s="13" t="s">
        <v>86</v>
      </c>
      <c r="AW757" s="13" t="s">
        <v>39</v>
      </c>
      <c r="AX757" s="13" t="s">
        <v>83</v>
      </c>
      <c r="AY757" s="275" t="s">
        <v>414</v>
      </c>
    </row>
    <row r="758" s="1" customFormat="1" ht="16.5" customHeight="1">
      <c r="B758" s="47"/>
      <c r="C758" s="240" t="s">
        <v>1900</v>
      </c>
      <c r="D758" s="240" t="s">
        <v>418</v>
      </c>
      <c r="E758" s="241" t="s">
        <v>10095</v>
      </c>
      <c r="F758" s="242" t="s">
        <v>9980</v>
      </c>
      <c r="G758" s="243" t="s">
        <v>145</v>
      </c>
      <c r="H758" s="244">
        <v>630</v>
      </c>
      <c r="I758" s="245"/>
      <c r="J758" s="246">
        <f>ROUND(I758*H758,2)</f>
        <v>0</v>
      </c>
      <c r="K758" s="242" t="s">
        <v>21</v>
      </c>
      <c r="L758" s="73"/>
      <c r="M758" s="247" t="s">
        <v>21</v>
      </c>
      <c r="N758" s="248" t="s">
        <v>47</v>
      </c>
      <c r="O758" s="48"/>
      <c r="P758" s="249">
        <f>O758*H758</f>
        <v>0</v>
      </c>
      <c r="Q758" s="249">
        <v>0</v>
      </c>
      <c r="R758" s="249">
        <f>Q758*H758</f>
        <v>0</v>
      </c>
      <c r="S758" s="249">
        <v>0</v>
      </c>
      <c r="T758" s="250">
        <f>S758*H758</f>
        <v>0</v>
      </c>
      <c r="AR758" s="25" t="s">
        <v>690</v>
      </c>
      <c r="AT758" s="25" t="s">
        <v>418</v>
      </c>
      <c r="AU758" s="25" t="s">
        <v>394</v>
      </c>
      <c r="AY758" s="25" t="s">
        <v>414</v>
      </c>
      <c r="BE758" s="251">
        <f>IF(N758="základní",J758,0)</f>
        <v>0</v>
      </c>
      <c r="BF758" s="251">
        <f>IF(N758="snížená",J758,0)</f>
        <v>0</v>
      </c>
      <c r="BG758" s="251">
        <f>IF(N758="zákl. přenesená",J758,0)</f>
        <v>0</v>
      </c>
      <c r="BH758" s="251">
        <f>IF(N758="sníž. přenesená",J758,0)</f>
        <v>0</v>
      </c>
      <c r="BI758" s="251">
        <f>IF(N758="nulová",J758,0)</f>
        <v>0</v>
      </c>
      <c r="BJ758" s="25" t="s">
        <v>83</v>
      </c>
      <c r="BK758" s="251">
        <f>ROUND(I758*H758,2)</f>
        <v>0</v>
      </c>
      <c r="BL758" s="25" t="s">
        <v>690</v>
      </c>
      <c r="BM758" s="25" t="s">
        <v>10096</v>
      </c>
    </row>
    <row r="759" s="12" customFormat="1">
      <c r="B759" s="255"/>
      <c r="C759" s="256"/>
      <c r="D759" s="252" t="s">
        <v>428</v>
      </c>
      <c r="E759" s="257" t="s">
        <v>21</v>
      </c>
      <c r="F759" s="258" t="s">
        <v>9901</v>
      </c>
      <c r="G759" s="256"/>
      <c r="H759" s="257" t="s">
        <v>21</v>
      </c>
      <c r="I759" s="259"/>
      <c r="J759" s="256"/>
      <c r="K759" s="256"/>
      <c r="L759" s="260"/>
      <c r="M759" s="261"/>
      <c r="N759" s="262"/>
      <c r="O759" s="262"/>
      <c r="P759" s="262"/>
      <c r="Q759" s="262"/>
      <c r="R759" s="262"/>
      <c r="S759" s="262"/>
      <c r="T759" s="263"/>
      <c r="AT759" s="264" t="s">
        <v>428</v>
      </c>
      <c r="AU759" s="264" t="s">
        <v>394</v>
      </c>
      <c r="AV759" s="12" t="s">
        <v>83</v>
      </c>
      <c r="AW759" s="12" t="s">
        <v>39</v>
      </c>
      <c r="AX759" s="12" t="s">
        <v>76</v>
      </c>
      <c r="AY759" s="264" t="s">
        <v>414</v>
      </c>
    </row>
    <row r="760" s="13" customFormat="1">
      <c r="B760" s="265"/>
      <c r="C760" s="266"/>
      <c r="D760" s="252" t="s">
        <v>428</v>
      </c>
      <c r="E760" s="267" t="s">
        <v>21</v>
      </c>
      <c r="F760" s="268" t="s">
        <v>7427</v>
      </c>
      <c r="G760" s="266"/>
      <c r="H760" s="269">
        <v>630</v>
      </c>
      <c r="I760" s="270"/>
      <c r="J760" s="266"/>
      <c r="K760" s="266"/>
      <c r="L760" s="271"/>
      <c r="M760" s="272"/>
      <c r="N760" s="273"/>
      <c r="O760" s="273"/>
      <c r="P760" s="273"/>
      <c r="Q760" s="273"/>
      <c r="R760" s="273"/>
      <c r="S760" s="273"/>
      <c r="T760" s="274"/>
      <c r="AT760" s="275" t="s">
        <v>428</v>
      </c>
      <c r="AU760" s="275" t="s">
        <v>394</v>
      </c>
      <c r="AV760" s="13" t="s">
        <v>86</v>
      </c>
      <c r="AW760" s="13" t="s">
        <v>39</v>
      </c>
      <c r="AX760" s="13" t="s">
        <v>76</v>
      </c>
      <c r="AY760" s="275" t="s">
        <v>414</v>
      </c>
    </row>
    <row r="761" s="15" customFormat="1">
      <c r="B761" s="287"/>
      <c r="C761" s="288"/>
      <c r="D761" s="252" t="s">
        <v>428</v>
      </c>
      <c r="E761" s="289" t="s">
        <v>21</v>
      </c>
      <c r="F761" s="290" t="s">
        <v>235</v>
      </c>
      <c r="G761" s="288"/>
      <c r="H761" s="291">
        <v>630</v>
      </c>
      <c r="I761" s="292"/>
      <c r="J761" s="288"/>
      <c r="K761" s="288"/>
      <c r="L761" s="293"/>
      <c r="M761" s="294"/>
      <c r="N761" s="295"/>
      <c r="O761" s="295"/>
      <c r="P761" s="295"/>
      <c r="Q761" s="295"/>
      <c r="R761" s="295"/>
      <c r="S761" s="295"/>
      <c r="T761" s="296"/>
      <c r="AT761" s="297" t="s">
        <v>428</v>
      </c>
      <c r="AU761" s="297" t="s">
        <v>394</v>
      </c>
      <c r="AV761" s="15" t="s">
        <v>422</v>
      </c>
      <c r="AW761" s="15" t="s">
        <v>39</v>
      </c>
      <c r="AX761" s="15" t="s">
        <v>83</v>
      </c>
      <c r="AY761" s="297" t="s">
        <v>414</v>
      </c>
    </row>
    <row r="762" s="1" customFormat="1" ht="16.5" customHeight="1">
      <c r="B762" s="47"/>
      <c r="C762" s="240" t="s">
        <v>1904</v>
      </c>
      <c r="D762" s="240" t="s">
        <v>418</v>
      </c>
      <c r="E762" s="241" t="s">
        <v>10097</v>
      </c>
      <c r="F762" s="242" t="s">
        <v>9983</v>
      </c>
      <c r="G762" s="243" t="s">
        <v>145</v>
      </c>
      <c r="H762" s="244">
        <v>72</v>
      </c>
      <c r="I762" s="245"/>
      <c r="J762" s="246">
        <f>ROUND(I762*H762,2)</f>
        <v>0</v>
      </c>
      <c r="K762" s="242" t="s">
        <v>21</v>
      </c>
      <c r="L762" s="73"/>
      <c r="M762" s="247" t="s">
        <v>21</v>
      </c>
      <c r="N762" s="248" t="s">
        <v>47</v>
      </c>
      <c r="O762" s="48"/>
      <c r="P762" s="249">
        <f>O762*H762</f>
        <v>0</v>
      </c>
      <c r="Q762" s="249">
        <v>0</v>
      </c>
      <c r="R762" s="249">
        <f>Q762*H762</f>
        <v>0</v>
      </c>
      <c r="S762" s="249">
        <v>0</v>
      </c>
      <c r="T762" s="250">
        <f>S762*H762</f>
        <v>0</v>
      </c>
      <c r="AR762" s="25" t="s">
        <v>690</v>
      </c>
      <c r="AT762" s="25" t="s">
        <v>418</v>
      </c>
      <c r="AU762" s="25" t="s">
        <v>394</v>
      </c>
      <c r="AY762" s="25" t="s">
        <v>414</v>
      </c>
      <c r="BE762" s="251">
        <f>IF(N762="základní",J762,0)</f>
        <v>0</v>
      </c>
      <c r="BF762" s="251">
        <f>IF(N762="snížená",J762,0)</f>
        <v>0</v>
      </c>
      <c r="BG762" s="251">
        <f>IF(N762="zákl. přenesená",J762,0)</f>
        <v>0</v>
      </c>
      <c r="BH762" s="251">
        <f>IF(N762="sníž. přenesená",J762,0)</f>
        <v>0</v>
      </c>
      <c r="BI762" s="251">
        <f>IF(N762="nulová",J762,0)</f>
        <v>0</v>
      </c>
      <c r="BJ762" s="25" t="s">
        <v>83</v>
      </c>
      <c r="BK762" s="251">
        <f>ROUND(I762*H762,2)</f>
        <v>0</v>
      </c>
      <c r="BL762" s="25" t="s">
        <v>690</v>
      </c>
      <c r="BM762" s="25" t="s">
        <v>10098</v>
      </c>
    </row>
    <row r="763" s="12" customFormat="1">
      <c r="B763" s="255"/>
      <c r="C763" s="256"/>
      <c r="D763" s="252" t="s">
        <v>428</v>
      </c>
      <c r="E763" s="257" t="s">
        <v>21</v>
      </c>
      <c r="F763" s="258" t="s">
        <v>9901</v>
      </c>
      <c r="G763" s="256"/>
      <c r="H763" s="257" t="s">
        <v>21</v>
      </c>
      <c r="I763" s="259"/>
      <c r="J763" s="256"/>
      <c r="K763" s="256"/>
      <c r="L763" s="260"/>
      <c r="M763" s="261"/>
      <c r="N763" s="262"/>
      <c r="O763" s="262"/>
      <c r="P763" s="262"/>
      <c r="Q763" s="262"/>
      <c r="R763" s="262"/>
      <c r="S763" s="262"/>
      <c r="T763" s="263"/>
      <c r="AT763" s="264" t="s">
        <v>428</v>
      </c>
      <c r="AU763" s="264" t="s">
        <v>394</v>
      </c>
      <c r="AV763" s="12" t="s">
        <v>83</v>
      </c>
      <c r="AW763" s="12" t="s">
        <v>39</v>
      </c>
      <c r="AX763" s="12" t="s">
        <v>76</v>
      </c>
      <c r="AY763" s="264" t="s">
        <v>414</v>
      </c>
    </row>
    <row r="764" s="13" customFormat="1">
      <c r="B764" s="265"/>
      <c r="C764" s="266"/>
      <c r="D764" s="252" t="s">
        <v>428</v>
      </c>
      <c r="E764" s="267" t="s">
        <v>21</v>
      </c>
      <c r="F764" s="268" t="s">
        <v>7217</v>
      </c>
      <c r="G764" s="266"/>
      <c r="H764" s="269">
        <v>72</v>
      </c>
      <c r="I764" s="270"/>
      <c r="J764" s="266"/>
      <c r="K764" s="266"/>
      <c r="L764" s="271"/>
      <c r="M764" s="272"/>
      <c r="N764" s="273"/>
      <c r="O764" s="273"/>
      <c r="P764" s="273"/>
      <c r="Q764" s="273"/>
      <c r="R764" s="273"/>
      <c r="S764" s="273"/>
      <c r="T764" s="274"/>
      <c r="AT764" s="275" t="s">
        <v>428</v>
      </c>
      <c r="AU764" s="275" t="s">
        <v>394</v>
      </c>
      <c r="AV764" s="13" t="s">
        <v>86</v>
      </c>
      <c r="AW764" s="13" t="s">
        <v>39</v>
      </c>
      <c r="AX764" s="13" t="s">
        <v>83</v>
      </c>
      <c r="AY764" s="275" t="s">
        <v>414</v>
      </c>
    </row>
    <row r="765" s="1" customFormat="1" ht="16.5" customHeight="1">
      <c r="B765" s="47"/>
      <c r="C765" s="240" t="s">
        <v>1908</v>
      </c>
      <c r="D765" s="240" t="s">
        <v>418</v>
      </c>
      <c r="E765" s="241" t="s">
        <v>10099</v>
      </c>
      <c r="F765" s="242" t="s">
        <v>9986</v>
      </c>
      <c r="G765" s="243" t="s">
        <v>145</v>
      </c>
      <c r="H765" s="244">
        <v>36</v>
      </c>
      <c r="I765" s="245"/>
      <c r="J765" s="246">
        <f>ROUND(I765*H765,2)</f>
        <v>0</v>
      </c>
      <c r="K765" s="242" t="s">
        <v>21</v>
      </c>
      <c r="L765" s="73"/>
      <c r="M765" s="247" t="s">
        <v>21</v>
      </c>
      <c r="N765" s="248" t="s">
        <v>47</v>
      </c>
      <c r="O765" s="48"/>
      <c r="P765" s="249">
        <f>O765*H765</f>
        <v>0</v>
      </c>
      <c r="Q765" s="249">
        <v>0</v>
      </c>
      <c r="R765" s="249">
        <f>Q765*H765</f>
        <v>0</v>
      </c>
      <c r="S765" s="249">
        <v>0</v>
      </c>
      <c r="T765" s="250">
        <f>S765*H765</f>
        <v>0</v>
      </c>
      <c r="AR765" s="25" t="s">
        <v>690</v>
      </c>
      <c r="AT765" s="25" t="s">
        <v>418</v>
      </c>
      <c r="AU765" s="25" t="s">
        <v>394</v>
      </c>
      <c r="AY765" s="25" t="s">
        <v>414</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690</v>
      </c>
      <c r="BM765" s="25" t="s">
        <v>10100</v>
      </c>
    </row>
    <row r="766" s="12" customFormat="1">
      <c r="B766" s="255"/>
      <c r="C766" s="256"/>
      <c r="D766" s="252" t="s">
        <v>428</v>
      </c>
      <c r="E766" s="257" t="s">
        <v>21</v>
      </c>
      <c r="F766" s="258" t="s">
        <v>9901</v>
      </c>
      <c r="G766" s="256"/>
      <c r="H766" s="257" t="s">
        <v>21</v>
      </c>
      <c r="I766" s="259"/>
      <c r="J766" s="256"/>
      <c r="K766" s="256"/>
      <c r="L766" s="260"/>
      <c r="M766" s="261"/>
      <c r="N766" s="262"/>
      <c r="O766" s="262"/>
      <c r="P766" s="262"/>
      <c r="Q766" s="262"/>
      <c r="R766" s="262"/>
      <c r="S766" s="262"/>
      <c r="T766" s="263"/>
      <c r="AT766" s="264" t="s">
        <v>428</v>
      </c>
      <c r="AU766" s="264" t="s">
        <v>394</v>
      </c>
      <c r="AV766" s="12" t="s">
        <v>83</v>
      </c>
      <c r="AW766" s="12" t="s">
        <v>39</v>
      </c>
      <c r="AX766" s="12" t="s">
        <v>76</v>
      </c>
      <c r="AY766" s="264" t="s">
        <v>414</v>
      </c>
    </row>
    <row r="767" s="13" customFormat="1">
      <c r="B767" s="265"/>
      <c r="C767" s="266"/>
      <c r="D767" s="252" t="s">
        <v>428</v>
      </c>
      <c r="E767" s="267" t="s">
        <v>21</v>
      </c>
      <c r="F767" s="268" t="s">
        <v>852</v>
      </c>
      <c r="G767" s="266"/>
      <c r="H767" s="269">
        <v>36</v>
      </c>
      <c r="I767" s="270"/>
      <c r="J767" s="266"/>
      <c r="K767" s="266"/>
      <c r="L767" s="271"/>
      <c r="M767" s="272"/>
      <c r="N767" s="273"/>
      <c r="O767" s="273"/>
      <c r="P767" s="273"/>
      <c r="Q767" s="273"/>
      <c r="R767" s="273"/>
      <c r="S767" s="273"/>
      <c r="T767" s="274"/>
      <c r="AT767" s="275" t="s">
        <v>428</v>
      </c>
      <c r="AU767" s="275" t="s">
        <v>394</v>
      </c>
      <c r="AV767" s="13" t="s">
        <v>86</v>
      </c>
      <c r="AW767" s="13" t="s">
        <v>39</v>
      </c>
      <c r="AX767" s="13" t="s">
        <v>76</v>
      </c>
      <c r="AY767" s="275" t="s">
        <v>414</v>
      </c>
    </row>
    <row r="768" s="15" customFormat="1">
      <c r="B768" s="287"/>
      <c r="C768" s="288"/>
      <c r="D768" s="252" t="s">
        <v>428</v>
      </c>
      <c r="E768" s="289" t="s">
        <v>21</v>
      </c>
      <c r="F768" s="290" t="s">
        <v>235</v>
      </c>
      <c r="G768" s="288"/>
      <c r="H768" s="291">
        <v>36</v>
      </c>
      <c r="I768" s="292"/>
      <c r="J768" s="288"/>
      <c r="K768" s="288"/>
      <c r="L768" s="293"/>
      <c r="M768" s="294"/>
      <c r="N768" s="295"/>
      <c r="O768" s="295"/>
      <c r="P768" s="295"/>
      <c r="Q768" s="295"/>
      <c r="R768" s="295"/>
      <c r="S768" s="295"/>
      <c r="T768" s="296"/>
      <c r="AT768" s="297" t="s">
        <v>428</v>
      </c>
      <c r="AU768" s="297" t="s">
        <v>394</v>
      </c>
      <c r="AV768" s="15" t="s">
        <v>422</v>
      </c>
      <c r="AW768" s="15" t="s">
        <v>39</v>
      </c>
      <c r="AX768" s="15" t="s">
        <v>83</v>
      </c>
      <c r="AY768" s="297" t="s">
        <v>414</v>
      </c>
    </row>
    <row r="769" s="1" customFormat="1" ht="16.5" customHeight="1">
      <c r="B769" s="47"/>
      <c r="C769" s="240" t="s">
        <v>1914</v>
      </c>
      <c r="D769" s="240" t="s">
        <v>418</v>
      </c>
      <c r="E769" s="241" t="s">
        <v>10101</v>
      </c>
      <c r="F769" s="242" t="s">
        <v>9989</v>
      </c>
      <c r="G769" s="243" t="s">
        <v>145</v>
      </c>
      <c r="H769" s="244">
        <v>36</v>
      </c>
      <c r="I769" s="245"/>
      <c r="J769" s="246">
        <f>ROUND(I769*H769,2)</f>
        <v>0</v>
      </c>
      <c r="K769" s="242" t="s">
        <v>21</v>
      </c>
      <c r="L769" s="73"/>
      <c r="M769" s="247" t="s">
        <v>21</v>
      </c>
      <c r="N769" s="248" t="s">
        <v>47</v>
      </c>
      <c r="O769" s="48"/>
      <c r="P769" s="249">
        <f>O769*H769</f>
        <v>0</v>
      </c>
      <c r="Q769" s="249">
        <v>0</v>
      </c>
      <c r="R769" s="249">
        <f>Q769*H769</f>
        <v>0</v>
      </c>
      <c r="S769" s="249">
        <v>0</v>
      </c>
      <c r="T769" s="250">
        <f>S769*H769</f>
        <v>0</v>
      </c>
      <c r="AR769" s="25" t="s">
        <v>690</v>
      </c>
      <c r="AT769" s="25" t="s">
        <v>418</v>
      </c>
      <c r="AU769" s="25" t="s">
        <v>394</v>
      </c>
      <c r="AY769" s="25" t="s">
        <v>414</v>
      </c>
      <c r="BE769" s="251">
        <f>IF(N769="základní",J769,0)</f>
        <v>0</v>
      </c>
      <c r="BF769" s="251">
        <f>IF(N769="snížená",J769,0)</f>
        <v>0</v>
      </c>
      <c r="BG769" s="251">
        <f>IF(N769="zákl. přenesená",J769,0)</f>
        <v>0</v>
      </c>
      <c r="BH769" s="251">
        <f>IF(N769="sníž. přenesená",J769,0)</f>
        <v>0</v>
      </c>
      <c r="BI769" s="251">
        <f>IF(N769="nulová",J769,0)</f>
        <v>0</v>
      </c>
      <c r="BJ769" s="25" t="s">
        <v>83</v>
      </c>
      <c r="BK769" s="251">
        <f>ROUND(I769*H769,2)</f>
        <v>0</v>
      </c>
      <c r="BL769" s="25" t="s">
        <v>690</v>
      </c>
      <c r="BM769" s="25" t="s">
        <v>10102</v>
      </c>
    </row>
    <row r="770" s="12" customFormat="1">
      <c r="B770" s="255"/>
      <c r="C770" s="256"/>
      <c r="D770" s="252" t="s">
        <v>428</v>
      </c>
      <c r="E770" s="257" t="s">
        <v>21</v>
      </c>
      <c r="F770" s="258" t="s">
        <v>9901</v>
      </c>
      <c r="G770" s="256"/>
      <c r="H770" s="257" t="s">
        <v>21</v>
      </c>
      <c r="I770" s="259"/>
      <c r="J770" s="256"/>
      <c r="K770" s="256"/>
      <c r="L770" s="260"/>
      <c r="M770" s="261"/>
      <c r="N770" s="262"/>
      <c r="O770" s="262"/>
      <c r="P770" s="262"/>
      <c r="Q770" s="262"/>
      <c r="R770" s="262"/>
      <c r="S770" s="262"/>
      <c r="T770" s="263"/>
      <c r="AT770" s="264" t="s">
        <v>428</v>
      </c>
      <c r="AU770" s="264" t="s">
        <v>394</v>
      </c>
      <c r="AV770" s="12" t="s">
        <v>83</v>
      </c>
      <c r="AW770" s="12" t="s">
        <v>39</v>
      </c>
      <c r="AX770" s="12" t="s">
        <v>76</v>
      </c>
      <c r="AY770" s="264" t="s">
        <v>414</v>
      </c>
    </row>
    <row r="771" s="13" customFormat="1">
      <c r="B771" s="265"/>
      <c r="C771" s="266"/>
      <c r="D771" s="252" t="s">
        <v>428</v>
      </c>
      <c r="E771" s="267" t="s">
        <v>21</v>
      </c>
      <c r="F771" s="268" t="s">
        <v>9991</v>
      </c>
      <c r="G771" s="266"/>
      <c r="H771" s="269">
        <v>36</v>
      </c>
      <c r="I771" s="270"/>
      <c r="J771" s="266"/>
      <c r="K771" s="266"/>
      <c r="L771" s="271"/>
      <c r="M771" s="272"/>
      <c r="N771" s="273"/>
      <c r="O771" s="273"/>
      <c r="P771" s="273"/>
      <c r="Q771" s="273"/>
      <c r="R771" s="273"/>
      <c r="S771" s="273"/>
      <c r="T771" s="274"/>
      <c r="AT771" s="275" t="s">
        <v>428</v>
      </c>
      <c r="AU771" s="275" t="s">
        <v>394</v>
      </c>
      <c r="AV771" s="13" t="s">
        <v>86</v>
      </c>
      <c r="AW771" s="13" t="s">
        <v>39</v>
      </c>
      <c r="AX771" s="13" t="s">
        <v>83</v>
      </c>
      <c r="AY771" s="275" t="s">
        <v>414</v>
      </c>
    </row>
    <row r="772" s="1" customFormat="1" ht="25.5" customHeight="1">
      <c r="B772" s="47"/>
      <c r="C772" s="240" t="s">
        <v>1920</v>
      </c>
      <c r="D772" s="240" t="s">
        <v>418</v>
      </c>
      <c r="E772" s="241" t="s">
        <v>10103</v>
      </c>
      <c r="F772" s="242" t="s">
        <v>10104</v>
      </c>
      <c r="G772" s="243" t="s">
        <v>145</v>
      </c>
      <c r="H772" s="244">
        <v>168</v>
      </c>
      <c r="I772" s="245"/>
      <c r="J772" s="246">
        <f>ROUND(I772*H772,2)</f>
        <v>0</v>
      </c>
      <c r="K772" s="242" t="s">
        <v>21</v>
      </c>
      <c r="L772" s="73"/>
      <c r="M772" s="247" t="s">
        <v>21</v>
      </c>
      <c r="N772" s="248" t="s">
        <v>47</v>
      </c>
      <c r="O772" s="48"/>
      <c r="P772" s="249">
        <f>O772*H772</f>
        <v>0</v>
      </c>
      <c r="Q772" s="249">
        <v>0</v>
      </c>
      <c r="R772" s="249">
        <f>Q772*H772</f>
        <v>0</v>
      </c>
      <c r="S772" s="249">
        <v>0</v>
      </c>
      <c r="T772" s="250">
        <f>S772*H772</f>
        <v>0</v>
      </c>
      <c r="AR772" s="25" t="s">
        <v>690</v>
      </c>
      <c r="AT772" s="25" t="s">
        <v>418</v>
      </c>
      <c r="AU772" s="25" t="s">
        <v>394</v>
      </c>
      <c r="AY772" s="25" t="s">
        <v>414</v>
      </c>
      <c r="BE772" s="251">
        <f>IF(N772="základní",J772,0)</f>
        <v>0</v>
      </c>
      <c r="BF772" s="251">
        <f>IF(N772="snížená",J772,0)</f>
        <v>0</v>
      </c>
      <c r="BG772" s="251">
        <f>IF(N772="zákl. přenesená",J772,0)</f>
        <v>0</v>
      </c>
      <c r="BH772" s="251">
        <f>IF(N772="sníž. přenesená",J772,0)</f>
        <v>0</v>
      </c>
      <c r="BI772" s="251">
        <f>IF(N772="nulová",J772,0)</f>
        <v>0</v>
      </c>
      <c r="BJ772" s="25" t="s">
        <v>83</v>
      </c>
      <c r="BK772" s="251">
        <f>ROUND(I772*H772,2)</f>
        <v>0</v>
      </c>
      <c r="BL772" s="25" t="s">
        <v>690</v>
      </c>
      <c r="BM772" s="25" t="s">
        <v>10105</v>
      </c>
    </row>
    <row r="773" s="12" customFormat="1">
      <c r="B773" s="255"/>
      <c r="C773" s="256"/>
      <c r="D773" s="252" t="s">
        <v>428</v>
      </c>
      <c r="E773" s="257" t="s">
        <v>21</v>
      </c>
      <c r="F773" s="258" t="s">
        <v>9901</v>
      </c>
      <c r="G773" s="256"/>
      <c r="H773" s="257" t="s">
        <v>21</v>
      </c>
      <c r="I773" s="259"/>
      <c r="J773" s="256"/>
      <c r="K773" s="256"/>
      <c r="L773" s="260"/>
      <c r="M773" s="261"/>
      <c r="N773" s="262"/>
      <c r="O773" s="262"/>
      <c r="P773" s="262"/>
      <c r="Q773" s="262"/>
      <c r="R773" s="262"/>
      <c r="S773" s="262"/>
      <c r="T773" s="263"/>
      <c r="AT773" s="264" t="s">
        <v>428</v>
      </c>
      <c r="AU773" s="264" t="s">
        <v>394</v>
      </c>
      <c r="AV773" s="12" t="s">
        <v>83</v>
      </c>
      <c r="AW773" s="12" t="s">
        <v>39</v>
      </c>
      <c r="AX773" s="12" t="s">
        <v>76</v>
      </c>
      <c r="AY773" s="264" t="s">
        <v>414</v>
      </c>
    </row>
    <row r="774" s="13" customFormat="1">
      <c r="B774" s="265"/>
      <c r="C774" s="266"/>
      <c r="D774" s="252" t="s">
        <v>428</v>
      </c>
      <c r="E774" s="267" t="s">
        <v>21</v>
      </c>
      <c r="F774" s="268" t="s">
        <v>1829</v>
      </c>
      <c r="G774" s="266"/>
      <c r="H774" s="269">
        <v>168</v>
      </c>
      <c r="I774" s="270"/>
      <c r="J774" s="266"/>
      <c r="K774" s="266"/>
      <c r="L774" s="271"/>
      <c r="M774" s="272"/>
      <c r="N774" s="273"/>
      <c r="O774" s="273"/>
      <c r="P774" s="273"/>
      <c r="Q774" s="273"/>
      <c r="R774" s="273"/>
      <c r="S774" s="273"/>
      <c r="T774" s="274"/>
      <c r="AT774" s="275" t="s">
        <v>428</v>
      </c>
      <c r="AU774" s="275" t="s">
        <v>394</v>
      </c>
      <c r="AV774" s="13" t="s">
        <v>86</v>
      </c>
      <c r="AW774" s="13" t="s">
        <v>39</v>
      </c>
      <c r="AX774" s="13" t="s">
        <v>76</v>
      </c>
      <c r="AY774" s="275" t="s">
        <v>414</v>
      </c>
    </row>
    <row r="775" s="15" customFormat="1">
      <c r="B775" s="287"/>
      <c r="C775" s="288"/>
      <c r="D775" s="252" t="s">
        <v>428</v>
      </c>
      <c r="E775" s="289" t="s">
        <v>21</v>
      </c>
      <c r="F775" s="290" t="s">
        <v>235</v>
      </c>
      <c r="G775" s="288"/>
      <c r="H775" s="291">
        <v>168</v>
      </c>
      <c r="I775" s="292"/>
      <c r="J775" s="288"/>
      <c r="K775" s="288"/>
      <c r="L775" s="293"/>
      <c r="M775" s="294"/>
      <c r="N775" s="295"/>
      <c r="O775" s="295"/>
      <c r="P775" s="295"/>
      <c r="Q775" s="295"/>
      <c r="R775" s="295"/>
      <c r="S775" s="295"/>
      <c r="T775" s="296"/>
      <c r="AT775" s="297" t="s">
        <v>428</v>
      </c>
      <c r="AU775" s="297" t="s">
        <v>394</v>
      </c>
      <c r="AV775" s="15" t="s">
        <v>422</v>
      </c>
      <c r="AW775" s="15" t="s">
        <v>39</v>
      </c>
      <c r="AX775" s="15" t="s">
        <v>83</v>
      </c>
      <c r="AY775" s="297" t="s">
        <v>414</v>
      </c>
    </row>
    <row r="776" s="1" customFormat="1" ht="25.5" customHeight="1">
      <c r="B776" s="47"/>
      <c r="C776" s="240" t="s">
        <v>1925</v>
      </c>
      <c r="D776" s="240" t="s">
        <v>418</v>
      </c>
      <c r="E776" s="241" t="s">
        <v>10106</v>
      </c>
      <c r="F776" s="242" t="s">
        <v>10107</v>
      </c>
      <c r="G776" s="243" t="s">
        <v>145</v>
      </c>
      <c r="H776" s="244">
        <v>156</v>
      </c>
      <c r="I776" s="245"/>
      <c r="J776" s="246">
        <f>ROUND(I776*H776,2)</f>
        <v>0</v>
      </c>
      <c r="K776" s="242" t="s">
        <v>21</v>
      </c>
      <c r="L776" s="73"/>
      <c r="M776" s="247" t="s">
        <v>21</v>
      </c>
      <c r="N776" s="248" t="s">
        <v>47</v>
      </c>
      <c r="O776" s="48"/>
      <c r="P776" s="249">
        <f>O776*H776</f>
        <v>0</v>
      </c>
      <c r="Q776" s="249">
        <v>0</v>
      </c>
      <c r="R776" s="249">
        <f>Q776*H776</f>
        <v>0</v>
      </c>
      <c r="S776" s="249">
        <v>0</v>
      </c>
      <c r="T776" s="250">
        <f>S776*H776</f>
        <v>0</v>
      </c>
      <c r="AR776" s="25" t="s">
        <v>690</v>
      </c>
      <c r="AT776" s="25" t="s">
        <v>418</v>
      </c>
      <c r="AU776" s="25" t="s">
        <v>394</v>
      </c>
      <c r="AY776" s="25" t="s">
        <v>414</v>
      </c>
      <c r="BE776" s="251">
        <f>IF(N776="základní",J776,0)</f>
        <v>0</v>
      </c>
      <c r="BF776" s="251">
        <f>IF(N776="snížená",J776,0)</f>
        <v>0</v>
      </c>
      <c r="BG776" s="251">
        <f>IF(N776="zákl. přenesená",J776,0)</f>
        <v>0</v>
      </c>
      <c r="BH776" s="251">
        <f>IF(N776="sníž. přenesená",J776,0)</f>
        <v>0</v>
      </c>
      <c r="BI776" s="251">
        <f>IF(N776="nulová",J776,0)</f>
        <v>0</v>
      </c>
      <c r="BJ776" s="25" t="s">
        <v>83</v>
      </c>
      <c r="BK776" s="251">
        <f>ROUND(I776*H776,2)</f>
        <v>0</v>
      </c>
      <c r="BL776" s="25" t="s">
        <v>690</v>
      </c>
      <c r="BM776" s="25" t="s">
        <v>10108</v>
      </c>
    </row>
    <row r="777" s="12" customFormat="1">
      <c r="B777" s="255"/>
      <c r="C777" s="256"/>
      <c r="D777" s="252" t="s">
        <v>428</v>
      </c>
      <c r="E777" s="257" t="s">
        <v>21</v>
      </c>
      <c r="F777" s="258" t="s">
        <v>9901</v>
      </c>
      <c r="G777" s="256"/>
      <c r="H777" s="257" t="s">
        <v>21</v>
      </c>
      <c r="I777" s="259"/>
      <c r="J777" s="256"/>
      <c r="K777" s="256"/>
      <c r="L777" s="260"/>
      <c r="M777" s="261"/>
      <c r="N777" s="262"/>
      <c r="O777" s="262"/>
      <c r="P777" s="262"/>
      <c r="Q777" s="262"/>
      <c r="R777" s="262"/>
      <c r="S777" s="262"/>
      <c r="T777" s="263"/>
      <c r="AT777" s="264" t="s">
        <v>428</v>
      </c>
      <c r="AU777" s="264" t="s">
        <v>394</v>
      </c>
      <c r="AV777" s="12" t="s">
        <v>83</v>
      </c>
      <c r="AW777" s="12" t="s">
        <v>39</v>
      </c>
      <c r="AX777" s="12" t="s">
        <v>76</v>
      </c>
      <c r="AY777" s="264" t="s">
        <v>414</v>
      </c>
    </row>
    <row r="778" s="13" customFormat="1">
      <c r="B778" s="265"/>
      <c r="C778" s="266"/>
      <c r="D778" s="252" t="s">
        <v>428</v>
      </c>
      <c r="E778" s="267" t="s">
        <v>21</v>
      </c>
      <c r="F778" s="268" t="s">
        <v>9998</v>
      </c>
      <c r="G778" s="266"/>
      <c r="H778" s="269">
        <v>156</v>
      </c>
      <c r="I778" s="270"/>
      <c r="J778" s="266"/>
      <c r="K778" s="266"/>
      <c r="L778" s="271"/>
      <c r="M778" s="272"/>
      <c r="N778" s="273"/>
      <c r="O778" s="273"/>
      <c r="P778" s="273"/>
      <c r="Q778" s="273"/>
      <c r="R778" s="273"/>
      <c r="S778" s="273"/>
      <c r="T778" s="274"/>
      <c r="AT778" s="275" t="s">
        <v>428</v>
      </c>
      <c r="AU778" s="275" t="s">
        <v>394</v>
      </c>
      <c r="AV778" s="13" t="s">
        <v>86</v>
      </c>
      <c r="AW778" s="13" t="s">
        <v>39</v>
      </c>
      <c r="AX778" s="13" t="s">
        <v>83</v>
      </c>
      <c r="AY778" s="275" t="s">
        <v>414</v>
      </c>
    </row>
    <row r="779" s="1" customFormat="1" ht="16.5" customHeight="1">
      <c r="B779" s="47"/>
      <c r="C779" s="240" t="s">
        <v>1930</v>
      </c>
      <c r="D779" s="240" t="s">
        <v>418</v>
      </c>
      <c r="E779" s="241" t="s">
        <v>10109</v>
      </c>
      <c r="F779" s="242" t="s">
        <v>10110</v>
      </c>
      <c r="G779" s="243" t="s">
        <v>145</v>
      </c>
      <c r="H779" s="244">
        <v>110</v>
      </c>
      <c r="I779" s="245"/>
      <c r="J779" s="246">
        <f>ROUND(I779*H779,2)</f>
        <v>0</v>
      </c>
      <c r="K779" s="242" t="s">
        <v>21</v>
      </c>
      <c r="L779" s="73"/>
      <c r="M779" s="247" t="s">
        <v>21</v>
      </c>
      <c r="N779" s="248" t="s">
        <v>47</v>
      </c>
      <c r="O779" s="48"/>
      <c r="P779" s="249">
        <f>O779*H779</f>
        <v>0</v>
      </c>
      <c r="Q779" s="249">
        <v>0</v>
      </c>
      <c r="R779" s="249">
        <f>Q779*H779</f>
        <v>0</v>
      </c>
      <c r="S779" s="249">
        <v>0</v>
      </c>
      <c r="T779" s="250">
        <f>S779*H779</f>
        <v>0</v>
      </c>
      <c r="AR779" s="25" t="s">
        <v>690</v>
      </c>
      <c r="AT779" s="25" t="s">
        <v>418</v>
      </c>
      <c r="AU779" s="25" t="s">
        <v>394</v>
      </c>
      <c r="AY779" s="25" t="s">
        <v>414</v>
      </c>
      <c r="BE779" s="251">
        <f>IF(N779="základní",J779,0)</f>
        <v>0</v>
      </c>
      <c r="BF779" s="251">
        <f>IF(N779="snížená",J779,0)</f>
        <v>0</v>
      </c>
      <c r="BG779" s="251">
        <f>IF(N779="zákl. přenesená",J779,0)</f>
        <v>0</v>
      </c>
      <c r="BH779" s="251">
        <f>IF(N779="sníž. přenesená",J779,0)</f>
        <v>0</v>
      </c>
      <c r="BI779" s="251">
        <f>IF(N779="nulová",J779,0)</f>
        <v>0</v>
      </c>
      <c r="BJ779" s="25" t="s">
        <v>83</v>
      </c>
      <c r="BK779" s="251">
        <f>ROUND(I779*H779,2)</f>
        <v>0</v>
      </c>
      <c r="BL779" s="25" t="s">
        <v>690</v>
      </c>
      <c r="BM779" s="25" t="s">
        <v>10111</v>
      </c>
    </row>
    <row r="780" s="12" customFormat="1">
      <c r="B780" s="255"/>
      <c r="C780" s="256"/>
      <c r="D780" s="252" t="s">
        <v>428</v>
      </c>
      <c r="E780" s="257" t="s">
        <v>21</v>
      </c>
      <c r="F780" s="258" t="s">
        <v>9901</v>
      </c>
      <c r="G780" s="256"/>
      <c r="H780" s="257" t="s">
        <v>21</v>
      </c>
      <c r="I780" s="259"/>
      <c r="J780" s="256"/>
      <c r="K780" s="256"/>
      <c r="L780" s="260"/>
      <c r="M780" s="261"/>
      <c r="N780" s="262"/>
      <c r="O780" s="262"/>
      <c r="P780" s="262"/>
      <c r="Q780" s="262"/>
      <c r="R780" s="262"/>
      <c r="S780" s="262"/>
      <c r="T780" s="263"/>
      <c r="AT780" s="264" t="s">
        <v>428</v>
      </c>
      <c r="AU780" s="264" t="s">
        <v>394</v>
      </c>
      <c r="AV780" s="12" t="s">
        <v>83</v>
      </c>
      <c r="AW780" s="12" t="s">
        <v>39</v>
      </c>
      <c r="AX780" s="12" t="s">
        <v>76</v>
      </c>
      <c r="AY780" s="264" t="s">
        <v>414</v>
      </c>
    </row>
    <row r="781" s="13" customFormat="1">
      <c r="B781" s="265"/>
      <c r="C781" s="266"/>
      <c r="D781" s="252" t="s">
        <v>428</v>
      </c>
      <c r="E781" s="267" t="s">
        <v>21</v>
      </c>
      <c r="F781" s="268" t="s">
        <v>1470</v>
      </c>
      <c r="G781" s="266"/>
      <c r="H781" s="269">
        <v>110</v>
      </c>
      <c r="I781" s="270"/>
      <c r="J781" s="266"/>
      <c r="K781" s="266"/>
      <c r="L781" s="271"/>
      <c r="M781" s="272"/>
      <c r="N781" s="273"/>
      <c r="O781" s="273"/>
      <c r="P781" s="273"/>
      <c r="Q781" s="273"/>
      <c r="R781" s="273"/>
      <c r="S781" s="273"/>
      <c r="T781" s="274"/>
      <c r="AT781" s="275" t="s">
        <v>428</v>
      </c>
      <c r="AU781" s="275" t="s">
        <v>394</v>
      </c>
      <c r="AV781" s="13" t="s">
        <v>86</v>
      </c>
      <c r="AW781" s="13" t="s">
        <v>39</v>
      </c>
      <c r="AX781" s="13" t="s">
        <v>76</v>
      </c>
      <c r="AY781" s="275" t="s">
        <v>414</v>
      </c>
    </row>
    <row r="782" s="15" customFormat="1">
      <c r="B782" s="287"/>
      <c r="C782" s="288"/>
      <c r="D782" s="252" t="s">
        <v>428</v>
      </c>
      <c r="E782" s="289" t="s">
        <v>21</v>
      </c>
      <c r="F782" s="290" t="s">
        <v>235</v>
      </c>
      <c r="G782" s="288"/>
      <c r="H782" s="291">
        <v>110</v>
      </c>
      <c r="I782" s="292"/>
      <c r="J782" s="288"/>
      <c r="K782" s="288"/>
      <c r="L782" s="293"/>
      <c r="M782" s="294"/>
      <c r="N782" s="295"/>
      <c r="O782" s="295"/>
      <c r="P782" s="295"/>
      <c r="Q782" s="295"/>
      <c r="R782" s="295"/>
      <c r="S782" s="295"/>
      <c r="T782" s="296"/>
      <c r="AT782" s="297" t="s">
        <v>428</v>
      </c>
      <c r="AU782" s="297" t="s">
        <v>394</v>
      </c>
      <c r="AV782" s="15" t="s">
        <v>422</v>
      </c>
      <c r="AW782" s="15" t="s">
        <v>39</v>
      </c>
      <c r="AX782" s="15" t="s">
        <v>83</v>
      </c>
      <c r="AY782" s="297" t="s">
        <v>414</v>
      </c>
    </row>
    <row r="783" s="1" customFormat="1" ht="16.5" customHeight="1">
      <c r="B783" s="47"/>
      <c r="C783" s="240" t="s">
        <v>1935</v>
      </c>
      <c r="D783" s="240" t="s">
        <v>418</v>
      </c>
      <c r="E783" s="241" t="s">
        <v>10112</v>
      </c>
      <c r="F783" s="242" t="s">
        <v>10113</v>
      </c>
      <c r="G783" s="243" t="s">
        <v>145</v>
      </c>
      <c r="H783" s="244">
        <v>85</v>
      </c>
      <c r="I783" s="245"/>
      <c r="J783" s="246">
        <f>ROUND(I783*H783,2)</f>
        <v>0</v>
      </c>
      <c r="K783" s="242" t="s">
        <v>21</v>
      </c>
      <c r="L783" s="73"/>
      <c r="M783" s="247" t="s">
        <v>21</v>
      </c>
      <c r="N783" s="248" t="s">
        <v>47</v>
      </c>
      <c r="O783" s="48"/>
      <c r="P783" s="249">
        <f>O783*H783</f>
        <v>0</v>
      </c>
      <c r="Q783" s="249">
        <v>0</v>
      </c>
      <c r="R783" s="249">
        <f>Q783*H783</f>
        <v>0</v>
      </c>
      <c r="S783" s="249">
        <v>0</v>
      </c>
      <c r="T783" s="250">
        <f>S783*H783</f>
        <v>0</v>
      </c>
      <c r="AR783" s="25" t="s">
        <v>690</v>
      </c>
      <c r="AT783" s="25" t="s">
        <v>418</v>
      </c>
      <c r="AU783" s="25" t="s">
        <v>394</v>
      </c>
      <c r="AY783" s="25" t="s">
        <v>414</v>
      </c>
      <c r="BE783" s="251">
        <f>IF(N783="základní",J783,0)</f>
        <v>0</v>
      </c>
      <c r="BF783" s="251">
        <f>IF(N783="snížená",J783,0)</f>
        <v>0</v>
      </c>
      <c r="BG783" s="251">
        <f>IF(N783="zákl. přenesená",J783,0)</f>
        <v>0</v>
      </c>
      <c r="BH783" s="251">
        <f>IF(N783="sníž. přenesená",J783,0)</f>
        <v>0</v>
      </c>
      <c r="BI783" s="251">
        <f>IF(N783="nulová",J783,0)</f>
        <v>0</v>
      </c>
      <c r="BJ783" s="25" t="s">
        <v>83</v>
      </c>
      <c r="BK783" s="251">
        <f>ROUND(I783*H783,2)</f>
        <v>0</v>
      </c>
      <c r="BL783" s="25" t="s">
        <v>690</v>
      </c>
      <c r="BM783" s="25" t="s">
        <v>10114</v>
      </c>
    </row>
    <row r="784" s="12" customFormat="1">
      <c r="B784" s="255"/>
      <c r="C784" s="256"/>
      <c r="D784" s="252" t="s">
        <v>428</v>
      </c>
      <c r="E784" s="257" t="s">
        <v>21</v>
      </c>
      <c r="F784" s="258" t="s">
        <v>9901</v>
      </c>
      <c r="G784" s="256"/>
      <c r="H784" s="257" t="s">
        <v>21</v>
      </c>
      <c r="I784" s="259"/>
      <c r="J784" s="256"/>
      <c r="K784" s="256"/>
      <c r="L784" s="260"/>
      <c r="M784" s="261"/>
      <c r="N784" s="262"/>
      <c r="O784" s="262"/>
      <c r="P784" s="262"/>
      <c r="Q784" s="262"/>
      <c r="R784" s="262"/>
      <c r="S784" s="262"/>
      <c r="T784" s="263"/>
      <c r="AT784" s="264" t="s">
        <v>428</v>
      </c>
      <c r="AU784" s="264" t="s">
        <v>394</v>
      </c>
      <c r="AV784" s="12" t="s">
        <v>83</v>
      </c>
      <c r="AW784" s="12" t="s">
        <v>39</v>
      </c>
      <c r="AX784" s="12" t="s">
        <v>76</v>
      </c>
      <c r="AY784" s="264" t="s">
        <v>414</v>
      </c>
    </row>
    <row r="785" s="13" customFormat="1">
      <c r="B785" s="265"/>
      <c r="C785" s="266"/>
      <c r="D785" s="252" t="s">
        <v>428</v>
      </c>
      <c r="E785" s="267" t="s">
        <v>21</v>
      </c>
      <c r="F785" s="268" t="s">
        <v>9692</v>
      </c>
      <c r="G785" s="266"/>
      <c r="H785" s="269">
        <v>85</v>
      </c>
      <c r="I785" s="270"/>
      <c r="J785" s="266"/>
      <c r="K785" s="266"/>
      <c r="L785" s="271"/>
      <c r="M785" s="272"/>
      <c r="N785" s="273"/>
      <c r="O785" s="273"/>
      <c r="P785" s="273"/>
      <c r="Q785" s="273"/>
      <c r="R785" s="273"/>
      <c r="S785" s="273"/>
      <c r="T785" s="274"/>
      <c r="AT785" s="275" t="s">
        <v>428</v>
      </c>
      <c r="AU785" s="275" t="s">
        <v>394</v>
      </c>
      <c r="AV785" s="13" t="s">
        <v>86</v>
      </c>
      <c r="AW785" s="13" t="s">
        <v>39</v>
      </c>
      <c r="AX785" s="13" t="s">
        <v>83</v>
      </c>
      <c r="AY785" s="275" t="s">
        <v>414</v>
      </c>
    </row>
    <row r="786" s="1" customFormat="1" ht="16.5" customHeight="1">
      <c r="B786" s="47"/>
      <c r="C786" s="240" t="s">
        <v>1939</v>
      </c>
      <c r="D786" s="240" t="s">
        <v>418</v>
      </c>
      <c r="E786" s="241" t="s">
        <v>10115</v>
      </c>
      <c r="F786" s="242" t="s">
        <v>7769</v>
      </c>
      <c r="G786" s="243" t="s">
        <v>145</v>
      </c>
      <c r="H786" s="244">
        <v>20</v>
      </c>
      <c r="I786" s="245"/>
      <c r="J786" s="246">
        <f>ROUND(I786*H786,2)</f>
        <v>0</v>
      </c>
      <c r="K786" s="242" t="s">
        <v>21</v>
      </c>
      <c r="L786" s="73"/>
      <c r="M786" s="247" t="s">
        <v>21</v>
      </c>
      <c r="N786" s="248" t="s">
        <v>47</v>
      </c>
      <c r="O786" s="48"/>
      <c r="P786" s="249">
        <f>O786*H786</f>
        <v>0</v>
      </c>
      <c r="Q786" s="249">
        <v>0</v>
      </c>
      <c r="R786" s="249">
        <f>Q786*H786</f>
        <v>0</v>
      </c>
      <c r="S786" s="249">
        <v>0</v>
      </c>
      <c r="T786" s="250">
        <f>S786*H786</f>
        <v>0</v>
      </c>
      <c r="AR786" s="25" t="s">
        <v>690</v>
      </c>
      <c r="AT786" s="25" t="s">
        <v>418</v>
      </c>
      <c r="AU786" s="25" t="s">
        <v>394</v>
      </c>
      <c r="AY786" s="25" t="s">
        <v>414</v>
      </c>
      <c r="BE786" s="251">
        <f>IF(N786="základní",J786,0)</f>
        <v>0</v>
      </c>
      <c r="BF786" s="251">
        <f>IF(N786="snížená",J786,0)</f>
        <v>0</v>
      </c>
      <c r="BG786" s="251">
        <f>IF(N786="zákl. přenesená",J786,0)</f>
        <v>0</v>
      </c>
      <c r="BH786" s="251">
        <f>IF(N786="sníž. přenesená",J786,0)</f>
        <v>0</v>
      </c>
      <c r="BI786" s="251">
        <f>IF(N786="nulová",J786,0)</f>
        <v>0</v>
      </c>
      <c r="BJ786" s="25" t="s">
        <v>83</v>
      </c>
      <c r="BK786" s="251">
        <f>ROUND(I786*H786,2)</f>
        <v>0</v>
      </c>
      <c r="BL786" s="25" t="s">
        <v>690</v>
      </c>
      <c r="BM786" s="25" t="s">
        <v>10116</v>
      </c>
    </row>
    <row r="787" s="12" customFormat="1">
      <c r="B787" s="255"/>
      <c r="C787" s="256"/>
      <c r="D787" s="252" t="s">
        <v>428</v>
      </c>
      <c r="E787" s="257" t="s">
        <v>21</v>
      </c>
      <c r="F787" s="258" t="s">
        <v>9901</v>
      </c>
      <c r="G787" s="256"/>
      <c r="H787" s="257" t="s">
        <v>21</v>
      </c>
      <c r="I787" s="259"/>
      <c r="J787" s="256"/>
      <c r="K787" s="256"/>
      <c r="L787" s="260"/>
      <c r="M787" s="261"/>
      <c r="N787" s="262"/>
      <c r="O787" s="262"/>
      <c r="P787" s="262"/>
      <c r="Q787" s="262"/>
      <c r="R787" s="262"/>
      <c r="S787" s="262"/>
      <c r="T787" s="263"/>
      <c r="AT787" s="264" t="s">
        <v>428</v>
      </c>
      <c r="AU787" s="264" t="s">
        <v>394</v>
      </c>
      <c r="AV787" s="12" t="s">
        <v>83</v>
      </c>
      <c r="AW787" s="12" t="s">
        <v>39</v>
      </c>
      <c r="AX787" s="12" t="s">
        <v>76</v>
      </c>
      <c r="AY787" s="264" t="s">
        <v>414</v>
      </c>
    </row>
    <row r="788" s="13" customFormat="1">
      <c r="B788" s="265"/>
      <c r="C788" s="266"/>
      <c r="D788" s="252" t="s">
        <v>428</v>
      </c>
      <c r="E788" s="267" t="s">
        <v>21</v>
      </c>
      <c r="F788" s="268" t="s">
        <v>715</v>
      </c>
      <c r="G788" s="266"/>
      <c r="H788" s="269">
        <v>20</v>
      </c>
      <c r="I788" s="270"/>
      <c r="J788" s="266"/>
      <c r="K788" s="266"/>
      <c r="L788" s="271"/>
      <c r="M788" s="272"/>
      <c r="N788" s="273"/>
      <c r="O788" s="273"/>
      <c r="P788" s="273"/>
      <c r="Q788" s="273"/>
      <c r="R788" s="273"/>
      <c r="S788" s="273"/>
      <c r="T788" s="274"/>
      <c r="AT788" s="275" t="s">
        <v>428</v>
      </c>
      <c r="AU788" s="275" t="s">
        <v>394</v>
      </c>
      <c r="AV788" s="13" t="s">
        <v>86</v>
      </c>
      <c r="AW788" s="13" t="s">
        <v>39</v>
      </c>
      <c r="AX788" s="13" t="s">
        <v>76</v>
      </c>
      <c r="AY788" s="275" t="s">
        <v>414</v>
      </c>
    </row>
    <row r="789" s="15" customFormat="1">
      <c r="B789" s="287"/>
      <c r="C789" s="288"/>
      <c r="D789" s="252" t="s">
        <v>428</v>
      </c>
      <c r="E789" s="289" t="s">
        <v>21</v>
      </c>
      <c r="F789" s="290" t="s">
        <v>235</v>
      </c>
      <c r="G789" s="288"/>
      <c r="H789" s="291">
        <v>20</v>
      </c>
      <c r="I789" s="292"/>
      <c r="J789" s="288"/>
      <c r="K789" s="288"/>
      <c r="L789" s="293"/>
      <c r="M789" s="294"/>
      <c r="N789" s="295"/>
      <c r="O789" s="295"/>
      <c r="P789" s="295"/>
      <c r="Q789" s="295"/>
      <c r="R789" s="295"/>
      <c r="S789" s="295"/>
      <c r="T789" s="296"/>
      <c r="AT789" s="297" t="s">
        <v>428</v>
      </c>
      <c r="AU789" s="297" t="s">
        <v>394</v>
      </c>
      <c r="AV789" s="15" t="s">
        <v>422</v>
      </c>
      <c r="AW789" s="15" t="s">
        <v>39</v>
      </c>
      <c r="AX789" s="15" t="s">
        <v>83</v>
      </c>
      <c r="AY789" s="297" t="s">
        <v>414</v>
      </c>
    </row>
    <row r="790" s="1" customFormat="1" ht="25.5" customHeight="1">
      <c r="B790" s="47"/>
      <c r="C790" s="240" t="s">
        <v>1948</v>
      </c>
      <c r="D790" s="240" t="s">
        <v>418</v>
      </c>
      <c r="E790" s="241" t="s">
        <v>10117</v>
      </c>
      <c r="F790" s="242" t="s">
        <v>10008</v>
      </c>
      <c r="G790" s="243" t="s">
        <v>145</v>
      </c>
      <c r="H790" s="244">
        <v>100</v>
      </c>
      <c r="I790" s="245"/>
      <c r="J790" s="246">
        <f>ROUND(I790*H790,2)</f>
        <v>0</v>
      </c>
      <c r="K790" s="242" t="s">
        <v>21</v>
      </c>
      <c r="L790" s="73"/>
      <c r="M790" s="247" t="s">
        <v>21</v>
      </c>
      <c r="N790" s="248" t="s">
        <v>47</v>
      </c>
      <c r="O790" s="48"/>
      <c r="P790" s="249">
        <f>O790*H790</f>
        <v>0</v>
      </c>
      <c r="Q790" s="249">
        <v>0</v>
      </c>
      <c r="R790" s="249">
        <f>Q790*H790</f>
        <v>0</v>
      </c>
      <c r="S790" s="249">
        <v>0</v>
      </c>
      <c r="T790" s="250">
        <f>S790*H790</f>
        <v>0</v>
      </c>
      <c r="AR790" s="25" t="s">
        <v>690</v>
      </c>
      <c r="AT790" s="25" t="s">
        <v>418</v>
      </c>
      <c r="AU790" s="25" t="s">
        <v>394</v>
      </c>
      <c r="AY790" s="25" t="s">
        <v>414</v>
      </c>
      <c r="BE790" s="251">
        <f>IF(N790="základní",J790,0)</f>
        <v>0</v>
      </c>
      <c r="BF790" s="251">
        <f>IF(N790="snížená",J790,0)</f>
        <v>0</v>
      </c>
      <c r="BG790" s="251">
        <f>IF(N790="zákl. přenesená",J790,0)</f>
        <v>0</v>
      </c>
      <c r="BH790" s="251">
        <f>IF(N790="sníž. přenesená",J790,0)</f>
        <v>0</v>
      </c>
      <c r="BI790" s="251">
        <f>IF(N790="nulová",J790,0)</f>
        <v>0</v>
      </c>
      <c r="BJ790" s="25" t="s">
        <v>83</v>
      </c>
      <c r="BK790" s="251">
        <f>ROUND(I790*H790,2)</f>
        <v>0</v>
      </c>
      <c r="BL790" s="25" t="s">
        <v>690</v>
      </c>
      <c r="BM790" s="25" t="s">
        <v>10118</v>
      </c>
    </row>
    <row r="791" s="12" customFormat="1">
      <c r="B791" s="255"/>
      <c r="C791" s="256"/>
      <c r="D791" s="252" t="s">
        <v>428</v>
      </c>
      <c r="E791" s="257" t="s">
        <v>21</v>
      </c>
      <c r="F791" s="258" t="s">
        <v>9901</v>
      </c>
      <c r="G791" s="256"/>
      <c r="H791" s="257" t="s">
        <v>21</v>
      </c>
      <c r="I791" s="259"/>
      <c r="J791" s="256"/>
      <c r="K791" s="256"/>
      <c r="L791" s="260"/>
      <c r="M791" s="261"/>
      <c r="N791" s="262"/>
      <c r="O791" s="262"/>
      <c r="P791" s="262"/>
      <c r="Q791" s="262"/>
      <c r="R791" s="262"/>
      <c r="S791" s="262"/>
      <c r="T791" s="263"/>
      <c r="AT791" s="264" t="s">
        <v>428</v>
      </c>
      <c r="AU791" s="264" t="s">
        <v>394</v>
      </c>
      <c r="AV791" s="12" t="s">
        <v>83</v>
      </c>
      <c r="AW791" s="12" t="s">
        <v>39</v>
      </c>
      <c r="AX791" s="12" t="s">
        <v>76</v>
      </c>
      <c r="AY791" s="264" t="s">
        <v>414</v>
      </c>
    </row>
    <row r="792" s="13" customFormat="1">
      <c r="B792" s="265"/>
      <c r="C792" s="266"/>
      <c r="D792" s="252" t="s">
        <v>428</v>
      </c>
      <c r="E792" s="267" t="s">
        <v>21</v>
      </c>
      <c r="F792" s="268" t="s">
        <v>10010</v>
      </c>
      <c r="G792" s="266"/>
      <c r="H792" s="269">
        <v>100</v>
      </c>
      <c r="I792" s="270"/>
      <c r="J792" s="266"/>
      <c r="K792" s="266"/>
      <c r="L792" s="271"/>
      <c r="M792" s="272"/>
      <c r="N792" s="273"/>
      <c r="O792" s="273"/>
      <c r="P792" s="273"/>
      <c r="Q792" s="273"/>
      <c r="R792" s="273"/>
      <c r="S792" s="273"/>
      <c r="T792" s="274"/>
      <c r="AT792" s="275" t="s">
        <v>428</v>
      </c>
      <c r="AU792" s="275" t="s">
        <v>394</v>
      </c>
      <c r="AV792" s="13" t="s">
        <v>86</v>
      </c>
      <c r="AW792" s="13" t="s">
        <v>39</v>
      </c>
      <c r="AX792" s="13" t="s">
        <v>83</v>
      </c>
      <c r="AY792" s="275" t="s">
        <v>414</v>
      </c>
    </row>
    <row r="793" s="1" customFormat="1" ht="25.5" customHeight="1">
      <c r="B793" s="47"/>
      <c r="C793" s="240" t="s">
        <v>1953</v>
      </c>
      <c r="D793" s="240" t="s">
        <v>418</v>
      </c>
      <c r="E793" s="241" t="s">
        <v>10119</v>
      </c>
      <c r="F793" s="242" t="s">
        <v>10012</v>
      </c>
      <c r="G793" s="243" t="s">
        <v>145</v>
      </c>
      <c r="H793" s="244">
        <v>50</v>
      </c>
      <c r="I793" s="245"/>
      <c r="J793" s="246">
        <f>ROUND(I793*H793,2)</f>
        <v>0</v>
      </c>
      <c r="K793" s="242" t="s">
        <v>21</v>
      </c>
      <c r="L793" s="73"/>
      <c r="M793" s="247" t="s">
        <v>21</v>
      </c>
      <c r="N793" s="248" t="s">
        <v>47</v>
      </c>
      <c r="O793" s="48"/>
      <c r="P793" s="249">
        <f>O793*H793</f>
        <v>0</v>
      </c>
      <c r="Q793" s="249">
        <v>0</v>
      </c>
      <c r="R793" s="249">
        <f>Q793*H793</f>
        <v>0</v>
      </c>
      <c r="S793" s="249">
        <v>0</v>
      </c>
      <c r="T793" s="250">
        <f>S793*H793</f>
        <v>0</v>
      </c>
      <c r="AR793" s="25" t="s">
        <v>690</v>
      </c>
      <c r="AT793" s="25" t="s">
        <v>418</v>
      </c>
      <c r="AU793" s="25" t="s">
        <v>394</v>
      </c>
      <c r="AY793" s="25" t="s">
        <v>414</v>
      </c>
      <c r="BE793" s="251">
        <f>IF(N793="základní",J793,0)</f>
        <v>0</v>
      </c>
      <c r="BF793" s="251">
        <f>IF(N793="snížená",J793,0)</f>
        <v>0</v>
      </c>
      <c r="BG793" s="251">
        <f>IF(N793="zákl. přenesená",J793,0)</f>
        <v>0</v>
      </c>
      <c r="BH793" s="251">
        <f>IF(N793="sníž. přenesená",J793,0)</f>
        <v>0</v>
      </c>
      <c r="BI793" s="251">
        <f>IF(N793="nulová",J793,0)</f>
        <v>0</v>
      </c>
      <c r="BJ793" s="25" t="s">
        <v>83</v>
      </c>
      <c r="BK793" s="251">
        <f>ROUND(I793*H793,2)</f>
        <v>0</v>
      </c>
      <c r="BL793" s="25" t="s">
        <v>690</v>
      </c>
      <c r="BM793" s="25" t="s">
        <v>10120</v>
      </c>
    </row>
    <row r="794" s="12" customFormat="1">
      <c r="B794" s="255"/>
      <c r="C794" s="256"/>
      <c r="D794" s="252" t="s">
        <v>428</v>
      </c>
      <c r="E794" s="257" t="s">
        <v>21</v>
      </c>
      <c r="F794" s="258" t="s">
        <v>9901</v>
      </c>
      <c r="G794" s="256"/>
      <c r="H794" s="257" t="s">
        <v>21</v>
      </c>
      <c r="I794" s="259"/>
      <c r="J794" s="256"/>
      <c r="K794" s="256"/>
      <c r="L794" s="260"/>
      <c r="M794" s="261"/>
      <c r="N794" s="262"/>
      <c r="O794" s="262"/>
      <c r="P794" s="262"/>
      <c r="Q794" s="262"/>
      <c r="R794" s="262"/>
      <c r="S794" s="262"/>
      <c r="T794" s="263"/>
      <c r="AT794" s="264" t="s">
        <v>428</v>
      </c>
      <c r="AU794" s="264" t="s">
        <v>394</v>
      </c>
      <c r="AV794" s="12" t="s">
        <v>83</v>
      </c>
      <c r="AW794" s="12" t="s">
        <v>39</v>
      </c>
      <c r="AX794" s="12" t="s">
        <v>76</v>
      </c>
      <c r="AY794" s="264" t="s">
        <v>414</v>
      </c>
    </row>
    <row r="795" s="13" customFormat="1">
      <c r="B795" s="265"/>
      <c r="C795" s="266"/>
      <c r="D795" s="252" t="s">
        <v>428</v>
      </c>
      <c r="E795" s="267" t="s">
        <v>21</v>
      </c>
      <c r="F795" s="268" t="s">
        <v>1003</v>
      </c>
      <c r="G795" s="266"/>
      <c r="H795" s="269">
        <v>50</v>
      </c>
      <c r="I795" s="270"/>
      <c r="J795" s="266"/>
      <c r="K795" s="266"/>
      <c r="L795" s="271"/>
      <c r="M795" s="272"/>
      <c r="N795" s="273"/>
      <c r="O795" s="273"/>
      <c r="P795" s="273"/>
      <c r="Q795" s="273"/>
      <c r="R795" s="273"/>
      <c r="S795" s="273"/>
      <c r="T795" s="274"/>
      <c r="AT795" s="275" t="s">
        <v>428</v>
      </c>
      <c r="AU795" s="275" t="s">
        <v>394</v>
      </c>
      <c r="AV795" s="13" t="s">
        <v>86</v>
      </c>
      <c r="AW795" s="13" t="s">
        <v>39</v>
      </c>
      <c r="AX795" s="13" t="s">
        <v>76</v>
      </c>
      <c r="AY795" s="275" t="s">
        <v>414</v>
      </c>
    </row>
    <row r="796" s="15" customFormat="1">
      <c r="B796" s="287"/>
      <c r="C796" s="288"/>
      <c r="D796" s="252" t="s">
        <v>428</v>
      </c>
      <c r="E796" s="289" t="s">
        <v>21</v>
      </c>
      <c r="F796" s="290" t="s">
        <v>235</v>
      </c>
      <c r="G796" s="288"/>
      <c r="H796" s="291">
        <v>50</v>
      </c>
      <c r="I796" s="292"/>
      <c r="J796" s="288"/>
      <c r="K796" s="288"/>
      <c r="L796" s="293"/>
      <c r="M796" s="294"/>
      <c r="N796" s="295"/>
      <c r="O796" s="295"/>
      <c r="P796" s="295"/>
      <c r="Q796" s="295"/>
      <c r="R796" s="295"/>
      <c r="S796" s="295"/>
      <c r="T796" s="296"/>
      <c r="AT796" s="297" t="s">
        <v>428</v>
      </c>
      <c r="AU796" s="297" t="s">
        <v>394</v>
      </c>
      <c r="AV796" s="15" t="s">
        <v>422</v>
      </c>
      <c r="AW796" s="15" t="s">
        <v>39</v>
      </c>
      <c r="AX796" s="15" t="s">
        <v>83</v>
      </c>
      <c r="AY796" s="297" t="s">
        <v>414</v>
      </c>
    </row>
    <row r="797" s="1" customFormat="1" ht="16.5" customHeight="1">
      <c r="B797" s="47"/>
      <c r="C797" s="240" t="s">
        <v>1959</v>
      </c>
      <c r="D797" s="240" t="s">
        <v>418</v>
      </c>
      <c r="E797" s="241" t="s">
        <v>10121</v>
      </c>
      <c r="F797" s="242" t="s">
        <v>7777</v>
      </c>
      <c r="G797" s="243" t="s">
        <v>4084</v>
      </c>
      <c r="H797" s="244">
        <v>360</v>
      </c>
      <c r="I797" s="245"/>
      <c r="J797" s="246">
        <f>ROUND(I797*H797,2)</f>
        <v>0</v>
      </c>
      <c r="K797" s="242" t="s">
        <v>21</v>
      </c>
      <c r="L797" s="73"/>
      <c r="M797" s="247" t="s">
        <v>21</v>
      </c>
      <c r="N797" s="248" t="s">
        <v>47</v>
      </c>
      <c r="O797" s="48"/>
      <c r="P797" s="249">
        <f>O797*H797</f>
        <v>0</v>
      </c>
      <c r="Q797" s="249">
        <v>0</v>
      </c>
      <c r="R797" s="249">
        <f>Q797*H797</f>
        <v>0</v>
      </c>
      <c r="S797" s="249">
        <v>0</v>
      </c>
      <c r="T797" s="250">
        <f>S797*H797</f>
        <v>0</v>
      </c>
      <c r="AR797" s="25" t="s">
        <v>690</v>
      </c>
      <c r="AT797" s="25" t="s">
        <v>418</v>
      </c>
      <c r="AU797" s="25" t="s">
        <v>394</v>
      </c>
      <c r="AY797" s="25" t="s">
        <v>414</v>
      </c>
      <c r="BE797" s="251">
        <f>IF(N797="základní",J797,0)</f>
        <v>0</v>
      </c>
      <c r="BF797" s="251">
        <f>IF(N797="snížená",J797,0)</f>
        <v>0</v>
      </c>
      <c r="BG797" s="251">
        <f>IF(N797="zákl. přenesená",J797,0)</f>
        <v>0</v>
      </c>
      <c r="BH797" s="251">
        <f>IF(N797="sníž. přenesená",J797,0)</f>
        <v>0</v>
      </c>
      <c r="BI797" s="251">
        <f>IF(N797="nulová",J797,0)</f>
        <v>0</v>
      </c>
      <c r="BJ797" s="25" t="s">
        <v>83</v>
      </c>
      <c r="BK797" s="251">
        <f>ROUND(I797*H797,2)</f>
        <v>0</v>
      </c>
      <c r="BL797" s="25" t="s">
        <v>690</v>
      </c>
      <c r="BM797" s="25" t="s">
        <v>10122</v>
      </c>
    </row>
    <row r="798" s="12" customFormat="1">
      <c r="B798" s="255"/>
      <c r="C798" s="256"/>
      <c r="D798" s="252" t="s">
        <v>428</v>
      </c>
      <c r="E798" s="257" t="s">
        <v>21</v>
      </c>
      <c r="F798" s="258" t="s">
        <v>9901</v>
      </c>
      <c r="G798" s="256"/>
      <c r="H798" s="257" t="s">
        <v>21</v>
      </c>
      <c r="I798" s="259"/>
      <c r="J798" s="256"/>
      <c r="K798" s="256"/>
      <c r="L798" s="260"/>
      <c r="M798" s="261"/>
      <c r="N798" s="262"/>
      <c r="O798" s="262"/>
      <c r="P798" s="262"/>
      <c r="Q798" s="262"/>
      <c r="R798" s="262"/>
      <c r="S798" s="262"/>
      <c r="T798" s="263"/>
      <c r="AT798" s="264" t="s">
        <v>428</v>
      </c>
      <c r="AU798" s="264" t="s">
        <v>394</v>
      </c>
      <c r="AV798" s="12" t="s">
        <v>83</v>
      </c>
      <c r="AW798" s="12" t="s">
        <v>39</v>
      </c>
      <c r="AX798" s="12" t="s">
        <v>76</v>
      </c>
      <c r="AY798" s="264" t="s">
        <v>414</v>
      </c>
    </row>
    <row r="799" s="13" customFormat="1">
      <c r="B799" s="265"/>
      <c r="C799" s="266"/>
      <c r="D799" s="252" t="s">
        <v>428</v>
      </c>
      <c r="E799" s="267" t="s">
        <v>21</v>
      </c>
      <c r="F799" s="268" t="s">
        <v>10016</v>
      </c>
      <c r="G799" s="266"/>
      <c r="H799" s="269">
        <v>360</v>
      </c>
      <c r="I799" s="270"/>
      <c r="J799" s="266"/>
      <c r="K799" s="266"/>
      <c r="L799" s="271"/>
      <c r="M799" s="272"/>
      <c r="N799" s="273"/>
      <c r="O799" s="273"/>
      <c r="P799" s="273"/>
      <c r="Q799" s="273"/>
      <c r="R799" s="273"/>
      <c r="S799" s="273"/>
      <c r="T799" s="274"/>
      <c r="AT799" s="275" t="s">
        <v>428</v>
      </c>
      <c r="AU799" s="275" t="s">
        <v>394</v>
      </c>
      <c r="AV799" s="13" t="s">
        <v>86</v>
      </c>
      <c r="AW799" s="13" t="s">
        <v>39</v>
      </c>
      <c r="AX799" s="13" t="s">
        <v>83</v>
      </c>
      <c r="AY799" s="275" t="s">
        <v>414</v>
      </c>
    </row>
    <row r="800" s="1" customFormat="1" ht="16.5" customHeight="1">
      <c r="B800" s="47"/>
      <c r="C800" s="240" t="s">
        <v>1965</v>
      </c>
      <c r="D800" s="240" t="s">
        <v>418</v>
      </c>
      <c r="E800" s="241" t="s">
        <v>10123</v>
      </c>
      <c r="F800" s="242" t="s">
        <v>7780</v>
      </c>
      <c r="G800" s="243" t="s">
        <v>4084</v>
      </c>
      <c r="H800" s="244">
        <v>230</v>
      </c>
      <c r="I800" s="245"/>
      <c r="J800" s="246">
        <f>ROUND(I800*H800,2)</f>
        <v>0</v>
      </c>
      <c r="K800" s="242" t="s">
        <v>21</v>
      </c>
      <c r="L800" s="73"/>
      <c r="M800" s="247" t="s">
        <v>21</v>
      </c>
      <c r="N800" s="248" t="s">
        <v>47</v>
      </c>
      <c r="O800" s="48"/>
      <c r="P800" s="249">
        <f>O800*H800</f>
        <v>0</v>
      </c>
      <c r="Q800" s="249">
        <v>0</v>
      </c>
      <c r="R800" s="249">
        <f>Q800*H800</f>
        <v>0</v>
      </c>
      <c r="S800" s="249">
        <v>0</v>
      </c>
      <c r="T800" s="250">
        <f>S800*H800</f>
        <v>0</v>
      </c>
      <c r="AR800" s="25" t="s">
        <v>690</v>
      </c>
      <c r="AT800" s="25" t="s">
        <v>418</v>
      </c>
      <c r="AU800" s="25" t="s">
        <v>394</v>
      </c>
      <c r="AY800" s="25" t="s">
        <v>414</v>
      </c>
      <c r="BE800" s="251">
        <f>IF(N800="základní",J800,0)</f>
        <v>0</v>
      </c>
      <c r="BF800" s="251">
        <f>IF(N800="snížená",J800,0)</f>
        <v>0</v>
      </c>
      <c r="BG800" s="251">
        <f>IF(N800="zákl. přenesená",J800,0)</f>
        <v>0</v>
      </c>
      <c r="BH800" s="251">
        <f>IF(N800="sníž. přenesená",J800,0)</f>
        <v>0</v>
      </c>
      <c r="BI800" s="251">
        <f>IF(N800="nulová",J800,0)</f>
        <v>0</v>
      </c>
      <c r="BJ800" s="25" t="s">
        <v>83</v>
      </c>
      <c r="BK800" s="251">
        <f>ROUND(I800*H800,2)</f>
        <v>0</v>
      </c>
      <c r="BL800" s="25" t="s">
        <v>690</v>
      </c>
      <c r="BM800" s="25" t="s">
        <v>10124</v>
      </c>
    </row>
    <row r="801" s="12" customFormat="1">
      <c r="B801" s="255"/>
      <c r="C801" s="256"/>
      <c r="D801" s="252" t="s">
        <v>428</v>
      </c>
      <c r="E801" s="257" t="s">
        <v>21</v>
      </c>
      <c r="F801" s="258" t="s">
        <v>9901</v>
      </c>
      <c r="G801" s="256"/>
      <c r="H801" s="257" t="s">
        <v>21</v>
      </c>
      <c r="I801" s="259"/>
      <c r="J801" s="256"/>
      <c r="K801" s="256"/>
      <c r="L801" s="260"/>
      <c r="M801" s="261"/>
      <c r="N801" s="262"/>
      <c r="O801" s="262"/>
      <c r="P801" s="262"/>
      <c r="Q801" s="262"/>
      <c r="R801" s="262"/>
      <c r="S801" s="262"/>
      <c r="T801" s="263"/>
      <c r="AT801" s="264" t="s">
        <v>428</v>
      </c>
      <c r="AU801" s="264" t="s">
        <v>394</v>
      </c>
      <c r="AV801" s="12" t="s">
        <v>83</v>
      </c>
      <c r="AW801" s="12" t="s">
        <v>39</v>
      </c>
      <c r="AX801" s="12" t="s">
        <v>76</v>
      </c>
      <c r="AY801" s="264" t="s">
        <v>414</v>
      </c>
    </row>
    <row r="802" s="13" customFormat="1">
      <c r="B802" s="265"/>
      <c r="C802" s="266"/>
      <c r="D802" s="252" t="s">
        <v>428</v>
      </c>
      <c r="E802" s="267" t="s">
        <v>21</v>
      </c>
      <c r="F802" s="268" t="s">
        <v>2225</v>
      </c>
      <c r="G802" s="266"/>
      <c r="H802" s="269">
        <v>230</v>
      </c>
      <c r="I802" s="270"/>
      <c r="J802" s="266"/>
      <c r="K802" s="266"/>
      <c r="L802" s="271"/>
      <c r="M802" s="272"/>
      <c r="N802" s="273"/>
      <c r="O802" s="273"/>
      <c r="P802" s="273"/>
      <c r="Q802" s="273"/>
      <c r="R802" s="273"/>
      <c r="S802" s="273"/>
      <c r="T802" s="274"/>
      <c r="AT802" s="275" t="s">
        <v>428</v>
      </c>
      <c r="AU802" s="275" t="s">
        <v>394</v>
      </c>
      <c r="AV802" s="13" t="s">
        <v>86</v>
      </c>
      <c r="AW802" s="13" t="s">
        <v>39</v>
      </c>
      <c r="AX802" s="13" t="s">
        <v>76</v>
      </c>
      <c r="AY802" s="275" t="s">
        <v>414</v>
      </c>
    </row>
    <row r="803" s="15" customFormat="1">
      <c r="B803" s="287"/>
      <c r="C803" s="288"/>
      <c r="D803" s="252" t="s">
        <v>428</v>
      </c>
      <c r="E803" s="289" t="s">
        <v>21</v>
      </c>
      <c r="F803" s="290" t="s">
        <v>235</v>
      </c>
      <c r="G803" s="288"/>
      <c r="H803" s="291">
        <v>230</v>
      </c>
      <c r="I803" s="292"/>
      <c r="J803" s="288"/>
      <c r="K803" s="288"/>
      <c r="L803" s="293"/>
      <c r="M803" s="294"/>
      <c r="N803" s="295"/>
      <c r="O803" s="295"/>
      <c r="P803" s="295"/>
      <c r="Q803" s="295"/>
      <c r="R803" s="295"/>
      <c r="S803" s="295"/>
      <c r="T803" s="296"/>
      <c r="AT803" s="297" t="s">
        <v>428</v>
      </c>
      <c r="AU803" s="297" t="s">
        <v>394</v>
      </c>
      <c r="AV803" s="15" t="s">
        <v>422</v>
      </c>
      <c r="AW803" s="15" t="s">
        <v>39</v>
      </c>
      <c r="AX803" s="15" t="s">
        <v>83</v>
      </c>
      <c r="AY803" s="297" t="s">
        <v>414</v>
      </c>
    </row>
    <row r="804" s="1" customFormat="1" ht="25.5" customHeight="1">
      <c r="B804" s="47"/>
      <c r="C804" s="240" t="s">
        <v>1972</v>
      </c>
      <c r="D804" s="240" t="s">
        <v>418</v>
      </c>
      <c r="E804" s="241" t="s">
        <v>10125</v>
      </c>
      <c r="F804" s="242" t="s">
        <v>10126</v>
      </c>
      <c r="G804" s="243" t="s">
        <v>145</v>
      </c>
      <c r="H804" s="244">
        <v>100</v>
      </c>
      <c r="I804" s="245"/>
      <c r="J804" s="246">
        <f>ROUND(I804*H804,2)</f>
        <v>0</v>
      </c>
      <c r="K804" s="242" t="s">
        <v>21</v>
      </c>
      <c r="L804" s="73"/>
      <c r="M804" s="247" t="s">
        <v>21</v>
      </c>
      <c r="N804" s="248" t="s">
        <v>47</v>
      </c>
      <c r="O804" s="48"/>
      <c r="P804" s="249">
        <f>O804*H804</f>
        <v>0</v>
      </c>
      <c r="Q804" s="249">
        <v>0</v>
      </c>
      <c r="R804" s="249">
        <f>Q804*H804</f>
        <v>0</v>
      </c>
      <c r="S804" s="249">
        <v>0</v>
      </c>
      <c r="T804" s="250">
        <f>S804*H804</f>
        <v>0</v>
      </c>
      <c r="AR804" s="25" t="s">
        <v>690</v>
      </c>
      <c r="AT804" s="25" t="s">
        <v>418</v>
      </c>
      <c r="AU804" s="25" t="s">
        <v>394</v>
      </c>
      <c r="AY804" s="25" t="s">
        <v>414</v>
      </c>
      <c r="BE804" s="251">
        <f>IF(N804="základní",J804,0)</f>
        <v>0</v>
      </c>
      <c r="BF804" s="251">
        <f>IF(N804="snížená",J804,0)</f>
        <v>0</v>
      </c>
      <c r="BG804" s="251">
        <f>IF(N804="zákl. přenesená",J804,0)</f>
        <v>0</v>
      </c>
      <c r="BH804" s="251">
        <f>IF(N804="sníž. přenesená",J804,0)</f>
        <v>0</v>
      </c>
      <c r="BI804" s="251">
        <f>IF(N804="nulová",J804,0)</f>
        <v>0</v>
      </c>
      <c r="BJ804" s="25" t="s">
        <v>83</v>
      </c>
      <c r="BK804" s="251">
        <f>ROUND(I804*H804,2)</f>
        <v>0</v>
      </c>
      <c r="BL804" s="25" t="s">
        <v>690</v>
      </c>
      <c r="BM804" s="25" t="s">
        <v>10127</v>
      </c>
    </row>
    <row r="805" s="12" customFormat="1">
      <c r="B805" s="255"/>
      <c r="C805" s="256"/>
      <c r="D805" s="252" t="s">
        <v>428</v>
      </c>
      <c r="E805" s="257" t="s">
        <v>21</v>
      </c>
      <c r="F805" s="258" t="s">
        <v>9901</v>
      </c>
      <c r="G805" s="256"/>
      <c r="H805" s="257" t="s">
        <v>21</v>
      </c>
      <c r="I805" s="259"/>
      <c r="J805" s="256"/>
      <c r="K805" s="256"/>
      <c r="L805" s="260"/>
      <c r="M805" s="261"/>
      <c r="N805" s="262"/>
      <c r="O805" s="262"/>
      <c r="P805" s="262"/>
      <c r="Q805" s="262"/>
      <c r="R805" s="262"/>
      <c r="S805" s="262"/>
      <c r="T805" s="263"/>
      <c r="AT805" s="264" t="s">
        <v>428</v>
      </c>
      <c r="AU805" s="264" t="s">
        <v>394</v>
      </c>
      <c r="AV805" s="12" t="s">
        <v>83</v>
      </c>
      <c r="AW805" s="12" t="s">
        <v>39</v>
      </c>
      <c r="AX805" s="12" t="s">
        <v>76</v>
      </c>
      <c r="AY805" s="264" t="s">
        <v>414</v>
      </c>
    </row>
    <row r="806" s="13" customFormat="1">
      <c r="B806" s="265"/>
      <c r="C806" s="266"/>
      <c r="D806" s="252" t="s">
        <v>428</v>
      </c>
      <c r="E806" s="267" t="s">
        <v>21</v>
      </c>
      <c r="F806" s="268" t="s">
        <v>10010</v>
      </c>
      <c r="G806" s="266"/>
      <c r="H806" s="269">
        <v>100</v>
      </c>
      <c r="I806" s="270"/>
      <c r="J806" s="266"/>
      <c r="K806" s="266"/>
      <c r="L806" s="271"/>
      <c r="M806" s="272"/>
      <c r="N806" s="273"/>
      <c r="O806" s="273"/>
      <c r="P806" s="273"/>
      <c r="Q806" s="273"/>
      <c r="R806" s="273"/>
      <c r="S806" s="273"/>
      <c r="T806" s="274"/>
      <c r="AT806" s="275" t="s">
        <v>428</v>
      </c>
      <c r="AU806" s="275" t="s">
        <v>394</v>
      </c>
      <c r="AV806" s="13" t="s">
        <v>86</v>
      </c>
      <c r="AW806" s="13" t="s">
        <v>39</v>
      </c>
      <c r="AX806" s="13" t="s">
        <v>83</v>
      </c>
      <c r="AY806" s="275" t="s">
        <v>414</v>
      </c>
    </row>
    <row r="807" s="1" customFormat="1" ht="16.5" customHeight="1">
      <c r="B807" s="47"/>
      <c r="C807" s="240" t="s">
        <v>1977</v>
      </c>
      <c r="D807" s="240" t="s">
        <v>418</v>
      </c>
      <c r="E807" s="241" t="s">
        <v>10128</v>
      </c>
      <c r="F807" s="242" t="s">
        <v>9886</v>
      </c>
      <c r="G807" s="243" t="s">
        <v>4084</v>
      </c>
      <c r="H807" s="244">
        <v>365</v>
      </c>
      <c r="I807" s="245"/>
      <c r="J807" s="246">
        <f>ROUND(I807*H807,2)</f>
        <v>0</v>
      </c>
      <c r="K807" s="242" t="s">
        <v>21</v>
      </c>
      <c r="L807" s="73"/>
      <c r="M807" s="247" t="s">
        <v>21</v>
      </c>
      <c r="N807" s="248" t="s">
        <v>47</v>
      </c>
      <c r="O807" s="48"/>
      <c r="P807" s="249">
        <f>O807*H807</f>
        <v>0</v>
      </c>
      <c r="Q807" s="249">
        <v>0</v>
      </c>
      <c r="R807" s="249">
        <f>Q807*H807</f>
        <v>0</v>
      </c>
      <c r="S807" s="249">
        <v>0</v>
      </c>
      <c r="T807" s="250">
        <f>S807*H807</f>
        <v>0</v>
      </c>
      <c r="AR807" s="25" t="s">
        <v>690</v>
      </c>
      <c r="AT807" s="25" t="s">
        <v>418</v>
      </c>
      <c r="AU807" s="25" t="s">
        <v>394</v>
      </c>
      <c r="AY807" s="25" t="s">
        <v>414</v>
      </c>
      <c r="BE807" s="251">
        <f>IF(N807="základní",J807,0)</f>
        <v>0</v>
      </c>
      <c r="BF807" s="251">
        <f>IF(N807="snížená",J807,0)</f>
        <v>0</v>
      </c>
      <c r="BG807" s="251">
        <f>IF(N807="zákl. přenesená",J807,0)</f>
        <v>0</v>
      </c>
      <c r="BH807" s="251">
        <f>IF(N807="sníž. přenesená",J807,0)</f>
        <v>0</v>
      </c>
      <c r="BI807" s="251">
        <f>IF(N807="nulová",J807,0)</f>
        <v>0</v>
      </c>
      <c r="BJ807" s="25" t="s">
        <v>83</v>
      </c>
      <c r="BK807" s="251">
        <f>ROUND(I807*H807,2)</f>
        <v>0</v>
      </c>
      <c r="BL807" s="25" t="s">
        <v>690</v>
      </c>
      <c r="BM807" s="25" t="s">
        <v>10129</v>
      </c>
    </row>
    <row r="808" s="12" customFormat="1">
      <c r="B808" s="255"/>
      <c r="C808" s="256"/>
      <c r="D808" s="252" t="s">
        <v>428</v>
      </c>
      <c r="E808" s="257" t="s">
        <v>21</v>
      </c>
      <c r="F808" s="258" t="s">
        <v>9901</v>
      </c>
      <c r="G808" s="256"/>
      <c r="H808" s="257" t="s">
        <v>21</v>
      </c>
      <c r="I808" s="259"/>
      <c r="J808" s="256"/>
      <c r="K808" s="256"/>
      <c r="L808" s="260"/>
      <c r="M808" s="261"/>
      <c r="N808" s="262"/>
      <c r="O808" s="262"/>
      <c r="P808" s="262"/>
      <c r="Q808" s="262"/>
      <c r="R808" s="262"/>
      <c r="S808" s="262"/>
      <c r="T808" s="263"/>
      <c r="AT808" s="264" t="s">
        <v>428</v>
      </c>
      <c r="AU808" s="264" t="s">
        <v>394</v>
      </c>
      <c r="AV808" s="12" t="s">
        <v>83</v>
      </c>
      <c r="AW808" s="12" t="s">
        <v>39</v>
      </c>
      <c r="AX808" s="12" t="s">
        <v>76</v>
      </c>
      <c r="AY808" s="264" t="s">
        <v>414</v>
      </c>
    </row>
    <row r="809" s="13" customFormat="1">
      <c r="B809" s="265"/>
      <c r="C809" s="266"/>
      <c r="D809" s="252" t="s">
        <v>428</v>
      </c>
      <c r="E809" s="267" t="s">
        <v>21</v>
      </c>
      <c r="F809" s="268" t="s">
        <v>2991</v>
      </c>
      <c r="G809" s="266"/>
      <c r="H809" s="269">
        <v>365</v>
      </c>
      <c r="I809" s="270"/>
      <c r="J809" s="266"/>
      <c r="K809" s="266"/>
      <c r="L809" s="271"/>
      <c r="M809" s="272"/>
      <c r="N809" s="273"/>
      <c r="O809" s="273"/>
      <c r="P809" s="273"/>
      <c r="Q809" s="273"/>
      <c r="R809" s="273"/>
      <c r="S809" s="273"/>
      <c r="T809" s="274"/>
      <c r="AT809" s="275" t="s">
        <v>428</v>
      </c>
      <c r="AU809" s="275" t="s">
        <v>394</v>
      </c>
      <c r="AV809" s="13" t="s">
        <v>86</v>
      </c>
      <c r="AW809" s="13" t="s">
        <v>39</v>
      </c>
      <c r="AX809" s="13" t="s">
        <v>76</v>
      </c>
      <c r="AY809" s="275" t="s">
        <v>414</v>
      </c>
    </row>
    <row r="810" s="15" customFormat="1">
      <c r="B810" s="287"/>
      <c r="C810" s="288"/>
      <c r="D810" s="252" t="s">
        <v>428</v>
      </c>
      <c r="E810" s="289" t="s">
        <v>21</v>
      </c>
      <c r="F810" s="290" t="s">
        <v>235</v>
      </c>
      <c r="G810" s="288"/>
      <c r="H810" s="291">
        <v>365</v>
      </c>
      <c r="I810" s="292"/>
      <c r="J810" s="288"/>
      <c r="K810" s="288"/>
      <c r="L810" s="293"/>
      <c r="M810" s="294"/>
      <c r="N810" s="295"/>
      <c r="O810" s="295"/>
      <c r="P810" s="295"/>
      <c r="Q810" s="295"/>
      <c r="R810" s="295"/>
      <c r="S810" s="295"/>
      <c r="T810" s="296"/>
      <c r="AT810" s="297" t="s">
        <v>428</v>
      </c>
      <c r="AU810" s="297" t="s">
        <v>394</v>
      </c>
      <c r="AV810" s="15" t="s">
        <v>422</v>
      </c>
      <c r="AW810" s="15" t="s">
        <v>39</v>
      </c>
      <c r="AX810" s="15" t="s">
        <v>83</v>
      </c>
      <c r="AY810" s="297" t="s">
        <v>414</v>
      </c>
    </row>
    <row r="811" s="1" customFormat="1" ht="16.5" customHeight="1">
      <c r="B811" s="47"/>
      <c r="C811" s="240" t="s">
        <v>1982</v>
      </c>
      <c r="D811" s="240" t="s">
        <v>418</v>
      </c>
      <c r="E811" s="241" t="s">
        <v>10130</v>
      </c>
      <c r="F811" s="242" t="s">
        <v>9888</v>
      </c>
      <c r="G811" s="243" t="s">
        <v>145</v>
      </c>
      <c r="H811" s="244">
        <v>869</v>
      </c>
      <c r="I811" s="245"/>
      <c r="J811" s="246">
        <f>ROUND(I811*H811,2)</f>
        <v>0</v>
      </c>
      <c r="K811" s="242" t="s">
        <v>21</v>
      </c>
      <c r="L811" s="73"/>
      <c r="M811" s="247" t="s">
        <v>21</v>
      </c>
      <c r="N811" s="248" t="s">
        <v>47</v>
      </c>
      <c r="O811" s="48"/>
      <c r="P811" s="249">
        <f>O811*H811</f>
        <v>0</v>
      </c>
      <c r="Q811" s="249">
        <v>0</v>
      </c>
      <c r="R811" s="249">
        <f>Q811*H811</f>
        <v>0</v>
      </c>
      <c r="S811" s="249">
        <v>0</v>
      </c>
      <c r="T811" s="250">
        <f>S811*H811</f>
        <v>0</v>
      </c>
      <c r="AR811" s="25" t="s">
        <v>690</v>
      </c>
      <c r="AT811" s="25" t="s">
        <v>418</v>
      </c>
      <c r="AU811" s="25" t="s">
        <v>394</v>
      </c>
      <c r="AY811" s="25" t="s">
        <v>414</v>
      </c>
      <c r="BE811" s="251">
        <f>IF(N811="základní",J811,0)</f>
        <v>0</v>
      </c>
      <c r="BF811" s="251">
        <f>IF(N811="snížená",J811,0)</f>
        <v>0</v>
      </c>
      <c r="BG811" s="251">
        <f>IF(N811="zákl. přenesená",J811,0)</f>
        <v>0</v>
      </c>
      <c r="BH811" s="251">
        <f>IF(N811="sníž. přenesená",J811,0)</f>
        <v>0</v>
      </c>
      <c r="BI811" s="251">
        <f>IF(N811="nulová",J811,0)</f>
        <v>0</v>
      </c>
      <c r="BJ811" s="25" t="s">
        <v>83</v>
      </c>
      <c r="BK811" s="251">
        <f>ROUND(I811*H811,2)</f>
        <v>0</v>
      </c>
      <c r="BL811" s="25" t="s">
        <v>690</v>
      </c>
      <c r="BM811" s="25" t="s">
        <v>10131</v>
      </c>
    </row>
    <row r="812" s="12" customFormat="1">
      <c r="B812" s="255"/>
      <c r="C812" s="256"/>
      <c r="D812" s="252" t="s">
        <v>428</v>
      </c>
      <c r="E812" s="257" t="s">
        <v>21</v>
      </c>
      <c r="F812" s="258" t="s">
        <v>9901</v>
      </c>
      <c r="G812" s="256"/>
      <c r="H812" s="257" t="s">
        <v>21</v>
      </c>
      <c r="I812" s="259"/>
      <c r="J812" s="256"/>
      <c r="K812" s="256"/>
      <c r="L812" s="260"/>
      <c r="M812" s="261"/>
      <c r="N812" s="262"/>
      <c r="O812" s="262"/>
      <c r="P812" s="262"/>
      <c r="Q812" s="262"/>
      <c r="R812" s="262"/>
      <c r="S812" s="262"/>
      <c r="T812" s="263"/>
      <c r="AT812" s="264" t="s">
        <v>428</v>
      </c>
      <c r="AU812" s="264" t="s">
        <v>394</v>
      </c>
      <c r="AV812" s="12" t="s">
        <v>83</v>
      </c>
      <c r="AW812" s="12" t="s">
        <v>39</v>
      </c>
      <c r="AX812" s="12" t="s">
        <v>76</v>
      </c>
      <c r="AY812" s="264" t="s">
        <v>414</v>
      </c>
    </row>
    <row r="813" s="13" customFormat="1">
      <c r="B813" s="265"/>
      <c r="C813" s="266"/>
      <c r="D813" s="252" t="s">
        <v>428</v>
      </c>
      <c r="E813" s="267" t="s">
        <v>21</v>
      </c>
      <c r="F813" s="268" t="s">
        <v>10132</v>
      </c>
      <c r="G813" s="266"/>
      <c r="H813" s="269">
        <v>869</v>
      </c>
      <c r="I813" s="270"/>
      <c r="J813" s="266"/>
      <c r="K813" s="266"/>
      <c r="L813" s="271"/>
      <c r="M813" s="272"/>
      <c r="N813" s="273"/>
      <c r="O813" s="273"/>
      <c r="P813" s="273"/>
      <c r="Q813" s="273"/>
      <c r="R813" s="273"/>
      <c r="S813" s="273"/>
      <c r="T813" s="274"/>
      <c r="AT813" s="275" t="s">
        <v>428</v>
      </c>
      <c r="AU813" s="275" t="s">
        <v>394</v>
      </c>
      <c r="AV813" s="13" t="s">
        <v>86</v>
      </c>
      <c r="AW813" s="13" t="s">
        <v>39</v>
      </c>
      <c r="AX813" s="13" t="s">
        <v>83</v>
      </c>
      <c r="AY813" s="275" t="s">
        <v>414</v>
      </c>
    </row>
    <row r="814" s="1" customFormat="1" ht="16.5" customHeight="1">
      <c r="B814" s="47"/>
      <c r="C814" s="240" t="s">
        <v>1990</v>
      </c>
      <c r="D814" s="240" t="s">
        <v>418</v>
      </c>
      <c r="E814" s="241" t="s">
        <v>10133</v>
      </c>
      <c r="F814" s="242" t="s">
        <v>7929</v>
      </c>
      <c r="G814" s="243" t="s">
        <v>4084</v>
      </c>
      <c r="H814" s="244">
        <v>612</v>
      </c>
      <c r="I814" s="245"/>
      <c r="J814" s="246">
        <f>ROUND(I814*H814,2)</f>
        <v>0</v>
      </c>
      <c r="K814" s="242" t="s">
        <v>21</v>
      </c>
      <c r="L814" s="73"/>
      <c r="M814" s="247" t="s">
        <v>21</v>
      </c>
      <c r="N814" s="248" t="s">
        <v>47</v>
      </c>
      <c r="O814" s="48"/>
      <c r="P814" s="249">
        <f>O814*H814</f>
        <v>0</v>
      </c>
      <c r="Q814" s="249">
        <v>0</v>
      </c>
      <c r="R814" s="249">
        <f>Q814*H814</f>
        <v>0</v>
      </c>
      <c r="S814" s="249">
        <v>0</v>
      </c>
      <c r="T814" s="250">
        <f>S814*H814</f>
        <v>0</v>
      </c>
      <c r="AR814" s="25" t="s">
        <v>690</v>
      </c>
      <c r="AT814" s="25" t="s">
        <v>418</v>
      </c>
      <c r="AU814" s="25" t="s">
        <v>394</v>
      </c>
      <c r="AY814" s="25" t="s">
        <v>414</v>
      </c>
      <c r="BE814" s="251">
        <f>IF(N814="základní",J814,0)</f>
        <v>0</v>
      </c>
      <c r="BF814" s="251">
        <f>IF(N814="snížená",J814,0)</f>
        <v>0</v>
      </c>
      <c r="BG814" s="251">
        <f>IF(N814="zákl. přenesená",J814,0)</f>
        <v>0</v>
      </c>
      <c r="BH814" s="251">
        <f>IF(N814="sníž. přenesená",J814,0)</f>
        <v>0</v>
      </c>
      <c r="BI814" s="251">
        <f>IF(N814="nulová",J814,0)</f>
        <v>0</v>
      </c>
      <c r="BJ814" s="25" t="s">
        <v>83</v>
      </c>
      <c r="BK814" s="251">
        <f>ROUND(I814*H814,2)</f>
        <v>0</v>
      </c>
      <c r="BL814" s="25" t="s">
        <v>690</v>
      </c>
      <c r="BM814" s="25" t="s">
        <v>10134</v>
      </c>
    </row>
    <row r="815" s="12" customFormat="1">
      <c r="B815" s="255"/>
      <c r="C815" s="256"/>
      <c r="D815" s="252" t="s">
        <v>428</v>
      </c>
      <c r="E815" s="257" t="s">
        <v>21</v>
      </c>
      <c r="F815" s="258" t="s">
        <v>9901</v>
      </c>
      <c r="G815" s="256"/>
      <c r="H815" s="257" t="s">
        <v>21</v>
      </c>
      <c r="I815" s="259"/>
      <c r="J815" s="256"/>
      <c r="K815" s="256"/>
      <c r="L815" s="260"/>
      <c r="M815" s="261"/>
      <c r="N815" s="262"/>
      <c r="O815" s="262"/>
      <c r="P815" s="262"/>
      <c r="Q815" s="262"/>
      <c r="R815" s="262"/>
      <c r="S815" s="262"/>
      <c r="T815" s="263"/>
      <c r="AT815" s="264" t="s">
        <v>428</v>
      </c>
      <c r="AU815" s="264" t="s">
        <v>394</v>
      </c>
      <c r="AV815" s="12" t="s">
        <v>83</v>
      </c>
      <c r="AW815" s="12" t="s">
        <v>39</v>
      </c>
      <c r="AX815" s="12" t="s">
        <v>76</v>
      </c>
      <c r="AY815" s="264" t="s">
        <v>414</v>
      </c>
    </row>
    <row r="816" s="13" customFormat="1">
      <c r="B816" s="265"/>
      <c r="C816" s="266"/>
      <c r="D816" s="252" t="s">
        <v>428</v>
      </c>
      <c r="E816" s="267" t="s">
        <v>21</v>
      </c>
      <c r="F816" s="268" t="s">
        <v>8655</v>
      </c>
      <c r="G816" s="266"/>
      <c r="H816" s="269">
        <v>612</v>
      </c>
      <c r="I816" s="270"/>
      <c r="J816" s="266"/>
      <c r="K816" s="266"/>
      <c r="L816" s="271"/>
      <c r="M816" s="272"/>
      <c r="N816" s="273"/>
      <c r="O816" s="273"/>
      <c r="P816" s="273"/>
      <c r="Q816" s="273"/>
      <c r="R816" s="273"/>
      <c r="S816" s="273"/>
      <c r="T816" s="274"/>
      <c r="AT816" s="275" t="s">
        <v>428</v>
      </c>
      <c r="AU816" s="275" t="s">
        <v>394</v>
      </c>
      <c r="AV816" s="13" t="s">
        <v>86</v>
      </c>
      <c r="AW816" s="13" t="s">
        <v>39</v>
      </c>
      <c r="AX816" s="13" t="s">
        <v>76</v>
      </c>
      <c r="AY816" s="275" t="s">
        <v>414</v>
      </c>
    </row>
    <row r="817" s="15" customFormat="1">
      <c r="B817" s="287"/>
      <c r="C817" s="288"/>
      <c r="D817" s="252" t="s">
        <v>428</v>
      </c>
      <c r="E817" s="289" t="s">
        <v>21</v>
      </c>
      <c r="F817" s="290" t="s">
        <v>235</v>
      </c>
      <c r="G817" s="288"/>
      <c r="H817" s="291">
        <v>612</v>
      </c>
      <c r="I817" s="292"/>
      <c r="J817" s="288"/>
      <c r="K817" s="288"/>
      <c r="L817" s="293"/>
      <c r="M817" s="294"/>
      <c r="N817" s="295"/>
      <c r="O817" s="295"/>
      <c r="P817" s="295"/>
      <c r="Q817" s="295"/>
      <c r="R817" s="295"/>
      <c r="S817" s="295"/>
      <c r="T817" s="296"/>
      <c r="AT817" s="297" t="s">
        <v>428</v>
      </c>
      <c r="AU817" s="297" t="s">
        <v>394</v>
      </c>
      <c r="AV817" s="15" t="s">
        <v>422</v>
      </c>
      <c r="AW817" s="15" t="s">
        <v>39</v>
      </c>
      <c r="AX817" s="15" t="s">
        <v>83</v>
      </c>
      <c r="AY817" s="297" t="s">
        <v>414</v>
      </c>
    </row>
    <row r="818" s="1" customFormat="1" ht="16.5" customHeight="1">
      <c r="B818" s="47"/>
      <c r="C818" s="240" t="s">
        <v>1995</v>
      </c>
      <c r="D818" s="240" t="s">
        <v>418</v>
      </c>
      <c r="E818" s="241" t="s">
        <v>10135</v>
      </c>
      <c r="F818" s="242" t="s">
        <v>10136</v>
      </c>
      <c r="G818" s="243" t="s">
        <v>7937</v>
      </c>
      <c r="H818" s="244">
        <v>120</v>
      </c>
      <c r="I818" s="245"/>
      <c r="J818" s="246">
        <f>ROUND(I818*H818,2)</f>
        <v>0</v>
      </c>
      <c r="K818" s="242" t="s">
        <v>21</v>
      </c>
      <c r="L818" s="73"/>
      <c r="M818" s="247" t="s">
        <v>21</v>
      </c>
      <c r="N818" s="248" t="s">
        <v>47</v>
      </c>
      <c r="O818" s="48"/>
      <c r="P818" s="249">
        <f>O818*H818</f>
        <v>0</v>
      </c>
      <c r="Q818" s="249">
        <v>0</v>
      </c>
      <c r="R818" s="249">
        <f>Q818*H818</f>
        <v>0</v>
      </c>
      <c r="S818" s="249">
        <v>0</v>
      </c>
      <c r="T818" s="250">
        <f>S818*H818</f>
        <v>0</v>
      </c>
      <c r="AR818" s="25" t="s">
        <v>690</v>
      </c>
      <c r="AT818" s="25" t="s">
        <v>418</v>
      </c>
      <c r="AU818" s="25" t="s">
        <v>394</v>
      </c>
      <c r="AY818" s="25" t="s">
        <v>414</v>
      </c>
      <c r="BE818" s="251">
        <f>IF(N818="základní",J818,0)</f>
        <v>0</v>
      </c>
      <c r="BF818" s="251">
        <f>IF(N818="snížená",J818,0)</f>
        <v>0</v>
      </c>
      <c r="BG818" s="251">
        <f>IF(N818="zákl. přenesená",J818,0)</f>
        <v>0</v>
      </c>
      <c r="BH818" s="251">
        <f>IF(N818="sníž. přenesená",J818,0)</f>
        <v>0</v>
      </c>
      <c r="BI818" s="251">
        <f>IF(N818="nulová",J818,0)</f>
        <v>0</v>
      </c>
      <c r="BJ818" s="25" t="s">
        <v>83</v>
      </c>
      <c r="BK818" s="251">
        <f>ROUND(I818*H818,2)</f>
        <v>0</v>
      </c>
      <c r="BL818" s="25" t="s">
        <v>690</v>
      </c>
      <c r="BM818" s="25" t="s">
        <v>10137</v>
      </c>
    </row>
    <row r="819" s="12" customFormat="1">
      <c r="B819" s="255"/>
      <c r="C819" s="256"/>
      <c r="D819" s="252" t="s">
        <v>428</v>
      </c>
      <c r="E819" s="257" t="s">
        <v>21</v>
      </c>
      <c r="F819" s="258" t="s">
        <v>9901</v>
      </c>
      <c r="G819" s="256"/>
      <c r="H819" s="257" t="s">
        <v>21</v>
      </c>
      <c r="I819" s="259"/>
      <c r="J819" s="256"/>
      <c r="K819" s="256"/>
      <c r="L819" s="260"/>
      <c r="M819" s="261"/>
      <c r="N819" s="262"/>
      <c r="O819" s="262"/>
      <c r="P819" s="262"/>
      <c r="Q819" s="262"/>
      <c r="R819" s="262"/>
      <c r="S819" s="262"/>
      <c r="T819" s="263"/>
      <c r="AT819" s="264" t="s">
        <v>428</v>
      </c>
      <c r="AU819" s="264" t="s">
        <v>394</v>
      </c>
      <c r="AV819" s="12" t="s">
        <v>83</v>
      </c>
      <c r="AW819" s="12" t="s">
        <v>39</v>
      </c>
      <c r="AX819" s="12" t="s">
        <v>76</v>
      </c>
      <c r="AY819" s="264" t="s">
        <v>414</v>
      </c>
    </row>
    <row r="820" s="13" customFormat="1">
      <c r="B820" s="265"/>
      <c r="C820" s="266"/>
      <c r="D820" s="252" t="s">
        <v>428</v>
      </c>
      <c r="E820" s="267" t="s">
        <v>21</v>
      </c>
      <c r="F820" s="268" t="s">
        <v>1539</v>
      </c>
      <c r="G820" s="266"/>
      <c r="H820" s="269">
        <v>120</v>
      </c>
      <c r="I820" s="270"/>
      <c r="J820" s="266"/>
      <c r="K820" s="266"/>
      <c r="L820" s="271"/>
      <c r="M820" s="272"/>
      <c r="N820" s="273"/>
      <c r="O820" s="273"/>
      <c r="P820" s="273"/>
      <c r="Q820" s="273"/>
      <c r="R820" s="273"/>
      <c r="S820" s="273"/>
      <c r="T820" s="274"/>
      <c r="AT820" s="275" t="s">
        <v>428</v>
      </c>
      <c r="AU820" s="275" t="s">
        <v>394</v>
      </c>
      <c r="AV820" s="13" t="s">
        <v>86</v>
      </c>
      <c r="AW820" s="13" t="s">
        <v>39</v>
      </c>
      <c r="AX820" s="13" t="s">
        <v>83</v>
      </c>
      <c r="AY820" s="275" t="s">
        <v>414</v>
      </c>
    </row>
    <row r="821" s="1" customFormat="1" ht="25.5" customHeight="1">
      <c r="B821" s="47"/>
      <c r="C821" s="240" t="s">
        <v>1999</v>
      </c>
      <c r="D821" s="240" t="s">
        <v>418</v>
      </c>
      <c r="E821" s="241" t="s">
        <v>10138</v>
      </c>
      <c r="F821" s="242" t="s">
        <v>9867</v>
      </c>
      <c r="G821" s="243" t="s">
        <v>4084</v>
      </c>
      <c r="H821" s="244">
        <v>92</v>
      </c>
      <c r="I821" s="245"/>
      <c r="J821" s="246">
        <f>ROUND(I821*H821,2)</f>
        <v>0</v>
      </c>
      <c r="K821" s="242" t="s">
        <v>21</v>
      </c>
      <c r="L821" s="73"/>
      <c r="M821" s="247" t="s">
        <v>21</v>
      </c>
      <c r="N821" s="248" t="s">
        <v>47</v>
      </c>
      <c r="O821" s="48"/>
      <c r="P821" s="249">
        <f>O821*H821</f>
        <v>0</v>
      </c>
      <c r="Q821" s="249">
        <v>0</v>
      </c>
      <c r="R821" s="249">
        <f>Q821*H821</f>
        <v>0</v>
      </c>
      <c r="S821" s="249">
        <v>0</v>
      </c>
      <c r="T821" s="250">
        <f>S821*H821</f>
        <v>0</v>
      </c>
      <c r="AR821" s="25" t="s">
        <v>690</v>
      </c>
      <c r="AT821" s="25" t="s">
        <v>418</v>
      </c>
      <c r="AU821" s="25" t="s">
        <v>394</v>
      </c>
      <c r="AY821" s="25" t="s">
        <v>414</v>
      </c>
      <c r="BE821" s="251">
        <f>IF(N821="základní",J821,0)</f>
        <v>0</v>
      </c>
      <c r="BF821" s="251">
        <f>IF(N821="snížená",J821,0)</f>
        <v>0</v>
      </c>
      <c r="BG821" s="251">
        <f>IF(N821="zákl. přenesená",J821,0)</f>
        <v>0</v>
      </c>
      <c r="BH821" s="251">
        <f>IF(N821="sníž. přenesená",J821,0)</f>
        <v>0</v>
      </c>
      <c r="BI821" s="251">
        <f>IF(N821="nulová",J821,0)</f>
        <v>0</v>
      </c>
      <c r="BJ821" s="25" t="s">
        <v>83</v>
      </c>
      <c r="BK821" s="251">
        <f>ROUND(I821*H821,2)</f>
        <v>0</v>
      </c>
      <c r="BL821" s="25" t="s">
        <v>690</v>
      </c>
      <c r="BM821" s="25" t="s">
        <v>10139</v>
      </c>
    </row>
    <row r="822" s="12" customFormat="1">
      <c r="B822" s="255"/>
      <c r="C822" s="256"/>
      <c r="D822" s="252" t="s">
        <v>428</v>
      </c>
      <c r="E822" s="257" t="s">
        <v>21</v>
      </c>
      <c r="F822" s="258" t="s">
        <v>9901</v>
      </c>
      <c r="G822" s="256"/>
      <c r="H822" s="257" t="s">
        <v>21</v>
      </c>
      <c r="I822" s="259"/>
      <c r="J822" s="256"/>
      <c r="K822" s="256"/>
      <c r="L822" s="260"/>
      <c r="M822" s="261"/>
      <c r="N822" s="262"/>
      <c r="O822" s="262"/>
      <c r="P822" s="262"/>
      <c r="Q822" s="262"/>
      <c r="R822" s="262"/>
      <c r="S822" s="262"/>
      <c r="T822" s="263"/>
      <c r="AT822" s="264" t="s">
        <v>428</v>
      </c>
      <c r="AU822" s="264" t="s">
        <v>394</v>
      </c>
      <c r="AV822" s="12" t="s">
        <v>83</v>
      </c>
      <c r="AW822" s="12" t="s">
        <v>39</v>
      </c>
      <c r="AX822" s="12" t="s">
        <v>76</v>
      </c>
      <c r="AY822" s="264" t="s">
        <v>414</v>
      </c>
    </row>
    <row r="823" s="13" customFormat="1">
      <c r="B823" s="265"/>
      <c r="C823" s="266"/>
      <c r="D823" s="252" t="s">
        <v>428</v>
      </c>
      <c r="E823" s="267" t="s">
        <v>21</v>
      </c>
      <c r="F823" s="268" t="s">
        <v>1277</v>
      </c>
      <c r="G823" s="266"/>
      <c r="H823" s="269">
        <v>92</v>
      </c>
      <c r="I823" s="270"/>
      <c r="J823" s="266"/>
      <c r="K823" s="266"/>
      <c r="L823" s="271"/>
      <c r="M823" s="272"/>
      <c r="N823" s="273"/>
      <c r="O823" s="273"/>
      <c r="P823" s="273"/>
      <c r="Q823" s="273"/>
      <c r="R823" s="273"/>
      <c r="S823" s="273"/>
      <c r="T823" s="274"/>
      <c r="AT823" s="275" t="s">
        <v>428</v>
      </c>
      <c r="AU823" s="275" t="s">
        <v>394</v>
      </c>
      <c r="AV823" s="13" t="s">
        <v>86</v>
      </c>
      <c r="AW823" s="13" t="s">
        <v>39</v>
      </c>
      <c r="AX823" s="13" t="s">
        <v>76</v>
      </c>
      <c r="AY823" s="275" t="s">
        <v>414</v>
      </c>
    </row>
    <row r="824" s="15" customFormat="1">
      <c r="B824" s="287"/>
      <c r="C824" s="288"/>
      <c r="D824" s="252" t="s">
        <v>428</v>
      </c>
      <c r="E824" s="289" t="s">
        <v>21</v>
      </c>
      <c r="F824" s="290" t="s">
        <v>235</v>
      </c>
      <c r="G824" s="288"/>
      <c r="H824" s="291">
        <v>92</v>
      </c>
      <c r="I824" s="292"/>
      <c r="J824" s="288"/>
      <c r="K824" s="288"/>
      <c r="L824" s="293"/>
      <c r="M824" s="294"/>
      <c r="N824" s="295"/>
      <c r="O824" s="295"/>
      <c r="P824" s="295"/>
      <c r="Q824" s="295"/>
      <c r="R824" s="295"/>
      <c r="S824" s="295"/>
      <c r="T824" s="296"/>
      <c r="AT824" s="297" t="s">
        <v>428</v>
      </c>
      <c r="AU824" s="297" t="s">
        <v>394</v>
      </c>
      <c r="AV824" s="15" t="s">
        <v>422</v>
      </c>
      <c r="AW824" s="15" t="s">
        <v>39</v>
      </c>
      <c r="AX824" s="15" t="s">
        <v>83</v>
      </c>
      <c r="AY824" s="297" t="s">
        <v>414</v>
      </c>
    </row>
    <row r="825" s="1" customFormat="1" ht="16.5" customHeight="1">
      <c r="B825" s="47"/>
      <c r="C825" s="240" t="s">
        <v>2004</v>
      </c>
      <c r="D825" s="240" t="s">
        <v>418</v>
      </c>
      <c r="E825" s="241" t="s">
        <v>10140</v>
      </c>
      <c r="F825" s="242" t="s">
        <v>9869</v>
      </c>
      <c r="G825" s="243" t="s">
        <v>4084</v>
      </c>
      <c r="H825" s="244">
        <v>194</v>
      </c>
      <c r="I825" s="245"/>
      <c r="J825" s="246">
        <f>ROUND(I825*H825,2)</f>
        <v>0</v>
      </c>
      <c r="K825" s="242" t="s">
        <v>21</v>
      </c>
      <c r="L825" s="73"/>
      <c r="M825" s="247" t="s">
        <v>21</v>
      </c>
      <c r="N825" s="248" t="s">
        <v>47</v>
      </c>
      <c r="O825" s="48"/>
      <c r="P825" s="249">
        <f>O825*H825</f>
        <v>0</v>
      </c>
      <c r="Q825" s="249">
        <v>0</v>
      </c>
      <c r="R825" s="249">
        <f>Q825*H825</f>
        <v>0</v>
      </c>
      <c r="S825" s="249">
        <v>0</v>
      </c>
      <c r="T825" s="250">
        <f>S825*H825</f>
        <v>0</v>
      </c>
      <c r="AR825" s="25" t="s">
        <v>690</v>
      </c>
      <c r="AT825" s="25" t="s">
        <v>418</v>
      </c>
      <c r="AU825" s="25" t="s">
        <v>394</v>
      </c>
      <c r="AY825" s="25" t="s">
        <v>414</v>
      </c>
      <c r="BE825" s="251">
        <f>IF(N825="základní",J825,0)</f>
        <v>0</v>
      </c>
      <c r="BF825" s="251">
        <f>IF(N825="snížená",J825,0)</f>
        <v>0</v>
      </c>
      <c r="BG825" s="251">
        <f>IF(N825="zákl. přenesená",J825,0)</f>
        <v>0</v>
      </c>
      <c r="BH825" s="251">
        <f>IF(N825="sníž. přenesená",J825,0)</f>
        <v>0</v>
      </c>
      <c r="BI825" s="251">
        <f>IF(N825="nulová",J825,0)</f>
        <v>0</v>
      </c>
      <c r="BJ825" s="25" t="s">
        <v>83</v>
      </c>
      <c r="BK825" s="251">
        <f>ROUND(I825*H825,2)</f>
        <v>0</v>
      </c>
      <c r="BL825" s="25" t="s">
        <v>690</v>
      </c>
      <c r="BM825" s="25" t="s">
        <v>10141</v>
      </c>
    </row>
    <row r="826" s="12" customFormat="1">
      <c r="B826" s="255"/>
      <c r="C826" s="256"/>
      <c r="D826" s="252" t="s">
        <v>428</v>
      </c>
      <c r="E826" s="257" t="s">
        <v>21</v>
      </c>
      <c r="F826" s="258" t="s">
        <v>9901</v>
      </c>
      <c r="G826" s="256"/>
      <c r="H826" s="257" t="s">
        <v>21</v>
      </c>
      <c r="I826" s="259"/>
      <c r="J826" s="256"/>
      <c r="K826" s="256"/>
      <c r="L826" s="260"/>
      <c r="M826" s="261"/>
      <c r="N826" s="262"/>
      <c r="O826" s="262"/>
      <c r="P826" s="262"/>
      <c r="Q826" s="262"/>
      <c r="R826" s="262"/>
      <c r="S826" s="262"/>
      <c r="T826" s="263"/>
      <c r="AT826" s="264" t="s">
        <v>428</v>
      </c>
      <c r="AU826" s="264" t="s">
        <v>394</v>
      </c>
      <c r="AV826" s="12" t="s">
        <v>83</v>
      </c>
      <c r="AW826" s="12" t="s">
        <v>39</v>
      </c>
      <c r="AX826" s="12" t="s">
        <v>76</v>
      </c>
      <c r="AY826" s="264" t="s">
        <v>414</v>
      </c>
    </row>
    <row r="827" s="13" customFormat="1">
      <c r="B827" s="265"/>
      <c r="C827" s="266"/>
      <c r="D827" s="252" t="s">
        <v>428</v>
      </c>
      <c r="E827" s="267" t="s">
        <v>21</v>
      </c>
      <c r="F827" s="268" t="s">
        <v>1982</v>
      </c>
      <c r="G827" s="266"/>
      <c r="H827" s="269">
        <v>194</v>
      </c>
      <c r="I827" s="270"/>
      <c r="J827" s="266"/>
      <c r="K827" s="266"/>
      <c r="L827" s="271"/>
      <c r="M827" s="272"/>
      <c r="N827" s="273"/>
      <c r="O827" s="273"/>
      <c r="P827" s="273"/>
      <c r="Q827" s="273"/>
      <c r="R827" s="273"/>
      <c r="S827" s="273"/>
      <c r="T827" s="274"/>
      <c r="AT827" s="275" t="s">
        <v>428</v>
      </c>
      <c r="AU827" s="275" t="s">
        <v>394</v>
      </c>
      <c r="AV827" s="13" t="s">
        <v>86</v>
      </c>
      <c r="AW827" s="13" t="s">
        <v>39</v>
      </c>
      <c r="AX827" s="13" t="s">
        <v>83</v>
      </c>
      <c r="AY827" s="275" t="s">
        <v>414</v>
      </c>
    </row>
    <row r="828" s="11" customFormat="1" ht="29.88" customHeight="1">
      <c r="B828" s="224"/>
      <c r="C828" s="225"/>
      <c r="D828" s="226" t="s">
        <v>75</v>
      </c>
      <c r="E828" s="238" t="s">
        <v>10142</v>
      </c>
      <c r="F828" s="238" t="s">
        <v>10143</v>
      </c>
      <c r="G828" s="225"/>
      <c r="H828" s="225"/>
      <c r="I828" s="228"/>
      <c r="J828" s="239">
        <f>BK828</f>
        <v>0</v>
      </c>
      <c r="K828" s="225"/>
      <c r="L828" s="230"/>
      <c r="M828" s="231"/>
      <c r="N828" s="232"/>
      <c r="O828" s="232"/>
      <c r="P828" s="233">
        <f>P829+P918</f>
        <v>0</v>
      </c>
      <c r="Q828" s="232"/>
      <c r="R828" s="233">
        <f>R829+R918</f>
        <v>0</v>
      </c>
      <c r="S828" s="232"/>
      <c r="T828" s="234">
        <f>T829+T918</f>
        <v>0</v>
      </c>
      <c r="AR828" s="235" t="s">
        <v>86</v>
      </c>
      <c r="AT828" s="236" t="s">
        <v>75</v>
      </c>
      <c r="AU828" s="236" t="s">
        <v>83</v>
      </c>
      <c r="AY828" s="235" t="s">
        <v>414</v>
      </c>
      <c r="BK828" s="237">
        <f>BK829+BK918</f>
        <v>0</v>
      </c>
    </row>
    <row r="829" s="11" customFormat="1" ht="14.88" customHeight="1">
      <c r="B829" s="224"/>
      <c r="C829" s="225"/>
      <c r="D829" s="226" t="s">
        <v>75</v>
      </c>
      <c r="E829" s="238" t="s">
        <v>10144</v>
      </c>
      <c r="F829" s="238" t="s">
        <v>10145</v>
      </c>
      <c r="G829" s="225"/>
      <c r="H829" s="225"/>
      <c r="I829" s="228"/>
      <c r="J829" s="239">
        <f>BK829</f>
        <v>0</v>
      </c>
      <c r="K829" s="225"/>
      <c r="L829" s="230"/>
      <c r="M829" s="231"/>
      <c r="N829" s="232"/>
      <c r="O829" s="232"/>
      <c r="P829" s="233">
        <f>SUM(P830:P917)</f>
        <v>0</v>
      </c>
      <c r="Q829" s="232"/>
      <c r="R829" s="233">
        <f>SUM(R830:R917)</f>
        <v>0</v>
      </c>
      <c r="S829" s="232"/>
      <c r="T829" s="234">
        <f>SUM(T830:T917)</f>
        <v>0</v>
      </c>
      <c r="AR829" s="235" t="s">
        <v>86</v>
      </c>
      <c r="AT829" s="236" t="s">
        <v>75</v>
      </c>
      <c r="AU829" s="236" t="s">
        <v>86</v>
      </c>
      <c r="AY829" s="235" t="s">
        <v>414</v>
      </c>
      <c r="BK829" s="237">
        <f>SUM(BK830:BK917)</f>
        <v>0</v>
      </c>
    </row>
    <row r="830" s="1" customFormat="1" ht="16.5" customHeight="1">
      <c r="B830" s="47"/>
      <c r="C830" s="298" t="s">
        <v>2008</v>
      </c>
      <c r="D830" s="298" t="s">
        <v>841</v>
      </c>
      <c r="E830" s="299" t="s">
        <v>10146</v>
      </c>
      <c r="F830" s="300" t="s">
        <v>10147</v>
      </c>
      <c r="G830" s="301" t="s">
        <v>145</v>
      </c>
      <c r="H830" s="302">
        <v>2777</v>
      </c>
      <c r="I830" s="303"/>
      <c r="J830" s="304">
        <f>ROUND(I830*H830,2)</f>
        <v>0</v>
      </c>
      <c r="K830" s="300" t="s">
        <v>21</v>
      </c>
      <c r="L830" s="305"/>
      <c r="M830" s="306" t="s">
        <v>21</v>
      </c>
      <c r="N830" s="307" t="s">
        <v>47</v>
      </c>
      <c r="O830" s="48"/>
      <c r="P830" s="249">
        <f>O830*H830</f>
        <v>0</v>
      </c>
      <c r="Q830" s="249">
        <v>0</v>
      </c>
      <c r="R830" s="249">
        <f>Q830*H830</f>
        <v>0</v>
      </c>
      <c r="S830" s="249">
        <v>0</v>
      </c>
      <c r="T830" s="250">
        <f>S830*H830</f>
        <v>0</v>
      </c>
      <c r="AR830" s="25" t="s">
        <v>818</v>
      </c>
      <c r="AT830" s="25" t="s">
        <v>841</v>
      </c>
      <c r="AU830" s="25" t="s">
        <v>394</v>
      </c>
      <c r="AY830" s="25" t="s">
        <v>414</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690</v>
      </c>
      <c r="BM830" s="25" t="s">
        <v>10148</v>
      </c>
    </row>
    <row r="831" s="12" customFormat="1">
      <c r="B831" s="255"/>
      <c r="C831" s="256"/>
      <c r="D831" s="252" t="s">
        <v>428</v>
      </c>
      <c r="E831" s="257" t="s">
        <v>21</v>
      </c>
      <c r="F831" s="258" t="s">
        <v>9901</v>
      </c>
      <c r="G831" s="256"/>
      <c r="H831" s="257" t="s">
        <v>21</v>
      </c>
      <c r="I831" s="259"/>
      <c r="J831" s="256"/>
      <c r="K831" s="256"/>
      <c r="L831" s="260"/>
      <c r="M831" s="261"/>
      <c r="N831" s="262"/>
      <c r="O831" s="262"/>
      <c r="P831" s="262"/>
      <c r="Q831" s="262"/>
      <c r="R831" s="262"/>
      <c r="S831" s="262"/>
      <c r="T831" s="263"/>
      <c r="AT831" s="264" t="s">
        <v>428</v>
      </c>
      <c r="AU831" s="264" t="s">
        <v>394</v>
      </c>
      <c r="AV831" s="12" t="s">
        <v>83</v>
      </c>
      <c r="AW831" s="12" t="s">
        <v>39</v>
      </c>
      <c r="AX831" s="12" t="s">
        <v>76</v>
      </c>
      <c r="AY831" s="264" t="s">
        <v>414</v>
      </c>
    </row>
    <row r="832" s="13" customFormat="1">
      <c r="B832" s="265"/>
      <c r="C832" s="266"/>
      <c r="D832" s="252" t="s">
        <v>428</v>
      </c>
      <c r="E832" s="267" t="s">
        <v>21</v>
      </c>
      <c r="F832" s="268" t="s">
        <v>10149</v>
      </c>
      <c r="G832" s="266"/>
      <c r="H832" s="269">
        <v>2777</v>
      </c>
      <c r="I832" s="270"/>
      <c r="J832" s="266"/>
      <c r="K832" s="266"/>
      <c r="L832" s="271"/>
      <c r="M832" s="272"/>
      <c r="N832" s="273"/>
      <c r="O832" s="273"/>
      <c r="P832" s="273"/>
      <c r="Q832" s="273"/>
      <c r="R832" s="273"/>
      <c r="S832" s="273"/>
      <c r="T832" s="274"/>
      <c r="AT832" s="275" t="s">
        <v>428</v>
      </c>
      <c r="AU832" s="275" t="s">
        <v>394</v>
      </c>
      <c r="AV832" s="13" t="s">
        <v>86</v>
      </c>
      <c r="AW832" s="13" t="s">
        <v>39</v>
      </c>
      <c r="AX832" s="13" t="s">
        <v>83</v>
      </c>
      <c r="AY832" s="275" t="s">
        <v>414</v>
      </c>
    </row>
    <row r="833" s="1" customFormat="1" ht="16.5" customHeight="1">
      <c r="B833" s="47"/>
      <c r="C833" s="298" t="s">
        <v>2013</v>
      </c>
      <c r="D833" s="298" t="s">
        <v>841</v>
      </c>
      <c r="E833" s="299" t="s">
        <v>10150</v>
      </c>
      <c r="F833" s="300" t="s">
        <v>10151</v>
      </c>
      <c r="G833" s="301" t="s">
        <v>145</v>
      </c>
      <c r="H833" s="302">
        <v>3729</v>
      </c>
      <c r="I833" s="303"/>
      <c r="J833" s="304">
        <f>ROUND(I833*H833,2)</f>
        <v>0</v>
      </c>
      <c r="K833" s="300" t="s">
        <v>21</v>
      </c>
      <c r="L833" s="305"/>
      <c r="M833" s="306" t="s">
        <v>21</v>
      </c>
      <c r="N833" s="307" t="s">
        <v>47</v>
      </c>
      <c r="O833" s="48"/>
      <c r="P833" s="249">
        <f>O833*H833</f>
        <v>0</v>
      </c>
      <c r="Q833" s="249">
        <v>0</v>
      </c>
      <c r="R833" s="249">
        <f>Q833*H833</f>
        <v>0</v>
      </c>
      <c r="S833" s="249">
        <v>0</v>
      </c>
      <c r="T833" s="250">
        <f>S833*H833</f>
        <v>0</v>
      </c>
      <c r="AR833" s="25" t="s">
        <v>818</v>
      </c>
      <c r="AT833" s="25" t="s">
        <v>841</v>
      </c>
      <c r="AU833" s="25" t="s">
        <v>394</v>
      </c>
      <c r="AY833" s="25" t="s">
        <v>414</v>
      </c>
      <c r="BE833" s="251">
        <f>IF(N833="základní",J833,0)</f>
        <v>0</v>
      </c>
      <c r="BF833" s="251">
        <f>IF(N833="snížená",J833,0)</f>
        <v>0</v>
      </c>
      <c r="BG833" s="251">
        <f>IF(N833="zákl. přenesená",J833,0)</f>
        <v>0</v>
      </c>
      <c r="BH833" s="251">
        <f>IF(N833="sníž. přenesená",J833,0)</f>
        <v>0</v>
      </c>
      <c r="BI833" s="251">
        <f>IF(N833="nulová",J833,0)</f>
        <v>0</v>
      </c>
      <c r="BJ833" s="25" t="s">
        <v>83</v>
      </c>
      <c r="BK833" s="251">
        <f>ROUND(I833*H833,2)</f>
        <v>0</v>
      </c>
      <c r="BL833" s="25" t="s">
        <v>690</v>
      </c>
      <c r="BM833" s="25" t="s">
        <v>10152</v>
      </c>
    </row>
    <row r="834" s="12" customFormat="1">
      <c r="B834" s="255"/>
      <c r="C834" s="256"/>
      <c r="D834" s="252" t="s">
        <v>428</v>
      </c>
      <c r="E834" s="257" t="s">
        <v>21</v>
      </c>
      <c r="F834" s="258" t="s">
        <v>9901</v>
      </c>
      <c r="G834" s="256"/>
      <c r="H834" s="257" t="s">
        <v>21</v>
      </c>
      <c r="I834" s="259"/>
      <c r="J834" s="256"/>
      <c r="K834" s="256"/>
      <c r="L834" s="260"/>
      <c r="M834" s="261"/>
      <c r="N834" s="262"/>
      <c r="O834" s="262"/>
      <c r="P834" s="262"/>
      <c r="Q834" s="262"/>
      <c r="R834" s="262"/>
      <c r="S834" s="262"/>
      <c r="T834" s="263"/>
      <c r="AT834" s="264" t="s">
        <v>428</v>
      </c>
      <c r="AU834" s="264" t="s">
        <v>394</v>
      </c>
      <c r="AV834" s="12" t="s">
        <v>83</v>
      </c>
      <c r="AW834" s="12" t="s">
        <v>39</v>
      </c>
      <c r="AX834" s="12" t="s">
        <v>76</v>
      </c>
      <c r="AY834" s="264" t="s">
        <v>414</v>
      </c>
    </row>
    <row r="835" s="13" customFormat="1">
      <c r="B835" s="265"/>
      <c r="C835" s="266"/>
      <c r="D835" s="252" t="s">
        <v>428</v>
      </c>
      <c r="E835" s="267" t="s">
        <v>21</v>
      </c>
      <c r="F835" s="268" t="s">
        <v>10153</v>
      </c>
      <c r="G835" s="266"/>
      <c r="H835" s="269">
        <v>3729</v>
      </c>
      <c r="I835" s="270"/>
      <c r="J835" s="266"/>
      <c r="K835" s="266"/>
      <c r="L835" s="271"/>
      <c r="M835" s="272"/>
      <c r="N835" s="273"/>
      <c r="O835" s="273"/>
      <c r="P835" s="273"/>
      <c r="Q835" s="273"/>
      <c r="R835" s="273"/>
      <c r="S835" s="273"/>
      <c r="T835" s="274"/>
      <c r="AT835" s="275" t="s">
        <v>428</v>
      </c>
      <c r="AU835" s="275" t="s">
        <v>394</v>
      </c>
      <c r="AV835" s="13" t="s">
        <v>86</v>
      </c>
      <c r="AW835" s="13" t="s">
        <v>39</v>
      </c>
      <c r="AX835" s="13" t="s">
        <v>76</v>
      </c>
      <c r="AY835" s="275" t="s">
        <v>414</v>
      </c>
    </row>
    <row r="836" s="15" customFormat="1">
      <c r="B836" s="287"/>
      <c r="C836" s="288"/>
      <c r="D836" s="252" t="s">
        <v>428</v>
      </c>
      <c r="E836" s="289" t="s">
        <v>21</v>
      </c>
      <c r="F836" s="290" t="s">
        <v>235</v>
      </c>
      <c r="G836" s="288"/>
      <c r="H836" s="291">
        <v>3729</v>
      </c>
      <c r="I836" s="292"/>
      <c r="J836" s="288"/>
      <c r="K836" s="288"/>
      <c r="L836" s="293"/>
      <c r="M836" s="294"/>
      <c r="N836" s="295"/>
      <c r="O836" s="295"/>
      <c r="P836" s="295"/>
      <c r="Q836" s="295"/>
      <c r="R836" s="295"/>
      <c r="S836" s="295"/>
      <c r="T836" s="296"/>
      <c r="AT836" s="297" t="s">
        <v>428</v>
      </c>
      <c r="AU836" s="297" t="s">
        <v>394</v>
      </c>
      <c r="AV836" s="15" t="s">
        <v>422</v>
      </c>
      <c r="AW836" s="15" t="s">
        <v>39</v>
      </c>
      <c r="AX836" s="15" t="s">
        <v>83</v>
      </c>
      <c r="AY836" s="297" t="s">
        <v>414</v>
      </c>
    </row>
    <row r="837" s="1" customFormat="1" ht="16.5" customHeight="1">
      <c r="B837" s="47"/>
      <c r="C837" s="298" t="s">
        <v>2018</v>
      </c>
      <c r="D837" s="298" t="s">
        <v>841</v>
      </c>
      <c r="E837" s="299" t="s">
        <v>10154</v>
      </c>
      <c r="F837" s="300" t="s">
        <v>9945</v>
      </c>
      <c r="G837" s="301" t="s">
        <v>4084</v>
      </c>
      <c r="H837" s="302">
        <v>84</v>
      </c>
      <c r="I837" s="303"/>
      <c r="J837" s="304">
        <f>ROUND(I837*H837,2)</f>
        <v>0</v>
      </c>
      <c r="K837" s="300" t="s">
        <v>21</v>
      </c>
      <c r="L837" s="305"/>
      <c r="M837" s="306" t="s">
        <v>21</v>
      </c>
      <c r="N837" s="307" t="s">
        <v>47</v>
      </c>
      <c r="O837" s="48"/>
      <c r="P837" s="249">
        <f>O837*H837</f>
        <v>0</v>
      </c>
      <c r="Q837" s="249">
        <v>0</v>
      </c>
      <c r="R837" s="249">
        <f>Q837*H837</f>
        <v>0</v>
      </c>
      <c r="S837" s="249">
        <v>0</v>
      </c>
      <c r="T837" s="250">
        <f>S837*H837</f>
        <v>0</v>
      </c>
      <c r="AR837" s="25" t="s">
        <v>818</v>
      </c>
      <c r="AT837" s="25" t="s">
        <v>841</v>
      </c>
      <c r="AU837" s="25" t="s">
        <v>394</v>
      </c>
      <c r="AY837" s="25" t="s">
        <v>414</v>
      </c>
      <c r="BE837" s="251">
        <f>IF(N837="základní",J837,0)</f>
        <v>0</v>
      </c>
      <c r="BF837" s="251">
        <f>IF(N837="snížená",J837,0)</f>
        <v>0</v>
      </c>
      <c r="BG837" s="251">
        <f>IF(N837="zákl. přenesená",J837,0)</f>
        <v>0</v>
      </c>
      <c r="BH837" s="251">
        <f>IF(N837="sníž. přenesená",J837,0)</f>
        <v>0</v>
      </c>
      <c r="BI837" s="251">
        <f>IF(N837="nulová",J837,0)</f>
        <v>0</v>
      </c>
      <c r="BJ837" s="25" t="s">
        <v>83</v>
      </c>
      <c r="BK837" s="251">
        <f>ROUND(I837*H837,2)</f>
        <v>0</v>
      </c>
      <c r="BL837" s="25" t="s">
        <v>690</v>
      </c>
      <c r="BM837" s="25" t="s">
        <v>10155</v>
      </c>
    </row>
    <row r="838" s="12" customFormat="1">
      <c r="B838" s="255"/>
      <c r="C838" s="256"/>
      <c r="D838" s="252" t="s">
        <v>428</v>
      </c>
      <c r="E838" s="257" t="s">
        <v>21</v>
      </c>
      <c r="F838" s="258" t="s">
        <v>9901</v>
      </c>
      <c r="G838" s="256"/>
      <c r="H838" s="257" t="s">
        <v>21</v>
      </c>
      <c r="I838" s="259"/>
      <c r="J838" s="256"/>
      <c r="K838" s="256"/>
      <c r="L838" s="260"/>
      <c r="M838" s="261"/>
      <c r="N838" s="262"/>
      <c r="O838" s="262"/>
      <c r="P838" s="262"/>
      <c r="Q838" s="262"/>
      <c r="R838" s="262"/>
      <c r="S838" s="262"/>
      <c r="T838" s="263"/>
      <c r="AT838" s="264" t="s">
        <v>428</v>
      </c>
      <c r="AU838" s="264" t="s">
        <v>394</v>
      </c>
      <c r="AV838" s="12" t="s">
        <v>83</v>
      </c>
      <c r="AW838" s="12" t="s">
        <v>39</v>
      </c>
      <c r="AX838" s="12" t="s">
        <v>76</v>
      </c>
      <c r="AY838" s="264" t="s">
        <v>414</v>
      </c>
    </row>
    <row r="839" s="13" customFormat="1">
      <c r="B839" s="265"/>
      <c r="C839" s="266"/>
      <c r="D839" s="252" t="s">
        <v>428</v>
      </c>
      <c r="E839" s="267" t="s">
        <v>21</v>
      </c>
      <c r="F839" s="268" t="s">
        <v>1233</v>
      </c>
      <c r="G839" s="266"/>
      <c r="H839" s="269">
        <v>84</v>
      </c>
      <c r="I839" s="270"/>
      <c r="J839" s="266"/>
      <c r="K839" s="266"/>
      <c r="L839" s="271"/>
      <c r="M839" s="272"/>
      <c r="N839" s="273"/>
      <c r="O839" s="273"/>
      <c r="P839" s="273"/>
      <c r="Q839" s="273"/>
      <c r="R839" s="273"/>
      <c r="S839" s="273"/>
      <c r="T839" s="274"/>
      <c r="AT839" s="275" t="s">
        <v>428</v>
      </c>
      <c r="AU839" s="275" t="s">
        <v>394</v>
      </c>
      <c r="AV839" s="13" t="s">
        <v>86</v>
      </c>
      <c r="AW839" s="13" t="s">
        <v>39</v>
      </c>
      <c r="AX839" s="13" t="s">
        <v>83</v>
      </c>
      <c r="AY839" s="275" t="s">
        <v>414</v>
      </c>
    </row>
    <row r="840" s="1" customFormat="1" ht="16.5" customHeight="1">
      <c r="B840" s="47"/>
      <c r="C840" s="298" t="s">
        <v>2024</v>
      </c>
      <c r="D840" s="298" t="s">
        <v>841</v>
      </c>
      <c r="E840" s="299" t="s">
        <v>10156</v>
      </c>
      <c r="F840" s="300" t="s">
        <v>9845</v>
      </c>
      <c r="G840" s="301" t="s">
        <v>4084</v>
      </c>
      <c r="H840" s="302">
        <v>17</v>
      </c>
      <c r="I840" s="303"/>
      <c r="J840" s="304">
        <f>ROUND(I840*H840,2)</f>
        <v>0</v>
      </c>
      <c r="K840" s="300" t="s">
        <v>21</v>
      </c>
      <c r="L840" s="305"/>
      <c r="M840" s="306" t="s">
        <v>21</v>
      </c>
      <c r="N840" s="307" t="s">
        <v>47</v>
      </c>
      <c r="O840" s="48"/>
      <c r="P840" s="249">
        <f>O840*H840</f>
        <v>0</v>
      </c>
      <c r="Q840" s="249">
        <v>0</v>
      </c>
      <c r="R840" s="249">
        <f>Q840*H840</f>
        <v>0</v>
      </c>
      <c r="S840" s="249">
        <v>0</v>
      </c>
      <c r="T840" s="250">
        <f>S840*H840</f>
        <v>0</v>
      </c>
      <c r="AR840" s="25" t="s">
        <v>818</v>
      </c>
      <c r="AT840" s="25" t="s">
        <v>841</v>
      </c>
      <c r="AU840" s="25" t="s">
        <v>394</v>
      </c>
      <c r="AY840" s="25" t="s">
        <v>414</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690</v>
      </c>
      <c r="BM840" s="25" t="s">
        <v>10157</v>
      </c>
    </row>
    <row r="841" s="12" customFormat="1">
      <c r="B841" s="255"/>
      <c r="C841" s="256"/>
      <c r="D841" s="252" t="s">
        <v>428</v>
      </c>
      <c r="E841" s="257" t="s">
        <v>21</v>
      </c>
      <c r="F841" s="258" t="s">
        <v>9901</v>
      </c>
      <c r="G841" s="256"/>
      <c r="H841" s="257" t="s">
        <v>21</v>
      </c>
      <c r="I841" s="259"/>
      <c r="J841" s="256"/>
      <c r="K841" s="256"/>
      <c r="L841" s="260"/>
      <c r="M841" s="261"/>
      <c r="N841" s="262"/>
      <c r="O841" s="262"/>
      <c r="P841" s="262"/>
      <c r="Q841" s="262"/>
      <c r="R841" s="262"/>
      <c r="S841" s="262"/>
      <c r="T841" s="263"/>
      <c r="AT841" s="264" t="s">
        <v>428</v>
      </c>
      <c r="AU841" s="264" t="s">
        <v>394</v>
      </c>
      <c r="AV841" s="12" t="s">
        <v>83</v>
      </c>
      <c r="AW841" s="12" t="s">
        <v>39</v>
      </c>
      <c r="AX841" s="12" t="s">
        <v>76</v>
      </c>
      <c r="AY841" s="264" t="s">
        <v>414</v>
      </c>
    </row>
    <row r="842" s="13" customFormat="1">
      <c r="B842" s="265"/>
      <c r="C842" s="266"/>
      <c r="D842" s="252" t="s">
        <v>428</v>
      </c>
      <c r="E842" s="267" t="s">
        <v>21</v>
      </c>
      <c r="F842" s="268" t="s">
        <v>697</v>
      </c>
      <c r="G842" s="266"/>
      <c r="H842" s="269">
        <v>17</v>
      </c>
      <c r="I842" s="270"/>
      <c r="J842" s="266"/>
      <c r="K842" s="266"/>
      <c r="L842" s="271"/>
      <c r="M842" s="272"/>
      <c r="N842" s="273"/>
      <c r="O842" s="273"/>
      <c r="P842" s="273"/>
      <c r="Q842" s="273"/>
      <c r="R842" s="273"/>
      <c r="S842" s="273"/>
      <c r="T842" s="274"/>
      <c r="AT842" s="275" t="s">
        <v>428</v>
      </c>
      <c r="AU842" s="275" t="s">
        <v>394</v>
      </c>
      <c r="AV842" s="13" t="s">
        <v>86</v>
      </c>
      <c r="AW842" s="13" t="s">
        <v>39</v>
      </c>
      <c r="AX842" s="13" t="s">
        <v>76</v>
      </c>
      <c r="AY842" s="275" t="s">
        <v>414</v>
      </c>
    </row>
    <row r="843" s="15" customFormat="1">
      <c r="B843" s="287"/>
      <c r="C843" s="288"/>
      <c r="D843" s="252" t="s">
        <v>428</v>
      </c>
      <c r="E843" s="289" t="s">
        <v>21</v>
      </c>
      <c r="F843" s="290" t="s">
        <v>235</v>
      </c>
      <c r="G843" s="288"/>
      <c r="H843" s="291">
        <v>17</v>
      </c>
      <c r="I843" s="292"/>
      <c r="J843" s="288"/>
      <c r="K843" s="288"/>
      <c r="L843" s="293"/>
      <c r="M843" s="294"/>
      <c r="N843" s="295"/>
      <c r="O843" s="295"/>
      <c r="P843" s="295"/>
      <c r="Q843" s="295"/>
      <c r="R843" s="295"/>
      <c r="S843" s="295"/>
      <c r="T843" s="296"/>
      <c r="AT843" s="297" t="s">
        <v>428</v>
      </c>
      <c r="AU843" s="297" t="s">
        <v>394</v>
      </c>
      <c r="AV843" s="15" t="s">
        <v>422</v>
      </c>
      <c r="AW843" s="15" t="s">
        <v>39</v>
      </c>
      <c r="AX843" s="15" t="s">
        <v>83</v>
      </c>
      <c r="AY843" s="297" t="s">
        <v>414</v>
      </c>
    </row>
    <row r="844" s="1" customFormat="1" ht="76.5" customHeight="1">
      <c r="B844" s="47"/>
      <c r="C844" s="298" t="s">
        <v>2030</v>
      </c>
      <c r="D844" s="298" t="s">
        <v>841</v>
      </c>
      <c r="E844" s="299" t="s">
        <v>10158</v>
      </c>
      <c r="F844" s="300" t="s">
        <v>10159</v>
      </c>
      <c r="G844" s="301" t="s">
        <v>4084</v>
      </c>
      <c r="H844" s="302">
        <v>1</v>
      </c>
      <c r="I844" s="303"/>
      <c r="J844" s="304">
        <f>ROUND(I844*H844,2)</f>
        <v>0</v>
      </c>
      <c r="K844" s="300" t="s">
        <v>21</v>
      </c>
      <c r="L844" s="305"/>
      <c r="M844" s="306" t="s">
        <v>21</v>
      </c>
      <c r="N844" s="307" t="s">
        <v>47</v>
      </c>
      <c r="O844" s="48"/>
      <c r="P844" s="249">
        <f>O844*H844</f>
        <v>0</v>
      </c>
      <c r="Q844" s="249">
        <v>0</v>
      </c>
      <c r="R844" s="249">
        <f>Q844*H844</f>
        <v>0</v>
      </c>
      <c r="S844" s="249">
        <v>0</v>
      </c>
      <c r="T844" s="250">
        <f>S844*H844</f>
        <v>0</v>
      </c>
      <c r="AR844" s="25" t="s">
        <v>818</v>
      </c>
      <c r="AT844" s="25" t="s">
        <v>841</v>
      </c>
      <c r="AU844" s="25" t="s">
        <v>394</v>
      </c>
      <c r="AY844" s="25" t="s">
        <v>414</v>
      </c>
      <c r="BE844" s="251">
        <f>IF(N844="základní",J844,0)</f>
        <v>0</v>
      </c>
      <c r="BF844" s="251">
        <f>IF(N844="snížená",J844,0)</f>
        <v>0</v>
      </c>
      <c r="BG844" s="251">
        <f>IF(N844="zákl. přenesená",J844,0)</f>
        <v>0</v>
      </c>
      <c r="BH844" s="251">
        <f>IF(N844="sníž. přenesená",J844,0)</f>
        <v>0</v>
      </c>
      <c r="BI844" s="251">
        <f>IF(N844="nulová",J844,0)</f>
        <v>0</v>
      </c>
      <c r="BJ844" s="25" t="s">
        <v>83</v>
      </c>
      <c r="BK844" s="251">
        <f>ROUND(I844*H844,2)</f>
        <v>0</v>
      </c>
      <c r="BL844" s="25" t="s">
        <v>690</v>
      </c>
      <c r="BM844" s="25" t="s">
        <v>10160</v>
      </c>
    </row>
    <row r="845" s="12" customFormat="1">
      <c r="B845" s="255"/>
      <c r="C845" s="256"/>
      <c r="D845" s="252" t="s">
        <v>428</v>
      </c>
      <c r="E845" s="257" t="s">
        <v>21</v>
      </c>
      <c r="F845" s="258" t="s">
        <v>9901</v>
      </c>
      <c r="G845" s="256"/>
      <c r="H845" s="257" t="s">
        <v>21</v>
      </c>
      <c r="I845" s="259"/>
      <c r="J845" s="256"/>
      <c r="K845" s="256"/>
      <c r="L845" s="260"/>
      <c r="M845" s="261"/>
      <c r="N845" s="262"/>
      <c r="O845" s="262"/>
      <c r="P845" s="262"/>
      <c r="Q845" s="262"/>
      <c r="R845" s="262"/>
      <c r="S845" s="262"/>
      <c r="T845" s="263"/>
      <c r="AT845" s="264" t="s">
        <v>428</v>
      </c>
      <c r="AU845" s="264" t="s">
        <v>394</v>
      </c>
      <c r="AV845" s="12" t="s">
        <v>83</v>
      </c>
      <c r="AW845" s="12" t="s">
        <v>39</v>
      </c>
      <c r="AX845" s="12" t="s">
        <v>76</v>
      </c>
      <c r="AY845" s="264" t="s">
        <v>414</v>
      </c>
    </row>
    <row r="846" s="13" customFormat="1">
      <c r="B846" s="265"/>
      <c r="C846" s="266"/>
      <c r="D846" s="252" t="s">
        <v>428</v>
      </c>
      <c r="E846" s="267" t="s">
        <v>21</v>
      </c>
      <c r="F846" s="268" t="s">
        <v>83</v>
      </c>
      <c r="G846" s="266"/>
      <c r="H846" s="269">
        <v>1</v>
      </c>
      <c r="I846" s="270"/>
      <c r="J846" s="266"/>
      <c r="K846" s="266"/>
      <c r="L846" s="271"/>
      <c r="M846" s="272"/>
      <c r="N846" s="273"/>
      <c r="O846" s="273"/>
      <c r="P846" s="273"/>
      <c r="Q846" s="273"/>
      <c r="R846" s="273"/>
      <c r="S846" s="273"/>
      <c r="T846" s="274"/>
      <c r="AT846" s="275" t="s">
        <v>428</v>
      </c>
      <c r="AU846" s="275" t="s">
        <v>394</v>
      </c>
      <c r="AV846" s="13" t="s">
        <v>86</v>
      </c>
      <c r="AW846" s="13" t="s">
        <v>39</v>
      </c>
      <c r="AX846" s="13" t="s">
        <v>83</v>
      </c>
      <c r="AY846" s="275" t="s">
        <v>414</v>
      </c>
    </row>
    <row r="847" s="1" customFormat="1" ht="16.5" customHeight="1">
      <c r="B847" s="47"/>
      <c r="C847" s="298" t="s">
        <v>2034</v>
      </c>
      <c r="D847" s="298" t="s">
        <v>841</v>
      </c>
      <c r="E847" s="299" t="s">
        <v>10161</v>
      </c>
      <c r="F847" s="300" t="s">
        <v>10162</v>
      </c>
      <c r="G847" s="301" t="s">
        <v>4084</v>
      </c>
      <c r="H847" s="302">
        <v>1</v>
      </c>
      <c r="I847" s="303"/>
      <c r="J847" s="304">
        <f>ROUND(I847*H847,2)</f>
        <v>0</v>
      </c>
      <c r="K847" s="300" t="s">
        <v>21</v>
      </c>
      <c r="L847" s="305"/>
      <c r="M847" s="306" t="s">
        <v>21</v>
      </c>
      <c r="N847" s="307" t="s">
        <v>47</v>
      </c>
      <c r="O847" s="48"/>
      <c r="P847" s="249">
        <f>O847*H847</f>
        <v>0</v>
      </c>
      <c r="Q847" s="249">
        <v>0</v>
      </c>
      <c r="R847" s="249">
        <f>Q847*H847</f>
        <v>0</v>
      </c>
      <c r="S847" s="249">
        <v>0</v>
      </c>
      <c r="T847" s="250">
        <f>S847*H847</f>
        <v>0</v>
      </c>
      <c r="AR847" s="25" t="s">
        <v>818</v>
      </c>
      <c r="AT847" s="25" t="s">
        <v>841</v>
      </c>
      <c r="AU847" s="25" t="s">
        <v>394</v>
      </c>
      <c r="AY847" s="25" t="s">
        <v>414</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690</v>
      </c>
      <c r="BM847" s="25" t="s">
        <v>10163</v>
      </c>
    </row>
    <row r="848" s="12" customFormat="1">
      <c r="B848" s="255"/>
      <c r="C848" s="256"/>
      <c r="D848" s="252" t="s">
        <v>428</v>
      </c>
      <c r="E848" s="257" t="s">
        <v>21</v>
      </c>
      <c r="F848" s="258" t="s">
        <v>9901</v>
      </c>
      <c r="G848" s="256"/>
      <c r="H848" s="257" t="s">
        <v>21</v>
      </c>
      <c r="I848" s="259"/>
      <c r="J848" s="256"/>
      <c r="K848" s="256"/>
      <c r="L848" s="260"/>
      <c r="M848" s="261"/>
      <c r="N848" s="262"/>
      <c r="O848" s="262"/>
      <c r="P848" s="262"/>
      <c r="Q848" s="262"/>
      <c r="R848" s="262"/>
      <c r="S848" s="262"/>
      <c r="T848" s="263"/>
      <c r="AT848" s="264" t="s">
        <v>428</v>
      </c>
      <c r="AU848" s="264" t="s">
        <v>394</v>
      </c>
      <c r="AV848" s="12" t="s">
        <v>83</v>
      </c>
      <c r="AW848" s="12" t="s">
        <v>39</v>
      </c>
      <c r="AX848" s="12" t="s">
        <v>76</v>
      </c>
      <c r="AY848" s="264" t="s">
        <v>414</v>
      </c>
    </row>
    <row r="849" s="13" customFormat="1">
      <c r="B849" s="265"/>
      <c r="C849" s="266"/>
      <c r="D849" s="252" t="s">
        <v>428</v>
      </c>
      <c r="E849" s="267" t="s">
        <v>21</v>
      </c>
      <c r="F849" s="268" t="s">
        <v>83</v>
      </c>
      <c r="G849" s="266"/>
      <c r="H849" s="269">
        <v>1</v>
      </c>
      <c r="I849" s="270"/>
      <c r="J849" s="266"/>
      <c r="K849" s="266"/>
      <c r="L849" s="271"/>
      <c r="M849" s="272"/>
      <c r="N849" s="273"/>
      <c r="O849" s="273"/>
      <c r="P849" s="273"/>
      <c r="Q849" s="273"/>
      <c r="R849" s="273"/>
      <c r="S849" s="273"/>
      <c r="T849" s="274"/>
      <c r="AT849" s="275" t="s">
        <v>428</v>
      </c>
      <c r="AU849" s="275" t="s">
        <v>394</v>
      </c>
      <c r="AV849" s="13" t="s">
        <v>86</v>
      </c>
      <c r="AW849" s="13" t="s">
        <v>39</v>
      </c>
      <c r="AX849" s="13" t="s">
        <v>76</v>
      </c>
      <c r="AY849" s="275" t="s">
        <v>414</v>
      </c>
    </row>
    <row r="850" s="15" customFormat="1">
      <c r="B850" s="287"/>
      <c r="C850" s="288"/>
      <c r="D850" s="252" t="s">
        <v>428</v>
      </c>
      <c r="E850" s="289" t="s">
        <v>21</v>
      </c>
      <c r="F850" s="290" t="s">
        <v>235</v>
      </c>
      <c r="G850" s="288"/>
      <c r="H850" s="291">
        <v>1</v>
      </c>
      <c r="I850" s="292"/>
      <c r="J850" s="288"/>
      <c r="K850" s="288"/>
      <c r="L850" s="293"/>
      <c r="M850" s="294"/>
      <c r="N850" s="295"/>
      <c r="O850" s="295"/>
      <c r="P850" s="295"/>
      <c r="Q850" s="295"/>
      <c r="R850" s="295"/>
      <c r="S850" s="295"/>
      <c r="T850" s="296"/>
      <c r="AT850" s="297" t="s">
        <v>428</v>
      </c>
      <c r="AU850" s="297" t="s">
        <v>394</v>
      </c>
      <c r="AV850" s="15" t="s">
        <v>422</v>
      </c>
      <c r="AW850" s="15" t="s">
        <v>39</v>
      </c>
      <c r="AX850" s="15" t="s">
        <v>83</v>
      </c>
      <c r="AY850" s="297" t="s">
        <v>414</v>
      </c>
    </row>
    <row r="851" s="1" customFormat="1" ht="16.5" customHeight="1">
      <c r="B851" s="47"/>
      <c r="C851" s="298" t="s">
        <v>2038</v>
      </c>
      <c r="D851" s="298" t="s">
        <v>841</v>
      </c>
      <c r="E851" s="299" t="s">
        <v>10164</v>
      </c>
      <c r="F851" s="300" t="s">
        <v>10165</v>
      </c>
      <c r="G851" s="301" t="s">
        <v>4084</v>
      </c>
      <c r="H851" s="302">
        <v>1</v>
      </c>
      <c r="I851" s="303"/>
      <c r="J851" s="304">
        <f>ROUND(I851*H851,2)</f>
        <v>0</v>
      </c>
      <c r="K851" s="300" t="s">
        <v>21</v>
      </c>
      <c r="L851" s="305"/>
      <c r="M851" s="306" t="s">
        <v>21</v>
      </c>
      <c r="N851" s="307" t="s">
        <v>47</v>
      </c>
      <c r="O851" s="48"/>
      <c r="P851" s="249">
        <f>O851*H851</f>
        <v>0</v>
      </c>
      <c r="Q851" s="249">
        <v>0</v>
      </c>
      <c r="R851" s="249">
        <f>Q851*H851</f>
        <v>0</v>
      </c>
      <c r="S851" s="249">
        <v>0</v>
      </c>
      <c r="T851" s="250">
        <f>S851*H851</f>
        <v>0</v>
      </c>
      <c r="AR851" s="25" t="s">
        <v>818</v>
      </c>
      <c r="AT851" s="25" t="s">
        <v>841</v>
      </c>
      <c r="AU851" s="25" t="s">
        <v>394</v>
      </c>
      <c r="AY851" s="25" t="s">
        <v>414</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690</v>
      </c>
      <c r="BM851" s="25" t="s">
        <v>10166</v>
      </c>
    </row>
    <row r="852" s="12" customFormat="1">
      <c r="B852" s="255"/>
      <c r="C852" s="256"/>
      <c r="D852" s="252" t="s">
        <v>428</v>
      </c>
      <c r="E852" s="257" t="s">
        <v>21</v>
      </c>
      <c r="F852" s="258" t="s">
        <v>9901</v>
      </c>
      <c r="G852" s="256"/>
      <c r="H852" s="257" t="s">
        <v>21</v>
      </c>
      <c r="I852" s="259"/>
      <c r="J852" s="256"/>
      <c r="K852" s="256"/>
      <c r="L852" s="260"/>
      <c r="M852" s="261"/>
      <c r="N852" s="262"/>
      <c r="O852" s="262"/>
      <c r="P852" s="262"/>
      <c r="Q852" s="262"/>
      <c r="R852" s="262"/>
      <c r="S852" s="262"/>
      <c r="T852" s="263"/>
      <c r="AT852" s="264" t="s">
        <v>428</v>
      </c>
      <c r="AU852" s="264" t="s">
        <v>394</v>
      </c>
      <c r="AV852" s="12" t="s">
        <v>83</v>
      </c>
      <c r="AW852" s="12" t="s">
        <v>39</v>
      </c>
      <c r="AX852" s="12" t="s">
        <v>76</v>
      </c>
      <c r="AY852" s="264" t="s">
        <v>414</v>
      </c>
    </row>
    <row r="853" s="13" customFormat="1">
      <c r="B853" s="265"/>
      <c r="C853" s="266"/>
      <c r="D853" s="252" t="s">
        <v>428</v>
      </c>
      <c r="E853" s="267" t="s">
        <v>21</v>
      </c>
      <c r="F853" s="268" t="s">
        <v>83</v>
      </c>
      <c r="G853" s="266"/>
      <c r="H853" s="269">
        <v>1</v>
      </c>
      <c r="I853" s="270"/>
      <c r="J853" s="266"/>
      <c r="K853" s="266"/>
      <c r="L853" s="271"/>
      <c r="M853" s="272"/>
      <c r="N853" s="273"/>
      <c r="O853" s="273"/>
      <c r="P853" s="273"/>
      <c r="Q853" s="273"/>
      <c r="R853" s="273"/>
      <c r="S853" s="273"/>
      <c r="T853" s="274"/>
      <c r="AT853" s="275" t="s">
        <v>428</v>
      </c>
      <c r="AU853" s="275" t="s">
        <v>394</v>
      </c>
      <c r="AV853" s="13" t="s">
        <v>86</v>
      </c>
      <c r="AW853" s="13" t="s">
        <v>39</v>
      </c>
      <c r="AX853" s="13" t="s">
        <v>83</v>
      </c>
      <c r="AY853" s="275" t="s">
        <v>414</v>
      </c>
    </row>
    <row r="854" s="1" customFormat="1" ht="16.5" customHeight="1">
      <c r="B854" s="47"/>
      <c r="C854" s="298" t="s">
        <v>2044</v>
      </c>
      <c r="D854" s="298" t="s">
        <v>841</v>
      </c>
      <c r="E854" s="299" t="s">
        <v>10167</v>
      </c>
      <c r="F854" s="300" t="s">
        <v>10168</v>
      </c>
      <c r="G854" s="301" t="s">
        <v>4084</v>
      </c>
      <c r="H854" s="302">
        <v>1</v>
      </c>
      <c r="I854" s="303"/>
      <c r="J854" s="304">
        <f>ROUND(I854*H854,2)</f>
        <v>0</v>
      </c>
      <c r="K854" s="300" t="s">
        <v>21</v>
      </c>
      <c r="L854" s="305"/>
      <c r="M854" s="306" t="s">
        <v>21</v>
      </c>
      <c r="N854" s="307" t="s">
        <v>47</v>
      </c>
      <c r="O854" s="48"/>
      <c r="P854" s="249">
        <f>O854*H854</f>
        <v>0</v>
      </c>
      <c r="Q854" s="249">
        <v>0</v>
      </c>
      <c r="R854" s="249">
        <f>Q854*H854</f>
        <v>0</v>
      </c>
      <c r="S854" s="249">
        <v>0</v>
      </c>
      <c r="T854" s="250">
        <f>S854*H854</f>
        <v>0</v>
      </c>
      <c r="AR854" s="25" t="s">
        <v>818</v>
      </c>
      <c r="AT854" s="25" t="s">
        <v>841</v>
      </c>
      <c r="AU854" s="25" t="s">
        <v>394</v>
      </c>
      <c r="AY854" s="25" t="s">
        <v>414</v>
      </c>
      <c r="BE854" s="251">
        <f>IF(N854="základní",J854,0)</f>
        <v>0</v>
      </c>
      <c r="BF854" s="251">
        <f>IF(N854="snížená",J854,0)</f>
        <v>0</v>
      </c>
      <c r="BG854" s="251">
        <f>IF(N854="zákl. přenesená",J854,0)</f>
        <v>0</v>
      </c>
      <c r="BH854" s="251">
        <f>IF(N854="sníž. přenesená",J854,0)</f>
        <v>0</v>
      </c>
      <c r="BI854" s="251">
        <f>IF(N854="nulová",J854,0)</f>
        <v>0</v>
      </c>
      <c r="BJ854" s="25" t="s">
        <v>83</v>
      </c>
      <c r="BK854" s="251">
        <f>ROUND(I854*H854,2)</f>
        <v>0</v>
      </c>
      <c r="BL854" s="25" t="s">
        <v>690</v>
      </c>
      <c r="BM854" s="25" t="s">
        <v>10169</v>
      </c>
    </row>
    <row r="855" s="12" customFormat="1">
      <c r="B855" s="255"/>
      <c r="C855" s="256"/>
      <c r="D855" s="252" t="s">
        <v>428</v>
      </c>
      <c r="E855" s="257" t="s">
        <v>21</v>
      </c>
      <c r="F855" s="258" t="s">
        <v>9901</v>
      </c>
      <c r="G855" s="256"/>
      <c r="H855" s="257" t="s">
        <v>21</v>
      </c>
      <c r="I855" s="259"/>
      <c r="J855" s="256"/>
      <c r="K855" s="256"/>
      <c r="L855" s="260"/>
      <c r="M855" s="261"/>
      <c r="N855" s="262"/>
      <c r="O855" s="262"/>
      <c r="P855" s="262"/>
      <c r="Q855" s="262"/>
      <c r="R855" s="262"/>
      <c r="S855" s="262"/>
      <c r="T855" s="263"/>
      <c r="AT855" s="264" t="s">
        <v>428</v>
      </c>
      <c r="AU855" s="264" t="s">
        <v>394</v>
      </c>
      <c r="AV855" s="12" t="s">
        <v>83</v>
      </c>
      <c r="AW855" s="12" t="s">
        <v>39</v>
      </c>
      <c r="AX855" s="12" t="s">
        <v>76</v>
      </c>
      <c r="AY855" s="264" t="s">
        <v>414</v>
      </c>
    </row>
    <row r="856" s="13" customFormat="1">
      <c r="B856" s="265"/>
      <c r="C856" s="266"/>
      <c r="D856" s="252" t="s">
        <v>428</v>
      </c>
      <c r="E856" s="267" t="s">
        <v>21</v>
      </c>
      <c r="F856" s="268" t="s">
        <v>83</v>
      </c>
      <c r="G856" s="266"/>
      <c r="H856" s="269">
        <v>1</v>
      </c>
      <c r="I856" s="270"/>
      <c r="J856" s="266"/>
      <c r="K856" s="266"/>
      <c r="L856" s="271"/>
      <c r="M856" s="272"/>
      <c r="N856" s="273"/>
      <c r="O856" s="273"/>
      <c r="P856" s="273"/>
      <c r="Q856" s="273"/>
      <c r="R856" s="273"/>
      <c r="S856" s="273"/>
      <c r="T856" s="274"/>
      <c r="AT856" s="275" t="s">
        <v>428</v>
      </c>
      <c r="AU856" s="275" t="s">
        <v>394</v>
      </c>
      <c r="AV856" s="13" t="s">
        <v>86</v>
      </c>
      <c r="AW856" s="13" t="s">
        <v>39</v>
      </c>
      <c r="AX856" s="13" t="s">
        <v>76</v>
      </c>
      <c r="AY856" s="275" t="s">
        <v>414</v>
      </c>
    </row>
    <row r="857" s="15" customFormat="1">
      <c r="B857" s="287"/>
      <c r="C857" s="288"/>
      <c r="D857" s="252" t="s">
        <v>428</v>
      </c>
      <c r="E857" s="289" t="s">
        <v>21</v>
      </c>
      <c r="F857" s="290" t="s">
        <v>235</v>
      </c>
      <c r="G857" s="288"/>
      <c r="H857" s="291">
        <v>1</v>
      </c>
      <c r="I857" s="292"/>
      <c r="J857" s="288"/>
      <c r="K857" s="288"/>
      <c r="L857" s="293"/>
      <c r="M857" s="294"/>
      <c r="N857" s="295"/>
      <c r="O857" s="295"/>
      <c r="P857" s="295"/>
      <c r="Q857" s="295"/>
      <c r="R857" s="295"/>
      <c r="S857" s="295"/>
      <c r="T857" s="296"/>
      <c r="AT857" s="297" t="s">
        <v>428</v>
      </c>
      <c r="AU857" s="297" t="s">
        <v>394</v>
      </c>
      <c r="AV857" s="15" t="s">
        <v>422</v>
      </c>
      <c r="AW857" s="15" t="s">
        <v>39</v>
      </c>
      <c r="AX857" s="15" t="s">
        <v>83</v>
      </c>
      <c r="AY857" s="297" t="s">
        <v>414</v>
      </c>
    </row>
    <row r="858" s="1" customFormat="1" ht="16.5" customHeight="1">
      <c r="B858" s="47"/>
      <c r="C858" s="298" t="s">
        <v>2070</v>
      </c>
      <c r="D858" s="298" t="s">
        <v>841</v>
      </c>
      <c r="E858" s="299" t="s">
        <v>10170</v>
      </c>
      <c r="F858" s="300" t="s">
        <v>10171</v>
      </c>
      <c r="G858" s="301" t="s">
        <v>4084</v>
      </c>
      <c r="H858" s="302">
        <v>1</v>
      </c>
      <c r="I858" s="303"/>
      <c r="J858" s="304">
        <f>ROUND(I858*H858,2)</f>
        <v>0</v>
      </c>
      <c r="K858" s="300" t="s">
        <v>21</v>
      </c>
      <c r="L858" s="305"/>
      <c r="M858" s="306" t="s">
        <v>21</v>
      </c>
      <c r="N858" s="307" t="s">
        <v>47</v>
      </c>
      <c r="O858" s="48"/>
      <c r="P858" s="249">
        <f>O858*H858</f>
        <v>0</v>
      </c>
      <c r="Q858" s="249">
        <v>0</v>
      </c>
      <c r="R858" s="249">
        <f>Q858*H858</f>
        <v>0</v>
      </c>
      <c r="S858" s="249">
        <v>0</v>
      </c>
      <c r="T858" s="250">
        <f>S858*H858</f>
        <v>0</v>
      </c>
      <c r="AR858" s="25" t="s">
        <v>818</v>
      </c>
      <c r="AT858" s="25" t="s">
        <v>841</v>
      </c>
      <c r="AU858" s="25" t="s">
        <v>394</v>
      </c>
      <c r="AY858" s="25" t="s">
        <v>414</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690</v>
      </c>
      <c r="BM858" s="25" t="s">
        <v>10172</v>
      </c>
    </row>
    <row r="859" s="12" customFormat="1">
      <c r="B859" s="255"/>
      <c r="C859" s="256"/>
      <c r="D859" s="252" t="s">
        <v>428</v>
      </c>
      <c r="E859" s="257" t="s">
        <v>21</v>
      </c>
      <c r="F859" s="258" t="s">
        <v>9901</v>
      </c>
      <c r="G859" s="256"/>
      <c r="H859" s="257" t="s">
        <v>21</v>
      </c>
      <c r="I859" s="259"/>
      <c r="J859" s="256"/>
      <c r="K859" s="256"/>
      <c r="L859" s="260"/>
      <c r="M859" s="261"/>
      <c r="N859" s="262"/>
      <c r="O859" s="262"/>
      <c r="P859" s="262"/>
      <c r="Q859" s="262"/>
      <c r="R859" s="262"/>
      <c r="S859" s="262"/>
      <c r="T859" s="263"/>
      <c r="AT859" s="264" t="s">
        <v>428</v>
      </c>
      <c r="AU859" s="264" t="s">
        <v>394</v>
      </c>
      <c r="AV859" s="12" t="s">
        <v>83</v>
      </c>
      <c r="AW859" s="12" t="s">
        <v>39</v>
      </c>
      <c r="AX859" s="12" t="s">
        <v>76</v>
      </c>
      <c r="AY859" s="264" t="s">
        <v>414</v>
      </c>
    </row>
    <row r="860" s="13" customFormat="1">
      <c r="B860" s="265"/>
      <c r="C860" s="266"/>
      <c r="D860" s="252" t="s">
        <v>428</v>
      </c>
      <c r="E860" s="267" t="s">
        <v>21</v>
      </c>
      <c r="F860" s="268" t="s">
        <v>83</v>
      </c>
      <c r="G860" s="266"/>
      <c r="H860" s="269">
        <v>1</v>
      </c>
      <c r="I860" s="270"/>
      <c r="J860" s="266"/>
      <c r="K860" s="266"/>
      <c r="L860" s="271"/>
      <c r="M860" s="272"/>
      <c r="N860" s="273"/>
      <c r="O860" s="273"/>
      <c r="P860" s="273"/>
      <c r="Q860" s="273"/>
      <c r="R860" s="273"/>
      <c r="S860" s="273"/>
      <c r="T860" s="274"/>
      <c r="AT860" s="275" t="s">
        <v>428</v>
      </c>
      <c r="AU860" s="275" t="s">
        <v>394</v>
      </c>
      <c r="AV860" s="13" t="s">
        <v>86</v>
      </c>
      <c r="AW860" s="13" t="s">
        <v>39</v>
      </c>
      <c r="AX860" s="13" t="s">
        <v>83</v>
      </c>
      <c r="AY860" s="275" t="s">
        <v>414</v>
      </c>
    </row>
    <row r="861" s="1" customFormat="1" ht="51" customHeight="1">
      <c r="B861" s="47"/>
      <c r="C861" s="298" t="s">
        <v>2085</v>
      </c>
      <c r="D861" s="298" t="s">
        <v>841</v>
      </c>
      <c r="E861" s="299" t="s">
        <v>10173</v>
      </c>
      <c r="F861" s="300" t="s">
        <v>10174</v>
      </c>
      <c r="G861" s="301" t="s">
        <v>4084</v>
      </c>
      <c r="H861" s="302">
        <v>2</v>
      </c>
      <c r="I861" s="303"/>
      <c r="J861" s="304">
        <f>ROUND(I861*H861,2)</f>
        <v>0</v>
      </c>
      <c r="K861" s="300" t="s">
        <v>21</v>
      </c>
      <c r="L861" s="305"/>
      <c r="M861" s="306" t="s">
        <v>21</v>
      </c>
      <c r="N861" s="307" t="s">
        <v>47</v>
      </c>
      <c r="O861" s="48"/>
      <c r="P861" s="249">
        <f>O861*H861</f>
        <v>0</v>
      </c>
      <c r="Q861" s="249">
        <v>0</v>
      </c>
      <c r="R861" s="249">
        <f>Q861*H861</f>
        <v>0</v>
      </c>
      <c r="S861" s="249">
        <v>0</v>
      </c>
      <c r="T861" s="250">
        <f>S861*H861</f>
        <v>0</v>
      </c>
      <c r="AR861" s="25" t="s">
        <v>818</v>
      </c>
      <c r="AT861" s="25" t="s">
        <v>841</v>
      </c>
      <c r="AU861" s="25" t="s">
        <v>394</v>
      </c>
      <c r="AY861" s="25" t="s">
        <v>414</v>
      </c>
      <c r="BE861" s="251">
        <f>IF(N861="základní",J861,0)</f>
        <v>0</v>
      </c>
      <c r="BF861" s="251">
        <f>IF(N861="snížená",J861,0)</f>
        <v>0</v>
      </c>
      <c r="BG861" s="251">
        <f>IF(N861="zákl. přenesená",J861,0)</f>
        <v>0</v>
      </c>
      <c r="BH861" s="251">
        <f>IF(N861="sníž. přenesená",J861,0)</f>
        <v>0</v>
      </c>
      <c r="BI861" s="251">
        <f>IF(N861="nulová",J861,0)</f>
        <v>0</v>
      </c>
      <c r="BJ861" s="25" t="s">
        <v>83</v>
      </c>
      <c r="BK861" s="251">
        <f>ROUND(I861*H861,2)</f>
        <v>0</v>
      </c>
      <c r="BL861" s="25" t="s">
        <v>690</v>
      </c>
      <c r="BM861" s="25" t="s">
        <v>10175</v>
      </c>
    </row>
    <row r="862" s="12" customFormat="1">
      <c r="B862" s="255"/>
      <c r="C862" s="256"/>
      <c r="D862" s="252" t="s">
        <v>428</v>
      </c>
      <c r="E862" s="257" t="s">
        <v>21</v>
      </c>
      <c r="F862" s="258" t="s">
        <v>9901</v>
      </c>
      <c r="G862" s="256"/>
      <c r="H862" s="257" t="s">
        <v>21</v>
      </c>
      <c r="I862" s="259"/>
      <c r="J862" s="256"/>
      <c r="K862" s="256"/>
      <c r="L862" s="260"/>
      <c r="M862" s="261"/>
      <c r="N862" s="262"/>
      <c r="O862" s="262"/>
      <c r="P862" s="262"/>
      <c r="Q862" s="262"/>
      <c r="R862" s="262"/>
      <c r="S862" s="262"/>
      <c r="T862" s="263"/>
      <c r="AT862" s="264" t="s">
        <v>428</v>
      </c>
      <c r="AU862" s="264" t="s">
        <v>394</v>
      </c>
      <c r="AV862" s="12" t="s">
        <v>83</v>
      </c>
      <c r="AW862" s="12" t="s">
        <v>39</v>
      </c>
      <c r="AX862" s="12" t="s">
        <v>76</v>
      </c>
      <c r="AY862" s="264" t="s">
        <v>414</v>
      </c>
    </row>
    <row r="863" s="13" customFormat="1">
      <c r="B863" s="265"/>
      <c r="C863" s="266"/>
      <c r="D863" s="252" t="s">
        <v>428</v>
      </c>
      <c r="E863" s="267" t="s">
        <v>21</v>
      </c>
      <c r="F863" s="268" t="s">
        <v>86</v>
      </c>
      <c r="G863" s="266"/>
      <c r="H863" s="269">
        <v>2</v>
      </c>
      <c r="I863" s="270"/>
      <c r="J863" s="266"/>
      <c r="K863" s="266"/>
      <c r="L863" s="271"/>
      <c r="M863" s="272"/>
      <c r="N863" s="273"/>
      <c r="O863" s="273"/>
      <c r="P863" s="273"/>
      <c r="Q863" s="273"/>
      <c r="R863" s="273"/>
      <c r="S863" s="273"/>
      <c r="T863" s="274"/>
      <c r="AT863" s="275" t="s">
        <v>428</v>
      </c>
      <c r="AU863" s="275" t="s">
        <v>394</v>
      </c>
      <c r="AV863" s="13" t="s">
        <v>86</v>
      </c>
      <c r="AW863" s="13" t="s">
        <v>39</v>
      </c>
      <c r="AX863" s="13" t="s">
        <v>76</v>
      </c>
      <c r="AY863" s="275" t="s">
        <v>414</v>
      </c>
    </row>
    <row r="864" s="15" customFormat="1">
      <c r="B864" s="287"/>
      <c r="C864" s="288"/>
      <c r="D864" s="252" t="s">
        <v>428</v>
      </c>
      <c r="E864" s="289" t="s">
        <v>21</v>
      </c>
      <c r="F864" s="290" t="s">
        <v>235</v>
      </c>
      <c r="G864" s="288"/>
      <c r="H864" s="291">
        <v>2</v>
      </c>
      <c r="I864" s="292"/>
      <c r="J864" s="288"/>
      <c r="K864" s="288"/>
      <c r="L864" s="293"/>
      <c r="M864" s="294"/>
      <c r="N864" s="295"/>
      <c r="O864" s="295"/>
      <c r="P864" s="295"/>
      <c r="Q864" s="295"/>
      <c r="R864" s="295"/>
      <c r="S864" s="295"/>
      <c r="T864" s="296"/>
      <c r="AT864" s="297" t="s">
        <v>428</v>
      </c>
      <c r="AU864" s="297" t="s">
        <v>394</v>
      </c>
      <c r="AV864" s="15" t="s">
        <v>422</v>
      </c>
      <c r="AW864" s="15" t="s">
        <v>39</v>
      </c>
      <c r="AX864" s="15" t="s">
        <v>83</v>
      </c>
      <c r="AY864" s="297" t="s">
        <v>414</v>
      </c>
    </row>
    <row r="865" s="1" customFormat="1" ht="25.5" customHeight="1">
      <c r="B865" s="47"/>
      <c r="C865" s="298" t="s">
        <v>2105</v>
      </c>
      <c r="D865" s="298" t="s">
        <v>841</v>
      </c>
      <c r="E865" s="299" t="s">
        <v>10176</v>
      </c>
      <c r="F865" s="300" t="s">
        <v>10177</v>
      </c>
      <c r="G865" s="301" t="s">
        <v>4084</v>
      </c>
      <c r="H865" s="302">
        <v>3</v>
      </c>
      <c r="I865" s="303"/>
      <c r="J865" s="304">
        <f>ROUND(I865*H865,2)</f>
        <v>0</v>
      </c>
      <c r="K865" s="300" t="s">
        <v>21</v>
      </c>
      <c r="L865" s="305"/>
      <c r="M865" s="306" t="s">
        <v>21</v>
      </c>
      <c r="N865" s="307" t="s">
        <v>47</v>
      </c>
      <c r="O865" s="48"/>
      <c r="P865" s="249">
        <f>O865*H865</f>
        <v>0</v>
      </c>
      <c r="Q865" s="249">
        <v>0</v>
      </c>
      <c r="R865" s="249">
        <f>Q865*H865</f>
        <v>0</v>
      </c>
      <c r="S865" s="249">
        <v>0</v>
      </c>
      <c r="T865" s="250">
        <f>S865*H865</f>
        <v>0</v>
      </c>
      <c r="AR865" s="25" t="s">
        <v>818</v>
      </c>
      <c r="AT865" s="25" t="s">
        <v>841</v>
      </c>
      <c r="AU865" s="25" t="s">
        <v>394</v>
      </c>
      <c r="AY865" s="25" t="s">
        <v>414</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690</v>
      </c>
      <c r="BM865" s="25" t="s">
        <v>10178</v>
      </c>
    </row>
    <row r="866" s="12" customFormat="1">
      <c r="B866" s="255"/>
      <c r="C866" s="256"/>
      <c r="D866" s="252" t="s">
        <v>428</v>
      </c>
      <c r="E866" s="257" t="s">
        <v>21</v>
      </c>
      <c r="F866" s="258" t="s">
        <v>9901</v>
      </c>
      <c r="G866" s="256"/>
      <c r="H866" s="257" t="s">
        <v>21</v>
      </c>
      <c r="I866" s="259"/>
      <c r="J866" s="256"/>
      <c r="K866" s="256"/>
      <c r="L866" s="260"/>
      <c r="M866" s="261"/>
      <c r="N866" s="262"/>
      <c r="O866" s="262"/>
      <c r="P866" s="262"/>
      <c r="Q866" s="262"/>
      <c r="R866" s="262"/>
      <c r="S866" s="262"/>
      <c r="T866" s="263"/>
      <c r="AT866" s="264" t="s">
        <v>428</v>
      </c>
      <c r="AU866" s="264" t="s">
        <v>394</v>
      </c>
      <c r="AV866" s="12" t="s">
        <v>83</v>
      </c>
      <c r="AW866" s="12" t="s">
        <v>39</v>
      </c>
      <c r="AX866" s="12" t="s">
        <v>76</v>
      </c>
      <c r="AY866" s="264" t="s">
        <v>414</v>
      </c>
    </row>
    <row r="867" s="13" customFormat="1">
      <c r="B867" s="265"/>
      <c r="C867" s="266"/>
      <c r="D867" s="252" t="s">
        <v>428</v>
      </c>
      <c r="E867" s="267" t="s">
        <v>21</v>
      </c>
      <c r="F867" s="268" t="s">
        <v>394</v>
      </c>
      <c r="G867" s="266"/>
      <c r="H867" s="269">
        <v>3</v>
      </c>
      <c r="I867" s="270"/>
      <c r="J867" s="266"/>
      <c r="K867" s="266"/>
      <c r="L867" s="271"/>
      <c r="M867" s="272"/>
      <c r="N867" s="273"/>
      <c r="O867" s="273"/>
      <c r="P867" s="273"/>
      <c r="Q867" s="273"/>
      <c r="R867" s="273"/>
      <c r="S867" s="273"/>
      <c r="T867" s="274"/>
      <c r="AT867" s="275" t="s">
        <v>428</v>
      </c>
      <c r="AU867" s="275" t="s">
        <v>394</v>
      </c>
      <c r="AV867" s="13" t="s">
        <v>86</v>
      </c>
      <c r="AW867" s="13" t="s">
        <v>39</v>
      </c>
      <c r="AX867" s="13" t="s">
        <v>83</v>
      </c>
      <c r="AY867" s="275" t="s">
        <v>414</v>
      </c>
    </row>
    <row r="868" s="1" customFormat="1" ht="16.5" customHeight="1">
      <c r="B868" s="47"/>
      <c r="C868" s="298" t="s">
        <v>2117</v>
      </c>
      <c r="D868" s="298" t="s">
        <v>841</v>
      </c>
      <c r="E868" s="299" t="s">
        <v>10179</v>
      </c>
      <c r="F868" s="300" t="s">
        <v>10180</v>
      </c>
      <c r="G868" s="301" t="s">
        <v>4084</v>
      </c>
      <c r="H868" s="302">
        <v>29</v>
      </c>
      <c r="I868" s="303"/>
      <c r="J868" s="304">
        <f>ROUND(I868*H868,2)</f>
        <v>0</v>
      </c>
      <c r="K868" s="300" t="s">
        <v>21</v>
      </c>
      <c r="L868" s="305"/>
      <c r="M868" s="306" t="s">
        <v>21</v>
      </c>
      <c r="N868" s="307" t="s">
        <v>47</v>
      </c>
      <c r="O868" s="48"/>
      <c r="P868" s="249">
        <f>O868*H868</f>
        <v>0</v>
      </c>
      <c r="Q868" s="249">
        <v>0</v>
      </c>
      <c r="R868" s="249">
        <f>Q868*H868</f>
        <v>0</v>
      </c>
      <c r="S868" s="249">
        <v>0</v>
      </c>
      <c r="T868" s="250">
        <f>S868*H868</f>
        <v>0</v>
      </c>
      <c r="AR868" s="25" t="s">
        <v>818</v>
      </c>
      <c r="AT868" s="25" t="s">
        <v>841</v>
      </c>
      <c r="AU868" s="25" t="s">
        <v>394</v>
      </c>
      <c r="AY868" s="25" t="s">
        <v>414</v>
      </c>
      <c r="BE868" s="251">
        <f>IF(N868="základní",J868,0)</f>
        <v>0</v>
      </c>
      <c r="BF868" s="251">
        <f>IF(N868="snížená",J868,0)</f>
        <v>0</v>
      </c>
      <c r="BG868" s="251">
        <f>IF(N868="zákl. přenesená",J868,0)</f>
        <v>0</v>
      </c>
      <c r="BH868" s="251">
        <f>IF(N868="sníž. přenesená",J868,0)</f>
        <v>0</v>
      </c>
      <c r="BI868" s="251">
        <f>IF(N868="nulová",J868,0)</f>
        <v>0</v>
      </c>
      <c r="BJ868" s="25" t="s">
        <v>83</v>
      </c>
      <c r="BK868" s="251">
        <f>ROUND(I868*H868,2)</f>
        <v>0</v>
      </c>
      <c r="BL868" s="25" t="s">
        <v>690</v>
      </c>
      <c r="BM868" s="25" t="s">
        <v>10181</v>
      </c>
    </row>
    <row r="869" s="12" customFormat="1">
      <c r="B869" s="255"/>
      <c r="C869" s="256"/>
      <c r="D869" s="252" t="s">
        <v>428</v>
      </c>
      <c r="E869" s="257" t="s">
        <v>21</v>
      </c>
      <c r="F869" s="258" t="s">
        <v>9901</v>
      </c>
      <c r="G869" s="256"/>
      <c r="H869" s="257" t="s">
        <v>21</v>
      </c>
      <c r="I869" s="259"/>
      <c r="J869" s="256"/>
      <c r="K869" s="256"/>
      <c r="L869" s="260"/>
      <c r="M869" s="261"/>
      <c r="N869" s="262"/>
      <c r="O869" s="262"/>
      <c r="P869" s="262"/>
      <c r="Q869" s="262"/>
      <c r="R869" s="262"/>
      <c r="S869" s="262"/>
      <c r="T869" s="263"/>
      <c r="AT869" s="264" t="s">
        <v>428</v>
      </c>
      <c r="AU869" s="264" t="s">
        <v>394</v>
      </c>
      <c r="AV869" s="12" t="s">
        <v>83</v>
      </c>
      <c r="AW869" s="12" t="s">
        <v>39</v>
      </c>
      <c r="AX869" s="12" t="s">
        <v>76</v>
      </c>
      <c r="AY869" s="264" t="s">
        <v>414</v>
      </c>
    </row>
    <row r="870" s="13" customFormat="1">
      <c r="B870" s="265"/>
      <c r="C870" s="266"/>
      <c r="D870" s="252" t="s">
        <v>428</v>
      </c>
      <c r="E870" s="267" t="s">
        <v>21</v>
      </c>
      <c r="F870" s="268" t="s">
        <v>803</v>
      </c>
      <c r="G870" s="266"/>
      <c r="H870" s="269">
        <v>29</v>
      </c>
      <c r="I870" s="270"/>
      <c r="J870" s="266"/>
      <c r="K870" s="266"/>
      <c r="L870" s="271"/>
      <c r="M870" s="272"/>
      <c r="N870" s="273"/>
      <c r="O870" s="273"/>
      <c r="P870" s="273"/>
      <c r="Q870" s="273"/>
      <c r="R870" s="273"/>
      <c r="S870" s="273"/>
      <c r="T870" s="274"/>
      <c r="AT870" s="275" t="s">
        <v>428</v>
      </c>
      <c r="AU870" s="275" t="s">
        <v>394</v>
      </c>
      <c r="AV870" s="13" t="s">
        <v>86</v>
      </c>
      <c r="AW870" s="13" t="s">
        <v>39</v>
      </c>
      <c r="AX870" s="13" t="s">
        <v>76</v>
      </c>
      <c r="AY870" s="275" t="s">
        <v>414</v>
      </c>
    </row>
    <row r="871" s="15" customFormat="1">
      <c r="B871" s="287"/>
      <c r="C871" s="288"/>
      <c r="D871" s="252" t="s">
        <v>428</v>
      </c>
      <c r="E871" s="289" t="s">
        <v>21</v>
      </c>
      <c r="F871" s="290" t="s">
        <v>235</v>
      </c>
      <c r="G871" s="288"/>
      <c r="H871" s="291">
        <v>29</v>
      </c>
      <c r="I871" s="292"/>
      <c r="J871" s="288"/>
      <c r="K871" s="288"/>
      <c r="L871" s="293"/>
      <c r="M871" s="294"/>
      <c r="N871" s="295"/>
      <c r="O871" s="295"/>
      <c r="P871" s="295"/>
      <c r="Q871" s="295"/>
      <c r="R871" s="295"/>
      <c r="S871" s="295"/>
      <c r="T871" s="296"/>
      <c r="AT871" s="297" t="s">
        <v>428</v>
      </c>
      <c r="AU871" s="297" t="s">
        <v>394</v>
      </c>
      <c r="AV871" s="15" t="s">
        <v>422</v>
      </c>
      <c r="AW871" s="15" t="s">
        <v>39</v>
      </c>
      <c r="AX871" s="15" t="s">
        <v>83</v>
      </c>
      <c r="AY871" s="297" t="s">
        <v>414</v>
      </c>
    </row>
    <row r="872" s="1" customFormat="1" ht="25.5" customHeight="1">
      <c r="B872" s="47"/>
      <c r="C872" s="298" t="s">
        <v>2123</v>
      </c>
      <c r="D872" s="298" t="s">
        <v>841</v>
      </c>
      <c r="E872" s="299" t="s">
        <v>10182</v>
      </c>
      <c r="F872" s="300" t="s">
        <v>10183</v>
      </c>
      <c r="G872" s="301" t="s">
        <v>4084</v>
      </c>
      <c r="H872" s="302">
        <v>8</v>
      </c>
      <c r="I872" s="303"/>
      <c r="J872" s="304">
        <f>ROUND(I872*H872,2)</f>
        <v>0</v>
      </c>
      <c r="K872" s="300" t="s">
        <v>21</v>
      </c>
      <c r="L872" s="305"/>
      <c r="M872" s="306" t="s">
        <v>21</v>
      </c>
      <c r="N872" s="307" t="s">
        <v>47</v>
      </c>
      <c r="O872" s="48"/>
      <c r="P872" s="249">
        <f>O872*H872</f>
        <v>0</v>
      </c>
      <c r="Q872" s="249">
        <v>0</v>
      </c>
      <c r="R872" s="249">
        <f>Q872*H872</f>
        <v>0</v>
      </c>
      <c r="S872" s="249">
        <v>0</v>
      </c>
      <c r="T872" s="250">
        <f>S872*H872</f>
        <v>0</v>
      </c>
      <c r="AR872" s="25" t="s">
        <v>818</v>
      </c>
      <c r="AT872" s="25" t="s">
        <v>841</v>
      </c>
      <c r="AU872" s="25" t="s">
        <v>394</v>
      </c>
      <c r="AY872" s="25" t="s">
        <v>414</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690</v>
      </c>
      <c r="BM872" s="25" t="s">
        <v>10184</v>
      </c>
    </row>
    <row r="873" s="12" customFormat="1">
      <c r="B873" s="255"/>
      <c r="C873" s="256"/>
      <c r="D873" s="252" t="s">
        <v>428</v>
      </c>
      <c r="E873" s="257" t="s">
        <v>21</v>
      </c>
      <c r="F873" s="258" t="s">
        <v>9901</v>
      </c>
      <c r="G873" s="256"/>
      <c r="H873" s="257" t="s">
        <v>21</v>
      </c>
      <c r="I873" s="259"/>
      <c r="J873" s="256"/>
      <c r="K873" s="256"/>
      <c r="L873" s="260"/>
      <c r="M873" s="261"/>
      <c r="N873" s="262"/>
      <c r="O873" s="262"/>
      <c r="P873" s="262"/>
      <c r="Q873" s="262"/>
      <c r="R873" s="262"/>
      <c r="S873" s="262"/>
      <c r="T873" s="263"/>
      <c r="AT873" s="264" t="s">
        <v>428</v>
      </c>
      <c r="AU873" s="264" t="s">
        <v>394</v>
      </c>
      <c r="AV873" s="12" t="s">
        <v>83</v>
      </c>
      <c r="AW873" s="12" t="s">
        <v>39</v>
      </c>
      <c r="AX873" s="12" t="s">
        <v>76</v>
      </c>
      <c r="AY873" s="264" t="s">
        <v>414</v>
      </c>
    </row>
    <row r="874" s="13" customFormat="1">
      <c r="B874" s="265"/>
      <c r="C874" s="266"/>
      <c r="D874" s="252" t="s">
        <v>428</v>
      </c>
      <c r="E874" s="267" t="s">
        <v>21</v>
      </c>
      <c r="F874" s="268" t="s">
        <v>542</v>
      </c>
      <c r="G874" s="266"/>
      <c r="H874" s="269">
        <v>8</v>
      </c>
      <c r="I874" s="270"/>
      <c r="J874" s="266"/>
      <c r="K874" s="266"/>
      <c r="L874" s="271"/>
      <c r="M874" s="272"/>
      <c r="N874" s="273"/>
      <c r="O874" s="273"/>
      <c r="P874" s="273"/>
      <c r="Q874" s="273"/>
      <c r="R874" s="273"/>
      <c r="S874" s="273"/>
      <c r="T874" s="274"/>
      <c r="AT874" s="275" t="s">
        <v>428</v>
      </c>
      <c r="AU874" s="275" t="s">
        <v>394</v>
      </c>
      <c r="AV874" s="13" t="s">
        <v>86</v>
      </c>
      <c r="AW874" s="13" t="s">
        <v>39</v>
      </c>
      <c r="AX874" s="13" t="s">
        <v>83</v>
      </c>
      <c r="AY874" s="275" t="s">
        <v>414</v>
      </c>
    </row>
    <row r="875" s="1" customFormat="1" ht="16.5" customHeight="1">
      <c r="B875" s="47"/>
      <c r="C875" s="298" t="s">
        <v>2131</v>
      </c>
      <c r="D875" s="298" t="s">
        <v>841</v>
      </c>
      <c r="E875" s="299" t="s">
        <v>10185</v>
      </c>
      <c r="F875" s="300" t="s">
        <v>10162</v>
      </c>
      <c r="G875" s="301" t="s">
        <v>4084</v>
      </c>
      <c r="H875" s="302">
        <v>8</v>
      </c>
      <c r="I875" s="303"/>
      <c r="J875" s="304">
        <f>ROUND(I875*H875,2)</f>
        <v>0</v>
      </c>
      <c r="K875" s="300" t="s">
        <v>21</v>
      </c>
      <c r="L875" s="305"/>
      <c r="M875" s="306" t="s">
        <v>21</v>
      </c>
      <c r="N875" s="307" t="s">
        <v>47</v>
      </c>
      <c r="O875" s="48"/>
      <c r="P875" s="249">
        <f>O875*H875</f>
        <v>0</v>
      </c>
      <c r="Q875" s="249">
        <v>0</v>
      </c>
      <c r="R875" s="249">
        <f>Q875*H875</f>
        <v>0</v>
      </c>
      <c r="S875" s="249">
        <v>0</v>
      </c>
      <c r="T875" s="250">
        <f>S875*H875</f>
        <v>0</v>
      </c>
      <c r="AR875" s="25" t="s">
        <v>818</v>
      </c>
      <c r="AT875" s="25" t="s">
        <v>841</v>
      </c>
      <c r="AU875" s="25" t="s">
        <v>394</v>
      </c>
      <c r="AY875" s="25" t="s">
        <v>414</v>
      </c>
      <c r="BE875" s="251">
        <f>IF(N875="základní",J875,0)</f>
        <v>0</v>
      </c>
      <c r="BF875" s="251">
        <f>IF(N875="snížená",J875,0)</f>
        <v>0</v>
      </c>
      <c r="BG875" s="251">
        <f>IF(N875="zákl. přenesená",J875,0)</f>
        <v>0</v>
      </c>
      <c r="BH875" s="251">
        <f>IF(N875="sníž. přenesená",J875,0)</f>
        <v>0</v>
      </c>
      <c r="BI875" s="251">
        <f>IF(N875="nulová",J875,0)</f>
        <v>0</v>
      </c>
      <c r="BJ875" s="25" t="s">
        <v>83</v>
      </c>
      <c r="BK875" s="251">
        <f>ROUND(I875*H875,2)</f>
        <v>0</v>
      </c>
      <c r="BL875" s="25" t="s">
        <v>690</v>
      </c>
      <c r="BM875" s="25" t="s">
        <v>10186</v>
      </c>
    </row>
    <row r="876" s="12" customFormat="1">
      <c r="B876" s="255"/>
      <c r="C876" s="256"/>
      <c r="D876" s="252" t="s">
        <v>428</v>
      </c>
      <c r="E876" s="257" t="s">
        <v>21</v>
      </c>
      <c r="F876" s="258" t="s">
        <v>9901</v>
      </c>
      <c r="G876" s="256"/>
      <c r="H876" s="257" t="s">
        <v>21</v>
      </c>
      <c r="I876" s="259"/>
      <c r="J876" s="256"/>
      <c r="K876" s="256"/>
      <c r="L876" s="260"/>
      <c r="M876" s="261"/>
      <c r="N876" s="262"/>
      <c r="O876" s="262"/>
      <c r="P876" s="262"/>
      <c r="Q876" s="262"/>
      <c r="R876" s="262"/>
      <c r="S876" s="262"/>
      <c r="T876" s="263"/>
      <c r="AT876" s="264" t="s">
        <v>428</v>
      </c>
      <c r="AU876" s="264" t="s">
        <v>394</v>
      </c>
      <c r="AV876" s="12" t="s">
        <v>83</v>
      </c>
      <c r="AW876" s="12" t="s">
        <v>39</v>
      </c>
      <c r="AX876" s="12" t="s">
        <v>76</v>
      </c>
      <c r="AY876" s="264" t="s">
        <v>414</v>
      </c>
    </row>
    <row r="877" s="13" customFormat="1">
      <c r="B877" s="265"/>
      <c r="C877" s="266"/>
      <c r="D877" s="252" t="s">
        <v>428</v>
      </c>
      <c r="E877" s="267" t="s">
        <v>21</v>
      </c>
      <c r="F877" s="268" t="s">
        <v>542</v>
      </c>
      <c r="G877" s="266"/>
      <c r="H877" s="269">
        <v>8</v>
      </c>
      <c r="I877" s="270"/>
      <c r="J877" s="266"/>
      <c r="K877" s="266"/>
      <c r="L877" s="271"/>
      <c r="M877" s="272"/>
      <c r="N877" s="273"/>
      <c r="O877" s="273"/>
      <c r="P877" s="273"/>
      <c r="Q877" s="273"/>
      <c r="R877" s="273"/>
      <c r="S877" s="273"/>
      <c r="T877" s="274"/>
      <c r="AT877" s="275" t="s">
        <v>428</v>
      </c>
      <c r="AU877" s="275" t="s">
        <v>394</v>
      </c>
      <c r="AV877" s="13" t="s">
        <v>86</v>
      </c>
      <c r="AW877" s="13" t="s">
        <v>39</v>
      </c>
      <c r="AX877" s="13" t="s">
        <v>76</v>
      </c>
      <c r="AY877" s="275" t="s">
        <v>414</v>
      </c>
    </row>
    <row r="878" s="15" customFormat="1">
      <c r="B878" s="287"/>
      <c r="C878" s="288"/>
      <c r="D878" s="252" t="s">
        <v>428</v>
      </c>
      <c r="E878" s="289" t="s">
        <v>21</v>
      </c>
      <c r="F878" s="290" t="s">
        <v>235</v>
      </c>
      <c r="G878" s="288"/>
      <c r="H878" s="291">
        <v>8</v>
      </c>
      <c r="I878" s="292"/>
      <c r="J878" s="288"/>
      <c r="K878" s="288"/>
      <c r="L878" s="293"/>
      <c r="M878" s="294"/>
      <c r="N878" s="295"/>
      <c r="O878" s="295"/>
      <c r="P878" s="295"/>
      <c r="Q878" s="295"/>
      <c r="R878" s="295"/>
      <c r="S878" s="295"/>
      <c r="T878" s="296"/>
      <c r="AT878" s="297" t="s">
        <v>428</v>
      </c>
      <c r="AU878" s="297" t="s">
        <v>394</v>
      </c>
      <c r="AV878" s="15" t="s">
        <v>422</v>
      </c>
      <c r="AW878" s="15" t="s">
        <v>39</v>
      </c>
      <c r="AX878" s="15" t="s">
        <v>83</v>
      </c>
      <c r="AY878" s="297" t="s">
        <v>414</v>
      </c>
    </row>
    <row r="879" s="1" customFormat="1" ht="16.5" customHeight="1">
      <c r="B879" s="47"/>
      <c r="C879" s="298" t="s">
        <v>2137</v>
      </c>
      <c r="D879" s="298" t="s">
        <v>841</v>
      </c>
      <c r="E879" s="299" t="s">
        <v>10187</v>
      </c>
      <c r="F879" s="300" t="s">
        <v>10188</v>
      </c>
      <c r="G879" s="301" t="s">
        <v>4084</v>
      </c>
      <c r="H879" s="302">
        <v>29</v>
      </c>
      <c r="I879" s="303"/>
      <c r="J879" s="304">
        <f>ROUND(I879*H879,2)</f>
        <v>0</v>
      </c>
      <c r="K879" s="300" t="s">
        <v>21</v>
      </c>
      <c r="L879" s="305"/>
      <c r="M879" s="306" t="s">
        <v>21</v>
      </c>
      <c r="N879" s="307" t="s">
        <v>47</v>
      </c>
      <c r="O879" s="48"/>
      <c r="P879" s="249">
        <f>O879*H879</f>
        <v>0</v>
      </c>
      <c r="Q879" s="249">
        <v>0</v>
      </c>
      <c r="R879" s="249">
        <f>Q879*H879</f>
        <v>0</v>
      </c>
      <c r="S879" s="249">
        <v>0</v>
      </c>
      <c r="T879" s="250">
        <f>S879*H879</f>
        <v>0</v>
      </c>
      <c r="AR879" s="25" t="s">
        <v>818</v>
      </c>
      <c r="AT879" s="25" t="s">
        <v>841</v>
      </c>
      <c r="AU879" s="25" t="s">
        <v>394</v>
      </c>
      <c r="AY879" s="25" t="s">
        <v>414</v>
      </c>
      <c r="BE879" s="251">
        <f>IF(N879="základní",J879,0)</f>
        <v>0</v>
      </c>
      <c r="BF879" s="251">
        <f>IF(N879="snížená",J879,0)</f>
        <v>0</v>
      </c>
      <c r="BG879" s="251">
        <f>IF(N879="zákl. přenesená",J879,0)</f>
        <v>0</v>
      </c>
      <c r="BH879" s="251">
        <f>IF(N879="sníž. přenesená",J879,0)</f>
        <v>0</v>
      </c>
      <c r="BI879" s="251">
        <f>IF(N879="nulová",J879,0)</f>
        <v>0</v>
      </c>
      <c r="BJ879" s="25" t="s">
        <v>83</v>
      </c>
      <c r="BK879" s="251">
        <f>ROUND(I879*H879,2)</f>
        <v>0</v>
      </c>
      <c r="BL879" s="25" t="s">
        <v>690</v>
      </c>
      <c r="BM879" s="25" t="s">
        <v>10189</v>
      </c>
    </row>
    <row r="880" s="12" customFormat="1">
      <c r="B880" s="255"/>
      <c r="C880" s="256"/>
      <c r="D880" s="252" t="s">
        <v>428</v>
      </c>
      <c r="E880" s="257" t="s">
        <v>21</v>
      </c>
      <c r="F880" s="258" t="s">
        <v>9901</v>
      </c>
      <c r="G880" s="256"/>
      <c r="H880" s="257" t="s">
        <v>21</v>
      </c>
      <c r="I880" s="259"/>
      <c r="J880" s="256"/>
      <c r="K880" s="256"/>
      <c r="L880" s="260"/>
      <c r="M880" s="261"/>
      <c r="N880" s="262"/>
      <c r="O880" s="262"/>
      <c r="P880" s="262"/>
      <c r="Q880" s="262"/>
      <c r="R880" s="262"/>
      <c r="S880" s="262"/>
      <c r="T880" s="263"/>
      <c r="AT880" s="264" t="s">
        <v>428</v>
      </c>
      <c r="AU880" s="264" t="s">
        <v>394</v>
      </c>
      <c r="AV880" s="12" t="s">
        <v>83</v>
      </c>
      <c r="AW880" s="12" t="s">
        <v>39</v>
      </c>
      <c r="AX880" s="12" t="s">
        <v>76</v>
      </c>
      <c r="AY880" s="264" t="s">
        <v>414</v>
      </c>
    </row>
    <row r="881" s="13" customFormat="1">
      <c r="B881" s="265"/>
      <c r="C881" s="266"/>
      <c r="D881" s="252" t="s">
        <v>428</v>
      </c>
      <c r="E881" s="267" t="s">
        <v>21</v>
      </c>
      <c r="F881" s="268" t="s">
        <v>803</v>
      </c>
      <c r="G881" s="266"/>
      <c r="H881" s="269">
        <v>29</v>
      </c>
      <c r="I881" s="270"/>
      <c r="J881" s="266"/>
      <c r="K881" s="266"/>
      <c r="L881" s="271"/>
      <c r="M881" s="272"/>
      <c r="N881" s="273"/>
      <c r="O881" s="273"/>
      <c r="P881" s="273"/>
      <c r="Q881" s="273"/>
      <c r="R881" s="273"/>
      <c r="S881" s="273"/>
      <c r="T881" s="274"/>
      <c r="AT881" s="275" t="s">
        <v>428</v>
      </c>
      <c r="AU881" s="275" t="s">
        <v>394</v>
      </c>
      <c r="AV881" s="13" t="s">
        <v>86</v>
      </c>
      <c r="AW881" s="13" t="s">
        <v>39</v>
      </c>
      <c r="AX881" s="13" t="s">
        <v>76</v>
      </c>
      <c r="AY881" s="275" t="s">
        <v>414</v>
      </c>
    </row>
    <row r="882" s="15" customFormat="1">
      <c r="B882" s="287"/>
      <c r="C882" s="288"/>
      <c r="D882" s="252" t="s">
        <v>428</v>
      </c>
      <c r="E882" s="289" t="s">
        <v>21</v>
      </c>
      <c r="F882" s="290" t="s">
        <v>235</v>
      </c>
      <c r="G882" s="288"/>
      <c r="H882" s="291">
        <v>29</v>
      </c>
      <c r="I882" s="292"/>
      <c r="J882" s="288"/>
      <c r="K882" s="288"/>
      <c r="L882" s="293"/>
      <c r="M882" s="294"/>
      <c r="N882" s="295"/>
      <c r="O882" s="295"/>
      <c r="P882" s="295"/>
      <c r="Q882" s="295"/>
      <c r="R882" s="295"/>
      <c r="S882" s="295"/>
      <c r="T882" s="296"/>
      <c r="AT882" s="297" t="s">
        <v>428</v>
      </c>
      <c r="AU882" s="297" t="s">
        <v>394</v>
      </c>
      <c r="AV882" s="15" t="s">
        <v>422</v>
      </c>
      <c r="AW882" s="15" t="s">
        <v>39</v>
      </c>
      <c r="AX882" s="15" t="s">
        <v>83</v>
      </c>
      <c r="AY882" s="297" t="s">
        <v>414</v>
      </c>
    </row>
    <row r="883" s="1" customFormat="1" ht="16.5" customHeight="1">
      <c r="B883" s="47"/>
      <c r="C883" s="298" t="s">
        <v>2151</v>
      </c>
      <c r="D883" s="298" t="s">
        <v>841</v>
      </c>
      <c r="E883" s="299" t="s">
        <v>10190</v>
      </c>
      <c r="F883" s="300" t="s">
        <v>10191</v>
      </c>
      <c r="G883" s="301" t="s">
        <v>4084</v>
      </c>
      <c r="H883" s="302">
        <v>2</v>
      </c>
      <c r="I883" s="303"/>
      <c r="J883" s="304">
        <f>ROUND(I883*H883,2)</f>
        <v>0</v>
      </c>
      <c r="K883" s="300" t="s">
        <v>21</v>
      </c>
      <c r="L883" s="305"/>
      <c r="M883" s="306" t="s">
        <v>21</v>
      </c>
      <c r="N883" s="307" t="s">
        <v>47</v>
      </c>
      <c r="O883" s="48"/>
      <c r="P883" s="249">
        <f>O883*H883</f>
        <v>0</v>
      </c>
      <c r="Q883" s="249">
        <v>0</v>
      </c>
      <c r="R883" s="249">
        <f>Q883*H883</f>
        <v>0</v>
      </c>
      <c r="S883" s="249">
        <v>0</v>
      </c>
      <c r="T883" s="250">
        <f>S883*H883</f>
        <v>0</v>
      </c>
      <c r="AR883" s="25" t="s">
        <v>818</v>
      </c>
      <c r="AT883" s="25" t="s">
        <v>841</v>
      </c>
      <c r="AU883" s="25" t="s">
        <v>394</v>
      </c>
      <c r="AY883" s="25" t="s">
        <v>414</v>
      </c>
      <c r="BE883" s="251">
        <f>IF(N883="základní",J883,0)</f>
        <v>0</v>
      </c>
      <c r="BF883" s="251">
        <f>IF(N883="snížená",J883,0)</f>
        <v>0</v>
      </c>
      <c r="BG883" s="251">
        <f>IF(N883="zákl. přenesená",J883,0)</f>
        <v>0</v>
      </c>
      <c r="BH883" s="251">
        <f>IF(N883="sníž. přenesená",J883,0)</f>
        <v>0</v>
      </c>
      <c r="BI883" s="251">
        <f>IF(N883="nulová",J883,0)</f>
        <v>0</v>
      </c>
      <c r="BJ883" s="25" t="s">
        <v>83</v>
      </c>
      <c r="BK883" s="251">
        <f>ROUND(I883*H883,2)</f>
        <v>0</v>
      </c>
      <c r="BL883" s="25" t="s">
        <v>690</v>
      </c>
      <c r="BM883" s="25" t="s">
        <v>10192</v>
      </c>
    </row>
    <row r="884" s="12" customFormat="1">
      <c r="B884" s="255"/>
      <c r="C884" s="256"/>
      <c r="D884" s="252" t="s">
        <v>428</v>
      </c>
      <c r="E884" s="257" t="s">
        <v>21</v>
      </c>
      <c r="F884" s="258" t="s">
        <v>9901</v>
      </c>
      <c r="G884" s="256"/>
      <c r="H884" s="257" t="s">
        <v>21</v>
      </c>
      <c r="I884" s="259"/>
      <c r="J884" s="256"/>
      <c r="K884" s="256"/>
      <c r="L884" s="260"/>
      <c r="M884" s="261"/>
      <c r="N884" s="262"/>
      <c r="O884" s="262"/>
      <c r="P884" s="262"/>
      <c r="Q884" s="262"/>
      <c r="R884" s="262"/>
      <c r="S884" s="262"/>
      <c r="T884" s="263"/>
      <c r="AT884" s="264" t="s">
        <v>428</v>
      </c>
      <c r="AU884" s="264" t="s">
        <v>394</v>
      </c>
      <c r="AV884" s="12" t="s">
        <v>83</v>
      </c>
      <c r="AW884" s="12" t="s">
        <v>39</v>
      </c>
      <c r="AX884" s="12" t="s">
        <v>76</v>
      </c>
      <c r="AY884" s="264" t="s">
        <v>414</v>
      </c>
    </row>
    <row r="885" s="13" customFormat="1">
      <c r="B885" s="265"/>
      <c r="C885" s="266"/>
      <c r="D885" s="252" t="s">
        <v>428</v>
      </c>
      <c r="E885" s="267" t="s">
        <v>21</v>
      </c>
      <c r="F885" s="268" t="s">
        <v>86</v>
      </c>
      <c r="G885" s="266"/>
      <c r="H885" s="269">
        <v>2</v>
      </c>
      <c r="I885" s="270"/>
      <c r="J885" s="266"/>
      <c r="K885" s="266"/>
      <c r="L885" s="271"/>
      <c r="M885" s="272"/>
      <c r="N885" s="273"/>
      <c r="O885" s="273"/>
      <c r="P885" s="273"/>
      <c r="Q885" s="273"/>
      <c r="R885" s="273"/>
      <c r="S885" s="273"/>
      <c r="T885" s="274"/>
      <c r="AT885" s="275" t="s">
        <v>428</v>
      </c>
      <c r="AU885" s="275" t="s">
        <v>394</v>
      </c>
      <c r="AV885" s="13" t="s">
        <v>86</v>
      </c>
      <c r="AW885" s="13" t="s">
        <v>39</v>
      </c>
      <c r="AX885" s="13" t="s">
        <v>76</v>
      </c>
      <c r="AY885" s="275" t="s">
        <v>414</v>
      </c>
    </row>
    <row r="886" s="15" customFormat="1">
      <c r="B886" s="287"/>
      <c r="C886" s="288"/>
      <c r="D886" s="252" t="s">
        <v>428</v>
      </c>
      <c r="E886" s="289" t="s">
        <v>21</v>
      </c>
      <c r="F886" s="290" t="s">
        <v>235</v>
      </c>
      <c r="G886" s="288"/>
      <c r="H886" s="291">
        <v>2</v>
      </c>
      <c r="I886" s="292"/>
      <c r="J886" s="288"/>
      <c r="K886" s="288"/>
      <c r="L886" s="293"/>
      <c r="M886" s="294"/>
      <c r="N886" s="295"/>
      <c r="O886" s="295"/>
      <c r="P886" s="295"/>
      <c r="Q886" s="295"/>
      <c r="R886" s="295"/>
      <c r="S886" s="295"/>
      <c r="T886" s="296"/>
      <c r="AT886" s="297" t="s">
        <v>428</v>
      </c>
      <c r="AU886" s="297" t="s">
        <v>394</v>
      </c>
      <c r="AV886" s="15" t="s">
        <v>422</v>
      </c>
      <c r="AW886" s="15" t="s">
        <v>39</v>
      </c>
      <c r="AX886" s="15" t="s">
        <v>83</v>
      </c>
      <c r="AY886" s="297" t="s">
        <v>414</v>
      </c>
    </row>
    <row r="887" s="1" customFormat="1" ht="16.5" customHeight="1">
      <c r="B887" s="47"/>
      <c r="C887" s="298" t="s">
        <v>2157</v>
      </c>
      <c r="D887" s="298" t="s">
        <v>841</v>
      </c>
      <c r="E887" s="299" t="s">
        <v>10193</v>
      </c>
      <c r="F887" s="300" t="s">
        <v>10194</v>
      </c>
      <c r="G887" s="301" t="s">
        <v>4084</v>
      </c>
      <c r="H887" s="302">
        <v>500</v>
      </c>
      <c r="I887" s="303"/>
      <c r="J887" s="304">
        <f>ROUND(I887*H887,2)</f>
        <v>0</v>
      </c>
      <c r="K887" s="300" t="s">
        <v>21</v>
      </c>
      <c r="L887" s="305"/>
      <c r="M887" s="306" t="s">
        <v>21</v>
      </c>
      <c r="N887" s="307" t="s">
        <v>47</v>
      </c>
      <c r="O887" s="48"/>
      <c r="P887" s="249">
        <f>O887*H887</f>
        <v>0</v>
      </c>
      <c r="Q887" s="249">
        <v>0</v>
      </c>
      <c r="R887" s="249">
        <f>Q887*H887</f>
        <v>0</v>
      </c>
      <c r="S887" s="249">
        <v>0</v>
      </c>
      <c r="T887" s="250">
        <f>S887*H887</f>
        <v>0</v>
      </c>
      <c r="AR887" s="25" t="s">
        <v>818</v>
      </c>
      <c r="AT887" s="25" t="s">
        <v>841</v>
      </c>
      <c r="AU887" s="25" t="s">
        <v>394</v>
      </c>
      <c r="AY887" s="25" t="s">
        <v>414</v>
      </c>
      <c r="BE887" s="251">
        <f>IF(N887="základní",J887,0)</f>
        <v>0</v>
      </c>
      <c r="BF887" s="251">
        <f>IF(N887="snížená",J887,0)</f>
        <v>0</v>
      </c>
      <c r="BG887" s="251">
        <f>IF(N887="zákl. přenesená",J887,0)</f>
        <v>0</v>
      </c>
      <c r="BH887" s="251">
        <f>IF(N887="sníž. přenesená",J887,0)</f>
        <v>0</v>
      </c>
      <c r="BI887" s="251">
        <f>IF(N887="nulová",J887,0)</f>
        <v>0</v>
      </c>
      <c r="BJ887" s="25" t="s">
        <v>83</v>
      </c>
      <c r="BK887" s="251">
        <f>ROUND(I887*H887,2)</f>
        <v>0</v>
      </c>
      <c r="BL887" s="25" t="s">
        <v>690</v>
      </c>
      <c r="BM887" s="25" t="s">
        <v>10195</v>
      </c>
    </row>
    <row r="888" s="12" customFormat="1">
      <c r="B888" s="255"/>
      <c r="C888" s="256"/>
      <c r="D888" s="252" t="s">
        <v>428</v>
      </c>
      <c r="E888" s="257" t="s">
        <v>21</v>
      </c>
      <c r="F888" s="258" t="s">
        <v>9901</v>
      </c>
      <c r="G888" s="256"/>
      <c r="H888" s="257" t="s">
        <v>21</v>
      </c>
      <c r="I888" s="259"/>
      <c r="J888" s="256"/>
      <c r="K888" s="256"/>
      <c r="L888" s="260"/>
      <c r="M888" s="261"/>
      <c r="N888" s="262"/>
      <c r="O888" s="262"/>
      <c r="P888" s="262"/>
      <c r="Q888" s="262"/>
      <c r="R888" s="262"/>
      <c r="S888" s="262"/>
      <c r="T888" s="263"/>
      <c r="AT888" s="264" t="s">
        <v>428</v>
      </c>
      <c r="AU888" s="264" t="s">
        <v>394</v>
      </c>
      <c r="AV888" s="12" t="s">
        <v>83</v>
      </c>
      <c r="AW888" s="12" t="s">
        <v>39</v>
      </c>
      <c r="AX888" s="12" t="s">
        <v>76</v>
      </c>
      <c r="AY888" s="264" t="s">
        <v>414</v>
      </c>
    </row>
    <row r="889" s="13" customFormat="1">
      <c r="B889" s="265"/>
      <c r="C889" s="266"/>
      <c r="D889" s="252" t="s">
        <v>428</v>
      </c>
      <c r="E889" s="267" t="s">
        <v>21</v>
      </c>
      <c r="F889" s="268" t="s">
        <v>3752</v>
      </c>
      <c r="G889" s="266"/>
      <c r="H889" s="269">
        <v>500</v>
      </c>
      <c r="I889" s="270"/>
      <c r="J889" s="266"/>
      <c r="K889" s="266"/>
      <c r="L889" s="271"/>
      <c r="M889" s="272"/>
      <c r="N889" s="273"/>
      <c r="O889" s="273"/>
      <c r="P889" s="273"/>
      <c r="Q889" s="273"/>
      <c r="R889" s="273"/>
      <c r="S889" s="273"/>
      <c r="T889" s="274"/>
      <c r="AT889" s="275" t="s">
        <v>428</v>
      </c>
      <c r="AU889" s="275" t="s">
        <v>394</v>
      </c>
      <c r="AV889" s="13" t="s">
        <v>86</v>
      </c>
      <c r="AW889" s="13" t="s">
        <v>39</v>
      </c>
      <c r="AX889" s="13" t="s">
        <v>83</v>
      </c>
      <c r="AY889" s="275" t="s">
        <v>414</v>
      </c>
    </row>
    <row r="890" s="1" customFormat="1" ht="16.5" customHeight="1">
      <c r="B890" s="47"/>
      <c r="C890" s="298" t="s">
        <v>2164</v>
      </c>
      <c r="D890" s="298" t="s">
        <v>841</v>
      </c>
      <c r="E890" s="299" t="s">
        <v>10196</v>
      </c>
      <c r="F890" s="300" t="s">
        <v>10197</v>
      </c>
      <c r="G890" s="301" t="s">
        <v>4084</v>
      </c>
      <c r="H890" s="302">
        <v>1</v>
      </c>
      <c r="I890" s="303"/>
      <c r="J890" s="304">
        <f>ROUND(I890*H890,2)</f>
        <v>0</v>
      </c>
      <c r="K890" s="300" t="s">
        <v>21</v>
      </c>
      <c r="L890" s="305"/>
      <c r="M890" s="306" t="s">
        <v>21</v>
      </c>
      <c r="N890" s="307" t="s">
        <v>47</v>
      </c>
      <c r="O890" s="48"/>
      <c r="P890" s="249">
        <f>O890*H890</f>
        <v>0</v>
      </c>
      <c r="Q890" s="249">
        <v>0</v>
      </c>
      <c r="R890" s="249">
        <f>Q890*H890</f>
        <v>0</v>
      </c>
      <c r="S890" s="249">
        <v>0</v>
      </c>
      <c r="T890" s="250">
        <f>S890*H890</f>
        <v>0</v>
      </c>
      <c r="AR890" s="25" t="s">
        <v>818</v>
      </c>
      <c r="AT890" s="25" t="s">
        <v>841</v>
      </c>
      <c r="AU890" s="25" t="s">
        <v>394</v>
      </c>
      <c r="AY890" s="25" t="s">
        <v>414</v>
      </c>
      <c r="BE890" s="251">
        <f>IF(N890="základní",J890,0)</f>
        <v>0</v>
      </c>
      <c r="BF890" s="251">
        <f>IF(N890="snížená",J890,0)</f>
        <v>0</v>
      </c>
      <c r="BG890" s="251">
        <f>IF(N890="zákl. přenesená",J890,0)</f>
        <v>0</v>
      </c>
      <c r="BH890" s="251">
        <f>IF(N890="sníž. přenesená",J890,0)</f>
        <v>0</v>
      </c>
      <c r="BI890" s="251">
        <f>IF(N890="nulová",J890,0)</f>
        <v>0</v>
      </c>
      <c r="BJ890" s="25" t="s">
        <v>83</v>
      </c>
      <c r="BK890" s="251">
        <f>ROUND(I890*H890,2)</f>
        <v>0</v>
      </c>
      <c r="BL890" s="25" t="s">
        <v>690</v>
      </c>
      <c r="BM890" s="25" t="s">
        <v>10198</v>
      </c>
    </row>
    <row r="891" s="12" customFormat="1">
      <c r="B891" s="255"/>
      <c r="C891" s="256"/>
      <c r="D891" s="252" t="s">
        <v>428</v>
      </c>
      <c r="E891" s="257" t="s">
        <v>21</v>
      </c>
      <c r="F891" s="258" t="s">
        <v>9901</v>
      </c>
      <c r="G891" s="256"/>
      <c r="H891" s="257" t="s">
        <v>21</v>
      </c>
      <c r="I891" s="259"/>
      <c r="J891" s="256"/>
      <c r="K891" s="256"/>
      <c r="L891" s="260"/>
      <c r="M891" s="261"/>
      <c r="N891" s="262"/>
      <c r="O891" s="262"/>
      <c r="P891" s="262"/>
      <c r="Q891" s="262"/>
      <c r="R891" s="262"/>
      <c r="S891" s="262"/>
      <c r="T891" s="263"/>
      <c r="AT891" s="264" t="s">
        <v>428</v>
      </c>
      <c r="AU891" s="264" t="s">
        <v>394</v>
      </c>
      <c r="AV891" s="12" t="s">
        <v>83</v>
      </c>
      <c r="AW891" s="12" t="s">
        <v>39</v>
      </c>
      <c r="AX891" s="12" t="s">
        <v>76</v>
      </c>
      <c r="AY891" s="264" t="s">
        <v>414</v>
      </c>
    </row>
    <row r="892" s="13" customFormat="1">
      <c r="B892" s="265"/>
      <c r="C892" s="266"/>
      <c r="D892" s="252" t="s">
        <v>428</v>
      </c>
      <c r="E892" s="267" t="s">
        <v>21</v>
      </c>
      <c r="F892" s="268" t="s">
        <v>83</v>
      </c>
      <c r="G892" s="266"/>
      <c r="H892" s="269">
        <v>1</v>
      </c>
      <c r="I892" s="270"/>
      <c r="J892" s="266"/>
      <c r="K892" s="266"/>
      <c r="L892" s="271"/>
      <c r="M892" s="272"/>
      <c r="N892" s="273"/>
      <c r="O892" s="273"/>
      <c r="P892" s="273"/>
      <c r="Q892" s="273"/>
      <c r="R892" s="273"/>
      <c r="S892" s="273"/>
      <c r="T892" s="274"/>
      <c r="AT892" s="275" t="s">
        <v>428</v>
      </c>
      <c r="AU892" s="275" t="s">
        <v>394</v>
      </c>
      <c r="AV892" s="13" t="s">
        <v>86</v>
      </c>
      <c r="AW892" s="13" t="s">
        <v>39</v>
      </c>
      <c r="AX892" s="13" t="s">
        <v>76</v>
      </c>
      <c r="AY892" s="275" t="s">
        <v>414</v>
      </c>
    </row>
    <row r="893" s="15" customFormat="1">
      <c r="B893" s="287"/>
      <c r="C893" s="288"/>
      <c r="D893" s="252" t="s">
        <v>428</v>
      </c>
      <c r="E893" s="289" t="s">
        <v>21</v>
      </c>
      <c r="F893" s="290" t="s">
        <v>235</v>
      </c>
      <c r="G893" s="288"/>
      <c r="H893" s="291">
        <v>1</v>
      </c>
      <c r="I893" s="292"/>
      <c r="J893" s="288"/>
      <c r="K893" s="288"/>
      <c r="L893" s="293"/>
      <c r="M893" s="294"/>
      <c r="N893" s="295"/>
      <c r="O893" s="295"/>
      <c r="P893" s="295"/>
      <c r="Q893" s="295"/>
      <c r="R893" s="295"/>
      <c r="S893" s="295"/>
      <c r="T893" s="296"/>
      <c r="AT893" s="297" t="s">
        <v>428</v>
      </c>
      <c r="AU893" s="297" t="s">
        <v>394</v>
      </c>
      <c r="AV893" s="15" t="s">
        <v>422</v>
      </c>
      <c r="AW893" s="15" t="s">
        <v>39</v>
      </c>
      <c r="AX893" s="15" t="s">
        <v>83</v>
      </c>
      <c r="AY893" s="297" t="s">
        <v>414</v>
      </c>
    </row>
    <row r="894" s="1" customFormat="1" ht="16.5" customHeight="1">
      <c r="B894" s="47"/>
      <c r="C894" s="298" t="s">
        <v>2169</v>
      </c>
      <c r="D894" s="298" t="s">
        <v>841</v>
      </c>
      <c r="E894" s="299" t="s">
        <v>10199</v>
      </c>
      <c r="F894" s="300" t="s">
        <v>10200</v>
      </c>
      <c r="G894" s="301" t="s">
        <v>4084</v>
      </c>
      <c r="H894" s="302">
        <v>1</v>
      </c>
      <c r="I894" s="303"/>
      <c r="J894" s="304">
        <f>ROUND(I894*H894,2)</f>
        <v>0</v>
      </c>
      <c r="K894" s="300" t="s">
        <v>21</v>
      </c>
      <c r="L894" s="305"/>
      <c r="M894" s="306" t="s">
        <v>21</v>
      </c>
      <c r="N894" s="307" t="s">
        <v>47</v>
      </c>
      <c r="O894" s="48"/>
      <c r="P894" s="249">
        <f>O894*H894</f>
        <v>0</v>
      </c>
      <c r="Q894" s="249">
        <v>0</v>
      </c>
      <c r="R894" s="249">
        <f>Q894*H894</f>
        <v>0</v>
      </c>
      <c r="S894" s="249">
        <v>0</v>
      </c>
      <c r="T894" s="250">
        <f>S894*H894</f>
        <v>0</v>
      </c>
      <c r="AR894" s="25" t="s">
        <v>818</v>
      </c>
      <c r="AT894" s="25" t="s">
        <v>841</v>
      </c>
      <c r="AU894" s="25" t="s">
        <v>394</v>
      </c>
      <c r="AY894" s="25" t="s">
        <v>414</v>
      </c>
      <c r="BE894" s="251">
        <f>IF(N894="základní",J894,0)</f>
        <v>0</v>
      </c>
      <c r="BF894" s="251">
        <f>IF(N894="snížená",J894,0)</f>
        <v>0</v>
      </c>
      <c r="BG894" s="251">
        <f>IF(N894="zákl. přenesená",J894,0)</f>
        <v>0</v>
      </c>
      <c r="BH894" s="251">
        <f>IF(N894="sníž. přenesená",J894,0)</f>
        <v>0</v>
      </c>
      <c r="BI894" s="251">
        <f>IF(N894="nulová",J894,0)</f>
        <v>0</v>
      </c>
      <c r="BJ894" s="25" t="s">
        <v>83</v>
      </c>
      <c r="BK894" s="251">
        <f>ROUND(I894*H894,2)</f>
        <v>0</v>
      </c>
      <c r="BL894" s="25" t="s">
        <v>690</v>
      </c>
      <c r="BM894" s="25" t="s">
        <v>10201</v>
      </c>
    </row>
    <row r="895" s="12" customFormat="1">
      <c r="B895" s="255"/>
      <c r="C895" s="256"/>
      <c r="D895" s="252" t="s">
        <v>428</v>
      </c>
      <c r="E895" s="257" t="s">
        <v>21</v>
      </c>
      <c r="F895" s="258" t="s">
        <v>9901</v>
      </c>
      <c r="G895" s="256"/>
      <c r="H895" s="257" t="s">
        <v>21</v>
      </c>
      <c r="I895" s="259"/>
      <c r="J895" s="256"/>
      <c r="K895" s="256"/>
      <c r="L895" s="260"/>
      <c r="M895" s="261"/>
      <c r="N895" s="262"/>
      <c r="O895" s="262"/>
      <c r="P895" s="262"/>
      <c r="Q895" s="262"/>
      <c r="R895" s="262"/>
      <c r="S895" s="262"/>
      <c r="T895" s="263"/>
      <c r="AT895" s="264" t="s">
        <v>428</v>
      </c>
      <c r="AU895" s="264" t="s">
        <v>394</v>
      </c>
      <c r="AV895" s="12" t="s">
        <v>83</v>
      </c>
      <c r="AW895" s="12" t="s">
        <v>39</v>
      </c>
      <c r="AX895" s="12" t="s">
        <v>76</v>
      </c>
      <c r="AY895" s="264" t="s">
        <v>414</v>
      </c>
    </row>
    <row r="896" s="13" customFormat="1">
      <c r="B896" s="265"/>
      <c r="C896" s="266"/>
      <c r="D896" s="252" t="s">
        <v>428</v>
      </c>
      <c r="E896" s="267" t="s">
        <v>21</v>
      </c>
      <c r="F896" s="268" t="s">
        <v>83</v>
      </c>
      <c r="G896" s="266"/>
      <c r="H896" s="269">
        <v>1</v>
      </c>
      <c r="I896" s="270"/>
      <c r="J896" s="266"/>
      <c r="K896" s="266"/>
      <c r="L896" s="271"/>
      <c r="M896" s="272"/>
      <c r="N896" s="273"/>
      <c r="O896" s="273"/>
      <c r="P896" s="273"/>
      <c r="Q896" s="273"/>
      <c r="R896" s="273"/>
      <c r="S896" s="273"/>
      <c r="T896" s="274"/>
      <c r="AT896" s="275" t="s">
        <v>428</v>
      </c>
      <c r="AU896" s="275" t="s">
        <v>394</v>
      </c>
      <c r="AV896" s="13" t="s">
        <v>86</v>
      </c>
      <c r="AW896" s="13" t="s">
        <v>39</v>
      </c>
      <c r="AX896" s="13" t="s">
        <v>83</v>
      </c>
      <c r="AY896" s="275" t="s">
        <v>414</v>
      </c>
    </row>
    <row r="897" s="1" customFormat="1" ht="25.5" customHeight="1">
      <c r="B897" s="47"/>
      <c r="C897" s="298" t="s">
        <v>2175</v>
      </c>
      <c r="D897" s="298" t="s">
        <v>841</v>
      </c>
      <c r="E897" s="299" t="s">
        <v>10202</v>
      </c>
      <c r="F897" s="300" t="s">
        <v>10203</v>
      </c>
      <c r="G897" s="301" t="s">
        <v>4084</v>
      </c>
      <c r="H897" s="302">
        <v>14</v>
      </c>
      <c r="I897" s="303"/>
      <c r="J897" s="304">
        <f>ROUND(I897*H897,2)</f>
        <v>0</v>
      </c>
      <c r="K897" s="300" t="s">
        <v>21</v>
      </c>
      <c r="L897" s="305"/>
      <c r="M897" s="306" t="s">
        <v>21</v>
      </c>
      <c r="N897" s="307" t="s">
        <v>47</v>
      </c>
      <c r="O897" s="48"/>
      <c r="P897" s="249">
        <f>O897*H897</f>
        <v>0</v>
      </c>
      <c r="Q897" s="249">
        <v>0</v>
      </c>
      <c r="R897" s="249">
        <f>Q897*H897</f>
        <v>0</v>
      </c>
      <c r="S897" s="249">
        <v>0</v>
      </c>
      <c r="T897" s="250">
        <f>S897*H897</f>
        <v>0</v>
      </c>
      <c r="AR897" s="25" t="s">
        <v>818</v>
      </c>
      <c r="AT897" s="25" t="s">
        <v>841</v>
      </c>
      <c r="AU897" s="25" t="s">
        <v>394</v>
      </c>
      <c r="AY897" s="25" t="s">
        <v>414</v>
      </c>
      <c r="BE897" s="251">
        <f>IF(N897="základní",J897,0)</f>
        <v>0</v>
      </c>
      <c r="BF897" s="251">
        <f>IF(N897="snížená",J897,0)</f>
        <v>0</v>
      </c>
      <c r="BG897" s="251">
        <f>IF(N897="zákl. přenesená",J897,0)</f>
        <v>0</v>
      </c>
      <c r="BH897" s="251">
        <f>IF(N897="sníž. přenesená",J897,0)</f>
        <v>0</v>
      </c>
      <c r="BI897" s="251">
        <f>IF(N897="nulová",J897,0)</f>
        <v>0</v>
      </c>
      <c r="BJ897" s="25" t="s">
        <v>83</v>
      </c>
      <c r="BK897" s="251">
        <f>ROUND(I897*H897,2)</f>
        <v>0</v>
      </c>
      <c r="BL897" s="25" t="s">
        <v>690</v>
      </c>
      <c r="BM897" s="25" t="s">
        <v>10204</v>
      </c>
    </row>
    <row r="898" s="12" customFormat="1">
      <c r="B898" s="255"/>
      <c r="C898" s="256"/>
      <c r="D898" s="252" t="s">
        <v>428</v>
      </c>
      <c r="E898" s="257" t="s">
        <v>21</v>
      </c>
      <c r="F898" s="258" t="s">
        <v>9901</v>
      </c>
      <c r="G898" s="256"/>
      <c r="H898" s="257" t="s">
        <v>21</v>
      </c>
      <c r="I898" s="259"/>
      <c r="J898" s="256"/>
      <c r="K898" s="256"/>
      <c r="L898" s="260"/>
      <c r="M898" s="261"/>
      <c r="N898" s="262"/>
      <c r="O898" s="262"/>
      <c r="P898" s="262"/>
      <c r="Q898" s="262"/>
      <c r="R898" s="262"/>
      <c r="S898" s="262"/>
      <c r="T898" s="263"/>
      <c r="AT898" s="264" t="s">
        <v>428</v>
      </c>
      <c r="AU898" s="264" t="s">
        <v>394</v>
      </c>
      <c r="AV898" s="12" t="s">
        <v>83</v>
      </c>
      <c r="AW898" s="12" t="s">
        <v>39</v>
      </c>
      <c r="AX898" s="12" t="s">
        <v>76</v>
      </c>
      <c r="AY898" s="264" t="s">
        <v>414</v>
      </c>
    </row>
    <row r="899" s="13" customFormat="1">
      <c r="B899" s="265"/>
      <c r="C899" s="266"/>
      <c r="D899" s="252" t="s">
        <v>428</v>
      </c>
      <c r="E899" s="267" t="s">
        <v>21</v>
      </c>
      <c r="F899" s="268" t="s">
        <v>675</v>
      </c>
      <c r="G899" s="266"/>
      <c r="H899" s="269">
        <v>14</v>
      </c>
      <c r="I899" s="270"/>
      <c r="J899" s="266"/>
      <c r="K899" s="266"/>
      <c r="L899" s="271"/>
      <c r="M899" s="272"/>
      <c r="N899" s="273"/>
      <c r="O899" s="273"/>
      <c r="P899" s="273"/>
      <c r="Q899" s="273"/>
      <c r="R899" s="273"/>
      <c r="S899" s="273"/>
      <c r="T899" s="274"/>
      <c r="AT899" s="275" t="s">
        <v>428</v>
      </c>
      <c r="AU899" s="275" t="s">
        <v>394</v>
      </c>
      <c r="AV899" s="13" t="s">
        <v>86</v>
      </c>
      <c r="AW899" s="13" t="s">
        <v>39</v>
      </c>
      <c r="AX899" s="13" t="s">
        <v>76</v>
      </c>
      <c r="AY899" s="275" t="s">
        <v>414</v>
      </c>
    </row>
    <row r="900" s="15" customFormat="1">
      <c r="B900" s="287"/>
      <c r="C900" s="288"/>
      <c r="D900" s="252" t="s">
        <v>428</v>
      </c>
      <c r="E900" s="289" t="s">
        <v>21</v>
      </c>
      <c r="F900" s="290" t="s">
        <v>235</v>
      </c>
      <c r="G900" s="288"/>
      <c r="H900" s="291">
        <v>14</v>
      </c>
      <c r="I900" s="292"/>
      <c r="J900" s="288"/>
      <c r="K900" s="288"/>
      <c r="L900" s="293"/>
      <c r="M900" s="294"/>
      <c r="N900" s="295"/>
      <c r="O900" s="295"/>
      <c r="P900" s="295"/>
      <c r="Q900" s="295"/>
      <c r="R900" s="295"/>
      <c r="S900" s="295"/>
      <c r="T900" s="296"/>
      <c r="AT900" s="297" t="s">
        <v>428</v>
      </c>
      <c r="AU900" s="297" t="s">
        <v>394</v>
      </c>
      <c r="AV900" s="15" t="s">
        <v>422</v>
      </c>
      <c r="AW900" s="15" t="s">
        <v>39</v>
      </c>
      <c r="AX900" s="15" t="s">
        <v>83</v>
      </c>
      <c r="AY900" s="297" t="s">
        <v>414</v>
      </c>
    </row>
    <row r="901" s="1" customFormat="1" ht="25.5" customHeight="1">
      <c r="B901" s="47"/>
      <c r="C901" s="298" t="s">
        <v>2180</v>
      </c>
      <c r="D901" s="298" t="s">
        <v>841</v>
      </c>
      <c r="E901" s="299" t="s">
        <v>10205</v>
      </c>
      <c r="F901" s="300" t="s">
        <v>10206</v>
      </c>
      <c r="G901" s="301" t="s">
        <v>4084</v>
      </c>
      <c r="H901" s="302">
        <v>2</v>
      </c>
      <c r="I901" s="303"/>
      <c r="J901" s="304">
        <f>ROUND(I901*H901,2)</f>
        <v>0</v>
      </c>
      <c r="K901" s="300" t="s">
        <v>21</v>
      </c>
      <c r="L901" s="305"/>
      <c r="M901" s="306" t="s">
        <v>21</v>
      </c>
      <c r="N901" s="307" t="s">
        <v>47</v>
      </c>
      <c r="O901" s="48"/>
      <c r="P901" s="249">
        <f>O901*H901</f>
        <v>0</v>
      </c>
      <c r="Q901" s="249">
        <v>0</v>
      </c>
      <c r="R901" s="249">
        <f>Q901*H901</f>
        <v>0</v>
      </c>
      <c r="S901" s="249">
        <v>0</v>
      </c>
      <c r="T901" s="250">
        <f>S901*H901</f>
        <v>0</v>
      </c>
      <c r="AR901" s="25" t="s">
        <v>818</v>
      </c>
      <c r="AT901" s="25" t="s">
        <v>841</v>
      </c>
      <c r="AU901" s="25" t="s">
        <v>394</v>
      </c>
      <c r="AY901" s="25" t="s">
        <v>414</v>
      </c>
      <c r="BE901" s="251">
        <f>IF(N901="základní",J901,0)</f>
        <v>0</v>
      </c>
      <c r="BF901" s="251">
        <f>IF(N901="snížená",J901,0)</f>
        <v>0</v>
      </c>
      <c r="BG901" s="251">
        <f>IF(N901="zákl. přenesená",J901,0)</f>
        <v>0</v>
      </c>
      <c r="BH901" s="251">
        <f>IF(N901="sníž. přenesená",J901,0)</f>
        <v>0</v>
      </c>
      <c r="BI901" s="251">
        <f>IF(N901="nulová",J901,0)</f>
        <v>0</v>
      </c>
      <c r="BJ901" s="25" t="s">
        <v>83</v>
      </c>
      <c r="BK901" s="251">
        <f>ROUND(I901*H901,2)</f>
        <v>0</v>
      </c>
      <c r="BL901" s="25" t="s">
        <v>690</v>
      </c>
      <c r="BM901" s="25" t="s">
        <v>10207</v>
      </c>
    </row>
    <row r="902" s="12" customFormat="1">
      <c r="B902" s="255"/>
      <c r="C902" s="256"/>
      <c r="D902" s="252" t="s">
        <v>428</v>
      </c>
      <c r="E902" s="257" t="s">
        <v>21</v>
      </c>
      <c r="F902" s="258" t="s">
        <v>9901</v>
      </c>
      <c r="G902" s="256"/>
      <c r="H902" s="257" t="s">
        <v>21</v>
      </c>
      <c r="I902" s="259"/>
      <c r="J902" s="256"/>
      <c r="K902" s="256"/>
      <c r="L902" s="260"/>
      <c r="M902" s="261"/>
      <c r="N902" s="262"/>
      <c r="O902" s="262"/>
      <c r="P902" s="262"/>
      <c r="Q902" s="262"/>
      <c r="R902" s="262"/>
      <c r="S902" s="262"/>
      <c r="T902" s="263"/>
      <c r="AT902" s="264" t="s">
        <v>428</v>
      </c>
      <c r="AU902" s="264" t="s">
        <v>394</v>
      </c>
      <c r="AV902" s="12" t="s">
        <v>83</v>
      </c>
      <c r="AW902" s="12" t="s">
        <v>39</v>
      </c>
      <c r="AX902" s="12" t="s">
        <v>76</v>
      </c>
      <c r="AY902" s="264" t="s">
        <v>414</v>
      </c>
    </row>
    <row r="903" s="13" customFormat="1">
      <c r="B903" s="265"/>
      <c r="C903" s="266"/>
      <c r="D903" s="252" t="s">
        <v>428</v>
      </c>
      <c r="E903" s="267" t="s">
        <v>21</v>
      </c>
      <c r="F903" s="268" t="s">
        <v>86</v>
      </c>
      <c r="G903" s="266"/>
      <c r="H903" s="269">
        <v>2</v>
      </c>
      <c r="I903" s="270"/>
      <c r="J903" s="266"/>
      <c r="K903" s="266"/>
      <c r="L903" s="271"/>
      <c r="M903" s="272"/>
      <c r="N903" s="273"/>
      <c r="O903" s="273"/>
      <c r="P903" s="273"/>
      <c r="Q903" s="273"/>
      <c r="R903" s="273"/>
      <c r="S903" s="273"/>
      <c r="T903" s="274"/>
      <c r="AT903" s="275" t="s">
        <v>428</v>
      </c>
      <c r="AU903" s="275" t="s">
        <v>394</v>
      </c>
      <c r="AV903" s="13" t="s">
        <v>86</v>
      </c>
      <c r="AW903" s="13" t="s">
        <v>39</v>
      </c>
      <c r="AX903" s="13" t="s">
        <v>83</v>
      </c>
      <c r="AY903" s="275" t="s">
        <v>414</v>
      </c>
    </row>
    <row r="904" s="1" customFormat="1" ht="25.5" customHeight="1">
      <c r="B904" s="47"/>
      <c r="C904" s="298" t="s">
        <v>157</v>
      </c>
      <c r="D904" s="298" t="s">
        <v>841</v>
      </c>
      <c r="E904" s="299" t="s">
        <v>10208</v>
      </c>
      <c r="F904" s="300" t="s">
        <v>10209</v>
      </c>
      <c r="G904" s="301" t="s">
        <v>4084</v>
      </c>
      <c r="H904" s="302">
        <v>15</v>
      </c>
      <c r="I904" s="303"/>
      <c r="J904" s="304">
        <f>ROUND(I904*H904,2)</f>
        <v>0</v>
      </c>
      <c r="K904" s="300" t="s">
        <v>21</v>
      </c>
      <c r="L904" s="305"/>
      <c r="M904" s="306" t="s">
        <v>21</v>
      </c>
      <c r="N904" s="307" t="s">
        <v>47</v>
      </c>
      <c r="O904" s="48"/>
      <c r="P904" s="249">
        <f>O904*H904</f>
        <v>0</v>
      </c>
      <c r="Q904" s="249">
        <v>0</v>
      </c>
      <c r="R904" s="249">
        <f>Q904*H904</f>
        <v>0</v>
      </c>
      <c r="S904" s="249">
        <v>0</v>
      </c>
      <c r="T904" s="250">
        <f>S904*H904</f>
        <v>0</v>
      </c>
      <c r="AR904" s="25" t="s">
        <v>818</v>
      </c>
      <c r="AT904" s="25" t="s">
        <v>841</v>
      </c>
      <c r="AU904" s="25" t="s">
        <v>394</v>
      </c>
      <c r="AY904" s="25" t="s">
        <v>414</v>
      </c>
      <c r="BE904" s="251">
        <f>IF(N904="základní",J904,0)</f>
        <v>0</v>
      </c>
      <c r="BF904" s="251">
        <f>IF(N904="snížená",J904,0)</f>
        <v>0</v>
      </c>
      <c r="BG904" s="251">
        <f>IF(N904="zákl. přenesená",J904,0)</f>
        <v>0</v>
      </c>
      <c r="BH904" s="251">
        <f>IF(N904="sníž. přenesená",J904,0)</f>
        <v>0</v>
      </c>
      <c r="BI904" s="251">
        <f>IF(N904="nulová",J904,0)</f>
        <v>0</v>
      </c>
      <c r="BJ904" s="25" t="s">
        <v>83</v>
      </c>
      <c r="BK904" s="251">
        <f>ROUND(I904*H904,2)</f>
        <v>0</v>
      </c>
      <c r="BL904" s="25" t="s">
        <v>690</v>
      </c>
      <c r="BM904" s="25" t="s">
        <v>10210</v>
      </c>
    </row>
    <row r="905" s="12" customFormat="1">
      <c r="B905" s="255"/>
      <c r="C905" s="256"/>
      <c r="D905" s="252" t="s">
        <v>428</v>
      </c>
      <c r="E905" s="257" t="s">
        <v>21</v>
      </c>
      <c r="F905" s="258" t="s">
        <v>9901</v>
      </c>
      <c r="G905" s="256"/>
      <c r="H905" s="257" t="s">
        <v>21</v>
      </c>
      <c r="I905" s="259"/>
      <c r="J905" s="256"/>
      <c r="K905" s="256"/>
      <c r="L905" s="260"/>
      <c r="M905" s="261"/>
      <c r="N905" s="262"/>
      <c r="O905" s="262"/>
      <c r="P905" s="262"/>
      <c r="Q905" s="262"/>
      <c r="R905" s="262"/>
      <c r="S905" s="262"/>
      <c r="T905" s="263"/>
      <c r="AT905" s="264" t="s">
        <v>428</v>
      </c>
      <c r="AU905" s="264" t="s">
        <v>394</v>
      </c>
      <c r="AV905" s="12" t="s">
        <v>83</v>
      </c>
      <c r="AW905" s="12" t="s">
        <v>39</v>
      </c>
      <c r="AX905" s="12" t="s">
        <v>76</v>
      </c>
      <c r="AY905" s="264" t="s">
        <v>414</v>
      </c>
    </row>
    <row r="906" s="13" customFormat="1">
      <c r="B906" s="265"/>
      <c r="C906" s="266"/>
      <c r="D906" s="252" t="s">
        <v>428</v>
      </c>
      <c r="E906" s="267" t="s">
        <v>21</v>
      </c>
      <c r="F906" s="268" t="s">
        <v>10</v>
      </c>
      <c r="G906" s="266"/>
      <c r="H906" s="269">
        <v>15</v>
      </c>
      <c r="I906" s="270"/>
      <c r="J906" s="266"/>
      <c r="K906" s="266"/>
      <c r="L906" s="271"/>
      <c r="M906" s="272"/>
      <c r="N906" s="273"/>
      <c r="O906" s="273"/>
      <c r="P906" s="273"/>
      <c r="Q906" s="273"/>
      <c r="R906" s="273"/>
      <c r="S906" s="273"/>
      <c r="T906" s="274"/>
      <c r="AT906" s="275" t="s">
        <v>428</v>
      </c>
      <c r="AU906" s="275" t="s">
        <v>394</v>
      </c>
      <c r="AV906" s="13" t="s">
        <v>86</v>
      </c>
      <c r="AW906" s="13" t="s">
        <v>39</v>
      </c>
      <c r="AX906" s="13" t="s">
        <v>76</v>
      </c>
      <c r="AY906" s="275" t="s">
        <v>414</v>
      </c>
    </row>
    <row r="907" s="15" customFormat="1">
      <c r="B907" s="287"/>
      <c r="C907" s="288"/>
      <c r="D907" s="252" t="s">
        <v>428</v>
      </c>
      <c r="E907" s="289" t="s">
        <v>21</v>
      </c>
      <c r="F907" s="290" t="s">
        <v>235</v>
      </c>
      <c r="G907" s="288"/>
      <c r="H907" s="291">
        <v>15</v>
      </c>
      <c r="I907" s="292"/>
      <c r="J907" s="288"/>
      <c r="K907" s="288"/>
      <c r="L907" s="293"/>
      <c r="M907" s="294"/>
      <c r="N907" s="295"/>
      <c r="O907" s="295"/>
      <c r="P907" s="295"/>
      <c r="Q907" s="295"/>
      <c r="R907" s="295"/>
      <c r="S907" s="295"/>
      <c r="T907" s="296"/>
      <c r="AT907" s="297" t="s">
        <v>428</v>
      </c>
      <c r="AU907" s="297" t="s">
        <v>394</v>
      </c>
      <c r="AV907" s="15" t="s">
        <v>422</v>
      </c>
      <c r="AW907" s="15" t="s">
        <v>39</v>
      </c>
      <c r="AX907" s="15" t="s">
        <v>83</v>
      </c>
      <c r="AY907" s="297" t="s">
        <v>414</v>
      </c>
    </row>
    <row r="908" s="1" customFormat="1" ht="25.5" customHeight="1">
      <c r="B908" s="47"/>
      <c r="C908" s="298" t="s">
        <v>2188</v>
      </c>
      <c r="D908" s="298" t="s">
        <v>841</v>
      </c>
      <c r="E908" s="299" t="s">
        <v>10211</v>
      </c>
      <c r="F908" s="300" t="s">
        <v>10212</v>
      </c>
      <c r="G908" s="301" t="s">
        <v>4084</v>
      </c>
      <c r="H908" s="302">
        <v>1</v>
      </c>
      <c r="I908" s="303"/>
      <c r="J908" s="304">
        <f>ROUND(I908*H908,2)</f>
        <v>0</v>
      </c>
      <c r="K908" s="300" t="s">
        <v>21</v>
      </c>
      <c r="L908" s="305"/>
      <c r="M908" s="306" t="s">
        <v>21</v>
      </c>
      <c r="N908" s="307" t="s">
        <v>47</v>
      </c>
      <c r="O908" s="48"/>
      <c r="P908" s="249">
        <f>O908*H908</f>
        <v>0</v>
      </c>
      <c r="Q908" s="249">
        <v>0</v>
      </c>
      <c r="R908" s="249">
        <f>Q908*H908</f>
        <v>0</v>
      </c>
      <c r="S908" s="249">
        <v>0</v>
      </c>
      <c r="T908" s="250">
        <f>S908*H908</f>
        <v>0</v>
      </c>
      <c r="AR908" s="25" t="s">
        <v>818</v>
      </c>
      <c r="AT908" s="25" t="s">
        <v>841</v>
      </c>
      <c r="AU908" s="25" t="s">
        <v>394</v>
      </c>
      <c r="AY908" s="25" t="s">
        <v>414</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690</v>
      </c>
      <c r="BM908" s="25" t="s">
        <v>10213</v>
      </c>
    </row>
    <row r="909" s="12" customFormat="1">
      <c r="B909" s="255"/>
      <c r="C909" s="256"/>
      <c r="D909" s="252" t="s">
        <v>428</v>
      </c>
      <c r="E909" s="257" t="s">
        <v>21</v>
      </c>
      <c r="F909" s="258" t="s">
        <v>9901</v>
      </c>
      <c r="G909" s="256"/>
      <c r="H909" s="257" t="s">
        <v>21</v>
      </c>
      <c r="I909" s="259"/>
      <c r="J909" s="256"/>
      <c r="K909" s="256"/>
      <c r="L909" s="260"/>
      <c r="M909" s="261"/>
      <c r="N909" s="262"/>
      <c r="O909" s="262"/>
      <c r="P909" s="262"/>
      <c r="Q909" s="262"/>
      <c r="R909" s="262"/>
      <c r="S909" s="262"/>
      <c r="T909" s="263"/>
      <c r="AT909" s="264" t="s">
        <v>428</v>
      </c>
      <c r="AU909" s="264" t="s">
        <v>394</v>
      </c>
      <c r="AV909" s="12" t="s">
        <v>83</v>
      </c>
      <c r="AW909" s="12" t="s">
        <v>39</v>
      </c>
      <c r="AX909" s="12" t="s">
        <v>76</v>
      </c>
      <c r="AY909" s="264" t="s">
        <v>414</v>
      </c>
    </row>
    <row r="910" s="13" customFormat="1">
      <c r="B910" s="265"/>
      <c r="C910" s="266"/>
      <c r="D910" s="252" t="s">
        <v>428</v>
      </c>
      <c r="E910" s="267" t="s">
        <v>21</v>
      </c>
      <c r="F910" s="268" t="s">
        <v>83</v>
      </c>
      <c r="G910" s="266"/>
      <c r="H910" s="269">
        <v>1</v>
      </c>
      <c r="I910" s="270"/>
      <c r="J910" s="266"/>
      <c r="K910" s="266"/>
      <c r="L910" s="271"/>
      <c r="M910" s="272"/>
      <c r="N910" s="273"/>
      <c r="O910" s="273"/>
      <c r="P910" s="273"/>
      <c r="Q910" s="273"/>
      <c r="R910" s="273"/>
      <c r="S910" s="273"/>
      <c r="T910" s="274"/>
      <c r="AT910" s="275" t="s">
        <v>428</v>
      </c>
      <c r="AU910" s="275" t="s">
        <v>394</v>
      </c>
      <c r="AV910" s="13" t="s">
        <v>86</v>
      </c>
      <c r="AW910" s="13" t="s">
        <v>39</v>
      </c>
      <c r="AX910" s="13" t="s">
        <v>83</v>
      </c>
      <c r="AY910" s="275" t="s">
        <v>414</v>
      </c>
    </row>
    <row r="911" s="1" customFormat="1" ht="16.5" customHeight="1">
      <c r="B911" s="47"/>
      <c r="C911" s="298" t="s">
        <v>2193</v>
      </c>
      <c r="D911" s="298" t="s">
        <v>841</v>
      </c>
      <c r="E911" s="299" t="s">
        <v>10214</v>
      </c>
      <c r="F911" s="300" t="s">
        <v>10162</v>
      </c>
      <c r="G911" s="301" t="s">
        <v>4084</v>
      </c>
      <c r="H911" s="302">
        <v>1</v>
      </c>
      <c r="I911" s="303"/>
      <c r="J911" s="304">
        <f>ROUND(I911*H911,2)</f>
        <v>0</v>
      </c>
      <c r="K911" s="300" t="s">
        <v>21</v>
      </c>
      <c r="L911" s="305"/>
      <c r="M911" s="306" t="s">
        <v>21</v>
      </c>
      <c r="N911" s="307" t="s">
        <v>47</v>
      </c>
      <c r="O911" s="48"/>
      <c r="P911" s="249">
        <f>O911*H911</f>
        <v>0</v>
      </c>
      <c r="Q911" s="249">
        <v>0</v>
      </c>
      <c r="R911" s="249">
        <f>Q911*H911</f>
        <v>0</v>
      </c>
      <c r="S911" s="249">
        <v>0</v>
      </c>
      <c r="T911" s="250">
        <f>S911*H911</f>
        <v>0</v>
      </c>
      <c r="AR911" s="25" t="s">
        <v>818</v>
      </c>
      <c r="AT911" s="25" t="s">
        <v>841</v>
      </c>
      <c r="AU911" s="25" t="s">
        <v>394</v>
      </c>
      <c r="AY911" s="25" t="s">
        <v>414</v>
      </c>
      <c r="BE911" s="251">
        <f>IF(N911="základní",J911,0)</f>
        <v>0</v>
      </c>
      <c r="BF911" s="251">
        <f>IF(N911="snížená",J911,0)</f>
        <v>0</v>
      </c>
      <c r="BG911" s="251">
        <f>IF(N911="zákl. přenesená",J911,0)</f>
        <v>0</v>
      </c>
      <c r="BH911" s="251">
        <f>IF(N911="sníž. přenesená",J911,0)</f>
        <v>0</v>
      </c>
      <c r="BI911" s="251">
        <f>IF(N911="nulová",J911,0)</f>
        <v>0</v>
      </c>
      <c r="BJ911" s="25" t="s">
        <v>83</v>
      </c>
      <c r="BK911" s="251">
        <f>ROUND(I911*H911,2)</f>
        <v>0</v>
      </c>
      <c r="BL911" s="25" t="s">
        <v>690</v>
      </c>
      <c r="BM911" s="25" t="s">
        <v>10215</v>
      </c>
    </row>
    <row r="912" s="12" customFormat="1">
      <c r="B912" s="255"/>
      <c r="C912" s="256"/>
      <c r="D912" s="252" t="s">
        <v>428</v>
      </c>
      <c r="E912" s="257" t="s">
        <v>21</v>
      </c>
      <c r="F912" s="258" t="s">
        <v>9901</v>
      </c>
      <c r="G912" s="256"/>
      <c r="H912" s="257" t="s">
        <v>21</v>
      </c>
      <c r="I912" s="259"/>
      <c r="J912" s="256"/>
      <c r="K912" s="256"/>
      <c r="L912" s="260"/>
      <c r="M912" s="261"/>
      <c r="N912" s="262"/>
      <c r="O912" s="262"/>
      <c r="P912" s="262"/>
      <c r="Q912" s="262"/>
      <c r="R912" s="262"/>
      <c r="S912" s="262"/>
      <c r="T912" s="263"/>
      <c r="AT912" s="264" t="s">
        <v>428</v>
      </c>
      <c r="AU912" s="264" t="s">
        <v>394</v>
      </c>
      <c r="AV912" s="12" t="s">
        <v>83</v>
      </c>
      <c r="AW912" s="12" t="s">
        <v>39</v>
      </c>
      <c r="AX912" s="12" t="s">
        <v>76</v>
      </c>
      <c r="AY912" s="264" t="s">
        <v>414</v>
      </c>
    </row>
    <row r="913" s="13" customFormat="1">
      <c r="B913" s="265"/>
      <c r="C913" s="266"/>
      <c r="D913" s="252" t="s">
        <v>428</v>
      </c>
      <c r="E913" s="267" t="s">
        <v>21</v>
      </c>
      <c r="F913" s="268" t="s">
        <v>83</v>
      </c>
      <c r="G913" s="266"/>
      <c r="H913" s="269">
        <v>1</v>
      </c>
      <c r="I913" s="270"/>
      <c r="J913" s="266"/>
      <c r="K913" s="266"/>
      <c r="L913" s="271"/>
      <c r="M913" s="272"/>
      <c r="N913" s="273"/>
      <c r="O913" s="273"/>
      <c r="P913" s="273"/>
      <c r="Q913" s="273"/>
      <c r="R913" s="273"/>
      <c r="S913" s="273"/>
      <c r="T913" s="274"/>
      <c r="AT913" s="275" t="s">
        <v>428</v>
      </c>
      <c r="AU913" s="275" t="s">
        <v>394</v>
      </c>
      <c r="AV913" s="13" t="s">
        <v>86</v>
      </c>
      <c r="AW913" s="13" t="s">
        <v>39</v>
      </c>
      <c r="AX913" s="13" t="s">
        <v>76</v>
      </c>
      <c r="AY913" s="275" t="s">
        <v>414</v>
      </c>
    </row>
    <row r="914" s="15" customFormat="1">
      <c r="B914" s="287"/>
      <c r="C914" s="288"/>
      <c r="D914" s="252" t="s">
        <v>428</v>
      </c>
      <c r="E914" s="289" t="s">
        <v>21</v>
      </c>
      <c r="F914" s="290" t="s">
        <v>235</v>
      </c>
      <c r="G914" s="288"/>
      <c r="H914" s="291">
        <v>1</v>
      </c>
      <c r="I914" s="292"/>
      <c r="J914" s="288"/>
      <c r="K914" s="288"/>
      <c r="L914" s="293"/>
      <c r="M914" s="294"/>
      <c r="N914" s="295"/>
      <c r="O914" s="295"/>
      <c r="P914" s="295"/>
      <c r="Q914" s="295"/>
      <c r="R914" s="295"/>
      <c r="S914" s="295"/>
      <c r="T914" s="296"/>
      <c r="AT914" s="297" t="s">
        <v>428</v>
      </c>
      <c r="AU914" s="297" t="s">
        <v>394</v>
      </c>
      <c r="AV914" s="15" t="s">
        <v>422</v>
      </c>
      <c r="AW914" s="15" t="s">
        <v>39</v>
      </c>
      <c r="AX914" s="15" t="s">
        <v>83</v>
      </c>
      <c r="AY914" s="297" t="s">
        <v>414</v>
      </c>
    </row>
    <row r="915" s="1" customFormat="1" ht="16.5" customHeight="1">
      <c r="B915" s="47"/>
      <c r="C915" s="298" t="s">
        <v>2197</v>
      </c>
      <c r="D915" s="298" t="s">
        <v>841</v>
      </c>
      <c r="E915" s="299" t="s">
        <v>10216</v>
      </c>
      <c r="F915" s="300" t="s">
        <v>9864</v>
      </c>
      <c r="G915" s="301" t="s">
        <v>145</v>
      </c>
      <c r="H915" s="302">
        <v>180</v>
      </c>
      <c r="I915" s="303"/>
      <c r="J915" s="304">
        <f>ROUND(I915*H915,2)</f>
        <v>0</v>
      </c>
      <c r="K915" s="300" t="s">
        <v>21</v>
      </c>
      <c r="L915" s="305"/>
      <c r="M915" s="306" t="s">
        <v>21</v>
      </c>
      <c r="N915" s="307" t="s">
        <v>47</v>
      </c>
      <c r="O915" s="48"/>
      <c r="P915" s="249">
        <f>O915*H915</f>
        <v>0</v>
      </c>
      <c r="Q915" s="249">
        <v>0</v>
      </c>
      <c r="R915" s="249">
        <f>Q915*H915</f>
        <v>0</v>
      </c>
      <c r="S915" s="249">
        <v>0</v>
      </c>
      <c r="T915" s="250">
        <f>S915*H915</f>
        <v>0</v>
      </c>
      <c r="AR915" s="25" t="s">
        <v>818</v>
      </c>
      <c r="AT915" s="25" t="s">
        <v>841</v>
      </c>
      <c r="AU915" s="25" t="s">
        <v>394</v>
      </c>
      <c r="AY915" s="25" t="s">
        <v>414</v>
      </c>
      <c r="BE915" s="251">
        <f>IF(N915="základní",J915,0)</f>
        <v>0</v>
      </c>
      <c r="BF915" s="251">
        <f>IF(N915="snížená",J915,0)</f>
        <v>0</v>
      </c>
      <c r="BG915" s="251">
        <f>IF(N915="zákl. přenesená",J915,0)</f>
        <v>0</v>
      </c>
      <c r="BH915" s="251">
        <f>IF(N915="sníž. přenesená",J915,0)</f>
        <v>0</v>
      </c>
      <c r="BI915" s="251">
        <f>IF(N915="nulová",J915,0)</f>
        <v>0</v>
      </c>
      <c r="BJ915" s="25" t="s">
        <v>83</v>
      </c>
      <c r="BK915" s="251">
        <f>ROUND(I915*H915,2)</f>
        <v>0</v>
      </c>
      <c r="BL915" s="25" t="s">
        <v>690</v>
      </c>
      <c r="BM915" s="25" t="s">
        <v>10217</v>
      </c>
    </row>
    <row r="916" s="12" customFormat="1">
      <c r="B916" s="255"/>
      <c r="C916" s="256"/>
      <c r="D916" s="252" t="s">
        <v>428</v>
      </c>
      <c r="E916" s="257" t="s">
        <v>21</v>
      </c>
      <c r="F916" s="258" t="s">
        <v>9901</v>
      </c>
      <c r="G916" s="256"/>
      <c r="H916" s="257" t="s">
        <v>21</v>
      </c>
      <c r="I916" s="259"/>
      <c r="J916" s="256"/>
      <c r="K916" s="256"/>
      <c r="L916" s="260"/>
      <c r="M916" s="261"/>
      <c r="N916" s="262"/>
      <c r="O916" s="262"/>
      <c r="P916" s="262"/>
      <c r="Q916" s="262"/>
      <c r="R916" s="262"/>
      <c r="S916" s="262"/>
      <c r="T916" s="263"/>
      <c r="AT916" s="264" t="s">
        <v>428</v>
      </c>
      <c r="AU916" s="264" t="s">
        <v>394</v>
      </c>
      <c r="AV916" s="12" t="s">
        <v>83</v>
      </c>
      <c r="AW916" s="12" t="s">
        <v>39</v>
      </c>
      <c r="AX916" s="12" t="s">
        <v>76</v>
      </c>
      <c r="AY916" s="264" t="s">
        <v>414</v>
      </c>
    </row>
    <row r="917" s="13" customFormat="1">
      <c r="B917" s="265"/>
      <c r="C917" s="266"/>
      <c r="D917" s="252" t="s">
        <v>428</v>
      </c>
      <c r="E917" s="267" t="s">
        <v>21</v>
      </c>
      <c r="F917" s="268" t="s">
        <v>10218</v>
      </c>
      <c r="G917" s="266"/>
      <c r="H917" s="269">
        <v>180</v>
      </c>
      <c r="I917" s="270"/>
      <c r="J917" s="266"/>
      <c r="K917" s="266"/>
      <c r="L917" s="271"/>
      <c r="M917" s="272"/>
      <c r="N917" s="273"/>
      <c r="O917" s="273"/>
      <c r="P917" s="273"/>
      <c r="Q917" s="273"/>
      <c r="R917" s="273"/>
      <c r="S917" s="273"/>
      <c r="T917" s="274"/>
      <c r="AT917" s="275" t="s">
        <v>428</v>
      </c>
      <c r="AU917" s="275" t="s">
        <v>394</v>
      </c>
      <c r="AV917" s="13" t="s">
        <v>86</v>
      </c>
      <c r="AW917" s="13" t="s">
        <v>39</v>
      </c>
      <c r="AX917" s="13" t="s">
        <v>83</v>
      </c>
      <c r="AY917" s="275" t="s">
        <v>414</v>
      </c>
    </row>
    <row r="918" s="11" customFormat="1" ht="22.32" customHeight="1">
      <c r="B918" s="224"/>
      <c r="C918" s="225"/>
      <c r="D918" s="226" t="s">
        <v>75</v>
      </c>
      <c r="E918" s="238" t="s">
        <v>10219</v>
      </c>
      <c r="F918" s="238" t="s">
        <v>10220</v>
      </c>
      <c r="G918" s="225"/>
      <c r="H918" s="225"/>
      <c r="I918" s="228"/>
      <c r="J918" s="239">
        <f>BK918</f>
        <v>0</v>
      </c>
      <c r="K918" s="225"/>
      <c r="L918" s="230"/>
      <c r="M918" s="231"/>
      <c r="N918" s="232"/>
      <c r="O918" s="232"/>
      <c r="P918" s="233">
        <f>SUM(P919:P1012)</f>
        <v>0</v>
      </c>
      <c r="Q918" s="232"/>
      <c r="R918" s="233">
        <f>SUM(R919:R1012)</f>
        <v>0</v>
      </c>
      <c r="S918" s="232"/>
      <c r="T918" s="234">
        <f>SUM(T919:T1012)</f>
        <v>0</v>
      </c>
      <c r="AR918" s="235" t="s">
        <v>86</v>
      </c>
      <c r="AT918" s="236" t="s">
        <v>75</v>
      </c>
      <c r="AU918" s="236" t="s">
        <v>86</v>
      </c>
      <c r="AY918" s="235" t="s">
        <v>414</v>
      </c>
      <c r="BK918" s="237">
        <f>SUM(BK919:BK1012)</f>
        <v>0</v>
      </c>
    </row>
    <row r="919" s="1" customFormat="1" ht="16.5" customHeight="1">
      <c r="B919" s="47"/>
      <c r="C919" s="240" t="s">
        <v>2201</v>
      </c>
      <c r="D919" s="240" t="s">
        <v>418</v>
      </c>
      <c r="E919" s="241" t="s">
        <v>10221</v>
      </c>
      <c r="F919" s="242" t="s">
        <v>10222</v>
      </c>
      <c r="G919" s="243" t="s">
        <v>145</v>
      </c>
      <c r="H919" s="244">
        <v>2777</v>
      </c>
      <c r="I919" s="245"/>
      <c r="J919" s="246">
        <f>ROUND(I919*H919,2)</f>
        <v>0</v>
      </c>
      <c r="K919" s="242" t="s">
        <v>21</v>
      </c>
      <c r="L919" s="73"/>
      <c r="M919" s="247" t="s">
        <v>21</v>
      </c>
      <c r="N919" s="248" t="s">
        <v>47</v>
      </c>
      <c r="O919" s="48"/>
      <c r="P919" s="249">
        <f>O919*H919</f>
        <v>0</v>
      </c>
      <c r="Q919" s="249">
        <v>0</v>
      </c>
      <c r="R919" s="249">
        <f>Q919*H919</f>
        <v>0</v>
      </c>
      <c r="S919" s="249">
        <v>0</v>
      </c>
      <c r="T919" s="250">
        <f>S919*H919</f>
        <v>0</v>
      </c>
      <c r="AR919" s="25" t="s">
        <v>690</v>
      </c>
      <c r="AT919" s="25" t="s">
        <v>418</v>
      </c>
      <c r="AU919" s="25" t="s">
        <v>394</v>
      </c>
      <c r="AY919" s="25" t="s">
        <v>414</v>
      </c>
      <c r="BE919" s="251">
        <f>IF(N919="základní",J919,0)</f>
        <v>0</v>
      </c>
      <c r="BF919" s="251">
        <f>IF(N919="snížená",J919,0)</f>
        <v>0</v>
      </c>
      <c r="BG919" s="251">
        <f>IF(N919="zákl. přenesená",J919,0)</f>
        <v>0</v>
      </c>
      <c r="BH919" s="251">
        <f>IF(N919="sníž. přenesená",J919,0)</f>
        <v>0</v>
      </c>
      <c r="BI919" s="251">
        <f>IF(N919="nulová",J919,0)</f>
        <v>0</v>
      </c>
      <c r="BJ919" s="25" t="s">
        <v>83</v>
      </c>
      <c r="BK919" s="251">
        <f>ROUND(I919*H919,2)</f>
        <v>0</v>
      </c>
      <c r="BL919" s="25" t="s">
        <v>690</v>
      </c>
      <c r="BM919" s="25" t="s">
        <v>10223</v>
      </c>
    </row>
    <row r="920" s="12" customFormat="1">
      <c r="B920" s="255"/>
      <c r="C920" s="256"/>
      <c r="D920" s="252" t="s">
        <v>428</v>
      </c>
      <c r="E920" s="257" t="s">
        <v>21</v>
      </c>
      <c r="F920" s="258" t="s">
        <v>9901</v>
      </c>
      <c r="G920" s="256"/>
      <c r="H920" s="257" t="s">
        <v>21</v>
      </c>
      <c r="I920" s="259"/>
      <c r="J920" s="256"/>
      <c r="K920" s="256"/>
      <c r="L920" s="260"/>
      <c r="M920" s="261"/>
      <c r="N920" s="262"/>
      <c r="O920" s="262"/>
      <c r="P920" s="262"/>
      <c r="Q920" s="262"/>
      <c r="R920" s="262"/>
      <c r="S920" s="262"/>
      <c r="T920" s="263"/>
      <c r="AT920" s="264" t="s">
        <v>428</v>
      </c>
      <c r="AU920" s="264" t="s">
        <v>394</v>
      </c>
      <c r="AV920" s="12" t="s">
        <v>83</v>
      </c>
      <c r="AW920" s="12" t="s">
        <v>39</v>
      </c>
      <c r="AX920" s="12" t="s">
        <v>76</v>
      </c>
      <c r="AY920" s="264" t="s">
        <v>414</v>
      </c>
    </row>
    <row r="921" s="13" customFormat="1">
      <c r="B921" s="265"/>
      <c r="C921" s="266"/>
      <c r="D921" s="252" t="s">
        <v>428</v>
      </c>
      <c r="E921" s="267" t="s">
        <v>21</v>
      </c>
      <c r="F921" s="268" t="s">
        <v>10224</v>
      </c>
      <c r="G921" s="266"/>
      <c r="H921" s="269">
        <v>2777</v>
      </c>
      <c r="I921" s="270"/>
      <c r="J921" s="266"/>
      <c r="K921" s="266"/>
      <c r="L921" s="271"/>
      <c r="M921" s="272"/>
      <c r="N921" s="273"/>
      <c r="O921" s="273"/>
      <c r="P921" s="273"/>
      <c r="Q921" s="273"/>
      <c r="R921" s="273"/>
      <c r="S921" s="273"/>
      <c r="T921" s="274"/>
      <c r="AT921" s="275" t="s">
        <v>428</v>
      </c>
      <c r="AU921" s="275" t="s">
        <v>394</v>
      </c>
      <c r="AV921" s="13" t="s">
        <v>86</v>
      </c>
      <c r="AW921" s="13" t="s">
        <v>39</v>
      </c>
      <c r="AX921" s="13" t="s">
        <v>76</v>
      </c>
      <c r="AY921" s="275" t="s">
        <v>414</v>
      </c>
    </row>
    <row r="922" s="15" customFormat="1">
      <c r="B922" s="287"/>
      <c r="C922" s="288"/>
      <c r="D922" s="252" t="s">
        <v>428</v>
      </c>
      <c r="E922" s="289" t="s">
        <v>21</v>
      </c>
      <c r="F922" s="290" t="s">
        <v>235</v>
      </c>
      <c r="G922" s="288"/>
      <c r="H922" s="291">
        <v>2777</v>
      </c>
      <c r="I922" s="292"/>
      <c r="J922" s="288"/>
      <c r="K922" s="288"/>
      <c r="L922" s="293"/>
      <c r="M922" s="294"/>
      <c r="N922" s="295"/>
      <c r="O922" s="295"/>
      <c r="P922" s="295"/>
      <c r="Q922" s="295"/>
      <c r="R922" s="295"/>
      <c r="S922" s="295"/>
      <c r="T922" s="296"/>
      <c r="AT922" s="297" t="s">
        <v>428</v>
      </c>
      <c r="AU922" s="297" t="s">
        <v>394</v>
      </c>
      <c r="AV922" s="15" t="s">
        <v>422</v>
      </c>
      <c r="AW922" s="15" t="s">
        <v>39</v>
      </c>
      <c r="AX922" s="15" t="s">
        <v>83</v>
      </c>
      <c r="AY922" s="297" t="s">
        <v>414</v>
      </c>
    </row>
    <row r="923" s="1" customFormat="1" ht="16.5" customHeight="1">
      <c r="B923" s="47"/>
      <c r="C923" s="240" t="s">
        <v>2205</v>
      </c>
      <c r="D923" s="240" t="s">
        <v>418</v>
      </c>
      <c r="E923" s="241" t="s">
        <v>10225</v>
      </c>
      <c r="F923" s="242" t="s">
        <v>10226</v>
      </c>
      <c r="G923" s="243" t="s">
        <v>145</v>
      </c>
      <c r="H923" s="244">
        <v>3729</v>
      </c>
      <c r="I923" s="245"/>
      <c r="J923" s="246">
        <f>ROUND(I923*H923,2)</f>
        <v>0</v>
      </c>
      <c r="K923" s="242" t="s">
        <v>21</v>
      </c>
      <c r="L923" s="73"/>
      <c r="M923" s="247" t="s">
        <v>21</v>
      </c>
      <c r="N923" s="248" t="s">
        <v>47</v>
      </c>
      <c r="O923" s="48"/>
      <c r="P923" s="249">
        <f>O923*H923</f>
        <v>0</v>
      </c>
      <c r="Q923" s="249">
        <v>0</v>
      </c>
      <c r="R923" s="249">
        <f>Q923*H923</f>
        <v>0</v>
      </c>
      <c r="S923" s="249">
        <v>0</v>
      </c>
      <c r="T923" s="250">
        <f>S923*H923</f>
        <v>0</v>
      </c>
      <c r="AR923" s="25" t="s">
        <v>690</v>
      </c>
      <c r="AT923" s="25" t="s">
        <v>418</v>
      </c>
      <c r="AU923" s="25" t="s">
        <v>394</v>
      </c>
      <c r="AY923" s="25" t="s">
        <v>414</v>
      </c>
      <c r="BE923" s="251">
        <f>IF(N923="základní",J923,0)</f>
        <v>0</v>
      </c>
      <c r="BF923" s="251">
        <f>IF(N923="snížená",J923,0)</f>
        <v>0</v>
      </c>
      <c r="BG923" s="251">
        <f>IF(N923="zákl. přenesená",J923,0)</f>
        <v>0</v>
      </c>
      <c r="BH923" s="251">
        <f>IF(N923="sníž. přenesená",J923,0)</f>
        <v>0</v>
      </c>
      <c r="BI923" s="251">
        <f>IF(N923="nulová",J923,0)</f>
        <v>0</v>
      </c>
      <c r="BJ923" s="25" t="s">
        <v>83</v>
      </c>
      <c r="BK923" s="251">
        <f>ROUND(I923*H923,2)</f>
        <v>0</v>
      </c>
      <c r="BL923" s="25" t="s">
        <v>690</v>
      </c>
      <c r="BM923" s="25" t="s">
        <v>10227</v>
      </c>
    </row>
    <row r="924" s="12" customFormat="1">
      <c r="B924" s="255"/>
      <c r="C924" s="256"/>
      <c r="D924" s="252" t="s">
        <v>428</v>
      </c>
      <c r="E924" s="257" t="s">
        <v>21</v>
      </c>
      <c r="F924" s="258" t="s">
        <v>9901</v>
      </c>
      <c r="G924" s="256"/>
      <c r="H924" s="257" t="s">
        <v>21</v>
      </c>
      <c r="I924" s="259"/>
      <c r="J924" s="256"/>
      <c r="K924" s="256"/>
      <c r="L924" s="260"/>
      <c r="M924" s="261"/>
      <c r="N924" s="262"/>
      <c r="O924" s="262"/>
      <c r="P924" s="262"/>
      <c r="Q924" s="262"/>
      <c r="R924" s="262"/>
      <c r="S924" s="262"/>
      <c r="T924" s="263"/>
      <c r="AT924" s="264" t="s">
        <v>428</v>
      </c>
      <c r="AU924" s="264" t="s">
        <v>394</v>
      </c>
      <c r="AV924" s="12" t="s">
        <v>83</v>
      </c>
      <c r="AW924" s="12" t="s">
        <v>39</v>
      </c>
      <c r="AX924" s="12" t="s">
        <v>76</v>
      </c>
      <c r="AY924" s="264" t="s">
        <v>414</v>
      </c>
    </row>
    <row r="925" s="13" customFormat="1">
      <c r="B925" s="265"/>
      <c r="C925" s="266"/>
      <c r="D925" s="252" t="s">
        <v>428</v>
      </c>
      <c r="E925" s="267" t="s">
        <v>21</v>
      </c>
      <c r="F925" s="268" t="s">
        <v>10228</v>
      </c>
      <c r="G925" s="266"/>
      <c r="H925" s="269">
        <v>3729</v>
      </c>
      <c r="I925" s="270"/>
      <c r="J925" s="266"/>
      <c r="K925" s="266"/>
      <c r="L925" s="271"/>
      <c r="M925" s="272"/>
      <c r="N925" s="273"/>
      <c r="O925" s="273"/>
      <c r="P925" s="273"/>
      <c r="Q925" s="273"/>
      <c r="R925" s="273"/>
      <c r="S925" s="273"/>
      <c r="T925" s="274"/>
      <c r="AT925" s="275" t="s">
        <v>428</v>
      </c>
      <c r="AU925" s="275" t="s">
        <v>394</v>
      </c>
      <c r="AV925" s="13" t="s">
        <v>86</v>
      </c>
      <c r="AW925" s="13" t="s">
        <v>39</v>
      </c>
      <c r="AX925" s="13" t="s">
        <v>83</v>
      </c>
      <c r="AY925" s="275" t="s">
        <v>414</v>
      </c>
    </row>
    <row r="926" s="1" customFormat="1" ht="16.5" customHeight="1">
      <c r="B926" s="47"/>
      <c r="C926" s="240" t="s">
        <v>2209</v>
      </c>
      <c r="D926" s="240" t="s">
        <v>418</v>
      </c>
      <c r="E926" s="241" t="s">
        <v>10229</v>
      </c>
      <c r="F926" s="242" t="s">
        <v>10230</v>
      </c>
      <c r="G926" s="243" t="s">
        <v>4084</v>
      </c>
      <c r="H926" s="244">
        <v>78</v>
      </c>
      <c r="I926" s="245"/>
      <c r="J926" s="246">
        <f>ROUND(I926*H926,2)</f>
        <v>0</v>
      </c>
      <c r="K926" s="242" t="s">
        <v>21</v>
      </c>
      <c r="L926" s="73"/>
      <c r="M926" s="247" t="s">
        <v>21</v>
      </c>
      <c r="N926" s="248" t="s">
        <v>47</v>
      </c>
      <c r="O926" s="48"/>
      <c r="P926" s="249">
        <f>O926*H926</f>
        <v>0</v>
      </c>
      <c r="Q926" s="249">
        <v>0</v>
      </c>
      <c r="R926" s="249">
        <f>Q926*H926</f>
        <v>0</v>
      </c>
      <c r="S926" s="249">
        <v>0</v>
      </c>
      <c r="T926" s="250">
        <f>S926*H926</f>
        <v>0</v>
      </c>
      <c r="AR926" s="25" t="s">
        <v>690</v>
      </c>
      <c r="AT926" s="25" t="s">
        <v>418</v>
      </c>
      <c r="AU926" s="25" t="s">
        <v>394</v>
      </c>
      <c r="AY926" s="25" t="s">
        <v>414</v>
      </c>
      <c r="BE926" s="251">
        <f>IF(N926="základní",J926,0)</f>
        <v>0</v>
      </c>
      <c r="BF926" s="251">
        <f>IF(N926="snížená",J926,0)</f>
        <v>0</v>
      </c>
      <c r="BG926" s="251">
        <f>IF(N926="zákl. přenesená",J926,0)</f>
        <v>0</v>
      </c>
      <c r="BH926" s="251">
        <f>IF(N926="sníž. přenesená",J926,0)</f>
        <v>0</v>
      </c>
      <c r="BI926" s="251">
        <f>IF(N926="nulová",J926,0)</f>
        <v>0</v>
      </c>
      <c r="BJ926" s="25" t="s">
        <v>83</v>
      </c>
      <c r="BK926" s="251">
        <f>ROUND(I926*H926,2)</f>
        <v>0</v>
      </c>
      <c r="BL926" s="25" t="s">
        <v>690</v>
      </c>
      <c r="BM926" s="25" t="s">
        <v>10231</v>
      </c>
    </row>
    <row r="927" s="12" customFormat="1">
      <c r="B927" s="255"/>
      <c r="C927" s="256"/>
      <c r="D927" s="252" t="s">
        <v>428</v>
      </c>
      <c r="E927" s="257" t="s">
        <v>21</v>
      </c>
      <c r="F927" s="258" t="s">
        <v>9901</v>
      </c>
      <c r="G927" s="256"/>
      <c r="H927" s="257" t="s">
        <v>21</v>
      </c>
      <c r="I927" s="259"/>
      <c r="J927" s="256"/>
      <c r="K927" s="256"/>
      <c r="L927" s="260"/>
      <c r="M927" s="261"/>
      <c r="N927" s="262"/>
      <c r="O927" s="262"/>
      <c r="P927" s="262"/>
      <c r="Q927" s="262"/>
      <c r="R927" s="262"/>
      <c r="S927" s="262"/>
      <c r="T927" s="263"/>
      <c r="AT927" s="264" t="s">
        <v>428</v>
      </c>
      <c r="AU927" s="264" t="s">
        <v>394</v>
      </c>
      <c r="AV927" s="12" t="s">
        <v>83</v>
      </c>
      <c r="AW927" s="12" t="s">
        <v>39</v>
      </c>
      <c r="AX927" s="12" t="s">
        <v>76</v>
      </c>
      <c r="AY927" s="264" t="s">
        <v>414</v>
      </c>
    </row>
    <row r="928" s="13" customFormat="1">
      <c r="B928" s="265"/>
      <c r="C928" s="266"/>
      <c r="D928" s="252" t="s">
        <v>428</v>
      </c>
      <c r="E928" s="267" t="s">
        <v>21</v>
      </c>
      <c r="F928" s="268" t="s">
        <v>1204</v>
      </c>
      <c r="G928" s="266"/>
      <c r="H928" s="269">
        <v>78</v>
      </c>
      <c r="I928" s="270"/>
      <c r="J928" s="266"/>
      <c r="K928" s="266"/>
      <c r="L928" s="271"/>
      <c r="M928" s="272"/>
      <c r="N928" s="273"/>
      <c r="O928" s="273"/>
      <c r="P928" s="273"/>
      <c r="Q928" s="273"/>
      <c r="R928" s="273"/>
      <c r="S928" s="273"/>
      <c r="T928" s="274"/>
      <c r="AT928" s="275" t="s">
        <v>428</v>
      </c>
      <c r="AU928" s="275" t="s">
        <v>394</v>
      </c>
      <c r="AV928" s="13" t="s">
        <v>86</v>
      </c>
      <c r="AW928" s="13" t="s">
        <v>39</v>
      </c>
      <c r="AX928" s="13" t="s">
        <v>76</v>
      </c>
      <c r="AY928" s="275" t="s">
        <v>414</v>
      </c>
    </row>
    <row r="929" s="15" customFormat="1">
      <c r="B929" s="287"/>
      <c r="C929" s="288"/>
      <c r="D929" s="252" t="s">
        <v>428</v>
      </c>
      <c r="E929" s="289" t="s">
        <v>21</v>
      </c>
      <c r="F929" s="290" t="s">
        <v>235</v>
      </c>
      <c r="G929" s="288"/>
      <c r="H929" s="291">
        <v>78</v>
      </c>
      <c r="I929" s="292"/>
      <c r="J929" s="288"/>
      <c r="K929" s="288"/>
      <c r="L929" s="293"/>
      <c r="M929" s="294"/>
      <c r="N929" s="295"/>
      <c r="O929" s="295"/>
      <c r="P929" s="295"/>
      <c r="Q929" s="295"/>
      <c r="R929" s="295"/>
      <c r="S929" s="295"/>
      <c r="T929" s="296"/>
      <c r="AT929" s="297" t="s">
        <v>428</v>
      </c>
      <c r="AU929" s="297" t="s">
        <v>394</v>
      </c>
      <c r="AV929" s="15" t="s">
        <v>422</v>
      </c>
      <c r="AW929" s="15" t="s">
        <v>39</v>
      </c>
      <c r="AX929" s="15" t="s">
        <v>83</v>
      </c>
      <c r="AY929" s="297" t="s">
        <v>414</v>
      </c>
    </row>
    <row r="930" s="1" customFormat="1" ht="16.5" customHeight="1">
      <c r="B930" s="47"/>
      <c r="C930" s="240" t="s">
        <v>2213</v>
      </c>
      <c r="D930" s="240" t="s">
        <v>418</v>
      </c>
      <c r="E930" s="241" t="s">
        <v>10232</v>
      </c>
      <c r="F930" s="242" t="s">
        <v>10233</v>
      </c>
      <c r="G930" s="243" t="s">
        <v>4084</v>
      </c>
      <c r="H930" s="244">
        <v>92</v>
      </c>
      <c r="I930" s="245"/>
      <c r="J930" s="246">
        <f>ROUND(I930*H930,2)</f>
        <v>0</v>
      </c>
      <c r="K930" s="242" t="s">
        <v>21</v>
      </c>
      <c r="L930" s="73"/>
      <c r="M930" s="247" t="s">
        <v>21</v>
      </c>
      <c r="N930" s="248" t="s">
        <v>47</v>
      </c>
      <c r="O930" s="48"/>
      <c r="P930" s="249">
        <f>O930*H930</f>
        <v>0</v>
      </c>
      <c r="Q930" s="249">
        <v>0</v>
      </c>
      <c r="R930" s="249">
        <f>Q930*H930</f>
        <v>0</v>
      </c>
      <c r="S930" s="249">
        <v>0</v>
      </c>
      <c r="T930" s="250">
        <f>S930*H930</f>
        <v>0</v>
      </c>
      <c r="AR930" s="25" t="s">
        <v>690</v>
      </c>
      <c r="AT930" s="25" t="s">
        <v>418</v>
      </c>
      <c r="AU930" s="25" t="s">
        <v>394</v>
      </c>
      <c r="AY930" s="25" t="s">
        <v>414</v>
      </c>
      <c r="BE930" s="251">
        <f>IF(N930="základní",J930,0)</f>
        <v>0</v>
      </c>
      <c r="BF930" s="251">
        <f>IF(N930="snížená",J930,0)</f>
        <v>0</v>
      </c>
      <c r="BG930" s="251">
        <f>IF(N930="zákl. přenesená",J930,0)</f>
        <v>0</v>
      </c>
      <c r="BH930" s="251">
        <f>IF(N930="sníž. přenesená",J930,0)</f>
        <v>0</v>
      </c>
      <c r="BI930" s="251">
        <f>IF(N930="nulová",J930,0)</f>
        <v>0</v>
      </c>
      <c r="BJ930" s="25" t="s">
        <v>83</v>
      </c>
      <c r="BK930" s="251">
        <f>ROUND(I930*H930,2)</f>
        <v>0</v>
      </c>
      <c r="BL930" s="25" t="s">
        <v>690</v>
      </c>
      <c r="BM930" s="25" t="s">
        <v>10234</v>
      </c>
    </row>
    <row r="931" s="12" customFormat="1">
      <c r="B931" s="255"/>
      <c r="C931" s="256"/>
      <c r="D931" s="252" t="s">
        <v>428</v>
      </c>
      <c r="E931" s="257" t="s">
        <v>21</v>
      </c>
      <c r="F931" s="258" t="s">
        <v>9901</v>
      </c>
      <c r="G931" s="256"/>
      <c r="H931" s="257" t="s">
        <v>21</v>
      </c>
      <c r="I931" s="259"/>
      <c r="J931" s="256"/>
      <c r="K931" s="256"/>
      <c r="L931" s="260"/>
      <c r="M931" s="261"/>
      <c r="N931" s="262"/>
      <c r="O931" s="262"/>
      <c r="P931" s="262"/>
      <c r="Q931" s="262"/>
      <c r="R931" s="262"/>
      <c r="S931" s="262"/>
      <c r="T931" s="263"/>
      <c r="AT931" s="264" t="s">
        <v>428</v>
      </c>
      <c r="AU931" s="264" t="s">
        <v>394</v>
      </c>
      <c r="AV931" s="12" t="s">
        <v>83</v>
      </c>
      <c r="AW931" s="12" t="s">
        <v>39</v>
      </c>
      <c r="AX931" s="12" t="s">
        <v>76</v>
      </c>
      <c r="AY931" s="264" t="s">
        <v>414</v>
      </c>
    </row>
    <row r="932" s="13" customFormat="1">
      <c r="B932" s="265"/>
      <c r="C932" s="266"/>
      <c r="D932" s="252" t="s">
        <v>428</v>
      </c>
      <c r="E932" s="267" t="s">
        <v>21</v>
      </c>
      <c r="F932" s="268" t="s">
        <v>1277</v>
      </c>
      <c r="G932" s="266"/>
      <c r="H932" s="269">
        <v>92</v>
      </c>
      <c r="I932" s="270"/>
      <c r="J932" s="266"/>
      <c r="K932" s="266"/>
      <c r="L932" s="271"/>
      <c r="M932" s="272"/>
      <c r="N932" s="273"/>
      <c r="O932" s="273"/>
      <c r="P932" s="273"/>
      <c r="Q932" s="273"/>
      <c r="R932" s="273"/>
      <c r="S932" s="273"/>
      <c r="T932" s="274"/>
      <c r="AT932" s="275" t="s">
        <v>428</v>
      </c>
      <c r="AU932" s="275" t="s">
        <v>394</v>
      </c>
      <c r="AV932" s="13" t="s">
        <v>86</v>
      </c>
      <c r="AW932" s="13" t="s">
        <v>39</v>
      </c>
      <c r="AX932" s="13" t="s">
        <v>83</v>
      </c>
      <c r="AY932" s="275" t="s">
        <v>414</v>
      </c>
    </row>
    <row r="933" s="1" customFormat="1" ht="16.5" customHeight="1">
      <c r="B933" s="47"/>
      <c r="C933" s="240" t="s">
        <v>2217</v>
      </c>
      <c r="D933" s="240" t="s">
        <v>418</v>
      </c>
      <c r="E933" s="241" t="s">
        <v>10235</v>
      </c>
      <c r="F933" s="242" t="s">
        <v>9945</v>
      </c>
      <c r="G933" s="243" t="s">
        <v>4084</v>
      </c>
      <c r="H933" s="244">
        <v>84</v>
      </c>
      <c r="I933" s="245"/>
      <c r="J933" s="246">
        <f>ROUND(I933*H933,2)</f>
        <v>0</v>
      </c>
      <c r="K933" s="242" t="s">
        <v>21</v>
      </c>
      <c r="L933" s="73"/>
      <c r="M933" s="247" t="s">
        <v>21</v>
      </c>
      <c r="N933" s="248" t="s">
        <v>47</v>
      </c>
      <c r="O933" s="48"/>
      <c r="P933" s="249">
        <f>O933*H933</f>
        <v>0</v>
      </c>
      <c r="Q933" s="249">
        <v>0</v>
      </c>
      <c r="R933" s="249">
        <f>Q933*H933</f>
        <v>0</v>
      </c>
      <c r="S933" s="249">
        <v>0</v>
      </c>
      <c r="T933" s="250">
        <f>S933*H933</f>
        <v>0</v>
      </c>
      <c r="AR933" s="25" t="s">
        <v>690</v>
      </c>
      <c r="AT933" s="25" t="s">
        <v>418</v>
      </c>
      <c r="AU933" s="25" t="s">
        <v>394</v>
      </c>
      <c r="AY933" s="25" t="s">
        <v>414</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690</v>
      </c>
      <c r="BM933" s="25" t="s">
        <v>10236</v>
      </c>
    </row>
    <row r="934" s="12" customFormat="1">
      <c r="B934" s="255"/>
      <c r="C934" s="256"/>
      <c r="D934" s="252" t="s">
        <v>428</v>
      </c>
      <c r="E934" s="257" t="s">
        <v>21</v>
      </c>
      <c r="F934" s="258" t="s">
        <v>9901</v>
      </c>
      <c r="G934" s="256"/>
      <c r="H934" s="257" t="s">
        <v>21</v>
      </c>
      <c r="I934" s="259"/>
      <c r="J934" s="256"/>
      <c r="K934" s="256"/>
      <c r="L934" s="260"/>
      <c r="M934" s="261"/>
      <c r="N934" s="262"/>
      <c r="O934" s="262"/>
      <c r="P934" s="262"/>
      <c r="Q934" s="262"/>
      <c r="R934" s="262"/>
      <c r="S934" s="262"/>
      <c r="T934" s="263"/>
      <c r="AT934" s="264" t="s">
        <v>428</v>
      </c>
      <c r="AU934" s="264" t="s">
        <v>394</v>
      </c>
      <c r="AV934" s="12" t="s">
        <v>83</v>
      </c>
      <c r="AW934" s="12" t="s">
        <v>39</v>
      </c>
      <c r="AX934" s="12" t="s">
        <v>76</v>
      </c>
      <c r="AY934" s="264" t="s">
        <v>414</v>
      </c>
    </row>
    <row r="935" s="13" customFormat="1">
      <c r="B935" s="265"/>
      <c r="C935" s="266"/>
      <c r="D935" s="252" t="s">
        <v>428</v>
      </c>
      <c r="E935" s="267" t="s">
        <v>21</v>
      </c>
      <c r="F935" s="268" t="s">
        <v>1233</v>
      </c>
      <c r="G935" s="266"/>
      <c r="H935" s="269">
        <v>84</v>
      </c>
      <c r="I935" s="270"/>
      <c r="J935" s="266"/>
      <c r="K935" s="266"/>
      <c r="L935" s="271"/>
      <c r="M935" s="272"/>
      <c r="N935" s="273"/>
      <c r="O935" s="273"/>
      <c r="P935" s="273"/>
      <c r="Q935" s="273"/>
      <c r="R935" s="273"/>
      <c r="S935" s="273"/>
      <c r="T935" s="274"/>
      <c r="AT935" s="275" t="s">
        <v>428</v>
      </c>
      <c r="AU935" s="275" t="s">
        <v>394</v>
      </c>
      <c r="AV935" s="13" t="s">
        <v>86</v>
      </c>
      <c r="AW935" s="13" t="s">
        <v>39</v>
      </c>
      <c r="AX935" s="13" t="s">
        <v>76</v>
      </c>
      <c r="AY935" s="275" t="s">
        <v>414</v>
      </c>
    </row>
    <row r="936" s="15" customFormat="1">
      <c r="B936" s="287"/>
      <c r="C936" s="288"/>
      <c r="D936" s="252" t="s">
        <v>428</v>
      </c>
      <c r="E936" s="289" t="s">
        <v>21</v>
      </c>
      <c r="F936" s="290" t="s">
        <v>235</v>
      </c>
      <c r="G936" s="288"/>
      <c r="H936" s="291">
        <v>84</v>
      </c>
      <c r="I936" s="292"/>
      <c r="J936" s="288"/>
      <c r="K936" s="288"/>
      <c r="L936" s="293"/>
      <c r="M936" s="294"/>
      <c r="N936" s="295"/>
      <c r="O936" s="295"/>
      <c r="P936" s="295"/>
      <c r="Q936" s="295"/>
      <c r="R936" s="295"/>
      <c r="S936" s="295"/>
      <c r="T936" s="296"/>
      <c r="AT936" s="297" t="s">
        <v>428</v>
      </c>
      <c r="AU936" s="297" t="s">
        <v>394</v>
      </c>
      <c r="AV936" s="15" t="s">
        <v>422</v>
      </c>
      <c r="AW936" s="15" t="s">
        <v>39</v>
      </c>
      <c r="AX936" s="15" t="s">
        <v>83</v>
      </c>
      <c r="AY936" s="297" t="s">
        <v>414</v>
      </c>
    </row>
    <row r="937" s="1" customFormat="1" ht="16.5" customHeight="1">
      <c r="B937" s="47"/>
      <c r="C937" s="240" t="s">
        <v>2221</v>
      </c>
      <c r="D937" s="240" t="s">
        <v>418</v>
      </c>
      <c r="E937" s="241" t="s">
        <v>10237</v>
      </c>
      <c r="F937" s="242" t="s">
        <v>7671</v>
      </c>
      <c r="G937" s="243" t="s">
        <v>4084</v>
      </c>
      <c r="H937" s="244">
        <v>17</v>
      </c>
      <c r="I937" s="245"/>
      <c r="J937" s="246">
        <f>ROUND(I937*H937,2)</f>
        <v>0</v>
      </c>
      <c r="K937" s="242" t="s">
        <v>21</v>
      </c>
      <c r="L937" s="73"/>
      <c r="M937" s="247" t="s">
        <v>21</v>
      </c>
      <c r="N937" s="248" t="s">
        <v>47</v>
      </c>
      <c r="O937" s="48"/>
      <c r="P937" s="249">
        <f>O937*H937</f>
        <v>0</v>
      </c>
      <c r="Q937" s="249">
        <v>0</v>
      </c>
      <c r="R937" s="249">
        <f>Q937*H937</f>
        <v>0</v>
      </c>
      <c r="S937" s="249">
        <v>0</v>
      </c>
      <c r="T937" s="250">
        <f>S937*H937</f>
        <v>0</v>
      </c>
      <c r="AR937" s="25" t="s">
        <v>690</v>
      </c>
      <c r="AT937" s="25" t="s">
        <v>418</v>
      </c>
      <c r="AU937" s="25" t="s">
        <v>394</v>
      </c>
      <c r="AY937" s="25" t="s">
        <v>414</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690</v>
      </c>
      <c r="BM937" s="25" t="s">
        <v>10238</v>
      </c>
    </row>
    <row r="938" s="12" customFormat="1">
      <c r="B938" s="255"/>
      <c r="C938" s="256"/>
      <c r="D938" s="252" t="s">
        <v>428</v>
      </c>
      <c r="E938" s="257" t="s">
        <v>21</v>
      </c>
      <c r="F938" s="258" t="s">
        <v>9901</v>
      </c>
      <c r="G938" s="256"/>
      <c r="H938" s="257" t="s">
        <v>21</v>
      </c>
      <c r="I938" s="259"/>
      <c r="J938" s="256"/>
      <c r="K938" s="256"/>
      <c r="L938" s="260"/>
      <c r="M938" s="261"/>
      <c r="N938" s="262"/>
      <c r="O938" s="262"/>
      <c r="P938" s="262"/>
      <c r="Q938" s="262"/>
      <c r="R938" s="262"/>
      <c r="S938" s="262"/>
      <c r="T938" s="263"/>
      <c r="AT938" s="264" t="s">
        <v>428</v>
      </c>
      <c r="AU938" s="264" t="s">
        <v>394</v>
      </c>
      <c r="AV938" s="12" t="s">
        <v>83</v>
      </c>
      <c r="AW938" s="12" t="s">
        <v>39</v>
      </c>
      <c r="AX938" s="12" t="s">
        <v>76</v>
      </c>
      <c r="AY938" s="264" t="s">
        <v>414</v>
      </c>
    </row>
    <row r="939" s="13" customFormat="1">
      <c r="B939" s="265"/>
      <c r="C939" s="266"/>
      <c r="D939" s="252" t="s">
        <v>428</v>
      </c>
      <c r="E939" s="267" t="s">
        <v>21</v>
      </c>
      <c r="F939" s="268" t="s">
        <v>697</v>
      </c>
      <c r="G939" s="266"/>
      <c r="H939" s="269">
        <v>17</v>
      </c>
      <c r="I939" s="270"/>
      <c r="J939" s="266"/>
      <c r="K939" s="266"/>
      <c r="L939" s="271"/>
      <c r="M939" s="272"/>
      <c r="N939" s="273"/>
      <c r="O939" s="273"/>
      <c r="P939" s="273"/>
      <c r="Q939" s="273"/>
      <c r="R939" s="273"/>
      <c r="S939" s="273"/>
      <c r="T939" s="274"/>
      <c r="AT939" s="275" t="s">
        <v>428</v>
      </c>
      <c r="AU939" s="275" t="s">
        <v>394</v>
      </c>
      <c r="AV939" s="13" t="s">
        <v>86</v>
      </c>
      <c r="AW939" s="13" t="s">
        <v>39</v>
      </c>
      <c r="AX939" s="13" t="s">
        <v>83</v>
      </c>
      <c r="AY939" s="275" t="s">
        <v>414</v>
      </c>
    </row>
    <row r="940" s="1" customFormat="1" ht="76.5" customHeight="1">
      <c r="B940" s="47"/>
      <c r="C940" s="240" t="s">
        <v>2225</v>
      </c>
      <c r="D940" s="240" t="s">
        <v>418</v>
      </c>
      <c r="E940" s="241" t="s">
        <v>10239</v>
      </c>
      <c r="F940" s="242" t="s">
        <v>10159</v>
      </c>
      <c r="G940" s="243" t="s">
        <v>4084</v>
      </c>
      <c r="H940" s="244">
        <v>1</v>
      </c>
      <c r="I940" s="245"/>
      <c r="J940" s="246">
        <f>ROUND(I940*H940,2)</f>
        <v>0</v>
      </c>
      <c r="K940" s="242" t="s">
        <v>21</v>
      </c>
      <c r="L940" s="73"/>
      <c r="M940" s="247" t="s">
        <v>21</v>
      </c>
      <c r="N940" s="248" t="s">
        <v>47</v>
      </c>
      <c r="O940" s="48"/>
      <c r="P940" s="249">
        <f>O940*H940</f>
        <v>0</v>
      </c>
      <c r="Q940" s="249">
        <v>0</v>
      </c>
      <c r="R940" s="249">
        <f>Q940*H940</f>
        <v>0</v>
      </c>
      <c r="S940" s="249">
        <v>0</v>
      </c>
      <c r="T940" s="250">
        <f>S940*H940</f>
        <v>0</v>
      </c>
      <c r="AR940" s="25" t="s">
        <v>690</v>
      </c>
      <c r="AT940" s="25" t="s">
        <v>418</v>
      </c>
      <c r="AU940" s="25" t="s">
        <v>394</v>
      </c>
      <c r="AY940" s="25" t="s">
        <v>414</v>
      </c>
      <c r="BE940" s="251">
        <f>IF(N940="základní",J940,0)</f>
        <v>0</v>
      </c>
      <c r="BF940" s="251">
        <f>IF(N940="snížená",J940,0)</f>
        <v>0</v>
      </c>
      <c r="BG940" s="251">
        <f>IF(N940="zákl. přenesená",J940,0)</f>
        <v>0</v>
      </c>
      <c r="BH940" s="251">
        <f>IF(N940="sníž. přenesená",J940,0)</f>
        <v>0</v>
      </c>
      <c r="BI940" s="251">
        <f>IF(N940="nulová",J940,0)</f>
        <v>0</v>
      </c>
      <c r="BJ940" s="25" t="s">
        <v>83</v>
      </c>
      <c r="BK940" s="251">
        <f>ROUND(I940*H940,2)</f>
        <v>0</v>
      </c>
      <c r="BL940" s="25" t="s">
        <v>690</v>
      </c>
      <c r="BM940" s="25" t="s">
        <v>10240</v>
      </c>
    </row>
    <row r="941" s="12" customFormat="1">
      <c r="B941" s="255"/>
      <c r="C941" s="256"/>
      <c r="D941" s="252" t="s">
        <v>428</v>
      </c>
      <c r="E941" s="257" t="s">
        <v>21</v>
      </c>
      <c r="F941" s="258" t="s">
        <v>9901</v>
      </c>
      <c r="G941" s="256"/>
      <c r="H941" s="257" t="s">
        <v>21</v>
      </c>
      <c r="I941" s="259"/>
      <c r="J941" s="256"/>
      <c r="K941" s="256"/>
      <c r="L941" s="260"/>
      <c r="M941" s="261"/>
      <c r="N941" s="262"/>
      <c r="O941" s="262"/>
      <c r="P941" s="262"/>
      <c r="Q941" s="262"/>
      <c r="R941" s="262"/>
      <c r="S941" s="262"/>
      <c r="T941" s="263"/>
      <c r="AT941" s="264" t="s">
        <v>428</v>
      </c>
      <c r="AU941" s="264" t="s">
        <v>394</v>
      </c>
      <c r="AV941" s="12" t="s">
        <v>83</v>
      </c>
      <c r="AW941" s="12" t="s">
        <v>39</v>
      </c>
      <c r="AX941" s="12" t="s">
        <v>76</v>
      </c>
      <c r="AY941" s="264" t="s">
        <v>414</v>
      </c>
    </row>
    <row r="942" s="13" customFormat="1">
      <c r="B942" s="265"/>
      <c r="C942" s="266"/>
      <c r="D942" s="252" t="s">
        <v>428</v>
      </c>
      <c r="E942" s="267" t="s">
        <v>21</v>
      </c>
      <c r="F942" s="268" t="s">
        <v>83</v>
      </c>
      <c r="G942" s="266"/>
      <c r="H942" s="269">
        <v>1</v>
      </c>
      <c r="I942" s="270"/>
      <c r="J942" s="266"/>
      <c r="K942" s="266"/>
      <c r="L942" s="271"/>
      <c r="M942" s="272"/>
      <c r="N942" s="273"/>
      <c r="O942" s="273"/>
      <c r="P942" s="273"/>
      <c r="Q942" s="273"/>
      <c r="R942" s="273"/>
      <c r="S942" s="273"/>
      <c r="T942" s="274"/>
      <c r="AT942" s="275" t="s">
        <v>428</v>
      </c>
      <c r="AU942" s="275" t="s">
        <v>394</v>
      </c>
      <c r="AV942" s="13" t="s">
        <v>86</v>
      </c>
      <c r="AW942" s="13" t="s">
        <v>39</v>
      </c>
      <c r="AX942" s="13" t="s">
        <v>76</v>
      </c>
      <c r="AY942" s="275" t="s">
        <v>414</v>
      </c>
    </row>
    <row r="943" s="15" customFormat="1">
      <c r="B943" s="287"/>
      <c r="C943" s="288"/>
      <c r="D943" s="252" t="s">
        <v>428</v>
      </c>
      <c r="E943" s="289" t="s">
        <v>21</v>
      </c>
      <c r="F943" s="290" t="s">
        <v>235</v>
      </c>
      <c r="G943" s="288"/>
      <c r="H943" s="291">
        <v>1</v>
      </c>
      <c r="I943" s="292"/>
      <c r="J943" s="288"/>
      <c r="K943" s="288"/>
      <c r="L943" s="293"/>
      <c r="M943" s="294"/>
      <c r="N943" s="295"/>
      <c r="O943" s="295"/>
      <c r="P943" s="295"/>
      <c r="Q943" s="295"/>
      <c r="R943" s="295"/>
      <c r="S943" s="295"/>
      <c r="T943" s="296"/>
      <c r="AT943" s="297" t="s">
        <v>428</v>
      </c>
      <c r="AU943" s="297" t="s">
        <v>394</v>
      </c>
      <c r="AV943" s="15" t="s">
        <v>422</v>
      </c>
      <c r="AW943" s="15" t="s">
        <v>39</v>
      </c>
      <c r="AX943" s="15" t="s">
        <v>83</v>
      </c>
      <c r="AY943" s="297" t="s">
        <v>414</v>
      </c>
    </row>
    <row r="944" s="1" customFormat="1" ht="16.5" customHeight="1">
      <c r="B944" s="47"/>
      <c r="C944" s="240" t="s">
        <v>2229</v>
      </c>
      <c r="D944" s="240" t="s">
        <v>418</v>
      </c>
      <c r="E944" s="241" t="s">
        <v>10241</v>
      </c>
      <c r="F944" s="242" t="s">
        <v>10162</v>
      </c>
      <c r="G944" s="243" t="s">
        <v>4084</v>
      </c>
      <c r="H944" s="244">
        <v>1</v>
      </c>
      <c r="I944" s="245"/>
      <c r="J944" s="246">
        <f>ROUND(I944*H944,2)</f>
        <v>0</v>
      </c>
      <c r="K944" s="242" t="s">
        <v>21</v>
      </c>
      <c r="L944" s="73"/>
      <c r="M944" s="247" t="s">
        <v>21</v>
      </c>
      <c r="N944" s="248" t="s">
        <v>47</v>
      </c>
      <c r="O944" s="48"/>
      <c r="P944" s="249">
        <f>O944*H944</f>
        <v>0</v>
      </c>
      <c r="Q944" s="249">
        <v>0</v>
      </c>
      <c r="R944" s="249">
        <f>Q944*H944</f>
        <v>0</v>
      </c>
      <c r="S944" s="249">
        <v>0</v>
      </c>
      <c r="T944" s="250">
        <f>S944*H944</f>
        <v>0</v>
      </c>
      <c r="AR944" s="25" t="s">
        <v>690</v>
      </c>
      <c r="AT944" s="25" t="s">
        <v>418</v>
      </c>
      <c r="AU944" s="25" t="s">
        <v>394</v>
      </c>
      <c r="AY944" s="25" t="s">
        <v>414</v>
      </c>
      <c r="BE944" s="251">
        <f>IF(N944="základní",J944,0)</f>
        <v>0</v>
      </c>
      <c r="BF944" s="251">
        <f>IF(N944="snížená",J944,0)</f>
        <v>0</v>
      </c>
      <c r="BG944" s="251">
        <f>IF(N944="zákl. přenesená",J944,0)</f>
        <v>0</v>
      </c>
      <c r="BH944" s="251">
        <f>IF(N944="sníž. přenesená",J944,0)</f>
        <v>0</v>
      </c>
      <c r="BI944" s="251">
        <f>IF(N944="nulová",J944,0)</f>
        <v>0</v>
      </c>
      <c r="BJ944" s="25" t="s">
        <v>83</v>
      </c>
      <c r="BK944" s="251">
        <f>ROUND(I944*H944,2)</f>
        <v>0</v>
      </c>
      <c r="BL944" s="25" t="s">
        <v>690</v>
      </c>
      <c r="BM944" s="25" t="s">
        <v>10242</v>
      </c>
    </row>
    <row r="945" s="12" customFormat="1">
      <c r="B945" s="255"/>
      <c r="C945" s="256"/>
      <c r="D945" s="252" t="s">
        <v>428</v>
      </c>
      <c r="E945" s="257" t="s">
        <v>21</v>
      </c>
      <c r="F945" s="258" t="s">
        <v>9901</v>
      </c>
      <c r="G945" s="256"/>
      <c r="H945" s="257" t="s">
        <v>21</v>
      </c>
      <c r="I945" s="259"/>
      <c r="J945" s="256"/>
      <c r="K945" s="256"/>
      <c r="L945" s="260"/>
      <c r="M945" s="261"/>
      <c r="N945" s="262"/>
      <c r="O945" s="262"/>
      <c r="P945" s="262"/>
      <c r="Q945" s="262"/>
      <c r="R945" s="262"/>
      <c r="S945" s="262"/>
      <c r="T945" s="263"/>
      <c r="AT945" s="264" t="s">
        <v>428</v>
      </c>
      <c r="AU945" s="264" t="s">
        <v>394</v>
      </c>
      <c r="AV945" s="12" t="s">
        <v>83</v>
      </c>
      <c r="AW945" s="12" t="s">
        <v>39</v>
      </c>
      <c r="AX945" s="12" t="s">
        <v>76</v>
      </c>
      <c r="AY945" s="264" t="s">
        <v>414</v>
      </c>
    </row>
    <row r="946" s="13" customFormat="1">
      <c r="B946" s="265"/>
      <c r="C946" s="266"/>
      <c r="D946" s="252" t="s">
        <v>428</v>
      </c>
      <c r="E946" s="267" t="s">
        <v>21</v>
      </c>
      <c r="F946" s="268" t="s">
        <v>83</v>
      </c>
      <c r="G946" s="266"/>
      <c r="H946" s="269">
        <v>1</v>
      </c>
      <c r="I946" s="270"/>
      <c r="J946" s="266"/>
      <c r="K946" s="266"/>
      <c r="L946" s="271"/>
      <c r="M946" s="272"/>
      <c r="N946" s="273"/>
      <c r="O946" s="273"/>
      <c r="P946" s="273"/>
      <c r="Q946" s="273"/>
      <c r="R946" s="273"/>
      <c r="S946" s="273"/>
      <c r="T946" s="274"/>
      <c r="AT946" s="275" t="s">
        <v>428</v>
      </c>
      <c r="AU946" s="275" t="s">
        <v>394</v>
      </c>
      <c r="AV946" s="13" t="s">
        <v>86</v>
      </c>
      <c r="AW946" s="13" t="s">
        <v>39</v>
      </c>
      <c r="AX946" s="13" t="s">
        <v>83</v>
      </c>
      <c r="AY946" s="275" t="s">
        <v>414</v>
      </c>
    </row>
    <row r="947" s="1" customFormat="1" ht="16.5" customHeight="1">
      <c r="B947" s="47"/>
      <c r="C947" s="240" t="s">
        <v>2233</v>
      </c>
      <c r="D947" s="240" t="s">
        <v>418</v>
      </c>
      <c r="E947" s="241" t="s">
        <v>10243</v>
      </c>
      <c r="F947" s="242" t="s">
        <v>10165</v>
      </c>
      <c r="G947" s="243" t="s">
        <v>4084</v>
      </c>
      <c r="H947" s="244">
        <v>1</v>
      </c>
      <c r="I947" s="245"/>
      <c r="J947" s="246">
        <f>ROUND(I947*H947,2)</f>
        <v>0</v>
      </c>
      <c r="K947" s="242" t="s">
        <v>21</v>
      </c>
      <c r="L947" s="73"/>
      <c r="M947" s="247" t="s">
        <v>21</v>
      </c>
      <c r="N947" s="248" t="s">
        <v>47</v>
      </c>
      <c r="O947" s="48"/>
      <c r="P947" s="249">
        <f>O947*H947</f>
        <v>0</v>
      </c>
      <c r="Q947" s="249">
        <v>0</v>
      </c>
      <c r="R947" s="249">
        <f>Q947*H947</f>
        <v>0</v>
      </c>
      <c r="S947" s="249">
        <v>0</v>
      </c>
      <c r="T947" s="250">
        <f>S947*H947</f>
        <v>0</v>
      </c>
      <c r="AR947" s="25" t="s">
        <v>690</v>
      </c>
      <c r="AT947" s="25" t="s">
        <v>418</v>
      </c>
      <c r="AU947" s="25" t="s">
        <v>394</v>
      </c>
      <c r="AY947" s="25" t="s">
        <v>414</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690</v>
      </c>
      <c r="BM947" s="25" t="s">
        <v>10244</v>
      </c>
    </row>
    <row r="948" s="12" customFormat="1">
      <c r="B948" s="255"/>
      <c r="C948" s="256"/>
      <c r="D948" s="252" t="s">
        <v>428</v>
      </c>
      <c r="E948" s="257" t="s">
        <v>21</v>
      </c>
      <c r="F948" s="258" t="s">
        <v>9901</v>
      </c>
      <c r="G948" s="256"/>
      <c r="H948" s="257" t="s">
        <v>21</v>
      </c>
      <c r="I948" s="259"/>
      <c r="J948" s="256"/>
      <c r="K948" s="256"/>
      <c r="L948" s="260"/>
      <c r="M948" s="261"/>
      <c r="N948" s="262"/>
      <c r="O948" s="262"/>
      <c r="P948" s="262"/>
      <c r="Q948" s="262"/>
      <c r="R948" s="262"/>
      <c r="S948" s="262"/>
      <c r="T948" s="263"/>
      <c r="AT948" s="264" t="s">
        <v>428</v>
      </c>
      <c r="AU948" s="264" t="s">
        <v>394</v>
      </c>
      <c r="AV948" s="12" t="s">
        <v>83</v>
      </c>
      <c r="AW948" s="12" t="s">
        <v>39</v>
      </c>
      <c r="AX948" s="12" t="s">
        <v>76</v>
      </c>
      <c r="AY948" s="264" t="s">
        <v>414</v>
      </c>
    </row>
    <row r="949" s="13" customFormat="1">
      <c r="B949" s="265"/>
      <c r="C949" s="266"/>
      <c r="D949" s="252" t="s">
        <v>428</v>
      </c>
      <c r="E949" s="267" t="s">
        <v>21</v>
      </c>
      <c r="F949" s="268" t="s">
        <v>83</v>
      </c>
      <c r="G949" s="266"/>
      <c r="H949" s="269">
        <v>1</v>
      </c>
      <c r="I949" s="270"/>
      <c r="J949" s="266"/>
      <c r="K949" s="266"/>
      <c r="L949" s="271"/>
      <c r="M949" s="272"/>
      <c r="N949" s="273"/>
      <c r="O949" s="273"/>
      <c r="P949" s="273"/>
      <c r="Q949" s="273"/>
      <c r="R949" s="273"/>
      <c r="S949" s="273"/>
      <c r="T949" s="274"/>
      <c r="AT949" s="275" t="s">
        <v>428</v>
      </c>
      <c r="AU949" s="275" t="s">
        <v>394</v>
      </c>
      <c r="AV949" s="13" t="s">
        <v>86</v>
      </c>
      <c r="AW949" s="13" t="s">
        <v>39</v>
      </c>
      <c r="AX949" s="13" t="s">
        <v>76</v>
      </c>
      <c r="AY949" s="275" t="s">
        <v>414</v>
      </c>
    </row>
    <row r="950" s="15" customFormat="1">
      <c r="B950" s="287"/>
      <c r="C950" s="288"/>
      <c r="D950" s="252" t="s">
        <v>428</v>
      </c>
      <c r="E950" s="289" t="s">
        <v>21</v>
      </c>
      <c r="F950" s="290" t="s">
        <v>235</v>
      </c>
      <c r="G950" s="288"/>
      <c r="H950" s="291">
        <v>1</v>
      </c>
      <c r="I950" s="292"/>
      <c r="J950" s="288"/>
      <c r="K950" s="288"/>
      <c r="L950" s="293"/>
      <c r="M950" s="294"/>
      <c r="N950" s="295"/>
      <c r="O950" s="295"/>
      <c r="P950" s="295"/>
      <c r="Q950" s="295"/>
      <c r="R950" s="295"/>
      <c r="S950" s="295"/>
      <c r="T950" s="296"/>
      <c r="AT950" s="297" t="s">
        <v>428</v>
      </c>
      <c r="AU950" s="297" t="s">
        <v>394</v>
      </c>
      <c r="AV950" s="15" t="s">
        <v>422</v>
      </c>
      <c r="AW950" s="15" t="s">
        <v>39</v>
      </c>
      <c r="AX950" s="15" t="s">
        <v>83</v>
      </c>
      <c r="AY950" s="297" t="s">
        <v>414</v>
      </c>
    </row>
    <row r="951" s="1" customFormat="1" ht="16.5" customHeight="1">
      <c r="B951" s="47"/>
      <c r="C951" s="240" t="s">
        <v>2237</v>
      </c>
      <c r="D951" s="240" t="s">
        <v>418</v>
      </c>
      <c r="E951" s="241" t="s">
        <v>10245</v>
      </c>
      <c r="F951" s="242" t="s">
        <v>10168</v>
      </c>
      <c r="G951" s="243" t="s">
        <v>4084</v>
      </c>
      <c r="H951" s="244">
        <v>1</v>
      </c>
      <c r="I951" s="245"/>
      <c r="J951" s="246">
        <f>ROUND(I951*H951,2)</f>
        <v>0</v>
      </c>
      <c r="K951" s="242" t="s">
        <v>21</v>
      </c>
      <c r="L951" s="73"/>
      <c r="M951" s="247" t="s">
        <v>21</v>
      </c>
      <c r="N951" s="248" t="s">
        <v>47</v>
      </c>
      <c r="O951" s="48"/>
      <c r="P951" s="249">
        <f>O951*H951</f>
        <v>0</v>
      </c>
      <c r="Q951" s="249">
        <v>0</v>
      </c>
      <c r="R951" s="249">
        <f>Q951*H951</f>
        <v>0</v>
      </c>
      <c r="S951" s="249">
        <v>0</v>
      </c>
      <c r="T951" s="250">
        <f>S951*H951</f>
        <v>0</v>
      </c>
      <c r="AR951" s="25" t="s">
        <v>690</v>
      </c>
      <c r="AT951" s="25" t="s">
        <v>418</v>
      </c>
      <c r="AU951" s="25" t="s">
        <v>394</v>
      </c>
      <c r="AY951" s="25" t="s">
        <v>414</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690</v>
      </c>
      <c r="BM951" s="25" t="s">
        <v>10246</v>
      </c>
    </row>
    <row r="952" s="12" customFormat="1">
      <c r="B952" s="255"/>
      <c r="C952" s="256"/>
      <c r="D952" s="252" t="s">
        <v>428</v>
      </c>
      <c r="E952" s="257" t="s">
        <v>21</v>
      </c>
      <c r="F952" s="258" t="s">
        <v>9901</v>
      </c>
      <c r="G952" s="256"/>
      <c r="H952" s="257" t="s">
        <v>21</v>
      </c>
      <c r="I952" s="259"/>
      <c r="J952" s="256"/>
      <c r="K952" s="256"/>
      <c r="L952" s="260"/>
      <c r="M952" s="261"/>
      <c r="N952" s="262"/>
      <c r="O952" s="262"/>
      <c r="P952" s="262"/>
      <c r="Q952" s="262"/>
      <c r="R952" s="262"/>
      <c r="S952" s="262"/>
      <c r="T952" s="263"/>
      <c r="AT952" s="264" t="s">
        <v>428</v>
      </c>
      <c r="AU952" s="264" t="s">
        <v>394</v>
      </c>
      <c r="AV952" s="12" t="s">
        <v>83</v>
      </c>
      <c r="AW952" s="12" t="s">
        <v>39</v>
      </c>
      <c r="AX952" s="12" t="s">
        <v>76</v>
      </c>
      <c r="AY952" s="264" t="s">
        <v>414</v>
      </c>
    </row>
    <row r="953" s="13" customFormat="1">
      <c r="B953" s="265"/>
      <c r="C953" s="266"/>
      <c r="D953" s="252" t="s">
        <v>428</v>
      </c>
      <c r="E953" s="267" t="s">
        <v>21</v>
      </c>
      <c r="F953" s="268" t="s">
        <v>83</v>
      </c>
      <c r="G953" s="266"/>
      <c r="H953" s="269">
        <v>1</v>
      </c>
      <c r="I953" s="270"/>
      <c r="J953" s="266"/>
      <c r="K953" s="266"/>
      <c r="L953" s="271"/>
      <c r="M953" s="272"/>
      <c r="N953" s="273"/>
      <c r="O953" s="273"/>
      <c r="P953" s="273"/>
      <c r="Q953" s="273"/>
      <c r="R953" s="273"/>
      <c r="S953" s="273"/>
      <c r="T953" s="274"/>
      <c r="AT953" s="275" t="s">
        <v>428</v>
      </c>
      <c r="AU953" s="275" t="s">
        <v>394</v>
      </c>
      <c r="AV953" s="13" t="s">
        <v>86</v>
      </c>
      <c r="AW953" s="13" t="s">
        <v>39</v>
      </c>
      <c r="AX953" s="13" t="s">
        <v>83</v>
      </c>
      <c r="AY953" s="275" t="s">
        <v>414</v>
      </c>
    </row>
    <row r="954" s="1" customFormat="1" ht="16.5" customHeight="1">
      <c r="B954" s="47"/>
      <c r="C954" s="240" t="s">
        <v>2241</v>
      </c>
      <c r="D954" s="240" t="s">
        <v>418</v>
      </c>
      <c r="E954" s="241" t="s">
        <v>10247</v>
      </c>
      <c r="F954" s="242" t="s">
        <v>10171</v>
      </c>
      <c r="G954" s="243" t="s">
        <v>4084</v>
      </c>
      <c r="H954" s="244">
        <v>1</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690</v>
      </c>
      <c r="AT954" s="25" t="s">
        <v>418</v>
      </c>
      <c r="AU954" s="25" t="s">
        <v>394</v>
      </c>
      <c r="AY954" s="25" t="s">
        <v>414</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690</v>
      </c>
      <c r="BM954" s="25" t="s">
        <v>10248</v>
      </c>
    </row>
    <row r="955" s="12" customFormat="1">
      <c r="B955" s="255"/>
      <c r="C955" s="256"/>
      <c r="D955" s="252" t="s">
        <v>428</v>
      </c>
      <c r="E955" s="257" t="s">
        <v>21</v>
      </c>
      <c r="F955" s="258" t="s">
        <v>9901</v>
      </c>
      <c r="G955" s="256"/>
      <c r="H955" s="257" t="s">
        <v>21</v>
      </c>
      <c r="I955" s="259"/>
      <c r="J955" s="256"/>
      <c r="K955" s="256"/>
      <c r="L955" s="260"/>
      <c r="M955" s="261"/>
      <c r="N955" s="262"/>
      <c r="O955" s="262"/>
      <c r="P955" s="262"/>
      <c r="Q955" s="262"/>
      <c r="R955" s="262"/>
      <c r="S955" s="262"/>
      <c r="T955" s="263"/>
      <c r="AT955" s="264" t="s">
        <v>428</v>
      </c>
      <c r="AU955" s="264" t="s">
        <v>394</v>
      </c>
      <c r="AV955" s="12" t="s">
        <v>83</v>
      </c>
      <c r="AW955" s="12" t="s">
        <v>39</v>
      </c>
      <c r="AX955" s="12" t="s">
        <v>76</v>
      </c>
      <c r="AY955" s="264" t="s">
        <v>414</v>
      </c>
    </row>
    <row r="956" s="13" customFormat="1">
      <c r="B956" s="265"/>
      <c r="C956" s="266"/>
      <c r="D956" s="252" t="s">
        <v>428</v>
      </c>
      <c r="E956" s="267" t="s">
        <v>21</v>
      </c>
      <c r="F956" s="268" t="s">
        <v>83</v>
      </c>
      <c r="G956" s="266"/>
      <c r="H956" s="269">
        <v>1</v>
      </c>
      <c r="I956" s="270"/>
      <c r="J956" s="266"/>
      <c r="K956" s="266"/>
      <c r="L956" s="271"/>
      <c r="M956" s="272"/>
      <c r="N956" s="273"/>
      <c r="O956" s="273"/>
      <c r="P956" s="273"/>
      <c r="Q956" s="273"/>
      <c r="R956" s="273"/>
      <c r="S956" s="273"/>
      <c r="T956" s="274"/>
      <c r="AT956" s="275" t="s">
        <v>428</v>
      </c>
      <c r="AU956" s="275" t="s">
        <v>394</v>
      </c>
      <c r="AV956" s="13" t="s">
        <v>86</v>
      </c>
      <c r="AW956" s="13" t="s">
        <v>39</v>
      </c>
      <c r="AX956" s="13" t="s">
        <v>76</v>
      </c>
      <c r="AY956" s="275" t="s">
        <v>414</v>
      </c>
    </row>
    <row r="957" s="15" customFormat="1">
      <c r="B957" s="287"/>
      <c r="C957" s="288"/>
      <c r="D957" s="252" t="s">
        <v>428</v>
      </c>
      <c r="E957" s="289" t="s">
        <v>21</v>
      </c>
      <c r="F957" s="290" t="s">
        <v>235</v>
      </c>
      <c r="G957" s="288"/>
      <c r="H957" s="291">
        <v>1</v>
      </c>
      <c r="I957" s="292"/>
      <c r="J957" s="288"/>
      <c r="K957" s="288"/>
      <c r="L957" s="293"/>
      <c r="M957" s="294"/>
      <c r="N957" s="295"/>
      <c r="O957" s="295"/>
      <c r="P957" s="295"/>
      <c r="Q957" s="295"/>
      <c r="R957" s="295"/>
      <c r="S957" s="295"/>
      <c r="T957" s="296"/>
      <c r="AT957" s="297" t="s">
        <v>428</v>
      </c>
      <c r="AU957" s="297" t="s">
        <v>394</v>
      </c>
      <c r="AV957" s="15" t="s">
        <v>422</v>
      </c>
      <c r="AW957" s="15" t="s">
        <v>39</v>
      </c>
      <c r="AX957" s="15" t="s">
        <v>83</v>
      </c>
      <c r="AY957" s="297" t="s">
        <v>414</v>
      </c>
    </row>
    <row r="958" s="1" customFormat="1" ht="51" customHeight="1">
      <c r="B958" s="47"/>
      <c r="C958" s="240" t="s">
        <v>2245</v>
      </c>
      <c r="D958" s="240" t="s">
        <v>418</v>
      </c>
      <c r="E958" s="241" t="s">
        <v>10249</v>
      </c>
      <c r="F958" s="242" t="s">
        <v>10174</v>
      </c>
      <c r="G958" s="243" t="s">
        <v>4084</v>
      </c>
      <c r="H958" s="244">
        <v>2</v>
      </c>
      <c r="I958" s="245"/>
      <c r="J958" s="246">
        <f>ROUND(I958*H958,2)</f>
        <v>0</v>
      </c>
      <c r="K958" s="242" t="s">
        <v>21</v>
      </c>
      <c r="L958" s="73"/>
      <c r="M958" s="247" t="s">
        <v>21</v>
      </c>
      <c r="N958" s="248" t="s">
        <v>47</v>
      </c>
      <c r="O958" s="48"/>
      <c r="P958" s="249">
        <f>O958*H958</f>
        <v>0</v>
      </c>
      <c r="Q958" s="249">
        <v>0</v>
      </c>
      <c r="R958" s="249">
        <f>Q958*H958</f>
        <v>0</v>
      </c>
      <c r="S958" s="249">
        <v>0</v>
      </c>
      <c r="T958" s="250">
        <f>S958*H958</f>
        <v>0</v>
      </c>
      <c r="AR958" s="25" t="s">
        <v>690</v>
      </c>
      <c r="AT958" s="25" t="s">
        <v>418</v>
      </c>
      <c r="AU958" s="25" t="s">
        <v>394</v>
      </c>
      <c r="AY958" s="25" t="s">
        <v>414</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690</v>
      </c>
      <c r="BM958" s="25" t="s">
        <v>10250</v>
      </c>
    </row>
    <row r="959" s="12" customFormat="1">
      <c r="B959" s="255"/>
      <c r="C959" s="256"/>
      <c r="D959" s="252" t="s">
        <v>428</v>
      </c>
      <c r="E959" s="257" t="s">
        <v>21</v>
      </c>
      <c r="F959" s="258" t="s">
        <v>9901</v>
      </c>
      <c r="G959" s="256"/>
      <c r="H959" s="257" t="s">
        <v>21</v>
      </c>
      <c r="I959" s="259"/>
      <c r="J959" s="256"/>
      <c r="K959" s="256"/>
      <c r="L959" s="260"/>
      <c r="M959" s="261"/>
      <c r="N959" s="262"/>
      <c r="O959" s="262"/>
      <c r="P959" s="262"/>
      <c r="Q959" s="262"/>
      <c r="R959" s="262"/>
      <c r="S959" s="262"/>
      <c r="T959" s="263"/>
      <c r="AT959" s="264" t="s">
        <v>428</v>
      </c>
      <c r="AU959" s="264" t="s">
        <v>394</v>
      </c>
      <c r="AV959" s="12" t="s">
        <v>83</v>
      </c>
      <c r="AW959" s="12" t="s">
        <v>39</v>
      </c>
      <c r="AX959" s="12" t="s">
        <v>76</v>
      </c>
      <c r="AY959" s="264" t="s">
        <v>414</v>
      </c>
    </row>
    <row r="960" s="13" customFormat="1">
      <c r="B960" s="265"/>
      <c r="C960" s="266"/>
      <c r="D960" s="252" t="s">
        <v>428</v>
      </c>
      <c r="E960" s="267" t="s">
        <v>21</v>
      </c>
      <c r="F960" s="268" t="s">
        <v>86</v>
      </c>
      <c r="G960" s="266"/>
      <c r="H960" s="269">
        <v>2</v>
      </c>
      <c r="I960" s="270"/>
      <c r="J960" s="266"/>
      <c r="K960" s="266"/>
      <c r="L960" s="271"/>
      <c r="M960" s="272"/>
      <c r="N960" s="273"/>
      <c r="O960" s="273"/>
      <c r="P960" s="273"/>
      <c r="Q960" s="273"/>
      <c r="R960" s="273"/>
      <c r="S960" s="273"/>
      <c r="T960" s="274"/>
      <c r="AT960" s="275" t="s">
        <v>428</v>
      </c>
      <c r="AU960" s="275" t="s">
        <v>394</v>
      </c>
      <c r="AV960" s="13" t="s">
        <v>86</v>
      </c>
      <c r="AW960" s="13" t="s">
        <v>39</v>
      </c>
      <c r="AX960" s="13" t="s">
        <v>83</v>
      </c>
      <c r="AY960" s="275" t="s">
        <v>414</v>
      </c>
    </row>
    <row r="961" s="1" customFormat="1" ht="25.5" customHeight="1">
      <c r="B961" s="47"/>
      <c r="C961" s="240" t="s">
        <v>2249</v>
      </c>
      <c r="D961" s="240" t="s">
        <v>418</v>
      </c>
      <c r="E961" s="241" t="s">
        <v>10251</v>
      </c>
      <c r="F961" s="242" t="s">
        <v>10177</v>
      </c>
      <c r="G961" s="243" t="s">
        <v>4084</v>
      </c>
      <c r="H961" s="244">
        <v>3</v>
      </c>
      <c r="I961" s="245"/>
      <c r="J961" s="246">
        <f>ROUND(I961*H961,2)</f>
        <v>0</v>
      </c>
      <c r="K961" s="242" t="s">
        <v>21</v>
      </c>
      <c r="L961" s="73"/>
      <c r="M961" s="247" t="s">
        <v>21</v>
      </c>
      <c r="N961" s="248" t="s">
        <v>47</v>
      </c>
      <c r="O961" s="48"/>
      <c r="P961" s="249">
        <f>O961*H961</f>
        <v>0</v>
      </c>
      <c r="Q961" s="249">
        <v>0</v>
      </c>
      <c r="R961" s="249">
        <f>Q961*H961</f>
        <v>0</v>
      </c>
      <c r="S961" s="249">
        <v>0</v>
      </c>
      <c r="T961" s="250">
        <f>S961*H961</f>
        <v>0</v>
      </c>
      <c r="AR961" s="25" t="s">
        <v>690</v>
      </c>
      <c r="AT961" s="25" t="s">
        <v>418</v>
      </c>
      <c r="AU961" s="25" t="s">
        <v>394</v>
      </c>
      <c r="AY961" s="25" t="s">
        <v>414</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690</v>
      </c>
      <c r="BM961" s="25" t="s">
        <v>10252</v>
      </c>
    </row>
    <row r="962" s="12" customFormat="1">
      <c r="B962" s="255"/>
      <c r="C962" s="256"/>
      <c r="D962" s="252" t="s">
        <v>428</v>
      </c>
      <c r="E962" s="257" t="s">
        <v>21</v>
      </c>
      <c r="F962" s="258" t="s">
        <v>9901</v>
      </c>
      <c r="G962" s="256"/>
      <c r="H962" s="257" t="s">
        <v>21</v>
      </c>
      <c r="I962" s="259"/>
      <c r="J962" s="256"/>
      <c r="K962" s="256"/>
      <c r="L962" s="260"/>
      <c r="M962" s="261"/>
      <c r="N962" s="262"/>
      <c r="O962" s="262"/>
      <c r="P962" s="262"/>
      <c r="Q962" s="262"/>
      <c r="R962" s="262"/>
      <c r="S962" s="262"/>
      <c r="T962" s="263"/>
      <c r="AT962" s="264" t="s">
        <v>428</v>
      </c>
      <c r="AU962" s="264" t="s">
        <v>394</v>
      </c>
      <c r="AV962" s="12" t="s">
        <v>83</v>
      </c>
      <c r="AW962" s="12" t="s">
        <v>39</v>
      </c>
      <c r="AX962" s="12" t="s">
        <v>76</v>
      </c>
      <c r="AY962" s="264" t="s">
        <v>414</v>
      </c>
    </row>
    <row r="963" s="13" customFormat="1">
      <c r="B963" s="265"/>
      <c r="C963" s="266"/>
      <c r="D963" s="252" t="s">
        <v>428</v>
      </c>
      <c r="E963" s="267" t="s">
        <v>21</v>
      </c>
      <c r="F963" s="268" t="s">
        <v>394</v>
      </c>
      <c r="G963" s="266"/>
      <c r="H963" s="269">
        <v>3</v>
      </c>
      <c r="I963" s="270"/>
      <c r="J963" s="266"/>
      <c r="K963" s="266"/>
      <c r="L963" s="271"/>
      <c r="M963" s="272"/>
      <c r="N963" s="273"/>
      <c r="O963" s="273"/>
      <c r="P963" s="273"/>
      <c r="Q963" s="273"/>
      <c r="R963" s="273"/>
      <c r="S963" s="273"/>
      <c r="T963" s="274"/>
      <c r="AT963" s="275" t="s">
        <v>428</v>
      </c>
      <c r="AU963" s="275" t="s">
        <v>394</v>
      </c>
      <c r="AV963" s="13" t="s">
        <v>86</v>
      </c>
      <c r="AW963" s="13" t="s">
        <v>39</v>
      </c>
      <c r="AX963" s="13" t="s">
        <v>76</v>
      </c>
      <c r="AY963" s="275" t="s">
        <v>414</v>
      </c>
    </row>
    <row r="964" s="15" customFormat="1">
      <c r="B964" s="287"/>
      <c r="C964" s="288"/>
      <c r="D964" s="252" t="s">
        <v>428</v>
      </c>
      <c r="E964" s="289" t="s">
        <v>21</v>
      </c>
      <c r="F964" s="290" t="s">
        <v>235</v>
      </c>
      <c r="G964" s="288"/>
      <c r="H964" s="291">
        <v>3</v>
      </c>
      <c r="I964" s="292"/>
      <c r="J964" s="288"/>
      <c r="K964" s="288"/>
      <c r="L964" s="293"/>
      <c r="M964" s="294"/>
      <c r="N964" s="295"/>
      <c r="O964" s="295"/>
      <c r="P964" s="295"/>
      <c r="Q964" s="295"/>
      <c r="R964" s="295"/>
      <c r="S964" s="295"/>
      <c r="T964" s="296"/>
      <c r="AT964" s="297" t="s">
        <v>428</v>
      </c>
      <c r="AU964" s="297" t="s">
        <v>394</v>
      </c>
      <c r="AV964" s="15" t="s">
        <v>422</v>
      </c>
      <c r="AW964" s="15" t="s">
        <v>39</v>
      </c>
      <c r="AX964" s="15" t="s">
        <v>83</v>
      </c>
      <c r="AY964" s="297" t="s">
        <v>414</v>
      </c>
    </row>
    <row r="965" s="1" customFormat="1" ht="16.5" customHeight="1">
      <c r="B965" s="47"/>
      <c r="C965" s="240" t="s">
        <v>2253</v>
      </c>
      <c r="D965" s="240" t="s">
        <v>418</v>
      </c>
      <c r="E965" s="241" t="s">
        <v>10253</v>
      </c>
      <c r="F965" s="242" t="s">
        <v>10180</v>
      </c>
      <c r="G965" s="243" t="s">
        <v>4084</v>
      </c>
      <c r="H965" s="244">
        <v>29</v>
      </c>
      <c r="I965" s="245"/>
      <c r="J965" s="246">
        <f>ROUND(I965*H965,2)</f>
        <v>0</v>
      </c>
      <c r="K965" s="242" t="s">
        <v>21</v>
      </c>
      <c r="L965" s="73"/>
      <c r="M965" s="247" t="s">
        <v>21</v>
      </c>
      <c r="N965" s="248" t="s">
        <v>47</v>
      </c>
      <c r="O965" s="48"/>
      <c r="P965" s="249">
        <f>O965*H965</f>
        <v>0</v>
      </c>
      <c r="Q965" s="249">
        <v>0</v>
      </c>
      <c r="R965" s="249">
        <f>Q965*H965</f>
        <v>0</v>
      </c>
      <c r="S965" s="249">
        <v>0</v>
      </c>
      <c r="T965" s="250">
        <f>S965*H965</f>
        <v>0</v>
      </c>
      <c r="AR965" s="25" t="s">
        <v>690</v>
      </c>
      <c r="AT965" s="25" t="s">
        <v>418</v>
      </c>
      <c r="AU965" s="25" t="s">
        <v>394</v>
      </c>
      <c r="AY965" s="25" t="s">
        <v>414</v>
      </c>
      <c r="BE965" s="251">
        <f>IF(N965="základní",J965,0)</f>
        <v>0</v>
      </c>
      <c r="BF965" s="251">
        <f>IF(N965="snížená",J965,0)</f>
        <v>0</v>
      </c>
      <c r="BG965" s="251">
        <f>IF(N965="zákl. přenesená",J965,0)</f>
        <v>0</v>
      </c>
      <c r="BH965" s="251">
        <f>IF(N965="sníž. přenesená",J965,0)</f>
        <v>0</v>
      </c>
      <c r="BI965" s="251">
        <f>IF(N965="nulová",J965,0)</f>
        <v>0</v>
      </c>
      <c r="BJ965" s="25" t="s">
        <v>83</v>
      </c>
      <c r="BK965" s="251">
        <f>ROUND(I965*H965,2)</f>
        <v>0</v>
      </c>
      <c r="BL965" s="25" t="s">
        <v>690</v>
      </c>
      <c r="BM965" s="25" t="s">
        <v>10254</v>
      </c>
    </row>
    <row r="966" s="12" customFormat="1">
      <c r="B966" s="255"/>
      <c r="C966" s="256"/>
      <c r="D966" s="252" t="s">
        <v>428</v>
      </c>
      <c r="E966" s="257" t="s">
        <v>21</v>
      </c>
      <c r="F966" s="258" t="s">
        <v>9901</v>
      </c>
      <c r="G966" s="256"/>
      <c r="H966" s="257" t="s">
        <v>21</v>
      </c>
      <c r="I966" s="259"/>
      <c r="J966" s="256"/>
      <c r="K966" s="256"/>
      <c r="L966" s="260"/>
      <c r="M966" s="261"/>
      <c r="N966" s="262"/>
      <c r="O966" s="262"/>
      <c r="P966" s="262"/>
      <c r="Q966" s="262"/>
      <c r="R966" s="262"/>
      <c r="S966" s="262"/>
      <c r="T966" s="263"/>
      <c r="AT966" s="264" t="s">
        <v>428</v>
      </c>
      <c r="AU966" s="264" t="s">
        <v>394</v>
      </c>
      <c r="AV966" s="12" t="s">
        <v>83</v>
      </c>
      <c r="AW966" s="12" t="s">
        <v>39</v>
      </c>
      <c r="AX966" s="12" t="s">
        <v>76</v>
      </c>
      <c r="AY966" s="264" t="s">
        <v>414</v>
      </c>
    </row>
    <row r="967" s="13" customFormat="1">
      <c r="B967" s="265"/>
      <c r="C967" s="266"/>
      <c r="D967" s="252" t="s">
        <v>428</v>
      </c>
      <c r="E967" s="267" t="s">
        <v>21</v>
      </c>
      <c r="F967" s="268" t="s">
        <v>803</v>
      </c>
      <c r="G967" s="266"/>
      <c r="H967" s="269">
        <v>29</v>
      </c>
      <c r="I967" s="270"/>
      <c r="J967" s="266"/>
      <c r="K967" s="266"/>
      <c r="L967" s="271"/>
      <c r="M967" s="272"/>
      <c r="N967" s="273"/>
      <c r="O967" s="273"/>
      <c r="P967" s="273"/>
      <c r="Q967" s="273"/>
      <c r="R967" s="273"/>
      <c r="S967" s="273"/>
      <c r="T967" s="274"/>
      <c r="AT967" s="275" t="s">
        <v>428</v>
      </c>
      <c r="AU967" s="275" t="s">
        <v>394</v>
      </c>
      <c r="AV967" s="13" t="s">
        <v>86</v>
      </c>
      <c r="AW967" s="13" t="s">
        <v>39</v>
      </c>
      <c r="AX967" s="13" t="s">
        <v>83</v>
      </c>
      <c r="AY967" s="275" t="s">
        <v>414</v>
      </c>
    </row>
    <row r="968" s="1" customFormat="1" ht="25.5" customHeight="1">
      <c r="B968" s="47"/>
      <c r="C968" s="240" t="s">
        <v>2257</v>
      </c>
      <c r="D968" s="240" t="s">
        <v>418</v>
      </c>
      <c r="E968" s="241" t="s">
        <v>10255</v>
      </c>
      <c r="F968" s="242" t="s">
        <v>10256</v>
      </c>
      <c r="G968" s="243" t="s">
        <v>4084</v>
      </c>
      <c r="H968" s="244">
        <v>8</v>
      </c>
      <c r="I968" s="245"/>
      <c r="J968" s="246">
        <f>ROUND(I968*H968,2)</f>
        <v>0</v>
      </c>
      <c r="K968" s="242" t="s">
        <v>21</v>
      </c>
      <c r="L968" s="73"/>
      <c r="M968" s="247" t="s">
        <v>21</v>
      </c>
      <c r="N968" s="248" t="s">
        <v>47</v>
      </c>
      <c r="O968" s="48"/>
      <c r="P968" s="249">
        <f>O968*H968</f>
        <v>0</v>
      </c>
      <c r="Q968" s="249">
        <v>0</v>
      </c>
      <c r="R968" s="249">
        <f>Q968*H968</f>
        <v>0</v>
      </c>
      <c r="S968" s="249">
        <v>0</v>
      </c>
      <c r="T968" s="250">
        <f>S968*H968</f>
        <v>0</v>
      </c>
      <c r="AR968" s="25" t="s">
        <v>690</v>
      </c>
      <c r="AT968" s="25" t="s">
        <v>418</v>
      </c>
      <c r="AU968" s="25" t="s">
        <v>394</v>
      </c>
      <c r="AY968" s="25" t="s">
        <v>414</v>
      </c>
      <c r="BE968" s="251">
        <f>IF(N968="základní",J968,0)</f>
        <v>0</v>
      </c>
      <c r="BF968" s="251">
        <f>IF(N968="snížená",J968,0)</f>
        <v>0</v>
      </c>
      <c r="BG968" s="251">
        <f>IF(N968="zákl. přenesená",J968,0)</f>
        <v>0</v>
      </c>
      <c r="BH968" s="251">
        <f>IF(N968="sníž. přenesená",J968,0)</f>
        <v>0</v>
      </c>
      <c r="BI968" s="251">
        <f>IF(N968="nulová",J968,0)</f>
        <v>0</v>
      </c>
      <c r="BJ968" s="25" t="s">
        <v>83</v>
      </c>
      <c r="BK968" s="251">
        <f>ROUND(I968*H968,2)</f>
        <v>0</v>
      </c>
      <c r="BL968" s="25" t="s">
        <v>690</v>
      </c>
      <c r="BM968" s="25" t="s">
        <v>10257</v>
      </c>
    </row>
    <row r="969" s="12" customFormat="1">
      <c r="B969" s="255"/>
      <c r="C969" s="256"/>
      <c r="D969" s="252" t="s">
        <v>428</v>
      </c>
      <c r="E969" s="257" t="s">
        <v>21</v>
      </c>
      <c r="F969" s="258" t="s">
        <v>9901</v>
      </c>
      <c r="G969" s="256"/>
      <c r="H969" s="257" t="s">
        <v>21</v>
      </c>
      <c r="I969" s="259"/>
      <c r="J969" s="256"/>
      <c r="K969" s="256"/>
      <c r="L969" s="260"/>
      <c r="M969" s="261"/>
      <c r="N969" s="262"/>
      <c r="O969" s="262"/>
      <c r="P969" s="262"/>
      <c r="Q969" s="262"/>
      <c r="R969" s="262"/>
      <c r="S969" s="262"/>
      <c r="T969" s="263"/>
      <c r="AT969" s="264" t="s">
        <v>428</v>
      </c>
      <c r="AU969" s="264" t="s">
        <v>394</v>
      </c>
      <c r="AV969" s="12" t="s">
        <v>83</v>
      </c>
      <c r="AW969" s="12" t="s">
        <v>39</v>
      </c>
      <c r="AX969" s="12" t="s">
        <v>76</v>
      </c>
      <c r="AY969" s="264" t="s">
        <v>414</v>
      </c>
    </row>
    <row r="970" s="13" customFormat="1">
      <c r="B970" s="265"/>
      <c r="C970" s="266"/>
      <c r="D970" s="252" t="s">
        <v>428</v>
      </c>
      <c r="E970" s="267" t="s">
        <v>21</v>
      </c>
      <c r="F970" s="268" t="s">
        <v>542</v>
      </c>
      <c r="G970" s="266"/>
      <c r="H970" s="269">
        <v>8</v>
      </c>
      <c r="I970" s="270"/>
      <c r="J970" s="266"/>
      <c r="K970" s="266"/>
      <c r="L970" s="271"/>
      <c r="M970" s="272"/>
      <c r="N970" s="273"/>
      <c r="O970" s="273"/>
      <c r="P970" s="273"/>
      <c r="Q970" s="273"/>
      <c r="R970" s="273"/>
      <c r="S970" s="273"/>
      <c r="T970" s="274"/>
      <c r="AT970" s="275" t="s">
        <v>428</v>
      </c>
      <c r="AU970" s="275" t="s">
        <v>394</v>
      </c>
      <c r="AV970" s="13" t="s">
        <v>86</v>
      </c>
      <c r="AW970" s="13" t="s">
        <v>39</v>
      </c>
      <c r="AX970" s="13" t="s">
        <v>76</v>
      </c>
      <c r="AY970" s="275" t="s">
        <v>414</v>
      </c>
    </row>
    <row r="971" s="15" customFormat="1">
      <c r="B971" s="287"/>
      <c r="C971" s="288"/>
      <c r="D971" s="252" t="s">
        <v>428</v>
      </c>
      <c r="E971" s="289" t="s">
        <v>21</v>
      </c>
      <c r="F971" s="290" t="s">
        <v>235</v>
      </c>
      <c r="G971" s="288"/>
      <c r="H971" s="291">
        <v>8</v>
      </c>
      <c r="I971" s="292"/>
      <c r="J971" s="288"/>
      <c r="K971" s="288"/>
      <c r="L971" s="293"/>
      <c r="M971" s="294"/>
      <c r="N971" s="295"/>
      <c r="O971" s="295"/>
      <c r="P971" s="295"/>
      <c r="Q971" s="295"/>
      <c r="R971" s="295"/>
      <c r="S971" s="295"/>
      <c r="T971" s="296"/>
      <c r="AT971" s="297" t="s">
        <v>428</v>
      </c>
      <c r="AU971" s="297" t="s">
        <v>394</v>
      </c>
      <c r="AV971" s="15" t="s">
        <v>422</v>
      </c>
      <c r="AW971" s="15" t="s">
        <v>39</v>
      </c>
      <c r="AX971" s="15" t="s">
        <v>83</v>
      </c>
      <c r="AY971" s="297" t="s">
        <v>414</v>
      </c>
    </row>
    <row r="972" s="1" customFormat="1" ht="16.5" customHeight="1">
      <c r="B972" s="47"/>
      <c r="C972" s="240" t="s">
        <v>2261</v>
      </c>
      <c r="D972" s="240" t="s">
        <v>418</v>
      </c>
      <c r="E972" s="241" t="s">
        <v>10258</v>
      </c>
      <c r="F972" s="242" t="s">
        <v>10162</v>
      </c>
      <c r="G972" s="243" t="s">
        <v>4084</v>
      </c>
      <c r="H972" s="244">
        <v>8</v>
      </c>
      <c r="I972" s="245"/>
      <c r="J972" s="246">
        <f>ROUND(I972*H972,2)</f>
        <v>0</v>
      </c>
      <c r="K972" s="242" t="s">
        <v>21</v>
      </c>
      <c r="L972" s="73"/>
      <c r="M972" s="247" t="s">
        <v>21</v>
      </c>
      <c r="N972" s="248" t="s">
        <v>47</v>
      </c>
      <c r="O972" s="48"/>
      <c r="P972" s="249">
        <f>O972*H972</f>
        <v>0</v>
      </c>
      <c r="Q972" s="249">
        <v>0</v>
      </c>
      <c r="R972" s="249">
        <f>Q972*H972</f>
        <v>0</v>
      </c>
      <c r="S972" s="249">
        <v>0</v>
      </c>
      <c r="T972" s="250">
        <f>S972*H972</f>
        <v>0</v>
      </c>
      <c r="AR972" s="25" t="s">
        <v>690</v>
      </c>
      <c r="AT972" s="25" t="s">
        <v>418</v>
      </c>
      <c r="AU972" s="25" t="s">
        <v>394</v>
      </c>
      <c r="AY972" s="25" t="s">
        <v>414</v>
      </c>
      <c r="BE972" s="251">
        <f>IF(N972="základní",J972,0)</f>
        <v>0</v>
      </c>
      <c r="BF972" s="251">
        <f>IF(N972="snížená",J972,0)</f>
        <v>0</v>
      </c>
      <c r="BG972" s="251">
        <f>IF(N972="zákl. přenesená",J972,0)</f>
        <v>0</v>
      </c>
      <c r="BH972" s="251">
        <f>IF(N972="sníž. přenesená",J972,0)</f>
        <v>0</v>
      </c>
      <c r="BI972" s="251">
        <f>IF(N972="nulová",J972,0)</f>
        <v>0</v>
      </c>
      <c r="BJ972" s="25" t="s">
        <v>83</v>
      </c>
      <c r="BK972" s="251">
        <f>ROUND(I972*H972,2)</f>
        <v>0</v>
      </c>
      <c r="BL972" s="25" t="s">
        <v>690</v>
      </c>
      <c r="BM972" s="25" t="s">
        <v>10259</v>
      </c>
    </row>
    <row r="973" s="12" customFormat="1">
      <c r="B973" s="255"/>
      <c r="C973" s="256"/>
      <c r="D973" s="252" t="s">
        <v>428</v>
      </c>
      <c r="E973" s="257" t="s">
        <v>21</v>
      </c>
      <c r="F973" s="258" t="s">
        <v>9901</v>
      </c>
      <c r="G973" s="256"/>
      <c r="H973" s="257" t="s">
        <v>21</v>
      </c>
      <c r="I973" s="259"/>
      <c r="J973" s="256"/>
      <c r="K973" s="256"/>
      <c r="L973" s="260"/>
      <c r="M973" s="261"/>
      <c r="N973" s="262"/>
      <c r="O973" s="262"/>
      <c r="P973" s="262"/>
      <c r="Q973" s="262"/>
      <c r="R973" s="262"/>
      <c r="S973" s="262"/>
      <c r="T973" s="263"/>
      <c r="AT973" s="264" t="s">
        <v>428</v>
      </c>
      <c r="AU973" s="264" t="s">
        <v>394</v>
      </c>
      <c r="AV973" s="12" t="s">
        <v>83</v>
      </c>
      <c r="AW973" s="12" t="s">
        <v>39</v>
      </c>
      <c r="AX973" s="12" t="s">
        <v>76</v>
      </c>
      <c r="AY973" s="264" t="s">
        <v>414</v>
      </c>
    </row>
    <row r="974" s="13" customFormat="1">
      <c r="B974" s="265"/>
      <c r="C974" s="266"/>
      <c r="D974" s="252" t="s">
        <v>428</v>
      </c>
      <c r="E974" s="267" t="s">
        <v>21</v>
      </c>
      <c r="F974" s="268" t="s">
        <v>542</v>
      </c>
      <c r="G974" s="266"/>
      <c r="H974" s="269">
        <v>8</v>
      </c>
      <c r="I974" s="270"/>
      <c r="J974" s="266"/>
      <c r="K974" s="266"/>
      <c r="L974" s="271"/>
      <c r="M974" s="272"/>
      <c r="N974" s="273"/>
      <c r="O974" s="273"/>
      <c r="P974" s="273"/>
      <c r="Q974" s="273"/>
      <c r="R974" s="273"/>
      <c r="S974" s="273"/>
      <c r="T974" s="274"/>
      <c r="AT974" s="275" t="s">
        <v>428</v>
      </c>
      <c r="AU974" s="275" t="s">
        <v>394</v>
      </c>
      <c r="AV974" s="13" t="s">
        <v>86</v>
      </c>
      <c r="AW974" s="13" t="s">
        <v>39</v>
      </c>
      <c r="AX974" s="13" t="s">
        <v>83</v>
      </c>
      <c r="AY974" s="275" t="s">
        <v>414</v>
      </c>
    </row>
    <row r="975" s="1" customFormat="1" ht="16.5" customHeight="1">
      <c r="B975" s="47"/>
      <c r="C975" s="240" t="s">
        <v>495</v>
      </c>
      <c r="D975" s="240" t="s">
        <v>418</v>
      </c>
      <c r="E975" s="241" t="s">
        <v>10260</v>
      </c>
      <c r="F975" s="242" t="s">
        <v>10188</v>
      </c>
      <c r="G975" s="243" t="s">
        <v>4084</v>
      </c>
      <c r="H975" s="244">
        <v>29</v>
      </c>
      <c r="I975" s="245"/>
      <c r="J975" s="246">
        <f>ROUND(I975*H975,2)</f>
        <v>0</v>
      </c>
      <c r="K975" s="242" t="s">
        <v>21</v>
      </c>
      <c r="L975" s="73"/>
      <c r="M975" s="247" t="s">
        <v>21</v>
      </c>
      <c r="N975" s="248" t="s">
        <v>47</v>
      </c>
      <c r="O975" s="48"/>
      <c r="P975" s="249">
        <f>O975*H975</f>
        <v>0</v>
      </c>
      <c r="Q975" s="249">
        <v>0</v>
      </c>
      <c r="R975" s="249">
        <f>Q975*H975</f>
        <v>0</v>
      </c>
      <c r="S975" s="249">
        <v>0</v>
      </c>
      <c r="T975" s="250">
        <f>S975*H975</f>
        <v>0</v>
      </c>
      <c r="AR975" s="25" t="s">
        <v>690</v>
      </c>
      <c r="AT975" s="25" t="s">
        <v>418</v>
      </c>
      <c r="AU975" s="25" t="s">
        <v>394</v>
      </c>
      <c r="AY975" s="25" t="s">
        <v>414</v>
      </c>
      <c r="BE975" s="251">
        <f>IF(N975="základní",J975,0)</f>
        <v>0</v>
      </c>
      <c r="BF975" s="251">
        <f>IF(N975="snížená",J975,0)</f>
        <v>0</v>
      </c>
      <c r="BG975" s="251">
        <f>IF(N975="zákl. přenesená",J975,0)</f>
        <v>0</v>
      </c>
      <c r="BH975" s="251">
        <f>IF(N975="sníž. přenesená",J975,0)</f>
        <v>0</v>
      </c>
      <c r="BI975" s="251">
        <f>IF(N975="nulová",J975,0)</f>
        <v>0</v>
      </c>
      <c r="BJ975" s="25" t="s">
        <v>83</v>
      </c>
      <c r="BK975" s="251">
        <f>ROUND(I975*H975,2)</f>
        <v>0</v>
      </c>
      <c r="BL975" s="25" t="s">
        <v>690</v>
      </c>
      <c r="BM975" s="25" t="s">
        <v>10261</v>
      </c>
    </row>
    <row r="976" s="12" customFormat="1">
      <c r="B976" s="255"/>
      <c r="C976" s="256"/>
      <c r="D976" s="252" t="s">
        <v>428</v>
      </c>
      <c r="E976" s="257" t="s">
        <v>21</v>
      </c>
      <c r="F976" s="258" t="s">
        <v>9901</v>
      </c>
      <c r="G976" s="256"/>
      <c r="H976" s="257" t="s">
        <v>21</v>
      </c>
      <c r="I976" s="259"/>
      <c r="J976" s="256"/>
      <c r="K976" s="256"/>
      <c r="L976" s="260"/>
      <c r="M976" s="261"/>
      <c r="N976" s="262"/>
      <c r="O976" s="262"/>
      <c r="P976" s="262"/>
      <c r="Q976" s="262"/>
      <c r="R976" s="262"/>
      <c r="S976" s="262"/>
      <c r="T976" s="263"/>
      <c r="AT976" s="264" t="s">
        <v>428</v>
      </c>
      <c r="AU976" s="264" t="s">
        <v>394</v>
      </c>
      <c r="AV976" s="12" t="s">
        <v>83</v>
      </c>
      <c r="AW976" s="12" t="s">
        <v>39</v>
      </c>
      <c r="AX976" s="12" t="s">
        <v>76</v>
      </c>
      <c r="AY976" s="264" t="s">
        <v>414</v>
      </c>
    </row>
    <row r="977" s="13" customFormat="1">
      <c r="B977" s="265"/>
      <c r="C977" s="266"/>
      <c r="D977" s="252" t="s">
        <v>428</v>
      </c>
      <c r="E977" s="267" t="s">
        <v>21</v>
      </c>
      <c r="F977" s="268" t="s">
        <v>803</v>
      </c>
      <c r="G977" s="266"/>
      <c r="H977" s="269">
        <v>29</v>
      </c>
      <c r="I977" s="270"/>
      <c r="J977" s="266"/>
      <c r="K977" s="266"/>
      <c r="L977" s="271"/>
      <c r="M977" s="272"/>
      <c r="N977" s="273"/>
      <c r="O977" s="273"/>
      <c r="P977" s="273"/>
      <c r="Q977" s="273"/>
      <c r="R977" s="273"/>
      <c r="S977" s="273"/>
      <c r="T977" s="274"/>
      <c r="AT977" s="275" t="s">
        <v>428</v>
      </c>
      <c r="AU977" s="275" t="s">
        <v>394</v>
      </c>
      <c r="AV977" s="13" t="s">
        <v>86</v>
      </c>
      <c r="AW977" s="13" t="s">
        <v>39</v>
      </c>
      <c r="AX977" s="13" t="s">
        <v>76</v>
      </c>
      <c r="AY977" s="275" t="s">
        <v>414</v>
      </c>
    </row>
    <row r="978" s="15" customFormat="1">
      <c r="B978" s="287"/>
      <c r="C978" s="288"/>
      <c r="D978" s="252" t="s">
        <v>428</v>
      </c>
      <c r="E978" s="289" t="s">
        <v>21</v>
      </c>
      <c r="F978" s="290" t="s">
        <v>235</v>
      </c>
      <c r="G978" s="288"/>
      <c r="H978" s="291">
        <v>29</v>
      </c>
      <c r="I978" s="292"/>
      <c r="J978" s="288"/>
      <c r="K978" s="288"/>
      <c r="L978" s="293"/>
      <c r="M978" s="294"/>
      <c r="N978" s="295"/>
      <c r="O978" s="295"/>
      <c r="P978" s="295"/>
      <c r="Q978" s="295"/>
      <c r="R978" s="295"/>
      <c r="S978" s="295"/>
      <c r="T978" s="296"/>
      <c r="AT978" s="297" t="s">
        <v>428</v>
      </c>
      <c r="AU978" s="297" t="s">
        <v>394</v>
      </c>
      <c r="AV978" s="15" t="s">
        <v>422</v>
      </c>
      <c r="AW978" s="15" t="s">
        <v>39</v>
      </c>
      <c r="AX978" s="15" t="s">
        <v>83</v>
      </c>
      <c r="AY978" s="297" t="s">
        <v>414</v>
      </c>
    </row>
    <row r="979" s="1" customFormat="1" ht="16.5" customHeight="1">
      <c r="B979" s="47"/>
      <c r="C979" s="240" t="s">
        <v>2327</v>
      </c>
      <c r="D979" s="240" t="s">
        <v>418</v>
      </c>
      <c r="E979" s="241" t="s">
        <v>10262</v>
      </c>
      <c r="F979" s="242" t="s">
        <v>10191</v>
      </c>
      <c r="G979" s="243" t="s">
        <v>4084</v>
      </c>
      <c r="H979" s="244">
        <v>2</v>
      </c>
      <c r="I979" s="245"/>
      <c r="J979" s="246">
        <f>ROUND(I979*H979,2)</f>
        <v>0</v>
      </c>
      <c r="K979" s="242" t="s">
        <v>21</v>
      </c>
      <c r="L979" s="73"/>
      <c r="M979" s="247" t="s">
        <v>21</v>
      </c>
      <c r="N979" s="248" t="s">
        <v>47</v>
      </c>
      <c r="O979" s="48"/>
      <c r="P979" s="249">
        <f>O979*H979</f>
        <v>0</v>
      </c>
      <c r="Q979" s="249">
        <v>0</v>
      </c>
      <c r="R979" s="249">
        <f>Q979*H979</f>
        <v>0</v>
      </c>
      <c r="S979" s="249">
        <v>0</v>
      </c>
      <c r="T979" s="250">
        <f>S979*H979</f>
        <v>0</v>
      </c>
      <c r="AR979" s="25" t="s">
        <v>690</v>
      </c>
      <c r="AT979" s="25" t="s">
        <v>418</v>
      </c>
      <c r="AU979" s="25" t="s">
        <v>394</v>
      </c>
      <c r="AY979" s="25" t="s">
        <v>414</v>
      </c>
      <c r="BE979" s="251">
        <f>IF(N979="základní",J979,0)</f>
        <v>0</v>
      </c>
      <c r="BF979" s="251">
        <f>IF(N979="snížená",J979,0)</f>
        <v>0</v>
      </c>
      <c r="BG979" s="251">
        <f>IF(N979="zákl. přenesená",J979,0)</f>
        <v>0</v>
      </c>
      <c r="BH979" s="251">
        <f>IF(N979="sníž. přenesená",J979,0)</f>
        <v>0</v>
      </c>
      <c r="BI979" s="251">
        <f>IF(N979="nulová",J979,0)</f>
        <v>0</v>
      </c>
      <c r="BJ979" s="25" t="s">
        <v>83</v>
      </c>
      <c r="BK979" s="251">
        <f>ROUND(I979*H979,2)</f>
        <v>0</v>
      </c>
      <c r="BL979" s="25" t="s">
        <v>690</v>
      </c>
      <c r="BM979" s="25" t="s">
        <v>10263</v>
      </c>
    </row>
    <row r="980" s="12" customFormat="1">
      <c r="B980" s="255"/>
      <c r="C980" s="256"/>
      <c r="D980" s="252" t="s">
        <v>428</v>
      </c>
      <c r="E980" s="257" t="s">
        <v>21</v>
      </c>
      <c r="F980" s="258" t="s">
        <v>9901</v>
      </c>
      <c r="G980" s="256"/>
      <c r="H980" s="257" t="s">
        <v>21</v>
      </c>
      <c r="I980" s="259"/>
      <c r="J980" s="256"/>
      <c r="K980" s="256"/>
      <c r="L980" s="260"/>
      <c r="M980" s="261"/>
      <c r="N980" s="262"/>
      <c r="O980" s="262"/>
      <c r="P980" s="262"/>
      <c r="Q980" s="262"/>
      <c r="R980" s="262"/>
      <c r="S980" s="262"/>
      <c r="T980" s="263"/>
      <c r="AT980" s="264" t="s">
        <v>428</v>
      </c>
      <c r="AU980" s="264" t="s">
        <v>394</v>
      </c>
      <c r="AV980" s="12" t="s">
        <v>83</v>
      </c>
      <c r="AW980" s="12" t="s">
        <v>39</v>
      </c>
      <c r="AX980" s="12" t="s">
        <v>76</v>
      </c>
      <c r="AY980" s="264" t="s">
        <v>414</v>
      </c>
    </row>
    <row r="981" s="13" customFormat="1">
      <c r="B981" s="265"/>
      <c r="C981" s="266"/>
      <c r="D981" s="252" t="s">
        <v>428</v>
      </c>
      <c r="E981" s="267" t="s">
        <v>21</v>
      </c>
      <c r="F981" s="268" t="s">
        <v>86</v>
      </c>
      <c r="G981" s="266"/>
      <c r="H981" s="269">
        <v>2</v>
      </c>
      <c r="I981" s="270"/>
      <c r="J981" s="266"/>
      <c r="K981" s="266"/>
      <c r="L981" s="271"/>
      <c r="M981" s="272"/>
      <c r="N981" s="273"/>
      <c r="O981" s="273"/>
      <c r="P981" s="273"/>
      <c r="Q981" s="273"/>
      <c r="R981" s="273"/>
      <c r="S981" s="273"/>
      <c r="T981" s="274"/>
      <c r="AT981" s="275" t="s">
        <v>428</v>
      </c>
      <c r="AU981" s="275" t="s">
        <v>394</v>
      </c>
      <c r="AV981" s="13" t="s">
        <v>86</v>
      </c>
      <c r="AW981" s="13" t="s">
        <v>39</v>
      </c>
      <c r="AX981" s="13" t="s">
        <v>83</v>
      </c>
      <c r="AY981" s="275" t="s">
        <v>414</v>
      </c>
    </row>
    <row r="982" s="1" customFormat="1" ht="25.5" customHeight="1">
      <c r="B982" s="47"/>
      <c r="C982" s="240" t="s">
        <v>2335</v>
      </c>
      <c r="D982" s="240" t="s">
        <v>418</v>
      </c>
      <c r="E982" s="241" t="s">
        <v>10264</v>
      </c>
      <c r="F982" s="242" t="s">
        <v>10203</v>
      </c>
      <c r="G982" s="243" t="s">
        <v>4084</v>
      </c>
      <c r="H982" s="244">
        <v>14</v>
      </c>
      <c r="I982" s="245"/>
      <c r="J982" s="246">
        <f>ROUND(I982*H982,2)</f>
        <v>0</v>
      </c>
      <c r="K982" s="242" t="s">
        <v>21</v>
      </c>
      <c r="L982" s="73"/>
      <c r="M982" s="247" t="s">
        <v>21</v>
      </c>
      <c r="N982" s="248" t="s">
        <v>47</v>
      </c>
      <c r="O982" s="48"/>
      <c r="P982" s="249">
        <f>O982*H982</f>
        <v>0</v>
      </c>
      <c r="Q982" s="249">
        <v>0</v>
      </c>
      <c r="R982" s="249">
        <f>Q982*H982</f>
        <v>0</v>
      </c>
      <c r="S982" s="249">
        <v>0</v>
      </c>
      <c r="T982" s="250">
        <f>S982*H982</f>
        <v>0</v>
      </c>
      <c r="AR982" s="25" t="s">
        <v>690</v>
      </c>
      <c r="AT982" s="25" t="s">
        <v>418</v>
      </c>
      <c r="AU982" s="25" t="s">
        <v>394</v>
      </c>
      <c r="AY982" s="25" t="s">
        <v>414</v>
      </c>
      <c r="BE982" s="251">
        <f>IF(N982="základní",J982,0)</f>
        <v>0</v>
      </c>
      <c r="BF982" s="251">
        <f>IF(N982="snížená",J982,0)</f>
        <v>0</v>
      </c>
      <c r="BG982" s="251">
        <f>IF(N982="zákl. přenesená",J982,0)</f>
        <v>0</v>
      </c>
      <c r="BH982" s="251">
        <f>IF(N982="sníž. přenesená",J982,0)</f>
        <v>0</v>
      </c>
      <c r="BI982" s="251">
        <f>IF(N982="nulová",J982,0)</f>
        <v>0</v>
      </c>
      <c r="BJ982" s="25" t="s">
        <v>83</v>
      </c>
      <c r="BK982" s="251">
        <f>ROUND(I982*H982,2)</f>
        <v>0</v>
      </c>
      <c r="BL982" s="25" t="s">
        <v>690</v>
      </c>
      <c r="BM982" s="25" t="s">
        <v>10265</v>
      </c>
    </row>
    <row r="983" s="12" customFormat="1">
      <c r="B983" s="255"/>
      <c r="C983" s="256"/>
      <c r="D983" s="252" t="s">
        <v>428</v>
      </c>
      <c r="E983" s="257" t="s">
        <v>21</v>
      </c>
      <c r="F983" s="258" t="s">
        <v>9901</v>
      </c>
      <c r="G983" s="256"/>
      <c r="H983" s="257" t="s">
        <v>21</v>
      </c>
      <c r="I983" s="259"/>
      <c r="J983" s="256"/>
      <c r="K983" s="256"/>
      <c r="L983" s="260"/>
      <c r="M983" s="261"/>
      <c r="N983" s="262"/>
      <c r="O983" s="262"/>
      <c r="P983" s="262"/>
      <c r="Q983" s="262"/>
      <c r="R983" s="262"/>
      <c r="S983" s="262"/>
      <c r="T983" s="263"/>
      <c r="AT983" s="264" t="s">
        <v>428</v>
      </c>
      <c r="AU983" s="264" t="s">
        <v>394</v>
      </c>
      <c r="AV983" s="12" t="s">
        <v>83</v>
      </c>
      <c r="AW983" s="12" t="s">
        <v>39</v>
      </c>
      <c r="AX983" s="12" t="s">
        <v>76</v>
      </c>
      <c r="AY983" s="264" t="s">
        <v>414</v>
      </c>
    </row>
    <row r="984" s="13" customFormat="1">
      <c r="B984" s="265"/>
      <c r="C984" s="266"/>
      <c r="D984" s="252" t="s">
        <v>428</v>
      </c>
      <c r="E984" s="267" t="s">
        <v>21</v>
      </c>
      <c r="F984" s="268" t="s">
        <v>675</v>
      </c>
      <c r="G984" s="266"/>
      <c r="H984" s="269">
        <v>14</v>
      </c>
      <c r="I984" s="270"/>
      <c r="J984" s="266"/>
      <c r="K984" s="266"/>
      <c r="L984" s="271"/>
      <c r="M984" s="272"/>
      <c r="N984" s="273"/>
      <c r="O984" s="273"/>
      <c r="P984" s="273"/>
      <c r="Q984" s="273"/>
      <c r="R984" s="273"/>
      <c r="S984" s="273"/>
      <c r="T984" s="274"/>
      <c r="AT984" s="275" t="s">
        <v>428</v>
      </c>
      <c r="AU984" s="275" t="s">
        <v>394</v>
      </c>
      <c r="AV984" s="13" t="s">
        <v>86</v>
      </c>
      <c r="AW984" s="13" t="s">
        <v>39</v>
      </c>
      <c r="AX984" s="13" t="s">
        <v>83</v>
      </c>
      <c r="AY984" s="275" t="s">
        <v>414</v>
      </c>
    </row>
    <row r="985" s="1" customFormat="1" ht="25.5" customHeight="1">
      <c r="B985" s="47"/>
      <c r="C985" s="240" t="s">
        <v>2342</v>
      </c>
      <c r="D985" s="240" t="s">
        <v>418</v>
      </c>
      <c r="E985" s="241" t="s">
        <v>10266</v>
      </c>
      <c r="F985" s="242" t="s">
        <v>10206</v>
      </c>
      <c r="G985" s="243" t="s">
        <v>4084</v>
      </c>
      <c r="H985" s="244">
        <v>2</v>
      </c>
      <c r="I985" s="245"/>
      <c r="J985" s="246">
        <f>ROUND(I985*H985,2)</f>
        <v>0</v>
      </c>
      <c r="K985" s="242" t="s">
        <v>21</v>
      </c>
      <c r="L985" s="73"/>
      <c r="M985" s="247" t="s">
        <v>21</v>
      </c>
      <c r="N985" s="248" t="s">
        <v>47</v>
      </c>
      <c r="O985" s="48"/>
      <c r="P985" s="249">
        <f>O985*H985</f>
        <v>0</v>
      </c>
      <c r="Q985" s="249">
        <v>0</v>
      </c>
      <c r="R985" s="249">
        <f>Q985*H985</f>
        <v>0</v>
      </c>
      <c r="S985" s="249">
        <v>0</v>
      </c>
      <c r="T985" s="250">
        <f>S985*H985</f>
        <v>0</v>
      </c>
      <c r="AR985" s="25" t="s">
        <v>690</v>
      </c>
      <c r="AT985" s="25" t="s">
        <v>418</v>
      </c>
      <c r="AU985" s="25" t="s">
        <v>394</v>
      </c>
      <c r="AY985" s="25" t="s">
        <v>414</v>
      </c>
      <c r="BE985" s="251">
        <f>IF(N985="základní",J985,0)</f>
        <v>0</v>
      </c>
      <c r="BF985" s="251">
        <f>IF(N985="snížená",J985,0)</f>
        <v>0</v>
      </c>
      <c r="BG985" s="251">
        <f>IF(N985="zákl. přenesená",J985,0)</f>
        <v>0</v>
      </c>
      <c r="BH985" s="251">
        <f>IF(N985="sníž. přenesená",J985,0)</f>
        <v>0</v>
      </c>
      <c r="BI985" s="251">
        <f>IF(N985="nulová",J985,0)</f>
        <v>0</v>
      </c>
      <c r="BJ985" s="25" t="s">
        <v>83</v>
      </c>
      <c r="BK985" s="251">
        <f>ROUND(I985*H985,2)</f>
        <v>0</v>
      </c>
      <c r="BL985" s="25" t="s">
        <v>690</v>
      </c>
      <c r="BM985" s="25" t="s">
        <v>10267</v>
      </c>
    </row>
    <row r="986" s="12" customFormat="1">
      <c r="B986" s="255"/>
      <c r="C986" s="256"/>
      <c r="D986" s="252" t="s">
        <v>428</v>
      </c>
      <c r="E986" s="257" t="s">
        <v>21</v>
      </c>
      <c r="F986" s="258" t="s">
        <v>9901</v>
      </c>
      <c r="G986" s="256"/>
      <c r="H986" s="257" t="s">
        <v>21</v>
      </c>
      <c r="I986" s="259"/>
      <c r="J986" s="256"/>
      <c r="K986" s="256"/>
      <c r="L986" s="260"/>
      <c r="M986" s="261"/>
      <c r="N986" s="262"/>
      <c r="O986" s="262"/>
      <c r="P986" s="262"/>
      <c r="Q986" s="262"/>
      <c r="R986" s="262"/>
      <c r="S986" s="262"/>
      <c r="T986" s="263"/>
      <c r="AT986" s="264" t="s">
        <v>428</v>
      </c>
      <c r="AU986" s="264" t="s">
        <v>394</v>
      </c>
      <c r="AV986" s="12" t="s">
        <v>83</v>
      </c>
      <c r="AW986" s="12" t="s">
        <v>39</v>
      </c>
      <c r="AX986" s="12" t="s">
        <v>76</v>
      </c>
      <c r="AY986" s="264" t="s">
        <v>414</v>
      </c>
    </row>
    <row r="987" s="13" customFormat="1">
      <c r="B987" s="265"/>
      <c r="C987" s="266"/>
      <c r="D987" s="252" t="s">
        <v>428</v>
      </c>
      <c r="E987" s="267" t="s">
        <v>21</v>
      </c>
      <c r="F987" s="268" t="s">
        <v>86</v>
      </c>
      <c r="G987" s="266"/>
      <c r="H987" s="269">
        <v>2</v>
      </c>
      <c r="I987" s="270"/>
      <c r="J987" s="266"/>
      <c r="K987" s="266"/>
      <c r="L987" s="271"/>
      <c r="M987" s="272"/>
      <c r="N987" s="273"/>
      <c r="O987" s="273"/>
      <c r="P987" s="273"/>
      <c r="Q987" s="273"/>
      <c r="R987" s="273"/>
      <c r="S987" s="273"/>
      <c r="T987" s="274"/>
      <c r="AT987" s="275" t="s">
        <v>428</v>
      </c>
      <c r="AU987" s="275" t="s">
        <v>394</v>
      </c>
      <c r="AV987" s="13" t="s">
        <v>86</v>
      </c>
      <c r="AW987" s="13" t="s">
        <v>39</v>
      </c>
      <c r="AX987" s="13" t="s">
        <v>76</v>
      </c>
      <c r="AY987" s="275" t="s">
        <v>414</v>
      </c>
    </row>
    <row r="988" s="15" customFormat="1">
      <c r="B988" s="287"/>
      <c r="C988" s="288"/>
      <c r="D988" s="252" t="s">
        <v>428</v>
      </c>
      <c r="E988" s="289" t="s">
        <v>21</v>
      </c>
      <c r="F988" s="290" t="s">
        <v>235</v>
      </c>
      <c r="G988" s="288"/>
      <c r="H988" s="291">
        <v>2</v>
      </c>
      <c r="I988" s="292"/>
      <c r="J988" s="288"/>
      <c r="K988" s="288"/>
      <c r="L988" s="293"/>
      <c r="M988" s="294"/>
      <c r="N988" s="295"/>
      <c r="O988" s="295"/>
      <c r="P988" s="295"/>
      <c r="Q988" s="295"/>
      <c r="R988" s="295"/>
      <c r="S988" s="295"/>
      <c r="T988" s="296"/>
      <c r="AT988" s="297" t="s">
        <v>428</v>
      </c>
      <c r="AU988" s="297" t="s">
        <v>394</v>
      </c>
      <c r="AV988" s="15" t="s">
        <v>422</v>
      </c>
      <c r="AW988" s="15" t="s">
        <v>39</v>
      </c>
      <c r="AX988" s="15" t="s">
        <v>83</v>
      </c>
      <c r="AY988" s="297" t="s">
        <v>414</v>
      </c>
    </row>
    <row r="989" s="1" customFormat="1" ht="25.5" customHeight="1">
      <c r="B989" s="47"/>
      <c r="C989" s="240" t="s">
        <v>2347</v>
      </c>
      <c r="D989" s="240" t="s">
        <v>418</v>
      </c>
      <c r="E989" s="241" t="s">
        <v>10268</v>
      </c>
      <c r="F989" s="242" t="s">
        <v>10209</v>
      </c>
      <c r="G989" s="243" t="s">
        <v>4084</v>
      </c>
      <c r="H989" s="244">
        <v>15</v>
      </c>
      <c r="I989" s="245"/>
      <c r="J989" s="246">
        <f>ROUND(I989*H989,2)</f>
        <v>0</v>
      </c>
      <c r="K989" s="242" t="s">
        <v>21</v>
      </c>
      <c r="L989" s="73"/>
      <c r="M989" s="247" t="s">
        <v>21</v>
      </c>
      <c r="N989" s="248" t="s">
        <v>47</v>
      </c>
      <c r="O989" s="48"/>
      <c r="P989" s="249">
        <f>O989*H989</f>
        <v>0</v>
      </c>
      <c r="Q989" s="249">
        <v>0</v>
      </c>
      <c r="R989" s="249">
        <f>Q989*H989</f>
        <v>0</v>
      </c>
      <c r="S989" s="249">
        <v>0</v>
      </c>
      <c r="T989" s="250">
        <f>S989*H989</f>
        <v>0</v>
      </c>
      <c r="AR989" s="25" t="s">
        <v>690</v>
      </c>
      <c r="AT989" s="25" t="s">
        <v>418</v>
      </c>
      <c r="AU989" s="25" t="s">
        <v>394</v>
      </c>
      <c r="AY989" s="25" t="s">
        <v>414</v>
      </c>
      <c r="BE989" s="251">
        <f>IF(N989="základní",J989,0)</f>
        <v>0</v>
      </c>
      <c r="BF989" s="251">
        <f>IF(N989="snížená",J989,0)</f>
        <v>0</v>
      </c>
      <c r="BG989" s="251">
        <f>IF(N989="zákl. přenesená",J989,0)</f>
        <v>0</v>
      </c>
      <c r="BH989" s="251">
        <f>IF(N989="sníž. přenesená",J989,0)</f>
        <v>0</v>
      </c>
      <c r="BI989" s="251">
        <f>IF(N989="nulová",J989,0)</f>
        <v>0</v>
      </c>
      <c r="BJ989" s="25" t="s">
        <v>83</v>
      </c>
      <c r="BK989" s="251">
        <f>ROUND(I989*H989,2)</f>
        <v>0</v>
      </c>
      <c r="BL989" s="25" t="s">
        <v>690</v>
      </c>
      <c r="BM989" s="25" t="s">
        <v>10269</v>
      </c>
    </row>
    <row r="990" s="12" customFormat="1">
      <c r="B990" s="255"/>
      <c r="C990" s="256"/>
      <c r="D990" s="252" t="s">
        <v>428</v>
      </c>
      <c r="E990" s="257" t="s">
        <v>21</v>
      </c>
      <c r="F990" s="258" t="s">
        <v>9901</v>
      </c>
      <c r="G990" s="256"/>
      <c r="H990" s="257" t="s">
        <v>21</v>
      </c>
      <c r="I990" s="259"/>
      <c r="J990" s="256"/>
      <c r="K990" s="256"/>
      <c r="L990" s="260"/>
      <c r="M990" s="261"/>
      <c r="N990" s="262"/>
      <c r="O990" s="262"/>
      <c r="P990" s="262"/>
      <c r="Q990" s="262"/>
      <c r="R990" s="262"/>
      <c r="S990" s="262"/>
      <c r="T990" s="263"/>
      <c r="AT990" s="264" t="s">
        <v>428</v>
      </c>
      <c r="AU990" s="264" t="s">
        <v>394</v>
      </c>
      <c r="AV990" s="12" t="s">
        <v>83</v>
      </c>
      <c r="AW990" s="12" t="s">
        <v>39</v>
      </c>
      <c r="AX990" s="12" t="s">
        <v>76</v>
      </c>
      <c r="AY990" s="264" t="s">
        <v>414</v>
      </c>
    </row>
    <row r="991" s="13" customFormat="1">
      <c r="B991" s="265"/>
      <c r="C991" s="266"/>
      <c r="D991" s="252" t="s">
        <v>428</v>
      </c>
      <c r="E991" s="267" t="s">
        <v>21</v>
      </c>
      <c r="F991" s="268" t="s">
        <v>10</v>
      </c>
      <c r="G991" s="266"/>
      <c r="H991" s="269">
        <v>15</v>
      </c>
      <c r="I991" s="270"/>
      <c r="J991" s="266"/>
      <c r="K991" s="266"/>
      <c r="L991" s="271"/>
      <c r="M991" s="272"/>
      <c r="N991" s="273"/>
      <c r="O991" s="273"/>
      <c r="P991" s="273"/>
      <c r="Q991" s="273"/>
      <c r="R991" s="273"/>
      <c r="S991" s="273"/>
      <c r="T991" s="274"/>
      <c r="AT991" s="275" t="s">
        <v>428</v>
      </c>
      <c r="AU991" s="275" t="s">
        <v>394</v>
      </c>
      <c r="AV991" s="13" t="s">
        <v>86</v>
      </c>
      <c r="AW991" s="13" t="s">
        <v>39</v>
      </c>
      <c r="AX991" s="13" t="s">
        <v>83</v>
      </c>
      <c r="AY991" s="275" t="s">
        <v>414</v>
      </c>
    </row>
    <row r="992" s="1" customFormat="1" ht="25.5" customHeight="1">
      <c r="B992" s="47"/>
      <c r="C992" s="240" t="s">
        <v>2352</v>
      </c>
      <c r="D992" s="240" t="s">
        <v>418</v>
      </c>
      <c r="E992" s="241" t="s">
        <v>10270</v>
      </c>
      <c r="F992" s="242" t="s">
        <v>10271</v>
      </c>
      <c r="G992" s="243" t="s">
        <v>4084</v>
      </c>
      <c r="H992" s="244">
        <v>1</v>
      </c>
      <c r="I992" s="245"/>
      <c r="J992" s="246">
        <f>ROUND(I992*H992,2)</f>
        <v>0</v>
      </c>
      <c r="K992" s="242" t="s">
        <v>21</v>
      </c>
      <c r="L992" s="73"/>
      <c r="M992" s="247" t="s">
        <v>21</v>
      </c>
      <c r="N992" s="248" t="s">
        <v>47</v>
      </c>
      <c r="O992" s="48"/>
      <c r="P992" s="249">
        <f>O992*H992</f>
        <v>0</v>
      </c>
      <c r="Q992" s="249">
        <v>0</v>
      </c>
      <c r="R992" s="249">
        <f>Q992*H992</f>
        <v>0</v>
      </c>
      <c r="S992" s="249">
        <v>0</v>
      </c>
      <c r="T992" s="250">
        <f>S992*H992</f>
        <v>0</v>
      </c>
      <c r="AR992" s="25" t="s">
        <v>690</v>
      </c>
      <c r="AT992" s="25" t="s">
        <v>418</v>
      </c>
      <c r="AU992" s="25" t="s">
        <v>394</v>
      </c>
      <c r="AY992" s="25" t="s">
        <v>414</v>
      </c>
      <c r="BE992" s="251">
        <f>IF(N992="základní",J992,0)</f>
        <v>0</v>
      </c>
      <c r="BF992" s="251">
        <f>IF(N992="snížená",J992,0)</f>
        <v>0</v>
      </c>
      <c r="BG992" s="251">
        <f>IF(N992="zákl. přenesená",J992,0)</f>
        <v>0</v>
      </c>
      <c r="BH992" s="251">
        <f>IF(N992="sníž. přenesená",J992,0)</f>
        <v>0</v>
      </c>
      <c r="BI992" s="251">
        <f>IF(N992="nulová",J992,0)</f>
        <v>0</v>
      </c>
      <c r="BJ992" s="25" t="s">
        <v>83</v>
      </c>
      <c r="BK992" s="251">
        <f>ROUND(I992*H992,2)</f>
        <v>0</v>
      </c>
      <c r="BL992" s="25" t="s">
        <v>690</v>
      </c>
      <c r="BM992" s="25" t="s">
        <v>10272</v>
      </c>
    </row>
    <row r="993" s="12" customFormat="1">
      <c r="B993" s="255"/>
      <c r="C993" s="256"/>
      <c r="D993" s="252" t="s">
        <v>428</v>
      </c>
      <c r="E993" s="257" t="s">
        <v>21</v>
      </c>
      <c r="F993" s="258" t="s">
        <v>9901</v>
      </c>
      <c r="G993" s="256"/>
      <c r="H993" s="257" t="s">
        <v>21</v>
      </c>
      <c r="I993" s="259"/>
      <c r="J993" s="256"/>
      <c r="K993" s="256"/>
      <c r="L993" s="260"/>
      <c r="M993" s="261"/>
      <c r="N993" s="262"/>
      <c r="O993" s="262"/>
      <c r="P993" s="262"/>
      <c r="Q993" s="262"/>
      <c r="R993" s="262"/>
      <c r="S993" s="262"/>
      <c r="T993" s="263"/>
      <c r="AT993" s="264" t="s">
        <v>428</v>
      </c>
      <c r="AU993" s="264" t="s">
        <v>394</v>
      </c>
      <c r="AV993" s="12" t="s">
        <v>83</v>
      </c>
      <c r="AW993" s="12" t="s">
        <v>39</v>
      </c>
      <c r="AX993" s="12" t="s">
        <v>76</v>
      </c>
      <c r="AY993" s="264" t="s">
        <v>414</v>
      </c>
    </row>
    <row r="994" s="13" customFormat="1">
      <c r="B994" s="265"/>
      <c r="C994" s="266"/>
      <c r="D994" s="252" t="s">
        <v>428</v>
      </c>
      <c r="E994" s="267" t="s">
        <v>21</v>
      </c>
      <c r="F994" s="268" t="s">
        <v>83</v>
      </c>
      <c r="G994" s="266"/>
      <c r="H994" s="269">
        <v>1</v>
      </c>
      <c r="I994" s="270"/>
      <c r="J994" s="266"/>
      <c r="K994" s="266"/>
      <c r="L994" s="271"/>
      <c r="M994" s="272"/>
      <c r="N994" s="273"/>
      <c r="O994" s="273"/>
      <c r="P994" s="273"/>
      <c r="Q994" s="273"/>
      <c r="R994" s="273"/>
      <c r="S994" s="273"/>
      <c r="T994" s="274"/>
      <c r="AT994" s="275" t="s">
        <v>428</v>
      </c>
      <c r="AU994" s="275" t="s">
        <v>394</v>
      </c>
      <c r="AV994" s="13" t="s">
        <v>86</v>
      </c>
      <c r="AW994" s="13" t="s">
        <v>39</v>
      </c>
      <c r="AX994" s="13" t="s">
        <v>76</v>
      </c>
      <c r="AY994" s="275" t="s">
        <v>414</v>
      </c>
    </row>
    <row r="995" s="15" customFormat="1">
      <c r="B995" s="287"/>
      <c r="C995" s="288"/>
      <c r="D995" s="252" t="s">
        <v>428</v>
      </c>
      <c r="E995" s="289" t="s">
        <v>21</v>
      </c>
      <c r="F995" s="290" t="s">
        <v>235</v>
      </c>
      <c r="G995" s="288"/>
      <c r="H995" s="291">
        <v>1</v>
      </c>
      <c r="I995" s="292"/>
      <c r="J995" s="288"/>
      <c r="K995" s="288"/>
      <c r="L995" s="293"/>
      <c r="M995" s="294"/>
      <c r="N995" s="295"/>
      <c r="O995" s="295"/>
      <c r="P995" s="295"/>
      <c r="Q995" s="295"/>
      <c r="R995" s="295"/>
      <c r="S995" s="295"/>
      <c r="T995" s="296"/>
      <c r="AT995" s="297" t="s">
        <v>428</v>
      </c>
      <c r="AU995" s="297" t="s">
        <v>394</v>
      </c>
      <c r="AV995" s="15" t="s">
        <v>422</v>
      </c>
      <c r="AW995" s="15" t="s">
        <v>39</v>
      </c>
      <c r="AX995" s="15" t="s">
        <v>83</v>
      </c>
      <c r="AY995" s="297" t="s">
        <v>414</v>
      </c>
    </row>
    <row r="996" s="1" customFormat="1" ht="16.5" customHeight="1">
      <c r="B996" s="47"/>
      <c r="C996" s="240" t="s">
        <v>2358</v>
      </c>
      <c r="D996" s="240" t="s">
        <v>418</v>
      </c>
      <c r="E996" s="241" t="s">
        <v>10273</v>
      </c>
      <c r="F996" s="242" t="s">
        <v>10162</v>
      </c>
      <c r="G996" s="243" t="s">
        <v>4084</v>
      </c>
      <c r="H996" s="244">
        <v>1</v>
      </c>
      <c r="I996" s="245"/>
      <c r="J996" s="246">
        <f>ROUND(I996*H996,2)</f>
        <v>0</v>
      </c>
      <c r="K996" s="242" t="s">
        <v>21</v>
      </c>
      <c r="L996" s="73"/>
      <c r="M996" s="247" t="s">
        <v>21</v>
      </c>
      <c r="N996" s="248" t="s">
        <v>47</v>
      </c>
      <c r="O996" s="48"/>
      <c r="P996" s="249">
        <f>O996*H996</f>
        <v>0</v>
      </c>
      <c r="Q996" s="249">
        <v>0</v>
      </c>
      <c r="R996" s="249">
        <f>Q996*H996</f>
        <v>0</v>
      </c>
      <c r="S996" s="249">
        <v>0</v>
      </c>
      <c r="T996" s="250">
        <f>S996*H996</f>
        <v>0</v>
      </c>
      <c r="AR996" s="25" t="s">
        <v>690</v>
      </c>
      <c r="AT996" s="25" t="s">
        <v>418</v>
      </c>
      <c r="AU996" s="25" t="s">
        <v>394</v>
      </c>
      <c r="AY996" s="25" t="s">
        <v>414</v>
      </c>
      <c r="BE996" s="251">
        <f>IF(N996="základní",J996,0)</f>
        <v>0</v>
      </c>
      <c r="BF996" s="251">
        <f>IF(N996="snížená",J996,0)</f>
        <v>0</v>
      </c>
      <c r="BG996" s="251">
        <f>IF(N996="zákl. přenesená",J996,0)</f>
        <v>0</v>
      </c>
      <c r="BH996" s="251">
        <f>IF(N996="sníž. přenesená",J996,0)</f>
        <v>0</v>
      </c>
      <c r="BI996" s="251">
        <f>IF(N996="nulová",J996,0)</f>
        <v>0</v>
      </c>
      <c r="BJ996" s="25" t="s">
        <v>83</v>
      </c>
      <c r="BK996" s="251">
        <f>ROUND(I996*H996,2)</f>
        <v>0</v>
      </c>
      <c r="BL996" s="25" t="s">
        <v>690</v>
      </c>
      <c r="BM996" s="25" t="s">
        <v>10274</v>
      </c>
    </row>
    <row r="997" s="12" customFormat="1">
      <c r="B997" s="255"/>
      <c r="C997" s="256"/>
      <c r="D997" s="252" t="s">
        <v>428</v>
      </c>
      <c r="E997" s="257" t="s">
        <v>21</v>
      </c>
      <c r="F997" s="258" t="s">
        <v>9901</v>
      </c>
      <c r="G997" s="256"/>
      <c r="H997" s="257" t="s">
        <v>21</v>
      </c>
      <c r="I997" s="259"/>
      <c r="J997" s="256"/>
      <c r="K997" s="256"/>
      <c r="L997" s="260"/>
      <c r="M997" s="261"/>
      <c r="N997" s="262"/>
      <c r="O997" s="262"/>
      <c r="P997" s="262"/>
      <c r="Q997" s="262"/>
      <c r="R997" s="262"/>
      <c r="S997" s="262"/>
      <c r="T997" s="263"/>
      <c r="AT997" s="264" t="s">
        <v>428</v>
      </c>
      <c r="AU997" s="264" t="s">
        <v>394</v>
      </c>
      <c r="AV997" s="12" t="s">
        <v>83</v>
      </c>
      <c r="AW997" s="12" t="s">
        <v>39</v>
      </c>
      <c r="AX997" s="12" t="s">
        <v>76</v>
      </c>
      <c r="AY997" s="264" t="s">
        <v>414</v>
      </c>
    </row>
    <row r="998" s="13" customFormat="1">
      <c r="B998" s="265"/>
      <c r="C998" s="266"/>
      <c r="D998" s="252" t="s">
        <v>428</v>
      </c>
      <c r="E998" s="267" t="s">
        <v>21</v>
      </c>
      <c r="F998" s="268" t="s">
        <v>83</v>
      </c>
      <c r="G998" s="266"/>
      <c r="H998" s="269">
        <v>1</v>
      </c>
      <c r="I998" s="270"/>
      <c r="J998" s="266"/>
      <c r="K998" s="266"/>
      <c r="L998" s="271"/>
      <c r="M998" s="272"/>
      <c r="N998" s="273"/>
      <c r="O998" s="273"/>
      <c r="P998" s="273"/>
      <c r="Q998" s="273"/>
      <c r="R998" s="273"/>
      <c r="S998" s="273"/>
      <c r="T998" s="274"/>
      <c r="AT998" s="275" t="s">
        <v>428</v>
      </c>
      <c r="AU998" s="275" t="s">
        <v>394</v>
      </c>
      <c r="AV998" s="13" t="s">
        <v>86</v>
      </c>
      <c r="AW998" s="13" t="s">
        <v>39</v>
      </c>
      <c r="AX998" s="13" t="s">
        <v>83</v>
      </c>
      <c r="AY998" s="275" t="s">
        <v>414</v>
      </c>
    </row>
    <row r="999" s="1" customFormat="1" ht="16.5" customHeight="1">
      <c r="B999" s="47"/>
      <c r="C999" s="240" t="s">
        <v>2363</v>
      </c>
      <c r="D999" s="240" t="s">
        <v>418</v>
      </c>
      <c r="E999" s="241" t="s">
        <v>10275</v>
      </c>
      <c r="F999" s="242" t="s">
        <v>10276</v>
      </c>
      <c r="G999" s="243" t="s">
        <v>4084</v>
      </c>
      <c r="H999" s="244">
        <v>1</v>
      </c>
      <c r="I999" s="245"/>
      <c r="J999" s="246">
        <f>ROUND(I999*H999,2)</f>
        <v>0</v>
      </c>
      <c r="K999" s="242" t="s">
        <v>21</v>
      </c>
      <c r="L999" s="73"/>
      <c r="M999" s="247" t="s">
        <v>21</v>
      </c>
      <c r="N999" s="248" t="s">
        <v>47</v>
      </c>
      <c r="O999" s="48"/>
      <c r="P999" s="249">
        <f>O999*H999</f>
        <v>0</v>
      </c>
      <c r="Q999" s="249">
        <v>0</v>
      </c>
      <c r="R999" s="249">
        <f>Q999*H999</f>
        <v>0</v>
      </c>
      <c r="S999" s="249">
        <v>0</v>
      </c>
      <c r="T999" s="250">
        <f>S999*H999</f>
        <v>0</v>
      </c>
      <c r="AR999" s="25" t="s">
        <v>690</v>
      </c>
      <c r="AT999" s="25" t="s">
        <v>418</v>
      </c>
      <c r="AU999" s="25" t="s">
        <v>394</v>
      </c>
      <c r="AY999" s="25" t="s">
        <v>414</v>
      </c>
      <c r="BE999" s="251">
        <f>IF(N999="základní",J999,0)</f>
        <v>0</v>
      </c>
      <c r="BF999" s="251">
        <f>IF(N999="snížená",J999,0)</f>
        <v>0</v>
      </c>
      <c r="BG999" s="251">
        <f>IF(N999="zákl. přenesená",J999,0)</f>
        <v>0</v>
      </c>
      <c r="BH999" s="251">
        <f>IF(N999="sníž. přenesená",J999,0)</f>
        <v>0</v>
      </c>
      <c r="BI999" s="251">
        <f>IF(N999="nulová",J999,0)</f>
        <v>0</v>
      </c>
      <c r="BJ999" s="25" t="s">
        <v>83</v>
      </c>
      <c r="BK999" s="251">
        <f>ROUND(I999*H999,2)</f>
        <v>0</v>
      </c>
      <c r="BL999" s="25" t="s">
        <v>690</v>
      </c>
      <c r="BM999" s="25" t="s">
        <v>10277</v>
      </c>
    </row>
    <row r="1000" s="12" customFormat="1">
      <c r="B1000" s="255"/>
      <c r="C1000" s="256"/>
      <c r="D1000" s="252" t="s">
        <v>428</v>
      </c>
      <c r="E1000" s="257" t="s">
        <v>21</v>
      </c>
      <c r="F1000" s="258" t="s">
        <v>9901</v>
      </c>
      <c r="G1000" s="256"/>
      <c r="H1000" s="257" t="s">
        <v>21</v>
      </c>
      <c r="I1000" s="259"/>
      <c r="J1000" s="256"/>
      <c r="K1000" s="256"/>
      <c r="L1000" s="260"/>
      <c r="M1000" s="261"/>
      <c r="N1000" s="262"/>
      <c r="O1000" s="262"/>
      <c r="P1000" s="262"/>
      <c r="Q1000" s="262"/>
      <c r="R1000" s="262"/>
      <c r="S1000" s="262"/>
      <c r="T1000" s="263"/>
      <c r="AT1000" s="264" t="s">
        <v>428</v>
      </c>
      <c r="AU1000" s="264" t="s">
        <v>394</v>
      </c>
      <c r="AV1000" s="12" t="s">
        <v>83</v>
      </c>
      <c r="AW1000" s="12" t="s">
        <v>39</v>
      </c>
      <c r="AX1000" s="12" t="s">
        <v>76</v>
      </c>
      <c r="AY1000" s="264" t="s">
        <v>414</v>
      </c>
    </row>
    <row r="1001" s="13" customFormat="1">
      <c r="B1001" s="265"/>
      <c r="C1001" s="266"/>
      <c r="D1001" s="252" t="s">
        <v>428</v>
      </c>
      <c r="E1001" s="267" t="s">
        <v>21</v>
      </c>
      <c r="F1001" s="268" t="s">
        <v>83</v>
      </c>
      <c r="G1001" s="266"/>
      <c r="H1001" s="269">
        <v>1</v>
      </c>
      <c r="I1001" s="270"/>
      <c r="J1001" s="266"/>
      <c r="K1001" s="266"/>
      <c r="L1001" s="271"/>
      <c r="M1001" s="272"/>
      <c r="N1001" s="273"/>
      <c r="O1001" s="273"/>
      <c r="P1001" s="273"/>
      <c r="Q1001" s="273"/>
      <c r="R1001" s="273"/>
      <c r="S1001" s="273"/>
      <c r="T1001" s="274"/>
      <c r="AT1001" s="275" t="s">
        <v>428</v>
      </c>
      <c r="AU1001" s="275" t="s">
        <v>394</v>
      </c>
      <c r="AV1001" s="13" t="s">
        <v>86</v>
      </c>
      <c r="AW1001" s="13" t="s">
        <v>39</v>
      </c>
      <c r="AX1001" s="13" t="s">
        <v>76</v>
      </c>
      <c r="AY1001" s="275" t="s">
        <v>414</v>
      </c>
    </row>
    <row r="1002" s="15" customFormat="1">
      <c r="B1002" s="287"/>
      <c r="C1002" s="288"/>
      <c r="D1002" s="252" t="s">
        <v>428</v>
      </c>
      <c r="E1002" s="289" t="s">
        <v>21</v>
      </c>
      <c r="F1002" s="290" t="s">
        <v>235</v>
      </c>
      <c r="G1002" s="288"/>
      <c r="H1002" s="291">
        <v>1</v>
      </c>
      <c r="I1002" s="292"/>
      <c r="J1002" s="288"/>
      <c r="K1002" s="288"/>
      <c r="L1002" s="293"/>
      <c r="M1002" s="294"/>
      <c r="N1002" s="295"/>
      <c r="O1002" s="295"/>
      <c r="P1002" s="295"/>
      <c r="Q1002" s="295"/>
      <c r="R1002" s="295"/>
      <c r="S1002" s="295"/>
      <c r="T1002" s="296"/>
      <c r="AT1002" s="297" t="s">
        <v>428</v>
      </c>
      <c r="AU1002" s="297" t="s">
        <v>394</v>
      </c>
      <c r="AV1002" s="15" t="s">
        <v>422</v>
      </c>
      <c r="AW1002" s="15" t="s">
        <v>39</v>
      </c>
      <c r="AX1002" s="15" t="s">
        <v>83</v>
      </c>
      <c r="AY1002" s="297" t="s">
        <v>414</v>
      </c>
    </row>
    <row r="1003" s="1" customFormat="1" ht="16.5" customHeight="1">
      <c r="B1003" s="47"/>
      <c r="C1003" s="240" t="s">
        <v>2367</v>
      </c>
      <c r="D1003" s="240" t="s">
        <v>418</v>
      </c>
      <c r="E1003" s="241" t="s">
        <v>10278</v>
      </c>
      <c r="F1003" s="242" t="s">
        <v>9864</v>
      </c>
      <c r="G1003" s="243" t="s">
        <v>145</v>
      </c>
      <c r="H1003" s="244">
        <v>180</v>
      </c>
      <c r="I1003" s="245"/>
      <c r="J1003" s="246">
        <f>ROUND(I1003*H1003,2)</f>
        <v>0</v>
      </c>
      <c r="K1003" s="242" t="s">
        <v>21</v>
      </c>
      <c r="L1003" s="73"/>
      <c r="M1003" s="247" t="s">
        <v>21</v>
      </c>
      <c r="N1003" s="248" t="s">
        <v>47</v>
      </c>
      <c r="O1003" s="48"/>
      <c r="P1003" s="249">
        <f>O1003*H1003</f>
        <v>0</v>
      </c>
      <c r="Q1003" s="249">
        <v>0</v>
      </c>
      <c r="R1003" s="249">
        <f>Q1003*H1003</f>
        <v>0</v>
      </c>
      <c r="S1003" s="249">
        <v>0</v>
      </c>
      <c r="T1003" s="250">
        <f>S1003*H1003</f>
        <v>0</v>
      </c>
      <c r="AR1003" s="25" t="s">
        <v>690</v>
      </c>
      <c r="AT1003" s="25" t="s">
        <v>418</v>
      </c>
      <c r="AU1003" s="25" t="s">
        <v>394</v>
      </c>
      <c r="AY1003" s="25" t="s">
        <v>414</v>
      </c>
      <c r="BE1003" s="251">
        <f>IF(N1003="základní",J1003,0)</f>
        <v>0</v>
      </c>
      <c r="BF1003" s="251">
        <f>IF(N1003="snížená",J1003,0)</f>
        <v>0</v>
      </c>
      <c r="BG1003" s="251">
        <f>IF(N1003="zákl. přenesená",J1003,0)</f>
        <v>0</v>
      </c>
      <c r="BH1003" s="251">
        <f>IF(N1003="sníž. přenesená",J1003,0)</f>
        <v>0</v>
      </c>
      <c r="BI1003" s="251">
        <f>IF(N1003="nulová",J1003,0)</f>
        <v>0</v>
      </c>
      <c r="BJ1003" s="25" t="s">
        <v>83</v>
      </c>
      <c r="BK1003" s="251">
        <f>ROUND(I1003*H1003,2)</f>
        <v>0</v>
      </c>
      <c r="BL1003" s="25" t="s">
        <v>690</v>
      </c>
      <c r="BM1003" s="25" t="s">
        <v>10279</v>
      </c>
    </row>
    <row r="1004" s="12" customFormat="1">
      <c r="B1004" s="255"/>
      <c r="C1004" s="256"/>
      <c r="D1004" s="252" t="s">
        <v>428</v>
      </c>
      <c r="E1004" s="257" t="s">
        <v>21</v>
      </c>
      <c r="F1004" s="258" t="s">
        <v>9901</v>
      </c>
      <c r="G1004" s="256"/>
      <c r="H1004" s="257" t="s">
        <v>21</v>
      </c>
      <c r="I1004" s="259"/>
      <c r="J1004" s="256"/>
      <c r="K1004" s="256"/>
      <c r="L1004" s="260"/>
      <c r="M1004" s="261"/>
      <c r="N1004" s="262"/>
      <c r="O1004" s="262"/>
      <c r="P1004" s="262"/>
      <c r="Q1004" s="262"/>
      <c r="R1004" s="262"/>
      <c r="S1004" s="262"/>
      <c r="T1004" s="263"/>
      <c r="AT1004" s="264" t="s">
        <v>428</v>
      </c>
      <c r="AU1004" s="264" t="s">
        <v>394</v>
      </c>
      <c r="AV1004" s="12" t="s">
        <v>83</v>
      </c>
      <c r="AW1004" s="12" t="s">
        <v>39</v>
      </c>
      <c r="AX1004" s="12" t="s">
        <v>76</v>
      </c>
      <c r="AY1004" s="264" t="s">
        <v>414</v>
      </c>
    </row>
    <row r="1005" s="13" customFormat="1">
      <c r="B1005" s="265"/>
      <c r="C1005" s="266"/>
      <c r="D1005" s="252" t="s">
        <v>428</v>
      </c>
      <c r="E1005" s="267" t="s">
        <v>21</v>
      </c>
      <c r="F1005" s="268" t="s">
        <v>1904</v>
      </c>
      <c r="G1005" s="266"/>
      <c r="H1005" s="269">
        <v>180</v>
      </c>
      <c r="I1005" s="270"/>
      <c r="J1005" s="266"/>
      <c r="K1005" s="266"/>
      <c r="L1005" s="271"/>
      <c r="M1005" s="272"/>
      <c r="N1005" s="273"/>
      <c r="O1005" s="273"/>
      <c r="P1005" s="273"/>
      <c r="Q1005" s="273"/>
      <c r="R1005" s="273"/>
      <c r="S1005" s="273"/>
      <c r="T1005" s="274"/>
      <c r="AT1005" s="275" t="s">
        <v>428</v>
      </c>
      <c r="AU1005" s="275" t="s">
        <v>394</v>
      </c>
      <c r="AV1005" s="13" t="s">
        <v>86</v>
      </c>
      <c r="AW1005" s="13" t="s">
        <v>39</v>
      </c>
      <c r="AX1005" s="13" t="s">
        <v>83</v>
      </c>
      <c r="AY1005" s="275" t="s">
        <v>414</v>
      </c>
    </row>
    <row r="1006" s="1" customFormat="1" ht="16.5" customHeight="1">
      <c r="B1006" s="47"/>
      <c r="C1006" s="240" t="s">
        <v>2373</v>
      </c>
      <c r="D1006" s="240" t="s">
        <v>418</v>
      </c>
      <c r="E1006" s="241" t="s">
        <v>10280</v>
      </c>
      <c r="F1006" s="242" t="s">
        <v>9886</v>
      </c>
      <c r="G1006" s="243" t="s">
        <v>4084</v>
      </c>
      <c r="H1006" s="244">
        <v>101</v>
      </c>
      <c r="I1006" s="245"/>
      <c r="J1006" s="246">
        <f>ROUND(I1006*H1006,2)</f>
        <v>0</v>
      </c>
      <c r="K1006" s="242" t="s">
        <v>21</v>
      </c>
      <c r="L1006" s="73"/>
      <c r="M1006" s="247" t="s">
        <v>21</v>
      </c>
      <c r="N1006" s="248" t="s">
        <v>47</v>
      </c>
      <c r="O1006" s="48"/>
      <c r="P1006" s="249">
        <f>O1006*H1006</f>
        <v>0</v>
      </c>
      <c r="Q1006" s="249">
        <v>0</v>
      </c>
      <c r="R1006" s="249">
        <f>Q1006*H1006</f>
        <v>0</v>
      </c>
      <c r="S1006" s="249">
        <v>0</v>
      </c>
      <c r="T1006" s="250">
        <f>S1006*H1006</f>
        <v>0</v>
      </c>
      <c r="AR1006" s="25" t="s">
        <v>690</v>
      </c>
      <c r="AT1006" s="25" t="s">
        <v>418</v>
      </c>
      <c r="AU1006" s="25" t="s">
        <v>394</v>
      </c>
      <c r="AY1006" s="25" t="s">
        <v>414</v>
      </c>
      <c r="BE1006" s="251">
        <f>IF(N1006="základní",J1006,0)</f>
        <v>0</v>
      </c>
      <c r="BF1006" s="251">
        <f>IF(N1006="snížená",J1006,0)</f>
        <v>0</v>
      </c>
      <c r="BG1006" s="251">
        <f>IF(N1006="zákl. přenesená",J1006,0)</f>
        <v>0</v>
      </c>
      <c r="BH1006" s="251">
        <f>IF(N1006="sníž. přenesená",J1006,0)</f>
        <v>0</v>
      </c>
      <c r="BI1006" s="251">
        <f>IF(N1006="nulová",J1006,0)</f>
        <v>0</v>
      </c>
      <c r="BJ1006" s="25" t="s">
        <v>83</v>
      </c>
      <c r="BK1006" s="251">
        <f>ROUND(I1006*H1006,2)</f>
        <v>0</v>
      </c>
      <c r="BL1006" s="25" t="s">
        <v>690</v>
      </c>
      <c r="BM1006" s="25" t="s">
        <v>10281</v>
      </c>
    </row>
    <row r="1007" s="12" customFormat="1">
      <c r="B1007" s="255"/>
      <c r="C1007" s="256"/>
      <c r="D1007" s="252" t="s">
        <v>428</v>
      </c>
      <c r="E1007" s="257" t="s">
        <v>21</v>
      </c>
      <c r="F1007" s="258" t="s">
        <v>9901</v>
      </c>
      <c r="G1007" s="256"/>
      <c r="H1007" s="257" t="s">
        <v>21</v>
      </c>
      <c r="I1007" s="259"/>
      <c r="J1007" s="256"/>
      <c r="K1007" s="256"/>
      <c r="L1007" s="260"/>
      <c r="M1007" s="261"/>
      <c r="N1007" s="262"/>
      <c r="O1007" s="262"/>
      <c r="P1007" s="262"/>
      <c r="Q1007" s="262"/>
      <c r="R1007" s="262"/>
      <c r="S1007" s="262"/>
      <c r="T1007" s="263"/>
      <c r="AT1007" s="264" t="s">
        <v>428</v>
      </c>
      <c r="AU1007" s="264" t="s">
        <v>394</v>
      </c>
      <c r="AV1007" s="12" t="s">
        <v>83</v>
      </c>
      <c r="AW1007" s="12" t="s">
        <v>39</v>
      </c>
      <c r="AX1007" s="12" t="s">
        <v>76</v>
      </c>
      <c r="AY1007" s="264" t="s">
        <v>414</v>
      </c>
    </row>
    <row r="1008" s="13" customFormat="1">
      <c r="B1008" s="265"/>
      <c r="C1008" s="266"/>
      <c r="D1008" s="252" t="s">
        <v>428</v>
      </c>
      <c r="E1008" s="267" t="s">
        <v>21</v>
      </c>
      <c r="F1008" s="268" t="s">
        <v>1405</v>
      </c>
      <c r="G1008" s="266"/>
      <c r="H1008" s="269">
        <v>101</v>
      </c>
      <c r="I1008" s="270"/>
      <c r="J1008" s="266"/>
      <c r="K1008" s="266"/>
      <c r="L1008" s="271"/>
      <c r="M1008" s="272"/>
      <c r="N1008" s="273"/>
      <c r="O1008" s="273"/>
      <c r="P1008" s="273"/>
      <c r="Q1008" s="273"/>
      <c r="R1008" s="273"/>
      <c r="S1008" s="273"/>
      <c r="T1008" s="274"/>
      <c r="AT1008" s="275" t="s">
        <v>428</v>
      </c>
      <c r="AU1008" s="275" t="s">
        <v>394</v>
      </c>
      <c r="AV1008" s="13" t="s">
        <v>86</v>
      </c>
      <c r="AW1008" s="13" t="s">
        <v>39</v>
      </c>
      <c r="AX1008" s="13" t="s">
        <v>76</v>
      </c>
      <c r="AY1008" s="275" t="s">
        <v>414</v>
      </c>
    </row>
    <row r="1009" s="15" customFormat="1">
      <c r="B1009" s="287"/>
      <c r="C1009" s="288"/>
      <c r="D1009" s="252" t="s">
        <v>428</v>
      </c>
      <c r="E1009" s="289" t="s">
        <v>21</v>
      </c>
      <c r="F1009" s="290" t="s">
        <v>235</v>
      </c>
      <c r="G1009" s="288"/>
      <c r="H1009" s="291">
        <v>101</v>
      </c>
      <c r="I1009" s="292"/>
      <c r="J1009" s="288"/>
      <c r="K1009" s="288"/>
      <c r="L1009" s="293"/>
      <c r="M1009" s="294"/>
      <c r="N1009" s="295"/>
      <c r="O1009" s="295"/>
      <c r="P1009" s="295"/>
      <c r="Q1009" s="295"/>
      <c r="R1009" s="295"/>
      <c r="S1009" s="295"/>
      <c r="T1009" s="296"/>
      <c r="AT1009" s="297" t="s">
        <v>428</v>
      </c>
      <c r="AU1009" s="297" t="s">
        <v>394</v>
      </c>
      <c r="AV1009" s="15" t="s">
        <v>422</v>
      </c>
      <c r="AW1009" s="15" t="s">
        <v>39</v>
      </c>
      <c r="AX1009" s="15" t="s">
        <v>83</v>
      </c>
      <c r="AY1009" s="297" t="s">
        <v>414</v>
      </c>
    </row>
    <row r="1010" s="1" customFormat="1" ht="16.5" customHeight="1">
      <c r="B1010" s="47"/>
      <c r="C1010" s="240" t="s">
        <v>2379</v>
      </c>
      <c r="D1010" s="240" t="s">
        <v>418</v>
      </c>
      <c r="E1010" s="241" t="s">
        <v>10282</v>
      </c>
      <c r="F1010" s="242" t="s">
        <v>9888</v>
      </c>
      <c r="G1010" s="243" t="s">
        <v>145</v>
      </c>
      <c r="H1010" s="244">
        <v>196</v>
      </c>
      <c r="I1010" s="245"/>
      <c r="J1010" s="246">
        <f>ROUND(I1010*H1010,2)</f>
        <v>0</v>
      </c>
      <c r="K1010" s="242" t="s">
        <v>21</v>
      </c>
      <c r="L1010" s="73"/>
      <c r="M1010" s="247" t="s">
        <v>21</v>
      </c>
      <c r="N1010" s="248" t="s">
        <v>47</v>
      </c>
      <c r="O1010" s="48"/>
      <c r="P1010" s="249">
        <f>O1010*H1010</f>
        <v>0</v>
      </c>
      <c r="Q1010" s="249">
        <v>0</v>
      </c>
      <c r="R1010" s="249">
        <f>Q1010*H1010</f>
        <v>0</v>
      </c>
      <c r="S1010" s="249">
        <v>0</v>
      </c>
      <c r="T1010" s="250">
        <f>S1010*H1010</f>
        <v>0</v>
      </c>
      <c r="AR1010" s="25" t="s">
        <v>690</v>
      </c>
      <c r="AT1010" s="25" t="s">
        <v>418</v>
      </c>
      <c r="AU1010" s="25" t="s">
        <v>394</v>
      </c>
      <c r="AY1010" s="25" t="s">
        <v>414</v>
      </c>
      <c r="BE1010" s="251">
        <f>IF(N1010="základní",J1010,0)</f>
        <v>0</v>
      </c>
      <c r="BF1010" s="251">
        <f>IF(N1010="snížená",J1010,0)</f>
        <v>0</v>
      </c>
      <c r="BG1010" s="251">
        <f>IF(N1010="zákl. přenesená",J1010,0)</f>
        <v>0</v>
      </c>
      <c r="BH1010" s="251">
        <f>IF(N1010="sníž. přenesená",J1010,0)</f>
        <v>0</v>
      </c>
      <c r="BI1010" s="251">
        <f>IF(N1010="nulová",J1010,0)</f>
        <v>0</v>
      </c>
      <c r="BJ1010" s="25" t="s">
        <v>83</v>
      </c>
      <c r="BK1010" s="251">
        <f>ROUND(I1010*H1010,2)</f>
        <v>0</v>
      </c>
      <c r="BL1010" s="25" t="s">
        <v>690</v>
      </c>
      <c r="BM1010" s="25" t="s">
        <v>10283</v>
      </c>
    </row>
    <row r="1011" s="12" customFormat="1">
      <c r="B1011" s="255"/>
      <c r="C1011" s="256"/>
      <c r="D1011" s="252" t="s">
        <v>428</v>
      </c>
      <c r="E1011" s="257" t="s">
        <v>21</v>
      </c>
      <c r="F1011" s="258" t="s">
        <v>9901</v>
      </c>
      <c r="G1011" s="256"/>
      <c r="H1011" s="257" t="s">
        <v>21</v>
      </c>
      <c r="I1011" s="259"/>
      <c r="J1011" s="256"/>
      <c r="K1011" s="256"/>
      <c r="L1011" s="260"/>
      <c r="M1011" s="261"/>
      <c r="N1011" s="262"/>
      <c r="O1011" s="262"/>
      <c r="P1011" s="262"/>
      <c r="Q1011" s="262"/>
      <c r="R1011" s="262"/>
      <c r="S1011" s="262"/>
      <c r="T1011" s="263"/>
      <c r="AT1011" s="264" t="s">
        <v>428</v>
      </c>
      <c r="AU1011" s="264" t="s">
        <v>394</v>
      </c>
      <c r="AV1011" s="12" t="s">
        <v>83</v>
      </c>
      <c r="AW1011" s="12" t="s">
        <v>39</v>
      </c>
      <c r="AX1011" s="12" t="s">
        <v>76</v>
      </c>
      <c r="AY1011" s="264" t="s">
        <v>414</v>
      </c>
    </row>
    <row r="1012" s="13" customFormat="1">
      <c r="B1012" s="265"/>
      <c r="C1012" s="266"/>
      <c r="D1012" s="252" t="s">
        <v>428</v>
      </c>
      <c r="E1012" s="267" t="s">
        <v>21</v>
      </c>
      <c r="F1012" s="268" t="s">
        <v>10284</v>
      </c>
      <c r="G1012" s="266"/>
      <c r="H1012" s="269">
        <v>196</v>
      </c>
      <c r="I1012" s="270"/>
      <c r="J1012" s="266"/>
      <c r="K1012" s="266"/>
      <c r="L1012" s="271"/>
      <c r="M1012" s="272"/>
      <c r="N1012" s="273"/>
      <c r="O1012" s="273"/>
      <c r="P1012" s="273"/>
      <c r="Q1012" s="273"/>
      <c r="R1012" s="273"/>
      <c r="S1012" s="273"/>
      <c r="T1012" s="274"/>
      <c r="AT1012" s="275" t="s">
        <v>428</v>
      </c>
      <c r="AU1012" s="275" t="s">
        <v>394</v>
      </c>
      <c r="AV1012" s="13" t="s">
        <v>86</v>
      </c>
      <c r="AW1012" s="13" t="s">
        <v>39</v>
      </c>
      <c r="AX1012" s="13" t="s">
        <v>83</v>
      </c>
      <c r="AY1012" s="275" t="s">
        <v>414</v>
      </c>
    </row>
    <row r="1013" s="11" customFormat="1" ht="29.88" customHeight="1">
      <c r="B1013" s="224"/>
      <c r="C1013" s="225"/>
      <c r="D1013" s="226" t="s">
        <v>75</v>
      </c>
      <c r="E1013" s="238" t="s">
        <v>10285</v>
      </c>
      <c r="F1013" s="238" t="s">
        <v>10286</v>
      </c>
      <c r="G1013" s="225"/>
      <c r="H1013" s="225"/>
      <c r="I1013" s="228"/>
      <c r="J1013" s="239">
        <f>BK1013</f>
        <v>0</v>
      </c>
      <c r="K1013" s="225"/>
      <c r="L1013" s="230"/>
      <c r="M1013" s="231"/>
      <c r="N1013" s="232"/>
      <c r="O1013" s="232"/>
      <c r="P1013" s="233">
        <f>P1014+P1057</f>
        <v>0</v>
      </c>
      <c r="Q1013" s="232"/>
      <c r="R1013" s="233">
        <f>R1014+R1057</f>
        <v>0</v>
      </c>
      <c r="S1013" s="232"/>
      <c r="T1013" s="234">
        <f>T1014+T1057</f>
        <v>0</v>
      </c>
      <c r="AR1013" s="235" t="s">
        <v>86</v>
      </c>
      <c r="AT1013" s="236" t="s">
        <v>75</v>
      </c>
      <c r="AU1013" s="236" t="s">
        <v>83</v>
      </c>
      <c r="AY1013" s="235" t="s">
        <v>414</v>
      </c>
      <c r="BK1013" s="237">
        <f>BK1014+BK1057</f>
        <v>0</v>
      </c>
    </row>
    <row r="1014" s="11" customFormat="1" ht="14.88" customHeight="1">
      <c r="B1014" s="224"/>
      <c r="C1014" s="225"/>
      <c r="D1014" s="226" t="s">
        <v>75</v>
      </c>
      <c r="E1014" s="238" t="s">
        <v>10287</v>
      </c>
      <c r="F1014" s="238" t="s">
        <v>10288</v>
      </c>
      <c r="G1014" s="225"/>
      <c r="H1014" s="225"/>
      <c r="I1014" s="228"/>
      <c r="J1014" s="239">
        <f>BK1014</f>
        <v>0</v>
      </c>
      <c r="K1014" s="225"/>
      <c r="L1014" s="230"/>
      <c r="M1014" s="231"/>
      <c r="N1014" s="232"/>
      <c r="O1014" s="232"/>
      <c r="P1014" s="233">
        <f>SUM(P1015:P1056)</f>
        <v>0</v>
      </c>
      <c r="Q1014" s="232"/>
      <c r="R1014" s="233">
        <f>SUM(R1015:R1056)</f>
        <v>0</v>
      </c>
      <c r="S1014" s="232"/>
      <c r="T1014" s="234">
        <f>SUM(T1015:T1056)</f>
        <v>0</v>
      </c>
      <c r="AR1014" s="235" t="s">
        <v>86</v>
      </c>
      <c r="AT1014" s="236" t="s">
        <v>75</v>
      </c>
      <c r="AU1014" s="236" t="s">
        <v>86</v>
      </c>
      <c r="AY1014" s="235" t="s">
        <v>414</v>
      </c>
      <c r="BK1014" s="237">
        <f>SUM(BK1015:BK1056)</f>
        <v>0</v>
      </c>
    </row>
    <row r="1015" s="1" customFormat="1" ht="16.5" customHeight="1">
      <c r="B1015" s="47"/>
      <c r="C1015" s="298" t="s">
        <v>2384</v>
      </c>
      <c r="D1015" s="298" t="s">
        <v>841</v>
      </c>
      <c r="E1015" s="299" t="s">
        <v>10289</v>
      </c>
      <c r="F1015" s="300" t="s">
        <v>9903</v>
      </c>
      <c r="G1015" s="301" t="s">
        <v>145</v>
      </c>
      <c r="H1015" s="302">
        <v>1830</v>
      </c>
      <c r="I1015" s="303"/>
      <c r="J1015" s="304">
        <f>ROUND(I1015*H1015,2)</f>
        <v>0</v>
      </c>
      <c r="K1015" s="300" t="s">
        <v>21</v>
      </c>
      <c r="L1015" s="305"/>
      <c r="M1015" s="306" t="s">
        <v>21</v>
      </c>
      <c r="N1015" s="307" t="s">
        <v>47</v>
      </c>
      <c r="O1015" s="48"/>
      <c r="P1015" s="249">
        <f>O1015*H1015</f>
        <v>0</v>
      </c>
      <c r="Q1015" s="249">
        <v>0</v>
      </c>
      <c r="R1015" s="249">
        <f>Q1015*H1015</f>
        <v>0</v>
      </c>
      <c r="S1015" s="249">
        <v>0</v>
      </c>
      <c r="T1015" s="250">
        <f>S1015*H1015</f>
        <v>0</v>
      </c>
      <c r="AR1015" s="25" t="s">
        <v>818</v>
      </c>
      <c r="AT1015" s="25" t="s">
        <v>841</v>
      </c>
      <c r="AU1015" s="25" t="s">
        <v>394</v>
      </c>
      <c r="AY1015" s="25" t="s">
        <v>414</v>
      </c>
      <c r="BE1015" s="251">
        <f>IF(N1015="základní",J1015,0)</f>
        <v>0</v>
      </c>
      <c r="BF1015" s="251">
        <f>IF(N1015="snížená",J1015,0)</f>
        <v>0</v>
      </c>
      <c r="BG1015" s="251">
        <f>IF(N1015="zákl. přenesená",J1015,0)</f>
        <v>0</v>
      </c>
      <c r="BH1015" s="251">
        <f>IF(N1015="sníž. přenesená",J1015,0)</f>
        <v>0</v>
      </c>
      <c r="BI1015" s="251">
        <f>IF(N1015="nulová",J1015,0)</f>
        <v>0</v>
      </c>
      <c r="BJ1015" s="25" t="s">
        <v>83</v>
      </c>
      <c r="BK1015" s="251">
        <f>ROUND(I1015*H1015,2)</f>
        <v>0</v>
      </c>
      <c r="BL1015" s="25" t="s">
        <v>690</v>
      </c>
      <c r="BM1015" s="25" t="s">
        <v>10290</v>
      </c>
    </row>
    <row r="1016" s="12" customFormat="1">
      <c r="B1016" s="255"/>
      <c r="C1016" s="256"/>
      <c r="D1016" s="252" t="s">
        <v>428</v>
      </c>
      <c r="E1016" s="257" t="s">
        <v>21</v>
      </c>
      <c r="F1016" s="258" t="s">
        <v>9901</v>
      </c>
      <c r="G1016" s="256"/>
      <c r="H1016" s="257" t="s">
        <v>21</v>
      </c>
      <c r="I1016" s="259"/>
      <c r="J1016" s="256"/>
      <c r="K1016" s="256"/>
      <c r="L1016" s="260"/>
      <c r="M1016" s="261"/>
      <c r="N1016" s="262"/>
      <c r="O1016" s="262"/>
      <c r="P1016" s="262"/>
      <c r="Q1016" s="262"/>
      <c r="R1016" s="262"/>
      <c r="S1016" s="262"/>
      <c r="T1016" s="263"/>
      <c r="AT1016" s="264" t="s">
        <v>428</v>
      </c>
      <c r="AU1016" s="264" t="s">
        <v>394</v>
      </c>
      <c r="AV1016" s="12" t="s">
        <v>83</v>
      </c>
      <c r="AW1016" s="12" t="s">
        <v>39</v>
      </c>
      <c r="AX1016" s="12" t="s">
        <v>76</v>
      </c>
      <c r="AY1016" s="264" t="s">
        <v>414</v>
      </c>
    </row>
    <row r="1017" s="13" customFormat="1">
      <c r="B1017" s="265"/>
      <c r="C1017" s="266"/>
      <c r="D1017" s="252" t="s">
        <v>428</v>
      </c>
      <c r="E1017" s="267" t="s">
        <v>21</v>
      </c>
      <c r="F1017" s="268" t="s">
        <v>10291</v>
      </c>
      <c r="G1017" s="266"/>
      <c r="H1017" s="269">
        <v>1830</v>
      </c>
      <c r="I1017" s="270"/>
      <c r="J1017" s="266"/>
      <c r="K1017" s="266"/>
      <c r="L1017" s="271"/>
      <c r="M1017" s="272"/>
      <c r="N1017" s="273"/>
      <c r="O1017" s="273"/>
      <c r="P1017" s="273"/>
      <c r="Q1017" s="273"/>
      <c r="R1017" s="273"/>
      <c r="S1017" s="273"/>
      <c r="T1017" s="274"/>
      <c r="AT1017" s="275" t="s">
        <v>428</v>
      </c>
      <c r="AU1017" s="275" t="s">
        <v>394</v>
      </c>
      <c r="AV1017" s="13" t="s">
        <v>86</v>
      </c>
      <c r="AW1017" s="13" t="s">
        <v>39</v>
      </c>
      <c r="AX1017" s="13" t="s">
        <v>76</v>
      </c>
      <c r="AY1017" s="275" t="s">
        <v>414</v>
      </c>
    </row>
    <row r="1018" s="15" customFormat="1">
      <c r="B1018" s="287"/>
      <c r="C1018" s="288"/>
      <c r="D1018" s="252" t="s">
        <v>428</v>
      </c>
      <c r="E1018" s="289" t="s">
        <v>21</v>
      </c>
      <c r="F1018" s="290" t="s">
        <v>235</v>
      </c>
      <c r="G1018" s="288"/>
      <c r="H1018" s="291">
        <v>1830</v>
      </c>
      <c r="I1018" s="292"/>
      <c r="J1018" s="288"/>
      <c r="K1018" s="288"/>
      <c r="L1018" s="293"/>
      <c r="M1018" s="294"/>
      <c r="N1018" s="295"/>
      <c r="O1018" s="295"/>
      <c r="P1018" s="295"/>
      <c r="Q1018" s="295"/>
      <c r="R1018" s="295"/>
      <c r="S1018" s="295"/>
      <c r="T1018" s="296"/>
      <c r="AT1018" s="297" t="s">
        <v>428</v>
      </c>
      <c r="AU1018" s="297" t="s">
        <v>394</v>
      </c>
      <c r="AV1018" s="15" t="s">
        <v>422</v>
      </c>
      <c r="AW1018" s="15" t="s">
        <v>39</v>
      </c>
      <c r="AX1018" s="15" t="s">
        <v>83</v>
      </c>
      <c r="AY1018" s="297" t="s">
        <v>414</v>
      </c>
    </row>
    <row r="1019" s="1" customFormat="1" ht="16.5" customHeight="1">
      <c r="B1019" s="47"/>
      <c r="C1019" s="298" t="s">
        <v>2390</v>
      </c>
      <c r="D1019" s="298" t="s">
        <v>841</v>
      </c>
      <c r="E1019" s="299" t="s">
        <v>10292</v>
      </c>
      <c r="F1019" s="300" t="s">
        <v>9909</v>
      </c>
      <c r="G1019" s="301" t="s">
        <v>4084</v>
      </c>
      <c r="H1019" s="302">
        <v>25</v>
      </c>
      <c r="I1019" s="303"/>
      <c r="J1019" s="304">
        <f>ROUND(I1019*H1019,2)</f>
        <v>0</v>
      </c>
      <c r="K1019" s="300" t="s">
        <v>21</v>
      </c>
      <c r="L1019" s="305"/>
      <c r="M1019" s="306" t="s">
        <v>21</v>
      </c>
      <c r="N1019" s="307" t="s">
        <v>47</v>
      </c>
      <c r="O1019" s="48"/>
      <c r="P1019" s="249">
        <f>O1019*H1019</f>
        <v>0</v>
      </c>
      <c r="Q1019" s="249">
        <v>0</v>
      </c>
      <c r="R1019" s="249">
        <f>Q1019*H1019</f>
        <v>0</v>
      </c>
      <c r="S1019" s="249">
        <v>0</v>
      </c>
      <c r="T1019" s="250">
        <f>S1019*H1019</f>
        <v>0</v>
      </c>
      <c r="AR1019" s="25" t="s">
        <v>818</v>
      </c>
      <c r="AT1019" s="25" t="s">
        <v>841</v>
      </c>
      <c r="AU1019" s="25" t="s">
        <v>394</v>
      </c>
      <c r="AY1019" s="25" t="s">
        <v>414</v>
      </c>
      <c r="BE1019" s="251">
        <f>IF(N1019="základní",J1019,0)</f>
        <v>0</v>
      </c>
      <c r="BF1019" s="251">
        <f>IF(N1019="snížená",J1019,0)</f>
        <v>0</v>
      </c>
      <c r="BG1019" s="251">
        <f>IF(N1019="zákl. přenesená",J1019,0)</f>
        <v>0</v>
      </c>
      <c r="BH1019" s="251">
        <f>IF(N1019="sníž. přenesená",J1019,0)</f>
        <v>0</v>
      </c>
      <c r="BI1019" s="251">
        <f>IF(N1019="nulová",J1019,0)</f>
        <v>0</v>
      </c>
      <c r="BJ1019" s="25" t="s">
        <v>83</v>
      </c>
      <c r="BK1019" s="251">
        <f>ROUND(I1019*H1019,2)</f>
        <v>0</v>
      </c>
      <c r="BL1019" s="25" t="s">
        <v>690</v>
      </c>
      <c r="BM1019" s="25" t="s">
        <v>10293</v>
      </c>
    </row>
    <row r="1020" s="12" customFormat="1">
      <c r="B1020" s="255"/>
      <c r="C1020" s="256"/>
      <c r="D1020" s="252" t="s">
        <v>428</v>
      </c>
      <c r="E1020" s="257" t="s">
        <v>21</v>
      </c>
      <c r="F1020" s="258" t="s">
        <v>9901</v>
      </c>
      <c r="G1020" s="256"/>
      <c r="H1020" s="257" t="s">
        <v>21</v>
      </c>
      <c r="I1020" s="259"/>
      <c r="J1020" s="256"/>
      <c r="K1020" s="256"/>
      <c r="L1020" s="260"/>
      <c r="M1020" s="261"/>
      <c r="N1020" s="262"/>
      <c r="O1020" s="262"/>
      <c r="P1020" s="262"/>
      <c r="Q1020" s="262"/>
      <c r="R1020" s="262"/>
      <c r="S1020" s="262"/>
      <c r="T1020" s="263"/>
      <c r="AT1020" s="264" t="s">
        <v>428</v>
      </c>
      <c r="AU1020" s="264" t="s">
        <v>394</v>
      </c>
      <c r="AV1020" s="12" t="s">
        <v>83</v>
      </c>
      <c r="AW1020" s="12" t="s">
        <v>39</v>
      </c>
      <c r="AX1020" s="12" t="s">
        <v>76</v>
      </c>
      <c r="AY1020" s="264" t="s">
        <v>414</v>
      </c>
    </row>
    <row r="1021" s="13" customFormat="1">
      <c r="B1021" s="265"/>
      <c r="C1021" s="266"/>
      <c r="D1021" s="252" t="s">
        <v>428</v>
      </c>
      <c r="E1021" s="267" t="s">
        <v>21</v>
      </c>
      <c r="F1021" s="268" t="s">
        <v>751</v>
      </c>
      <c r="G1021" s="266"/>
      <c r="H1021" s="269">
        <v>25</v>
      </c>
      <c r="I1021" s="270"/>
      <c r="J1021" s="266"/>
      <c r="K1021" s="266"/>
      <c r="L1021" s="271"/>
      <c r="M1021" s="272"/>
      <c r="N1021" s="273"/>
      <c r="O1021" s="273"/>
      <c r="P1021" s="273"/>
      <c r="Q1021" s="273"/>
      <c r="R1021" s="273"/>
      <c r="S1021" s="273"/>
      <c r="T1021" s="274"/>
      <c r="AT1021" s="275" t="s">
        <v>428</v>
      </c>
      <c r="AU1021" s="275" t="s">
        <v>394</v>
      </c>
      <c r="AV1021" s="13" t="s">
        <v>86</v>
      </c>
      <c r="AW1021" s="13" t="s">
        <v>39</v>
      </c>
      <c r="AX1021" s="13" t="s">
        <v>83</v>
      </c>
      <c r="AY1021" s="275" t="s">
        <v>414</v>
      </c>
    </row>
    <row r="1022" s="1" customFormat="1" ht="16.5" customHeight="1">
      <c r="B1022" s="47"/>
      <c r="C1022" s="298" t="s">
        <v>2398</v>
      </c>
      <c r="D1022" s="298" t="s">
        <v>841</v>
      </c>
      <c r="E1022" s="299" t="s">
        <v>10294</v>
      </c>
      <c r="F1022" s="300" t="s">
        <v>9914</v>
      </c>
      <c r="G1022" s="301" t="s">
        <v>4084</v>
      </c>
      <c r="H1022" s="302">
        <v>25</v>
      </c>
      <c r="I1022" s="303"/>
      <c r="J1022" s="304">
        <f>ROUND(I1022*H1022,2)</f>
        <v>0</v>
      </c>
      <c r="K1022" s="300" t="s">
        <v>21</v>
      </c>
      <c r="L1022" s="305"/>
      <c r="M1022" s="306" t="s">
        <v>21</v>
      </c>
      <c r="N1022" s="307" t="s">
        <v>47</v>
      </c>
      <c r="O1022" s="48"/>
      <c r="P1022" s="249">
        <f>O1022*H1022</f>
        <v>0</v>
      </c>
      <c r="Q1022" s="249">
        <v>0</v>
      </c>
      <c r="R1022" s="249">
        <f>Q1022*H1022</f>
        <v>0</v>
      </c>
      <c r="S1022" s="249">
        <v>0</v>
      </c>
      <c r="T1022" s="250">
        <f>S1022*H1022</f>
        <v>0</v>
      </c>
      <c r="AR1022" s="25" t="s">
        <v>818</v>
      </c>
      <c r="AT1022" s="25" t="s">
        <v>841</v>
      </c>
      <c r="AU1022" s="25" t="s">
        <v>394</v>
      </c>
      <c r="AY1022" s="25" t="s">
        <v>414</v>
      </c>
      <c r="BE1022" s="251">
        <f>IF(N1022="základní",J1022,0)</f>
        <v>0</v>
      </c>
      <c r="BF1022" s="251">
        <f>IF(N1022="snížená",J1022,0)</f>
        <v>0</v>
      </c>
      <c r="BG1022" s="251">
        <f>IF(N1022="zákl. přenesená",J1022,0)</f>
        <v>0</v>
      </c>
      <c r="BH1022" s="251">
        <f>IF(N1022="sníž. přenesená",J1022,0)</f>
        <v>0</v>
      </c>
      <c r="BI1022" s="251">
        <f>IF(N1022="nulová",J1022,0)</f>
        <v>0</v>
      </c>
      <c r="BJ1022" s="25" t="s">
        <v>83</v>
      </c>
      <c r="BK1022" s="251">
        <f>ROUND(I1022*H1022,2)</f>
        <v>0</v>
      </c>
      <c r="BL1022" s="25" t="s">
        <v>690</v>
      </c>
      <c r="BM1022" s="25" t="s">
        <v>10295</v>
      </c>
    </row>
    <row r="1023" s="12" customFormat="1">
      <c r="B1023" s="255"/>
      <c r="C1023" s="256"/>
      <c r="D1023" s="252" t="s">
        <v>428</v>
      </c>
      <c r="E1023" s="257" t="s">
        <v>21</v>
      </c>
      <c r="F1023" s="258" t="s">
        <v>9901</v>
      </c>
      <c r="G1023" s="256"/>
      <c r="H1023" s="257" t="s">
        <v>21</v>
      </c>
      <c r="I1023" s="259"/>
      <c r="J1023" s="256"/>
      <c r="K1023" s="256"/>
      <c r="L1023" s="260"/>
      <c r="M1023" s="261"/>
      <c r="N1023" s="262"/>
      <c r="O1023" s="262"/>
      <c r="P1023" s="262"/>
      <c r="Q1023" s="262"/>
      <c r="R1023" s="262"/>
      <c r="S1023" s="262"/>
      <c r="T1023" s="263"/>
      <c r="AT1023" s="264" t="s">
        <v>428</v>
      </c>
      <c r="AU1023" s="264" t="s">
        <v>394</v>
      </c>
      <c r="AV1023" s="12" t="s">
        <v>83</v>
      </c>
      <c r="AW1023" s="12" t="s">
        <v>39</v>
      </c>
      <c r="AX1023" s="12" t="s">
        <v>76</v>
      </c>
      <c r="AY1023" s="264" t="s">
        <v>414</v>
      </c>
    </row>
    <row r="1024" s="13" customFormat="1">
      <c r="B1024" s="265"/>
      <c r="C1024" s="266"/>
      <c r="D1024" s="252" t="s">
        <v>428</v>
      </c>
      <c r="E1024" s="267" t="s">
        <v>21</v>
      </c>
      <c r="F1024" s="268" t="s">
        <v>751</v>
      </c>
      <c r="G1024" s="266"/>
      <c r="H1024" s="269">
        <v>25</v>
      </c>
      <c r="I1024" s="270"/>
      <c r="J1024" s="266"/>
      <c r="K1024" s="266"/>
      <c r="L1024" s="271"/>
      <c r="M1024" s="272"/>
      <c r="N1024" s="273"/>
      <c r="O1024" s="273"/>
      <c r="P1024" s="273"/>
      <c r="Q1024" s="273"/>
      <c r="R1024" s="273"/>
      <c r="S1024" s="273"/>
      <c r="T1024" s="274"/>
      <c r="AT1024" s="275" t="s">
        <v>428</v>
      </c>
      <c r="AU1024" s="275" t="s">
        <v>394</v>
      </c>
      <c r="AV1024" s="13" t="s">
        <v>86</v>
      </c>
      <c r="AW1024" s="13" t="s">
        <v>39</v>
      </c>
      <c r="AX1024" s="13" t="s">
        <v>76</v>
      </c>
      <c r="AY1024" s="275" t="s">
        <v>414</v>
      </c>
    </row>
    <row r="1025" s="15" customFormat="1">
      <c r="B1025" s="287"/>
      <c r="C1025" s="288"/>
      <c r="D1025" s="252" t="s">
        <v>428</v>
      </c>
      <c r="E1025" s="289" t="s">
        <v>21</v>
      </c>
      <c r="F1025" s="290" t="s">
        <v>235</v>
      </c>
      <c r="G1025" s="288"/>
      <c r="H1025" s="291">
        <v>25</v>
      </c>
      <c r="I1025" s="292"/>
      <c r="J1025" s="288"/>
      <c r="K1025" s="288"/>
      <c r="L1025" s="293"/>
      <c r="M1025" s="294"/>
      <c r="N1025" s="295"/>
      <c r="O1025" s="295"/>
      <c r="P1025" s="295"/>
      <c r="Q1025" s="295"/>
      <c r="R1025" s="295"/>
      <c r="S1025" s="295"/>
      <c r="T1025" s="296"/>
      <c r="AT1025" s="297" t="s">
        <v>428</v>
      </c>
      <c r="AU1025" s="297" t="s">
        <v>394</v>
      </c>
      <c r="AV1025" s="15" t="s">
        <v>422</v>
      </c>
      <c r="AW1025" s="15" t="s">
        <v>39</v>
      </c>
      <c r="AX1025" s="15" t="s">
        <v>83</v>
      </c>
      <c r="AY1025" s="297" t="s">
        <v>414</v>
      </c>
    </row>
    <row r="1026" s="1" customFormat="1" ht="16.5" customHeight="1">
      <c r="B1026" s="47"/>
      <c r="C1026" s="298" t="s">
        <v>2403</v>
      </c>
      <c r="D1026" s="298" t="s">
        <v>841</v>
      </c>
      <c r="E1026" s="299" t="s">
        <v>10296</v>
      </c>
      <c r="F1026" s="300" t="s">
        <v>9945</v>
      </c>
      <c r="G1026" s="301" t="s">
        <v>4084</v>
      </c>
      <c r="H1026" s="302">
        <v>25</v>
      </c>
      <c r="I1026" s="303"/>
      <c r="J1026" s="304">
        <f>ROUND(I1026*H1026,2)</f>
        <v>0</v>
      </c>
      <c r="K1026" s="300" t="s">
        <v>21</v>
      </c>
      <c r="L1026" s="305"/>
      <c r="M1026" s="306" t="s">
        <v>21</v>
      </c>
      <c r="N1026" s="307" t="s">
        <v>47</v>
      </c>
      <c r="O1026" s="48"/>
      <c r="P1026" s="249">
        <f>O1026*H1026</f>
        <v>0</v>
      </c>
      <c r="Q1026" s="249">
        <v>0</v>
      </c>
      <c r="R1026" s="249">
        <f>Q1026*H1026</f>
        <v>0</v>
      </c>
      <c r="S1026" s="249">
        <v>0</v>
      </c>
      <c r="T1026" s="250">
        <f>S1026*H1026</f>
        <v>0</v>
      </c>
      <c r="AR1026" s="25" t="s">
        <v>818</v>
      </c>
      <c r="AT1026" s="25" t="s">
        <v>841</v>
      </c>
      <c r="AU1026" s="25" t="s">
        <v>394</v>
      </c>
      <c r="AY1026" s="25" t="s">
        <v>414</v>
      </c>
      <c r="BE1026" s="251">
        <f>IF(N1026="základní",J1026,0)</f>
        <v>0</v>
      </c>
      <c r="BF1026" s="251">
        <f>IF(N1026="snížená",J1026,0)</f>
        <v>0</v>
      </c>
      <c r="BG1026" s="251">
        <f>IF(N1026="zákl. přenesená",J1026,0)</f>
        <v>0</v>
      </c>
      <c r="BH1026" s="251">
        <f>IF(N1026="sníž. přenesená",J1026,0)</f>
        <v>0</v>
      </c>
      <c r="BI1026" s="251">
        <f>IF(N1026="nulová",J1026,0)</f>
        <v>0</v>
      </c>
      <c r="BJ1026" s="25" t="s">
        <v>83</v>
      </c>
      <c r="BK1026" s="251">
        <f>ROUND(I1026*H1026,2)</f>
        <v>0</v>
      </c>
      <c r="BL1026" s="25" t="s">
        <v>690</v>
      </c>
      <c r="BM1026" s="25" t="s">
        <v>10297</v>
      </c>
    </row>
    <row r="1027" s="12" customFormat="1">
      <c r="B1027" s="255"/>
      <c r="C1027" s="256"/>
      <c r="D1027" s="252" t="s">
        <v>428</v>
      </c>
      <c r="E1027" s="257" t="s">
        <v>21</v>
      </c>
      <c r="F1027" s="258" t="s">
        <v>9901</v>
      </c>
      <c r="G1027" s="256"/>
      <c r="H1027" s="257" t="s">
        <v>21</v>
      </c>
      <c r="I1027" s="259"/>
      <c r="J1027" s="256"/>
      <c r="K1027" s="256"/>
      <c r="L1027" s="260"/>
      <c r="M1027" s="261"/>
      <c r="N1027" s="262"/>
      <c r="O1027" s="262"/>
      <c r="P1027" s="262"/>
      <c r="Q1027" s="262"/>
      <c r="R1027" s="262"/>
      <c r="S1027" s="262"/>
      <c r="T1027" s="263"/>
      <c r="AT1027" s="264" t="s">
        <v>428</v>
      </c>
      <c r="AU1027" s="264" t="s">
        <v>394</v>
      </c>
      <c r="AV1027" s="12" t="s">
        <v>83</v>
      </c>
      <c r="AW1027" s="12" t="s">
        <v>39</v>
      </c>
      <c r="AX1027" s="12" t="s">
        <v>76</v>
      </c>
      <c r="AY1027" s="264" t="s">
        <v>414</v>
      </c>
    </row>
    <row r="1028" s="13" customFormat="1">
      <c r="B1028" s="265"/>
      <c r="C1028" s="266"/>
      <c r="D1028" s="252" t="s">
        <v>428</v>
      </c>
      <c r="E1028" s="267" t="s">
        <v>21</v>
      </c>
      <c r="F1028" s="268" t="s">
        <v>751</v>
      </c>
      <c r="G1028" s="266"/>
      <c r="H1028" s="269">
        <v>25</v>
      </c>
      <c r="I1028" s="270"/>
      <c r="J1028" s="266"/>
      <c r="K1028" s="266"/>
      <c r="L1028" s="271"/>
      <c r="M1028" s="272"/>
      <c r="N1028" s="273"/>
      <c r="O1028" s="273"/>
      <c r="P1028" s="273"/>
      <c r="Q1028" s="273"/>
      <c r="R1028" s="273"/>
      <c r="S1028" s="273"/>
      <c r="T1028" s="274"/>
      <c r="AT1028" s="275" t="s">
        <v>428</v>
      </c>
      <c r="AU1028" s="275" t="s">
        <v>394</v>
      </c>
      <c r="AV1028" s="13" t="s">
        <v>86</v>
      </c>
      <c r="AW1028" s="13" t="s">
        <v>39</v>
      </c>
      <c r="AX1028" s="13" t="s">
        <v>83</v>
      </c>
      <c r="AY1028" s="275" t="s">
        <v>414</v>
      </c>
    </row>
    <row r="1029" s="1" customFormat="1" ht="16.5" customHeight="1">
      <c r="B1029" s="47"/>
      <c r="C1029" s="298" t="s">
        <v>516</v>
      </c>
      <c r="D1029" s="298" t="s">
        <v>841</v>
      </c>
      <c r="E1029" s="299" t="s">
        <v>10298</v>
      </c>
      <c r="F1029" s="300" t="s">
        <v>9845</v>
      </c>
      <c r="G1029" s="301" t="s">
        <v>4084</v>
      </c>
      <c r="H1029" s="302">
        <v>12</v>
      </c>
      <c r="I1029" s="303"/>
      <c r="J1029" s="304">
        <f>ROUND(I1029*H1029,2)</f>
        <v>0</v>
      </c>
      <c r="K1029" s="300" t="s">
        <v>21</v>
      </c>
      <c r="L1029" s="305"/>
      <c r="M1029" s="306" t="s">
        <v>21</v>
      </c>
      <c r="N1029" s="307" t="s">
        <v>47</v>
      </c>
      <c r="O1029" s="48"/>
      <c r="P1029" s="249">
        <f>O1029*H1029</f>
        <v>0</v>
      </c>
      <c r="Q1029" s="249">
        <v>0</v>
      </c>
      <c r="R1029" s="249">
        <f>Q1029*H1029</f>
        <v>0</v>
      </c>
      <c r="S1029" s="249">
        <v>0</v>
      </c>
      <c r="T1029" s="250">
        <f>S1029*H1029</f>
        <v>0</v>
      </c>
      <c r="AR1029" s="25" t="s">
        <v>818</v>
      </c>
      <c r="AT1029" s="25" t="s">
        <v>841</v>
      </c>
      <c r="AU1029" s="25" t="s">
        <v>394</v>
      </c>
      <c r="AY1029" s="25" t="s">
        <v>414</v>
      </c>
      <c r="BE1029" s="251">
        <f>IF(N1029="základní",J1029,0)</f>
        <v>0</v>
      </c>
      <c r="BF1029" s="251">
        <f>IF(N1029="snížená",J1029,0)</f>
        <v>0</v>
      </c>
      <c r="BG1029" s="251">
        <f>IF(N1029="zákl. přenesená",J1029,0)</f>
        <v>0</v>
      </c>
      <c r="BH1029" s="251">
        <f>IF(N1029="sníž. přenesená",J1029,0)</f>
        <v>0</v>
      </c>
      <c r="BI1029" s="251">
        <f>IF(N1029="nulová",J1029,0)</f>
        <v>0</v>
      </c>
      <c r="BJ1029" s="25" t="s">
        <v>83</v>
      </c>
      <c r="BK1029" s="251">
        <f>ROUND(I1029*H1029,2)</f>
        <v>0</v>
      </c>
      <c r="BL1029" s="25" t="s">
        <v>690</v>
      </c>
      <c r="BM1029" s="25" t="s">
        <v>10299</v>
      </c>
    </row>
    <row r="1030" s="12" customFormat="1">
      <c r="B1030" s="255"/>
      <c r="C1030" s="256"/>
      <c r="D1030" s="252" t="s">
        <v>428</v>
      </c>
      <c r="E1030" s="257" t="s">
        <v>21</v>
      </c>
      <c r="F1030" s="258" t="s">
        <v>9901</v>
      </c>
      <c r="G1030" s="256"/>
      <c r="H1030" s="257" t="s">
        <v>21</v>
      </c>
      <c r="I1030" s="259"/>
      <c r="J1030" s="256"/>
      <c r="K1030" s="256"/>
      <c r="L1030" s="260"/>
      <c r="M1030" s="261"/>
      <c r="N1030" s="262"/>
      <c r="O1030" s="262"/>
      <c r="P1030" s="262"/>
      <c r="Q1030" s="262"/>
      <c r="R1030" s="262"/>
      <c r="S1030" s="262"/>
      <c r="T1030" s="263"/>
      <c r="AT1030" s="264" t="s">
        <v>428</v>
      </c>
      <c r="AU1030" s="264" t="s">
        <v>394</v>
      </c>
      <c r="AV1030" s="12" t="s">
        <v>83</v>
      </c>
      <c r="AW1030" s="12" t="s">
        <v>39</v>
      </c>
      <c r="AX1030" s="12" t="s">
        <v>76</v>
      </c>
      <c r="AY1030" s="264" t="s">
        <v>414</v>
      </c>
    </row>
    <row r="1031" s="13" customFormat="1">
      <c r="B1031" s="265"/>
      <c r="C1031" s="266"/>
      <c r="D1031" s="252" t="s">
        <v>428</v>
      </c>
      <c r="E1031" s="267" t="s">
        <v>21</v>
      </c>
      <c r="F1031" s="268" t="s">
        <v>659</v>
      </c>
      <c r="G1031" s="266"/>
      <c r="H1031" s="269">
        <v>12</v>
      </c>
      <c r="I1031" s="270"/>
      <c r="J1031" s="266"/>
      <c r="K1031" s="266"/>
      <c r="L1031" s="271"/>
      <c r="M1031" s="272"/>
      <c r="N1031" s="273"/>
      <c r="O1031" s="273"/>
      <c r="P1031" s="273"/>
      <c r="Q1031" s="273"/>
      <c r="R1031" s="273"/>
      <c r="S1031" s="273"/>
      <c r="T1031" s="274"/>
      <c r="AT1031" s="275" t="s">
        <v>428</v>
      </c>
      <c r="AU1031" s="275" t="s">
        <v>394</v>
      </c>
      <c r="AV1031" s="13" t="s">
        <v>86</v>
      </c>
      <c r="AW1031" s="13" t="s">
        <v>39</v>
      </c>
      <c r="AX1031" s="13" t="s">
        <v>76</v>
      </c>
      <c r="AY1031" s="275" t="s">
        <v>414</v>
      </c>
    </row>
    <row r="1032" s="15" customFormat="1">
      <c r="B1032" s="287"/>
      <c r="C1032" s="288"/>
      <c r="D1032" s="252" t="s">
        <v>428</v>
      </c>
      <c r="E1032" s="289" t="s">
        <v>21</v>
      </c>
      <c r="F1032" s="290" t="s">
        <v>235</v>
      </c>
      <c r="G1032" s="288"/>
      <c r="H1032" s="291">
        <v>12</v>
      </c>
      <c r="I1032" s="292"/>
      <c r="J1032" s="288"/>
      <c r="K1032" s="288"/>
      <c r="L1032" s="293"/>
      <c r="M1032" s="294"/>
      <c r="N1032" s="295"/>
      <c r="O1032" s="295"/>
      <c r="P1032" s="295"/>
      <c r="Q1032" s="295"/>
      <c r="R1032" s="295"/>
      <c r="S1032" s="295"/>
      <c r="T1032" s="296"/>
      <c r="AT1032" s="297" t="s">
        <v>428</v>
      </c>
      <c r="AU1032" s="297" t="s">
        <v>394</v>
      </c>
      <c r="AV1032" s="15" t="s">
        <v>422</v>
      </c>
      <c r="AW1032" s="15" t="s">
        <v>39</v>
      </c>
      <c r="AX1032" s="15" t="s">
        <v>83</v>
      </c>
      <c r="AY1032" s="297" t="s">
        <v>414</v>
      </c>
    </row>
    <row r="1033" s="1" customFormat="1" ht="25.5" customHeight="1">
      <c r="B1033" s="47"/>
      <c r="C1033" s="298" t="s">
        <v>2414</v>
      </c>
      <c r="D1033" s="298" t="s">
        <v>841</v>
      </c>
      <c r="E1033" s="299" t="s">
        <v>10300</v>
      </c>
      <c r="F1033" s="300" t="s">
        <v>10301</v>
      </c>
      <c r="G1033" s="301" t="s">
        <v>4084</v>
      </c>
      <c r="H1033" s="302">
        <v>17</v>
      </c>
      <c r="I1033" s="303"/>
      <c r="J1033" s="304">
        <f>ROUND(I1033*H1033,2)</f>
        <v>0</v>
      </c>
      <c r="K1033" s="300" t="s">
        <v>21</v>
      </c>
      <c r="L1033" s="305"/>
      <c r="M1033" s="306" t="s">
        <v>21</v>
      </c>
      <c r="N1033" s="307" t="s">
        <v>47</v>
      </c>
      <c r="O1033" s="48"/>
      <c r="P1033" s="249">
        <f>O1033*H1033</f>
        <v>0</v>
      </c>
      <c r="Q1033" s="249">
        <v>0</v>
      </c>
      <c r="R1033" s="249">
        <f>Q1033*H1033</f>
        <v>0</v>
      </c>
      <c r="S1033" s="249">
        <v>0</v>
      </c>
      <c r="T1033" s="250">
        <f>S1033*H1033</f>
        <v>0</v>
      </c>
      <c r="AR1033" s="25" t="s">
        <v>818</v>
      </c>
      <c r="AT1033" s="25" t="s">
        <v>841</v>
      </c>
      <c r="AU1033" s="25" t="s">
        <v>394</v>
      </c>
      <c r="AY1033" s="25" t="s">
        <v>414</v>
      </c>
      <c r="BE1033" s="251">
        <f>IF(N1033="základní",J1033,0)</f>
        <v>0</v>
      </c>
      <c r="BF1033" s="251">
        <f>IF(N1033="snížená",J1033,0)</f>
        <v>0</v>
      </c>
      <c r="BG1033" s="251">
        <f>IF(N1033="zákl. přenesená",J1033,0)</f>
        <v>0</v>
      </c>
      <c r="BH1033" s="251">
        <f>IF(N1033="sníž. přenesená",J1033,0)</f>
        <v>0</v>
      </c>
      <c r="BI1033" s="251">
        <f>IF(N1033="nulová",J1033,0)</f>
        <v>0</v>
      </c>
      <c r="BJ1033" s="25" t="s">
        <v>83</v>
      </c>
      <c r="BK1033" s="251">
        <f>ROUND(I1033*H1033,2)</f>
        <v>0</v>
      </c>
      <c r="BL1033" s="25" t="s">
        <v>690</v>
      </c>
      <c r="BM1033" s="25" t="s">
        <v>10302</v>
      </c>
    </row>
    <row r="1034" s="12" customFormat="1">
      <c r="B1034" s="255"/>
      <c r="C1034" s="256"/>
      <c r="D1034" s="252" t="s">
        <v>428</v>
      </c>
      <c r="E1034" s="257" t="s">
        <v>21</v>
      </c>
      <c r="F1034" s="258" t="s">
        <v>9901</v>
      </c>
      <c r="G1034" s="256"/>
      <c r="H1034" s="257" t="s">
        <v>21</v>
      </c>
      <c r="I1034" s="259"/>
      <c r="J1034" s="256"/>
      <c r="K1034" s="256"/>
      <c r="L1034" s="260"/>
      <c r="M1034" s="261"/>
      <c r="N1034" s="262"/>
      <c r="O1034" s="262"/>
      <c r="P1034" s="262"/>
      <c r="Q1034" s="262"/>
      <c r="R1034" s="262"/>
      <c r="S1034" s="262"/>
      <c r="T1034" s="263"/>
      <c r="AT1034" s="264" t="s">
        <v>428</v>
      </c>
      <c r="AU1034" s="264" t="s">
        <v>394</v>
      </c>
      <c r="AV1034" s="12" t="s">
        <v>83</v>
      </c>
      <c r="AW1034" s="12" t="s">
        <v>39</v>
      </c>
      <c r="AX1034" s="12" t="s">
        <v>76</v>
      </c>
      <c r="AY1034" s="264" t="s">
        <v>414</v>
      </c>
    </row>
    <row r="1035" s="13" customFormat="1">
      <c r="B1035" s="265"/>
      <c r="C1035" s="266"/>
      <c r="D1035" s="252" t="s">
        <v>428</v>
      </c>
      <c r="E1035" s="267" t="s">
        <v>21</v>
      </c>
      <c r="F1035" s="268" t="s">
        <v>697</v>
      </c>
      <c r="G1035" s="266"/>
      <c r="H1035" s="269">
        <v>17</v>
      </c>
      <c r="I1035" s="270"/>
      <c r="J1035" s="266"/>
      <c r="K1035" s="266"/>
      <c r="L1035" s="271"/>
      <c r="M1035" s="272"/>
      <c r="N1035" s="273"/>
      <c r="O1035" s="273"/>
      <c r="P1035" s="273"/>
      <c r="Q1035" s="273"/>
      <c r="R1035" s="273"/>
      <c r="S1035" s="273"/>
      <c r="T1035" s="274"/>
      <c r="AT1035" s="275" t="s">
        <v>428</v>
      </c>
      <c r="AU1035" s="275" t="s">
        <v>394</v>
      </c>
      <c r="AV1035" s="13" t="s">
        <v>86</v>
      </c>
      <c r="AW1035" s="13" t="s">
        <v>39</v>
      </c>
      <c r="AX1035" s="13" t="s">
        <v>83</v>
      </c>
      <c r="AY1035" s="275" t="s">
        <v>414</v>
      </c>
    </row>
    <row r="1036" s="1" customFormat="1" ht="25.5" customHeight="1">
      <c r="B1036" s="47"/>
      <c r="C1036" s="298" t="s">
        <v>2425</v>
      </c>
      <c r="D1036" s="298" t="s">
        <v>841</v>
      </c>
      <c r="E1036" s="299" t="s">
        <v>10303</v>
      </c>
      <c r="F1036" s="300" t="s">
        <v>10304</v>
      </c>
      <c r="G1036" s="301" t="s">
        <v>4084</v>
      </c>
      <c r="H1036" s="302">
        <v>8</v>
      </c>
      <c r="I1036" s="303"/>
      <c r="J1036" s="304">
        <f>ROUND(I1036*H1036,2)</f>
        <v>0</v>
      </c>
      <c r="K1036" s="300" t="s">
        <v>21</v>
      </c>
      <c r="L1036" s="305"/>
      <c r="M1036" s="306" t="s">
        <v>21</v>
      </c>
      <c r="N1036" s="307" t="s">
        <v>47</v>
      </c>
      <c r="O1036" s="48"/>
      <c r="P1036" s="249">
        <f>O1036*H1036</f>
        <v>0</v>
      </c>
      <c r="Q1036" s="249">
        <v>0</v>
      </c>
      <c r="R1036" s="249">
        <f>Q1036*H1036</f>
        <v>0</v>
      </c>
      <c r="S1036" s="249">
        <v>0</v>
      </c>
      <c r="T1036" s="250">
        <f>S1036*H1036</f>
        <v>0</v>
      </c>
      <c r="AR1036" s="25" t="s">
        <v>818</v>
      </c>
      <c r="AT1036" s="25" t="s">
        <v>841</v>
      </c>
      <c r="AU1036" s="25" t="s">
        <v>394</v>
      </c>
      <c r="AY1036" s="25" t="s">
        <v>414</v>
      </c>
      <c r="BE1036" s="251">
        <f>IF(N1036="základní",J1036,0)</f>
        <v>0</v>
      </c>
      <c r="BF1036" s="251">
        <f>IF(N1036="snížená",J1036,0)</f>
        <v>0</v>
      </c>
      <c r="BG1036" s="251">
        <f>IF(N1036="zákl. přenesená",J1036,0)</f>
        <v>0</v>
      </c>
      <c r="BH1036" s="251">
        <f>IF(N1036="sníž. přenesená",J1036,0)</f>
        <v>0</v>
      </c>
      <c r="BI1036" s="251">
        <f>IF(N1036="nulová",J1036,0)</f>
        <v>0</v>
      </c>
      <c r="BJ1036" s="25" t="s">
        <v>83</v>
      </c>
      <c r="BK1036" s="251">
        <f>ROUND(I1036*H1036,2)</f>
        <v>0</v>
      </c>
      <c r="BL1036" s="25" t="s">
        <v>690</v>
      </c>
      <c r="BM1036" s="25" t="s">
        <v>10305</v>
      </c>
    </row>
    <row r="1037" s="12" customFormat="1">
      <c r="B1037" s="255"/>
      <c r="C1037" s="256"/>
      <c r="D1037" s="252" t="s">
        <v>428</v>
      </c>
      <c r="E1037" s="257" t="s">
        <v>21</v>
      </c>
      <c r="F1037" s="258" t="s">
        <v>9901</v>
      </c>
      <c r="G1037" s="256"/>
      <c r="H1037" s="257" t="s">
        <v>21</v>
      </c>
      <c r="I1037" s="259"/>
      <c r="J1037" s="256"/>
      <c r="K1037" s="256"/>
      <c r="L1037" s="260"/>
      <c r="M1037" s="261"/>
      <c r="N1037" s="262"/>
      <c r="O1037" s="262"/>
      <c r="P1037" s="262"/>
      <c r="Q1037" s="262"/>
      <c r="R1037" s="262"/>
      <c r="S1037" s="262"/>
      <c r="T1037" s="263"/>
      <c r="AT1037" s="264" t="s">
        <v>428</v>
      </c>
      <c r="AU1037" s="264" t="s">
        <v>394</v>
      </c>
      <c r="AV1037" s="12" t="s">
        <v>83</v>
      </c>
      <c r="AW1037" s="12" t="s">
        <v>39</v>
      </c>
      <c r="AX1037" s="12" t="s">
        <v>76</v>
      </c>
      <c r="AY1037" s="264" t="s">
        <v>414</v>
      </c>
    </row>
    <row r="1038" s="13" customFormat="1">
      <c r="B1038" s="265"/>
      <c r="C1038" s="266"/>
      <c r="D1038" s="252" t="s">
        <v>428</v>
      </c>
      <c r="E1038" s="267" t="s">
        <v>21</v>
      </c>
      <c r="F1038" s="268" t="s">
        <v>542</v>
      </c>
      <c r="G1038" s="266"/>
      <c r="H1038" s="269">
        <v>8</v>
      </c>
      <c r="I1038" s="270"/>
      <c r="J1038" s="266"/>
      <c r="K1038" s="266"/>
      <c r="L1038" s="271"/>
      <c r="M1038" s="272"/>
      <c r="N1038" s="273"/>
      <c r="O1038" s="273"/>
      <c r="P1038" s="273"/>
      <c r="Q1038" s="273"/>
      <c r="R1038" s="273"/>
      <c r="S1038" s="273"/>
      <c r="T1038" s="274"/>
      <c r="AT1038" s="275" t="s">
        <v>428</v>
      </c>
      <c r="AU1038" s="275" t="s">
        <v>394</v>
      </c>
      <c r="AV1038" s="13" t="s">
        <v>86</v>
      </c>
      <c r="AW1038" s="13" t="s">
        <v>39</v>
      </c>
      <c r="AX1038" s="13" t="s">
        <v>76</v>
      </c>
      <c r="AY1038" s="275" t="s">
        <v>414</v>
      </c>
    </row>
    <row r="1039" s="15" customFormat="1">
      <c r="B1039" s="287"/>
      <c r="C1039" s="288"/>
      <c r="D1039" s="252" t="s">
        <v>428</v>
      </c>
      <c r="E1039" s="289" t="s">
        <v>21</v>
      </c>
      <c r="F1039" s="290" t="s">
        <v>235</v>
      </c>
      <c r="G1039" s="288"/>
      <c r="H1039" s="291">
        <v>8</v>
      </c>
      <c r="I1039" s="292"/>
      <c r="J1039" s="288"/>
      <c r="K1039" s="288"/>
      <c r="L1039" s="293"/>
      <c r="M1039" s="294"/>
      <c r="N1039" s="295"/>
      <c r="O1039" s="295"/>
      <c r="P1039" s="295"/>
      <c r="Q1039" s="295"/>
      <c r="R1039" s="295"/>
      <c r="S1039" s="295"/>
      <c r="T1039" s="296"/>
      <c r="AT1039" s="297" t="s">
        <v>428</v>
      </c>
      <c r="AU1039" s="297" t="s">
        <v>394</v>
      </c>
      <c r="AV1039" s="15" t="s">
        <v>422</v>
      </c>
      <c r="AW1039" s="15" t="s">
        <v>39</v>
      </c>
      <c r="AX1039" s="15" t="s">
        <v>83</v>
      </c>
      <c r="AY1039" s="297" t="s">
        <v>414</v>
      </c>
    </row>
    <row r="1040" s="1" customFormat="1" ht="25.5" customHeight="1">
      <c r="B1040" s="47"/>
      <c r="C1040" s="298" t="s">
        <v>2430</v>
      </c>
      <c r="D1040" s="298" t="s">
        <v>841</v>
      </c>
      <c r="E1040" s="299" t="s">
        <v>10306</v>
      </c>
      <c r="F1040" s="300" t="s">
        <v>10307</v>
      </c>
      <c r="G1040" s="301" t="s">
        <v>4084</v>
      </c>
      <c r="H1040" s="302">
        <v>1</v>
      </c>
      <c r="I1040" s="303"/>
      <c r="J1040" s="304">
        <f>ROUND(I1040*H1040,2)</f>
        <v>0</v>
      </c>
      <c r="K1040" s="300" t="s">
        <v>21</v>
      </c>
      <c r="L1040" s="305"/>
      <c r="M1040" s="306" t="s">
        <v>21</v>
      </c>
      <c r="N1040" s="307" t="s">
        <v>47</v>
      </c>
      <c r="O1040" s="48"/>
      <c r="P1040" s="249">
        <f>O1040*H1040</f>
        <v>0</v>
      </c>
      <c r="Q1040" s="249">
        <v>0</v>
      </c>
      <c r="R1040" s="249">
        <f>Q1040*H1040</f>
        <v>0</v>
      </c>
      <c r="S1040" s="249">
        <v>0</v>
      </c>
      <c r="T1040" s="250">
        <f>S1040*H1040</f>
        <v>0</v>
      </c>
      <c r="AR1040" s="25" t="s">
        <v>818</v>
      </c>
      <c r="AT1040" s="25" t="s">
        <v>841</v>
      </c>
      <c r="AU1040" s="25" t="s">
        <v>394</v>
      </c>
      <c r="AY1040" s="25" t="s">
        <v>414</v>
      </c>
      <c r="BE1040" s="251">
        <f>IF(N1040="základní",J1040,0)</f>
        <v>0</v>
      </c>
      <c r="BF1040" s="251">
        <f>IF(N1040="snížená",J1040,0)</f>
        <v>0</v>
      </c>
      <c r="BG1040" s="251">
        <f>IF(N1040="zákl. přenesená",J1040,0)</f>
        <v>0</v>
      </c>
      <c r="BH1040" s="251">
        <f>IF(N1040="sníž. přenesená",J1040,0)</f>
        <v>0</v>
      </c>
      <c r="BI1040" s="251">
        <f>IF(N1040="nulová",J1040,0)</f>
        <v>0</v>
      </c>
      <c r="BJ1040" s="25" t="s">
        <v>83</v>
      </c>
      <c r="BK1040" s="251">
        <f>ROUND(I1040*H1040,2)</f>
        <v>0</v>
      </c>
      <c r="BL1040" s="25" t="s">
        <v>690</v>
      </c>
      <c r="BM1040" s="25" t="s">
        <v>10308</v>
      </c>
    </row>
    <row r="1041" s="12" customFormat="1">
      <c r="B1041" s="255"/>
      <c r="C1041" s="256"/>
      <c r="D1041" s="252" t="s">
        <v>428</v>
      </c>
      <c r="E1041" s="257" t="s">
        <v>21</v>
      </c>
      <c r="F1041" s="258" t="s">
        <v>9901</v>
      </c>
      <c r="G1041" s="256"/>
      <c r="H1041" s="257" t="s">
        <v>21</v>
      </c>
      <c r="I1041" s="259"/>
      <c r="J1041" s="256"/>
      <c r="K1041" s="256"/>
      <c r="L1041" s="260"/>
      <c r="M1041" s="261"/>
      <c r="N1041" s="262"/>
      <c r="O1041" s="262"/>
      <c r="P1041" s="262"/>
      <c r="Q1041" s="262"/>
      <c r="R1041" s="262"/>
      <c r="S1041" s="262"/>
      <c r="T1041" s="263"/>
      <c r="AT1041" s="264" t="s">
        <v>428</v>
      </c>
      <c r="AU1041" s="264" t="s">
        <v>394</v>
      </c>
      <c r="AV1041" s="12" t="s">
        <v>83</v>
      </c>
      <c r="AW1041" s="12" t="s">
        <v>39</v>
      </c>
      <c r="AX1041" s="12" t="s">
        <v>76</v>
      </c>
      <c r="AY1041" s="264" t="s">
        <v>414</v>
      </c>
    </row>
    <row r="1042" s="13" customFormat="1">
      <c r="B1042" s="265"/>
      <c r="C1042" s="266"/>
      <c r="D1042" s="252" t="s">
        <v>428</v>
      </c>
      <c r="E1042" s="267" t="s">
        <v>21</v>
      </c>
      <c r="F1042" s="268" t="s">
        <v>83</v>
      </c>
      <c r="G1042" s="266"/>
      <c r="H1042" s="269">
        <v>1</v>
      </c>
      <c r="I1042" s="270"/>
      <c r="J1042" s="266"/>
      <c r="K1042" s="266"/>
      <c r="L1042" s="271"/>
      <c r="M1042" s="272"/>
      <c r="N1042" s="273"/>
      <c r="O1042" s="273"/>
      <c r="P1042" s="273"/>
      <c r="Q1042" s="273"/>
      <c r="R1042" s="273"/>
      <c r="S1042" s="273"/>
      <c r="T1042" s="274"/>
      <c r="AT1042" s="275" t="s">
        <v>428</v>
      </c>
      <c r="AU1042" s="275" t="s">
        <v>394</v>
      </c>
      <c r="AV1042" s="13" t="s">
        <v>86</v>
      </c>
      <c r="AW1042" s="13" t="s">
        <v>39</v>
      </c>
      <c r="AX1042" s="13" t="s">
        <v>83</v>
      </c>
      <c r="AY1042" s="275" t="s">
        <v>414</v>
      </c>
    </row>
    <row r="1043" s="1" customFormat="1" ht="25.5" customHeight="1">
      <c r="B1043" s="47"/>
      <c r="C1043" s="298" t="s">
        <v>2434</v>
      </c>
      <c r="D1043" s="298" t="s">
        <v>841</v>
      </c>
      <c r="E1043" s="299" t="s">
        <v>10309</v>
      </c>
      <c r="F1043" s="300" t="s">
        <v>10310</v>
      </c>
      <c r="G1043" s="301" t="s">
        <v>4084</v>
      </c>
      <c r="H1043" s="302">
        <v>1</v>
      </c>
      <c r="I1043" s="303"/>
      <c r="J1043" s="304">
        <f>ROUND(I1043*H1043,2)</f>
        <v>0</v>
      </c>
      <c r="K1043" s="300" t="s">
        <v>21</v>
      </c>
      <c r="L1043" s="305"/>
      <c r="M1043" s="306" t="s">
        <v>21</v>
      </c>
      <c r="N1043" s="307" t="s">
        <v>47</v>
      </c>
      <c r="O1043" s="48"/>
      <c r="P1043" s="249">
        <f>O1043*H1043</f>
        <v>0</v>
      </c>
      <c r="Q1043" s="249">
        <v>0</v>
      </c>
      <c r="R1043" s="249">
        <f>Q1043*H1043</f>
        <v>0</v>
      </c>
      <c r="S1043" s="249">
        <v>0</v>
      </c>
      <c r="T1043" s="250">
        <f>S1043*H1043</f>
        <v>0</v>
      </c>
      <c r="AR1043" s="25" t="s">
        <v>818</v>
      </c>
      <c r="AT1043" s="25" t="s">
        <v>841</v>
      </c>
      <c r="AU1043" s="25" t="s">
        <v>394</v>
      </c>
      <c r="AY1043" s="25" t="s">
        <v>414</v>
      </c>
      <c r="BE1043" s="251">
        <f>IF(N1043="základní",J1043,0)</f>
        <v>0</v>
      </c>
      <c r="BF1043" s="251">
        <f>IF(N1043="snížená",J1043,0)</f>
        <v>0</v>
      </c>
      <c r="BG1043" s="251">
        <f>IF(N1043="zákl. přenesená",J1043,0)</f>
        <v>0</v>
      </c>
      <c r="BH1043" s="251">
        <f>IF(N1043="sníž. přenesená",J1043,0)</f>
        <v>0</v>
      </c>
      <c r="BI1043" s="251">
        <f>IF(N1043="nulová",J1043,0)</f>
        <v>0</v>
      </c>
      <c r="BJ1043" s="25" t="s">
        <v>83</v>
      </c>
      <c r="BK1043" s="251">
        <f>ROUND(I1043*H1043,2)</f>
        <v>0</v>
      </c>
      <c r="BL1043" s="25" t="s">
        <v>690</v>
      </c>
      <c r="BM1043" s="25" t="s">
        <v>10311</v>
      </c>
    </row>
    <row r="1044" s="12" customFormat="1">
      <c r="B1044" s="255"/>
      <c r="C1044" s="256"/>
      <c r="D1044" s="252" t="s">
        <v>428</v>
      </c>
      <c r="E1044" s="257" t="s">
        <v>21</v>
      </c>
      <c r="F1044" s="258" t="s">
        <v>9901</v>
      </c>
      <c r="G1044" s="256"/>
      <c r="H1044" s="257" t="s">
        <v>21</v>
      </c>
      <c r="I1044" s="259"/>
      <c r="J1044" s="256"/>
      <c r="K1044" s="256"/>
      <c r="L1044" s="260"/>
      <c r="M1044" s="261"/>
      <c r="N1044" s="262"/>
      <c r="O1044" s="262"/>
      <c r="P1044" s="262"/>
      <c r="Q1044" s="262"/>
      <c r="R1044" s="262"/>
      <c r="S1044" s="262"/>
      <c r="T1044" s="263"/>
      <c r="AT1044" s="264" t="s">
        <v>428</v>
      </c>
      <c r="AU1044" s="264" t="s">
        <v>394</v>
      </c>
      <c r="AV1044" s="12" t="s">
        <v>83</v>
      </c>
      <c r="AW1044" s="12" t="s">
        <v>39</v>
      </c>
      <c r="AX1044" s="12" t="s">
        <v>76</v>
      </c>
      <c r="AY1044" s="264" t="s">
        <v>414</v>
      </c>
    </row>
    <row r="1045" s="13" customFormat="1">
      <c r="B1045" s="265"/>
      <c r="C1045" s="266"/>
      <c r="D1045" s="252" t="s">
        <v>428</v>
      </c>
      <c r="E1045" s="267" t="s">
        <v>21</v>
      </c>
      <c r="F1045" s="268" t="s">
        <v>83</v>
      </c>
      <c r="G1045" s="266"/>
      <c r="H1045" s="269">
        <v>1</v>
      </c>
      <c r="I1045" s="270"/>
      <c r="J1045" s="266"/>
      <c r="K1045" s="266"/>
      <c r="L1045" s="271"/>
      <c r="M1045" s="272"/>
      <c r="N1045" s="273"/>
      <c r="O1045" s="273"/>
      <c r="P1045" s="273"/>
      <c r="Q1045" s="273"/>
      <c r="R1045" s="273"/>
      <c r="S1045" s="273"/>
      <c r="T1045" s="274"/>
      <c r="AT1045" s="275" t="s">
        <v>428</v>
      </c>
      <c r="AU1045" s="275" t="s">
        <v>394</v>
      </c>
      <c r="AV1045" s="13" t="s">
        <v>86</v>
      </c>
      <c r="AW1045" s="13" t="s">
        <v>39</v>
      </c>
      <c r="AX1045" s="13" t="s">
        <v>76</v>
      </c>
      <c r="AY1045" s="275" t="s">
        <v>414</v>
      </c>
    </row>
    <row r="1046" s="15" customFormat="1">
      <c r="B1046" s="287"/>
      <c r="C1046" s="288"/>
      <c r="D1046" s="252" t="s">
        <v>428</v>
      </c>
      <c r="E1046" s="289" t="s">
        <v>21</v>
      </c>
      <c r="F1046" s="290" t="s">
        <v>235</v>
      </c>
      <c r="G1046" s="288"/>
      <c r="H1046" s="291">
        <v>1</v>
      </c>
      <c r="I1046" s="292"/>
      <c r="J1046" s="288"/>
      <c r="K1046" s="288"/>
      <c r="L1046" s="293"/>
      <c r="M1046" s="294"/>
      <c r="N1046" s="295"/>
      <c r="O1046" s="295"/>
      <c r="P1046" s="295"/>
      <c r="Q1046" s="295"/>
      <c r="R1046" s="295"/>
      <c r="S1046" s="295"/>
      <c r="T1046" s="296"/>
      <c r="AT1046" s="297" t="s">
        <v>428</v>
      </c>
      <c r="AU1046" s="297" t="s">
        <v>394</v>
      </c>
      <c r="AV1046" s="15" t="s">
        <v>422</v>
      </c>
      <c r="AW1046" s="15" t="s">
        <v>39</v>
      </c>
      <c r="AX1046" s="15" t="s">
        <v>83</v>
      </c>
      <c r="AY1046" s="297" t="s">
        <v>414</v>
      </c>
    </row>
    <row r="1047" s="1" customFormat="1" ht="16.5" customHeight="1">
      <c r="B1047" s="47"/>
      <c r="C1047" s="298" t="s">
        <v>2446</v>
      </c>
      <c r="D1047" s="298" t="s">
        <v>841</v>
      </c>
      <c r="E1047" s="299" t="s">
        <v>10312</v>
      </c>
      <c r="F1047" s="300" t="s">
        <v>10313</v>
      </c>
      <c r="G1047" s="301" t="s">
        <v>4084</v>
      </c>
      <c r="H1047" s="302">
        <v>1</v>
      </c>
      <c r="I1047" s="303"/>
      <c r="J1047" s="304">
        <f>ROUND(I1047*H1047,2)</f>
        <v>0</v>
      </c>
      <c r="K1047" s="300" t="s">
        <v>21</v>
      </c>
      <c r="L1047" s="305"/>
      <c r="M1047" s="306" t="s">
        <v>21</v>
      </c>
      <c r="N1047" s="307" t="s">
        <v>47</v>
      </c>
      <c r="O1047" s="48"/>
      <c r="P1047" s="249">
        <f>O1047*H1047</f>
        <v>0</v>
      </c>
      <c r="Q1047" s="249">
        <v>0</v>
      </c>
      <c r="R1047" s="249">
        <f>Q1047*H1047</f>
        <v>0</v>
      </c>
      <c r="S1047" s="249">
        <v>0</v>
      </c>
      <c r="T1047" s="250">
        <f>S1047*H1047</f>
        <v>0</v>
      </c>
      <c r="AR1047" s="25" t="s">
        <v>818</v>
      </c>
      <c r="AT1047" s="25" t="s">
        <v>841</v>
      </c>
      <c r="AU1047" s="25" t="s">
        <v>394</v>
      </c>
      <c r="AY1047" s="25" t="s">
        <v>414</v>
      </c>
      <c r="BE1047" s="251">
        <f>IF(N1047="základní",J1047,0)</f>
        <v>0</v>
      </c>
      <c r="BF1047" s="251">
        <f>IF(N1047="snížená",J1047,0)</f>
        <v>0</v>
      </c>
      <c r="BG1047" s="251">
        <f>IF(N1047="zákl. přenesená",J1047,0)</f>
        <v>0</v>
      </c>
      <c r="BH1047" s="251">
        <f>IF(N1047="sníž. přenesená",J1047,0)</f>
        <v>0</v>
      </c>
      <c r="BI1047" s="251">
        <f>IF(N1047="nulová",J1047,0)</f>
        <v>0</v>
      </c>
      <c r="BJ1047" s="25" t="s">
        <v>83</v>
      </c>
      <c r="BK1047" s="251">
        <f>ROUND(I1047*H1047,2)</f>
        <v>0</v>
      </c>
      <c r="BL1047" s="25" t="s">
        <v>690</v>
      </c>
      <c r="BM1047" s="25" t="s">
        <v>10314</v>
      </c>
    </row>
    <row r="1048" s="12" customFormat="1">
      <c r="B1048" s="255"/>
      <c r="C1048" s="256"/>
      <c r="D1048" s="252" t="s">
        <v>428</v>
      </c>
      <c r="E1048" s="257" t="s">
        <v>21</v>
      </c>
      <c r="F1048" s="258" t="s">
        <v>9901</v>
      </c>
      <c r="G1048" s="256"/>
      <c r="H1048" s="257" t="s">
        <v>21</v>
      </c>
      <c r="I1048" s="259"/>
      <c r="J1048" s="256"/>
      <c r="K1048" s="256"/>
      <c r="L1048" s="260"/>
      <c r="M1048" s="261"/>
      <c r="N1048" s="262"/>
      <c r="O1048" s="262"/>
      <c r="P1048" s="262"/>
      <c r="Q1048" s="262"/>
      <c r="R1048" s="262"/>
      <c r="S1048" s="262"/>
      <c r="T1048" s="263"/>
      <c r="AT1048" s="264" t="s">
        <v>428</v>
      </c>
      <c r="AU1048" s="264" t="s">
        <v>394</v>
      </c>
      <c r="AV1048" s="12" t="s">
        <v>83</v>
      </c>
      <c r="AW1048" s="12" t="s">
        <v>39</v>
      </c>
      <c r="AX1048" s="12" t="s">
        <v>76</v>
      </c>
      <c r="AY1048" s="264" t="s">
        <v>414</v>
      </c>
    </row>
    <row r="1049" s="13" customFormat="1">
      <c r="B1049" s="265"/>
      <c r="C1049" s="266"/>
      <c r="D1049" s="252" t="s">
        <v>428</v>
      </c>
      <c r="E1049" s="267" t="s">
        <v>21</v>
      </c>
      <c r="F1049" s="268" t="s">
        <v>83</v>
      </c>
      <c r="G1049" s="266"/>
      <c r="H1049" s="269">
        <v>1</v>
      </c>
      <c r="I1049" s="270"/>
      <c r="J1049" s="266"/>
      <c r="K1049" s="266"/>
      <c r="L1049" s="271"/>
      <c r="M1049" s="272"/>
      <c r="N1049" s="273"/>
      <c r="O1049" s="273"/>
      <c r="P1049" s="273"/>
      <c r="Q1049" s="273"/>
      <c r="R1049" s="273"/>
      <c r="S1049" s="273"/>
      <c r="T1049" s="274"/>
      <c r="AT1049" s="275" t="s">
        <v>428</v>
      </c>
      <c r="AU1049" s="275" t="s">
        <v>394</v>
      </c>
      <c r="AV1049" s="13" t="s">
        <v>86</v>
      </c>
      <c r="AW1049" s="13" t="s">
        <v>39</v>
      </c>
      <c r="AX1049" s="13" t="s">
        <v>83</v>
      </c>
      <c r="AY1049" s="275" t="s">
        <v>414</v>
      </c>
    </row>
    <row r="1050" s="1" customFormat="1" ht="16.5" customHeight="1">
      <c r="B1050" s="47"/>
      <c r="C1050" s="298" t="s">
        <v>2457</v>
      </c>
      <c r="D1050" s="298" t="s">
        <v>841</v>
      </c>
      <c r="E1050" s="299" t="s">
        <v>10315</v>
      </c>
      <c r="F1050" s="300" t="s">
        <v>10316</v>
      </c>
      <c r="G1050" s="301" t="s">
        <v>4084</v>
      </c>
      <c r="H1050" s="302">
        <v>2</v>
      </c>
      <c r="I1050" s="303"/>
      <c r="J1050" s="304">
        <f>ROUND(I1050*H1050,2)</f>
        <v>0</v>
      </c>
      <c r="K1050" s="300" t="s">
        <v>21</v>
      </c>
      <c r="L1050" s="305"/>
      <c r="M1050" s="306" t="s">
        <v>21</v>
      </c>
      <c r="N1050" s="307" t="s">
        <v>47</v>
      </c>
      <c r="O1050" s="48"/>
      <c r="P1050" s="249">
        <f>O1050*H1050</f>
        <v>0</v>
      </c>
      <c r="Q1050" s="249">
        <v>0</v>
      </c>
      <c r="R1050" s="249">
        <f>Q1050*H1050</f>
        <v>0</v>
      </c>
      <c r="S1050" s="249">
        <v>0</v>
      </c>
      <c r="T1050" s="250">
        <f>S1050*H1050</f>
        <v>0</v>
      </c>
      <c r="AR1050" s="25" t="s">
        <v>818</v>
      </c>
      <c r="AT1050" s="25" t="s">
        <v>841</v>
      </c>
      <c r="AU1050" s="25" t="s">
        <v>394</v>
      </c>
      <c r="AY1050" s="25" t="s">
        <v>414</v>
      </c>
      <c r="BE1050" s="251">
        <f>IF(N1050="základní",J1050,0)</f>
        <v>0</v>
      </c>
      <c r="BF1050" s="251">
        <f>IF(N1050="snížená",J1050,0)</f>
        <v>0</v>
      </c>
      <c r="BG1050" s="251">
        <f>IF(N1050="zákl. přenesená",J1050,0)</f>
        <v>0</v>
      </c>
      <c r="BH1050" s="251">
        <f>IF(N1050="sníž. přenesená",J1050,0)</f>
        <v>0</v>
      </c>
      <c r="BI1050" s="251">
        <f>IF(N1050="nulová",J1050,0)</f>
        <v>0</v>
      </c>
      <c r="BJ1050" s="25" t="s">
        <v>83</v>
      </c>
      <c r="BK1050" s="251">
        <f>ROUND(I1050*H1050,2)</f>
        <v>0</v>
      </c>
      <c r="BL1050" s="25" t="s">
        <v>690</v>
      </c>
      <c r="BM1050" s="25" t="s">
        <v>10317</v>
      </c>
    </row>
    <row r="1051" s="12" customFormat="1">
      <c r="B1051" s="255"/>
      <c r="C1051" s="256"/>
      <c r="D1051" s="252" t="s">
        <v>428</v>
      </c>
      <c r="E1051" s="257" t="s">
        <v>21</v>
      </c>
      <c r="F1051" s="258" t="s">
        <v>9901</v>
      </c>
      <c r="G1051" s="256"/>
      <c r="H1051" s="257" t="s">
        <v>21</v>
      </c>
      <c r="I1051" s="259"/>
      <c r="J1051" s="256"/>
      <c r="K1051" s="256"/>
      <c r="L1051" s="260"/>
      <c r="M1051" s="261"/>
      <c r="N1051" s="262"/>
      <c r="O1051" s="262"/>
      <c r="P1051" s="262"/>
      <c r="Q1051" s="262"/>
      <c r="R1051" s="262"/>
      <c r="S1051" s="262"/>
      <c r="T1051" s="263"/>
      <c r="AT1051" s="264" t="s">
        <v>428</v>
      </c>
      <c r="AU1051" s="264" t="s">
        <v>394</v>
      </c>
      <c r="AV1051" s="12" t="s">
        <v>83</v>
      </c>
      <c r="AW1051" s="12" t="s">
        <v>39</v>
      </c>
      <c r="AX1051" s="12" t="s">
        <v>76</v>
      </c>
      <c r="AY1051" s="264" t="s">
        <v>414</v>
      </c>
    </row>
    <row r="1052" s="13" customFormat="1">
      <c r="B1052" s="265"/>
      <c r="C1052" s="266"/>
      <c r="D1052" s="252" t="s">
        <v>428</v>
      </c>
      <c r="E1052" s="267" t="s">
        <v>21</v>
      </c>
      <c r="F1052" s="268" t="s">
        <v>86</v>
      </c>
      <c r="G1052" s="266"/>
      <c r="H1052" s="269">
        <v>2</v>
      </c>
      <c r="I1052" s="270"/>
      <c r="J1052" s="266"/>
      <c r="K1052" s="266"/>
      <c r="L1052" s="271"/>
      <c r="M1052" s="272"/>
      <c r="N1052" s="273"/>
      <c r="O1052" s="273"/>
      <c r="P1052" s="273"/>
      <c r="Q1052" s="273"/>
      <c r="R1052" s="273"/>
      <c r="S1052" s="273"/>
      <c r="T1052" s="274"/>
      <c r="AT1052" s="275" t="s">
        <v>428</v>
      </c>
      <c r="AU1052" s="275" t="s">
        <v>394</v>
      </c>
      <c r="AV1052" s="13" t="s">
        <v>86</v>
      </c>
      <c r="AW1052" s="13" t="s">
        <v>39</v>
      </c>
      <c r="AX1052" s="13" t="s">
        <v>76</v>
      </c>
      <c r="AY1052" s="275" t="s">
        <v>414</v>
      </c>
    </row>
    <row r="1053" s="15" customFormat="1">
      <c r="B1053" s="287"/>
      <c r="C1053" s="288"/>
      <c r="D1053" s="252" t="s">
        <v>428</v>
      </c>
      <c r="E1053" s="289" t="s">
        <v>21</v>
      </c>
      <c r="F1053" s="290" t="s">
        <v>235</v>
      </c>
      <c r="G1053" s="288"/>
      <c r="H1053" s="291">
        <v>2</v>
      </c>
      <c r="I1053" s="292"/>
      <c r="J1053" s="288"/>
      <c r="K1053" s="288"/>
      <c r="L1053" s="293"/>
      <c r="M1053" s="294"/>
      <c r="N1053" s="295"/>
      <c r="O1053" s="295"/>
      <c r="P1053" s="295"/>
      <c r="Q1053" s="295"/>
      <c r="R1053" s="295"/>
      <c r="S1053" s="295"/>
      <c r="T1053" s="296"/>
      <c r="AT1053" s="297" t="s">
        <v>428</v>
      </c>
      <c r="AU1053" s="297" t="s">
        <v>394</v>
      </c>
      <c r="AV1053" s="15" t="s">
        <v>422</v>
      </c>
      <c r="AW1053" s="15" t="s">
        <v>39</v>
      </c>
      <c r="AX1053" s="15" t="s">
        <v>83</v>
      </c>
      <c r="AY1053" s="297" t="s">
        <v>414</v>
      </c>
    </row>
    <row r="1054" s="1" customFormat="1" ht="16.5" customHeight="1">
      <c r="B1054" s="47"/>
      <c r="C1054" s="298" t="s">
        <v>2462</v>
      </c>
      <c r="D1054" s="298" t="s">
        <v>841</v>
      </c>
      <c r="E1054" s="299" t="s">
        <v>10318</v>
      </c>
      <c r="F1054" s="300" t="s">
        <v>9864</v>
      </c>
      <c r="G1054" s="301" t="s">
        <v>145</v>
      </c>
      <c r="H1054" s="302">
        <v>44</v>
      </c>
      <c r="I1054" s="303"/>
      <c r="J1054" s="304">
        <f>ROUND(I1054*H1054,2)</f>
        <v>0</v>
      </c>
      <c r="K1054" s="300" t="s">
        <v>21</v>
      </c>
      <c r="L1054" s="305"/>
      <c r="M1054" s="306" t="s">
        <v>21</v>
      </c>
      <c r="N1054" s="307" t="s">
        <v>47</v>
      </c>
      <c r="O1054" s="48"/>
      <c r="P1054" s="249">
        <f>O1054*H1054</f>
        <v>0</v>
      </c>
      <c r="Q1054" s="249">
        <v>0</v>
      </c>
      <c r="R1054" s="249">
        <f>Q1054*H1054</f>
        <v>0</v>
      </c>
      <c r="S1054" s="249">
        <v>0</v>
      </c>
      <c r="T1054" s="250">
        <f>S1054*H1054</f>
        <v>0</v>
      </c>
      <c r="AR1054" s="25" t="s">
        <v>818</v>
      </c>
      <c r="AT1054" s="25" t="s">
        <v>841</v>
      </c>
      <c r="AU1054" s="25" t="s">
        <v>394</v>
      </c>
      <c r="AY1054" s="25" t="s">
        <v>414</v>
      </c>
      <c r="BE1054" s="251">
        <f>IF(N1054="základní",J1054,0)</f>
        <v>0</v>
      </c>
      <c r="BF1054" s="251">
        <f>IF(N1054="snížená",J1054,0)</f>
        <v>0</v>
      </c>
      <c r="BG1054" s="251">
        <f>IF(N1054="zákl. přenesená",J1054,0)</f>
        <v>0</v>
      </c>
      <c r="BH1054" s="251">
        <f>IF(N1054="sníž. přenesená",J1054,0)</f>
        <v>0</v>
      </c>
      <c r="BI1054" s="251">
        <f>IF(N1054="nulová",J1054,0)</f>
        <v>0</v>
      </c>
      <c r="BJ1054" s="25" t="s">
        <v>83</v>
      </c>
      <c r="BK1054" s="251">
        <f>ROUND(I1054*H1054,2)</f>
        <v>0</v>
      </c>
      <c r="BL1054" s="25" t="s">
        <v>690</v>
      </c>
      <c r="BM1054" s="25" t="s">
        <v>10319</v>
      </c>
    </row>
    <row r="1055" s="12" customFormat="1">
      <c r="B1055" s="255"/>
      <c r="C1055" s="256"/>
      <c r="D1055" s="252" t="s">
        <v>428</v>
      </c>
      <c r="E1055" s="257" t="s">
        <v>21</v>
      </c>
      <c r="F1055" s="258" t="s">
        <v>9901</v>
      </c>
      <c r="G1055" s="256"/>
      <c r="H1055" s="257" t="s">
        <v>21</v>
      </c>
      <c r="I1055" s="259"/>
      <c r="J1055" s="256"/>
      <c r="K1055" s="256"/>
      <c r="L1055" s="260"/>
      <c r="M1055" s="261"/>
      <c r="N1055" s="262"/>
      <c r="O1055" s="262"/>
      <c r="P1055" s="262"/>
      <c r="Q1055" s="262"/>
      <c r="R1055" s="262"/>
      <c r="S1055" s="262"/>
      <c r="T1055" s="263"/>
      <c r="AT1055" s="264" t="s">
        <v>428</v>
      </c>
      <c r="AU1055" s="264" t="s">
        <v>394</v>
      </c>
      <c r="AV1055" s="12" t="s">
        <v>83</v>
      </c>
      <c r="AW1055" s="12" t="s">
        <v>39</v>
      </c>
      <c r="AX1055" s="12" t="s">
        <v>76</v>
      </c>
      <c r="AY1055" s="264" t="s">
        <v>414</v>
      </c>
    </row>
    <row r="1056" s="13" customFormat="1">
      <c r="B1056" s="265"/>
      <c r="C1056" s="266"/>
      <c r="D1056" s="252" t="s">
        <v>428</v>
      </c>
      <c r="E1056" s="267" t="s">
        <v>21</v>
      </c>
      <c r="F1056" s="268" t="s">
        <v>10320</v>
      </c>
      <c r="G1056" s="266"/>
      <c r="H1056" s="269">
        <v>44</v>
      </c>
      <c r="I1056" s="270"/>
      <c r="J1056" s="266"/>
      <c r="K1056" s="266"/>
      <c r="L1056" s="271"/>
      <c r="M1056" s="272"/>
      <c r="N1056" s="273"/>
      <c r="O1056" s="273"/>
      <c r="P1056" s="273"/>
      <c r="Q1056" s="273"/>
      <c r="R1056" s="273"/>
      <c r="S1056" s="273"/>
      <c r="T1056" s="274"/>
      <c r="AT1056" s="275" t="s">
        <v>428</v>
      </c>
      <c r="AU1056" s="275" t="s">
        <v>394</v>
      </c>
      <c r="AV1056" s="13" t="s">
        <v>86</v>
      </c>
      <c r="AW1056" s="13" t="s">
        <v>39</v>
      </c>
      <c r="AX1056" s="13" t="s">
        <v>83</v>
      </c>
      <c r="AY1056" s="275" t="s">
        <v>414</v>
      </c>
    </row>
    <row r="1057" s="11" customFormat="1" ht="22.32" customHeight="1">
      <c r="B1057" s="224"/>
      <c r="C1057" s="225"/>
      <c r="D1057" s="226" t="s">
        <v>75</v>
      </c>
      <c r="E1057" s="238" t="s">
        <v>10321</v>
      </c>
      <c r="F1057" s="238" t="s">
        <v>10322</v>
      </c>
      <c r="G1057" s="225"/>
      <c r="H1057" s="225"/>
      <c r="I1057" s="228"/>
      <c r="J1057" s="239">
        <f>BK1057</f>
        <v>0</v>
      </c>
      <c r="K1057" s="225"/>
      <c r="L1057" s="230"/>
      <c r="M1057" s="231"/>
      <c r="N1057" s="232"/>
      <c r="O1057" s="232"/>
      <c r="P1057" s="233">
        <f>SUM(P1058:P1110)</f>
        <v>0</v>
      </c>
      <c r="Q1057" s="232"/>
      <c r="R1057" s="233">
        <f>SUM(R1058:R1110)</f>
        <v>0</v>
      </c>
      <c r="S1057" s="232"/>
      <c r="T1057" s="234">
        <f>SUM(T1058:T1110)</f>
        <v>0</v>
      </c>
      <c r="AR1057" s="235" t="s">
        <v>86</v>
      </c>
      <c r="AT1057" s="236" t="s">
        <v>75</v>
      </c>
      <c r="AU1057" s="236" t="s">
        <v>86</v>
      </c>
      <c r="AY1057" s="235" t="s">
        <v>414</v>
      </c>
      <c r="BK1057" s="237">
        <f>SUM(BK1058:BK1110)</f>
        <v>0</v>
      </c>
    </row>
    <row r="1058" s="1" customFormat="1" ht="16.5" customHeight="1">
      <c r="B1058" s="47"/>
      <c r="C1058" s="240" t="s">
        <v>2469</v>
      </c>
      <c r="D1058" s="240" t="s">
        <v>418</v>
      </c>
      <c r="E1058" s="241" t="s">
        <v>10323</v>
      </c>
      <c r="F1058" s="242" t="s">
        <v>10030</v>
      </c>
      <c r="G1058" s="243" t="s">
        <v>145</v>
      </c>
      <c r="H1058" s="244">
        <v>1830</v>
      </c>
      <c r="I1058" s="245"/>
      <c r="J1058" s="246">
        <f>ROUND(I1058*H1058,2)</f>
        <v>0</v>
      </c>
      <c r="K1058" s="242" t="s">
        <v>21</v>
      </c>
      <c r="L1058" s="73"/>
      <c r="M1058" s="247" t="s">
        <v>21</v>
      </c>
      <c r="N1058" s="248" t="s">
        <v>47</v>
      </c>
      <c r="O1058" s="48"/>
      <c r="P1058" s="249">
        <f>O1058*H1058</f>
        <v>0</v>
      </c>
      <c r="Q1058" s="249">
        <v>0</v>
      </c>
      <c r="R1058" s="249">
        <f>Q1058*H1058</f>
        <v>0</v>
      </c>
      <c r="S1058" s="249">
        <v>0</v>
      </c>
      <c r="T1058" s="250">
        <f>S1058*H1058</f>
        <v>0</v>
      </c>
      <c r="AR1058" s="25" t="s">
        <v>690</v>
      </c>
      <c r="AT1058" s="25" t="s">
        <v>418</v>
      </c>
      <c r="AU1058" s="25" t="s">
        <v>394</v>
      </c>
      <c r="AY1058" s="25" t="s">
        <v>414</v>
      </c>
      <c r="BE1058" s="251">
        <f>IF(N1058="základní",J1058,0)</f>
        <v>0</v>
      </c>
      <c r="BF1058" s="251">
        <f>IF(N1058="snížená",J1058,0)</f>
        <v>0</v>
      </c>
      <c r="BG1058" s="251">
        <f>IF(N1058="zákl. přenesená",J1058,0)</f>
        <v>0</v>
      </c>
      <c r="BH1058" s="251">
        <f>IF(N1058="sníž. přenesená",J1058,0)</f>
        <v>0</v>
      </c>
      <c r="BI1058" s="251">
        <f>IF(N1058="nulová",J1058,0)</f>
        <v>0</v>
      </c>
      <c r="BJ1058" s="25" t="s">
        <v>83</v>
      </c>
      <c r="BK1058" s="251">
        <f>ROUND(I1058*H1058,2)</f>
        <v>0</v>
      </c>
      <c r="BL1058" s="25" t="s">
        <v>690</v>
      </c>
      <c r="BM1058" s="25" t="s">
        <v>10324</v>
      </c>
    </row>
    <row r="1059" s="12" customFormat="1">
      <c r="B1059" s="255"/>
      <c r="C1059" s="256"/>
      <c r="D1059" s="252" t="s">
        <v>428</v>
      </c>
      <c r="E1059" s="257" t="s">
        <v>21</v>
      </c>
      <c r="F1059" s="258" t="s">
        <v>9901</v>
      </c>
      <c r="G1059" s="256"/>
      <c r="H1059" s="257" t="s">
        <v>21</v>
      </c>
      <c r="I1059" s="259"/>
      <c r="J1059" s="256"/>
      <c r="K1059" s="256"/>
      <c r="L1059" s="260"/>
      <c r="M1059" s="261"/>
      <c r="N1059" s="262"/>
      <c r="O1059" s="262"/>
      <c r="P1059" s="262"/>
      <c r="Q1059" s="262"/>
      <c r="R1059" s="262"/>
      <c r="S1059" s="262"/>
      <c r="T1059" s="263"/>
      <c r="AT1059" s="264" t="s">
        <v>428</v>
      </c>
      <c r="AU1059" s="264" t="s">
        <v>394</v>
      </c>
      <c r="AV1059" s="12" t="s">
        <v>83</v>
      </c>
      <c r="AW1059" s="12" t="s">
        <v>39</v>
      </c>
      <c r="AX1059" s="12" t="s">
        <v>76</v>
      </c>
      <c r="AY1059" s="264" t="s">
        <v>414</v>
      </c>
    </row>
    <row r="1060" s="13" customFormat="1">
      <c r="B1060" s="265"/>
      <c r="C1060" s="266"/>
      <c r="D1060" s="252" t="s">
        <v>428</v>
      </c>
      <c r="E1060" s="267" t="s">
        <v>21</v>
      </c>
      <c r="F1060" s="268" t="s">
        <v>10291</v>
      </c>
      <c r="G1060" s="266"/>
      <c r="H1060" s="269">
        <v>1830</v>
      </c>
      <c r="I1060" s="270"/>
      <c r="J1060" s="266"/>
      <c r="K1060" s="266"/>
      <c r="L1060" s="271"/>
      <c r="M1060" s="272"/>
      <c r="N1060" s="273"/>
      <c r="O1060" s="273"/>
      <c r="P1060" s="273"/>
      <c r="Q1060" s="273"/>
      <c r="R1060" s="273"/>
      <c r="S1060" s="273"/>
      <c r="T1060" s="274"/>
      <c r="AT1060" s="275" t="s">
        <v>428</v>
      </c>
      <c r="AU1060" s="275" t="s">
        <v>394</v>
      </c>
      <c r="AV1060" s="13" t="s">
        <v>86</v>
      </c>
      <c r="AW1060" s="13" t="s">
        <v>39</v>
      </c>
      <c r="AX1060" s="13" t="s">
        <v>76</v>
      </c>
      <c r="AY1060" s="275" t="s">
        <v>414</v>
      </c>
    </row>
    <row r="1061" s="15" customFormat="1">
      <c r="B1061" s="287"/>
      <c r="C1061" s="288"/>
      <c r="D1061" s="252" t="s">
        <v>428</v>
      </c>
      <c r="E1061" s="289" t="s">
        <v>21</v>
      </c>
      <c r="F1061" s="290" t="s">
        <v>235</v>
      </c>
      <c r="G1061" s="288"/>
      <c r="H1061" s="291">
        <v>1830</v>
      </c>
      <c r="I1061" s="292"/>
      <c r="J1061" s="288"/>
      <c r="K1061" s="288"/>
      <c r="L1061" s="293"/>
      <c r="M1061" s="294"/>
      <c r="N1061" s="295"/>
      <c r="O1061" s="295"/>
      <c r="P1061" s="295"/>
      <c r="Q1061" s="295"/>
      <c r="R1061" s="295"/>
      <c r="S1061" s="295"/>
      <c r="T1061" s="296"/>
      <c r="AT1061" s="297" t="s">
        <v>428</v>
      </c>
      <c r="AU1061" s="297" t="s">
        <v>394</v>
      </c>
      <c r="AV1061" s="15" t="s">
        <v>422</v>
      </c>
      <c r="AW1061" s="15" t="s">
        <v>39</v>
      </c>
      <c r="AX1061" s="15" t="s">
        <v>83</v>
      </c>
      <c r="AY1061" s="297" t="s">
        <v>414</v>
      </c>
    </row>
    <row r="1062" s="1" customFormat="1" ht="16.5" customHeight="1">
      <c r="B1062" s="47"/>
      <c r="C1062" s="240" t="s">
        <v>2476</v>
      </c>
      <c r="D1062" s="240" t="s">
        <v>418</v>
      </c>
      <c r="E1062" s="241" t="s">
        <v>10325</v>
      </c>
      <c r="F1062" s="242" t="s">
        <v>9909</v>
      </c>
      <c r="G1062" s="243" t="s">
        <v>4084</v>
      </c>
      <c r="H1062" s="244">
        <v>25</v>
      </c>
      <c r="I1062" s="245"/>
      <c r="J1062" s="246">
        <f>ROUND(I1062*H1062,2)</f>
        <v>0</v>
      </c>
      <c r="K1062" s="242" t="s">
        <v>21</v>
      </c>
      <c r="L1062" s="73"/>
      <c r="M1062" s="247" t="s">
        <v>21</v>
      </c>
      <c r="N1062" s="248" t="s">
        <v>47</v>
      </c>
      <c r="O1062" s="48"/>
      <c r="P1062" s="249">
        <f>O1062*H1062</f>
        <v>0</v>
      </c>
      <c r="Q1062" s="249">
        <v>0</v>
      </c>
      <c r="R1062" s="249">
        <f>Q1062*H1062</f>
        <v>0</v>
      </c>
      <c r="S1062" s="249">
        <v>0</v>
      </c>
      <c r="T1062" s="250">
        <f>S1062*H1062</f>
        <v>0</v>
      </c>
      <c r="AR1062" s="25" t="s">
        <v>690</v>
      </c>
      <c r="AT1062" s="25" t="s">
        <v>418</v>
      </c>
      <c r="AU1062" s="25" t="s">
        <v>394</v>
      </c>
      <c r="AY1062" s="25" t="s">
        <v>414</v>
      </c>
      <c r="BE1062" s="251">
        <f>IF(N1062="základní",J1062,0)</f>
        <v>0</v>
      </c>
      <c r="BF1062" s="251">
        <f>IF(N1062="snížená",J1062,0)</f>
        <v>0</v>
      </c>
      <c r="BG1062" s="251">
        <f>IF(N1062="zákl. přenesená",J1062,0)</f>
        <v>0</v>
      </c>
      <c r="BH1062" s="251">
        <f>IF(N1062="sníž. přenesená",J1062,0)</f>
        <v>0</v>
      </c>
      <c r="BI1062" s="251">
        <f>IF(N1062="nulová",J1062,0)</f>
        <v>0</v>
      </c>
      <c r="BJ1062" s="25" t="s">
        <v>83</v>
      </c>
      <c r="BK1062" s="251">
        <f>ROUND(I1062*H1062,2)</f>
        <v>0</v>
      </c>
      <c r="BL1062" s="25" t="s">
        <v>690</v>
      </c>
      <c r="BM1062" s="25" t="s">
        <v>10326</v>
      </c>
    </row>
    <row r="1063" s="12" customFormat="1">
      <c r="B1063" s="255"/>
      <c r="C1063" s="256"/>
      <c r="D1063" s="252" t="s">
        <v>428</v>
      </c>
      <c r="E1063" s="257" t="s">
        <v>21</v>
      </c>
      <c r="F1063" s="258" t="s">
        <v>9901</v>
      </c>
      <c r="G1063" s="256"/>
      <c r="H1063" s="257" t="s">
        <v>21</v>
      </c>
      <c r="I1063" s="259"/>
      <c r="J1063" s="256"/>
      <c r="K1063" s="256"/>
      <c r="L1063" s="260"/>
      <c r="M1063" s="261"/>
      <c r="N1063" s="262"/>
      <c r="O1063" s="262"/>
      <c r="P1063" s="262"/>
      <c r="Q1063" s="262"/>
      <c r="R1063" s="262"/>
      <c r="S1063" s="262"/>
      <c r="T1063" s="263"/>
      <c r="AT1063" s="264" t="s">
        <v>428</v>
      </c>
      <c r="AU1063" s="264" t="s">
        <v>394</v>
      </c>
      <c r="AV1063" s="12" t="s">
        <v>83</v>
      </c>
      <c r="AW1063" s="12" t="s">
        <v>39</v>
      </c>
      <c r="AX1063" s="12" t="s">
        <v>76</v>
      </c>
      <c r="AY1063" s="264" t="s">
        <v>414</v>
      </c>
    </row>
    <row r="1064" s="13" customFormat="1">
      <c r="B1064" s="265"/>
      <c r="C1064" s="266"/>
      <c r="D1064" s="252" t="s">
        <v>428</v>
      </c>
      <c r="E1064" s="267" t="s">
        <v>21</v>
      </c>
      <c r="F1064" s="268" t="s">
        <v>751</v>
      </c>
      <c r="G1064" s="266"/>
      <c r="H1064" s="269">
        <v>25</v>
      </c>
      <c r="I1064" s="270"/>
      <c r="J1064" s="266"/>
      <c r="K1064" s="266"/>
      <c r="L1064" s="271"/>
      <c r="M1064" s="272"/>
      <c r="N1064" s="273"/>
      <c r="O1064" s="273"/>
      <c r="P1064" s="273"/>
      <c r="Q1064" s="273"/>
      <c r="R1064" s="273"/>
      <c r="S1064" s="273"/>
      <c r="T1064" s="274"/>
      <c r="AT1064" s="275" t="s">
        <v>428</v>
      </c>
      <c r="AU1064" s="275" t="s">
        <v>394</v>
      </c>
      <c r="AV1064" s="13" t="s">
        <v>86</v>
      </c>
      <c r="AW1064" s="13" t="s">
        <v>39</v>
      </c>
      <c r="AX1064" s="13" t="s">
        <v>83</v>
      </c>
      <c r="AY1064" s="275" t="s">
        <v>414</v>
      </c>
    </row>
    <row r="1065" s="1" customFormat="1" ht="16.5" customHeight="1">
      <c r="B1065" s="47"/>
      <c r="C1065" s="240" t="s">
        <v>2481</v>
      </c>
      <c r="D1065" s="240" t="s">
        <v>418</v>
      </c>
      <c r="E1065" s="241" t="s">
        <v>10327</v>
      </c>
      <c r="F1065" s="242" t="s">
        <v>9914</v>
      </c>
      <c r="G1065" s="243" t="s">
        <v>4084</v>
      </c>
      <c r="H1065" s="244">
        <v>25</v>
      </c>
      <c r="I1065" s="245"/>
      <c r="J1065" s="246">
        <f>ROUND(I1065*H1065,2)</f>
        <v>0</v>
      </c>
      <c r="K1065" s="242" t="s">
        <v>21</v>
      </c>
      <c r="L1065" s="73"/>
      <c r="M1065" s="247" t="s">
        <v>21</v>
      </c>
      <c r="N1065" s="248" t="s">
        <v>47</v>
      </c>
      <c r="O1065" s="48"/>
      <c r="P1065" s="249">
        <f>O1065*H1065</f>
        <v>0</v>
      </c>
      <c r="Q1065" s="249">
        <v>0</v>
      </c>
      <c r="R1065" s="249">
        <f>Q1065*H1065</f>
        <v>0</v>
      </c>
      <c r="S1065" s="249">
        <v>0</v>
      </c>
      <c r="T1065" s="250">
        <f>S1065*H1065</f>
        <v>0</v>
      </c>
      <c r="AR1065" s="25" t="s">
        <v>690</v>
      </c>
      <c r="AT1065" s="25" t="s">
        <v>418</v>
      </c>
      <c r="AU1065" s="25" t="s">
        <v>394</v>
      </c>
      <c r="AY1065" s="25" t="s">
        <v>414</v>
      </c>
      <c r="BE1065" s="251">
        <f>IF(N1065="základní",J1065,0)</f>
        <v>0</v>
      </c>
      <c r="BF1065" s="251">
        <f>IF(N1065="snížená",J1065,0)</f>
        <v>0</v>
      </c>
      <c r="BG1065" s="251">
        <f>IF(N1065="zákl. přenesená",J1065,0)</f>
        <v>0</v>
      </c>
      <c r="BH1065" s="251">
        <f>IF(N1065="sníž. přenesená",J1065,0)</f>
        <v>0</v>
      </c>
      <c r="BI1065" s="251">
        <f>IF(N1065="nulová",J1065,0)</f>
        <v>0</v>
      </c>
      <c r="BJ1065" s="25" t="s">
        <v>83</v>
      </c>
      <c r="BK1065" s="251">
        <f>ROUND(I1065*H1065,2)</f>
        <v>0</v>
      </c>
      <c r="BL1065" s="25" t="s">
        <v>690</v>
      </c>
      <c r="BM1065" s="25" t="s">
        <v>10328</v>
      </c>
    </row>
    <row r="1066" s="12" customFormat="1">
      <c r="B1066" s="255"/>
      <c r="C1066" s="256"/>
      <c r="D1066" s="252" t="s">
        <v>428</v>
      </c>
      <c r="E1066" s="257" t="s">
        <v>21</v>
      </c>
      <c r="F1066" s="258" t="s">
        <v>9901</v>
      </c>
      <c r="G1066" s="256"/>
      <c r="H1066" s="257" t="s">
        <v>21</v>
      </c>
      <c r="I1066" s="259"/>
      <c r="J1066" s="256"/>
      <c r="K1066" s="256"/>
      <c r="L1066" s="260"/>
      <c r="M1066" s="261"/>
      <c r="N1066" s="262"/>
      <c r="O1066" s="262"/>
      <c r="P1066" s="262"/>
      <c r="Q1066" s="262"/>
      <c r="R1066" s="262"/>
      <c r="S1066" s="262"/>
      <c r="T1066" s="263"/>
      <c r="AT1066" s="264" t="s">
        <v>428</v>
      </c>
      <c r="AU1066" s="264" t="s">
        <v>394</v>
      </c>
      <c r="AV1066" s="12" t="s">
        <v>83</v>
      </c>
      <c r="AW1066" s="12" t="s">
        <v>39</v>
      </c>
      <c r="AX1066" s="12" t="s">
        <v>76</v>
      </c>
      <c r="AY1066" s="264" t="s">
        <v>414</v>
      </c>
    </row>
    <row r="1067" s="13" customFormat="1">
      <c r="B1067" s="265"/>
      <c r="C1067" s="266"/>
      <c r="D1067" s="252" t="s">
        <v>428</v>
      </c>
      <c r="E1067" s="267" t="s">
        <v>21</v>
      </c>
      <c r="F1067" s="268" t="s">
        <v>751</v>
      </c>
      <c r="G1067" s="266"/>
      <c r="H1067" s="269">
        <v>25</v>
      </c>
      <c r="I1067" s="270"/>
      <c r="J1067" s="266"/>
      <c r="K1067" s="266"/>
      <c r="L1067" s="271"/>
      <c r="M1067" s="272"/>
      <c r="N1067" s="273"/>
      <c r="O1067" s="273"/>
      <c r="P1067" s="273"/>
      <c r="Q1067" s="273"/>
      <c r="R1067" s="273"/>
      <c r="S1067" s="273"/>
      <c r="T1067" s="274"/>
      <c r="AT1067" s="275" t="s">
        <v>428</v>
      </c>
      <c r="AU1067" s="275" t="s">
        <v>394</v>
      </c>
      <c r="AV1067" s="13" t="s">
        <v>86</v>
      </c>
      <c r="AW1067" s="13" t="s">
        <v>39</v>
      </c>
      <c r="AX1067" s="13" t="s">
        <v>76</v>
      </c>
      <c r="AY1067" s="275" t="s">
        <v>414</v>
      </c>
    </row>
    <row r="1068" s="15" customFormat="1">
      <c r="B1068" s="287"/>
      <c r="C1068" s="288"/>
      <c r="D1068" s="252" t="s">
        <v>428</v>
      </c>
      <c r="E1068" s="289" t="s">
        <v>21</v>
      </c>
      <c r="F1068" s="290" t="s">
        <v>235</v>
      </c>
      <c r="G1068" s="288"/>
      <c r="H1068" s="291">
        <v>25</v>
      </c>
      <c r="I1068" s="292"/>
      <c r="J1068" s="288"/>
      <c r="K1068" s="288"/>
      <c r="L1068" s="293"/>
      <c r="M1068" s="294"/>
      <c r="N1068" s="295"/>
      <c r="O1068" s="295"/>
      <c r="P1068" s="295"/>
      <c r="Q1068" s="295"/>
      <c r="R1068" s="295"/>
      <c r="S1068" s="295"/>
      <c r="T1068" s="296"/>
      <c r="AT1068" s="297" t="s">
        <v>428</v>
      </c>
      <c r="AU1068" s="297" t="s">
        <v>394</v>
      </c>
      <c r="AV1068" s="15" t="s">
        <v>422</v>
      </c>
      <c r="AW1068" s="15" t="s">
        <v>39</v>
      </c>
      <c r="AX1068" s="15" t="s">
        <v>83</v>
      </c>
      <c r="AY1068" s="297" t="s">
        <v>414</v>
      </c>
    </row>
    <row r="1069" s="1" customFormat="1" ht="16.5" customHeight="1">
      <c r="B1069" s="47"/>
      <c r="C1069" s="240" t="s">
        <v>2486</v>
      </c>
      <c r="D1069" s="240" t="s">
        <v>418</v>
      </c>
      <c r="E1069" s="241" t="s">
        <v>10329</v>
      </c>
      <c r="F1069" s="242" t="s">
        <v>9945</v>
      </c>
      <c r="G1069" s="243" t="s">
        <v>4084</v>
      </c>
      <c r="H1069" s="244">
        <v>25</v>
      </c>
      <c r="I1069" s="245"/>
      <c r="J1069" s="246">
        <f>ROUND(I1069*H1069,2)</f>
        <v>0</v>
      </c>
      <c r="K1069" s="242" t="s">
        <v>21</v>
      </c>
      <c r="L1069" s="73"/>
      <c r="M1069" s="247" t="s">
        <v>21</v>
      </c>
      <c r="N1069" s="248" t="s">
        <v>47</v>
      </c>
      <c r="O1069" s="48"/>
      <c r="P1069" s="249">
        <f>O1069*H1069</f>
        <v>0</v>
      </c>
      <c r="Q1069" s="249">
        <v>0</v>
      </c>
      <c r="R1069" s="249">
        <f>Q1069*H1069</f>
        <v>0</v>
      </c>
      <c r="S1069" s="249">
        <v>0</v>
      </c>
      <c r="T1069" s="250">
        <f>S1069*H1069</f>
        <v>0</v>
      </c>
      <c r="AR1069" s="25" t="s">
        <v>690</v>
      </c>
      <c r="AT1069" s="25" t="s">
        <v>418</v>
      </c>
      <c r="AU1069" s="25" t="s">
        <v>394</v>
      </c>
      <c r="AY1069" s="25" t="s">
        <v>414</v>
      </c>
      <c r="BE1069" s="251">
        <f>IF(N1069="základní",J1069,0)</f>
        <v>0</v>
      </c>
      <c r="BF1069" s="251">
        <f>IF(N1069="snížená",J1069,0)</f>
        <v>0</v>
      </c>
      <c r="BG1069" s="251">
        <f>IF(N1069="zákl. přenesená",J1069,0)</f>
        <v>0</v>
      </c>
      <c r="BH1069" s="251">
        <f>IF(N1069="sníž. přenesená",J1069,0)</f>
        <v>0</v>
      </c>
      <c r="BI1069" s="251">
        <f>IF(N1069="nulová",J1069,0)</f>
        <v>0</v>
      </c>
      <c r="BJ1069" s="25" t="s">
        <v>83</v>
      </c>
      <c r="BK1069" s="251">
        <f>ROUND(I1069*H1069,2)</f>
        <v>0</v>
      </c>
      <c r="BL1069" s="25" t="s">
        <v>690</v>
      </c>
      <c r="BM1069" s="25" t="s">
        <v>10330</v>
      </c>
    </row>
    <row r="1070" s="12" customFormat="1">
      <c r="B1070" s="255"/>
      <c r="C1070" s="256"/>
      <c r="D1070" s="252" t="s">
        <v>428</v>
      </c>
      <c r="E1070" s="257" t="s">
        <v>21</v>
      </c>
      <c r="F1070" s="258" t="s">
        <v>9901</v>
      </c>
      <c r="G1070" s="256"/>
      <c r="H1070" s="257" t="s">
        <v>21</v>
      </c>
      <c r="I1070" s="259"/>
      <c r="J1070" s="256"/>
      <c r="K1070" s="256"/>
      <c r="L1070" s="260"/>
      <c r="M1070" s="261"/>
      <c r="N1070" s="262"/>
      <c r="O1070" s="262"/>
      <c r="P1070" s="262"/>
      <c r="Q1070" s="262"/>
      <c r="R1070" s="262"/>
      <c r="S1070" s="262"/>
      <c r="T1070" s="263"/>
      <c r="AT1070" s="264" t="s">
        <v>428</v>
      </c>
      <c r="AU1070" s="264" t="s">
        <v>394</v>
      </c>
      <c r="AV1070" s="12" t="s">
        <v>83</v>
      </c>
      <c r="AW1070" s="12" t="s">
        <v>39</v>
      </c>
      <c r="AX1070" s="12" t="s">
        <v>76</v>
      </c>
      <c r="AY1070" s="264" t="s">
        <v>414</v>
      </c>
    </row>
    <row r="1071" s="13" customFormat="1">
      <c r="B1071" s="265"/>
      <c r="C1071" s="266"/>
      <c r="D1071" s="252" t="s">
        <v>428</v>
      </c>
      <c r="E1071" s="267" t="s">
        <v>21</v>
      </c>
      <c r="F1071" s="268" t="s">
        <v>751</v>
      </c>
      <c r="G1071" s="266"/>
      <c r="H1071" s="269">
        <v>25</v>
      </c>
      <c r="I1071" s="270"/>
      <c r="J1071" s="266"/>
      <c r="K1071" s="266"/>
      <c r="L1071" s="271"/>
      <c r="M1071" s="272"/>
      <c r="N1071" s="273"/>
      <c r="O1071" s="273"/>
      <c r="P1071" s="273"/>
      <c r="Q1071" s="273"/>
      <c r="R1071" s="273"/>
      <c r="S1071" s="273"/>
      <c r="T1071" s="274"/>
      <c r="AT1071" s="275" t="s">
        <v>428</v>
      </c>
      <c r="AU1071" s="275" t="s">
        <v>394</v>
      </c>
      <c r="AV1071" s="13" t="s">
        <v>86</v>
      </c>
      <c r="AW1071" s="13" t="s">
        <v>39</v>
      </c>
      <c r="AX1071" s="13" t="s">
        <v>83</v>
      </c>
      <c r="AY1071" s="275" t="s">
        <v>414</v>
      </c>
    </row>
    <row r="1072" s="1" customFormat="1" ht="16.5" customHeight="1">
      <c r="B1072" s="47"/>
      <c r="C1072" s="240" t="s">
        <v>2496</v>
      </c>
      <c r="D1072" s="240" t="s">
        <v>418</v>
      </c>
      <c r="E1072" s="241" t="s">
        <v>10331</v>
      </c>
      <c r="F1072" s="242" t="s">
        <v>7671</v>
      </c>
      <c r="G1072" s="243" t="s">
        <v>4084</v>
      </c>
      <c r="H1072" s="244">
        <v>12</v>
      </c>
      <c r="I1072" s="245"/>
      <c r="J1072" s="246">
        <f>ROUND(I1072*H1072,2)</f>
        <v>0</v>
      </c>
      <c r="K1072" s="242" t="s">
        <v>21</v>
      </c>
      <c r="L1072" s="73"/>
      <c r="M1072" s="247" t="s">
        <v>21</v>
      </c>
      <c r="N1072" s="248" t="s">
        <v>47</v>
      </c>
      <c r="O1072" s="48"/>
      <c r="P1072" s="249">
        <f>O1072*H1072</f>
        <v>0</v>
      </c>
      <c r="Q1072" s="249">
        <v>0</v>
      </c>
      <c r="R1072" s="249">
        <f>Q1072*H1072</f>
        <v>0</v>
      </c>
      <c r="S1072" s="249">
        <v>0</v>
      </c>
      <c r="T1072" s="250">
        <f>S1072*H1072</f>
        <v>0</v>
      </c>
      <c r="AR1072" s="25" t="s">
        <v>690</v>
      </c>
      <c r="AT1072" s="25" t="s">
        <v>418</v>
      </c>
      <c r="AU1072" s="25" t="s">
        <v>394</v>
      </c>
      <c r="AY1072" s="25" t="s">
        <v>414</v>
      </c>
      <c r="BE1072" s="251">
        <f>IF(N1072="základní",J1072,0)</f>
        <v>0</v>
      </c>
      <c r="BF1072" s="251">
        <f>IF(N1072="snížená",J1072,0)</f>
        <v>0</v>
      </c>
      <c r="BG1072" s="251">
        <f>IF(N1072="zákl. přenesená",J1072,0)</f>
        <v>0</v>
      </c>
      <c r="BH1072" s="251">
        <f>IF(N1072="sníž. přenesená",J1072,0)</f>
        <v>0</v>
      </c>
      <c r="BI1072" s="251">
        <f>IF(N1072="nulová",J1072,0)</f>
        <v>0</v>
      </c>
      <c r="BJ1072" s="25" t="s">
        <v>83</v>
      </c>
      <c r="BK1072" s="251">
        <f>ROUND(I1072*H1072,2)</f>
        <v>0</v>
      </c>
      <c r="BL1072" s="25" t="s">
        <v>690</v>
      </c>
      <c r="BM1072" s="25" t="s">
        <v>10332</v>
      </c>
    </row>
    <row r="1073" s="12" customFormat="1">
      <c r="B1073" s="255"/>
      <c r="C1073" s="256"/>
      <c r="D1073" s="252" t="s">
        <v>428</v>
      </c>
      <c r="E1073" s="257" t="s">
        <v>21</v>
      </c>
      <c r="F1073" s="258" t="s">
        <v>9901</v>
      </c>
      <c r="G1073" s="256"/>
      <c r="H1073" s="257" t="s">
        <v>21</v>
      </c>
      <c r="I1073" s="259"/>
      <c r="J1073" s="256"/>
      <c r="K1073" s="256"/>
      <c r="L1073" s="260"/>
      <c r="M1073" s="261"/>
      <c r="N1073" s="262"/>
      <c r="O1073" s="262"/>
      <c r="P1073" s="262"/>
      <c r="Q1073" s="262"/>
      <c r="R1073" s="262"/>
      <c r="S1073" s="262"/>
      <c r="T1073" s="263"/>
      <c r="AT1073" s="264" t="s">
        <v>428</v>
      </c>
      <c r="AU1073" s="264" t="s">
        <v>394</v>
      </c>
      <c r="AV1073" s="12" t="s">
        <v>83</v>
      </c>
      <c r="AW1073" s="12" t="s">
        <v>39</v>
      </c>
      <c r="AX1073" s="12" t="s">
        <v>76</v>
      </c>
      <c r="AY1073" s="264" t="s">
        <v>414</v>
      </c>
    </row>
    <row r="1074" s="13" customFormat="1">
      <c r="B1074" s="265"/>
      <c r="C1074" s="266"/>
      <c r="D1074" s="252" t="s">
        <v>428</v>
      </c>
      <c r="E1074" s="267" t="s">
        <v>21</v>
      </c>
      <c r="F1074" s="268" t="s">
        <v>659</v>
      </c>
      <c r="G1074" s="266"/>
      <c r="H1074" s="269">
        <v>12</v>
      </c>
      <c r="I1074" s="270"/>
      <c r="J1074" s="266"/>
      <c r="K1074" s="266"/>
      <c r="L1074" s="271"/>
      <c r="M1074" s="272"/>
      <c r="N1074" s="273"/>
      <c r="O1074" s="273"/>
      <c r="P1074" s="273"/>
      <c r="Q1074" s="273"/>
      <c r="R1074" s="273"/>
      <c r="S1074" s="273"/>
      <c r="T1074" s="274"/>
      <c r="AT1074" s="275" t="s">
        <v>428</v>
      </c>
      <c r="AU1074" s="275" t="s">
        <v>394</v>
      </c>
      <c r="AV1074" s="13" t="s">
        <v>86</v>
      </c>
      <c r="AW1074" s="13" t="s">
        <v>39</v>
      </c>
      <c r="AX1074" s="13" t="s">
        <v>76</v>
      </c>
      <c r="AY1074" s="275" t="s">
        <v>414</v>
      </c>
    </row>
    <row r="1075" s="15" customFormat="1">
      <c r="B1075" s="287"/>
      <c r="C1075" s="288"/>
      <c r="D1075" s="252" t="s">
        <v>428</v>
      </c>
      <c r="E1075" s="289" t="s">
        <v>21</v>
      </c>
      <c r="F1075" s="290" t="s">
        <v>235</v>
      </c>
      <c r="G1075" s="288"/>
      <c r="H1075" s="291">
        <v>12</v>
      </c>
      <c r="I1075" s="292"/>
      <c r="J1075" s="288"/>
      <c r="K1075" s="288"/>
      <c r="L1075" s="293"/>
      <c r="M1075" s="294"/>
      <c r="N1075" s="295"/>
      <c r="O1075" s="295"/>
      <c r="P1075" s="295"/>
      <c r="Q1075" s="295"/>
      <c r="R1075" s="295"/>
      <c r="S1075" s="295"/>
      <c r="T1075" s="296"/>
      <c r="AT1075" s="297" t="s">
        <v>428</v>
      </c>
      <c r="AU1075" s="297" t="s">
        <v>394</v>
      </c>
      <c r="AV1075" s="15" t="s">
        <v>422</v>
      </c>
      <c r="AW1075" s="15" t="s">
        <v>39</v>
      </c>
      <c r="AX1075" s="15" t="s">
        <v>83</v>
      </c>
      <c r="AY1075" s="297" t="s">
        <v>414</v>
      </c>
    </row>
    <row r="1076" s="1" customFormat="1" ht="25.5" customHeight="1">
      <c r="B1076" s="47"/>
      <c r="C1076" s="240" t="s">
        <v>2501</v>
      </c>
      <c r="D1076" s="240" t="s">
        <v>418</v>
      </c>
      <c r="E1076" s="241" t="s">
        <v>10333</v>
      </c>
      <c r="F1076" s="242" t="s">
        <v>10301</v>
      </c>
      <c r="G1076" s="243" t="s">
        <v>4084</v>
      </c>
      <c r="H1076" s="244">
        <v>17</v>
      </c>
      <c r="I1076" s="245"/>
      <c r="J1076" s="246">
        <f>ROUND(I1076*H1076,2)</f>
        <v>0</v>
      </c>
      <c r="K1076" s="242" t="s">
        <v>21</v>
      </c>
      <c r="L1076" s="73"/>
      <c r="M1076" s="247" t="s">
        <v>21</v>
      </c>
      <c r="N1076" s="248" t="s">
        <v>47</v>
      </c>
      <c r="O1076" s="48"/>
      <c r="P1076" s="249">
        <f>O1076*H1076</f>
        <v>0</v>
      </c>
      <c r="Q1076" s="249">
        <v>0</v>
      </c>
      <c r="R1076" s="249">
        <f>Q1076*H1076</f>
        <v>0</v>
      </c>
      <c r="S1076" s="249">
        <v>0</v>
      </c>
      <c r="T1076" s="250">
        <f>S1076*H1076</f>
        <v>0</v>
      </c>
      <c r="AR1076" s="25" t="s">
        <v>690</v>
      </c>
      <c r="AT1076" s="25" t="s">
        <v>418</v>
      </c>
      <c r="AU1076" s="25" t="s">
        <v>394</v>
      </c>
      <c r="AY1076" s="25" t="s">
        <v>414</v>
      </c>
      <c r="BE1076" s="251">
        <f>IF(N1076="základní",J1076,0)</f>
        <v>0</v>
      </c>
      <c r="BF1076" s="251">
        <f>IF(N1076="snížená",J1076,0)</f>
        <v>0</v>
      </c>
      <c r="BG1076" s="251">
        <f>IF(N1076="zákl. přenesená",J1076,0)</f>
        <v>0</v>
      </c>
      <c r="BH1076" s="251">
        <f>IF(N1076="sníž. přenesená",J1076,0)</f>
        <v>0</v>
      </c>
      <c r="BI1076" s="251">
        <f>IF(N1076="nulová",J1076,0)</f>
        <v>0</v>
      </c>
      <c r="BJ1076" s="25" t="s">
        <v>83</v>
      </c>
      <c r="BK1076" s="251">
        <f>ROUND(I1076*H1076,2)</f>
        <v>0</v>
      </c>
      <c r="BL1076" s="25" t="s">
        <v>690</v>
      </c>
      <c r="BM1076" s="25" t="s">
        <v>10334</v>
      </c>
    </row>
    <row r="1077" s="12" customFormat="1">
      <c r="B1077" s="255"/>
      <c r="C1077" s="256"/>
      <c r="D1077" s="252" t="s">
        <v>428</v>
      </c>
      <c r="E1077" s="257" t="s">
        <v>21</v>
      </c>
      <c r="F1077" s="258" t="s">
        <v>9901</v>
      </c>
      <c r="G1077" s="256"/>
      <c r="H1077" s="257" t="s">
        <v>21</v>
      </c>
      <c r="I1077" s="259"/>
      <c r="J1077" s="256"/>
      <c r="K1077" s="256"/>
      <c r="L1077" s="260"/>
      <c r="M1077" s="261"/>
      <c r="N1077" s="262"/>
      <c r="O1077" s="262"/>
      <c r="P1077" s="262"/>
      <c r="Q1077" s="262"/>
      <c r="R1077" s="262"/>
      <c r="S1077" s="262"/>
      <c r="T1077" s="263"/>
      <c r="AT1077" s="264" t="s">
        <v>428</v>
      </c>
      <c r="AU1077" s="264" t="s">
        <v>394</v>
      </c>
      <c r="AV1077" s="12" t="s">
        <v>83</v>
      </c>
      <c r="AW1077" s="12" t="s">
        <v>39</v>
      </c>
      <c r="AX1077" s="12" t="s">
        <v>76</v>
      </c>
      <c r="AY1077" s="264" t="s">
        <v>414</v>
      </c>
    </row>
    <row r="1078" s="13" customFormat="1">
      <c r="B1078" s="265"/>
      <c r="C1078" s="266"/>
      <c r="D1078" s="252" t="s">
        <v>428</v>
      </c>
      <c r="E1078" s="267" t="s">
        <v>21</v>
      </c>
      <c r="F1078" s="268" t="s">
        <v>697</v>
      </c>
      <c r="G1078" s="266"/>
      <c r="H1078" s="269">
        <v>17</v>
      </c>
      <c r="I1078" s="270"/>
      <c r="J1078" s="266"/>
      <c r="K1078" s="266"/>
      <c r="L1078" s="271"/>
      <c r="M1078" s="272"/>
      <c r="N1078" s="273"/>
      <c r="O1078" s="273"/>
      <c r="P1078" s="273"/>
      <c r="Q1078" s="273"/>
      <c r="R1078" s="273"/>
      <c r="S1078" s="273"/>
      <c r="T1078" s="274"/>
      <c r="AT1078" s="275" t="s">
        <v>428</v>
      </c>
      <c r="AU1078" s="275" t="s">
        <v>394</v>
      </c>
      <c r="AV1078" s="13" t="s">
        <v>86</v>
      </c>
      <c r="AW1078" s="13" t="s">
        <v>39</v>
      </c>
      <c r="AX1078" s="13" t="s">
        <v>83</v>
      </c>
      <c r="AY1078" s="275" t="s">
        <v>414</v>
      </c>
    </row>
    <row r="1079" s="1" customFormat="1" ht="25.5" customHeight="1">
      <c r="B1079" s="47"/>
      <c r="C1079" s="240" t="s">
        <v>2506</v>
      </c>
      <c r="D1079" s="240" t="s">
        <v>418</v>
      </c>
      <c r="E1079" s="241" t="s">
        <v>10335</v>
      </c>
      <c r="F1079" s="242" t="s">
        <v>10304</v>
      </c>
      <c r="G1079" s="243" t="s">
        <v>4084</v>
      </c>
      <c r="H1079" s="244">
        <v>8</v>
      </c>
      <c r="I1079" s="245"/>
      <c r="J1079" s="246">
        <f>ROUND(I1079*H1079,2)</f>
        <v>0</v>
      </c>
      <c r="K1079" s="242" t="s">
        <v>21</v>
      </c>
      <c r="L1079" s="73"/>
      <c r="M1079" s="247" t="s">
        <v>21</v>
      </c>
      <c r="N1079" s="248" t="s">
        <v>47</v>
      </c>
      <c r="O1079" s="48"/>
      <c r="P1079" s="249">
        <f>O1079*H1079</f>
        <v>0</v>
      </c>
      <c r="Q1079" s="249">
        <v>0</v>
      </c>
      <c r="R1079" s="249">
        <f>Q1079*H1079</f>
        <v>0</v>
      </c>
      <c r="S1079" s="249">
        <v>0</v>
      </c>
      <c r="T1079" s="250">
        <f>S1079*H1079</f>
        <v>0</v>
      </c>
      <c r="AR1079" s="25" t="s">
        <v>690</v>
      </c>
      <c r="AT1079" s="25" t="s">
        <v>418</v>
      </c>
      <c r="AU1079" s="25" t="s">
        <v>394</v>
      </c>
      <c r="AY1079" s="25" t="s">
        <v>414</v>
      </c>
      <c r="BE1079" s="251">
        <f>IF(N1079="základní",J1079,0)</f>
        <v>0</v>
      </c>
      <c r="BF1079" s="251">
        <f>IF(N1079="snížená",J1079,0)</f>
        <v>0</v>
      </c>
      <c r="BG1079" s="251">
        <f>IF(N1079="zákl. přenesená",J1079,0)</f>
        <v>0</v>
      </c>
      <c r="BH1079" s="251">
        <f>IF(N1079="sníž. přenesená",J1079,0)</f>
        <v>0</v>
      </c>
      <c r="BI1079" s="251">
        <f>IF(N1079="nulová",J1079,0)</f>
        <v>0</v>
      </c>
      <c r="BJ1079" s="25" t="s">
        <v>83</v>
      </c>
      <c r="BK1079" s="251">
        <f>ROUND(I1079*H1079,2)</f>
        <v>0</v>
      </c>
      <c r="BL1079" s="25" t="s">
        <v>690</v>
      </c>
      <c r="BM1079" s="25" t="s">
        <v>10336</v>
      </c>
    </row>
    <row r="1080" s="12" customFormat="1">
      <c r="B1080" s="255"/>
      <c r="C1080" s="256"/>
      <c r="D1080" s="252" t="s">
        <v>428</v>
      </c>
      <c r="E1080" s="257" t="s">
        <v>21</v>
      </c>
      <c r="F1080" s="258" t="s">
        <v>9901</v>
      </c>
      <c r="G1080" s="256"/>
      <c r="H1080" s="257" t="s">
        <v>21</v>
      </c>
      <c r="I1080" s="259"/>
      <c r="J1080" s="256"/>
      <c r="K1080" s="256"/>
      <c r="L1080" s="260"/>
      <c r="M1080" s="261"/>
      <c r="N1080" s="262"/>
      <c r="O1080" s="262"/>
      <c r="P1080" s="262"/>
      <c r="Q1080" s="262"/>
      <c r="R1080" s="262"/>
      <c r="S1080" s="262"/>
      <c r="T1080" s="263"/>
      <c r="AT1080" s="264" t="s">
        <v>428</v>
      </c>
      <c r="AU1080" s="264" t="s">
        <v>394</v>
      </c>
      <c r="AV1080" s="12" t="s">
        <v>83</v>
      </c>
      <c r="AW1080" s="12" t="s">
        <v>39</v>
      </c>
      <c r="AX1080" s="12" t="s">
        <v>76</v>
      </c>
      <c r="AY1080" s="264" t="s">
        <v>414</v>
      </c>
    </row>
    <row r="1081" s="13" customFormat="1">
      <c r="B1081" s="265"/>
      <c r="C1081" s="266"/>
      <c r="D1081" s="252" t="s">
        <v>428</v>
      </c>
      <c r="E1081" s="267" t="s">
        <v>21</v>
      </c>
      <c r="F1081" s="268" t="s">
        <v>542</v>
      </c>
      <c r="G1081" s="266"/>
      <c r="H1081" s="269">
        <v>8</v>
      </c>
      <c r="I1081" s="270"/>
      <c r="J1081" s="266"/>
      <c r="K1081" s="266"/>
      <c r="L1081" s="271"/>
      <c r="M1081" s="272"/>
      <c r="N1081" s="273"/>
      <c r="O1081" s="273"/>
      <c r="P1081" s="273"/>
      <c r="Q1081" s="273"/>
      <c r="R1081" s="273"/>
      <c r="S1081" s="273"/>
      <c r="T1081" s="274"/>
      <c r="AT1081" s="275" t="s">
        <v>428</v>
      </c>
      <c r="AU1081" s="275" t="s">
        <v>394</v>
      </c>
      <c r="AV1081" s="13" t="s">
        <v>86</v>
      </c>
      <c r="AW1081" s="13" t="s">
        <v>39</v>
      </c>
      <c r="AX1081" s="13" t="s">
        <v>76</v>
      </c>
      <c r="AY1081" s="275" t="s">
        <v>414</v>
      </c>
    </row>
    <row r="1082" s="15" customFormat="1">
      <c r="B1082" s="287"/>
      <c r="C1082" s="288"/>
      <c r="D1082" s="252" t="s">
        <v>428</v>
      </c>
      <c r="E1082" s="289" t="s">
        <v>21</v>
      </c>
      <c r="F1082" s="290" t="s">
        <v>235</v>
      </c>
      <c r="G1082" s="288"/>
      <c r="H1082" s="291">
        <v>8</v>
      </c>
      <c r="I1082" s="292"/>
      <c r="J1082" s="288"/>
      <c r="K1082" s="288"/>
      <c r="L1082" s="293"/>
      <c r="M1082" s="294"/>
      <c r="N1082" s="295"/>
      <c r="O1082" s="295"/>
      <c r="P1082" s="295"/>
      <c r="Q1082" s="295"/>
      <c r="R1082" s="295"/>
      <c r="S1082" s="295"/>
      <c r="T1082" s="296"/>
      <c r="AT1082" s="297" t="s">
        <v>428</v>
      </c>
      <c r="AU1082" s="297" t="s">
        <v>394</v>
      </c>
      <c r="AV1082" s="15" t="s">
        <v>422</v>
      </c>
      <c r="AW1082" s="15" t="s">
        <v>39</v>
      </c>
      <c r="AX1082" s="15" t="s">
        <v>83</v>
      </c>
      <c r="AY1082" s="297" t="s">
        <v>414</v>
      </c>
    </row>
    <row r="1083" s="1" customFormat="1" ht="25.5" customHeight="1">
      <c r="B1083" s="47"/>
      <c r="C1083" s="240" t="s">
        <v>2512</v>
      </c>
      <c r="D1083" s="240" t="s">
        <v>418</v>
      </c>
      <c r="E1083" s="241" t="s">
        <v>10337</v>
      </c>
      <c r="F1083" s="242" t="s">
        <v>10307</v>
      </c>
      <c r="G1083" s="243" t="s">
        <v>4084</v>
      </c>
      <c r="H1083" s="244">
        <v>1</v>
      </c>
      <c r="I1083" s="245"/>
      <c r="J1083" s="246">
        <f>ROUND(I1083*H1083,2)</f>
        <v>0</v>
      </c>
      <c r="K1083" s="242" t="s">
        <v>21</v>
      </c>
      <c r="L1083" s="73"/>
      <c r="M1083" s="247" t="s">
        <v>21</v>
      </c>
      <c r="N1083" s="248" t="s">
        <v>47</v>
      </c>
      <c r="O1083" s="48"/>
      <c r="P1083" s="249">
        <f>O1083*H1083</f>
        <v>0</v>
      </c>
      <c r="Q1083" s="249">
        <v>0</v>
      </c>
      <c r="R1083" s="249">
        <f>Q1083*H1083</f>
        <v>0</v>
      </c>
      <c r="S1083" s="249">
        <v>0</v>
      </c>
      <c r="T1083" s="250">
        <f>S1083*H1083</f>
        <v>0</v>
      </c>
      <c r="AR1083" s="25" t="s">
        <v>690</v>
      </c>
      <c r="AT1083" s="25" t="s">
        <v>418</v>
      </c>
      <c r="AU1083" s="25" t="s">
        <v>394</v>
      </c>
      <c r="AY1083" s="25" t="s">
        <v>414</v>
      </c>
      <c r="BE1083" s="251">
        <f>IF(N1083="základní",J1083,0)</f>
        <v>0</v>
      </c>
      <c r="BF1083" s="251">
        <f>IF(N1083="snížená",J1083,0)</f>
        <v>0</v>
      </c>
      <c r="BG1083" s="251">
        <f>IF(N1083="zákl. přenesená",J1083,0)</f>
        <v>0</v>
      </c>
      <c r="BH1083" s="251">
        <f>IF(N1083="sníž. přenesená",J1083,0)</f>
        <v>0</v>
      </c>
      <c r="BI1083" s="251">
        <f>IF(N1083="nulová",J1083,0)</f>
        <v>0</v>
      </c>
      <c r="BJ1083" s="25" t="s">
        <v>83</v>
      </c>
      <c r="BK1083" s="251">
        <f>ROUND(I1083*H1083,2)</f>
        <v>0</v>
      </c>
      <c r="BL1083" s="25" t="s">
        <v>690</v>
      </c>
      <c r="BM1083" s="25" t="s">
        <v>10338</v>
      </c>
    </row>
    <row r="1084" s="12" customFormat="1">
      <c r="B1084" s="255"/>
      <c r="C1084" s="256"/>
      <c r="D1084" s="252" t="s">
        <v>428</v>
      </c>
      <c r="E1084" s="257" t="s">
        <v>21</v>
      </c>
      <c r="F1084" s="258" t="s">
        <v>9901</v>
      </c>
      <c r="G1084" s="256"/>
      <c r="H1084" s="257" t="s">
        <v>21</v>
      </c>
      <c r="I1084" s="259"/>
      <c r="J1084" s="256"/>
      <c r="K1084" s="256"/>
      <c r="L1084" s="260"/>
      <c r="M1084" s="261"/>
      <c r="N1084" s="262"/>
      <c r="O1084" s="262"/>
      <c r="P1084" s="262"/>
      <c r="Q1084" s="262"/>
      <c r="R1084" s="262"/>
      <c r="S1084" s="262"/>
      <c r="T1084" s="263"/>
      <c r="AT1084" s="264" t="s">
        <v>428</v>
      </c>
      <c r="AU1084" s="264" t="s">
        <v>394</v>
      </c>
      <c r="AV1084" s="12" t="s">
        <v>83</v>
      </c>
      <c r="AW1084" s="12" t="s">
        <v>39</v>
      </c>
      <c r="AX1084" s="12" t="s">
        <v>76</v>
      </c>
      <c r="AY1084" s="264" t="s">
        <v>414</v>
      </c>
    </row>
    <row r="1085" s="13" customFormat="1">
      <c r="B1085" s="265"/>
      <c r="C1085" s="266"/>
      <c r="D1085" s="252" t="s">
        <v>428</v>
      </c>
      <c r="E1085" s="267" t="s">
        <v>21</v>
      </c>
      <c r="F1085" s="268" t="s">
        <v>83</v>
      </c>
      <c r="G1085" s="266"/>
      <c r="H1085" s="269">
        <v>1</v>
      </c>
      <c r="I1085" s="270"/>
      <c r="J1085" s="266"/>
      <c r="K1085" s="266"/>
      <c r="L1085" s="271"/>
      <c r="M1085" s="272"/>
      <c r="N1085" s="273"/>
      <c r="O1085" s="273"/>
      <c r="P1085" s="273"/>
      <c r="Q1085" s="273"/>
      <c r="R1085" s="273"/>
      <c r="S1085" s="273"/>
      <c r="T1085" s="274"/>
      <c r="AT1085" s="275" t="s">
        <v>428</v>
      </c>
      <c r="AU1085" s="275" t="s">
        <v>394</v>
      </c>
      <c r="AV1085" s="13" t="s">
        <v>86</v>
      </c>
      <c r="AW1085" s="13" t="s">
        <v>39</v>
      </c>
      <c r="AX1085" s="13" t="s">
        <v>83</v>
      </c>
      <c r="AY1085" s="275" t="s">
        <v>414</v>
      </c>
    </row>
    <row r="1086" s="1" customFormat="1" ht="25.5" customHeight="1">
      <c r="B1086" s="47"/>
      <c r="C1086" s="240" t="s">
        <v>2517</v>
      </c>
      <c r="D1086" s="240" t="s">
        <v>418</v>
      </c>
      <c r="E1086" s="241" t="s">
        <v>10339</v>
      </c>
      <c r="F1086" s="242" t="s">
        <v>10310</v>
      </c>
      <c r="G1086" s="243" t="s">
        <v>4084</v>
      </c>
      <c r="H1086" s="244">
        <v>1</v>
      </c>
      <c r="I1086" s="245"/>
      <c r="J1086" s="246">
        <f>ROUND(I1086*H1086,2)</f>
        <v>0</v>
      </c>
      <c r="K1086" s="242" t="s">
        <v>21</v>
      </c>
      <c r="L1086" s="73"/>
      <c r="M1086" s="247" t="s">
        <v>21</v>
      </c>
      <c r="N1086" s="248" t="s">
        <v>47</v>
      </c>
      <c r="O1086" s="48"/>
      <c r="P1086" s="249">
        <f>O1086*H1086</f>
        <v>0</v>
      </c>
      <c r="Q1086" s="249">
        <v>0</v>
      </c>
      <c r="R1086" s="249">
        <f>Q1086*H1086</f>
        <v>0</v>
      </c>
      <c r="S1086" s="249">
        <v>0</v>
      </c>
      <c r="T1086" s="250">
        <f>S1086*H1086</f>
        <v>0</v>
      </c>
      <c r="AR1086" s="25" t="s">
        <v>690</v>
      </c>
      <c r="AT1086" s="25" t="s">
        <v>418</v>
      </c>
      <c r="AU1086" s="25" t="s">
        <v>394</v>
      </c>
      <c r="AY1086" s="25" t="s">
        <v>414</v>
      </c>
      <c r="BE1086" s="251">
        <f>IF(N1086="základní",J1086,0)</f>
        <v>0</v>
      </c>
      <c r="BF1086" s="251">
        <f>IF(N1086="snížená",J1086,0)</f>
        <v>0</v>
      </c>
      <c r="BG1086" s="251">
        <f>IF(N1086="zákl. přenesená",J1086,0)</f>
        <v>0</v>
      </c>
      <c r="BH1086" s="251">
        <f>IF(N1086="sníž. přenesená",J1086,0)</f>
        <v>0</v>
      </c>
      <c r="BI1086" s="251">
        <f>IF(N1086="nulová",J1086,0)</f>
        <v>0</v>
      </c>
      <c r="BJ1086" s="25" t="s">
        <v>83</v>
      </c>
      <c r="BK1086" s="251">
        <f>ROUND(I1086*H1086,2)</f>
        <v>0</v>
      </c>
      <c r="BL1086" s="25" t="s">
        <v>690</v>
      </c>
      <c r="BM1086" s="25" t="s">
        <v>10340</v>
      </c>
    </row>
    <row r="1087" s="12" customFormat="1">
      <c r="B1087" s="255"/>
      <c r="C1087" s="256"/>
      <c r="D1087" s="252" t="s">
        <v>428</v>
      </c>
      <c r="E1087" s="257" t="s">
        <v>21</v>
      </c>
      <c r="F1087" s="258" t="s">
        <v>9901</v>
      </c>
      <c r="G1087" s="256"/>
      <c r="H1087" s="257" t="s">
        <v>21</v>
      </c>
      <c r="I1087" s="259"/>
      <c r="J1087" s="256"/>
      <c r="K1087" s="256"/>
      <c r="L1087" s="260"/>
      <c r="M1087" s="261"/>
      <c r="N1087" s="262"/>
      <c r="O1087" s="262"/>
      <c r="P1087" s="262"/>
      <c r="Q1087" s="262"/>
      <c r="R1087" s="262"/>
      <c r="S1087" s="262"/>
      <c r="T1087" s="263"/>
      <c r="AT1087" s="264" t="s">
        <v>428</v>
      </c>
      <c r="AU1087" s="264" t="s">
        <v>394</v>
      </c>
      <c r="AV1087" s="12" t="s">
        <v>83</v>
      </c>
      <c r="AW1087" s="12" t="s">
        <v>39</v>
      </c>
      <c r="AX1087" s="12" t="s">
        <v>76</v>
      </c>
      <c r="AY1087" s="264" t="s">
        <v>414</v>
      </c>
    </row>
    <row r="1088" s="13" customFormat="1">
      <c r="B1088" s="265"/>
      <c r="C1088" s="266"/>
      <c r="D1088" s="252" t="s">
        <v>428</v>
      </c>
      <c r="E1088" s="267" t="s">
        <v>21</v>
      </c>
      <c r="F1088" s="268" t="s">
        <v>83</v>
      </c>
      <c r="G1088" s="266"/>
      <c r="H1088" s="269">
        <v>1</v>
      </c>
      <c r="I1088" s="270"/>
      <c r="J1088" s="266"/>
      <c r="K1088" s="266"/>
      <c r="L1088" s="271"/>
      <c r="M1088" s="272"/>
      <c r="N1088" s="273"/>
      <c r="O1088" s="273"/>
      <c r="P1088" s="273"/>
      <c r="Q1088" s="273"/>
      <c r="R1088" s="273"/>
      <c r="S1088" s="273"/>
      <c r="T1088" s="274"/>
      <c r="AT1088" s="275" t="s">
        <v>428</v>
      </c>
      <c r="AU1088" s="275" t="s">
        <v>394</v>
      </c>
      <c r="AV1088" s="13" t="s">
        <v>86</v>
      </c>
      <c r="AW1088" s="13" t="s">
        <v>39</v>
      </c>
      <c r="AX1088" s="13" t="s">
        <v>76</v>
      </c>
      <c r="AY1088" s="275" t="s">
        <v>414</v>
      </c>
    </row>
    <row r="1089" s="15" customFormat="1">
      <c r="B1089" s="287"/>
      <c r="C1089" s="288"/>
      <c r="D1089" s="252" t="s">
        <v>428</v>
      </c>
      <c r="E1089" s="289" t="s">
        <v>21</v>
      </c>
      <c r="F1089" s="290" t="s">
        <v>235</v>
      </c>
      <c r="G1089" s="288"/>
      <c r="H1089" s="291">
        <v>1</v>
      </c>
      <c r="I1089" s="292"/>
      <c r="J1089" s="288"/>
      <c r="K1089" s="288"/>
      <c r="L1089" s="293"/>
      <c r="M1089" s="294"/>
      <c r="N1089" s="295"/>
      <c r="O1089" s="295"/>
      <c r="P1089" s="295"/>
      <c r="Q1089" s="295"/>
      <c r="R1089" s="295"/>
      <c r="S1089" s="295"/>
      <c r="T1089" s="296"/>
      <c r="AT1089" s="297" t="s">
        <v>428</v>
      </c>
      <c r="AU1089" s="297" t="s">
        <v>394</v>
      </c>
      <c r="AV1089" s="15" t="s">
        <v>422</v>
      </c>
      <c r="AW1089" s="15" t="s">
        <v>39</v>
      </c>
      <c r="AX1089" s="15" t="s">
        <v>83</v>
      </c>
      <c r="AY1089" s="297" t="s">
        <v>414</v>
      </c>
    </row>
    <row r="1090" s="1" customFormat="1" ht="16.5" customHeight="1">
      <c r="B1090" s="47"/>
      <c r="C1090" s="240" t="s">
        <v>2522</v>
      </c>
      <c r="D1090" s="240" t="s">
        <v>418</v>
      </c>
      <c r="E1090" s="241" t="s">
        <v>10341</v>
      </c>
      <c r="F1090" s="242" t="s">
        <v>10313</v>
      </c>
      <c r="G1090" s="243" t="s">
        <v>4084</v>
      </c>
      <c r="H1090" s="244">
        <v>1</v>
      </c>
      <c r="I1090" s="245"/>
      <c r="J1090" s="246">
        <f>ROUND(I1090*H1090,2)</f>
        <v>0</v>
      </c>
      <c r="K1090" s="242" t="s">
        <v>21</v>
      </c>
      <c r="L1090" s="73"/>
      <c r="M1090" s="247" t="s">
        <v>21</v>
      </c>
      <c r="N1090" s="248" t="s">
        <v>47</v>
      </c>
      <c r="O1090" s="48"/>
      <c r="P1090" s="249">
        <f>O1090*H1090</f>
        <v>0</v>
      </c>
      <c r="Q1090" s="249">
        <v>0</v>
      </c>
      <c r="R1090" s="249">
        <f>Q1090*H1090</f>
        <v>0</v>
      </c>
      <c r="S1090" s="249">
        <v>0</v>
      </c>
      <c r="T1090" s="250">
        <f>S1090*H1090</f>
        <v>0</v>
      </c>
      <c r="AR1090" s="25" t="s">
        <v>690</v>
      </c>
      <c r="AT1090" s="25" t="s">
        <v>418</v>
      </c>
      <c r="AU1090" s="25" t="s">
        <v>394</v>
      </c>
      <c r="AY1090" s="25" t="s">
        <v>414</v>
      </c>
      <c r="BE1090" s="251">
        <f>IF(N1090="základní",J1090,0)</f>
        <v>0</v>
      </c>
      <c r="BF1090" s="251">
        <f>IF(N1090="snížená",J1090,0)</f>
        <v>0</v>
      </c>
      <c r="BG1090" s="251">
        <f>IF(N1090="zákl. přenesená",J1090,0)</f>
        <v>0</v>
      </c>
      <c r="BH1090" s="251">
        <f>IF(N1090="sníž. přenesená",J1090,0)</f>
        <v>0</v>
      </c>
      <c r="BI1090" s="251">
        <f>IF(N1090="nulová",J1090,0)</f>
        <v>0</v>
      </c>
      <c r="BJ1090" s="25" t="s">
        <v>83</v>
      </c>
      <c r="BK1090" s="251">
        <f>ROUND(I1090*H1090,2)</f>
        <v>0</v>
      </c>
      <c r="BL1090" s="25" t="s">
        <v>690</v>
      </c>
      <c r="BM1090" s="25" t="s">
        <v>10342</v>
      </c>
    </row>
    <row r="1091" s="12" customFormat="1">
      <c r="B1091" s="255"/>
      <c r="C1091" s="256"/>
      <c r="D1091" s="252" t="s">
        <v>428</v>
      </c>
      <c r="E1091" s="257" t="s">
        <v>21</v>
      </c>
      <c r="F1091" s="258" t="s">
        <v>9901</v>
      </c>
      <c r="G1091" s="256"/>
      <c r="H1091" s="257" t="s">
        <v>21</v>
      </c>
      <c r="I1091" s="259"/>
      <c r="J1091" s="256"/>
      <c r="K1091" s="256"/>
      <c r="L1091" s="260"/>
      <c r="M1091" s="261"/>
      <c r="N1091" s="262"/>
      <c r="O1091" s="262"/>
      <c r="P1091" s="262"/>
      <c r="Q1091" s="262"/>
      <c r="R1091" s="262"/>
      <c r="S1091" s="262"/>
      <c r="T1091" s="263"/>
      <c r="AT1091" s="264" t="s">
        <v>428</v>
      </c>
      <c r="AU1091" s="264" t="s">
        <v>394</v>
      </c>
      <c r="AV1091" s="12" t="s">
        <v>83</v>
      </c>
      <c r="AW1091" s="12" t="s">
        <v>39</v>
      </c>
      <c r="AX1091" s="12" t="s">
        <v>76</v>
      </c>
      <c r="AY1091" s="264" t="s">
        <v>414</v>
      </c>
    </row>
    <row r="1092" s="13" customFormat="1">
      <c r="B1092" s="265"/>
      <c r="C1092" s="266"/>
      <c r="D1092" s="252" t="s">
        <v>428</v>
      </c>
      <c r="E1092" s="267" t="s">
        <v>21</v>
      </c>
      <c r="F1092" s="268" t="s">
        <v>83</v>
      </c>
      <c r="G1092" s="266"/>
      <c r="H1092" s="269">
        <v>1</v>
      </c>
      <c r="I1092" s="270"/>
      <c r="J1092" s="266"/>
      <c r="K1092" s="266"/>
      <c r="L1092" s="271"/>
      <c r="M1092" s="272"/>
      <c r="N1092" s="273"/>
      <c r="O1092" s="273"/>
      <c r="P1092" s="273"/>
      <c r="Q1092" s="273"/>
      <c r="R1092" s="273"/>
      <c r="S1092" s="273"/>
      <c r="T1092" s="274"/>
      <c r="AT1092" s="275" t="s">
        <v>428</v>
      </c>
      <c r="AU1092" s="275" t="s">
        <v>394</v>
      </c>
      <c r="AV1092" s="13" t="s">
        <v>86</v>
      </c>
      <c r="AW1092" s="13" t="s">
        <v>39</v>
      </c>
      <c r="AX1092" s="13" t="s">
        <v>83</v>
      </c>
      <c r="AY1092" s="275" t="s">
        <v>414</v>
      </c>
    </row>
    <row r="1093" s="1" customFormat="1" ht="16.5" customHeight="1">
      <c r="B1093" s="47"/>
      <c r="C1093" s="240" t="s">
        <v>2527</v>
      </c>
      <c r="D1093" s="240" t="s">
        <v>418</v>
      </c>
      <c r="E1093" s="241" t="s">
        <v>10343</v>
      </c>
      <c r="F1093" s="242" t="s">
        <v>10316</v>
      </c>
      <c r="G1093" s="243" t="s">
        <v>4084</v>
      </c>
      <c r="H1093" s="244">
        <v>2</v>
      </c>
      <c r="I1093" s="245"/>
      <c r="J1093" s="246">
        <f>ROUND(I1093*H1093,2)</f>
        <v>0</v>
      </c>
      <c r="K1093" s="242" t="s">
        <v>21</v>
      </c>
      <c r="L1093" s="73"/>
      <c r="M1093" s="247" t="s">
        <v>21</v>
      </c>
      <c r="N1093" s="248" t="s">
        <v>47</v>
      </c>
      <c r="O1093" s="48"/>
      <c r="P1093" s="249">
        <f>O1093*H1093</f>
        <v>0</v>
      </c>
      <c r="Q1093" s="249">
        <v>0</v>
      </c>
      <c r="R1093" s="249">
        <f>Q1093*H1093</f>
        <v>0</v>
      </c>
      <c r="S1093" s="249">
        <v>0</v>
      </c>
      <c r="T1093" s="250">
        <f>S1093*H1093</f>
        <v>0</v>
      </c>
      <c r="AR1093" s="25" t="s">
        <v>690</v>
      </c>
      <c r="AT1093" s="25" t="s">
        <v>418</v>
      </c>
      <c r="AU1093" s="25" t="s">
        <v>394</v>
      </c>
      <c r="AY1093" s="25" t="s">
        <v>414</v>
      </c>
      <c r="BE1093" s="251">
        <f>IF(N1093="základní",J1093,0)</f>
        <v>0</v>
      </c>
      <c r="BF1093" s="251">
        <f>IF(N1093="snížená",J1093,0)</f>
        <v>0</v>
      </c>
      <c r="BG1093" s="251">
        <f>IF(N1093="zákl. přenesená",J1093,0)</f>
        <v>0</v>
      </c>
      <c r="BH1093" s="251">
        <f>IF(N1093="sníž. přenesená",J1093,0)</f>
        <v>0</v>
      </c>
      <c r="BI1093" s="251">
        <f>IF(N1093="nulová",J1093,0)</f>
        <v>0</v>
      </c>
      <c r="BJ1093" s="25" t="s">
        <v>83</v>
      </c>
      <c r="BK1093" s="251">
        <f>ROUND(I1093*H1093,2)</f>
        <v>0</v>
      </c>
      <c r="BL1093" s="25" t="s">
        <v>690</v>
      </c>
      <c r="BM1093" s="25" t="s">
        <v>10344</v>
      </c>
    </row>
    <row r="1094" s="12" customFormat="1">
      <c r="B1094" s="255"/>
      <c r="C1094" s="256"/>
      <c r="D1094" s="252" t="s">
        <v>428</v>
      </c>
      <c r="E1094" s="257" t="s">
        <v>21</v>
      </c>
      <c r="F1094" s="258" t="s">
        <v>9901</v>
      </c>
      <c r="G1094" s="256"/>
      <c r="H1094" s="257" t="s">
        <v>21</v>
      </c>
      <c r="I1094" s="259"/>
      <c r="J1094" s="256"/>
      <c r="K1094" s="256"/>
      <c r="L1094" s="260"/>
      <c r="M1094" s="261"/>
      <c r="N1094" s="262"/>
      <c r="O1094" s="262"/>
      <c r="P1094" s="262"/>
      <c r="Q1094" s="262"/>
      <c r="R1094" s="262"/>
      <c r="S1094" s="262"/>
      <c r="T1094" s="263"/>
      <c r="AT1094" s="264" t="s">
        <v>428</v>
      </c>
      <c r="AU1094" s="264" t="s">
        <v>394</v>
      </c>
      <c r="AV1094" s="12" t="s">
        <v>83</v>
      </c>
      <c r="AW1094" s="12" t="s">
        <v>39</v>
      </c>
      <c r="AX1094" s="12" t="s">
        <v>76</v>
      </c>
      <c r="AY1094" s="264" t="s">
        <v>414</v>
      </c>
    </row>
    <row r="1095" s="13" customFormat="1">
      <c r="B1095" s="265"/>
      <c r="C1095" s="266"/>
      <c r="D1095" s="252" t="s">
        <v>428</v>
      </c>
      <c r="E1095" s="267" t="s">
        <v>21</v>
      </c>
      <c r="F1095" s="268" t="s">
        <v>86</v>
      </c>
      <c r="G1095" s="266"/>
      <c r="H1095" s="269">
        <v>2</v>
      </c>
      <c r="I1095" s="270"/>
      <c r="J1095" s="266"/>
      <c r="K1095" s="266"/>
      <c r="L1095" s="271"/>
      <c r="M1095" s="272"/>
      <c r="N1095" s="273"/>
      <c r="O1095" s="273"/>
      <c r="P1095" s="273"/>
      <c r="Q1095" s="273"/>
      <c r="R1095" s="273"/>
      <c r="S1095" s="273"/>
      <c r="T1095" s="274"/>
      <c r="AT1095" s="275" t="s">
        <v>428</v>
      </c>
      <c r="AU1095" s="275" t="s">
        <v>394</v>
      </c>
      <c r="AV1095" s="13" t="s">
        <v>86</v>
      </c>
      <c r="AW1095" s="13" t="s">
        <v>39</v>
      </c>
      <c r="AX1095" s="13" t="s">
        <v>76</v>
      </c>
      <c r="AY1095" s="275" t="s">
        <v>414</v>
      </c>
    </row>
    <row r="1096" s="15" customFormat="1">
      <c r="B1096" s="287"/>
      <c r="C1096" s="288"/>
      <c r="D1096" s="252" t="s">
        <v>428</v>
      </c>
      <c r="E1096" s="289" t="s">
        <v>21</v>
      </c>
      <c r="F1096" s="290" t="s">
        <v>235</v>
      </c>
      <c r="G1096" s="288"/>
      <c r="H1096" s="291">
        <v>2</v>
      </c>
      <c r="I1096" s="292"/>
      <c r="J1096" s="288"/>
      <c r="K1096" s="288"/>
      <c r="L1096" s="293"/>
      <c r="M1096" s="294"/>
      <c r="N1096" s="295"/>
      <c r="O1096" s="295"/>
      <c r="P1096" s="295"/>
      <c r="Q1096" s="295"/>
      <c r="R1096" s="295"/>
      <c r="S1096" s="295"/>
      <c r="T1096" s="296"/>
      <c r="AT1096" s="297" t="s">
        <v>428</v>
      </c>
      <c r="AU1096" s="297" t="s">
        <v>394</v>
      </c>
      <c r="AV1096" s="15" t="s">
        <v>422</v>
      </c>
      <c r="AW1096" s="15" t="s">
        <v>39</v>
      </c>
      <c r="AX1096" s="15" t="s">
        <v>83</v>
      </c>
      <c r="AY1096" s="297" t="s">
        <v>414</v>
      </c>
    </row>
    <row r="1097" s="1" customFormat="1" ht="16.5" customHeight="1">
      <c r="B1097" s="47"/>
      <c r="C1097" s="240" t="s">
        <v>2534</v>
      </c>
      <c r="D1097" s="240" t="s">
        <v>418</v>
      </c>
      <c r="E1097" s="241" t="s">
        <v>10345</v>
      </c>
      <c r="F1097" s="242" t="s">
        <v>10346</v>
      </c>
      <c r="G1097" s="243" t="s">
        <v>4084</v>
      </c>
      <c r="H1097" s="244">
        <v>1</v>
      </c>
      <c r="I1097" s="245"/>
      <c r="J1097" s="246">
        <f>ROUND(I1097*H1097,2)</f>
        <v>0</v>
      </c>
      <c r="K1097" s="242" t="s">
        <v>21</v>
      </c>
      <c r="L1097" s="73"/>
      <c r="M1097" s="247" t="s">
        <v>21</v>
      </c>
      <c r="N1097" s="248" t="s">
        <v>47</v>
      </c>
      <c r="O1097" s="48"/>
      <c r="P1097" s="249">
        <f>O1097*H1097</f>
        <v>0</v>
      </c>
      <c r="Q1097" s="249">
        <v>0</v>
      </c>
      <c r="R1097" s="249">
        <f>Q1097*H1097</f>
        <v>0</v>
      </c>
      <c r="S1097" s="249">
        <v>0</v>
      </c>
      <c r="T1097" s="250">
        <f>S1097*H1097</f>
        <v>0</v>
      </c>
      <c r="AR1097" s="25" t="s">
        <v>690</v>
      </c>
      <c r="AT1097" s="25" t="s">
        <v>418</v>
      </c>
      <c r="AU1097" s="25" t="s">
        <v>394</v>
      </c>
      <c r="AY1097" s="25" t="s">
        <v>414</v>
      </c>
      <c r="BE1097" s="251">
        <f>IF(N1097="základní",J1097,0)</f>
        <v>0</v>
      </c>
      <c r="BF1097" s="251">
        <f>IF(N1097="snížená",J1097,0)</f>
        <v>0</v>
      </c>
      <c r="BG1097" s="251">
        <f>IF(N1097="zákl. přenesená",J1097,0)</f>
        <v>0</v>
      </c>
      <c r="BH1097" s="251">
        <f>IF(N1097="sníž. přenesená",J1097,0)</f>
        <v>0</v>
      </c>
      <c r="BI1097" s="251">
        <f>IF(N1097="nulová",J1097,0)</f>
        <v>0</v>
      </c>
      <c r="BJ1097" s="25" t="s">
        <v>83</v>
      </c>
      <c r="BK1097" s="251">
        <f>ROUND(I1097*H1097,2)</f>
        <v>0</v>
      </c>
      <c r="BL1097" s="25" t="s">
        <v>690</v>
      </c>
      <c r="BM1097" s="25" t="s">
        <v>10347</v>
      </c>
    </row>
    <row r="1098" s="12" customFormat="1">
      <c r="B1098" s="255"/>
      <c r="C1098" s="256"/>
      <c r="D1098" s="252" t="s">
        <v>428</v>
      </c>
      <c r="E1098" s="257" t="s">
        <v>21</v>
      </c>
      <c r="F1098" s="258" t="s">
        <v>9901</v>
      </c>
      <c r="G1098" s="256"/>
      <c r="H1098" s="257" t="s">
        <v>21</v>
      </c>
      <c r="I1098" s="259"/>
      <c r="J1098" s="256"/>
      <c r="K1098" s="256"/>
      <c r="L1098" s="260"/>
      <c r="M1098" s="261"/>
      <c r="N1098" s="262"/>
      <c r="O1098" s="262"/>
      <c r="P1098" s="262"/>
      <c r="Q1098" s="262"/>
      <c r="R1098" s="262"/>
      <c r="S1098" s="262"/>
      <c r="T1098" s="263"/>
      <c r="AT1098" s="264" t="s">
        <v>428</v>
      </c>
      <c r="AU1098" s="264" t="s">
        <v>394</v>
      </c>
      <c r="AV1098" s="12" t="s">
        <v>83</v>
      </c>
      <c r="AW1098" s="12" t="s">
        <v>39</v>
      </c>
      <c r="AX1098" s="12" t="s">
        <v>76</v>
      </c>
      <c r="AY1098" s="264" t="s">
        <v>414</v>
      </c>
    </row>
    <row r="1099" s="13" customFormat="1">
      <c r="B1099" s="265"/>
      <c r="C1099" s="266"/>
      <c r="D1099" s="252" t="s">
        <v>428</v>
      </c>
      <c r="E1099" s="267" t="s">
        <v>21</v>
      </c>
      <c r="F1099" s="268" t="s">
        <v>83</v>
      </c>
      <c r="G1099" s="266"/>
      <c r="H1099" s="269">
        <v>1</v>
      </c>
      <c r="I1099" s="270"/>
      <c r="J1099" s="266"/>
      <c r="K1099" s="266"/>
      <c r="L1099" s="271"/>
      <c r="M1099" s="272"/>
      <c r="N1099" s="273"/>
      <c r="O1099" s="273"/>
      <c r="P1099" s="273"/>
      <c r="Q1099" s="273"/>
      <c r="R1099" s="273"/>
      <c r="S1099" s="273"/>
      <c r="T1099" s="274"/>
      <c r="AT1099" s="275" t="s">
        <v>428</v>
      </c>
      <c r="AU1099" s="275" t="s">
        <v>394</v>
      </c>
      <c r="AV1099" s="13" t="s">
        <v>86</v>
      </c>
      <c r="AW1099" s="13" t="s">
        <v>39</v>
      </c>
      <c r="AX1099" s="13" t="s">
        <v>83</v>
      </c>
      <c r="AY1099" s="275" t="s">
        <v>414</v>
      </c>
    </row>
    <row r="1100" s="1" customFormat="1" ht="16.5" customHeight="1">
      <c r="B1100" s="47"/>
      <c r="C1100" s="240" t="s">
        <v>2540</v>
      </c>
      <c r="D1100" s="240" t="s">
        <v>418</v>
      </c>
      <c r="E1100" s="241" t="s">
        <v>10348</v>
      </c>
      <c r="F1100" s="242" t="s">
        <v>9864</v>
      </c>
      <c r="G1100" s="243" t="s">
        <v>145</v>
      </c>
      <c r="H1100" s="244">
        <v>44</v>
      </c>
      <c r="I1100" s="245"/>
      <c r="J1100" s="246">
        <f>ROUND(I1100*H1100,2)</f>
        <v>0</v>
      </c>
      <c r="K1100" s="242" t="s">
        <v>21</v>
      </c>
      <c r="L1100" s="73"/>
      <c r="M1100" s="247" t="s">
        <v>21</v>
      </c>
      <c r="N1100" s="248" t="s">
        <v>47</v>
      </c>
      <c r="O1100" s="48"/>
      <c r="P1100" s="249">
        <f>O1100*H1100</f>
        <v>0</v>
      </c>
      <c r="Q1100" s="249">
        <v>0</v>
      </c>
      <c r="R1100" s="249">
        <f>Q1100*H1100</f>
        <v>0</v>
      </c>
      <c r="S1100" s="249">
        <v>0</v>
      </c>
      <c r="T1100" s="250">
        <f>S1100*H1100</f>
        <v>0</v>
      </c>
      <c r="AR1100" s="25" t="s">
        <v>690</v>
      </c>
      <c r="AT1100" s="25" t="s">
        <v>418</v>
      </c>
      <c r="AU1100" s="25" t="s">
        <v>394</v>
      </c>
      <c r="AY1100" s="25" t="s">
        <v>414</v>
      </c>
      <c r="BE1100" s="251">
        <f>IF(N1100="základní",J1100,0)</f>
        <v>0</v>
      </c>
      <c r="BF1100" s="251">
        <f>IF(N1100="snížená",J1100,0)</f>
        <v>0</v>
      </c>
      <c r="BG1100" s="251">
        <f>IF(N1100="zákl. přenesená",J1100,0)</f>
        <v>0</v>
      </c>
      <c r="BH1100" s="251">
        <f>IF(N1100="sníž. přenesená",J1100,0)</f>
        <v>0</v>
      </c>
      <c r="BI1100" s="251">
        <f>IF(N1100="nulová",J1100,0)</f>
        <v>0</v>
      </c>
      <c r="BJ1100" s="25" t="s">
        <v>83</v>
      </c>
      <c r="BK1100" s="251">
        <f>ROUND(I1100*H1100,2)</f>
        <v>0</v>
      </c>
      <c r="BL1100" s="25" t="s">
        <v>690</v>
      </c>
      <c r="BM1100" s="25" t="s">
        <v>10349</v>
      </c>
    </row>
    <row r="1101" s="12" customFormat="1">
      <c r="B1101" s="255"/>
      <c r="C1101" s="256"/>
      <c r="D1101" s="252" t="s">
        <v>428</v>
      </c>
      <c r="E1101" s="257" t="s">
        <v>21</v>
      </c>
      <c r="F1101" s="258" t="s">
        <v>9901</v>
      </c>
      <c r="G1101" s="256"/>
      <c r="H1101" s="257" t="s">
        <v>21</v>
      </c>
      <c r="I1101" s="259"/>
      <c r="J1101" s="256"/>
      <c r="K1101" s="256"/>
      <c r="L1101" s="260"/>
      <c r="M1101" s="261"/>
      <c r="N1101" s="262"/>
      <c r="O1101" s="262"/>
      <c r="P1101" s="262"/>
      <c r="Q1101" s="262"/>
      <c r="R1101" s="262"/>
      <c r="S1101" s="262"/>
      <c r="T1101" s="263"/>
      <c r="AT1101" s="264" t="s">
        <v>428</v>
      </c>
      <c r="AU1101" s="264" t="s">
        <v>394</v>
      </c>
      <c r="AV1101" s="12" t="s">
        <v>83</v>
      </c>
      <c r="AW1101" s="12" t="s">
        <v>39</v>
      </c>
      <c r="AX1101" s="12" t="s">
        <v>76</v>
      </c>
      <c r="AY1101" s="264" t="s">
        <v>414</v>
      </c>
    </row>
    <row r="1102" s="13" customFormat="1">
      <c r="B1102" s="265"/>
      <c r="C1102" s="266"/>
      <c r="D1102" s="252" t="s">
        <v>428</v>
      </c>
      <c r="E1102" s="267" t="s">
        <v>21</v>
      </c>
      <c r="F1102" s="268" t="s">
        <v>920</v>
      </c>
      <c r="G1102" s="266"/>
      <c r="H1102" s="269">
        <v>44</v>
      </c>
      <c r="I1102" s="270"/>
      <c r="J1102" s="266"/>
      <c r="K1102" s="266"/>
      <c r="L1102" s="271"/>
      <c r="M1102" s="272"/>
      <c r="N1102" s="273"/>
      <c r="O1102" s="273"/>
      <c r="P1102" s="273"/>
      <c r="Q1102" s="273"/>
      <c r="R1102" s="273"/>
      <c r="S1102" s="273"/>
      <c r="T1102" s="274"/>
      <c r="AT1102" s="275" t="s">
        <v>428</v>
      </c>
      <c r="AU1102" s="275" t="s">
        <v>394</v>
      </c>
      <c r="AV1102" s="13" t="s">
        <v>86</v>
      </c>
      <c r="AW1102" s="13" t="s">
        <v>39</v>
      </c>
      <c r="AX1102" s="13" t="s">
        <v>76</v>
      </c>
      <c r="AY1102" s="275" t="s">
        <v>414</v>
      </c>
    </row>
    <row r="1103" s="15" customFormat="1">
      <c r="B1103" s="287"/>
      <c r="C1103" s="288"/>
      <c r="D1103" s="252" t="s">
        <v>428</v>
      </c>
      <c r="E1103" s="289" t="s">
        <v>21</v>
      </c>
      <c r="F1103" s="290" t="s">
        <v>235</v>
      </c>
      <c r="G1103" s="288"/>
      <c r="H1103" s="291">
        <v>44</v>
      </c>
      <c r="I1103" s="292"/>
      <c r="J1103" s="288"/>
      <c r="K1103" s="288"/>
      <c r="L1103" s="293"/>
      <c r="M1103" s="294"/>
      <c r="N1103" s="295"/>
      <c r="O1103" s="295"/>
      <c r="P1103" s="295"/>
      <c r="Q1103" s="295"/>
      <c r="R1103" s="295"/>
      <c r="S1103" s="295"/>
      <c r="T1103" s="296"/>
      <c r="AT1103" s="297" t="s">
        <v>428</v>
      </c>
      <c r="AU1103" s="297" t="s">
        <v>394</v>
      </c>
      <c r="AV1103" s="15" t="s">
        <v>422</v>
      </c>
      <c r="AW1103" s="15" t="s">
        <v>39</v>
      </c>
      <c r="AX1103" s="15" t="s">
        <v>83</v>
      </c>
      <c r="AY1103" s="297" t="s">
        <v>414</v>
      </c>
    </row>
    <row r="1104" s="1" customFormat="1" ht="16.5" customHeight="1">
      <c r="B1104" s="47"/>
      <c r="C1104" s="240" t="s">
        <v>2545</v>
      </c>
      <c r="D1104" s="240" t="s">
        <v>418</v>
      </c>
      <c r="E1104" s="241" t="s">
        <v>10350</v>
      </c>
      <c r="F1104" s="242" t="s">
        <v>9886</v>
      </c>
      <c r="G1104" s="243" t="s">
        <v>4084</v>
      </c>
      <c r="H1104" s="244">
        <v>37</v>
      </c>
      <c r="I1104" s="245"/>
      <c r="J1104" s="246">
        <f>ROUND(I1104*H1104,2)</f>
        <v>0</v>
      </c>
      <c r="K1104" s="242" t="s">
        <v>21</v>
      </c>
      <c r="L1104" s="73"/>
      <c r="M1104" s="247" t="s">
        <v>21</v>
      </c>
      <c r="N1104" s="248" t="s">
        <v>47</v>
      </c>
      <c r="O1104" s="48"/>
      <c r="P1104" s="249">
        <f>O1104*H1104</f>
        <v>0</v>
      </c>
      <c r="Q1104" s="249">
        <v>0</v>
      </c>
      <c r="R1104" s="249">
        <f>Q1104*H1104</f>
        <v>0</v>
      </c>
      <c r="S1104" s="249">
        <v>0</v>
      </c>
      <c r="T1104" s="250">
        <f>S1104*H1104</f>
        <v>0</v>
      </c>
      <c r="AR1104" s="25" t="s">
        <v>690</v>
      </c>
      <c r="AT1104" s="25" t="s">
        <v>418</v>
      </c>
      <c r="AU1104" s="25" t="s">
        <v>394</v>
      </c>
      <c r="AY1104" s="25" t="s">
        <v>414</v>
      </c>
      <c r="BE1104" s="251">
        <f>IF(N1104="základní",J1104,0)</f>
        <v>0</v>
      </c>
      <c r="BF1104" s="251">
        <f>IF(N1104="snížená",J1104,0)</f>
        <v>0</v>
      </c>
      <c r="BG1104" s="251">
        <f>IF(N1104="zákl. přenesená",J1104,0)</f>
        <v>0</v>
      </c>
      <c r="BH1104" s="251">
        <f>IF(N1104="sníž. přenesená",J1104,0)</f>
        <v>0</v>
      </c>
      <c r="BI1104" s="251">
        <f>IF(N1104="nulová",J1104,0)</f>
        <v>0</v>
      </c>
      <c r="BJ1104" s="25" t="s">
        <v>83</v>
      </c>
      <c r="BK1104" s="251">
        <f>ROUND(I1104*H1104,2)</f>
        <v>0</v>
      </c>
      <c r="BL1104" s="25" t="s">
        <v>690</v>
      </c>
      <c r="BM1104" s="25" t="s">
        <v>10351</v>
      </c>
    </row>
    <row r="1105" s="12" customFormat="1">
      <c r="B1105" s="255"/>
      <c r="C1105" s="256"/>
      <c r="D1105" s="252" t="s">
        <v>428</v>
      </c>
      <c r="E1105" s="257" t="s">
        <v>21</v>
      </c>
      <c r="F1105" s="258" t="s">
        <v>9901</v>
      </c>
      <c r="G1105" s="256"/>
      <c r="H1105" s="257" t="s">
        <v>21</v>
      </c>
      <c r="I1105" s="259"/>
      <c r="J1105" s="256"/>
      <c r="K1105" s="256"/>
      <c r="L1105" s="260"/>
      <c r="M1105" s="261"/>
      <c r="N1105" s="262"/>
      <c r="O1105" s="262"/>
      <c r="P1105" s="262"/>
      <c r="Q1105" s="262"/>
      <c r="R1105" s="262"/>
      <c r="S1105" s="262"/>
      <c r="T1105" s="263"/>
      <c r="AT1105" s="264" t="s">
        <v>428</v>
      </c>
      <c r="AU1105" s="264" t="s">
        <v>394</v>
      </c>
      <c r="AV1105" s="12" t="s">
        <v>83</v>
      </c>
      <c r="AW1105" s="12" t="s">
        <v>39</v>
      </c>
      <c r="AX1105" s="12" t="s">
        <v>76</v>
      </c>
      <c r="AY1105" s="264" t="s">
        <v>414</v>
      </c>
    </row>
    <row r="1106" s="13" customFormat="1">
      <c r="B1106" s="265"/>
      <c r="C1106" s="266"/>
      <c r="D1106" s="252" t="s">
        <v>428</v>
      </c>
      <c r="E1106" s="267" t="s">
        <v>21</v>
      </c>
      <c r="F1106" s="268" t="s">
        <v>858</v>
      </c>
      <c r="G1106" s="266"/>
      <c r="H1106" s="269">
        <v>37</v>
      </c>
      <c r="I1106" s="270"/>
      <c r="J1106" s="266"/>
      <c r="K1106" s="266"/>
      <c r="L1106" s="271"/>
      <c r="M1106" s="272"/>
      <c r="N1106" s="273"/>
      <c r="O1106" s="273"/>
      <c r="P1106" s="273"/>
      <c r="Q1106" s="273"/>
      <c r="R1106" s="273"/>
      <c r="S1106" s="273"/>
      <c r="T1106" s="274"/>
      <c r="AT1106" s="275" t="s">
        <v>428</v>
      </c>
      <c r="AU1106" s="275" t="s">
        <v>394</v>
      </c>
      <c r="AV1106" s="13" t="s">
        <v>86</v>
      </c>
      <c r="AW1106" s="13" t="s">
        <v>39</v>
      </c>
      <c r="AX1106" s="13" t="s">
        <v>83</v>
      </c>
      <c r="AY1106" s="275" t="s">
        <v>414</v>
      </c>
    </row>
    <row r="1107" s="1" customFormat="1" ht="16.5" customHeight="1">
      <c r="B1107" s="47"/>
      <c r="C1107" s="240" t="s">
        <v>2550</v>
      </c>
      <c r="D1107" s="240" t="s">
        <v>418</v>
      </c>
      <c r="E1107" s="241" t="s">
        <v>10352</v>
      </c>
      <c r="F1107" s="242" t="s">
        <v>9888</v>
      </c>
      <c r="G1107" s="243" t="s">
        <v>145</v>
      </c>
      <c r="H1107" s="244">
        <v>36</v>
      </c>
      <c r="I1107" s="245"/>
      <c r="J1107" s="246">
        <f>ROUND(I1107*H1107,2)</f>
        <v>0</v>
      </c>
      <c r="K1107" s="242" t="s">
        <v>21</v>
      </c>
      <c r="L1107" s="73"/>
      <c r="M1107" s="247" t="s">
        <v>21</v>
      </c>
      <c r="N1107" s="248" t="s">
        <v>47</v>
      </c>
      <c r="O1107" s="48"/>
      <c r="P1107" s="249">
        <f>O1107*H1107</f>
        <v>0</v>
      </c>
      <c r="Q1107" s="249">
        <v>0</v>
      </c>
      <c r="R1107" s="249">
        <f>Q1107*H1107</f>
        <v>0</v>
      </c>
      <c r="S1107" s="249">
        <v>0</v>
      </c>
      <c r="T1107" s="250">
        <f>S1107*H1107</f>
        <v>0</v>
      </c>
      <c r="AR1107" s="25" t="s">
        <v>690</v>
      </c>
      <c r="AT1107" s="25" t="s">
        <v>418</v>
      </c>
      <c r="AU1107" s="25" t="s">
        <v>394</v>
      </c>
      <c r="AY1107" s="25" t="s">
        <v>414</v>
      </c>
      <c r="BE1107" s="251">
        <f>IF(N1107="základní",J1107,0)</f>
        <v>0</v>
      </c>
      <c r="BF1107" s="251">
        <f>IF(N1107="snížená",J1107,0)</f>
        <v>0</v>
      </c>
      <c r="BG1107" s="251">
        <f>IF(N1107="zákl. přenesená",J1107,0)</f>
        <v>0</v>
      </c>
      <c r="BH1107" s="251">
        <f>IF(N1107="sníž. přenesená",J1107,0)</f>
        <v>0</v>
      </c>
      <c r="BI1107" s="251">
        <f>IF(N1107="nulová",J1107,0)</f>
        <v>0</v>
      </c>
      <c r="BJ1107" s="25" t="s">
        <v>83</v>
      </c>
      <c r="BK1107" s="251">
        <f>ROUND(I1107*H1107,2)</f>
        <v>0</v>
      </c>
      <c r="BL1107" s="25" t="s">
        <v>690</v>
      </c>
      <c r="BM1107" s="25" t="s">
        <v>10353</v>
      </c>
    </row>
    <row r="1108" s="12" customFormat="1">
      <c r="B1108" s="255"/>
      <c r="C1108" s="256"/>
      <c r="D1108" s="252" t="s">
        <v>428</v>
      </c>
      <c r="E1108" s="257" t="s">
        <v>21</v>
      </c>
      <c r="F1108" s="258" t="s">
        <v>9901</v>
      </c>
      <c r="G1108" s="256"/>
      <c r="H1108" s="257" t="s">
        <v>21</v>
      </c>
      <c r="I1108" s="259"/>
      <c r="J1108" s="256"/>
      <c r="K1108" s="256"/>
      <c r="L1108" s="260"/>
      <c r="M1108" s="261"/>
      <c r="N1108" s="262"/>
      <c r="O1108" s="262"/>
      <c r="P1108" s="262"/>
      <c r="Q1108" s="262"/>
      <c r="R1108" s="262"/>
      <c r="S1108" s="262"/>
      <c r="T1108" s="263"/>
      <c r="AT1108" s="264" t="s">
        <v>428</v>
      </c>
      <c r="AU1108" s="264" t="s">
        <v>394</v>
      </c>
      <c r="AV1108" s="12" t="s">
        <v>83</v>
      </c>
      <c r="AW1108" s="12" t="s">
        <v>39</v>
      </c>
      <c r="AX1108" s="12" t="s">
        <v>76</v>
      </c>
      <c r="AY1108" s="264" t="s">
        <v>414</v>
      </c>
    </row>
    <row r="1109" s="13" customFormat="1">
      <c r="B1109" s="265"/>
      <c r="C1109" s="266"/>
      <c r="D1109" s="252" t="s">
        <v>428</v>
      </c>
      <c r="E1109" s="267" t="s">
        <v>21</v>
      </c>
      <c r="F1109" s="268" t="s">
        <v>852</v>
      </c>
      <c r="G1109" s="266"/>
      <c r="H1109" s="269">
        <v>36</v>
      </c>
      <c r="I1109" s="270"/>
      <c r="J1109" s="266"/>
      <c r="K1109" s="266"/>
      <c r="L1109" s="271"/>
      <c r="M1109" s="272"/>
      <c r="N1109" s="273"/>
      <c r="O1109" s="273"/>
      <c r="P1109" s="273"/>
      <c r="Q1109" s="273"/>
      <c r="R1109" s="273"/>
      <c r="S1109" s="273"/>
      <c r="T1109" s="274"/>
      <c r="AT1109" s="275" t="s">
        <v>428</v>
      </c>
      <c r="AU1109" s="275" t="s">
        <v>394</v>
      </c>
      <c r="AV1109" s="13" t="s">
        <v>86</v>
      </c>
      <c r="AW1109" s="13" t="s">
        <v>39</v>
      </c>
      <c r="AX1109" s="13" t="s">
        <v>76</v>
      </c>
      <c r="AY1109" s="275" t="s">
        <v>414</v>
      </c>
    </row>
    <row r="1110" s="15" customFormat="1">
      <c r="B1110" s="287"/>
      <c r="C1110" s="288"/>
      <c r="D1110" s="252" t="s">
        <v>428</v>
      </c>
      <c r="E1110" s="289" t="s">
        <v>21</v>
      </c>
      <c r="F1110" s="290" t="s">
        <v>235</v>
      </c>
      <c r="G1110" s="288"/>
      <c r="H1110" s="291">
        <v>36</v>
      </c>
      <c r="I1110" s="292"/>
      <c r="J1110" s="288"/>
      <c r="K1110" s="288"/>
      <c r="L1110" s="293"/>
      <c r="M1110" s="294"/>
      <c r="N1110" s="295"/>
      <c r="O1110" s="295"/>
      <c r="P1110" s="295"/>
      <c r="Q1110" s="295"/>
      <c r="R1110" s="295"/>
      <c r="S1110" s="295"/>
      <c r="T1110" s="296"/>
      <c r="AT1110" s="297" t="s">
        <v>428</v>
      </c>
      <c r="AU1110" s="297" t="s">
        <v>394</v>
      </c>
      <c r="AV1110" s="15" t="s">
        <v>422</v>
      </c>
      <c r="AW1110" s="15" t="s">
        <v>39</v>
      </c>
      <c r="AX1110" s="15" t="s">
        <v>83</v>
      </c>
      <c r="AY1110" s="297" t="s">
        <v>414</v>
      </c>
    </row>
    <row r="1111" s="11" customFormat="1" ht="29.88" customHeight="1">
      <c r="B1111" s="224"/>
      <c r="C1111" s="225"/>
      <c r="D1111" s="226" t="s">
        <v>75</v>
      </c>
      <c r="E1111" s="238" t="s">
        <v>10354</v>
      </c>
      <c r="F1111" s="238" t="s">
        <v>10355</v>
      </c>
      <c r="G1111" s="225"/>
      <c r="H1111" s="225"/>
      <c r="I1111" s="228"/>
      <c r="J1111" s="239">
        <f>BK1111</f>
        <v>0</v>
      </c>
      <c r="K1111" s="225"/>
      <c r="L1111" s="230"/>
      <c r="M1111" s="231"/>
      <c r="N1111" s="232"/>
      <c r="O1111" s="232"/>
      <c r="P1111" s="233">
        <f>P1112+P1169</f>
        <v>0</v>
      </c>
      <c r="Q1111" s="232"/>
      <c r="R1111" s="233">
        <f>R1112+R1169</f>
        <v>0</v>
      </c>
      <c r="S1111" s="232"/>
      <c r="T1111" s="234">
        <f>T1112+T1169</f>
        <v>0</v>
      </c>
      <c r="AR1111" s="235" t="s">
        <v>86</v>
      </c>
      <c r="AT1111" s="236" t="s">
        <v>75</v>
      </c>
      <c r="AU1111" s="236" t="s">
        <v>83</v>
      </c>
      <c r="AY1111" s="235" t="s">
        <v>414</v>
      </c>
      <c r="BK1111" s="237">
        <f>BK1112+BK1169</f>
        <v>0</v>
      </c>
    </row>
    <row r="1112" s="11" customFormat="1" ht="14.88" customHeight="1">
      <c r="B1112" s="224"/>
      <c r="C1112" s="225"/>
      <c r="D1112" s="226" t="s">
        <v>75</v>
      </c>
      <c r="E1112" s="238" t="s">
        <v>10356</v>
      </c>
      <c r="F1112" s="238" t="s">
        <v>10357</v>
      </c>
      <c r="G1112" s="225"/>
      <c r="H1112" s="225"/>
      <c r="I1112" s="228"/>
      <c r="J1112" s="239">
        <f>BK1112</f>
        <v>0</v>
      </c>
      <c r="K1112" s="225"/>
      <c r="L1112" s="230"/>
      <c r="M1112" s="231"/>
      <c r="N1112" s="232"/>
      <c r="O1112" s="232"/>
      <c r="P1112" s="233">
        <f>SUM(P1113:P1168)</f>
        <v>0</v>
      </c>
      <c r="Q1112" s="232"/>
      <c r="R1112" s="233">
        <f>SUM(R1113:R1168)</f>
        <v>0</v>
      </c>
      <c r="S1112" s="232"/>
      <c r="T1112" s="234">
        <f>SUM(T1113:T1168)</f>
        <v>0</v>
      </c>
      <c r="AR1112" s="235" t="s">
        <v>86</v>
      </c>
      <c r="AT1112" s="236" t="s">
        <v>75</v>
      </c>
      <c r="AU1112" s="236" t="s">
        <v>86</v>
      </c>
      <c r="AY1112" s="235" t="s">
        <v>414</v>
      </c>
      <c r="BK1112" s="237">
        <f>SUM(BK1113:BK1168)</f>
        <v>0</v>
      </c>
    </row>
    <row r="1113" s="1" customFormat="1" ht="16.5" customHeight="1">
      <c r="B1113" s="47"/>
      <c r="C1113" s="298" t="s">
        <v>2555</v>
      </c>
      <c r="D1113" s="298" t="s">
        <v>841</v>
      </c>
      <c r="E1113" s="299" t="s">
        <v>10358</v>
      </c>
      <c r="F1113" s="300" t="s">
        <v>10359</v>
      </c>
      <c r="G1113" s="301" t="s">
        <v>145</v>
      </c>
      <c r="H1113" s="302">
        <v>1460</v>
      </c>
      <c r="I1113" s="303"/>
      <c r="J1113" s="304">
        <f>ROUND(I1113*H1113,2)</f>
        <v>0</v>
      </c>
      <c r="K1113" s="300" t="s">
        <v>21</v>
      </c>
      <c r="L1113" s="305"/>
      <c r="M1113" s="306" t="s">
        <v>21</v>
      </c>
      <c r="N1113" s="307" t="s">
        <v>47</v>
      </c>
      <c r="O1113" s="48"/>
      <c r="P1113" s="249">
        <f>O1113*H1113</f>
        <v>0</v>
      </c>
      <c r="Q1113" s="249">
        <v>0</v>
      </c>
      <c r="R1113" s="249">
        <f>Q1113*H1113</f>
        <v>0</v>
      </c>
      <c r="S1113" s="249">
        <v>0</v>
      </c>
      <c r="T1113" s="250">
        <f>S1113*H1113</f>
        <v>0</v>
      </c>
      <c r="AR1113" s="25" t="s">
        <v>818</v>
      </c>
      <c r="AT1113" s="25" t="s">
        <v>841</v>
      </c>
      <c r="AU1113" s="25" t="s">
        <v>394</v>
      </c>
      <c r="AY1113" s="25" t="s">
        <v>414</v>
      </c>
      <c r="BE1113" s="251">
        <f>IF(N1113="základní",J1113,0)</f>
        <v>0</v>
      </c>
      <c r="BF1113" s="251">
        <f>IF(N1113="snížená",J1113,0)</f>
        <v>0</v>
      </c>
      <c r="BG1113" s="251">
        <f>IF(N1113="zákl. přenesená",J1113,0)</f>
        <v>0</v>
      </c>
      <c r="BH1113" s="251">
        <f>IF(N1113="sníž. přenesená",J1113,0)</f>
        <v>0</v>
      </c>
      <c r="BI1113" s="251">
        <f>IF(N1113="nulová",J1113,0)</f>
        <v>0</v>
      </c>
      <c r="BJ1113" s="25" t="s">
        <v>83</v>
      </c>
      <c r="BK1113" s="251">
        <f>ROUND(I1113*H1113,2)</f>
        <v>0</v>
      </c>
      <c r="BL1113" s="25" t="s">
        <v>690</v>
      </c>
      <c r="BM1113" s="25" t="s">
        <v>10360</v>
      </c>
    </row>
    <row r="1114" s="12" customFormat="1">
      <c r="B1114" s="255"/>
      <c r="C1114" s="256"/>
      <c r="D1114" s="252" t="s">
        <v>428</v>
      </c>
      <c r="E1114" s="257" t="s">
        <v>21</v>
      </c>
      <c r="F1114" s="258" t="s">
        <v>9901</v>
      </c>
      <c r="G1114" s="256"/>
      <c r="H1114" s="257" t="s">
        <v>21</v>
      </c>
      <c r="I1114" s="259"/>
      <c r="J1114" s="256"/>
      <c r="K1114" s="256"/>
      <c r="L1114" s="260"/>
      <c r="M1114" s="261"/>
      <c r="N1114" s="262"/>
      <c r="O1114" s="262"/>
      <c r="P1114" s="262"/>
      <c r="Q1114" s="262"/>
      <c r="R1114" s="262"/>
      <c r="S1114" s="262"/>
      <c r="T1114" s="263"/>
      <c r="AT1114" s="264" t="s">
        <v>428</v>
      </c>
      <c r="AU1114" s="264" t="s">
        <v>394</v>
      </c>
      <c r="AV1114" s="12" t="s">
        <v>83</v>
      </c>
      <c r="AW1114" s="12" t="s">
        <v>39</v>
      </c>
      <c r="AX1114" s="12" t="s">
        <v>76</v>
      </c>
      <c r="AY1114" s="264" t="s">
        <v>414</v>
      </c>
    </row>
    <row r="1115" s="13" customFormat="1">
      <c r="B1115" s="265"/>
      <c r="C1115" s="266"/>
      <c r="D1115" s="252" t="s">
        <v>428</v>
      </c>
      <c r="E1115" s="267" t="s">
        <v>21</v>
      </c>
      <c r="F1115" s="268" t="s">
        <v>10361</v>
      </c>
      <c r="G1115" s="266"/>
      <c r="H1115" s="269">
        <v>1460</v>
      </c>
      <c r="I1115" s="270"/>
      <c r="J1115" s="266"/>
      <c r="K1115" s="266"/>
      <c r="L1115" s="271"/>
      <c r="M1115" s="272"/>
      <c r="N1115" s="273"/>
      <c r="O1115" s="273"/>
      <c r="P1115" s="273"/>
      <c r="Q1115" s="273"/>
      <c r="R1115" s="273"/>
      <c r="S1115" s="273"/>
      <c r="T1115" s="274"/>
      <c r="AT1115" s="275" t="s">
        <v>428</v>
      </c>
      <c r="AU1115" s="275" t="s">
        <v>394</v>
      </c>
      <c r="AV1115" s="13" t="s">
        <v>86</v>
      </c>
      <c r="AW1115" s="13" t="s">
        <v>39</v>
      </c>
      <c r="AX1115" s="13" t="s">
        <v>76</v>
      </c>
      <c r="AY1115" s="275" t="s">
        <v>414</v>
      </c>
    </row>
    <row r="1116" s="15" customFormat="1">
      <c r="B1116" s="287"/>
      <c r="C1116" s="288"/>
      <c r="D1116" s="252" t="s">
        <v>428</v>
      </c>
      <c r="E1116" s="289" t="s">
        <v>21</v>
      </c>
      <c r="F1116" s="290" t="s">
        <v>235</v>
      </c>
      <c r="G1116" s="288"/>
      <c r="H1116" s="291">
        <v>1460</v>
      </c>
      <c r="I1116" s="292"/>
      <c r="J1116" s="288"/>
      <c r="K1116" s="288"/>
      <c r="L1116" s="293"/>
      <c r="M1116" s="294"/>
      <c r="N1116" s="295"/>
      <c r="O1116" s="295"/>
      <c r="P1116" s="295"/>
      <c r="Q1116" s="295"/>
      <c r="R1116" s="295"/>
      <c r="S1116" s="295"/>
      <c r="T1116" s="296"/>
      <c r="AT1116" s="297" t="s">
        <v>428</v>
      </c>
      <c r="AU1116" s="297" t="s">
        <v>394</v>
      </c>
      <c r="AV1116" s="15" t="s">
        <v>422</v>
      </c>
      <c r="AW1116" s="15" t="s">
        <v>39</v>
      </c>
      <c r="AX1116" s="15" t="s">
        <v>83</v>
      </c>
      <c r="AY1116" s="297" t="s">
        <v>414</v>
      </c>
    </row>
    <row r="1117" s="1" customFormat="1" ht="16.5" customHeight="1">
      <c r="B1117" s="47"/>
      <c r="C1117" s="298" t="s">
        <v>2561</v>
      </c>
      <c r="D1117" s="298" t="s">
        <v>841</v>
      </c>
      <c r="E1117" s="299" t="s">
        <v>10362</v>
      </c>
      <c r="F1117" s="300" t="s">
        <v>10363</v>
      </c>
      <c r="G1117" s="301" t="s">
        <v>145</v>
      </c>
      <c r="H1117" s="302">
        <v>200</v>
      </c>
      <c r="I1117" s="303"/>
      <c r="J1117" s="304">
        <f>ROUND(I1117*H1117,2)</f>
        <v>0</v>
      </c>
      <c r="K1117" s="300" t="s">
        <v>21</v>
      </c>
      <c r="L1117" s="305"/>
      <c r="M1117" s="306" t="s">
        <v>21</v>
      </c>
      <c r="N1117" s="307" t="s">
        <v>47</v>
      </c>
      <c r="O1117" s="48"/>
      <c r="P1117" s="249">
        <f>O1117*H1117</f>
        <v>0</v>
      </c>
      <c r="Q1117" s="249">
        <v>0</v>
      </c>
      <c r="R1117" s="249">
        <f>Q1117*H1117</f>
        <v>0</v>
      </c>
      <c r="S1117" s="249">
        <v>0</v>
      </c>
      <c r="T1117" s="250">
        <f>S1117*H1117</f>
        <v>0</v>
      </c>
      <c r="AR1117" s="25" t="s">
        <v>818</v>
      </c>
      <c r="AT1117" s="25" t="s">
        <v>841</v>
      </c>
      <c r="AU1117" s="25" t="s">
        <v>394</v>
      </c>
      <c r="AY1117" s="25" t="s">
        <v>414</v>
      </c>
      <c r="BE1117" s="251">
        <f>IF(N1117="základní",J1117,0)</f>
        <v>0</v>
      </c>
      <c r="BF1117" s="251">
        <f>IF(N1117="snížená",J1117,0)</f>
        <v>0</v>
      </c>
      <c r="BG1117" s="251">
        <f>IF(N1117="zákl. přenesená",J1117,0)</f>
        <v>0</v>
      </c>
      <c r="BH1117" s="251">
        <f>IF(N1117="sníž. přenesená",J1117,0)</f>
        <v>0</v>
      </c>
      <c r="BI1117" s="251">
        <f>IF(N1117="nulová",J1117,0)</f>
        <v>0</v>
      </c>
      <c r="BJ1117" s="25" t="s">
        <v>83</v>
      </c>
      <c r="BK1117" s="251">
        <f>ROUND(I1117*H1117,2)</f>
        <v>0</v>
      </c>
      <c r="BL1117" s="25" t="s">
        <v>690</v>
      </c>
      <c r="BM1117" s="25" t="s">
        <v>10364</v>
      </c>
    </row>
    <row r="1118" s="12" customFormat="1">
      <c r="B1118" s="255"/>
      <c r="C1118" s="256"/>
      <c r="D1118" s="252" t="s">
        <v>428</v>
      </c>
      <c r="E1118" s="257" t="s">
        <v>21</v>
      </c>
      <c r="F1118" s="258" t="s">
        <v>9901</v>
      </c>
      <c r="G1118" s="256"/>
      <c r="H1118" s="257" t="s">
        <v>21</v>
      </c>
      <c r="I1118" s="259"/>
      <c r="J1118" s="256"/>
      <c r="K1118" s="256"/>
      <c r="L1118" s="260"/>
      <c r="M1118" s="261"/>
      <c r="N1118" s="262"/>
      <c r="O1118" s="262"/>
      <c r="P1118" s="262"/>
      <c r="Q1118" s="262"/>
      <c r="R1118" s="262"/>
      <c r="S1118" s="262"/>
      <c r="T1118" s="263"/>
      <c r="AT1118" s="264" t="s">
        <v>428</v>
      </c>
      <c r="AU1118" s="264" t="s">
        <v>394</v>
      </c>
      <c r="AV1118" s="12" t="s">
        <v>83</v>
      </c>
      <c r="AW1118" s="12" t="s">
        <v>39</v>
      </c>
      <c r="AX1118" s="12" t="s">
        <v>76</v>
      </c>
      <c r="AY1118" s="264" t="s">
        <v>414</v>
      </c>
    </row>
    <row r="1119" s="13" customFormat="1">
      <c r="B1119" s="265"/>
      <c r="C1119" s="266"/>
      <c r="D1119" s="252" t="s">
        <v>428</v>
      </c>
      <c r="E1119" s="267" t="s">
        <v>21</v>
      </c>
      <c r="F1119" s="268" t="s">
        <v>10365</v>
      </c>
      <c r="G1119" s="266"/>
      <c r="H1119" s="269">
        <v>200</v>
      </c>
      <c r="I1119" s="270"/>
      <c r="J1119" s="266"/>
      <c r="K1119" s="266"/>
      <c r="L1119" s="271"/>
      <c r="M1119" s="272"/>
      <c r="N1119" s="273"/>
      <c r="O1119" s="273"/>
      <c r="P1119" s="273"/>
      <c r="Q1119" s="273"/>
      <c r="R1119" s="273"/>
      <c r="S1119" s="273"/>
      <c r="T1119" s="274"/>
      <c r="AT1119" s="275" t="s">
        <v>428</v>
      </c>
      <c r="AU1119" s="275" t="s">
        <v>394</v>
      </c>
      <c r="AV1119" s="13" t="s">
        <v>86</v>
      </c>
      <c r="AW1119" s="13" t="s">
        <v>39</v>
      </c>
      <c r="AX1119" s="13" t="s">
        <v>83</v>
      </c>
      <c r="AY1119" s="275" t="s">
        <v>414</v>
      </c>
    </row>
    <row r="1120" s="1" customFormat="1" ht="16.5" customHeight="1">
      <c r="B1120" s="47"/>
      <c r="C1120" s="298" t="s">
        <v>2566</v>
      </c>
      <c r="D1120" s="298" t="s">
        <v>841</v>
      </c>
      <c r="E1120" s="299" t="s">
        <v>10366</v>
      </c>
      <c r="F1120" s="300" t="s">
        <v>10367</v>
      </c>
      <c r="G1120" s="301" t="s">
        <v>4084</v>
      </c>
      <c r="H1120" s="302">
        <v>54</v>
      </c>
      <c r="I1120" s="303"/>
      <c r="J1120" s="304">
        <f>ROUND(I1120*H1120,2)</f>
        <v>0</v>
      </c>
      <c r="K1120" s="300" t="s">
        <v>21</v>
      </c>
      <c r="L1120" s="305"/>
      <c r="M1120" s="306" t="s">
        <v>21</v>
      </c>
      <c r="N1120" s="307" t="s">
        <v>47</v>
      </c>
      <c r="O1120" s="48"/>
      <c r="P1120" s="249">
        <f>O1120*H1120</f>
        <v>0</v>
      </c>
      <c r="Q1120" s="249">
        <v>0</v>
      </c>
      <c r="R1120" s="249">
        <f>Q1120*H1120</f>
        <v>0</v>
      </c>
      <c r="S1120" s="249">
        <v>0</v>
      </c>
      <c r="T1120" s="250">
        <f>S1120*H1120</f>
        <v>0</v>
      </c>
      <c r="AR1120" s="25" t="s">
        <v>818</v>
      </c>
      <c r="AT1120" s="25" t="s">
        <v>841</v>
      </c>
      <c r="AU1120" s="25" t="s">
        <v>394</v>
      </c>
      <c r="AY1120" s="25" t="s">
        <v>414</v>
      </c>
      <c r="BE1120" s="251">
        <f>IF(N1120="základní",J1120,0)</f>
        <v>0</v>
      </c>
      <c r="BF1120" s="251">
        <f>IF(N1120="snížená",J1120,0)</f>
        <v>0</v>
      </c>
      <c r="BG1120" s="251">
        <f>IF(N1120="zákl. přenesená",J1120,0)</f>
        <v>0</v>
      </c>
      <c r="BH1120" s="251">
        <f>IF(N1120="sníž. přenesená",J1120,0)</f>
        <v>0</v>
      </c>
      <c r="BI1120" s="251">
        <f>IF(N1120="nulová",J1120,0)</f>
        <v>0</v>
      </c>
      <c r="BJ1120" s="25" t="s">
        <v>83</v>
      </c>
      <c r="BK1120" s="251">
        <f>ROUND(I1120*H1120,2)</f>
        <v>0</v>
      </c>
      <c r="BL1120" s="25" t="s">
        <v>690</v>
      </c>
      <c r="BM1120" s="25" t="s">
        <v>10368</v>
      </c>
    </row>
    <row r="1121" s="12" customFormat="1">
      <c r="B1121" s="255"/>
      <c r="C1121" s="256"/>
      <c r="D1121" s="252" t="s">
        <v>428</v>
      </c>
      <c r="E1121" s="257" t="s">
        <v>21</v>
      </c>
      <c r="F1121" s="258" t="s">
        <v>9901</v>
      </c>
      <c r="G1121" s="256"/>
      <c r="H1121" s="257" t="s">
        <v>21</v>
      </c>
      <c r="I1121" s="259"/>
      <c r="J1121" s="256"/>
      <c r="K1121" s="256"/>
      <c r="L1121" s="260"/>
      <c r="M1121" s="261"/>
      <c r="N1121" s="262"/>
      <c r="O1121" s="262"/>
      <c r="P1121" s="262"/>
      <c r="Q1121" s="262"/>
      <c r="R1121" s="262"/>
      <c r="S1121" s="262"/>
      <c r="T1121" s="263"/>
      <c r="AT1121" s="264" t="s">
        <v>428</v>
      </c>
      <c r="AU1121" s="264" t="s">
        <v>394</v>
      </c>
      <c r="AV1121" s="12" t="s">
        <v>83</v>
      </c>
      <c r="AW1121" s="12" t="s">
        <v>39</v>
      </c>
      <c r="AX1121" s="12" t="s">
        <v>76</v>
      </c>
      <c r="AY1121" s="264" t="s">
        <v>414</v>
      </c>
    </row>
    <row r="1122" s="13" customFormat="1">
      <c r="B1122" s="265"/>
      <c r="C1122" s="266"/>
      <c r="D1122" s="252" t="s">
        <v>428</v>
      </c>
      <c r="E1122" s="267" t="s">
        <v>21</v>
      </c>
      <c r="F1122" s="268" t="s">
        <v>1028</v>
      </c>
      <c r="G1122" s="266"/>
      <c r="H1122" s="269">
        <v>54</v>
      </c>
      <c r="I1122" s="270"/>
      <c r="J1122" s="266"/>
      <c r="K1122" s="266"/>
      <c r="L1122" s="271"/>
      <c r="M1122" s="272"/>
      <c r="N1122" s="273"/>
      <c r="O1122" s="273"/>
      <c r="P1122" s="273"/>
      <c r="Q1122" s="273"/>
      <c r="R1122" s="273"/>
      <c r="S1122" s="273"/>
      <c r="T1122" s="274"/>
      <c r="AT1122" s="275" t="s">
        <v>428</v>
      </c>
      <c r="AU1122" s="275" t="s">
        <v>394</v>
      </c>
      <c r="AV1122" s="13" t="s">
        <v>86</v>
      </c>
      <c r="AW1122" s="13" t="s">
        <v>39</v>
      </c>
      <c r="AX1122" s="13" t="s">
        <v>76</v>
      </c>
      <c r="AY1122" s="275" t="s">
        <v>414</v>
      </c>
    </row>
    <row r="1123" s="15" customFormat="1">
      <c r="B1123" s="287"/>
      <c r="C1123" s="288"/>
      <c r="D1123" s="252" t="s">
        <v>428</v>
      </c>
      <c r="E1123" s="289" t="s">
        <v>21</v>
      </c>
      <c r="F1123" s="290" t="s">
        <v>235</v>
      </c>
      <c r="G1123" s="288"/>
      <c r="H1123" s="291">
        <v>54</v>
      </c>
      <c r="I1123" s="292"/>
      <c r="J1123" s="288"/>
      <c r="K1123" s="288"/>
      <c r="L1123" s="293"/>
      <c r="M1123" s="294"/>
      <c r="N1123" s="295"/>
      <c r="O1123" s="295"/>
      <c r="P1123" s="295"/>
      <c r="Q1123" s="295"/>
      <c r="R1123" s="295"/>
      <c r="S1123" s="295"/>
      <c r="T1123" s="296"/>
      <c r="AT1123" s="297" t="s">
        <v>428</v>
      </c>
      <c r="AU1123" s="297" t="s">
        <v>394</v>
      </c>
      <c r="AV1123" s="15" t="s">
        <v>422</v>
      </c>
      <c r="AW1123" s="15" t="s">
        <v>39</v>
      </c>
      <c r="AX1123" s="15" t="s">
        <v>83</v>
      </c>
      <c r="AY1123" s="297" t="s">
        <v>414</v>
      </c>
    </row>
    <row r="1124" s="1" customFormat="1" ht="16.5" customHeight="1">
      <c r="B1124" s="47"/>
      <c r="C1124" s="298" t="s">
        <v>2571</v>
      </c>
      <c r="D1124" s="298" t="s">
        <v>841</v>
      </c>
      <c r="E1124" s="299" t="s">
        <v>10369</v>
      </c>
      <c r="F1124" s="300" t="s">
        <v>10370</v>
      </c>
      <c r="G1124" s="301" t="s">
        <v>4084</v>
      </c>
      <c r="H1124" s="302">
        <v>20</v>
      </c>
      <c r="I1124" s="303"/>
      <c r="J1124" s="304">
        <f>ROUND(I1124*H1124,2)</f>
        <v>0</v>
      </c>
      <c r="K1124" s="300" t="s">
        <v>21</v>
      </c>
      <c r="L1124" s="305"/>
      <c r="M1124" s="306" t="s">
        <v>21</v>
      </c>
      <c r="N1124" s="307" t="s">
        <v>47</v>
      </c>
      <c r="O1124" s="48"/>
      <c r="P1124" s="249">
        <f>O1124*H1124</f>
        <v>0</v>
      </c>
      <c r="Q1124" s="249">
        <v>0</v>
      </c>
      <c r="R1124" s="249">
        <f>Q1124*H1124</f>
        <v>0</v>
      </c>
      <c r="S1124" s="249">
        <v>0</v>
      </c>
      <c r="T1124" s="250">
        <f>S1124*H1124</f>
        <v>0</v>
      </c>
      <c r="AR1124" s="25" t="s">
        <v>818</v>
      </c>
      <c r="AT1124" s="25" t="s">
        <v>841</v>
      </c>
      <c r="AU1124" s="25" t="s">
        <v>394</v>
      </c>
      <c r="AY1124" s="25" t="s">
        <v>414</v>
      </c>
      <c r="BE1124" s="251">
        <f>IF(N1124="základní",J1124,0)</f>
        <v>0</v>
      </c>
      <c r="BF1124" s="251">
        <f>IF(N1124="snížená",J1124,0)</f>
        <v>0</v>
      </c>
      <c r="BG1124" s="251">
        <f>IF(N1124="zákl. přenesená",J1124,0)</f>
        <v>0</v>
      </c>
      <c r="BH1124" s="251">
        <f>IF(N1124="sníž. přenesená",J1124,0)</f>
        <v>0</v>
      </c>
      <c r="BI1124" s="251">
        <f>IF(N1124="nulová",J1124,0)</f>
        <v>0</v>
      </c>
      <c r="BJ1124" s="25" t="s">
        <v>83</v>
      </c>
      <c r="BK1124" s="251">
        <f>ROUND(I1124*H1124,2)</f>
        <v>0</v>
      </c>
      <c r="BL1124" s="25" t="s">
        <v>690</v>
      </c>
      <c r="BM1124" s="25" t="s">
        <v>10371</v>
      </c>
    </row>
    <row r="1125" s="12" customFormat="1">
      <c r="B1125" s="255"/>
      <c r="C1125" s="256"/>
      <c r="D1125" s="252" t="s">
        <v>428</v>
      </c>
      <c r="E1125" s="257" t="s">
        <v>21</v>
      </c>
      <c r="F1125" s="258" t="s">
        <v>9901</v>
      </c>
      <c r="G1125" s="256"/>
      <c r="H1125" s="257" t="s">
        <v>21</v>
      </c>
      <c r="I1125" s="259"/>
      <c r="J1125" s="256"/>
      <c r="K1125" s="256"/>
      <c r="L1125" s="260"/>
      <c r="M1125" s="261"/>
      <c r="N1125" s="262"/>
      <c r="O1125" s="262"/>
      <c r="P1125" s="262"/>
      <c r="Q1125" s="262"/>
      <c r="R1125" s="262"/>
      <c r="S1125" s="262"/>
      <c r="T1125" s="263"/>
      <c r="AT1125" s="264" t="s">
        <v>428</v>
      </c>
      <c r="AU1125" s="264" t="s">
        <v>394</v>
      </c>
      <c r="AV1125" s="12" t="s">
        <v>83</v>
      </c>
      <c r="AW1125" s="12" t="s">
        <v>39</v>
      </c>
      <c r="AX1125" s="12" t="s">
        <v>76</v>
      </c>
      <c r="AY1125" s="264" t="s">
        <v>414</v>
      </c>
    </row>
    <row r="1126" s="13" customFormat="1">
      <c r="B1126" s="265"/>
      <c r="C1126" s="266"/>
      <c r="D1126" s="252" t="s">
        <v>428</v>
      </c>
      <c r="E1126" s="267" t="s">
        <v>21</v>
      </c>
      <c r="F1126" s="268" t="s">
        <v>715</v>
      </c>
      <c r="G1126" s="266"/>
      <c r="H1126" s="269">
        <v>20</v>
      </c>
      <c r="I1126" s="270"/>
      <c r="J1126" s="266"/>
      <c r="K1126" s="266"/>
      <c r="L1126" s="271"/>
      <c r="M1126" s="272"/>
      <c r="N1126" s="273"/>
      <c r="O1126" s="273"/>
      <c r="P1126" s="273"/>
      <c r="Q1126" s="273"/>
      <c r="R1126" s="273"/>
      <c r="S1126" s="273"/>
      <c r="T1126" s="274"/>
      <c r="AT1126" s="275" t="s">
        <v>428</v>
      </c>
      <c r="AU1126" s="275" t="s">
        <v>394</v>
      </c>
      <c r="AV1126" s="13" t="s">
        <v>86</v>
      </c>
      <c r="AW1126" s="13" t="s">
        <v>39</v>
      </c>
      <c r="AX1126" s="13" t="s">
        <v>83</v>
      </c>
      <c r="AY1126" s="275" t="s">
        <v>414</v>
      </c>
    </row>
    <row r="1127" s="1" customFormat="1" ht="16.5" customHeight="1">
      <c r="B1127" s="47"/>
      <c r="C1127" s="298" t="s">
        <v>2576</v>
      </c>
      <c r="D1127" s="298" t="s">
        <v>841</v>
      </c>
      <c r="E1127" s="299" t="s">
        <v>10372</v>
      </c>
      <c r="F1127" s="300" t="s">
        <v>9945</v>
      </c>
      <c r="G1127" s="301" t="s">
        <v>4084</v>
      </c>
      <c r="H1127" s="302">
        <v>19</v>
      </c>
      <c r="I1127" s="303"/>
      <c r="J1127" s="304">
        <f>ROUND(I1127*H1127,2)</f>
        <v>0</v>
      </c>
      <c r="K1127" s="300" t="s">
        <v>21</v>
      </c>
      <c r="L1127" s="305"/>
      <c r="M1127" s="306" t="s">
        <v>21</v>
      </c>
      <c r="N1127" s="307" t="s">
        <v>47</v>
      </c>
      <c r="O1127" s="48"/>
      <c r="P1127" s="249">
        <f>O1127*H1127</f>
        <v>0</v>
      </c>
      <c r="Q1127" s="249">
        <v>0</v>
      </c>
      <c r="R1127" s="249">
        <f>Q1127*H1127</f>
        <v>0</v>
      </c>
      <c r="S1127" s="249">
        <v>0</v>
      </c>
      <c r="T1127" s="250">
        <f>S1127*H1127</f>
        <v>0</v>
      </c>
      <c r="AR1127" s="25" t="s">
        <v>818</v>
      </c>
      <c r="AT1127" s="25" t="s">
        <v>841</v>
      </c>
      <c r="AU1127" s="25" t="s">
        <v>394</v>
      </c>
      <c r="AY1127" s="25" t="s">
        <v>414</v>
      </c>
      <c r="BE1127" s="251">
        <f>IF(N1127="základní",J1127,0)</f>
        <v>0</v>
      </c>
      <c r="BF1127" s="251">
        <f>IF(N1127="snížená",J1127,0)</f>
        <v>0</v>
      </c>
      <c r="BG1127" s="251">
        <f>IF(N1127="zákl. přenesená",J1127,0)</f>
        <v>0</v>
      </c>
      <c r="BH1127" s="251">
        <f>IF(N1127="sníž. přenesená",J1127,0)</f>
        <v>0</v>
      </c>
      <c r="BI1127" s="251">
        <f>IF(N1127="nulová",J1127,0)</f>
        <v>0</v>
      </c>
      <c r="BJ1127" s="25" t="s">
        <v>83</v>
      </c>
      <c r="BK1127" s="251">
        <f>ROUND(I1127*H1127,2)</f>
        <v>0</v>
      </c>
      <c r="BL1127" s="25" t="s">
        <v>690</v>
      </c>
      <c r="BM1127" s="25" t="s">
        <v>10373</v>
      </c>
    </row>
    <row r="1128" s="12" customFormat="1">
      <c r="B1128" s="255"/>
      <c r="C1128" s="256"/>
      <c r="D1128" s="252" t="s">
        <v>428</v>
      </c>
      <c r="E1128" s="257" t="s">
        <v>21</v>
      </c>
      <c r="F1128" s="258" t="s">
        <v>9901</v>
      </c>
      <c r="G1128" s="256"/>
      <c r="H1128" s="257" t="s">
        <v>21</v>
      </c>
      <c r="I1128" s="259"/>
      <c r="J1128" s="256"/>
      <c r="K1128" s="256"/>
      <c r="L1128" s="260"/>
      <c r="M1128" s="261"/>
      <c r="N1128" s="262"/>
      <c r="O1128" s="262"/>
      <c r="P1128" s="262"/>
      <c r="Q1128" s="262"/>
      <c r="R1128" s="262"/>
      <c r="S1128" s="262"/>
      <c r="T1128" s="263"/>
      <c r="AT1128" s="264" t="s">
        <v>428</v>
      </c>
      <c r="AU1128" s="264" t="s">
        <v>394</v>
      </c>
      <c r="AV1128" s="12" t="s">
        <v>83</v>
      </c>
      <c r="AW1128" s="12" t="s">
        <v>39</v>
      </c>
      <c r="AX1128" s="12" t="s">
        <v>76</v>
      </c>
      <c r="AY1128" s="264" t="s">
        <v>414</v>
      </c>
    </row>
    <row r="1129" s="13" customFormat="1">
      <c r="B1129" s="265"/>
      <c r="C1129" s="266"/>
      <c r="D1129" s="252" t="s">
        <v>428</v>
      </c>
      <c r="E1129" s="267" t="s">
        <v>21</v>
      </c>
      <c r="F1129" s="268" t="s">
        <v>708</v>
      </c>
      <c r="G1129" s="266"/>
      <c r="H1129" s="269">
        <v>19</v>
      </c>
      <c r="I1129" s="270"/>
      <c r="J1129" s="266"/>
      <c r="K1129" s="266"/>
      <c r="L1129" s="271"/>
      <c r="M1129" s="272"/>
      <c r="N1129" s="273"/>
      <c r="O1129" s="273"/>
      <c r="P1129" s="273"/>
      <c r="Q1129" s="273"/>
      <c r="R1129" s="273"/>
      <c r="S1129" s="273"/>
      <c r="T1129" s="274"/>
      <c r="AT1129" s="275" t="s">
        <v>428</v>
      </c>
      <c r="AU1129" s="275" t="s">
        <v>394</v>
      </c>
      <c r="AV1129" s="13" t="s">
        <v>86</v>
      </c>
      <c r="AW1129" s="13" t="s">
        <v>39</v>
      </c>
      <c r="AX1129" s="13" t="s">
        <v>76</v>
      </c>
      <c r="AY1129" s="275" t="s">
        <v>414</v>
      </c>
    </row>
    <row r="1130" s="15" customFormat="1">
      <c r="B1130" s="287"/>
      <c r="C1130" s="288"/>
      <c r="D1130" s="252" t="s">
        <v>428</v>
      </c>
      <c r="E1130" s="289" t="s">
        <v>21</v>
      </c>
      <c r="F1130" s="290" t="s">
        <v>235</v>
      </c>
      <c r="G1130" s="288"/>
      <c r="H1130" s="291">
        <v>19</v>
      </c>
      <c r="I1130" s="292"/>
      <c r="J1130" s="288"/>
      <c r="K1130" s="288"/>
      <c r="L1130" s="293"/>
      <c r="M1130" s="294"/>
      <c r="N1130" s="295"/>
      <c r="O1130" s="295"/>
      <c r="P1130" s="295"/>
      <c r="Q1130" s="295"/>
      <c r="R1130" s="295"/>
      <c r="S1130" s="295"/>
      <c r="T1130" s="296"/>
      <c r="AT1130" s="297" t="s">
        <v>428</v>
      </c>
      <c r="AU1130" s="297" t="s">
        <v>394</v>
      </c>
      <c r="AV1130" s="15" t="s">
        <v>422</v>
      </c>
      <c r="AW1130" s="15" t="s">
        <v>39</v>
      </c>
      <c r="AX1130" s="15" t="s">
        <v>83</v>
      </c>
      <c r="AY1130" s="297" t="s">
        <v>414</v>
      </c>
    </row>
    <row r="1131" s="1" customFormat="1" ht="16.5" customHeight="1">
      <c r="B1131" s="47"/>
      <c r="C1131" s="298" t="s">
        <v>2581</v>
      </c>
      <c r="D1131" s="298" t="s">
        <v>841</v>
      </c>
      <c r="E1131" s="299" t="s">
        <v>10374</v>
      </c>
      <c r="F1131" s="300" t="s">
        <v>9845</v>
      </c>
      <c r="G1131" s="301" t="s">
        <v>4084</v>
      </c>
      <c r="H1131" s="302">
        <v>4</v>
      </c>
      <c r="I1131" s="303"/>
      <c r="J1131" s="304">
        <f>ROUND(I1131*H1131,2)</f>
        <v>0</v>
      </c>
      <c r="K1131" s="300" t="s">
        <v>21</v>
      </c>
      <c r="L1131" s="305"/>
      <c r="M1131" s="306" t="s">
        <v>21</v>
      </c>
      <c r="N1131" s="307" t="s">
        <v>47</v>
      </c>
      <c r="O1131" s="48"/>
      <c r="P1131" s="249">
        <f>O1131*H1131</f>
        <v>0</v>
      </c>
      <c r="Q1131" s="249">
        <v>0</v>
      </c>
      <c r="R1131" s="249">
        <f>Q1131*H1131</f>
        <v>0</v>
      </c>
      <c r="S1131" s="249">
        <v>0</v>
      </c>
      <c r="T1131" s="250">
        <f>S1131*H1131</f>
        <v>0</v>
      </c>
      <c r="AR1131" s="25" t="s">
        <v>818</v>
      </c>
      <c r="AT1131" s="25" t="s">
        <v>841</v>
      </c>
      <c r="AU1131" s="25" t="s">
        <v>394</v>
      </c>
      <c r="AY1131" s="25" t="s">
        <v>414</v>
      </c>
      <c r="BE1131" s="251">
        <f>IF(N1131="základní",J1131,0)</f>
        <v>0</v>
      </c>
      <c r="BF1131" s="251">
        <f>IF(N1131="snížená",J1131,0)</f>
        <v>0</v>
      </c>
      <c r="BG1131" s="251">
        <f>IF(N1131="zákl. přenesená",J1131,0)</f>
        <v>0</v>
      </c>
      <c r="BH1131" s="251">
        <f>IF(N1131="sníž. přenesená",J1131,0)</f>
        <v>0</v>
      </c>
      <c r="BI1131" s="251">
        <f>IF(N1131="nulová",J1131,0)</f>
        <v>0</v>
      </c>
      <c r="BJ1131" s="25" t="s">
        <v>83</v>
      </c>
      <c r="BK1131" s="251">
        <f>ROUND(I1131*H1131,2)</f>
        <v>0</v>
      </c>
      <c r="BL1131" s="25" t="s">
        <v>690</v>
      </c>
      <c r="BM1131" s="25" t="s">
        <v>10375</v>
      </c>
    </row>
    <row r="1132" s="12" customFormat="1">
      <c r="B1132" s="255"/>
      <c r="C1132" s="256"/>
      <c r="D1132" s="252" t="s">
        <v>428</v>
      </c>
      <c r="E1132" s="257" t="s">
        <v>21</v>
      </c>
      <c r="F1132" s="258" t="s">
        <v>9901</v>
      </c>
      <c r="G1132" s="256"/>
      <c r="H1132" s="257" t="s">
        <v>21</v>
      </c>
      <c r="I1132" s="259"/>
      <c r="J1132" s="256"/>
      <c r="K1132" s="256"/>
      <c r="L1132" s="260"/>
      <c r="M1132" s="261"/>
      <c r="N1132" s="262"/>
      <c r="O1132" s="262"/>
      <c r="P1132" s="262"/>
      <c r="Q1132" s="262"/>
      <c r="R1132" s="262"/>
      <c r="S1132" s="262"/>
      <c r="T1132" s="263"/>
      <c r="AT1132" s="264" t="s">
        <v>428</v>
      </c>
      <c r="AU1132" s="264" t="s">
        <v>394</v>
      </c>
      <c r="AV1132" s="12" t="s">
        <v>83</v>
      </c>
      <c r="AW1132" s="12" t="s">
        <v>39</v>
      </c>
      <c r="AX1132" s="12" t="s">
        <v>76</v>
      </c>
      <c r="AY1132" s="264" t="s">
        <v>414</v>
      </c>
    </row>
    <row r="1133" s="13" customFormat="1">
      <c r="B1133" s="265"/>
      <c r="C1133" s="266"/>
      <c r="D1133" s="252" t="s">
        <v>428</v>
      </c>
      <c r="E1133" s="267" t="s">
        <v>21</v>
      </c>
      <c r="F1133" s="268" t="s">
        <v>422</v>
      </c>
      <c r="G1133" s="266"/>
      <c r="H1133" s="269">
        <v>4</v>
      </c>
      <c r="I1133" s="270"/>
      <c r="J1133" s="266"/>
      <c r="K1133" s="266"/>
      <c r="L1133" s="271"/>
      <c r="M1133" s="272"/>
      <c r="N1133" s="273"/>
      <c r="O1133" s="273"/>
      <c r="P1133" s="273"/>
      <c r="Q1133" s="273"/>
      <c r="R1133" s="273"/>
      <c r="S1133" s="273"/>
      <c r="T1133" s="274"/>
      <c r="AT1133" s="275" t="s">
        <v>428</v>
      </c>
      <c r="AU1133" s="275" t="s">
        <v>394</v>
      </c>
      <c r="AV1133" s="13" t="s">
        <v>86</v>
      </c>
      <c r="AW1133" s="13" t="s">
        <v>39</v>
      </c>
      <c r="AX1133" s="13" t="s">
        <v>83</v>
      </c>
      <c r="AY1133" s="275" t="s">
        <v>414</v>
      </c>
    </row>
    <row r="1134" s="1" customFormat="1" ht="16.5" customHeight="1">
      <c r="B1134" s="47"/>
      <c r="C1134" s="298" t="s">
        <v>2586</v>
      </c>
      <c r="D1134" s="298" t="s">
        <v>841</v>
      </c>
      <c r="E1134" s="299" t="s">
        <v>10376</v>
      </c>
      <c r="F1134" s="300" t="s">
        <v>10377</v>
      </c>
      <c r="G1134" s="301" t="s">
        <v>4084</v>
      </c>
      <c r="H1134" s="302">
        <v>2</v>
      </c>
      <c r="I1134" s="303"/>
      <c r="J1134" s="304">
        <f>ROUND(I1134*H1134,2)</f>
        <v>0</v>
      </c>
      <c r="K1134" s="300" t="s">
        <v>21</v>
      </c>
      <c r="L1134" s="305"/>
      <c r="M1134" s="306" t="s">
        <v>21</v>
      </c>
      <c r="N1134" s="307" t="s">
        <v>47</v>
      </c>
      <c r="O1134" s="48"/>
      <c r="P1134" s="249">
        <f>O1134*H1134</f>
        <v>0</v>
      </c>
      <c r="Q1134" s="249">
        <v>0</v>
      </c>
      <c r="R1134" s="249">
        <f>Q1134*H1134</f>
        <v>0</v>
      </c>
      <c r="S1134" s="249">
        <v>0</v>
      </c>
      <c r="T1134" s="250">
        <f>S1134*H1134</f>
        <v>0</v>
      </c>
      <c r="AR1134" s="25" t="s">
        <v>818</v>
      </c>
      <c r="AT1134" s="25" t="s">
        <v>841</v>
      </c>
      <c r="AU1134" s="25" t="s">
        <v>394</v>
      </c>
      <c r="AY1134" s="25" t="s">
        <v>414</v>
      </c>
      <c r="BE1134" s="251">
        <f>IF(N1134="základní",J1134,0)</f>
        <v>0</v>
      </c>
      <c r="BF1134" s="251">
        <f>IF(N1134="snížená",J1134,0)</f>
        <v>0</v>
      </c>
      <c r="BG1134" s="251">
        <f>IF(N1134="zákl. přenesená",J1134,0)</f>
        <v>0</v>
      </c>
      <c r="BH1134" s="251">
        <f>IF(N1134="sníž. přenesená",J1134,0)</f>
        <v>0</v>
      </c>
      <c r="BI1134" s="251">
        <f>IF(N1134="nulová",J1134,0)</f>
        <v>0</v>
      </c>
      <c r="BJ1134" s="25" t="s">
        <v>83</v>
      </c>
      <c r="BK1134" s="251">
        <f>ROUND(I1134*H1134,2)</f>
        <v>0</v>
      </c>
      <c r="BL1134" s="25" t="s">
        <v>690</v>
      </c>
      <c r="BM1134" s="25" t="s">
        <v>10378</v>
      </c>
    </row>
    <row r="1135" s="12" customFormat="1">
      <c r="B1135" s="255"/>
      <c r="C1135" s="256"/>
      <c r="D1135" s="252" t="s">
        <v>428</v>
      </c>
      <c r="E1135" s="257" t="s">
        <v>21</v>
      </c>
      <c r="F1135" s="258" t="s">
        <v>9901</v>
      </c>
      <c r="G1135" s="256"/>
      <c r="H1135" s="257" t="s">
        <v>21</v>
      </c>
      <c r="I1135" s="259"/>
      <c r="J1135" s="256"/>
      <c r="K1135" s="256"/>
      <c r="L1135" s="260"/>
      <c r="M1135" s="261"/>
      <c r="N1135" s="262"/>
      <c r="O1135" s="262"/>
      <c r="P1135" s="262"/>
      <c r="Q1135" s="262"/>
      <c r="R1135" s="262"/>
      <c r="S1135" s="262"/>
      <c r="T1135" s="263"/>
      <c r="AT1135" s="264" t="s">
        <v>428</v>
      </c>
      <c r="AU1135" s="264" t="s">
        <v>394</v>
      </c>
      <c r="AV1135" s="12" t="s">
        <v>83</v>
      </c>
      <c r="AW1135" s="12" t="s">
        <v>39</v>
      </c>
      <c r="AX1135" s="12" t="s">
        <v>76</v>
      </c>
      <c r="AY1135" s="264" t="s">
        <v>414</v>
      </c>
    </row>
    <row r="1136" s="13" customFormat="1">
      <c r="B1136" s="265"/>
      <c r="C1136" s="266"/>
      <c r="D1136" s="252" t="s">
        <v>428</v>
      </c>
      <c r="E1136" s="267" t="s">
        <v>21</v>
      </c>
      <c r="F1136" s="268" t="s">
        <v>86</v>
      </c>
      <c r="G1136" s="266"/>
      <c r="H1136" s="269">
        <v>2</v>
      </c>
      <c r="I1136" s="270"/>
      <c r="J1136" s="266"/>
      <c r="K1136" s="266"/>
      <c r="L1136" s="271"/>
      <c r="M1136" s="272"/>
      <c r="N1136" s="273"/>
      <c r="O1136" s="273"/>
      <c r="P1136" s="273"/>
      <c r="Q1136" s="273"/>
      <c r="R1136" s="273"/>
      <c r="S1136" s="273"/>
      <c r="T1136" s="274"/>
      <c r="AT1136" s="275" t="s">
        <v>428</v>
      </c>
      <c r="AU1136" s="275" t="s">
        <v>394</v>
      </c>
      <c r="AV1136" s="13" t="s">
        <v>86</v>
      </c>
      <c r="AW1136" s="13" t="s">
        <v>39</v>
      </c>
      <c r="AX1136" s="13" t="s">
        <v>76</v>
      </c>
      <c r="AY1136" s="275" t="s">
        <v>414</v>
      </c>
    </row>
    <row r="1137" s="15" customFormat="1">
      <c r="B1137" s="287"/>
      <c r="C1137" s="288"/>
      <c r="D1137" s="252" t="s">
        <v>428</v>
      </c>
      <c r="E1137" s="289" t="s">
        <v>21</v>
      </c>
      <c r="F1137" s="290" t="s">
        <v>235</v>
      </c>
      <c r="G1137" s="288"/>
      <c r="H1137" s="291">
        <v>2</v>
      </c>
      <c r="I1137" s="292"/>
      <c r="J1137" s="288"/>
      <c r="K1137" s="288"/>
      <c r="L1137" s="293"/>
      <c r="M1137" s="294"/>
      <c r="N1137" s="295"/>
      <c r="O1137" s="295"/>
      <c r="P1137" s="295"/>
      <c r="Q1137" s="295"/>
      <c r="R1137" s="295"/>
      <c r="S1137" s="295"/>
      <c r="T1137" s="296"/>
      <c r="AT1137" s="297" t="s">
        <v>428</v>
      </c>
      <c r="AU1137" s="297" t="s">
        <v>394</v>
      </c>
      <c r="AV1137" s="15" t="s">
        <v>422</v>
      </c>
      <c r="AW1137" s="15" t="s">
        <v>39</v>
      </c>
      <c r="AX1137" s="15" t="s">
        <v>83</v>
      </c>
      <c r="AY1137" s="297" t="s">
        <v>414</v>
      </c>
    </row>
    <row r="1138" s="1" customFormat="1" ht="16.5" customHeight="1">
      <c r="B1138" s="47"/>
      <c r="C1138" s="298" t="s">
        <v>2591</v>
      </c>
      <c r="D1138" s="298" t="s">
        <v>841</v>
      </c>
      <c r="E1138" s="299" t="s">
        <v>10379</v>
      </c>
      <c r="F1138" s="300" t="s">
        <v>10380</v>
      </c>
      <c r="G1138" s="301" t="s">
        <v>4084</v>
      </c>
      <c r="H1138" s="302">
        <v>2</v>
      </c>
      <c r="I1138" s="303"/>
      <c r="J1138" s="304">
        <f>ROUND(I1138*H1138,2)</f>
        <v>0</v>
      </c>
      <c r="K1138" s="300" t="s">
        <v>21</v>
      </c>
      <c r="L1138" s="305"/>
      <c r="M1138" s="306" t="s">
        <v>21</v>
      </c>
      <c r="N1138" s="307" t="s">
        <v>47</v>
      </c>
      <c r="O1138" s="48"/>
      <c r="P1138" s="249">
        <f>O1138*H1138</f>
        <v>0</v>
      </c>
      <c r="Q1138" s="249">
        <v>0</v>
      </c>
      <c r="R1138" s="249">
        <f>Q1138*H1138</f>
        <v>0</v>
      </c>
      <c r="S1138" s="249">
        <v>0</v>
      </c>
      <c r="T1138" s="250">
        <f>S1138*H1138</f>
        <v>0</v>
      </c>
      <c r="AR1138" s="25" t="s">
        <v>818</v>
      </c>
      <c r="AT1138" s="25" t="s">
        <v>841</v>
      </c>
      <c r="AU1138" s="25" t="s">
        <v>394</v>
      </c>
      <c r="AY1138" s="25" t="s">
        <v>414</v>
      </c>
      <c r="BE1138" s="251">
        <f>IF(N1138="základní",J1138,0)</f>
        <v>0</v>
      </c>
      <c r="BF1138" s="251">
        <f>IF(N1138="snížená",J1138,0)</f>
        <v>0</v>
      </c>
      <c r="BG1138" s="251">
        <f>IF(N1138="zákl. přenesená",J1138,0)</f>
        <v>0</v>
      </c>
      <c r="BH1138" s="251">
        <f>IF(N1138="sníž. přenesená",J1138,0)</f>
        <v>0</v>
      </c>
      <c r="BI1138" s="251">
        <f>IF(N1138="nulová",J1138,0)</f>
        <v>0</v>
      </c>
      <c r="BJ1138" s="25" t="s">
        <v>83</v>
      </c>
      <c r="BK1138" s="251">
        <f>ROUND(I1138*H1138,2)</f>
        <v>0</v>
      </c>
      <c r="BL1138" s="25" t="s">
        <v>690</v>
      </c>
      <c r="BM1138" s="25" t="s">
        <v>10381</v>
      </c>
    </row>
    <row r="1139" s="12" customFormat="1">
      <c r="B1139" s="255"/>
      <c r="C1139" s="256"/>
      <c r="D1139" s="252" t="s">
        <v>428</v>
      </c>
      <c r="E1139" s="257" t="s">
        <v>21</v>
      </c>
      <c r="F1139" s="258" t="s">
        <v>9901</v>
      </c>
      <c r="G1139" s="256"/>
      <c r="H1139" s="257" t="s">
        <v>21</v>
      </c>
      <c r="I1139" s="259"/>
      <c r="J1139" s="256"/>
      <c r="K1139" s="256"/>
      <c r="L1139" s="260"/>
      <c r="M1139" s="261"/>
      <c r="N1139" s="262"/>
      <c r="O1139" s="262"/>
      <c r="P1139" s="262"/>
      <c r="Q1139" s="262"/>
      <c r="R1139" s="262"/>
      <c r="S1139" s="262"/>
      <c r="T1139" s="263"/>
      <c r="AT1139" s="264" t="s">
        <v>428</v>
      </c>
      <c r="AU1139" s="264" t="s">
        <v>394</v>
      </c>
      <c r="AV1139" s="12" t="s">
        <v>83</v>
      </c>
      <c r="AW1139" s="12" t="s">
        <v>39</v>
      </c>
      <c r="AX1139" s="12" t="s">
        <v>76</v>
      </c>
      <c r="AY1139" s="264" t="s">
        <v>414</v>
      </c>
    </row>
    <row r="1140" s="13" customFormat="1">
      <c r="B1140" s="265"/>
      <c r="C1140" s="266"/>
      <c r="D1140" s="252" t="s">
        <v>428</v>
      </c>
      <c r="E1140" s="267" t="s">
        <v>21</v>
      </c>
      <c r="F1140" s="268" t="s">
        <v>86</v>
      </c>
      <c r="G1140" s="266"/>
      <c r="H1140" s="269">
        <v>2</v>
      </c>
      <c r="I1140" s="270"/>
      <c r="J1140" s="266"/>
      <c r="K1140" s="266"/>
      <c r="L1140" s="271"/>
      <c r="M1140" s="272"/>
      <c r="N1140" s="273"/>
      <c r="O1140" s="273"/>
      <c r="P1140" s="273"/>
      <c r="Q1140" s="273"/>
      <c r="R1140" s="273"/>
      <c r="S1140" s="273"/>
      <c r="T1140" s="274"/>
      <c r="AT1140" s="275" t="s">
        <v>428</v>
      </c>
      <c r="AU1140" s="275" t="s">
        <v>394</v>
      </c>
      <c r="AV1140" s="13" t="s">
        <v>86</v>
      </c>
      <c r="AW1140" s="13" t="s">
        <v>39</v>
      </c>
      <c r="AX1140" s="13" t="s">
        <v>83</v>
      </c>
      <c r="AY1140" s="275" t="s">
        <v>414</v>
      </c>
    </row>
    <row r="1141" s="1" customFormat="1" ht="16.5" customHeight="1">
      <c r="B1141" s="47"/>
      <c r="C1141" s="298" t="s">
        <v>2596</v>
      </c>
      <c r="D1141" s="298" t="s">
        <v>841</v>
      </c>
      <c r="E1141" s="299" t="s">
        <v>10382</v>
      </c>
      <c r="F1141" s="300" t="s">
        <v>10383</v>
      </c>
      <c r="G1141" s="301" t="s">
        <v>4084</v>
      </c>
      <c r="H1141" s="302">
        <v>2</v>
      </c>
      <c r="I1141" s="303"/>
      <c r="J1141" s="304">
        <f>ROUND(I1141*H1141,2)</f>
        <v>0</v>
      </c>
      <c r="K1141" s="300" t="s">
        <v>21</v>
      </c>
      <c r="L1141" s="305"/>
      <c r="M1141" s="306" t="s">
        <v>21</v>
      </c>
      <c r="N1141" s="307" t="s">
        <v>47</v>
      </c>
      <c r="O1141" s="48"/>
      <c r="P1141" s="249">
        <f>O1141*H1141</f>
        <v>0</v>
      </c>
      <c r="Q1141" s="249">
        <v>0</v>
      </c>
      <c r="R1141" s="249">
        <f>Q1141*H1141</f>
        <v>0</v>
      </c>
      <c r="S1141" s="249">
        <v>0</v>
      </c>
      <c r="T1141" s="250">
        <f>S1141*H1141</f>
        <v>0</v>
      </c>
      <c r="AR1141" s="25" t="s">
        <v>818</v>
      </c>
      <c r="AT1141" s="25" t="s">
        <v>841</v>
      </c>
      <c r="AU1141" s="25" t="s">
        <v>394</v>
      </c>
      <c r="AY1141" s="25" t="s">
        <v>414</v>
      </c>
      <c r="BE1141" s="251">
        <f>IF(N1141="základní",J1141,0)</f>
        <v>0</v>
      </c>
      <c r="BF1141" s="251">
        <f>IF(N1141="snížená",J1141,0)</f>
        <v>0</v>
      </c>
      <c r="BG1141" s="251">
        <f>IF(N1141="zákl. přenesená",J1141,0)</f>
        <v>0</v>
      </c>
      <c r="BH1141" s="251">
        <f>IF(N1141="sníž. přenesená",J1141,0)</f>
        <v>0</v>
      </c>
      <c r="BI1141" s="251">
        <f>IF(N1141="nulová",J1141,0)</f>
        <v>0</v>
      </c>
      <c r="BJ1141" s="25" t="s">
        <v>83</v>
      </c>
      <c r="BK1141" s="251">
        <f>ROUND(I1141*H1141,2)</f>
        <v>0</v>
      </c>
      <c r="BL1141" s="25" t="s">
        <v>690</v>
      </c>
      <c r="BM1141" s="25" t="s">
        <v>10384</v>
      </c>
    </row>
    <row r="1142" s="12" customFormat="1">
      <c r="B1142" s="255"/>
      <c r="C1142" s="256"/>
      <c r="D1142" s="252" t="s">
        <v>428</v>
      </c>
      <c r="E1142" s="257" t="s">
        <v>21</v>
      </c>
      <c r="F1142" s="258" t="s">
        <v>9901</v>
      </c>
      <c r="G1142" s="256"/>
      <c r="H1142" s="257" t="s">
        <v>21</v>
      </c>
      <c r="I1142" s="259"/>
      <c r="J1142" s="256"/>
      <c r="K1142" s="256"/>
      <c r="L1142" s="260"/>
      <c r="M1142" s="261"/>
      <c r="N1142" s="262"/>
      <c r="O1142" s="262"/>
      <c r="P1142" s="262"/>
      <c r="Q1142" s="262"/>
      <c r="R1142" s="262"/>
      <c r="S1142" s="262"/>
      <c r="T1142" s="263"/>
      <c r="AT1142" s="264" t="s">
        <v>428</v>
      </c>
      <c r="AU1142" s="264" t="s">
        <v>394</v>
      </c>
      <c r="AV1142" s="12" t="s">
        <v>83</v>
      </c>
      <c r="AW1142" s="12" t="s">
        <v>39</v>
      </c>
      <c r="AX1142" s="12" t="s">
        <v>76</v>
      </c>
      <c r="AY1142" s="264" t="s">
        <v>414</v>
      </c>
    </row>
    <row r="1143" s="13" customFormat="1">
      <c r="B1143" s="265"/>
      <c r="C1143" s="266"/>
      <c r="D1143" s="252" t="s">
        <v>428</v>
      </c>
      <c r="E1143" s="267" t="s">
        <v>21</v>
      </c>
      <c r="F1143" s="268" t="s">
        <v>86</v>
      </c>
      <c r="G1143" s="266"/>
      <c r="H1143" s="269">
        <v>2</v>
      </c>
      <c r="I1143" s="270"/>
      <c r="J1143" s="266"/>
      <c r="K1143" s="266"/>
      <c r="L1143" s="271"/>
      <c r="M1143" s="272"/>
      <c r="N1143" s="273"/>
      <c r="O1143" s="273"/>
      <c r="P1143" s="273"/>
      <c r="Q1143" s="273"/>
      <c r="R1143" s="273"/>
      <c r="S1143" s="273"/>
      <c r="T1143" s="274"/>
      <c r="AT1143" s="275" t="s">
        <v>428</v>
      </c>
      <c r="AU1143" s="275" t="s">
        <v>394</v>
      </c>
      <c r="AV1143" s="13" t="s">
        <v>86</v>
      </c>
      <c r="AW1143" s="13" t="s">
        <v>39</v>
      </c>
      <c r="AX1143" s="13" t="s">
        <v>76</v>
      </c>
      <c r="AY1143" s="275" t="s">
        <v>414</v>
      </c>
    </row>
    <row r="1144" s="15" customFormat="1">
      <c r="B1144" s="287"/>
      <c r="C1144" s="288"/>
      <c r="D1144" s="252" t="s">
        <v>428</v>
      </c>
      <c r="E1144" s="289" t="s">
        <v>21</v>
      </c>
      <c r="F1144" s="290" t="s">
        <v>235</v>
      </c>
      <c r="G1144" s="288"/>
      <c r="H1144" s="291">
        <v>2</v>
      </c>
      <c r="I1144" s="292"/>
      <c r="J1144" s="288"/>
      <c r="K1144" s="288"/>
      <c r="L1144" s="293"/>
      <c r="M1144" s="294"/>
      <c r="N1144" s="295"/>
      <c r="O1144" s="295"/>
      <c r="P1144" s="295"/>
      <c r="Q1144" s="295"/>
      <c r="R1144" s="295"/>
      <c r="S1144" s="295"/>
      <c r="T1144" s="296"/>
      <c r="AT1144" s="297" t="s">
        <v>428</v>
      </c>
      <c r="AU1144" s="297" t="s">
        <v>394</v>
      </c>
      <c r="AV1144" s="15" t="s">
        <v>422</v>
      </c>
      <c r="AW1144" s="15" t="s">
        <v>39</v>
      </c>
      <c r="AX1144" s="15" t="s">
        <v>83</v>
      </c>
      <c r="AY1144" s="297" t="s">
        <v>414</v>
      </c>
    </row>
    <row r="1145" s="1" customFormat="1" ht="16.5" customHeight="1">
      <c r="B1145" s="47"/>
      <c r="C1145" s="298" t="s">
        <v>2601</v>
      </c>
      <c r="D1145" s="298" t="s">
        <v>841</v>
      </c>
      <c r="E1145" s="299" t="s">
        <v>10385</v>
      </c>
      <c r="F1145" s="300" t="s">
        <v>10386</v>
      </c>
      <c r="G1145" s="301" t="s">
        <v>4084</v>
      </c>
      <c r="H1145" s="302">
        <v>2</v>
      </c>
      <c r="I1145" s="303"/>
      <c r="J1145" s="304">
        <f>ROUND(I1145*H1145,2)</f>
        <v>0</v>
      </c>
      <c r="K1145" s="300" t="s">
        <v>21</v>
      </c>
      <c r="L1145" s="305"/>
      <c r="M1145" s="306" t="s">
        <v>21</v>
      </c>
      <c r="N1145" s="307" t="s">
        <v>47</v>
      </c>
      <c r="O1145" s="48"/>
      <c r="P1145" s="249">
        <f>O1145*H1145</f>
        <v>0</v>
      </c>
      <c r="Q1145" s="249">
        <v>0</v>
      </c>
      <c r="R1145" s="249">
        <f>Q1145*H1145</f>
        <v>0</v>
      </c>
      <c r="S1145" s="249">
        <v>0</v>
      </c>
      <c r="T1145" s="250">
        <f>S1145*H1145</f>
        <v>0</v>
      </c>
      <c r="AR1145" s="25" t="s">
        <v>818</v>
      </c>
      <c r="AT1145" s="25" t="s">
        <v>841</v>
      </c>
      <c r="AU1145" s="25" t="s">
        <v>394</v>
      </c>
      <c r="AY1145" s="25" t="s">
        <v>414</v>
      </c>
      <c r="BE1145" s="251">
        <f>IF(N1145="základní",J1145,0)</f>
        <v>0</v>
      </c>
      <c r="BF1145" s="251">
        <f>IF(N1145="snížená",J1145,0)</f>
        <v>0</v>
      </c>
      <c r="BG1145" s="251">
        <f>IF(N1145="zákl. přenesená",J1145,0)</f>
        <v>0</v>
      </c>
      <c r="BH1145" s="251">
        <f>IF(N1145="sníž. přenesená",J1145,0)</f>
        <v>0</v>
      </c>
      <c r="BI1145" s="251">
        <f>IF(N1145="nulová",J1145,0)</f>
        <v>0</v>
      </c>
      <c r="BJ1145" s="25" t="s">
        <v>83</v>
      </c>
      <c r="BK1145" s="251">
        <f>ROUND(I1145*H1145,2)</f>
        <v>0</v>
      </c>
      <c r="BL1145" s="25" t="s">
        <v>690</v>
      </c>
      <c r="BM1145" s="25" t="s">
        <v>10387</v>
      </c>
    </row>
    <row r="1146" s="12" customFormat="1">
      <c r="B1146" s="255"/>
      <c r="C1146" s="256"/>
      <c r="D1146" s="252" t="s">
        <v>428</v>
      </c>
      <c r="E1146" s="257" t="s">
        <v>21</v>
      </c>
      <c r="F1146" s="258" t="s">
        <v>9901</v>
      </c>
      <c r="G1146" s="256"/>
      <c r="H1146" s="257" t="s">
        <v>21</v>
      </c>
      <c r="I1146" s="259"/>
      <c r="J1146" s="256"/>
      <c r="K1146" s="256"/>
      <c r="L1146" s="260"/>
      <c r="M1146" s="261"/>
      <c r="N1146" s="262"/>
      <c r="O1146" s="262"/>
      <c r="P1146" s="262"/>
      <c r="Q1146" s="262"/>
      <c r="R1146" s="262"/>
      <c r="S1146" s="262"/>
      <c r="T1146" s="263"/>
      <c r="AT1146" s="264" t="s">
        <v>428</v>
      </c>
      <c r="AU1146" s="264" t="s">
        <v>394</v>
      </c>
      <c r="AV1146" s="12" t="s">
        <v>83</v>
      </c>
      <c r="AW1146" s="12" t="s">
        <v>39</v>
      </c>
      <c r="AX1146" s="12" t="s">
        <v>76</v>
      </c>
      <c r="AY1146" s="264" t="s">
        <v>414</v>
      </c>
    </row>
    <row r="1147" s="13" customFormat="1">
      <c r="B1147" s="265"/>
      <c r="C1147" s="266"/>
      <c r="D1147" s="252" t="s">
        <v>428</v>
      </c>
      <c r="E1147" s="267" t="s">
        <v>21</v>
      </c>
      <c r="F1147" s="268" t="s">
        <v>86</v>
      </c>
      <c r="G1147" s="266"/>
      <c r="H1147" s="269">
        <v>2</v>
      </c>
      <c r="I1147" s="270"/>
      <c r="J1147" s="266"/>
      <c r="K1147" s="266"/>
      <c r="L1147" s="271"/>
      <c r="M1147" s="272"/>
      <c r="N1147" s="273"/>
      <c r="O1147" s="273"/>
      <c r="P1147" s="273"/>
      <c r="Q1147" s="273"/>
      <c r="R1147" s="273"/>
      <c r="S1147" s="273"/>
      <c r="T1147" s="274"/>
      <c r="AT1147" s="275" t="s">
        <v>428</v>
      </c>
      <c r="AU1147" s="275" t="s">
        <v>394</v>
      </c>
      <c r="AV1147" s="13" t="s">
        <v>86</v>
      </c>
      <c r="AW1147" s="13" t="s">
        <v>39</v>
      </c>
      <c r="AX1147" s="13" t="s">
        <v>83</v>
      </c>
      <c r="AY1147" s="275" t="s">
        <v>414</v>
      </c>
    </row>
    <row r="1148" s="1" customFormat="1" ht="25.5" customHeight="1">
      <c r="B1148" s="47"/>
      <c r="C1148" s="298" t="s">
        <v>2606</v>
      </c>
      <c r="D1148" s="298" t="s">
        <v>841</v>
      </c>
      <c r="E1148" s="299" t="s">
        <v>10388</v>
      </c>
      <c r="F1148" s="300" t="s">
        <v>10389</v>
      </c>
      <c r="G1148" s="301" t="s">
        <v>4084</v>
      </c>
      <c r="H1148" s="302">
        <v>2</v>
      </c>
      <c r="I1148" s="303"/>
      <c r="J1148" s="304">
        <f>ROUND(I1148*H1148,2)</f>
        <v>0</v>
      </c>
      <c r="K1148" s="300" t="s">
        <v>21</v>
      </c>
      <c r="L1148" s="305"/>
      <c r="M1148" s="306" t="s">
        <v>21</v>
      </c>
      <c r="N1148" s="307" t="s">
        <v>47</v>
      </c>
      <c r="O1148" s="48"/>
      <c r="P1148" s="249">
        <f>O1148*H1148</f>
        <v>0</v>
      </c>
      <c r="Q1148" s="249">
        <v>0</v>
      </c>
      <c r="R1148" s="249">
        <f>Q1148*H1148</f>
        <v>0</v>
      </c>
      <c r="S1148" s="249">
        <v>0</v>
      </c>
      <c r="T1148" s="250">
        <f>S1148*H1148</f>
        <v>0</v>
      </c>
      <c r="AR1148" s="25" t="s">
        <v>818</v>
      </c>
      <c r="AT1148" s="25" t="s">
        <v>841</v>
      </c>
      <c r="AU1148" s="25" t="s">
        <v>394</v>
      </c>
      <c r="AY1148" s="25" t="s">
        <v>414</v>
      </c>
      <c r="BE1148" s="251">
        <f>IF(N1148="základní",J1148,0)</f>
        <v>0</v>
      </c>
      <c r="BF1148" s="251">
        <f>IF(N1148="snížená",J1148,0)</f>
        <v>0</v>
      </c>
      <c r="BG1148" s="251">
        <f>IF(N1148="zákl. přenesená",J1148,0)</f>
        <v>0</v>
      </c>
      <c r="BH1148" s="251">
        <f>IF(N1148="sníž. přenesená",J1148,0)</f>
        <v>0</v>
      </c>
      <c r="BI1148" s="251">
        <f>IF(N1148="nulová",J1148,0)</f>
        <v>0</v>
      </c>
      <c r="BJ1148" s="25" t="s">
        <v>83</v>
      </c>
      <c r="BK1148" s="251">
        <f>ROUND(I1148*H1148,2)</f>
        <v>0</v>
      </c>
      <c r="BL1148" s="25" t="s">
        <v>690</v>
      </c>
      <c r="BM1148" s="25" t="s">
        <v>10390</v>
      </c>
    </row>
    <row r="1149" s="12" customFormat="1">
      <c r="B1149" s="255"/>
      <c r="C1149" s="256"/>
      <c r="D1149" s="252" t="s">
        <v>428</v>
      </c>
      <c r="E1149" s="257" t="s">
        <v>21</v>
      </c>
      <c r="F1149" s="258" t="s">
        <v>9901</v>
      </c>
      <c r="G1149" s="256"/>
      <c r="H1149" s="257" t="s">
        <v>21</v>
      </c>
      <c r="I1149" s="259"/>
      <c r="J1149" s="256"/>
      <c r="K1149" s="256"/>
      <c r="L1149" s="260"/>
      <c r="M1149" s="261"/>
      <c r="N1149" s="262"/>
      <c r="O1149" s="262"/>
      <c r="P1149" s="262"/>
      <c r="Q1149" s="262"/>
      <c r="R1149" s="262"/>
      <c r="S1149" s="262"/>
      <c r="T1149" s="263"/>
      <c r="AT1149" s="264" t="s">
        <v>428</v>
      </c>
      <c r="AU1149" s="264" t="s">
        <v>394</v>
      </c>
      <c r="AV1149" s="12" t="s">
        <v>83</v>
      </c>
      <c r="AW1149" s="12" t="s">
        <v>39</v>
      </c>
      <c r="AX1149" s="12" t="s">
        <v>76</v>
      </c>
      <c r="AY1149" s="264" t="s">
        <v>414</v>
      </c>
    </row>
    <row r="1150" s="13" customFormat="1">
      <c r="B1150" s="265"/>
      <c r="C1150" s="266"/>
      <c r="D1150" s="252" t="s">
        <v>428</v>
      </c>
      <c r="E1150" s="267" t="s">
        <v>21</v>
      </c>
      <c r="F1150" s="268" t="s">
        <v>86</v>
      </c>
      <c r="G1150" s="266"/>
      <c r="H1150" s="269">
        <v>2</v>
      </c>
      <c r="I1150" s="270"/>
      <c r="J1150" s="266"/>
      <c r="K1150" s="266"/>
      <c r="L1150" s="271"/>
      <c r="M1150" s="272"/>
      <c r="N1150" s="273"/>
      <c r="O1150" s="273"/>
      <c r="P1150" s="273"/>
      <c r="Q1150" s="273"/>
      <c r="R1150" s="273"/>
      <c r="S1150" s="273"/>
      <c r="T1150" s="274"/>
      <c r="AT1150" s="275" t="s">
        <v>428</v>
      </c>
      <c r="AU1150" s="275" t="s">
        <v>394</v>
      </c>
      <c r="AV1150" s="13" t="s">
        <v>86</v>
      </c>
      <c r="AW1150" s="13" t="s">
        <v>39</v>
      </c>
      <c r="AX1150" s="13" t="s">
        <v>76</v>
      </c>
      <c r="AY1150" s="275" t="s">
        <v>414</v>
      </c>
    </row>
    <row r="1151" s="15" customFormat="1">
      <c r="B1151" s="287"/>
      <c r="C1151" s="288"/>
      <c r="D1151" s="252" t="s">
        <v>428</v>
      </c>
      <c r="E1151" s="289" t="s">
        <v>21</v>
      </c>
      <c r="F1151" s="290" t="s">
        <v>235</v>
      </c>
      <c r="G1151" s="288"/>
      <c r="H1151" s="291">
        <v>2</v>
      </c>
      <c r="I1151" s="292"/>
      <c r="J1151" s="288"/>
      <c r="K1151" s="288"/>
      <c r="L1151" s="293"/>
      <c r="M1151" s="294"/>
      <c r="N1151" s="295"/>
      <c r="O1151" s="295"/>
      <c r="P1151" s="295"/>
      <c r="Q1151" s="295"/>
      <c r="R1151" s="295"/>
      <c r="S1151" s="295"/>
      <c r="T1151" s="296"/>
      <c r="AT1151" s="297" t="s">
        <v>428</v>
      </c>
      <c r="AU1151" s="297" t="s">
        <v>394</v>
      </c>
      <c r="AV1151" s="15" t="s">
        <v>422</v>
      </c>
      <c r="AW1151" s="15" t="s">
        <v>39</v>
      </c>
      <c r="AX1151" s="15" t="s">
        <v>83</v>
      </c>
      <c r="AY1151" s="297" t="s">
        <v>414</v>
      </c>
    </row>
    <row r="1152" s="1" customFormat="1" ht="25.5" customHeight="1">
      <c r="B1152" s="47"/>
      <c r="C1152" s="298" t="s">
        <v>2611</v>
      </c>
      <c r="D1152" s="298" t="s">
        <v>841</v>
      </c>
      <c r="E1152" s="299" t="s">
        <v>10391</v>
      </c>
      <c r="F1152" s="300" t="s">
        <v>10392</v>
      </c>
      <c r="G1152" s="301" t="s">
        <v>4084</v>
      </c>
      <c r="H1152" s="302">
        <v>1</v>
      </c>
      <c r="I1152" s="303"/>
      <c r="J1152" s="304">
        <f>ROUND(I1152*H1152,2)</f>
        <v>0</v>
      </c>
      <c r="K1152" s="300" t="s">
        <v>21</v>
      </c>
      <c r="L1152" s="305"/>
      <c r="M1152" s="306" t="s">
        <v>21</v>
      </c>
      <c r="N1152" s="307" t="s">
        <v>47</v>
      </c>
      <c r="O1152" s="48"/>
      <c r="P1152" s="249">
        <f>O1152*H1152</f>
        <v>0</v>
      </c>
      <c r="Q1152" s="249">
        <v>0</v>
      </c>
      <c r="R1152" s="249">
        <f>Q1152*H1152</f>
        <v>0</v>
      </c>
      <c r="S1152" s="249">
        <v>0</v>
      </c>
      <c r="T1152" s="250">
        <f>S1152*H1152</f>
        <v>0</v>
      </c>
      <c r="AR1152" s="25" t="s">
        <v>818</v>
      </c>
      <c r="AT1152" s="25" t="s">
        <v>841</v>
      </c>
      <c r="AU1152" s="25" t="s">
        <v>394</v>
      </c>
      <c r="AY1152" s="25" t="s">
        <v>414</v>
      </c>
      <c r="BE1152" s="251">
        <f>IF(N1152="základní",J1152,0)</f>
        <v>0</v>
      </c>
      <c r="BF1152" s="251">
        <f>IF(N1152="snížená",J1152,0)</f>
        <v>0</v>
      </c>
      <c r="BG1152" s="251">
        <f>IF(N1152="zákl. přenesená",J1152,0)</f>
        <v>0</v>
      </c>
      <c r="BH1152" s="251">
        <f>IF(N1152="sníž. přenesená",J1152,0)</f>
        <v>0</v>
      </c>
      <c r="BI1152" s="251">
        <f>IF(N1152="nulová",J1152,0)</f>
        <v>0</v>
      </c>
      <c r="BJ1152" s="25" t="s">
        <v>83</v>
      </c>
      <c r="BK1152" s="251">
        <f>ROUND(I1152*H1152,2)</f>
        <v>0</v>
      </c>
      <c r="BL1152" s="25" t="s">
        <v>690</v>
      </c>
      <c r="BM1152" s="25" t="s">
        <v>10393</v>
      </c>
    </row>
    <row r="1153" s="12" customFormat="1">
      <c r="B1153" s="255"/>
      <c r="C1153" s="256"/>
      <c r="D1153" s="252" t="s">
        <v>428</v>
      </c>
      <c r="E1153" s="257" t="s">
        <v>21</v>
      </c>
      <c r="F1153" s="258" t="s">
        <v>9901</v>
      </c>
      <c r="G1153" s="256"/>
      <c r="H1153" s="257" t="s">
        <v>21</v>
      </c>
      <c r="I1153" s="259"/>
      <c r="J1153" s="256"/>
      <c r="K1153" s="256"/>
      <c r="L1153" s="260"/>
      <c r="M1153" s="261"/>
      <c r="N1153" s="262"/>
      <c r="O1153" s="262"/>
      <c r="P1153" s="262"/>
      <c r="Q1153" s="262"/>
      <c r="R1153" s="262"/>
      <c r="S1153" s="262"/>
      <c r="T1153" s="263"/>
      <c r="AT1153" s="264" t="s">
        <v>428</v>
      </c>
      <c r="AU1153" s="264" t="s">
        <v>394</v>
      </c>
      <c r="AV1153" s="12" t="s">
        <v>83</v>
      </c>
      <c r="AW1153" s="12" t="s">
        <v>39</v>
      </c>
      <c r="AX1153" s="12" t="s">
        <v>76</v>
      </c>
      <c r="AY1153" s="264" t="s">
        <v>414</v>
      </c>
    </row>
    <row r="1154" s="13" customFormat="1">
      <c r="B1154" s="265"/>
      <c r="C1154" s="266"/>
      <c r="D1154" s="252" t="s">
        <v>428</v>
      </c>
      <c r="E1154" s="267" t="s">
        <v>21</v>
      </c>
      <c r="F1154" s="268" t="s">
        <v>83</v>
      </c>
      <c r="G1154" s="266"/>
      <c r="H1154" s="269">
        <v>1</v>
      </c>
      <c r="I1154" s="270"/>
      <c r="J1154" s="266"/>
      <c r="K1154" s="266"/>
      <c r="L1154" s="271"/>
      <c r="M1154" s="272"/>
      <c r="N1154" s="273"/>
      <c r="O1154" s="273"/>
      <c r="P1154" s="273"/>
      <c r="Q1154" s="273"/>
      <c r="R1154" s="273"/>
      <c r="S1154" s="273"/>
      <c r="T1154" s="274"/>
      <c r="AT1154" s="275" t="s">
        <v>428</v>
      </c>
      <c r="AU1154" s="275" t="s">
        <v>394</v>
      </c>
      <c r="AV1154" s="13" t="s">
        <v>86</v>
      </c>
      <c r="AW1154" s="13" t="s">
        <v>39</v>
      </c>
      <c r="AX1154" s="13" t="s">
        <v>83</v>
      </c>
      <c r="AY1154" s="275" t="s">
        <v>414</v>
      </c>
    </row>
    <row r="1155" s="1" customFormat="1" ht="25.5" customHeight="1">
      <c r="B1155" s="47"/>
      <c r="C1155" s="298" t="s">
        <v>2616</v>
      </c>
      <c r="D1155" s="298" t="s">
        <v>841</v>
      </c>
      <c r="E1155" s="299" t="s">
        <v>10394</v>
      </c>
      <c r="F1155" s="300" t="s">
        <v>10395</v>
      </c>
      <c r="G1155" s="301" t="s">
        <v>4084</v>
      </c>
      <c r="H1155" s="302">
        <v>1</v>
      </c>
      <c r="I1155" s="303"/>
      <c r="J1155" s="304">
        <f>ROUND(I1155*H1155,2)</f>
        <v>0</v>
      </c>
      <c r="K1155" s="300" t="s">
        <v>21</v>
      </c>
      <c r="L1155" s="305"/>
      <c r="M1155" s="306" t="s">
        <v>21</v>
      </c>
      <c r="N1155" s="307" t="s">
        <v>47</v>
      </c>
      <c r="O1155" s="48"/>
      <c r="P1155" s="249">
        <f>O1155*H1155</f>
        <v>0</v>
      </c>
      <c r="Q1155" s="249">
        <v>0</v>
      </c>
      <c r="R1155" s="249">
        <f>Q1155*H1155</f>
        <v>0</v>
      </c>
      <c r="S1155" s="249">
        <v>0</v>
      </c>
      <c r="T1155" s="250">
        <f>S1155*H1155</f>
        <v>0</v>
      </c>
      <c r="AR1155" s="25" t="s">
        <v>818</v>
      </c>
      <c r="AT1155" s="25" t="s">
        <v>841</v>
      </c>
      <c r="AU1155" s="25" t="s">
        <v>394</v>
      </c>
      <c r="AY1155" s="25" t="s">
        <v>414</v>
      </c>
      <c r="BE1155" s="251">
        <f>IF(N1155="základní",J1155,0)</f>
        <v>0</v>
      </c>
      <c r="BF1155" s="251">
        <f>IF(N1155="snížená",J1155,0)</f>
        <v>0</v>
      </c>
      <c r="BG1155" s="251">
        <f>IF(N1155="zákl. přenesená",J1155,0)</f>
        <v>0</v>
      </c>
      <c r="BH1155" s="251">
        <f>IF(N1155="sníž. přenesená",J1155,0)</f>
        <v>0</v>
      </c>
      <c r="BI1155" s="251">
        <f>IF(N1155="nulová",J1155,0)</f>
        <v>0</v>
      </c>
      <c r="BJ1155" s="25" t="s">
        <v>83</v>
      </c>
      <c r="BK1155" s="251">
        <f>ROUND(I1155*H1155,2)</f>
        <v>0</v>
      </c>
      <c r="BL1155" s="25" t="s">
        <v>690</v>
      </c>
      <c r="BM1155" s="25" t="s">
        <v>10396</v>
      </c>
    </row>
    <row r="1156" s="12" customFormat="1">
      <c r="B1156" s="255"/>
      <c r="C1156" s="256"/>
      <c r="D1156" s="252" t="s">
        <v>428</v>
      </c>
      <c r="E1156" s="257" t="s">
        <v>21</v>
      </c>
      <c r="F1156" s="258" t="s">
        <v>9901</v>
      </c>
      <c r="G1156" s="256"/>
      <c r="H1156" s="257" t="s">
        <v>21</v>
      </c>
      <c r="I1156" s="259"/>
      <c r="J1156" s="256"/>
      <c r="K1156" s="256"/>
      <c r="L1156" s="260"/>
      <c r="M1156" s="261"/>
      <c r="N1156" s="262"/>
      <c r="O1156" s="262"/>
      <c r="P1156" s="262"/>
      <c r="Q1156" s="262"/>
      <c r="R1156" s="262"/>
      <c r="S1156" s="262"/>
      <c r="T1156" s="263"/>
      <c r="AT1156" s="264" t="s">
        <v>428</v>
      </c>
      <c r="AU1156" s="264" t="s">
        <v>394</v>
      </c>
      <c r="AV1156" s="12" t="s">
        <v>83</v>
      </c>
      <c r="AW1156" s="12" t="s">
        <v>39</v>
      </c>
      <c r="AX1156" s="12" t="s">
        <v>76</v>
      </c>
      <c r="AY1156" s="264" t="s">
        <v>414</v>
      </c>
    </row>
    <row r="1157" s="13" customFormat="1">
      <c r="B1157" s="265"/>
      <c r="C1157" s="266"/>
      <c r="D1157" s="252" t="s">
        <v>428</v>
      </c>
      <c r="E1157" s="267" t="s">
        <v>21</v>
      </c>
      <c r="F1157" s="268" t="s">
        <v>83</v>
      </c>
      <c r="G1157" s="266"/>
      <c r="H1157" s="269">
        <v>1</v>
      </c>
      <c r="I1157" s="270"/>
      <c r="J1157" s="266"/>
      <c r="K1157" s="266"/>
      <c r="L1157" s="271"/>
      <c r="M1157" s="272"/>
      <c r="N1157" s="273"/>
      <c r="O1157" s="273"/>
      <c r="P1157" s="273"/>
      <c r="Q1157" s="273"/>
      <c r="R1157" s="273"/>
      <c r="S1157" s="273"/>
      <c r="T1157" s="274"/>
      <c r="AT1157" s="275" t="s">
        <v>428</v>
      </c>
      <c r="AU1157" s="275" t="s">
        <v>394</v>
      </c>
      <c r="AV1157" s="13" t="s">
        <v>86</v>
      </c>
      <c r="AW1157" s="13" t="s">
        <v>39</v>
      </c>
      <c r="AX1157" s="13" t="s">
        <v>76</v>
      </c>
      <c r="AY1157" s="275" t="s">
        <v>414</v>
      </c>
    </row>
    <row r="1158" s="15" customFormat="1">
      <c r="B1158" s="287"/>
      <c r="C1158" s="288"/>
      <c r="D1158" s="252" t="s">
        <v>428</v>
      </c>
      <c r="E1158" s="289" t="s">
        <v>21</v>
      </c>
      <c r="F1158" s="290" t="s">
        <v>235</v>
      </c>
      <c r="G1158" s="288"/>
      <c r="H1158" s="291">
        <v>1</v>
      </c>
      <c r="I1158" s="292"/>
      <c r="J1158" s="288"/>
      <c r="K1158" s="288"/>
      <c r="L1158" s="293"/>
      <c r="M1158" s="294"/>
      <c r="N1158" s="295"/>
      <c r="O1158" s="295"/>
      <c r="P1158" s="295"/>
      <c r="Q1158" s="295"/>
      <c r="R1158" s="295"/>
      <c r="S1158" s="295"/>
      <c r="T1158" s="296"/>
      <c r="AT1158" s="297" t="s">
        <v>428</v>
      </c>
      <c r="AU1158" s="297" t="s">
        <v>394</v>
      </c>
      <c r="AV1158" s="15" t="s">
        <v>422</v>
      </c>
      <c r="AW1158" s="15" t="s">
        <v>39</v>
      </c>
      <c r="AX1158" s="15" t="s">
        <v>83</v>
      </c>
      <c r="AY1158" s="297" t="s">
        <v>414</v>
      </c>
    </row>
    <row r="1159" s="1" customFormat="1" ht="16.5" customHeight="1">
      <c r="B1159" s="47"/>
      <c r="C1159" s="298" t="s">
        <v>2621</v>
      </c>
      <c r="D1159" s="298" t="s">
        <v>841</v>
      </c>
      <c r="E1159" s="299" t="s">
        <v>10397</v>
      </c>
      <c r="F1159" s="300" t="s">
        <v>10398</v>
      </c>
      <c r="G1159" s="301" t="s">
        <v>4084</v>
      </c>
      <c r="H1159" s="302">
        <v>1</v>
      </c>
      <c r="I1159" s="303"/>
      <c r="J1159" s="304">
        <f>ROUND(I1159*H1159,2)</f>
        <v>0</v>
      </c>
      <c r="K1159" s="300" t="s">
        <v>21</v>
      </c>
      <c r="L1159" s="305"/>
      <c r="M1159" s="306" t="s">
        <v>21</v>
      </c>
      <c r="N1159" s="307" t="s">
        <v>47</v>
      </c>
      <c r="O1159" s="48"/>
      <c r="P1159" s="249">
        <f>O1159*H1159</f>
        <v>0</v>
      </c>
      <c r="Q1159" s="249">
        <v>0</v>
      </c>
      <c r="R1159" s="249">
        <f>Q1159*H1159</f>
        <v>0</v>
      </c>
      <c r="S1159" s="249">
        <v>0</v>
      </c>
      <c r="T1159" s="250">
        <f>S1159*H1159</f>
        <v>0</v>
      </c>
      <c r="AR1159" s="25" t="s">
        <v>818</v>
      </c>
      <c r="AT1159" s="25" t="s">
        <v>841</v>
      </c>
      <c r="AU1159" s="25" t="s">
        <v>394</v>
      </c>
      <c r="AY1159" s="25" t="s">
        <v>414</v>
      </c>
      <c r="BE1159" s="251">
        <f>IF(N1159="základní",J1159,0)</f>
        <v>0</v>
      </c>
      <c r="BF1159" s="251">
        <f>IF(N1159="snížená",J1159,0)</f>
        <v>0</v>
      </c>
      <c r="BG1159" s="251">
        <f>IF(N1159="zákl. přenesená",J1159,0)</f>
        <v>0</v>
      </c>
      <c r="BH1159" s="251">
        <f>IF(N1159="sníž. přenesená",J1159,0)</f>
        <v>0</v>
      </c>
      <c r="BI1159" s="251">
        <f>IF(N1159="nulová",J1159,0)</f>
        <v>0</v>
      </c>
      <c r="BJ1159" s="25" t="s">
        <v>83</v>
      </c>
      <c r="BK1159" s="251">
        <f>ROUND(I1159*H1159,2)</f>
        <v>0</v>
      </c>
      <c r="BL1159" s="25" t="s">
        <v>690</v>
      </c>
      <c r="BM1159" s="25" t="s">
        <v>10399</v>
      </c>
    </row>
    <row r="1160" s="12" customFormat="1">
      <c r="B1160" s="255"/>
      <c r="C1160" s="256"/>
      <c r="D1160" s="252" t="s">
        <v>428</v>
      </c>
      <c r="E1160" s="257" t="s">
        <v>21</v>
      </c>
      <c r="F1160" s="258" t="s">
        <v>9901</v>
      </c>
      <c r="G1160" s="256"/>
      <c r="H1160" s="257" t="s">
        <v>21</v>
      </c>
      <c r="I1160" s="259"/>
      <c r="J1160" s="256"/>
      <c r="K1160" s="256"/>
      <c r="L1160" s="260"/>
      <c r="M1160" s="261"/>
      <c r="N1160" s="262"/>
      <c r="O1160" s="262"/>
      <c r="P1160" s="262"/>
      <c r="Q1160" s="262"/>
      <c r="R1160" s="262"/>
      <c r="S1160" s="262"/>
      <c r="T1160" s="263"/>
      <c r="AT1160" s="264" t="s">
        <v>428</v>
      </c>
      <c r="AU1160" s="264" t="s">
        <v>394</v>
      </c>
      <c r="AV1160" s="12" t="s">
        <v>83</v>
      </c>
      <c r="AW1160" s="12" t="s">
        <v>39</v>
      </c>
      <c r="AX1160" s="12" t="s">
        <v>76</v>
      </c>
      <c r="AY1160" s="264" t="s">
        <v>414</v>
      </c>
    </row>
    <row r="1161" s="13" customFormat="1">
      <c r="B1161" s="265"/>
      <c r="C1161" s="266"/>
      <c r="D1161" s="252" t="s">
        <v>428</v>
      </c>
      <c r="E1161" s="267" t="s">
        <v>21</v>
      </c>
      <c r="F1161" s="268" t="s">
        <v>83</v>
      </c>
      <c r="G1161" s="266"/>
      <c r="H1161" s="269">
        <v>1</v>
      </c>
      <c r="I1161" s="270"/>
      <c r="J1161" s="266"/>
      <c r="K1161" s="266"/>
      <c r="L1161" s="271"/>
      <c r="M1161" s="272"/>
      <c r="N1161" s="273"/>
      <c r="O1161" s="273"/>
      <c r="P1161" s="273"/>
      <c r="Q1161" s="273"/>
      <c r="R1161" s="273"/>
      <c r="S1161" s="273"/>
      <c r="T1161" s="274"/>
      <c r="AT1161" s="275" t="s">
        <v>428</v>
      </c>
      <c r="AU1161" s="275" t="s">
        <v>394</v>
      </c>
      <c r="AV1161" s="13" t="s">
        <v>86</v>
      </c>
      <c r="AW1161" s="13" t="s">
        <v>39</v>
      </c>
      <c r="AX1161" s="13" t="s">
        <v>83</v>
      </c>
      <c r="AY1161" s="275" t="s">
        <v>414</v>
      </c>
    </row>
    <row r="1162" s="1" customFormat="1" ht="38.25" customHeight="1">
      <c r="B1162" s="47"/>
      <c r="C1162" s="298" t="s">
        <v>2626</v>
      </c>
      <c r="D1162" s="298" t="s">
        <v>841</v>
      </c>
      <c r="E1162" s="299" t="s">
        <v>10400</v>
      </c>
      <c r="F1162" s="300" t="s">
        <v>10401</v>
      </c>
      <c r="G1162" s="301" t="s">
        <v>4084</v>
      </c>
      <c r="H1162" s="302">
        <v>1</v>
      </c>
      <c r="I1162" s="303"/>
      <c r="J1162" s="304">
        <f>ROUND(I1162*H1162,2)</f>
        <v>0</v>
      </c>
      <c r="K1162" s="300" t="s">
        <v>21</v>
      </c>
      <c r="L1162" s="305"/>
      <c r="M1162" s="306" t="s">
        <v>21</v>
      </c>
      <c r="N1162" s="307" t="s">
        <v>47</v>
      </c>
      <c r="O1162" s="48"/>
      <c r="P1162" s="249">
        <f>O1162*H1162</f>
        <v>0</v>
      </c>
      <c r="Q1162" s="249">
        <v>0</v>
      </c>
      <c r="R1162" s="249">
        <f>Q1162*H1162</f>
        <v>0</v>
      </c>
      <c r="S1162" s="249">
        <v>0</v>
      </c>
      <c r="T1162" s="250">
        <f>S1162*H1162</f>
        <v>0</v>
      </c>
      <c r="AR1162" s="25" t="s">
        <v>818</v>
      </c>
      <c r="AT1162" s="25" t="s">
        <v>841</v>
      </c>
      <c r="AU1162" s="25" t="s">
        <v>394</v>
      </c>
      <c r="AY1162" s="25" t="s">
        <v>414</v>
      </c>
      <c r="BE1162" s="251">
        <f>IF(N1162="základní",J1162,0)</f>
        <v>0</v>
      </c>
      <c r="BF1162" s="251">
        <f>IF(N1162="snížená",J1162,0)</f>
        <v>0</v>
      </c>
      <c r="BG1162" s="251">
        <f>IF(N1162="zákl. přenesená",J1162,0)</f>
        <v>0</v>
      </c>
      <c r="BH1162" s="251">
        <f>IF(N1162="sníž. přenesená",J1162,0)</f>
        <v>0</v>
      </c>
      <c r="BI1162" s="251">
        <f>IF(N1162="nulová",J1162,0)</f>
        <v>0</v>
      </c>
      <c r="BJ1162" s="25" t="s">
        <v>83</v>
      </c>
      <c r="BK1162" s="251">
        <f>ROUND(I1162*H1162,2)</f>
        <v>0</v>
      </c>
      <c r="BL1162" s="25" t="s">
        <v>690</v>
      </c>
      <c r="BM1162" s="25" t="s">
        <v>10402</v>
      </c>
    </row>
    <row r="1163" s="12" customFormat="1">
      <c r="B1163" s="255"/>
      <c r="C1163" s="256"/>
      <c r="D1163" s="252" t="s">
        <v>428</v>
      </c>
      <c r="E1163" s="257" t="s">
        <v>21</v>
      </c>
      <c r="F1163" s="258" t="s">
        <v>9901</v>
      </c>
      <c r="G1163" s="256"/>
      <c r="H1163" s="257" t="s">
        <v>21</v>
      </c>
      <c r="I1163" s="259"/>
      <c r="J1163" s="256"/>
      <c r="K1163" s="256"/>
      <c r="L1163" s="260"/>
      <c r="M1163" s="261"/>
      <c r="N1163" s="262"/>
      <c r="O1163" s="262"/>
      <c r="P1163" s="262"/>
      <c r="Q1163" s="262"/>
      <c r="R1163" s="262"/>
      <c r="S1163" s="262"/>
      <c r="T1163" s="263"/>
      <c r="AT1163" s="264" t="s">
        <v>428</v>
      </c>
      <c r="AU1163" s="264" t="s">
        <v>394</v>
      </c>
      <c r="AV1163" s="12" t="s">
        <v>83</v>
      </c>
      <c r="AW1163" s="12" t="s">
        <v>39</v>
      </c>
      <c r="AX1163" s="12" t="s">
        <v>76</v>
      </c>
      <c r="AY1163" s="264" t="s">
        <v>414</v>
      </c>
    </row>
    <row r="1164" s="13" customFormat="1">
      <c r="B1164" s="265"/>
      <c r="C1164" s="266"/>
      <c r="D1164" s="252" t="s">
        <v>428</v>
      </c>
      <c r="E1164" s="267" t="s">
        <v>21</v>
      </c>
      <c r="F1164" s="268" t="s">
        <v>83</v>
      </c>
      <c r="G1164" s="266"/>
      <c r="H1164" s="269">
        <v>1</v>
      </c>
      <c r="I1164" s="270"/>
      <c r="J1164" s="266"/>
      <c r="K1164" s="266"/>
      <c r="L1164" s="271"/>
      <c r="M1164" s="272"/>
      <c r="N1164" s="273"/>
      <c r="O1164" s="273"/>
      <c r="P1164" s="273"/>
      <c r="Q1164" s="273"/>
      <c r="R1164" s="273"/>
      <c r="S1164" s="273"/>
      <c r="T1164" s="274"/>
      <c r="AT1164" s="275" t="s">
        <v>428</v>
      </c>
      <c r="AU1164" s="275" t="s">
        <v>394</v>
      </c>
      <c r="AV1164" s="13" t="s">
        <v>86</v>
      </c>
      <c r="AW1164" s="13" t="s">
        <v>39</v>
      </c>
      <c r="AX1164" s="13" t="s">
        <v>76</v>
      </c>
      <c r="AY1164" s="275" t="s">
        <v>414</v>
      </c>
    </row>
    <row r="1165" s="15" customFormat="1">
      <c r="B1165" s="287"/>
      <c r="C1165" s="288"/>
      <c r="D1165" s="252" t="s">
        <v>428</v>
      </c>
      <c r="E1165" s="289" t="s">
        <v>21</v>
      </c>
      <c r="F1165" s="290" t="s">
        <v>235</v>
      </c>
      <c r="G1165" s="288"/>
      <c r="H1165" s="291">
        <v>1</v>
      </c>
      <c r="I1165" s="292"/>
      <c r="J1165" s="288"/>
      <c r="K1165" s="288"/>
      <c r="L1165" s="293"/>
      <c r="M1165" s="294"/>
      <c r="N1165" s="295"/>
      <c r="O1165" s="295"/>
      <c r="P1165" s="295"/>
      <c r="Q1165" s="295"/>
      <c r="R1165" s="295"/>
      <c r="S1165" s="295"/>
      <c r="T1165" s="296"/>
      <c r="AT1165" s="297" t="s">
        <v>428</v>
      </c>
      <c r="AU1165" s="297" t="s">
        <v>394</v>
      </c>
      <c r="AV1165" s="15" t="s">
        <v>422</v>
      </c>
      <c r="AW1165" s="15" t="s">
        <v>39</v>
      </c>
      <c r="AX1165" s="15" t="s">
        <v>83</v>
      </c>
      <c r="AY1165" s="297" t="s">
        <v>414</v>
      </c>
    </row>
    <row r="1166" s="1" customFormat="1" ht="16.5" customHeight="1">
      <c r="B1166" s="47"/>
      <c r="C1166" s="298" t="s">
        <v>2631</v>
      </c>
      <c r="D1166" s="298" t="s">
        <v>841</v>
      </c>
      <c r="E1166" s="299" t="s">
        <v>10403</v>
      </c>
      <c r="F1166" s="300" t="s">
        <v>9864</v>
      </c>
      <c r="G1166" s="301" t="s">
        <v>145</v>
      </c>
      <c r="H1166" s="302">
        <v>70</v>
      </c>
      <c r="I1166" s="303"/>
      <c r="J1166" s="304">
        <f>ROUND(I1166*H1166,2)</f>
        <v>0</v>
      </c>
      <c r="K1166" s="300" t="s">
        <v>21</v>
      </c>
      <c r="L1166" s="305"/>
      <c r="M1166" s="306" t="s">
        <v>21</v>
      </c>
      <c r="N1166" s="307" t="s">
        <v>47</v>
      </c>
      <c r="O1166" s="48"/>
      <c r="P1166" s="249">
        <f>O1166*H1166</f>
        <v>0</v>
      </c>
      <c r="Q1166" s="249">
        <v>0</v>
      </c>
      <c r="R1166" s="249">
        <f>Q1166*H1166</f>
        <v>0</v>
      </c>
      <c r="S1166" s="249">
        <v>0</v>
      </c>
      <c r="T1166" s="250">
        <f>S1166*H1166</f>
        <v>0</v>
      </c>
      <c r="AR1166" s="25" t="s">
        <v>818</v>
      </c>
      <c r="AT1166" s="25" t="s">
        <v>841</v>
      </c>
      <c r="AU1166" s="25" t="s">
        <v>394</v>
      </c>
      <c r="AY1166" s="25" t="s">
        <v>414</v>
      </c>
      <c r="BE1166" s="251">
        <f>IF(N1166="základní",J1166,0)</f>
        <v>0</v>
      </c>
      <c r="BF1166" s="251">
        <f>IF(N1166="snížená",J1166,0)</f>
        <v>0</v>
      </c>
      <c r="BG1166" s="251">
        <f>IF(N1166="zákl. přenesená",J1166,0)</f>
        <v>0</v>
      </c>
      <c r="BH1166" s="251">
        <f>IF(N1166="sníž. přenesená",J1166,0)</f>
        <v>0</v>
      </c>
      <c r="BI1166" s="251">
        <f>IF(N1166="nulová",J1166,0)</f>
        <v>0</v>
      </c>
      <c r="BJ1166" s="25" t="s">
        <v>83</v>
      </c>
      <c r="BK1166" s="251">
        <f>ROUND(I1166*H1166,2)</f>
        <v>0</v>
      </c>
      <c r="BL1166" s="25" t="s">
        <v>690</v>
      </c>
      <c r="BM1166" s="25" t="s">
        <v>10404</v>
      </c>
    </row>
    <row r="1167" s="12" customFormat="1">
      <c r="B1167" s="255"/>
      <c r="C1167" s="256"/>
      <c r="D1167" s="252" t="s">
        <v>428</v>
      </c>
      <c r="E1167" s="257" t="s">
        <v>21</v>
      </c>
      <c r="F1167" s="258" t="s">
        <v>9901</v>
      </c>
      <c r="G1167" s="256"/>
      <c r="H1167" s="257" t="s">
        <v>21</v>
      </c>
      <c r="I1167" s="259"/>
      <c r="J1167" s="256"/>
      <c r="K1167" s="256"/>
      <c r="L1167" s="260"/>
      <c r="M1167" s="261"/>
      <c r="N1167" s="262"/>
      <c r="O1167" s="262"/>
      <c r="P1167" s="262"/>
      <c r="Q1167" s="262"/>
      <c r="R1167" s="262"/>
      <c r="S1167" s="262"/>
      <c r="T1167" s="263"/>
      <c r="AT1167" s="264" t="s">
        <v>428</v>
      </c>
      <c r="AU1167" s="264" t="s">
        <v>394</v>
      </c>
      <c r="AV1167" s="12" t="s">
        <v>83</v>
      </c>
      <c r="AW1167" s="12" t="s">
        <v>39</v>
      </c>
      <c r="AX1167" s="12" t="s">
        <v>76</v>
      </c>
      <c r="AY1167" s="264" t="s">
        <v>414</v>
      </c>
    </row>
    <row r="1168" s="13" customFormat="1">
      <c r="B1168" s="265"/>
      <c r="C1168" s="266"/>
      <c r="D1168" s="252" t="s">
        <v>428</v>
      </c>
      <c r="E1168" s="267" t="s">
        <v>21</v>
      </c>
      <c r="F1168" s="268" t="s">
        <v>10405</v>
      </c>
      <c r="G1168" s="266"/>
      <c r="H1168" s="269">
        <v>70</v>
      </c>
      <c r="I1168" s="270"/>
      <c r="J1168" s="266"/>
      <c r="K1168" s="266"/>
      <c r="L1168" s="271"/>
      <c r="M1168" s="272"/>
      <c r="N1168" s="273"/>
      <c r="O1168" s="273"/>
      <c r="P1168" s="273"/>
      <c r="Q1168" s="273"/>
      <c r="R1168" s="273"/>
      <c r="S1168" s="273"/>
      <c r="T1168" s="274"/>
      <c r="AT1168" s="275" t="s">
        <v>428</v>
      </c>
      <c r="AU1168" s="275" t="s">
        <v>394</v>
      </c>
      <c r="AV1168" s="13" t="s">
        <v>86</v>
      </c>
      <c r="AW1168" s="13" t="s">
        <v>39</v>
      </c>
      <c r="AX1168" s="13" t="s">
        <v>83</v>
      </c>
      <c r="AY1168" s="275" t="s">
        <v>414</v>
      </c>
    </row>
    <row r="1169" s="11" customFormat="1" ht="22.32" customHeight="1">
      <c r="B1169" s="224"/>
      <c r="C1169" s="225"/>
      <c r="D1169" s="226" t="s">
        <v>75</v>
      </c>
      <c r="E1169" s="238" t="s">
        <v>10406</v>
      </c>
      <c r="F1169" s="238" t="s">
        <v>10407</v>
      </c>
      <c r="G1169" s="225"/>
      <c r="H1169" s="225"/>
      <c r="I1169" s="228"/>
      <c r="J1169" s="239">
        <f>BK1169</f>
        <v>0</v>
      </c>
      <c r="K1169" s="225"/>
      <c r="L1169" s="230"/>
      <c r="M1169" s="231"/>
      <c r="N1169" s="232"/>
      <c r="O1169" s="232"/>
      <c r="P1169" s="233">
        <f>SUM(P1170:P1235)</f>
        <v>0</v>
      </c>
      <c r="Q1169" s="232"/>
      <c r="R1169" s="233">
        <f>SUM(R1170:R1235)</f>
        <v>0</v>
      </c>
      <c r="S1169" s="232"/>
      <c r="T1169" s="234">
        <f>SUM(T1170:T1235)</f>
        <v>0</v>
      </c>
      <c r="AR1169" s="235" t="s">
        <v>86</v>
      </c>
      <c r="AT1169" s="236" t="s">
        <v>75</v>
      </c>
      <c r="AU1169" s="236" t="s">
        <v>86</v>
      </c>
      <c r="AY1169" s="235" t="s">
        <v>414</v>
      </c>
      <c r="BK1169" s="237">
        <f>SUM(BK1170:BK1235)</f>
        <v>0</v>
      </c>
    </row>
    <row r="1170" s="1" customFormat="1" ht="16.5" customHeight="1">
      <c r="B1170" s="47"/>
      <c r="C1170" s="240" t="s">
        <v>2636</v>
      </c>
      <c r="D1170" s="240" t="s">
        <v>418</v>
      </c>
      <c r="E1170" s="241" t="s">
        <v>10408</v>
      </c>
      <c r="F1170" s="242" t="s">
        <v>10409</v>
      </c>
      <c r="G1170" s="243" t="s">
        <v>145</v>
      </c>
      <c r="H1170" s="244">
        <v>1460</v>
      </c>
      <c r="I1170" s="245"/>
      <c r="J1170" s="246">
        <f>ROUND(I1170*H1170,2)</f>
        <v>0</v>
      </c>
      <c r="K1170" s="242" t="s">
        <v>21</v>
      </c>
      <c r="L1170" s="73"/>
      <c r="M1170" s="247" t="s">
        <v>21</v>
      </c>
      <c r="N1170" s="248" t="s">
        <v>47</v>
      </c>
      <c r="O1170" s="48"/>
      <c r="P1170" s="249">
        <f>O1170*H1170</f>
        <v>0</v>
      </c>
      <c r="Q1170" s="249">
        <v>0</v>
      </c>
      <c r="R1170" s="249">
        <f>Q1170*H1170</f>
        <v>0</v>
      </c>
      <c r="S1170" s="249">
        <v>0</v>
      </c>
      <c r="T1170" s="250">
        <f>S1170*H1170</f>
        <v>0</v>
      </c>
      <c r="AR1170" s="25" t="s">
        <v>690</v>
      </c>
      <c r="AT1170" s="25" t="s">
        <v>418</v>
      </c>
      <c r="AU1170" s="25" t="s">
        <v>394</v>
      </c>
      <c r="AY1170" s="25" t="s">
        <v>414</v>
      </c>
      <c r="BE1170" s="251">
        <f>IF(N1170="základní",J1170,0)</f>
        <v>0</v>
      </c>
      <c r="BF1170" s="251">
        <f>IF(N1170="snížená",J1170,0)</f>
        <v>0</v>
      </c>
      <c r="BG1170" s="251">
        <f>IF(N1170="zákl. přenesená",J1170,0)</f>
        <v>0</v>
      </c>
      <c r="BH1170" s="251">
        <f>IF(N1170="sníž. přenesená",J1170,0)</f>
        <v>0</v>
      </c>
      <c r="BI1170" s="251">
        <f>IF(N1170="nulová",J1170,0)</f>
        <v>0</v>
      </c>
      <c r="BJ1170" s="25" t="s">
        <v>83</v>
      </c>
      <c r="BK1170" s="251">
        <f>ROUND(I1170*H1170,2)</f>
        <v>0</v>
      </c>
      <c r="BL1170" s="25" t="s">
        <v>690</v>
      </c>
      <c r="BM1170" s="25" t="s">
        <v>10410</v>
      </c>
    </row>
    <row r="1171" s="12" customFormat="1">
      <c r="B1171" s="255"/>
      <c r="C1171" s="256"/>
      <c r="D1171" s="252" t="s">
        <v>428</v>
      </c>
      <c r="E1171" s="257" t="s">
        <v>21</v>
      </c>
      <c r="F1171" s="258" t="s">
        <v>9901</v>
      </c>
      <c r="G1171" s="256"/>
      <c r="H1171" s="257" t="s">
        <v>21</v>
      </c>
      <c r="I1171" s="259"/>
      <c r="J1171" s="256"/>
      <c r="K1171" s="256"/>
      <c r="L1171" s="260"/>
      <c r="M1171" s="261"/>
      <c r="N1171" s="262"/>
      <c r="O1171" s="262"/>
      <c r="P1171" s="262"/>
      <c r="Q1171" s="262"/>
      <c r="R1171" s="262"/>
      <c r="S1171" s="262"/>
      <c r="T1171" s="263"/>
      <c r="AT1171" s="264" t="s">
        <v>428</v>
      </c>
      <c r="AU1171" s="264" t="s">
        <v>394</v>
      </c>
      <c r="AV1171" s="12" t="s">
        <v>83</v>
      </c>
      <c r="AW1171" s="12" t="s">
        <v>39</v>
      </c>
      <c r="AX1171" s="12" t="s">
        <v>76</v>
      </c>
      <c r="AY1171" s="264" t="s">
        <v>414</v>
      </c>
    </row>
    <row r="1172" s="13" customFormat="1">
      <c r="B1172" s="265"/>
      <c r="C1172" s="266"/>
      <c r="D1172" s="252" t="s">
        <v>428</v>
      </c>
      <c r="E1172" s="267" t="s">
        <v>21</v>
      </c>
      <c r="F1172" s="268" t="s">
        <v>10411</v>
      </c>
      <c r="G1172" s="266"/>
      <c r="H1172" s="269">
        <v>1460</v>
      </c>
      <c r="I1172" s="270"/>
      <c r="J1172" s="266"/>
      <c r="K1172" s="266"/>
      <c r="L1172" s="271"/>
      <c r="M1172" s="272"/>
      <c r="N1172" s="273"/>
      <c r="O1172" s="273"/>
      <c r="P1172" s="273"/>
      <c r="Q1172" s="273"/>
      <c r="R1172" s="273"/>
      <c r="S1172" s="273"/>
      <c r="T1172" s="274"/>
      <c r="AT1172" s="275" t="s">
        <v>428</v>
      </c>
      <c r="AU1172" s="275" t="s">
        <v>394</v>
      </c>
      <c r="AV1172" s="13" t="s">
        <v>86</v>
      </c>
      <c r="AW1172" s="13" t="s">
        <v>39</v>
      </c>
      <c r="AX1172" s="13" t="s">
        <v>83</v>
      </c>
      <c r="AY1172" s="275" t="s">
        <v>414</v>
      </c>
    </row>
    <row r="1173" s="1" customFormat="1" ht="16.5" customHeight="1">
      <c r="B1173" s="47"/>
      <c r="C1173" s="240" t="s">
        <v>2641</v>
      </c>
      <c r="D1173" s="240" t="s">
        <v>418</v>
      </c>
      <c r="E1173" s="241" t="s">
        <v>10412</v>
      </c>
      <c r="F1173" s="242" t="s">
        <v>10413</v>
      </c>
      <c r="G1173" s="243" t="s">
        <v>145</v>
      </c>
      <c r="H1173" s="244">
        <v>200</v>
      </c>
      <c r="I1173" s="245"/>
      <c r="J1173" s="246">
        <f>ROUND(I1173*H1173,2)</f>
        <v>0</v>
      </c>
      <c r="K1173" s="242" t="s">
        <v>21</v>
      </c>
      <c r="L1173" s="73"/>
      <c r="M1173" s="247" t="s">
        <v>21</v>
      </c>
      <c r="N1173" s="248" t="s">
        <v>47</v>
      </c>
      <c r="O1173" s="48"/>
      <c r="P1173" s="249">
        <f>O1173*H1173</f>
        <v>0</v>
      </c>
      <c r="Q1173" s="249">
        <v>0</v>
      </c>
      <c r="R1173" s="249">
        <f>Q1173*H1173</f>
        <v>0</v>
      </c>
      <c r="S1173" s="249">
        <v>0</v>
      </c>
      <c r="T1173" s="250">
        <f>S1173*H1173</f>
        <v>0</v>
      </c>
      <c r="AR1173" s="25" t="s">
        <v>690</v>
      </c>
      <c r="AT1173" s="25" t="s">
        <v>418</v>
      </c>
      <c r="AU1173" s="25" t="s">
        <v>394</v>
      </c>
      <c r="AY1173" s="25" t="s">
        <v>414</v>
      </c>
      <c r="BE1173" s="251">
        <f>IF(N1173="základní",J1173,0)</f>
        <v>0</v>
      </c>
      <c r="BF1173" s="251">
        <f>IF(N1173="snížená",J1173,0)</f>
        <v>0</v>
      </c>
      <c r="BG1173" s="251">
        <f>IF(N1173="zákl. přenesená",J1173,0)</f>
        <v>0</v>
      </c>
      <c r="BH1173" s="251">
        <f>IF(N1173="sníž. přenesená",J1173,0)</f>
        <v>0</v>
      </c>
      <c r="BI1173" s="251">
        <f>IF(N1173="nulová",J1173,0)</f>
        <v>0</v>
      </c>
      <c r="BJ1173" s="25" t="s">
        <v>83</v>
      </c>
      <c r="BK1173" s="251">
        <f>ROUND(I1173*H1173,2)</f>
        <v>0</v>
      </c>
      <c r="BL1173" s="25" t="s">
        <v>690</v>
      </c>
      <c r="BM1173" s="25" t="s">
        <v>10414</v>
      </c>
    </row>
    <row r="1174" s="12" customFormat="1">
      <c r="B1174" s="255"/>
      <c r="C1174" s="256"/>
      <c r="D1174" s="252" t="s">
        <v>428</v>
      </c>
      <c r="E1174" s="257" t="s">
        <v>21</v>
      </c>
      <c r="F1174" s="258" t="s">
        <v>9901</v>
      </c>
      <c r="G1174" s="256"/>
      <c r="H1174" s="257" t="s">
        <v>21</v>
      </c>
      <c r="I1174" s="259"/>
      <c r="J1174" s="256"/>
      <c r="K1174" s="256"/>
      <c r="L1174" s="260"/>
      <c r="M1174" s="261"/>
      <c r="N1174" s="262"/>
      <c r="O1174" s="262"/>
      <c r="P1174" s="262"/>
      <c r="Q1174" s="262"/>
      <c r="R1174" s="262"/>
      <c r="S1174" s="262"/>
      <c r="T1174" s="263"/>
      <c r="AT1174" s="264" t="s">
        <v>428</v>
      </c>
      <c r="AU1174" s="264" t="s">
        <v>394</v>
      </c>
      <c r="AV1174" s="12" t="s">
        <v>83</v>
      </c>
      <c r="AW1174" s="12" t="s">
        <v>39</v>
      </c>
      <c r="AX1174" s="12" t="s">
        <v>76</v>
      </c>
      <c r="AY1174" s="264" t="s">
        <v>414</v>
      </c>
    </row>
    <row r="1175" s="13" customFormat="1">
      <c r="B1175" s="265"/>
      <c r="C1175" s="266"/>
      <c r="D1175" s="252" t="s">
        <v>428</v>
      </c>
      <c r="E1175" s="267" t="s">
        <v>21</v>
      </c>
      <c r="F1175" s="268" t="s">
        <v>2013</v>
      </c>
      <c r="G1175" s="266"/>
      <c r="H1175" s="269">
        <v>200</v>
      </c>
      <c r="I1175" s="270"/>
      <c r="J1175" s="266"/>
      <c r="K1175" s="266"/>
      <c r="L1175" s="271"/>
      <c r="M1175" s="272"/>
      <c r="N1175" s="273"/>
      <c r="O1175" s="273"/>
      <c r="P1175" s="273"/>
      <c r="Q1175" s="273"/>
      <c r="R1175" s="273"/>
      <c r="S1175" s="273"/>
      <c r="T1175" s="274"/>
      <c r="AT1175" s="275" t="s">
        <v>428</v>
      </c>
      <c r="AU1175" s="275" t="s">
        <v>394</v>
      </c>
      <c r="AV1175" s="13" t="s">
        <v>86</v>
      </c>
      <c r="AW1175" s="13" t="s">
        <v>39</v>
      </c>
      <c r="AX1175" s="13" t="s">
        <v>76</v>
      </c>
      <c r="AY1175" s="275" t="s">
        <v>414</v>
      </c>
    </row>
    <row r="1176" s="15" customFormat="1">
      <c r="B1176" s="287"/>
      <c r="C1176" s="288"/>
      <c r="D1176" s="252" t="s">
        <v>428</v>
      </c>
      <c r="E1176" s="289" t="s">
        <v>21</v>
      </c>
      <c r="F1176" s="290" t="s">
        <v>235</v>
      </c>
      <c r="G1176" s="288"/>
      <c r="H1176" s="291">
        <v>200</v>
      </c>
      <c r="I1176" s="292"/>
      <c r="J1176" s="288"/>
      <c r="K1176" s="288"/>
      <c r="L1176" s="293"/>
      <c r="M1176" s="294"/>
      <c r="N1176" s="295"/>
      <c r="O1176" s="295"/>
      <c r="P1176" s="295"/>
      <c r="Q1176" s="295"/>
      <c r="R1176" s="295"/>
      <c r="S1176" s="295"/>
      <c r="T1176" s="296"/>
      <c r="AT1176" s="297" t="s">
        <v>428</v>
      </c>
      <c r="AU1176" s="297" t="s">
        <v>394</v>
      </c>
      <c r="AV1176" s="15" t="s">
        <v>422</v>
      </c>
      <c r="AW1176" s="15" t="s">
        <v>39</v>
      </c>
      <c r="AX1176" s="15" t="s">
        <v>83</v>
      </c>
      <c r="AY1176" s="297" t="s">
        <v>414</v>
      </c>
    </row>
    <row r="1177" s="1" customFormat="1" ht="16.5" customHeight="1">
      <c r="B1177" s="47"/>
      <c r="C1177" s="240" t="s">
        <v>2646</v>
      </c>
      <c r="D1177" s="240" t="s">
        <v>418</v>
      </c>
      <c r="E1177" s="241" t="s">
        <v>10415</v>
      </c>
      <c r="F1177" s="242" t="s">
        <v>10367</v>
      </c>
      <c r="G1177" s="243" t="s">
        <v>4084</v>
      </c>
      <c r="H1177" s="244">
        <v>54</v>
      </c>
      <c r="I1177" s="245"/>
      <c r="J1177" s="246">
        <f>ROUND(I1177*H1177,2)</f>
        <v>0</v>
      </c>
      <c r="K1177" s="242" t="s">
        <v>21</v>
      </c>
      <c r="L1177" s="73"/>
      <c r="M1177" s="247" t="s">
        <v>21</v>
      </c>
      <c r="N1177" s="248" t="s">
        <v>47</v>
      </c>
      <c r="O1177" s="48"/>
      <c r="P1177" s="249">
        <f>O1177*H1177</f>
        <v>0</v>
      </c>
      <c r="Q1177" s="249">
        <v>0</v>
      </c>
      <c r="R1177" s="249">
        <f>Q1177*H1177</f>
        <v>0</v>
      </c>
      <c r="S1177" s="249">
        <v>0</v>
      </c>
      <c r="T1177" s="250">
        <f>S1177*H1177</f>
        <v>0</v>
      </c>
      <c r="AR1177" s="25" t="s">
        <v>690</v>
      </c>
      <c r="AT1177" s="25" t="s">
        <v>418</v>
      </c>
      <c r="AU1177" s="25" t="s">
        <v>394</v>
      </c>
      <c r="AY1177" s="25" t="s">
        <v>414</v>
      </c>
      <c r="BE1177" s="251">
        <f>IF(N1177="základní",J1177,0)</f>
        <v>0</v>
      </c>
      <c r="BF1177" s="251">
        <f>IF(N1177="snížená",J1177,0)</f>
        <v>0</v>
      </c>
      <c r="BG1177" s="251">
        <f>IF(N1177="zákl. přenesená",J1177,0)</f>
        <v>0</v>
      </c>
      <c r="BH1177" s="251">
        <f>IF(N1177="sníž. přenesená",J1177,0)</f>
        <v>0</v>
      </c>
      <c r="BI1177" s="251">
        <f>IF(N1177="nulová",J1177,0)</f>
        <v>0</v>
      </c>
      <c r="BJ1177" s="25" t="s">
        <v>83</v>
      </c>
      <c r="BK1177" s="251">
        <f>ROUND(I1177*H1177,2)</f>
        <v>0</v>
      </c>
      <c r="BL1177" s="25" t="s">
        <v>690</v>
      </c>
      <c r="BM1177" s="25" t="s">
        <v>10416</v>
      </c>
    </row>
    <row r="1178" s="12" customFormat="1">
      <c r="B1178" s="255"/>
      <c r="C1178" s="256"/>
      <c r="D1178" s="252" t="s">
        <v>428</v>
      </c>
      <c r="E1178" s="257" t="s">
        <v>21</v>
      </c>
      <c r="F1178" s="258" t="s">
        <v>9901</v>
      </c>
      <c r="G1178" s="256"/>
      <c r="H1178" s="257" t="s">
        <v>21</v>
      </c>
      <c r="I1178" s="259"/>
      <c r="J1178" s="256"/>
      <c r="K1178" s="256"/>
      <c r="L1178" s="260"/>
      <c r="M1178" s="261"/>
      <c r="N1178" s="262"/>
      <c r="O1178" s="262"/>
      <c r="P1178" s="262"/>
      <c r="Q1178" s="262"/>
      <c r="R1178" s="262"/>
      <c r="S1178" s="262"/>
      <c r="T1178" s="263"/>
      <c r="AT1178" s="264" t="s">
        <v>428</v>
      </c>
      <c r="AU1178" s="264" t="s">
        <v>394</v>
      </c>
      <c r="AV1178" s="12" t="s">
        <v>83</v>
      </c>
      <c r="AW1178" s="12" t="s">
        <v>39</v>
      </c>
      <c r="AX1178" s="12" t="s">
        <v>76</v>
      </c>
      <c r="AY1178" s="264" t="s">
        <v>414</v>
      </c>
    </row>
    <row r="1179" s="13" customFormat="1">
      <c r="B1179" s="265"/>
      <c r="C1179" s="266"/>
      <c r="D1179" s="252" t="s">
        <v>428</v>
      </c>
      <c r="E1179" s="267" t="s">
        <v>21</v>
      </c>
      <c r="F1179" s="268" t="s">
        <v>1028</v>
      </c>
      <c r="G1179" s="266"/>
      <c r="H1179" s="269">
        <v>54</v>
      </c>
      <c r="I1179" s="270"/>
      <c r="J1179" s="266"/>
      <c r="K1179" s="266"/>
      <c r="L1179" s="271"/>
      <c r="M1179" s="272"/>
      <c r="N1179" s="273"/>
      <c r="O1179" s="273"/>
      <c r="P1179" s="273"/>
      <c r="Q1179" s="273"/>
      <c r="R1179" s="273"/>
      <c r="S1179" s="273"/>
      <c r="T1179" s="274"/>
      <c r="AT1179" s="275" t="s">
        <v>428</v>
      </c>
      <c r="AU1179" s="275" t="s">
        <v>394</v>
      </c>
      <c r="AV1179" s="13" t="s">
        <v>86</v>
      </c>
      <c r="AW1179" s="13" t="s">
        <v>39</v>
      </c>
      <c r="AX1179" s="13" t="s">
        <v>83</v>
      </c>
      <c r="AY1179" s="275" t="s">
        <v>414</v>
      </c>
    </row>
    <row r="1180" s="1" customFormat="1" ht="16.5" customHeight="1">
      <c r="B1180" s="47"/>
      <c r="C1180" s="240" t="s">
        <v>2651</v>
      </c>
      <c r="D1180" s="240" t="s">
        <v>418</v>
      </c>
      <c r="E1180" s="241" t="s">
        <v>10417</v>
      </c>
      <c r="F1180" s="242" t="s">
        <v>10418</v>
      </c>
      <c r="G1180" s="243" t="s">
        <v>4084</v>
      </c>
      <c r="H1180" s="244">
        <v>20</v>
      </c>
      <c r="I1180" s="245"/>
      <c r="J1180" s="246">
        <f>ROUND(I1180*H1180,2)</f>
        <v>0</v>
      </c>
      <c r="K1180" s="242" t="s">
        <v>21</v>
      </c>
      <c r="L1180" s="73"/>
      <c r="M1180" s="247" t="s">
        <v>21</v>
      </c>
      <c r="N1180" s="248" t="s">
        <v>47</v>
      </c>
      <c r="O1180" s="48"/>
      <c r="P1180" s="249">
        <f>O1180*H1180</f>
        <v>0</v>
      </c>
      <c r="Q1180" s="249">
        <v>0</v>
      </c>
      <c r="R1180" s="249">
        <f>Q1180*H1180</f>
        <v>0</v>
      </c>
      <c r="S1180" s="249">
        <v>0</v>
      </c>
      <c r="T1180" s="250">
        <f>S1180*H1180</f>
        <v>0</v>
      </c>
      <c r="AR1180" s="25" t="s">
        <v>690</v>
      </c>
      <c r="AT1180" s="25" t="s">
        <v>418</v>
      </c>
      <c r="AU1180" s="25" t="s">
        <v>394</v>
      </c>
      <c r="AY1180" s="25" t="s">
        <v>414</v>
      </c>
      <c r="BE1180" s="251">
        <f>IF(N1180="základní",J1180,0)</f>
        <v>0</v>
      </c>
      <c r="BF1180" s="251">
        <f>IF(N1180="snížená",J1180,0)</f>
        <v>0</v>
      </c>
      <c r="BG1180" s="251">
        <f>IF(N1180="zákl. přenesená",J1180,0)</f>
        <v>0</v>
      </c>
      <c r="BH1180" s="251">
        <f>IF(N1180="sníž. přenesená",J1180,0)</f>
        <v>0</v>
      </c>
      <c r="BI1180" s="251">
        <f>IF(N1180="nulová",J1180,0)</f>
        <v>0</v>
      </c>
      <c r="BJ1180" s="25" t="s">
        <v>83</v>
      </c>
      <c r="BK1180" s="251">
        <f>ROUND(I1180*H1180,2)</f>
        <v>0</v>
      </c>
      <c r="BL1180" s="25" t="s">
        <v>690</v>
      </c>
      <c r="BM1180" s="25" t="s">
        <v>10419</v>
      </c>
    </row>
    <row r="1181" s="12" customFormat="1">
      <c r="B1181" s="255"/>
      <c r="C1181" s="256"/>
      <c r="D1181" s="252" t="s">
        <v>428</v>
      </c>
      <c r="E1181" s="257" t="s">
        <v>21</v>
      </c>
      <c r="F1181" s="258" t="s">
        <v>9901</v>
      </c>
      <c r="G1181" s="256"/>
      <c r="H1181" s="257" t="s">
        <v>21</v>
      </c>
      <c r="I1181" s="259"/>
      <c r="J1181" s="256"/>
      <c r="K1181" s="256"/>
      <c r="L1181" s="260"/>
      <c r="M1181" s="261"/>
      <c r="N1181" s="262"/>
      <c r="O1181" s="262"/>
      <c r="P1181" s="262"/>
      <c r="Q1181" s="262"/>
      <c r="R1181" s="262"/>
      <c r="S1181" s="262"/>
      <c r="T1181" s="263"/>
      <c r="AT1181" s="264" t="s">
        <v>428</v>
      </c>
      <c r="AU1181" s="264" t="s">
        <v>394</v>
      </c>
      <c r="AV1181" s="12" t="s">
        <v>83</v>
      </c>
      <c r="AW1181" s="12" t="s">
        <v>39</v>
      </c>
      <c r="AX1181" s="12" t="s">
        <v>76</v>
      </c>
      <c r="AY1181" s="264" t="s">
        <v>414</v>
      </c>
    </row>
    <row r="1182" s="13" customFormat="1">
      <c r="B1182" s="265"/>
      <c r="C1182" s="266"/>
      <c r="D1182" s="252" t="s">
        <v>428</v>
      </c>
      <c r="E1182" s="267" t="s">
        <v>21</v>
      </c>
      <c r="F1182" s="268" t="s">
        <v>715</v>
      </c>
      <c r="G1182" s="266"/>
      <c r="H1182" s="269">
        <v>20</v>
      </c>
      <c r="I1182" s="270"/>
      <c r="J1182" s="266"/>
      <c r="K1182" s="266"/>
      <c r="L1182" s="271"/>
      <c r="M1182" s="272"/>
      <c r="N1182" s="273"/>
      <c r="O1182" s="273"/>
      <c r="P1182" s="273"/>
      <c r="Q1182" s="273"/>
      <c r="R1182" s="273"/>
      <c r="S1182" s="273"/>
      <c r="T1182" s="274"/>
      <c r="AT1182" s="275" t="s">
        <v>428</v>
      </c>
      <c r="AU1182" s="275" t="s">
        <v>394</v>
      </c>
      <c r="AV1182" s="13" t="s">
        <v>86</v>
      </c>
      <c r="AW1182" s="13" t="s">
        <v>39</v>
      </c>
      <c r="AX1182" s="13" t="s">
        <v>76</v>
      </c>
      <c r="AY1182" s="275" t="s">
        <v>414</v>
      </c>
    </row>
    <row r="1183" s="15" customFormat="1">
      <c r="B1183" s="287"/>
      <c r="C1183" s="288"/>
      <c r="D1183" s="252" t="s">
        <v>428</v>
      </c>
      <c r="E1183" s="289" t="s">
        <v>21</v>
      </c>
      <c r="F1183" s="290" t="s">
        <v>235</v>
      </c>
      <c r="G1183" s="288"/>
      <c r="H1183" s="291">
        <v>20</v>
      </c>
      <c r="I1183" s="292"/>
      <c r="J1183" s="288"/>
      <c r="K1183" s="288"/>
      <c r="L1183" s="293"/>
      <c r="M1183" s="294"/>
      <c r="N1183" s="295"/>
      <c r="O1183" s="295"/>
      <c r="P1183" s="295"/>
      <c r="Q1183" s="295"/>
      <c r="R1183" s="295"/>
      <c r="S1183" s="295"/>
      <c r="T1183" s="296"/>
      <c r="AT1183" s="297" t="s">
        <v>428</v>
      </c>
      <c r="AU1183" s="297" t="s">
        <v>394</v>
      </c>
      <c r="AV1183" s="15" t="s">
        <v>422</v>
      </c>
      <c r="AW1183" s="15" t="s">
        <v>39</v>
      </c>
      <c r="AX1183" s="15" t="s">
        <v>83</v>
      </c>
      <c r="AY1183" s="297" t="s">
        <v>414</v>
      </c>
    </row>
    <row r="1184" s="1" customFormat="1" ht="16.5" customHeight="1">
      <c r="B1184" s="47"/>
      <c r="C1184" s="240" t="s">
        <v>2656</v>
      </c>
      <c r="D1184" s="240" t="s">
        <v>418</v>
      </c>
      <c r="E1184" s="241" t="s">
        <v>10420</v>
      </c>
      <c r="F1184" s="242" t="s">
        <v>9945</v>
      </c>
      <c r="G1184" s="243" t="s">
        <v>4084</v>
      </c>
      <c r="H1184" s="244">
        <v>19</v>
      </c>
      <c r="I1184" s="245"/>
      <c r="J1184" s="246">
        <f>ROUND(I1184*H1184,2)</f>
        <v>0</v>
      </c>
      <c r="K1184" s="242" t="s">
        <v>21</v>
      </c>
      <c r="L1184" s="73"/>
      <c r="M1184" s="247" t="s">
        <v>21</v>
      </c>
      <c r="N1184" s="248" t="s">
        <v>47</v>
      </c>
      <c r="O1184" s="48"/>
      <c r="P1184" s="249">
        <f>O1184*H1184</f>
        <v>0</v>
      </c>
      <c r="Q1184" s="249">
        <v>0</v>
      </c>
      <c r="R1184" s="249">
        <f>Q1184*H1184</f>
        <v>0</v>
      </c>
      <c r="S1184" s="249">
        <v>0</v>
      </c>
      <c r="T1184" s="250">
        <f>S1184*H1184</f>
        <v>0</v>
      </c>
      <c r="AR1184" s="25" t="s">
        <v>690</v>
      </c>
      <c r="AT1184" s="25" t="s">
        <v>418</v>
      </c>
      <c r="AU1184" s="25" t="s">
        <v>394</v>
      </c>
      <c r="AY1184" s="25" t="s">
        <v>414</v>
      </c>
      <c r="BE1184" s="251">
        <f>IF(N1184="základní",J1184,0)</f>
        <v>0</v>
      </c>
      <c r="BF1184" s="251">
        <f>IF(N1184="snížená",J1184,0)</f>
        <v>0</v>
      </c>
      <c r="BG1184" s="251">
        <f>IF(N1184="zákl. přenesená",J1184,0)</f>
        <v>0</v>
      </c>
      <c r="BH1184" s="251">
        <f>IF(N1184="sníž. přenesená",J1184,0)</f>
        <v>0</v>
      </c>
      <c r="BI1184" s="251">
        <f>IF(N1184="nulová",J1184,0)</f>
        <v>0</v>
      </c>
      <c r="BJ1184" s="25" t="s">
        <v>83</v>
      </c>
      <c r="BK1184" s="251">
        <f>ROUND(I1184*H1184,2)</f>
        <v>0</v>
      </c>
      <c r="BL1184" s="25" t="s">
        <v>690</v>
      </c>
      <c r="BM1184" s="25" t="s">
        <v>10421</v>
      </c>
    </row>
    <row r="1185" s="12" customFormat="1">
      <c r="B1185" s="255"/>
      <c r="C1185" s="256"/>
      <c r="D1185" s="252" t="s">
        <v>428</v>
      </c>
      <c r="E1185" s="257" t="s">
        <v>21</v>
      </c>
      <c r="F1185" s="258" t="s">
        <v>9901</v>
      </c>
      <c r="G1185" s="256"/>
      <c r="H1185" s="257" t="s">
        <v>21</v>
      </c>
      <c r="I1185" s="259"/>
      <c r="J1185" s="256"/>
      <c r="K1185" s="256"/>
      <c r="L1185" s="260"/>
      <c r="M1185" s="261"/>
      <c r="N1185" s="262"/>
      <c r="O1185" s="262"/>
      <c r="P1185" s="262"/>
      <c r="Q1185" s="262"/>
      <c r="R1185" s="262"/>
      <c r="S1185" s="262"/>
      <c r="T1185" s="263"/>
      <c r="AT1185" s="264" t="s">
        <v>428</v>
      </c>
      <c r="AU1185" s="264" t="s">
        <v>394</v>
      </c>
      <c r="AV1185" s="12" t="s">
        <v>83</v>
      </c>
      <c r="AW1185" s="12" t="s">
        <v>39</v>
      </c>
      <c r="AX1185" s="12" t="s">
        <v>76</v>
      </c>
      <c r="AY1185" s="264" t="s">
        <v>414</v>
      </c>
    </row>
    <row r="1186" s="13" customFormat="1">
      <c r="B1186" s="265"/>
      <c r="C1186" s="266"/>
      <c r="D1186" s="252" t="s">
        <v>428</v>
      </c>
      <c r="E1186" s="267" t="s">
        <v>21</v>
      </c>
      <c r="F1186" s="268" t="s">
        <v>708</v>
      </c>
      <c r="G1186" s="266"/>
      <c r="H1186" s="269">
        <v>19</v>
      </c>
      <c r="I1186" s="270"/>
      <c r="J1186" s="266"/>
      <c r="K1186" s="266"/>
      <c r="L1186" s="271"/>
      <c r="M1186" s="272"/>
      <c r="N1186" s="273"/>
      <c r="O1186" s="273"/>
      <c r="P1186" s="273"/>
      <c r="Q1186" s="273"/>
      <c r="R1186" s="273"/>
      <c r="S1186" s="273"/>
      <c r="T1186" s="274"/>
      <c r="AT1186" s="275" t="s">
        <v>428</v>
      </c>
      <c r="AU1186" s="275" t="s">
        <v>394</v>
      </c>
      <c r="AV1186" s="13" t="s">
        <v>86</v>
      </c>
      <c r="AW1186" s="13" t="s">
        <v>39</v>
      </c>
      <c r="AX1186" s="13" t="s">
        <v>83</v>
      </c>
      <c r="AY1186" s="275" t="s">
        <v>414</v>
      </c>
    </row>
    <row r="1187" s="1" customFormat="1" ht="16.5" customHeight="1">
      <c r="B1187" s="47"/>
      <c r="C1187" s="240" t="s">
        <v>2661</v>
      </c>
      <c r="D1187" s="240" t="s">
        <v>418</v>
      </c>
      <c r="E1187" s="241" t="s">
        <v>10422</v>
      </c>
      <c r="F1187" s="242" t="s">
        <v>7671</v>
      </c>
      <c r="G1187" s="243" t="s">
        <v>4084</v>
      </c>
      <c r="H1187" s="244">
        <v>4</v>
      </c>
      <c r="I1187" s="245"/>
      <c r="J1187" s="246">
        <f>ROUND(I1187*H1187,2)</f>
        <v>0</v>
      </c>
      <c r="K1187" s="242" t="s">
        <v>21</v>
      </c>
      <c r="L1187" s="73"/>
      <c r="M1187" s="247" t="s">
        <v>21</v>
      </c>
      <c r="N1187" s="248" t="s">
        <v>47</v>
      </c>
      <c r="O1187" s="48"/>
      <c r="P1187" s="249">
        <f>O1187*H1187</f>
        <v>0</v>
      </c>
      <c r="Q1187" s="249">
        <v>0</v>
      </c>
      <c r="R1187" s="249">
        <f>Q1187*H1187</f>
        <v>0</v>
      </c>
      <c r="S1187" s="249">
        <v>0</v>
      </c>
      <c r="T1187" s="250">
        <f>S1187*H1187</f>
        <v>0</v>
      </c>
      <c r="AR1187" s="25" t="s">
        <v>690</v>
      </c>
      <c r="AT1187" s="25" t="s">
        <v>418</v>
      </c>
      <c r="AU1187" s="25" t="s">
        <v>394</v>
      </c>
      <c r="AY1187" s="25" t="s">
        <v>414</v>
      </c>
      <c r="BE1187" s="251">
        <f>IF(N1187="základní",J1187,0)</f>
        <v>0</v>
      </c>
      <c r="BF1187" s="251">
        <f>IF(N1187="snížená",J1187,0)</f>
        <v>0</v>
      </c>
      <c r="BG1187" s="251">
        <f>IF(N1187="zákl. přenesená",J1187,0)</f>
        <v>0</v>
      </c>
      <c r="BH1187" s="251">
        <f>IF(N1187="sníž. přenesená",J1187,0)</f>
        <v>0</v>
      </c>
      <c r="BI1187" s="251">
        <f>IF(N1187="nulová",J1187,0)</f>
        <v>0</v>
      </c>
      <c r="BJ1187" s="25" t="s">
        <v>83</v>
      </c>
      <c r="BK1187" s="251">
        <f>ROUND(I1187*H1187,2)</f>
        <v>0</v>
      </c>
      <c r="BL1187" s="25" t="s">
        <v>690</v>
      </c>
      <c r="BM1187" s="25" t="s">
        <v>10423</v>
      </c>
    </row>
    <row r="1188" s="12" customFormat="1">
      <c r="B1188" s="255"/>
      <c r="C1188" s="256"/>
      <c r="D1188" s="252" t="s">
        <v>428</v>
      </c>
      <c r="E1188" s="257" t="s">
        <v>21</v>
      </c>
      <c r="F1188" s="258" t="s">
        <v>9901</v>
      </c>
      <c r="G1188" s="256"/>
      <c r="H1188" s="257" t="s">
        <v>21</v>
      </c>
      <c r="I1188" s="259"/>
      <c r="J1188" s="256"/>
      <c r="K1188" s="256"/>
      <c r="L1188" s="260"/>
      <c r="M1188" s="261"/>
      <c r="N1188" s="262"/>
      <c r="O1188" s="262"/>
      <c r="P1188" s="262"/>
      <c r="Q1188" s="262"/>
      <c r="R1188" s="262"/>
      <c r="S1188" s="262"/>
      <c r="T1188" s="263"/>
      <c r="AT1188" s="264" t="s">
        <v>428</v>
      </c>
      <c r="AU1188" s="264" t="s">
        <v>394</v>
      </c>
      <c r="AV1188" s="12" t="s">
        <v>83</v>
      </c>
      <c r="AW1188" s="12" t="s">
        <v>39</v>
      </c>
      <c r="AX1188" s="12" t="s">
        <v>76</v>
      </c>
      <c r="AY1188" s="264" t="s">
        <v>414</v>
      </c>
    </row>
    <row r="1189" s="13" customFormat="1">
      <c r="B1189" s="265"/>
      <c r="C1189" s="266"/>
      <c r="D1189" s="252" t="s">
        <v>428</v>
      </c>
      <c r="E1189" s="267" t="s">
        <v>21</v>
      </c>
      <c r="F1189" s="268" t="s">
        <v>422</v>
      </c>
      <c r="G1189" s="266"/>
      <c r="H1189" s="269">
        <v>4</v>
      </c>
      <c r="I1189" s="270"/>
      <c r="J1189" s="266"/>
      <c r="K1189" s="266"/>
      <c r="L1189" s="271"/>
      <c r="M1189" s="272"/>
      <c r="N1189" s="273"/>
      <c r="O1189" s="273"/>
      <c r="P1189" s="273"/>
      <c r="Q1189" s="273"/>
      <c r="R1189" s="273"/>
      <c r="S1189" s="273"/>
      <c r="T1189" s="274"/>
      <c r="AT1189" s="275" t="s">
        <v>428</v>
      </c>
      <c r="AU1189" s="275" t="s">
        <v>394</v>
      </c>
      <c r="AV1189" s="13" t="s">
        <v>86</v>
      </c>
      <c r="AW1189" s="13" t="s">
        <v>39</v>
      </c>
      <c r="AX1189" s="13" t="s">
        <v>76</v>
      </c>
      <c r="AY1189" s="275" t="s">
        <v>414</v>
      </c>
    </row>
    <row r="1190" s="15" customFormat="1">
      <c r="B1190" s="287"/>
      <c r="C1190" s="288"/>
      <c r="D1190" s="252" t="s">
        <v>428</v>
      </c>
      <c r="E1190" s="289" t="s">
        <v>21</v>
      </c>
      <c r="F1190" s="290" t="s">
        <v>235</v>
      </c>
      <c r="G1190" s="288"/>
      <c r="H1190" s="291">
        <v>4</v>
      </c>
      <c r="I1190" s="292"/>
      <c r="J1190" s="288"/>
      <c r="K1190" s="288"/>
      <c r="L1190" s="293"/>
      <c r="M1190" s="294"/>
      <c r="N1190" s="295"/>
      <c r="O1190" s="295"/>
      <c r="P1190" s="295"/>
      <c r="Q1190" s="295"/>
      <c r="R1190" s="295"/>
      <c r="S1190" s="295"/>
      <c r="T1190" s="296"/>
      <c r="AT1190" s="297" t="s">
        <v>428</v>
      </c>
      <c r="AU1190" s="297" t="s">
        <v>394</v>
      </c>
      <c r="AV1190" s="15" t="s">
        <v>422</v>
      </c>
      <c r="AW1190" s="15" t="s">
        <v>39</v>
      </c>
      <c r="AX1190" s="15" t="s">
        <v>83</v>
      </c>
      <c r="AY1190" s="297" t="s">
        <v>414</v>
      </c>
    </row>
    <row r="1191" s="1" customFormat="1" ht="16.5" customHeight="1">
      <c r="B1191" s="47"/>
      <c r="C1191" s="240" t="s">
        <v>2666</v>
      </c>
      <c r="D1191" s="240" t="s">
        <v>418</v>
      </c>
      <c r="E1191" s="241" t="s">
        <v>10424</v>
      </c>
      <c r="F1191" s="242" t="s">
        <v>10377</v>
      </c>
      <c r="G1191" s="243" t="s">
        <v>4084</v>
      </c>
      <c r="H1191" s="244">
        <v>2</v>
      </c>
      <c r="I1191" s="245"/>
      <c r="J1191" s="246">
        <f>ROUND(I1191*H1191,2)</f>
        <v>0</v>
      </c>
      <c r="K1191" s="242" t="s">
        <v>21</v>
      </c>
      <c r="L1191" s="73"/>
      <c r="M1191" s="247" t="s">
        <v>21</v>
      </c>
      <c r="N1191" s="248" t="s">
        <v>47</v>
      </c>
      <c r="O1191" s="48"/>
      <c r="P1191" s="249">
        <f>O1191*H1191</f>
        <v>0</v>
      </c>
      <c r="Q1191" s="249">
        <v>0</v>
      </c>
      <c r="R1191" s="249">
        <f>Q1191*H1191</f>
        <v>0</v>
      </c>
      <c r="S1191" s="249">
        <v>0</v>
      </c>
      <c r="T1191" s="250">
        <f>S1191*H1191</f>
        <v>0</v>
      </c>
      <c r="AR1191" s="25" t="s">
        <v>690</v>
      </c>
      <c r="AT1191" s="25" t="s">
        <v>418</v>
      </c>
      <c r="AU1191" s="25" t="s">
        <v>394</v>
      </c>
      <c r="AY1191" s="25" t="s">
        <v>414</v>
      </c>
      <c r="BE1191" s="251">
        <f>IF(N1191="základní",J1191,0)</f>
        <v>0</v>
      </c>
      <c r="BF1191" s="251">
        <f>IF(N1191="snížená",J1191,0)</f>
        <v>0</v>
      </c>
      <c r="BG1191" s="251">
        <f>IF(N1191="zákl. přenesená",J1191,0)</f>
        <v>0</v>
      </c>
      <c r="BH1191" s="251">
        <f>IF(N1191="sníž. přenesená",J1191,0)</f>
        <v>0</v>
      </c>
      <c r="BI1191" s="251">
        <f>IF(N1191="nulová",J1191,0)</f>
        <v>0</v>
      </c>
      <c r="BJ1191" s="25" t="s">
        <v>83</v>
      </c>
      <c r="BK1191" s="251">
        <f>ROUND(I1191*H1191,2)</f>
        <v>0</v>
      </c>
      <c r="BL1191" s="25" t="s">
        <v>690</v>
      </c>
      <c r="BM1191" s="25" t="s">
        <v>10425</v>
      </c>
    </row>
    <row r="1192" s="12" customFormat="1">
      <c r="B1192" s="255"/>
      <c r="C1192" s="256"/>
      <c r="D1192" s="252" t="s">
        <v>428</v>
      </c>
      <c r="E1192" s="257" t="s">
        <v>21</v>
      </c>
      <c r="F1192" s="258" t="s">
        <v>9901</v>
      </c>
      <c r="G1192" s="256"/>
      <c r="H1192" s="257" t="s">
        <v>21</v>
      </c>
      <c r="I1192" s="259"/>
      <c r="J1192" s="256"/>
      <c r="K1192" s="256"/>
      <c r="L1192" s="260"/>
      <c r="M1192" s="261"/>
      <c r="N1192" s="262"/>
      <c r="O1192" s="262"/>
      <c r="P1192" s="262"/>
      <c r="Q1192" s="262"/>
      <c r="R1192" s="262"/>
      <c r="S1192" s="262"/>
      <c r="T1192" s="263"/>
      <c r="AT1192" s="264" t="s">
        <v>428</v>
      </c>
      <c r="AU1192" s="264" t="s">
        <v>394</v>
      </c>
      <c r="AV1192" s="12" t="s">
        <v>83</v>
      </c>
      <c r="AW1192" s="12" t="s">
        <v>39</v>
      </c>
      <c r="AX1192" s="12" t="s">
        <v>76</v>
      </c>
      <c r="AY1192" s="264" t="s">
        <v>414</v>
      </c>
    </row>
    <row r="1193" s="13" customFormat="1">
      <c r="B1193" s="265"/>
      <c r="C1193" s="266"/>
      <c r="D1193" s="252" t="s">
        <v>428</v>
      </c>
      <c r="E1193" s="267" t="s">
        <v>21</v>
      </c>
      <c r="F1193" s="268" t="s">
        <v>86</v>
      </c>
      <c r="G1193" s="266"/>
      <c r="H1193" s="269">
        <v>2</v>
      </c>
      <c r="I1193" s="270"/>
      <c r="J1193" s="266"/>
      <c r="K1193" s="266"/>
      <c r="L1193" s="271"/>
      <c r="M1193" s="272"/>
      <c r="N1193" s="273"/>
      <c r="O1193" s="273"/>
      <c r="P1193" s="273"/>
      <c r="Q1193" s="273"/>
      <c r="R1193" s="273"/>
      <c r="S1193" s="273"/>
      <c r="T1193" s="274"/>
      <c r="AT1193" s="275" t="s">
        <v>428</v>
      </c>
      <c r="AU1193" s="275" t="s">
        <v>394</v>
      </c>
      <c r="AV1193" s="13" t="s">
        <v>86</v>
      </c>
      <c r="AW1193" s="13" t="s">
        <v>39</v>
      </c>
      <c r="AX1193" s="13" t="s">
        <v>83</v>
      </c>
      <c r="AY1193" s="275" t="s">
        <v>414</v>
      </c>
    </row>
    <row r="1194" s="1" customFormat="1" ht="16.5" customHeight="1">
      <c r="B1194" s="47"/>
      <c r="C1194" s="240" t="s">
        <v>2671</v>
      </c>
      <c r="D1194" s="240" t="s">
        <v>418</v>
      </c>
      <c r="E1194" s="241" t="s">
        <v>10426</v>
      </c>
      <c r="F1194" s="242" t="s">
        <v>10380</v>
      </c>
      <c r="G1194" s="243" t="s">
        <v>4084</v>
      </c>
      <c r="H1194" s="244">
        <v>2</v>
      </c>
      <c r="I1194" s="245"/>
      <c r="J1194" s="246">
        <f>ROUND(I1194*H1194,2)</f>
        <v>0</v>
      </c>
      <c r="K1194" s="242" t="s">
        <v>21</v>
      </c>
      <c r="L1194" s="73"/>
      <c r="M1194" s="247" t="s">
        <v>21</v>
      </c>
      <c r="N1194" s="248" t="s">
        <v>47</v>
      </c>
      <c r="O1194" s="48"/>
      <c r="P1194" s="249">
        <f>O1194*H1194</f>
        <v>0</v>
      </c>
      <c r="Q1194" s="249">
        <v>0</v>
      </c>
      <c r="R1194" s="249">
        <f>Q1194*H1194</f>
        <v>0</v>
      </c>
      <c r="S1194" s="249">
        <v>0</v>
      </c>
      <c r="T1194" s="250">
        <f>S1194*H1194</f>
        <v>0</v>
      </c>
      <c r="AR1194" s="25" t="s">
        <v>690</v>
      </c>
      <c r="AT1194" s="25" t="s">
        <v>418</v>
      </c>
      <c r="AU1194" s="25" t="s">
        <v>394</v>
      </c>
      <c r="AY1194" s="25" t="s">
        <v>414</v>
      </c>
      <c r="BE1194" s="251">
        <f>IF(N1194="základní",J1194,0)</f>
        <v>0</v>
      </c>
      <c r="BF1194" s="251">
        <f>IF(N1194="snížená",J1194,0)</f>
        <v>0</v>
      </c>
      <c r="BG1194" s="251">
        <f>IF(N1194="zákl. přenesená",J1194,0)</f>
        <v>0</v>
      </c>
      <c r="BH1194" s="251">
        <f>IF(N1194="sníž. přenesená",J1194,0)</f>
        <v>0</v>
      </c>
      <c r="BI1194" s="251">
        <f>IF(N1194="nulová",J1194,0)</f>
        <v>0</v>
      </c>
      <c r="BJ1194" s="25" t="s">
        <v>83</v>
      </c>
      <c r="BK1194" s="251">
        <f>ROUND(I1194*H1194,2)</f>
        <v>0</v>
      </c>
      <c r="BL1194" s="25" t="s">
        <v>690</v>
      </c>
      <c r="BM1194" s="25" t="s">
        <v>10427</v>
      </c>
    </row>
    <row r="1195" s="12" customFormat="1">
      <c r="B1195" s="255"/>
      <c r="C1195" s="256"/>
      <c r="D1195" s="252" t="s">
        <v>428</v>
      </c>
      <c r="E1195" s="257" t="s">
        <v>21</v>
      </c>
      <c r="F1195" s="258" t="s">
        <v>9901</v>
      </c>
      <c r="G1195" s="256"/>
      <c r="H1195" s="257" t="s">
        <v>21</v>
      </c>
      <c r="I1195" s="259"/>
      <c r="J1195" s="256"/>
      <c r="K1195" s="256"/>
      <c r="L1195" s="260"/>
      <c r="M1195" s="261"/>
      <c r="N1195" s="262"/>
      <c r="O1195" s="262"/>
      <c r="P1195" s="262"/>
      <c r="Q1195" s="262"/>
      <c r="R1195" s="262"/>
      <c r="S1195" s="262"/>
      <c r="T1195" s="263"/>
      <c r="AT1195" s="264" t="s">
        <v>428</v>
      </c>
      <c r="AU1195" s="264" t="s">
        <v>394</v>
      </c>
      <c r="AV1195" s="12" t="s">
        <v>83</v>
      </c>
      <c r="AW1195" s="12" t="s">
        <v>39</v>
      </c>
      <c r="AX1195" s="12" t="s">
        <v>76</v>
      </c>
      <c r="AY1195" s="264" t="s">
        <v>414</v>
      </c>
    </row>
    <row r="1196" s="13" customFormat="1">
      <c r="B1196" s="265"/>
      <c r="C1196" s="266"/>
      <c r="D1196" s="252" t="s">
        <v>428</v>
      </c>
      <c r="E1196" s="267" t="s">
        <v>21</v>
      </c>
      <c r="F1196" s="268" t="s">
        <v>86</v>
      </c>
      <c r="G1196" s="266"/>
      <c r="H1196" s="269">
        <v>2</v>
      </c>
      <c r="I1196" s="270"/>
      <c r="J1196" s="266"/>
      <c r="K1196" s="266"/>
      <c r="L1196" s="271"/>
      <c r="M1196" s="272"/>
      <c r="N1196" s="273"/>
      <c r="O1196" s="273"/>
      <c r="P1196" s="273"/>
      <c r="Q1196" s="273"/>
      <c r="R1196" s="273"/>
      <c r="S1196" s="273"/>
      <c r="T1196" s="274"/>
      <c r="AT1196" s="275" t="s">
        <v>428</v>
      </c>
      <c r="AU1196" s="275" t="s">
        <v>394</v>
      </c>
      <c r="AV1196" s="13" t="s">
        <v>86</v>
      </c>
      <c r="AW1196" s="13" t="s">
        <v>39</v>
      </c>
      <c r="AX1196" s="13" t="s">
        <v>76</v>
      </c>
      <c r="AY1196" s="275" t="s">
        <v>414</v>
      </c>
    </row>
    <row r="1197" s="15" customFormat="1">
      <c r="B1197" s="287"/>
      <c r="C1197" s="288"/>
      <c r="D1197" s="252" t="s">
        <v>428</v>
      </c>
      <c r="E1197" s="289" t="s">
        <v>21</v>
      </c>
      <c r="F1197" s="290" t="s">
        <v>235</v>
      </c>
      <c r="G1197" s="288"/>
      <c r="H1197" s="291">
        <v>2</v>
      </c>
      <c r="I1197" s="292"/>
      <c r="J1197" s="288"/>
      <c r="K1197" s="288"/>
      <c r="L1197" s="293"/>
      <c r="M1197" s="294"/>
      <c r="N1197" s="295"/>
      <c r="O1197" s="295"/>
      <c r="P1197" s="295"/>
      <c r="Q1197" s="295"/>
      <c r="R1197" s="295"/>
      <c r="S1197" s="295"/>
      <c r="T1197" s="296"/>
      <c r="AT1197" s="297" t="s">
        <v>428</v>
      </c>
      <c r="AU1197" s="297" t="s">
        <v>394</v>
      </c>
      <c r="AV1197" s="15" t="s">
        <v>422</v>
      </c>
      <c r="AW1197" s="15" t="s">
        <v>39</v>
      </c>
      <c r="AX1197" s="15" t="s">
        <v>83</v>
      </c>
      <c r="AY1197" s="297" t="s">
        <v>414</v>
      </c>
    </row>
    <row r="1198" s="1" customFormat="1" ht="16.5" customHeight="1">
      <c r="B1198" s="47"/>
      <c r="C1198" s="240" t="s">
        <v>2676</v>
      </c>
      <c r="D1198" s="240" t="s">
        <v>418</v>
      </c>
      <c r="E1198" s="241" t="s">
        <v>10428</v>
      </c>
      <c r="F1198" s="242" t="s">
        <v>10383</v>
      </c>
      <c r="G1198" s="243" t="s">
        <v>4084</v>
      </c>
      <c r="H1198" s="244">
        <v>2</v>
      </c>
      <c r="I1198" s="245"/>
      <c r="J1198" s="246">
        <f>ROUND(I1198*H1198,2)</f>
        <v>0</v>
      </c>
      <c r="K1198" s="242" t="s">
        <v>21</v>
      </c>
      <c r="L1198" s="73"/>
      <c r="M1198" s="247" t="s">
        <v>21</v>
      </c>
      <c r="N1198" s="248" t="s">
        <v>47</v>
      </c>
      <c r="O1198" s="48"/>
      <c r="P1198" s="249">
        <f>O1198*H1198</f>
        <v>0</v>
      </c>
      <c r="Q1198" s="249">
        <v>0</v>
      </c>
      <c r="R1198" s="249">
        <f>Q1198*H1198</f>
        <v>0</v>
      </c>
      <c r="S1198" s="249">
        <v>0</v>
      </c>
      <c r="T1198" s="250">
        <f>S1198*H1198</f>
        <v>0</v>
      </c>
      <c r="AR1198" s="25" t="s">
        <v>690</v>
      </c>
      <c r="AT1198" s="25" t="s">
        <v>418</v>
      </c>
      <c r="AU1198" s="25" t="s">
        <v>394</v>
      </c>
      <c r="AY1198" s="25" t="s">
        <v>414</v>
      </c>
      <c r="BE1198" s="251">
        <f>IF(N1198="základní",J1198,0)</f>
        <v>0</v>
      </c>
      <c r="BF1198" s="251">
        <f>IF(N1198="snížená",J1198,0)</f>
        <v>0</v>
      </c>
      <c r="BG1198" s="251">
        <f>IF(N1198="zákl. přenesená",J1198,0)</f>
        <v>0</v>
      </c>
      <c r="BH1198" s="251">
        <f>IF(N1198="sníž. přenesená",J1198,0)</f>
        <v>0</v>
      </c>
      <c r="BI1198" s="251">
        <f>IF(N1198="nulová",J1198,0)</f>
        <v>0</v>
      </c>
      <c r="BJ1198" s="25" t="s">
        <v>83</v>
      </c>
      <c r="BK1198" s="251">
        <f>ROUND(I1198*H1198,2)</f>
        <v>0</v>
      </c>
      <c r="BL1198" s="25" t="s">
        <v>690</v>
      </c>
      <c r="BM1198" s="25" t="s">
        <v>10429</v>
      </c>
    </row>
    <row r="1199" s="12" customFormat="1">
      <c r="B1199" s="255"/>
      <c r="C1199" s="256"/>
      <c r="D1199" s="252" t="s">
        <v>428</v>
      </c>
      <c r="E1199" s="257" t="s">
        <v>21</v>
      </c>
      <c r="F1199" s="258" t="s">
        <v>9901</v>
      </c>
      <c r="G1199" s="256"/>
      <c r="H1199" s="257" t="s">
        <v>21</v>
      </c>
      <c r="I1199" s="259"/>
      <c r="J1199" s="256"/>
      <c r="K1199" s="256"/>
      <c r="L1199" s="260"/>
      <c r="M1199" s="261"/>
      <c r="N1199" s="262"/>
      <c r="O1199" s="262"/>
      <c r="P1199" s="262"/>
      <c r="Q1199" s="262"/>
      <c r="R1199" s="262"/>
      <c r="S1199" s="262"/>
      <c r="T1199" s="263"/>
      <c r="AT1199" s="264" t="s">
        <v>428</v>
      </c>
      <c r="AU1199" s="264" t="s">
        <v>394</v>
      </c>
      <c r="AV1199" s="12" t="s">
        <v>83</v>
      </c>
      <c r="AW1199" s="12" t="s">
        <v>39</v>
      </c>
      <c r="AX1199" s="12" t="s">
        <v>76</v>
      </c>
      <c r="AY1199" s="264" t="s">
        <v>414</v>
      </c>
    </row>
    <row r="1200" s="13" customFormat="1">
      <c r="B1200" s="265"/>
      <c r="C1200" s="266"/>
      <c r="D1200" s="252" t="s">
        <v>428</v>
      </c>
      <c r="E1200" s="267" t="s">
        <v>21</v>
      </c>
      <c r="F1200" s="268" t="s">
        <v>86</v>
      </c>
      <c r="G1200" s="266"/>
      <c r="H1200" s="269">
        <v>2</v>
      </c>
      <c r="I1200" s="270"/>
      <c r="J1200" s="266"/>
      <c r="K1200" s="266"/>
      <c r="L1200" s="271"/>
      <c r="M1200" s="272"/>
      <c r="N1200" s="273"/>
      <c r="O1200" s="273"/>
      <c r="P1200" s="273"/>
      <c r="Q1200" s="273"/>
      <c r="R1200" s="273"/>
      <c r="S1200" s="273"/>
      <c r="T1200" s="274"/>
      <c r="AT1200" s="275" t="s">
        <v>428</v>
      </c>
      <c r="AU1200" s="275" t="s">
        <v>394</v>
      </c>
      <c r="AV1200" s="13" t="s">
        <v>86</v>
      </c>
      <c r="AW1200" s="13" t="s">
        <v>39</v>
      </c>
      <c r="AX1200" s="13" t="s">
        <v>83</v>
      </c>
      <c r="AY1200" s="275" t="s">
        <v>414</v>
      </c>
    </row>
    <row r="1201" s="1" customFormat="1" ht="16.5" customHeight="1">
      <c r="B1201" s="47"/>
      <c r="C1201" s="240" t="s">
        <v>2681</v>
      </c>
      <c r="D1201" s="240" t="s">
        <v>418</v>
      </c>
      <c r="E1201" s="241" t="s">
        <v>10430</v>
      </c>
      <c r="F1201" s="242" t="s">
        <v>10386</v>
      </c>
      <c r="G1201" s="243" t="s">
        <v>4084</v>
      </c>
      <c r="H1201" s="244">
        <v>2</v>
      </c>
      <c r="I1201" s="245"/>
      <c r="J1201" s="246">
        <f>ROUND(I1201*H1201,2)</f>
        <v>0</v>
      </c>
      <c r="K1201" s="242" t="s">
        <v>21</v>
      </c>
      <c r="L1201" s="73"/>
      <c r="M1201" s="247" t="s">
        <v>21</v>
      </c>
      <c r="N1201" s="248" t="s">
        <v>47</v>
      </c>
      <c r="O1201" s="48"/>
      <c r="P1201" s="249">
        <f>O1201*H1201</f>
        <v>0</v>
      </c>
      <c r="Q1201" s="249">
        <v>0</v>
      </c>
      <c r="R1201" s="249">
        <f>Q1201*H1201</f>
        <v>0</v>
      </c>
      <c r="S1201" s="249">
        <v>0</v>
      </c>
      <c r="T1201" s="250">
        <f>S1201*H1201</f>
        <v>0</v>
      </c>
      <c r="AR1201" s="25" t="s">
        <v>690</v>
      </c>
      <c r="AT1201" s="25" t="s">
        <v>418</v>
      </c>
      <c r="AU1201" s="25" t="s">
        <v>394</v>
      </c>
      <c r="AY1201" s="25" t="s">
        <v>414</v>
      </c>
      <c r="BE1201" s="251">
        <f>IF(N1201="základní",J1201,0)</f>
        <v>0</v>
      </c>
      <c r="BF1201" s="251">
        <f>IF(N1201="snížená",J1201,0)</f>
        <v>0</v>
      </c>
      <c r="BG1201" s="251">
        <f>IF(N1201="zákl. přenesená",J1201,0)</f>
        <v>0</v>
      </c>
      <c r="BH1201" s="251">
        <f>IF(N1201="sníž. přenesená",J1201,0)</f>
        <v>0</v>
      </c>
      <c r="BI1201" s="251">
        <f>IF(N1201="nulová",J1201,0)</f>
        <v>0</v>
      </c>
      <c r="BJ1201" s="25" t="s">
        <v>83</v>
      </c>
      <c r="BK1201" s="251">
        <f>ROUND(I1201*H1201,2)</f>
        <v>0</v>
      </c>
      <c r="BL1201" s="25" t="s">
        <v>690</v>
      </c>
      <c r="BM1201" s="25" t="s">
        <v>10431</v>
      </c>
    </row>
    <row r="1202" s="12" customFormat="1">
      <c r="B1202" s="255"/>
      <c r="C1202" s="256"/>
      <c r="D1202" s="252" t="s">
        <v>428</v>
      </c>
      <c r="E1202" s="257" t="s">
        <v>21</v>
      </c>
      <c r="F1202" s="258" t="s">
        <v>9901</v>
      </c>
      <c r="G1202" s="256"/>
      <c r="H1202" s="257" t="s">
        <v>21</v>
      </c>
      <c r="I1202" s="259"/>
      <c r="J1202" s="256"/>
      <c r="K1202" s="256"/>
      <c r="L1202" s="260"/>
      <c r="M1202" s="261"/>
      <c r="N1202" s="262"/>
      <c r="O1202" s="262"/>
      <c r="P1202" s="262"/>
      <c r="Q1202" s="262"/>
      <c r="R1202" s="262"/>
      <c r="S1202" s="262"/>
      <c r="T1202" s="263"/>
      <c r="AT1202" s="264" t="s">
        <v>428</v>
      </c>
      <c r="AU1202" s="264" t="s">
        <v>394</v>
      </c>
      <c r="AV1202" s="12" t="s">
        <v>83</v>
      </c>
      <c r="AW1202" s="12" t="s">
        <v>39</v>
      </c>
      <c r="AX1202" s="12" t="s">
        <v>76</v>
      </c>
      <c r="AY1202" s="264" t="s">
        <v>414</v>
      </c>
    </row>
    <row r="1203" s="13" customFormat="1">
      <c r="B1203" s="265"/>
      <c r="C1203" s="266"/>
      <c r="D1203" s="252" t="s">
        <v>428</v>
      </c>
      <c r="E1203" s="267" t="s">
        <v>21</v>
      </c>
      <c r="F1203" s="268" t="s">
        <v>86</v>
      </c>
      <c r="G1203" s="266"/>
      <c r="H1203" s="269">
        <v>2</v>
      </c>
      <c r="I1203" s="270"/>
      <c r="J1203" s="266"/>
      <c r="K1203" s="266"/>
      <c r="L1203" s="271"/>
      <c r="M1203" s="272"/>
      <c r="N1203" s="273"/>
      <c r="O1203" s="273"/>
      <c r="P1203" s="273"/>
      <c r="Q1203" s="273"/>
      <c r="R1203" s="273"/>
      <c r="S1203" s="273"/>
      <c r="T1203" s="274"/>
      <c r="AT1203" s="275" t="s">
        <v>428</v>
      </c>
      <c r="AU1203" s="275" t="s">
        <v>394</v>
      </c>
      <c r="AV1203" s="13" t="s">
        <v>86</v>
      </c>
      <c r="AW1203" s="13" t="s">
        <v>39</v>
      </c>
      <c r="AX1203" s="13" t="s">
        <v>76</v>
      </c>
      <c r="AY1203" s="275" t="s">
        <v>414</v>
      </c>
    </row>
    <row r="1204" s="15" customFormat="1">
      <c r="B1204" s="287"/>
      <c r="C1204" s="288"/>
      <c r="D1204" s="252" t="s">
        <v>428</v>
      </c>
      <c r="E1204" s="289" t="s">
        <v>21</v>
      </c>
      <c r="F1204" s="290" t="s">
        <v>235</v>
      </c>
      <c r="G1204" s="288"/>
      <c r="H1204" s="291">
        <v>2</v>
      </c>
      <c r="I1204" s="292"/>
      <c r="J1204" s="288"/>
      <c r="K1204" s="288"/>
      <c r="L1204" s="293"/>
      <c r="M1204" s="294"/>
      <c r="N1204" s="295"/>
      <c r="O1204" s="295"/>
      <c r="P1204" s="295"/>
      <c r="Q1204" s="295"/>
      <c r="R1204" s="295"/>
      <c r="S1204" s="295"/>
      <c r="T1204" s="296"/>
      <c r="AT1204" s="297" t="s">
        <v>428</v>
      </c>
      <c r="AU1204" s="297" t="s">
        <v>394</v>
      </c>
      <c r="AV1204" s="15" t="s">
        <v>422</v>
      </c>
      <c r="AW1204" s="15" t="s">
        <v>39</v>
      </c>
      <c r="AX1204" s="15" t="s">
        <v>83</v>
      </c>
      <c r="AY1204" s="297" t="s">
        <v>414</v>
      </c>
    </row>
    <row r="1205" s="1" customFormat="1" ht="25.5" customHeight="1">
      <c r="B1205" s="47"/>
      <c r="C1205" s="240" t="s">
        <v>2686</v>
      </c>
      <c r="D1205" s="240" t="s">
        <v>418</v>
      </c>
      <c r="E1205" s="241" t="s">
        <v>10432</v>
      </c>
      <c r="F1205" s="242" t="s">
        <v>10389</v>
      </c>
      <c r="G1205" s="243" t="s">
        <v>4084</v>
      </c>
      <c r="H1205" s="244">
        <v>2</v>
      </c>
      <c r="I1205" s="245"/>
      <c r="J1205" s="246">
        <f>ROUND(I1205*H1205,2)</f>
        <v>0</v>
      </c>
      <c r="K1205" s="242" t="s">
        <v>21</v>
      </c>
      <c r="L1205" s="73"/>
      <c r="M1205" s="247" t="s">
        <v>21</v>
      </c>
      <c r="N1205" s="248" t="s">
        <v>47</v>
      </c>
      <c r="O1205" s="48"/>
      <c r="P1205" s="249">
        <f>O1205*H1205</f>
        <v>0</v>
      </c>
      <c r="Q1205" s="249">
        <v>0</v>
      </c>
      <c r="R1205" s="249">
        <f>Q1205*H1205</f>
        <v>0</v>
      </c>
      <c r="S1205" s="249">
        <v>0</v>
      </c>
      <c r="T1205" s="250">
        <f>S1205*H1205</f>
        <v>0</v>
      </c>
      <c r="AR1205" s="25" t="s">
        <v>690</v>
      </c>
      <c r="AT1205" s="25" t="s">
        <v>418</v>
      </c>
      <c r="AU1205" s="25" t="s">
        <v>394</v>
      </c>
      <c r="AY1205" s="25" t="s">
        <v>414</v>
      </c>
      <c r="BE1205" s="251">
        <f>IF(N1205="základní",J1205,0)</f>
        <v>0</v>
      </c>
      <c r="BF1205" s="251">
        <f>IF(N1205="snížená",J1205,0)</f>
        <v>0</v>
      </c>
      <c r="BG1205" s="251">
        <f>IF(N1205="zákl. přenesená",J1205,0)</f>
        <v>0</v>
      </c>
      <c r="BH1205" s="251">
        <f>IF(N1205="sníž. přenesená",J1205,0)</f>
        <v>0</v>
      </c>
      <c r="BI1205" s="251">
        <f>IF(N1205="nulová",J1205,0)</f>
        <v>0</v>
      </c>
      <c r="BJ1205" s="25" t="s">
        <v>83</v>
      </c>
      <c r="BK1205" s="251">
        <f>ROUND(I1205*H1205,2)</f>
        <v>0</v>
      </c>
      <c r="BL1205" s="25" t="s">
        <v>690</v>
      </c>
      <c r="BM1205" s="25" t="s">
        <v>10433</v>
      </c>
    </row>
    <row r="1206" s="12" customFormat="1">
      <c r="B1206" s="255"/>
      <c r="C1206" s="256"/>
      <c r="D1206" s="252" t="s">
        <v>428</v>
      </c>
      <c r="E1206" s="257" t="s">
        <v>21</v>
      </c>
      <c r="F1206" s="258" t="s">
        <v>9901</v>
      </c>
      <c r="G1206" s="256"/>
      <c r="H1206" s="257" t="s">
        <v>21</v>
      </c>
      <c r="I1206" s="259"/>
      <c r="J1206" s="256"/>
      <c r="K1206" s="256"/>
      <c r="L1206" s="260"/>
      <c r="M1206" s="261"/>
      <c r="N1206" s="262"/>
      <c r="O1206" s="262"/>
      <c r="P1206" s="262"/>
      <c r="Q1206" s="262"/>
      <c r="R1206" s="262"/>
      <c r="S1206" s="262"/>
      <c r="T1206" s="263"/>
      <c r="AT1206" s="264" t="s">
        <v>428</v>
      </c>
      <c r="AU1206" s="264" t="s">
        <v>394</v>
      </c>
      <c r="AV1206" s="12" t="s">
        <v>83</v>
      </c>
      <c r="AW1206" s="12" t="s">
        <v>39</v>
      </c>
      <c r="AX1206" s="12" t="s">
        <v>76</v>
      </c>
      <c r="AY1206" s="264" t="s">
        <v>414</v>
      </c>
    </row>
    <row r="1207" s="13" customFormat="1">
      <c r="B1207" s="265"/>
      <c r="C1207" s="266"/>
      <c r="D1207" s="252" t="s">
        <v>428</v>
      </c>
      <c r="E1207" s="267" t="s">
        <v>21</v>
      </c>
      <c r="F1207" s="268" t="s">
        <v>86</v>
      </c>
      <c r="G1207" s="266"/>
      <c r="H1207" s="269">
        <v>2</v>
      </c>
      <c r="I1207" s="270"/>
      <c r="J1207" s="266"/>
      <c r="K1207" s="266"/>
      <c r="L1207" s="271"/>
      <c r="M1207" s="272"/>
      <c r="N1207" s="273"/>
      <c r="O1207" s="273"/>
      <c r="P1207" s="273"/>
      <c r="Q1207" s="273"/>
      <c r="R1207" s="273"/>
      <c r="S1207" s="273"/>
      <c r="T1207" s="274"/>
      <c r="AT1207" s="275" t="s">
        <v>428</v>
      </c>
      <c r="AU1207" s="275" t="s">
        <v>394</v>
      </c>
      <c r="AV1207" s="13" t="s">
        <v>86</v>
      </c>
      <c r="AW1207" s="13" t="s">
        <v>39</v>
      </c>
      <c r="AX1207" s="13" t="s">
        <v>83</v>
      </c>
      <c r="AY1207" s="275" t="s">
        <v>414</v>
      </c>
    </row>
    <row r="1208" s="1" customFormat="1" ht="25.5" customHeight="1">
      <c r="B1208" s="47"/>
      <c r="C1208" s="240" t="s">
        <v>2691</v>
      </c>
      <c r="D1208" s="240" t="s">
        <v>418</v>
      </c>
      <c r="E1208" s="241" t="s">
        <v>10434</v>
      </c>
      <c r="F1208" s="242" t="s">
        <v>10392</v>
      </c>
      <c r="G1208" s="243" t="s">
        <v>4084</v>
      </c>
      <c r="H1208" s="244">
        <v>1</v>
      </c>
      <c r="I1208" s="245"/>
      <c r="J1208" s="246">
        <f>ROUND(I1208*H1208,2)</f>
        <v>0</v>
      </c>
      <c r="K1208" s="242" t="s">
        <v>21</v>
      </c>
      <c r="L1208" s="73"/>
      <c r="M1208" s="247" t="s">
        <v>21</v>
      </c>
      <c r="N1208" s="248" t="s">
        <v>47</v>
      </c>
      <c r="O1208" s="48"/>
      <c r="P1208" s="249">
        <f>O1208*H1208</f>
        <v>0</v>
      </c>
      <c r="Q1208" s="249">
        <v>0</v>
      </c>
      <c r="R1208" s="249">
        <f>Q1208*H1208</f>
        <v>0</v>
      </c>
      <c r="S1208" s="249">
        <v>0</v>
      </c>
      <c r="T1208" s="250">
        <f>S1208*H1208</f>
        <v>0</v>
      </c>
      <c r="AR1208" s="25" t="s">
        <v>690</v>
      </c>
      <c r="AT1208" s="25" t="s">
        <v>418</v>
      </c>
      <c r="AU1208" s="25" t="s">
        <v>394</v>
      </c>
      <c r="AY1208" s="25" t="s">
        <v>414</v>
      </c>
      <c r="BE1208" s="251">
        <f>IF(N1208="základní",J1208,0)</f>
        <v>0</v>
      </c>
      <c r="BF1208" s="251">
        <f>IF(N1208="snížená",J1208,0)</f>
        <v>0</v>
      </c>
      <c r="BG1208" s="251">
        <f>IF(N1208="zákl. přenesená",J1208,0)</f>
        <v>0</v>
      </c>
      <c r="BH1208" s="251">
        <f>IF(N1208="sníž. přenesená",J1208,0)</f>
        <v>0</v>
      </c>
      <c r="BI1208" s="251">
        <f>IF(N1208="nulová",J1208,0)</f>
        <v>0</v>
      </c>
      <c r="BJ1208" s="25" t="s">
        <v>83</v>
      </c>
      <c r="BK1208" s="251">
        <f>ROUND(I1208*H1208,2)</f>
        <v>0</v>
      </c>
      <c r="BL1208" s="25" t="s">
        <v>690</v>
      </c>
      <c r="BM1208" s="25" t="s">
        <v>10435</v>
      </c>
    </row>
    <row r="1209" s="12" customFormat="1">
      <c r="B1209" s="255"/>
      <c r="C1209" s="256"/>
      <c r="D1209" s="252" t="s">
        <v>428</v>
      </c>
      <c r="E1209" s="257" t="s">
        <v>21</v>
      </c>
      <c r="F1209" s="258" t="s">
        <v>9901</v>
      </c>
      <c r="G1209" s="256"/>
      <c r="H1209" s="257" t="s">
        <v>21</v>
      </c>
      <c r="I1209" s="259"/>
      <c r="J1209" s="256"/>
      <c r="K1209" s="256"/>
      <c r="L1209" s="260"/>
      <c r="M1209" s="261"/>
      <c r="N1209" s="262"/>
      <c r="O1209" s="262"/>
      <c r="P1209" s="262"/>
      <c r="Q1209" s="262"/>
      <c r="R1209" s="262"/>
      <c r="S1209" s="262"/>
      <c r="T1209" s="263"/>
      <c r="AT1209" s="264" t="s">
        <v>428</v>
      </c>
      <c r="AU1209" s="264" t="s">
        <v>394</v>
      </c>
      <c r="AV1209" s="12" t="s">
        <v>83</v>
      </c>
      <c r="AW1209" s="12" t="s">
        <v>39</v>
      </c>
      <c r="AX1209" s="12" t="s">
        <v>76</v>
      </c>
      <c r="AY1209" s="264" t="s">
        <v>414</v>
      </c>
    </row>
    <row r="1210" s="13" customFormat="1">
      <c r="B1210" s="265"/>
      <c r="C1210" s="266"/>
      <c r="D1210" s="252" t="s">
        <v>428</v>
      </c>
      <c r="E1210" s="267" t="s">
        <v>21</v>
      </c>
      <c r="F1210" s="268" t="s">
        <v>83</v>
      </c>
      <c r="G1210" s="266"/>
      <c r="H1210" s="269">
        <v>1</v>
      </c>
      <c r="I1210" s="270"/>
      <c r="J1210" s="266"/>
      <c r="K1210" s="266"/>
      <c r="L1210" s="271"/>
      <c r="M1210" s="272"/>
      <c r="N1210" s="273"/>
      <c r="O1210" s="273"/>
      <c r="P1210" s="273"/>
      <c r="Q1210" s="273"/>
      <c r="R1210" s="273"/>
      <c r="S1210" s="273"/>
      <c r="T1210" s="274"/>
      <c r="AT1210" s="275" t="s">
        <v>428</v>
      </c>
      <c r="AU1210" s="275" t="s">
        <v>394</v>
      </c>
      <c r="AV1210" s="13" t="s">
        <v>86</v>
      </c>
      <c r="AW1210" s="13" t="s">
        <v>39</v>
      </c>
      <c r="AX1210" s="13" t="s">
        <v>76</v>
      </c>
      <c r="AY1210" s="275" t="s">
        <v>414</v>
      </c>
    </row>
    <row r="1211" s="15" customFormat="1">
      <c r="B1211" s="287"/>
      <c r="C1211" s="288"/>
      <c r="D1211" s="252" t="s">
        <v>428</v>
      </c>
      <c r="E1211" s="289" t="s">
        <v>21</v>
      </c>
      <c r="F1211" s="290" t="s">
        <v>235</v>
      </c>
      <c r="G1211" s="288"/>
      <c r="H1211" s="291">
        <v>1</v>
      </c>
      <c r="I1211" s="292"/>
      <c r="J1211" s="288"/>
      <c r="K1211" s="288"/>
      <c r="L1211" s="293"/>
      <c r="M1211" s="294"/>
      <c r="N1211" s="295"/>
      <c r="O1211" s="295"/>
      <c r="P1211" s="295"/>
      <c r="Q1211" s="295"/>
      <c r="R1211" s="295"/>
      <c r="S1211" s="295"/>
      <c r="T1211" s="296"/>
      <c r="AT1211" s="297" t="s">
        <v>428</v>
      </c>
      <c r="AU1211" s="297" t="s">
        <v>394</v>
      </c>
      <c r="AV1211" s="15" t="s">
        <v>422</v>
      </c>
      <c r="AW1211" s="15" t="s">
        <v>39</v>
      </c>
      <c r="AX1211" s="15" t="s">
        <v>83</v>
      </c>
      <c r="AY1211" s="297" t="s">
        <v>414</v>
      </c>
    </row>
    <row r="1212" s="1" customFormat="1" ht="25.5" customHeight="1">
      <c r="B1212" s="47"/>
      <c r="C1212" s="240" t="s">
        <v>2696</v>
      </c>
      <c r="D1212" s="240" t="s">
        <v>418</v>
      </c>
      <c r="E1212" s="241" t="s">
        <v>10436</v>
      </c>
      <c r="F1212" s="242" t="s">
        <v>10395</v>
      </c>
      <c r="G1212" s="243" t="s">
        <v>4084</v>
      </c>
      <c r="H1212" s="244">
        <v>1</v>
      </c>
      <c r="I1212" s="245"/>
      <c r="J1212" s="246">
        <f>ROUND(I1212*H1212,2)</f>
        <v>0</v>
      </c>
      <c r="K1212" s="242" t="s">
        <v>21</v>
      </c>
      <c r="L1212" s="73"/>
      <c r="M1212" s="247" t="s">
        <v>21</v>
      </c>
      <c r="N1212" s="248" t="s">
        <v>47</v>
      </c>
      <c r="O1212" s="48"/>
      <c r="P1212" s="249">
        <f>O1212*H1212</f>
        <v>0</v>
      </c>
      <c r="Q1212" s="249">
        <v>0</v>
      </c>
      <c r="R1212" s="249">
        <f>Q1212*H1212</f>
        <v>0</v>
      </c>
      <c r="S1212" s="249">
        <v>0</v>
      </c>
      <c r="T1212" s="250">
        <f>S1212*H1212</f>
        <v>0</v>
      </c>
      <c r="AR1212" s="25" t="s">
        <v>690</v>
      </c>
      <c r="AT1212" s="25" t="s">
        <v>418</v>
      </c>
      <c r="AU1212" s="25" t="s">
        <v>394</v>
      </c>
      <c r="AY1212" s="25" t="s">
        <v>414</v>
      </c>
      <c r="BE1212" s="251">
        <f>IF(N1212="základní",J1212,0)</f>
        <v>0</v>
      </c>
      <c r="BF1212" s="251">
        <f>IF(N1212="snížená",J1212,0)</f>
        <v>0</v>
      </c>
      <c r="BG1212" s="251">
        <f>IF(N1212="zákl. přenesená",J1212,0)</f>
        <v>0</v>
      </c>
      <c r="BH1212" s="251">
        <f>IF(N1212="sníž. přenesená",J1212,0)</f>
        <v>0</v>
      </c>
      <c r="BI1212" s="251">
        <f>IF(N1212="nulová",J1212,0)</f>
        <v>0</v>
      </c>
      <c r="BJ1212" s="25" t="s">
        <v>83</v>
      </c>
      <c r="BK1212" s="251">
        <f>ROUND(I1212*H1212,2)</f>
        <v>0</v>
      </c>
      <c r="BL1212" s="25" t="s">
        <v>690</v>
      </c>
      <c r="BM1212" s="25" t="s">
        <v>10437</v>
      </c>
    </row>
    <row r="1213" s="12" customFormat="1">
      <c r="B1213" s="255"/>
      <c r="C1213" s="256"/>
      <c r="D1213" s="252" t="s">
        <v>428</v>
      </c>
      <c r="E1213" s="257" t="s">
        <v>21</v>
      </c>
      <c r="F1213" s="258" t="s">
        <v>9901</v>
      </c>
      <c r="G1213" s="256"/>
      <c r="H1213" s="257" t="s">
        <v>21</v>
      </c>
      <c r="I1213" s="259"/>
      <c r="J1213" s="256"/>
      <c r="K1213" s="256"/>
      <c r="L1213" s="260"/>
      <c r="M1213" s="261"/>
      <c r="N1213" s="262"/>
      <c r="O1213" s="262"/>
      <c r="P1213" s="262"/>
      <c r="Q1213" s="262"/>
      <c r="R1213" s="262"/>
      <c r="S1213" s="262"/>
      <c r="T1213" s="263"/>
      <c r="AT1213" s="264" t="s">
        <v>428</v>
      </c>
      <c r="AU1213" s="264" t="s">
        <v>394</v>
      </c>
      <c r="AV1213" s="12" t="s">
        <v>83</v>
      </c>
      <c r="AW1213" s="12" t="s">
        <v>39</v>
      </c>
      <c r="AX1213" s="12" t="s">
        <v>76</v>
      </c>
      <c r="AY1213" s="264" t="s">
        <v>414</v>
      </c>
    </row>
    <row r="1214" s="13" customFormat="1">
      <c r="B1214" s="265"/>
      <c r="C1214" s="266"/>
      <c r="D1214" s="252" t="s">
        <v>428</v>
      </c>
      <c r="E1214" s="267" t="s">
        <v>21</v>
      </c>
      <c r="F1214" s="268" t="s">
        <v>83</v>
      </c>
      <c r="G1214" s="266"/>
      <c r="H1214" s="269">
        <v>1</v>
      </c>
      <c r="I1214" s="270"/>
      <c r="J1214" s="266"/>
      <c r="K1214" s="266"/>
      <c r="L1214" s="271"/>
      <c r="M1214" s="272"/>
      <c r="N1214" s="273"/>
      <c r="O1214" s="273"/>
      <c r="P1214" s="273"/>
      <c r="Q1214" s="273"/>
      <c r="R1214" s="273"/>
      <c r="S1214" s="273"/>
      <c r="T1214" s="274"/>
      <c r="AT1214" s="275" t="s">
        <v>428</v>
      </c>
      <c r="AU1214" s="275" t="s">
        <v>394</v>
      </c>
      <c r="AV1214" s="13" t="s">
        <v>86</v>
      </c>
      <c r="AW1214" s="13" t="s">
        <v>39</v>
      </c>
      <c r="AX1214" s="13" t="s">
        <v>83</v>
      </c>
      <c r="AY1214" s="275" t="s">
        <v>414</v>
      </c>
    </row>
    <row r="1215" s="1" customFormat="1" ht="16.5" customHeight="1">
      <c r="B1215" s="47"/>
      <c r="C1215" s="240" t="s">
        <v>2701</v>
      </c>
      <c r="D1215" s="240" t="s">
        <v>418</v>
      </c>
      <c r="E1215" s="241" t="s">
        <v>10438</v>
      </c>
      <c r="F1215" s="242" t="s">
        <v>10398</v>
      </c>
      <c r="G1215" s="243" t="s">
        <v>4084</v>
      </c>
      <c r="H1215" s="244">
        <v>1</v>
      </c>
      <c r="I1215" s="245"/>
      <c r="J1215" s="246">
        <f>ROUND(I1215*H1215,2)</f>
        <v>0</v>
      </c>
      <c r="K1215" s="242" t="s">
        <v>21</v>
      </c>
      <c r="L1215" s="73"/>
      <c r="M1215" s="247" t="s">
        <v>21</v>
      </c>
      <c r="N1215" s="248" t="s">
        <v>47</v>
      </c>
      <c r="O1215" s="48"/>
      <c r="P1215" s="249">
        <f>O1215*H1215</f>
        <v>0</v>
      </c>
      <c r="Q1215" s="249">
        <v>0</v>
      </c>
      <c r="R1215" s="249">
        <f>Q1215*H1215</f>
        <v>0</v>
      </c>
      <c r="S1215" s="249">
        <v>0</v>
      </c>
      <c r="T1215" s="250">
        <f>S1215*H1215</f>
        <v>0</v>
      </c>
      <c r="AR1215" s="25" t="s">
        <v>690</v>
      </c>
      <c r="AT1215" s="25" t="s">
        <v>418</v>
      </c>
      <c r="AU1215" s="25" t="s">
        <v>394</v>
      </c>
      <c r="AY1215" s="25" t="s">
        <v>414</v>
      </c>
      <c r="BE1215" s="251">
        <f>IF(N1215="základní",J1215,0)</f>
        <v>0</v>
      </c>
      <c r="BF1215" s="251">
        <f>IF(N1215="snížená",J1215,0)</f>
        <v>0</v>
      </c>
      <c r="BG1215" s="251">
        <f>IF(N1215="zákl. přenesená",J1215,0)</f>
        <v>0</v>
      </c>
      <c r="BH1215" s="251">
        <f>IF(N1215="sníž. přenesená",J1215,0)</f>
        <v>0</v>
      </c>
      <c r="BI1215" s="251">
        <f>IF(N1215="nulová",J1215,0)</f>
        <v>0</v>
      </c>
      <c r="BJ1215" s="25" t="s">
        <v>83</v>
      </c>
      <c r="BK1215" s="251">
        <f>ROUND(I1215*H1215,2)</f>
        <v>0</v>
      </c>
      <c r="BL1215" s="25" t="s">
        <v>690</v>
      </c>
      <c r="BM1215" s="25" t="s">
        <v>10439</v>
      </c>
    </row>
    <row r="1216" s="12" customFormat="1">
      <c r="B1216" s="255"/>
      <c r="C1216" s="256"/>
      <c r="D1216" s="252" t="s">
        <v>428</v>
      </c>
      <c r="E1216" s="257" t="s">
        <v>21</v>
      </c>
      <c r="F1216" s="258" t="s">
        <v>9901</v>
      </c>
      <c r="G1216" s="256"/>
      <c r="H1216" s="257" t="s">
        <v>21</v>
      </c>
      <c r="I1216" s="259"/>
      <c r="J1216" s="256"/>
      <c r="K1216" s="256"/>
      <c r="L1216" s="260"/>
      <c r="M1216" s="261"/>
      <c r="N1216" s="262"/>
      <c r="O1216" s="262"/>
      <c r="P1216" s="262"/>
      <c r="Q1216" s="262"/>
      <c r="R1216" s="262"/>
      <c r="S1216" s="262"/>
      <c r="T1216" s="263"/>
      <c r="AT1216" s="264" t="s">
        <v>428</v>
      </c>
      <c r="AU1216" s="264" t="s">
        <v>394</v>
      </c>
      <c r="AV1216" s="12" t="s">
        <v>83</v>
      </c>
      <c r="AW1216" s="12" t="s">
        <v>39</v>
      </c>
      <c r="AX1216" s="12" t="s">
        <v>76</v>
      </c>
      <c r="AY1216" s="264" t="s">
        <v>414</v>
      </c>
    </row>
    <row r="1217" s="13" customFormat="1">
      <c r="B1217" s="265"/>
      <c r="C1217" s="266"/>
      <c r="D1217" s="252" t="s">
        <v>428</v>
      </c>
      <c r="E1217" s="267" t="s">
        <v>21</v>
      </c>
      <c r="F1217" s="268" t="s">
        <v>83</v>
      </c>
      <c r="G1217" s="266"/>
      <c r="H1217" s="269">
        <v>1</v>
      </c>
      <c r="I1217" s="270"/>
      <c r="J1217" s="266"/>
      <c r="K1217" s="266"/>
      <c r="L1217" s="271"/>
      <c r="M1217" s="272"/>
      <c r="N1217" s="273"/>
      <c r="O1217" s="273"/>
      <c r="P1217" s="273"/>
      <c r="Q1217" s="273"/>
      <c r="R1217" s="273"/>
      <c r="S1217" s="273"/>
      <c r="T1217" s="274"/>
      <c r="AT1217" s="275" t="s">
        <v>428</v>
      </c>
      <c r="AU1217" s="275" t="s">
        <v>394</v>
      </c>
      <c r="AV1217" s="13" t="s">
        <v>86</v>
      </c>
      <c r="AW1217" s="13" t="s">
        <v>39</v>
      </c>
      <c r="AX1217" s="13" t="s">
        <v>76</v>
      </c>
      <c r="AY1217" s="275" t="s">
        <v>414</v>
      </c>
    </row>
    <row r="1218" s="15" customFormat="1">
      <c r="B1218" s="287"/>
      <c r="C1218" s="288"/>
      <c r="D1218" s="252" t="s">
        <v>428</v>
      </c>
      <c r="E1218" s="289" t="s">
        <v>21</v>
      </c>
      <c r="F1218" s="290" t="s">
        <v>235</v>
      </c>
      <c r="G1218" s="288"/>
      <c r="H1218" s="291">
        <v>1</v>
      </c>
      <c r="I1218" s="292"/>
      <c r="J1218" s="288"/>
      <c r="K1218" s="288"/>
      <c r="L1218" s="293"/>
      <c r="M1218" s="294"/>
      <c r="N1218" s="295"/>
      <c r="O1218" s="295"/>
      <c r="P1218" s="295"/>
      <c r="Q1218" s="295"/>
      <c r="R1218" s="295"/>
      <c r="S1218" s="295"/>
      <c r="T1218" s="296"/>
      <c r="AT1218" s="297" t="s">
        <v>428</v>
      </c>
      <c r="AU1218" s="297" t="s">
        <v>394</v>
      </c>
      <c r="AV1218" s="15" t="s">
        <v>422</v>
      </c>
      <c r="AW1218" s="15" t="s">
        <v>39</v>
      </c>
      <c r="AX1218" s="15" t="s">
        <v>83</v>
      </c>
      <c r="AY1218" s="297" t="s">
        <v>414</v>
      </c>
    </row>
    <row r="1219" s="1" customFormat="1" ht="38.25" customHeight="1">
      <c r="B1219" s="47"/>
      <c r="C1219" s="240" t="s">
        <v>2706</v>
      </c>
      <c r="D1219" s="240" t="s">
        <v>418</v>
      </c>
      <c r="E1219" s="241" t="s">
        <v>10440</v>
      </c>
      <c r="F1219" s="242" t="s">
        <v>10401</v>
      </c>
      <c r="G1219" s="243" t="s">
        <v>4084</v>
      </c>
      <c r="H1219" s="244">
        <v>1</v>
      </c>
      <c r="I1219" s="245"/>
      <c r="J1219" s="246">
        <f>ROUND(I1219*H1219,2)</f>
        <v>0</v>
      </c>
      <c r="K1219" s="242" t="s">
        <v>21</v>
      </c>
      <c r="L1219" s="73"/>
      <c r="M1219" s="247" t="s">
        <v>21</v>
      </c>
      <c r="N1219" s="248" t="s">
        <v>47</v>
      </c>
      <c r="O1219" s="48"/>
      <c r="P1219" s="249">
        <f>O1219*H1219</f>
        <v>0</v>
      </c>
      <c r="Q1219" s="249">
        <v>0</v>
      </c>
      <c r="R1219" s="249">
        <f>Q1219*H1219</f>
        <v>0</v>
      </c>
      <c r="S1219" s="249">
        <v>0</v>
      </c>
      <c r="T1219" s="250">
        <f>S1219*H1219</f>
        <v>0</v>
      </c>
      <c r="AR1219" s="25" t="s">
        <v>690</v>
      </c>
      <c r="AT1219" s="25" t="s">
        <v>418</v>
      </c>
      <c r="AU1219" s="25" t="s">
        <v>394</v>
      </c>
      <c r="AY1219" s="25" t="s">
        <v>414</v>
      </c>
      <c r="BE1219" s="251">
        <f>IF(N1219="základní",J1219,0)</f>
        <v>0</v>
      </c>
      <c r="BF1219" s="251">
        <f>IF(N1219="snížená",J1219,0)</f>
        <v>0</v>
      </c>
      <c r="BG1219" s="251">
        <f>IF(N1219="zákl. přenesená",J1219,0)</f>
        <v>0</v>
      </c>
      <c r="BH1219" s="251">
        <f>IF(N1219="sníž. přenesená",J1219,0)</f>
        <v>0</v>
      </c>
      <c r="BI1219" s="251">
        <f>IF(N1219="nulová",J1219,0)</f>
        <v>0</v>
      </c>
      <c r="BJ1219" s="25" t="s">
        <v>83</v>
      </c>
      <c r="BK1219" s="251">
        <f>ROUND(I1219*H1219,2)</f>
        <v>0</v>
      </c>
      <c r="BL1219" s="25" t="s">
        <v>690</v>
      </c>
      <c r="BM1219" s="25" t="s">
        <v>10441</v>
      </c>
    </row>
    <row r="1220" s="12" customFormat="1">
      <c r="B1220" s="255"/>
      <c r="C1220" s="256"/>
      <c r="D1220" s="252" t="s">
        <v>428</v>
      </c>
      <c r="E1220" s="257" t="s">
        <v>21</v>
      </c>
      <c r="F1220" s="258" t="s">
        <v>9901</v>
      </c>
      <c r="G1220" s="256"/>
      <c r="H1220" s="257" t="s">
        <v>21</v>
      </c>
      <c r="I1220" s="259"/>
      <c r="J1220" s="256"/>
      <c r="K1220" s="256"/>
      <c r="L1220" s="260"/>
      <c r="M1220" s="261"/>
      <c r="N1220" s="262"/>
      <c r="O1220" s="262"/>
      <c r="P1220" s="262"/>
      <c r="Q1220" s="262"/>
      <c r="R1220" s="262"/>
      <c r="S1220" s="262"/>
      <c r="T1220" s="263"/>
      <c r="AT1220" s="264" t="s">
        <v>428</v>
      </c>
      <c r="AU1220" s="264" t="s">
        <v>394</v>
      </c>
      <c r="AV1220" s="12" t="s">
        <v>83</v>
      </c>
      <c r="AW1220" s="12" t="s">
        <v>39</v>
      </c>
      <c r="AX1220" s="12" t="s">
        <v>76</v>
      </c>
      <c r="AY1220" s="264" t="s">
        <v>414</v>
      </c>
    </row>
    <row r="1221" s="13" customFormat="1">
      <c r="B1221" s="265"/>
      <c r="C1221" s="266"/>
      <c r="D1221" s="252" t="s">
        <v>428</v>
      </c>
      <c r="E1221" s="267" t="s">
        <v>21</v>
      </c>
      <c r="F1221" s="268" t="s">
        <v>83</v>
      </c>
      <c r="G1221" s="266"/>
      <c r="H1221" s="269">
        <v>1</v>
      </c>
      <c r="I1221" s="270"/>
      <c r="J1221" s="266"/>
      <c r="K1221" s="266"/>
      <c r="L1221" s="271"/>
      <c r="M1221" s="272"/>
      <c r="N1221" s="273"/>
      <c r="O1221" s="273"/>
      <c r="P1221" s="273"/>
      <c r="Q1221" s="273"/>
      <c r="R1221" s="273"/>
      <c r="S1221" s="273"/>
      <c r="T1221" s="274"/>
      <c r="AT1221" s="275" t="s">
        <v>428</v>
      </c>
      <c r="AU1221" s="275" t="s">
        <v>394</v>
      </c>
      <c r="AV1221" s="13" t="s">
        <v>86</v>
      </c>
      <c r="AW1221" s="13" t="s">
        <v>39</v>
      </c>
      <c r="AX1221" s="13" t="s">
        <v>83</v>
      </c>
      <c r="AY1221" s="275" t="s">
        <v>414</v>
      </c>
    </row>
    <row r="1222" s="1" customFormat="1" ht="16.5" customHeight="1">
      <c r="B1222" s="47"/>
      <c r="C1222" s="240" t="s">
        <v>2711</v>
      </c>
      <c r="D1222" s="240" t="s">
        <v>418</v>
      </c>
      <c r="E1222" s="241" t="s">
        <v>10442</v>
      </c>
      <c r="F1222" s="242" t="s">
        <v>10276</v>
      </c>
      <c r="G1222" s="243" t="s">
        <v>4084</v>
      </c>
      <c r="H1222" s="244">
        <v>1</v>
      </c>
      <c r="I1222" s="245"/>
      <c r="J1222" s="246">
        <f>ROUND(I1222*H1222,2)</f>
        <v>0</v>
      </c>
      <c r="K1222" s="242" t="s">
        <v>21</v>
      </c>
      <c r="L1222" s="73"/>
      <c r="M1222" s="247" t="s">
        <v>21</v>
      </c>
      <c r="N1222" s="248" t="s">
        <v>47</v>
      </c>
      <c r="O1222" s="48"/>
      <c r="P1222" s="249">
        <f>O1222*H1222</f>
        <v>0</v>
      </c>
      <c r="Q1222" s="249">
        <v>0</v>
      </c>
      <c r="R1222" s="249">
        <f>Q1222*H1222</f>
        <v>0</v>
      </c>
      <c r="S1222" s="249">
        <v>0</v>
      </c>
      <c r="T1222" s="250">
        <f>S1222*H1222</f>
        <v>0</v>
      </c>
      <c r="AR1222" s="25" t="s">
        <v>690</v>
      </c>
      <c r="AT1222" s="25" t="s">
        <v>418</v>
      </c>
      <c r="AU1222" s="25" t="s">
        <v>394</v>
      </c>
      <c r="AY1222" s="25" t="s">
        <v>414</v>
      </c>
      <c r="BE1222" s="251">
        <f>IF(N1222="základní",J1222,0)</f>
        <v>0</v>
      </c>
      <c r="BF1222" s="251">
        <f>IF(N1222="snížená",J1222,0)</f>
        <v>0</v>
      </c>
      <c r="BG1222" s="251">
        <f>IF(N1222="zákl. přenesená",J1222,0)</f>
        <v>0</v>
      </c>
      <c r="BH1222" s="251">
        <f>IF(N1222="sníž. přenesená",J1222,0)</f>
        <v>0</v>
      </c>
      <c r="BI1222" s="251">
        <f>IF(N1222="nulová",J1222,0)</f>
        <v>0</v>
      </c>
      <c r="BJ1222" s="25" t="s">
        <v>83</v>
      </c>
      <c r="BK1222" s="251">
        <f>ROUND(I1222*H1222,2)</f>
        <v>0</v>
      </c>
      <c r="BL1222" s="25" t="s">
        <v>690</v>
      </c>
      <c r="BM1222" s="25" t="s">
        <v>10443</v>
      </c>
    </row>
    <row r="1223" s="12" customFormat="1">
      <c r="B1223" s="255"/>
      <c r="C1223" s="256"/>
      <c r="D1223" s="252" t="s">
        <v>428</v>
      </c>
      <c r="E1223" s="257" t="s">
        <v>21</v>
      </c>
      <c r="F1223" s="258" t="s">
        <v>9901</v>
      </c>
      <c r="G1223" s="256"/>
      <c r="H1223" s="257" t="s">
        <v>21</v>
      </c>
      <c r="I1223" s="259"/>
      <c r="J1223" s="256"/>
      <c r="K1223" s="256"/>
      <c r="L1223" s="260"/>
      <c r="M1223" s="261"/>
      <c r="N1223" s="262"/>
      <c r="O1223" s="262"/>
      <c r="P1223" s="262"/>
      <c r="Q1223" s="262"/>
      <c r="R1223" s="262"/>
      <c r="S1223" s="262"/>
      <c r="T1223" s="263"/>
      <c r="AT1223" s="264" t="s">
        <v>428</v>
      </c>
      <c r="AU1223" s="264" t="s">
        <v>394</v>
      </c>
      <c r="AV1223" s="12" t="s">
        <v>83</v>
      </c>
      <c r="AW1223" s="12" t="s">
        <v>39</v>
      </c>
      <c r="AX1223" s="12" t="s">
        <v>76</v>
      </c>
      <c r="AY1223" s="264" t="s">
        <v>414</v>
      </c>
    </row>
    <row r="1224" s="13" customFormat="1">
      <c r="B1224" s="265"/>
      <c r="C1224" s="266"/>
      <c r="D1224" s="252" t="s">
        <v>428</v>
      </c>
      <c r="E1224" s="267" t="s">
        <v>21</v>
      </c>
      <c r="F1224" s="268" t="s">
        <v>83</v>
      </c>
      <c r="G1224" s="266"/>
      <c r="H1224" s="269">
        <v>1</v>
      </c>
      <c r="I1224" s="270"/>
      <c r="J1224" s="266"/>
      <c r="K1224" s="266"/>
      <c r="L1224" s="271"/>
      <c r="M1224" s="272"/>
      <c r="N1224" s="273"/>
      <c r="O1224" s="273"/>
      <c r="P1224" s="273"/>
      <c r="Q1224" s="273"/>
      <c r="R1224" s="273"/>
      <c r="S1224" s="273"/>
      <c r="T1224" s="274"/>
      <c r="AT1224" s="275" t="s">
        <v>428</v>
      </c>
      <c r="AU1224" s="275" t="s">
        <v>394</v>
      </c>
      <c r="AV1224" s="13" t="s">
        <v>86</v>
      </c>
      <c r="AW1224" s="13" t="s">
        <v>39</v>
      </c>
      <c r="AX1224" s="13" t="s">
        <v>76</v>
      </c>
      <c r="AY1224" s="275" t="s">
        <v>414</v>
      </c>
    </row>
    <row r="1225" s="15" customFormat="1">
      <c r="B1225" s="287"/>
      <c r="C1225" s="288"/>
      <c r="D1225" s="252" t="s">
        <v>428</v>
      </c>
      <c r="E1225" s="289" t="s">
        <v>21</v>
      </c>
      <c r="F1225" s="290" t="s">
        <v>235</v>
      </c>
      <c r="G1225" s="288"/>
      <c r="H1225" s="291">
        <v>1</v>
      </c>
      <c r="I1225" s="292"/>
      <c r="J1225" s="288"/>
      <c r="K1225" s="288"/>
      <c r="L1225" s="293"/>
      <c r="M1225" s="294"/>
      <c r="N1225" s="295"/>
      <c r="O1225" s="295"/>
      <c r="P1225" s="295"/>
      <c r="Q1225" s="295"/>
      <c r="R1225" s="295"/>
      <c r="S1225" s="295"/>
      <c r="T1225" s="296"/>
      <c r="AT1225" s="297" t="s">
        <v>428</v>
      </c>
      <c r="AU1225" s="297" t="s">
        <v>394</v>
      </c>
      <c r="AV1225" s="15" t="s">
        <v>422</v>
      </c>
      <c r="AW1225" s="15" t="s">
        <v>39</v>
      </c>
      <c r="AX1225" s="15" t="s">
        <v>83</v>
      </c>
      <c r="AY1225" s="297" t="s">
        <v>414</v>
      </c>
    </row>
    <row r="1226" s="1" customFormat="1" ht="16.5" customHeight="1">
      <c r="B1226" s="47"/>
      <c r="C1226" s="240" t="s">
        <v>2716</v>
      </c>
      <c r="D1226" s="240" t="s">
        <v>418</v>
      </c>
      <c r="E1226" s="241" t="s">
        <v>10444</v>
      </c>
      <c r="F1226" s="242" t="s">
        <v>9864</v>
      </c>
      <c r="G1226" s="243" t="s">
        <v>145</v>
      </c>
      <c r="H1226" s="244">
        <v>70</v>
      </c>
      <c r="I1226" s="245"/>
      <c r="J1226" s="246">
        <f>ROUND(I1226*H1226,2)</f>
        <v>0</v>
      </c>
      <c r="K1226" s="242" t="s">
        <v>21</v>
      </c>
      <c r="L1226" s="73"/>
      <c r="M1226" s="247" t="s">
        <v>21</v>
      </c>
      <c r="N1226" s="248" t="s">
        <v>47</v>
      </c>
      <c r="O1226" s="48"/>
      <c r="P1226" s="249">
        <f>O1226*H1226</f>
        <v>0</v>
      </c>
      <c r="Q1226" s="249">
        <v>0</v>
      </c>
      <c r="R1226" s="249">
        <f>Q1226*H1226</f>
        <v>0</v>
      </c>
      <c r="S1226" s="249">
        <v>0</v>
      </c>
      <c r="T1226" s="250">
        <f>S1226*H1226</f>
        <v>0</v>
      </c>
      <c r="AR1226" s="25" t="s">
        <v>690</v>
      </c>
      <c r="AT1226" s="25" t="s">
        <v>418</v>
      </c>
      <c r="AU1226" s="25" t="s">
        <v>394</v>
      </c>
      <c r="AY1226" s="25" t="s">
        <v>414</v>
      </c>
      <c r="BE1226" s="251">
        <f>IF(N1226="základní",J1226,0)</f>
        <v>0</v>
      </c>
      <c r="BF1226" s="251">
        <f>IF(N1226="snížená",J1226,0)</f>
        <v>0</v>
      </c>
      <c r="BG1226" s="251">
        <f>IF(N1226="zákl. přenesená",J1226,0)</f>
        <v>0</v>
      </c>
      <c r="BH1226" s="251">
        <f>IF(N1226="sníž. přenesená",J1226,0)</f>
        <v>0</v>
      </c>
      <c r="BI1226" s="251">
        <f>IF(N1226="nulová",J1226,0)</f>
        <v>0</v>
      </c>
      <c r="BJ1226" s="25" t="s">
        <v>83</v>
      </c>
      <c r="BK1226" s="251">
        <f>ROUND(I1226*H1226,2)</f>
        <v>0</v>
      </c>
      <c r="BL1226" s="25" t="s">
        <v>690</v>
      </c>
      <c r="BM1226" s="25" t="s">
        <v>10445</v>
      </c>
    </row>
    <row r="1227" s="12" customFormat="1">
      <c r="B1227" s="255"/>
      <c r="C1227" s="256"/>
      <c r="D1227" s="252" t="s">
        <v>428</v>
      </c>
      <c r="E1227" s="257" t="s">
        <v>21</v>
      </c>
      <c r="F1227" s="258" t="s">
        <v>9901</v>
      </c>
      <c r="G1227" s="256"/>
      <c r="H1227" s="257" t="s">
        <v>21</v>
      </c>
      <c r="I1227" s="259"/>
      <c r="J1227" s="256"/>
      <c r="K1227" s="256"/>
      <c r="L1227" s="260"/>
      <c r="M1227" s="261"/>
      <c r="N1227" s="262"/>
      <c r="O1227" s="262"/>
      <c r="P1227" s="262"/>
      <c r="Q1227" s="262"/>
      <c r="R1227" s="262"/>
      <c r="S1227" s="262"/>
      <c r="T1227" s="263"/>
      <c r="AT1227" s="264" t="s">
        <v>428</v>
      </c>
      <c r="AU1227" s="264" t="s">
        <v>394</v>
      </c>
      <c r="AV1227" s="12" t="s">
        <v>83</v>
      </c>
      <c r="AW1227" s="12" t="s">
        <v>39</v>
      </c>
      <c r="AX1227" s="12" t="s">
        <v>76</v>
      </c>
      <c r="AY1227" s="264" t="s">
        <v>414</v>
      </c>
    </row>
    <row r="1228" s="13" customFormat="1">
      <c r="B1228" s="265"/>
      <c r="C1228" s="266"/>
      <c r="D1228" s="252" t="s">
        <v>428</v>
      </c>
      <c r="E1228" s="267" t="s">
        <v>21</v>
      </c>
      <c r="F1228" s="268" t="s">
        <v>10405</v>
      </c>
      <c r="G1228" s="266"/>
      <c r="H1228" s="269">
        <v>70</v>
      </c>
      <c r="I1228" s="270"/>
      <c r="J1228" s="266"/>
      <c r="K1228" s="266"/>
      <c r="L1228" s="271"/>
      <c r="M1228" s="272"/>
      <c r="N1228" s="273"/>
      <c r="O1228" s="273"/>
      <c r="P1228" s="273"/>
      <c r="Q1228" s="273"/>
      <c r="R1228" s="273"/>
      <c r="S1228" s="273"/>
      <c r="T1228" s="274"/>
      <c r="AT1228" s="275" t="s">
        <v>428</v>
      </c>
      <c r="AU1228" s="275" t="s">
        <v>394</v>
      </c>
      <c r="AV1228" s="13" t="s">
        <v>86</v>
      </c>
      <c r="AW1228" s="13" t="s">
        <v>39</v>
      </c>
      <c r="AX1228" s="13" t="s">
        <v>83</v>
      </c>
      <c r="AY1228" s="275" t="s">
        <v>414</v>
      </c>
    </row>
    <row r="1229" s="1" customFormat="1" ht="16.5" customHeight="1">
      <c r="B1229" s="47"/>
      <c r="C1229" s="240" t="s">
        <v>2721</v>
      </c>
      <c r="D1229" s="240" t="s">
        <v>418</v>
      </c>
      <c r="E1229" s="241" t="s">
        <v>10446</v>
      </c>
      <c r="F1229" s="242" t="s">
        <v>9886</v>
      </c>
      <c r="G1229" s="243" t="s">
        <v>4084</v>
      </c>
      <c r="H1229" s="244">
        <v>33</v>
      </c>
      <c r="I1229" s="245"/>
      <c r="J1229" s="246">
        <f>ROUND(I1229*H1229,2)</f>
        <v>0</v>
      </c>
      <c r="K1229" s="242" t="s">
        <v>21</v>
      </c>
      <c r="L1229" s="73"/>
      <c r="M1229" s="247" t="s">
        <v>21</v>
      </c>
      <c r="N1229" s="248" t="s">
        <v>47</v>
      </c>
      <c r="O1229" s="48"/>
      <c r="P1229" s="249">
        <f>O1229*H1229</f>
        <v>0</v>
      </c>
      <c r="Q1229" s="249">
        <v>0</v>
      </c>
      <c r="R1229" s="249">
        <f>Q1229*H1229</f>
        <v>0</v>
      </c>
      <c r="S1229" s="249">
        <v>0</v>
      </c>
      <c r="T1229" s="250">
        <f>S1229*H1229</f>
        <v>0</v>
      </c>
      <c r="AR1229" s="25" t="s">
        <v>690</v>
      </c>
      <c r="AT1229" s="25" t="s">
        <v>418</v>
      </c>
      <c r="AU1229" s="25" t="s">
        <v>394</v>
      </c>
      <c r="AY1229" s="25" t="s">
        <v>414</v>
      </c>
      <c r="BE1229" s="251">
        <f>IF(N1229="základní",J1229,0)</f>
        <v>0</v>
      </c>
      <c r="BF1229" s="251">
        <f>IF(N1229="snížená",J1229,0)</f>
        <v>0</v>
      </c>
      <c r="BG1229" s="251">
        <f>IF(N1229="zákl. přenesená",J1229,0)</f>
        <v>0</v>
      </c>
      <c r="BH1229" s="251">
        <f>IF(N1229="sníž. přenesená",J1229,0)</f>
        <v>0</v>
      </c>
      <c r="BI1229" s="251">
        <f>IF(N1229="nulová",J1229,0)</f>
        <v>0</v>
      </c>
      <c r="BJ1229" s="25" t="s">
        <v>83</v>
      </c>
      <c r="BK1229" s="251">
        <f>ROUND(I1229*H1229,2)</f>
        <v>0</v>
      </c>
      <c r="BL1229" s="25" t="s">
        <v>690</v>
      </c>
      <c r="BM1229" s="25" t="s">
        <v>10447</v>
      </c>
    </row>
    <row r="1230" s="12" customFormat="1">
      <c r="B1230" s="255"/>
      <c r="C1230" s="256"/>
      <c r="D1230" s="252" t="s">
        <v>428</v>
      </c>
      <c r="E1230" s="257" t="s">
        <v>21</v>
      </c>
      <c r="F1230" s="258" t="s">
        <v>9901</v>
      </c>
      <c r="G1230" s="256"/>
      <c r="H1230" s="257" t="s">
        <v>21</v>
      </c>
      <c r="I1230" s="259"/>
      <c r="J1230" s="256"/>
      <c r="K1230" s="256"/>
      <c r="L1230" s="260"/>
      <c r="M1230" s="261"/>
      <c r="N1230" s="262"/>
      <c r="O1230" s="262"/>
      <c r="P1230" s="262"/>
      <c r="Q1230" s="262"/>
      <c r="R1230" s="262"/>
      <c r="S1230" s="262"/>
      <c r="T1230" s="263"/>
      <c r="AT1230" s="264" t="s">
        <v>428</v>
      </c>
      <c r="AU1230" s="264" t="s">
        <v>394</v>
      </c>
      <c r="AV1230" s="12" t="s">
        <v>83</v>
      </c>
      <c r="AW1230" s="12" t="s">
        <v>39</v>
      </c>
      <c r="AX1230" s="12" t="s">
        <v>76</v>
      </c>
      <c r="AY1230" s="264" t="s">
        <v>414</v>
      </c>
    </row>
    <row r="1231" s="13" customFormat="1">
      <c r="B1231" s="265"/>
      <c r="C1231" s="266"/>
      <c r="D1231" s="252" t="s">
        <v>428</v>
      </c>
      <c r="E1231" s="267" t="s">
        <v>21</v>
      </c>
      <c r="F1231" s="268" t="s">
        <v>830</v>
      </c>
      <c r="G1231" s="266"/>
      <c r="H1231" s="269">
        <v>33</v>
      </c>
      <c r="I1231" s="270"/>
      <c r="J1231" s="266"/>
      <c r="K1231" s="266"/>
      <c r="L1231" s="271"/>
      <c r="M1231" s="272"/>
      <c r="N1231" s="273"/>
      <c r="O1231" s="273"/>
      <c r="P1231" s="273"/>
      <c r="Q1231" s="273"/>
      <c r="R1231" s="273"/>
      <c r="S1231" s="273"/>
      <c r="T1231" s="274"/>
      <c r="AT1231" s="275" t="s">
        <v>428</v>
      </c>
      <c r="AU1231" s="275" t="s">
        <v>394</v>
      </c>
      <c r="AV1231" s="13" t="s">
        <v>86</v>
      </c>
      <c r="AW1231" s="13" t="s">
        <v>39</v>
      </c>
      <c r="AX1231" s="13" t="s">
        <v>76</v>
      </c>
      <c r="AY1231" s="275" t="s">
        <v>414</v>
      </c>
    </row>
    <row r="1232" s="15" customFormat="1">
      <c r="B1232" s="287"/>
      <c r="C1232" s="288"/>
      <c r="D1232" s="252" t="s">
        <v>428</v>
      </c>
      <c r="E1232" s="289" t="s">
        <v>21</v>
      </c>
      <c r="F1232" s="290" t="s">
        <v>235</v>
      </c>
      <c r="G1232" s="288"/>
      <c r="H1232" s="291">
        <v>33</v>
      </c>
      <c r="I1232" s="292"/>
      <c r="J1232" s="288"/>
      <c r="K1232" s="288"/>
      <c r="L1232" s="293"/>
      <c r="M1232" s="294"/>
      <c r="N1232" s="295"/>
      <c r="O1232" s="295"/>
      <c r="P1232" s="295"/>
      <c r="Q1232" s="295"/>
      <c r="R1232" s="295"/>
      <c r="S1232" s="295"/>
      <c r="T1232" s="296"/>
      <c r="AT1232" s="297" t="s">
        <v>428</v>
      </c>
      <c r="AU1232" s="297" t="s">
        <v>394</v>
      </c>
      <c r="AV1232" s="15" t="s">
        <v>422</v>
      </c>
      <c r="AW1232" s="15" t="s">
        <v>39</v>
      </c>
      <c r="AX1232" s="15" t="s">
        <v>83</v>
      </c>
      <c r="AY1232" s="297" t="s">
        <v>414</v>
      </c>
    </row>
    <row r="1233" s="1" customFormat="1" ht="16.5" customHeight="1">
      <c r="B1233" s="47"/>
      <c r="C1233" s="240" t="s">
        <v>2726</v>
      </c>
      <c r="D1233" s="240" t="s">
        <v>418</v>
      </c>
      <c r="E1233" s="241" t="s">
        <v>10448</v>
      </c>
      <c r="F1233" s="242" t="s">
        <v>9888</v>
      </c>
      <c r="G1233" s="243" t="s">
        <v>145</v>
      </c>
      <c r="H1233" s="244">
        <v>46</v>
      </c>
      <c r="I1233" s="245"/>
      <c r="J1233" s="246">
        <f>ROUND(I1233*H1233,2)</f>
        <v>0</v>
      </c>
      <c r="K1233" s="242" t="s">
        <v>21</v>
      </c>
      <c r="L1233" s="73"/>
      <c r="M1233" s="247" t="s">
        <v>21</v>
      </c>
      <c r="N1233" s="248" t="s">
        <v>47</v>
      </c>
      <c r="O1233" s="48"/>
      <c r="P1233" s="249">
        <f>O1233*H1233</f>
        <v>0</v>
      </c>
      <c r="Q1233" s="249">
        <v>0</v>
      </c>
      <c r="R1233" s="249">
        <f>Q1233*H1233</f>
        <v>0</v>
      </c>
      <c r="S1233" s="249">
        <v>0</v>
      </c>
      <c r="T1233" s="250">
        <f>S1233*H1233</f>
        <v>0</v>
      </c>
      <c r="AR1233" s="25" t="s">
        <v>690</v>
      </c>
      <c r="AT1233" s="25" t="s">
        <v>418</v>
      </c>
      <c r="AU1233" s="25" t="s">
        <v>394</v>
      </c>
      <c r="AY1233" s="25" t="s">
        <v>414</v>
      </c>
      <c r="BE1233" s="251">
        <f>IF(N1233="základní",J1233,0)</f>
        <v>0</v>
      </c>
      <c r="BF1233" s="251">
        <f>IF(N1233="snížená",J1233,0)</f>
        <v>0</v>
      </c>
      <c r="BG1233" s="251">
        <f>IF(N1233="zákl. přenesená",J1233,0)</f>
        <v>0</v>
      </c>
      <c r="BH1233" s="251">
        <f>IF(N1233="sníž. přenesená",J1233,0)</f>
        <v>0</v>
      </c>
      <c r="BI1233" s="251">
        <f>IF(N1233="nulová",J1233,0)</f>
        <v>0</v>
      </c>
      <c r="BJ1233" s="25" t="s">
        <v>83</v>
      </c>
      <c r="BK1233" s="251">
        <f>ROUND(I1233*H1233,2)</f>
        <v>0</v>
      </c>
      <c r="BL1233" s="25" t="s">
        <v>690</v>
      </c>
      <c r="BM1233" s="25" t="s">
        <v>10449</v>
      </c>
    </row>
    <row r="1234" s="12" customFormat="1">
      <c r="B1234" s="255"/>
      <c r="C1234" s="256"/>
      <c r="D1234" s="252" t="s">
        <v>428</v>
      </c>
      <c r="E1234" s="257" t="s">
        <v>21</v>
      </c>
      <c r="F1234" s="258" t="s">
        <v>9901</v>
      </c>
      <c r="G1234" s="256"/>
      <c r="H1234" s="257" t="s">
        <v>21</v>
      </c>
      <c r="I1234" s="259"/>
      <c r="J1234" s="256"/>
      <c r="K1234" s="256"/>
      <c r="L1234" s="260"/>
      <c r="M1234" s="261"/>
      <c r="N1234" s="262"/>
      <c r="O1234" s="262"/>
      <c r="P1234" s="262"/>
      <c r="Q1234" s="262"/>
      <c r="R1234" s="262"/>
      <c r="S1234" s="262"/>
      <c r="T1234" s="263"/>
      <c r="AT1234" s="264" t="s">
        <v>428</v>
      </c>
      <c r="AU1234" s="264" t="s">
        <v>394</v>
      </c>
      <c r="AV1234" s="12" t="s">
        <v>83</v>
      </c>
      <c r="AW1234" s="12" t="s">
        <v>39</v>
      </c>
      <c r="AX1234" s="12" t="s">
        <v>76</v>
      </c>
      <c r="AY1234" s="264" t="s">
        <v>414</v>
      </c>
    </row>
    <row r="1235" s="13" customFormat="1">
      <c r="B1235" s="265"/>
      <c r="C1235" s="266"/>
      <c r="D1235" s="252" t="s">
        <v>428</v>
      </c>
      <c r="E1235" s="267" t="s">
        <v>21</v>
      </c>
      <c r="F1235" s="268" t="s">
        <v>10450</v>
      </c>
      <c r="G1235" s="266"/>
      <c r="H1235" s="269">
        <v>46</v>
      </c>
      <c r="I1235" s="270"/>
      <c r="J1235" s="266"/>
      <c r="K1235" s="266"/>
      <c r="L1235" s="271"/>
      <c r="M1235" s="272"/>
      <c r="N1235" s="273"/>
      <c r="O1235" s="273"/>
      <c r="P1235" s="273"/>
      <c r="Q1235" s="273"/>
      <c r="R1235" s="273"/>
      <c r="S1235" s="273"/>
      <c r="T1235" s="274"/>
      <c r="AT1235" s="275" t="s">
        <v>428</v>
      </c>
      <c r="AU1235" s="275" t="s">
        <v>394</v>
      </c>
      <c r="AV1235" s="13" t="s">
        <v>86</v>
      </c>
      <c r="AW1235" s="13" t="s">
        <v>39</v>
      </c>
      <c r="AX1235" s="13" t="s">
        <v>83</v>
      </c>
      <c r="AY1235" s="275" t="s">
        <v>414</v>
      </c>
    </row>
    <row r="1236" s="11" customFormat="1" ht="29.88" customHeight="1">
      <c r="B1236" s="224"/>
      <c r="C1236" s="225"/>
      <c r="D1236" s="226" t="s">
        <v>75</v>
      </c>
      <c r="E1236" s="238" t="s">
        <v>10451</v>
      </c>
      <c r="F1236" s="238" t="s">
        <v>10452</v>
      </c>
      <c r="G1236" s="225"/>
      <c r="H1236" s="225"/>
      <c r="I1236" s="228"/>
      <c r="J1236" s="239">
        <f>BK1236</f>
        <v>0</v>
      </c>
      <c r="K1236" s="225"/>
      <c r="L1236" s="230"/>
      <c r="M1236" s="231"/>
      <c r="N1236" s="232"/>
      <c r="O1236" s="232"/>
      <c r="P1236" s="233">
        <f>P1237+P1263</f>
        <v>0</v>
      </c>
      <c r="Q1236" s="232"/>
      <c r="R1236" s="233">
        <f>R1237+R1263</f>
        <v>0</v>
      </c>
      <c r="S1236" s="232"/>
      <c r="T1236" s="234">
        <f>T1237+T1263</f>
        <v>0</v>
      </c>
      <c r="AR1236" s="235" t="s">
        <v>86</v>
      </c>
      <c r="AT1236" s="236" t="s">
        <v>75</v>
      </c>
      <c r="AU1236" s="236" t="s">
        <v>83</v>
      </c>
      <c r="AY1236" s="235" t="s">
        <v>414</v>
      </c>
      <c r="BK1236" s="237">
        <f>BK1237+BK1263</f>
        <v>0</v>
      </c>
    </row>
    <row r="1237" s="11" customFormat="1" ht="14.88" customHeight="1">
      <c r="B1237" s="224"/>
      <c r="C1237" s="225"/>
      <c r="D1237" s="226" t="s">
        <v>75</v>
      </c>
      <c r="E1237" s="238" t="s">
        <v>10453</v>
      </c>
      <c r="F1237" s="238" t="s">
        <v>10454</v>
      </c>
      <c r="G1237" s="225"/>
      <c r="H1237" s="225"/>
      <c r="I1237" s="228"/>
      <c r="J1237" s="239">
        <f>BK1237</f>
        <v>0</v>
      </c>
      <c r="K1237" s="225"/>
      <c r="L1237" s="230"/>
      <c r="M1237" s="231"/>
      <c r="N1237" s="232"/>
      <c r="O1237" s="232"/>
      <c r="P1237" s="233">
        <f>SUM(P1238:P1262)</f>
        <v>0</v>
      </c>
      <c r="Q1237" s="232"/>
      <c r="R1237" s="233">
        <f>SUM(R1238:R1262)</f>
        <v>0</v>
      </c>
      <c r="S1237" s="232"/>
      <c r="T1237" s="234">
        <f>SUM(T1238:T1262)</f>
        <v>0</v>
      </c>
      <c r="AR1237" s="235" t="s">
        <v>86</v>
      </c>
      <c r="AT1237" s="236" t="s">
        <v>75</v>
      </c>
      <c r="AU1237" s="236" t="s">
        <v>86</v>
      </c>
      <c r="AY1237" s="235" t="s">
        <v>414</v>
      </c>
      <c r="BK1237" s="237">
        <f>SUM(BK1238:BK1262)</f>
        <v>0</v>
      </c>
    </row>
    <row r="1238" s="1" customFormat="1" ht="16.5" customHeight="1">
      <c r="B1238" s="47"/>
      <c r="C1238" s="298" t="s">
        <v>2731</v>
      </c>
      <c r="D1238" s="298" t="s">
        <v>841</v>
      </c>
      <c r="E1238" s="299" t="s">
        <v>10455</v>
      </c>
      <c r="F1238" s="300" t="s">
        <v>10456</v>
      </c>
      <c r="G1238" s="301" t="s">
        <v>145</v>
      </c>
      <c r="H1238" s="302">
        <v>54</v>
      </c>
      <c r="I1238" s="303"/>
      <c r="J1238" s="304">
        <f>ROUND(I1238*H1238,2)</f>
        <v>0</v>
      </c>
      <c r="K1238" s="300" t="s">
        <v>21</v>
      </c>
      <c r="L1238" s="305"/>
      <c r="M1238" s="306" t="s">
        <v>21</v>
      </c>
      <c r="N1238" s="307" t="s">
        <v>47</v>
      </c>
      <c r="O1238" s="48"/>
      <c r="P1238" s="249">
        <f>O1238*H1238</f>
        <v>0</v>
      </c>
      <c r="Q1238" s="249">
        <v>0</v>
      </c>
      <c r="R1238" s="249">
        <f>Q1238*H1238</f>
        <v>0</v>
      </c>
      <c r="S1238" s="249">
        <v>0</v>
      </c>
      <c r="T1238" s="250">
        <f>S1238*H1238</f>
        <v>0</v>
      </c>
      <c r="AR1238" s="25" t="s">
        <v>818</v>
      </c>
      <c r="AT1238" s="25" t="s">
        <v>841</v>
      </c>
      <c r="AU1238" s="25" t="s">
        <v>394</v>
      </c>
      <c r="AY1238" s="25" t="s">
        <v>414</v>
      </c>
      <c r="BE1238" s="251">
        <f>IF(N1238="základní",J1238,0)</f>
        <v>0</v>
      </c>
      <c r="BF1238" s="251">
        <f>IF(N1238="snížená",J1238,0)</f>
        <v>0</v>
      </c>
      <c r="BG1238" s="251">
        <f>IF(N1238="zákl. přenesená",J1238,0)</f>
        <v>0</v>
      </c>
      <c r="BH1238" s="251">
        <f>IF(N1238="sníž. přenesená",J1238,0)</f>
        <v>0</v>
      </c>
      <c r="BI1238" s="251">
        <f>IF(N1238="nulová",J1238,0)</f>
        <v>0</v>
      </c>
      <c r="BJ1238" s="25" t="s">
        <v>83</v>
      </c>
      <c r="BK1238" s="251">
        <f>ROUND(I1238*H1238,2)</f>
        <v>0</v>
      </c>
      <c r="BL1238" s="25" t="s">
        <v>690</v>
      </c>
      <c r="BM1238" s="25" t="s">
        <v>10457</v>
      </c>
    </row>
    <row r="1239" s="12" customFormat="1">
      <c r="B1239" s="255"/>
      <c r="C1239" s="256"/>
      <c r="D1239" s="252" t="s">
        <v>428</v>
      </c>
      <c r="E1239" s="257" t="s">
        <v>21</v>
      </c>
      <c r="F1239" s="258" t="s">
        <v>9901</v>
      </c>
      <c r="G1239" s="256"/>
      <c r="H1239" s="257" t="s">
        <v>21</v>
      </c>
      <c r="I1239" s="259"/>
      <c r="J1239" s="256"/>
      <c r="K1239" s="256"/>
      <c r="L1239" s="260"/>
      <c r="M1239" s="261"/>
      <c r="N1239" s="262"/>
      <c r="O1239" s="262"/>
      <c r="P1239" s="262"/>
      <c r="Q1239" s="262"/>
      <c r="R1239" s="262"/>
      <c r="S1239" s="262"/>
      <c r="T1239" s="263"/>
      <c r="AT1239" s="264" t="s">
        <v>428</v>
      </c>
      <c r="AU1239" s="264" t="s">
        <v>394</v>
      </c>
      <c r="AV1239" s="12" t="s">
        <v>83</v>
      </c>
      <c r="AW1239" s="12" t="s">
        <v>39</v>
      </c>
      <c r="AX1239" s="12" t="s">
        <v>76</v>
      </c>
      <c r="AY1239" s="264" t="s">
        <v>414</v>
      </c>
    </row>
    <row r="1240" s="13" customFormat="1">
      <c r="B1240" s="265"/>
      <c r="C1240" s="266"/>
      <c r="D1240" s="252" t="s">
        <v>428</v>
      </c>
      <c r="E1240" s="267" t="s">
        <v>21</v>
      </c>
      <c r="F1240" s="268" t="s">
        <v>1028</v>
      </c>
      <c r="G1240" s="266"/>
      <c r="H1240" s="269">
        <v>54</v>
      </c>
      <c r="I1240" s="270"/>
      <c r="J1240" s="266"/>
      <c r="K1240" s="266"/>
      <c r="L1240" s="271"/>
      <c r="M1240" s="272"/>
      <c r="N1240" s="273"/>
      <c r="O1240" s="273"/>
      <c r="P1240" s="273"/>
      <c r="Q1240" s="273"/>
      <c r="R1240" s="273"/>
      <c r="S1240" s="273"/>
      <c r="T1240" s="274"/>
      <c r="AT1240" s="275" t="s">
        <v>428</v>
      </c>
      <c r="AU1240" s="275" t="s">
        <v>394</v>
      </c>
      <c r="AV1240" s="13" t="s">
        <v>86</v>
      </c>
      <c r="AW1240" s="13" t="s">
        <v>39</v>
      </c>
      <c r="AX1240" s="13" t="s">
        <v>76</v>
      </c>
      <c r="AY1240" s="275" t="s">
        <v>414</v>
      </c>
    </row>
    <row r="1241" s="15" customFormat="1">
      <c r="B1241" s="287"/>
      <c r="C1241" s="288"/>
      <c r="D1241" s="252" t="s">
        <v>428</v>
      </c>
      <c r="E1241" s="289" t="s">
        <v>21</v>
      </c>
      <c r="F1241" s="290" t="s">
        <v>235</v>
      </c>
      <c r="G1241" s="288"/>
      <c r="H1241" s="291">
        <v>54</v>
      </c>
      <c r="I1241" s="292"/>
      <c r="J1241" s="288"/>
      <c r="K1241" s="288"/>
      <c r="L1241" s="293"/>
      <c r="M1241" s="294"/>
      <c r="N1241" s="295"/>
      <c r="O1241" s="295"/>
      <c r="P1241" s="295"/>
      <c r="Q1241" s="295"/>
      <c r="R1241" s="295"/>
      <c r="S1241" s="295"/>
      <c r="T1241" s="296"/>
      <c r="AT1241" s="297" t="s">
        <v>428</v>
      </c>
      <c r="AU1241" s="297" t="s">
        <v>394</v>
      </c>
      <c r="AV1241" s="15" t="s">
        <v>422</v>
      </c>
      <c r="AW1241" s="15" t="s">
        <v>39</v>
      </c>
      <c r="AX1241" s="15" t="s">
        <v>83</v>
      </c>
      <c r="AY1241" s="297" t="s">
        <v>414</v>
      </c>
    </row>
    <row r="1242" s="1" customFormat="1" ht="16.5" customHeight="1">
      <c r="B1242" s="47"/>
      <c r="C1242" s="298" t="s">
        <v>2736</v>
      </c>
      <c r="D1242" s="298" t="s">
        <v>841</v>
      </c>
      <c r="E1242" s="299" t="s">
        <v>10458</v>
      </c>
      <c r="F1242" s="300" t="s">
        <v>9950</v>
      </c>
      <c r="G1242" s="301" t="s">
        <v>4084</v>
      </c>
      <c r="H1242" s="302">
        <v>8</v>
      </c>
      <c r="I1242" s="303"/>
      <c r="J1242" s="304">
        <f>ROUND(I1242*H1242,2)</f>
        <v>0</v>
      </c>
      <c r="K1242" s="300" t="s">
        <v>21</v>
      </c>
      <c r="L1242" s="305"/>
      <c r="M1242" s="306" t="s">
        <v>21</v>
      </c>
      <c r="N1242" s="307" t="s">
        <v>47</v>
      </c>
      <c r="O1242" s="48"/>
      <c r="P1242" s="249">
        <f>O1242*H1242</f>
        <v>0</v>
      </c>
      <c r="Q1242" s="249">
        <v>0</v>
      </c>
      <c r="R1242" s="249">
        <f>Q1242*H1242</f>
        <v>0</v>
      </c>
      <c r="S1242" s="249">
        <v>0</v>
      </c>
      <c r="T1242" s="250">
        <f>S1242*H1242</f>
        <v>0</v>
      </c>
      <c r="AR1242" s="25" t="s">
        <v>818</v>
      </c>
      <c r="AT1242" s="25" t="s">
        <v>841</v>
      </c>
      <c r="AU1242" s="25" t="s">
        <v>394</v>
      </c>
      <c r="AY1242" s="25" t="s">
        <v>414</v>
      </c>
      <c r="BE1242" s="251">
        <f>IF(N1242="základní",J1242,0)</f>
        <v>0</v>
      </c>
      <c r="BF1242" s="251">
        <f>IF(N1242="snížená",J1242,0)</f>
        <v>0</v>
      </c>
      <c r="BG1242" s="251">
        <f>IF(N1242="zákl. přenesená",J1242,0)</f>
        <v>0</v>
      </c>
      <c r="BH1242" s="251">
        <f>IF(N1242="sníž. přenesená",J1242,0)</f>
        <v>0</v>
      </c>
      <c r="BI1242" s="251">
        <f>IF(N1242="nulová",J1242,0)</f>
        <v>0</v>
      </c>
      <c r="BJ1242" s="25" t="s">
        <v>83</v>
      </c>
      <c r="BK1242" s="251">
        <f>ROUND(I1242*H1242,2)</f>
        <v>0</v>
      </c>
      <c r="BL1242" s="25" t="s">
        <v>690</v>
      </c>
      <c r="BM1242" s="25" t="s">
        <v>10459</v>
      </c>
    </row>
    <row r="1243" s="1" customFormat="1" ht="16.5" customHeight="1">
      <c r="B1243" s="47"/>
      <c r="C1243" s="298" t="s">
        <v>2741</v>
      </c>
      <c r="D1243" s="298" t="s">
        <v>841</v>
      </c>
      <c r="E1243" s="299" t="s">
        <v>10460</v>
      </c>
      <c r="F1243" s="300" t="s">
        <v>9843</v>
      </c>
      <c r="G1243" s="301" t="s">
        <v>4084</v>
      </c>
      <c r="H1243" s="302">
        <v>4</v>
      </c>
      <c r="I1243" s="303"/>
      <c r="J1243" s="304">
        <f>ROUND(I1243*H1243,2)</f>
        <v>0</v>
      </c>
      <c r="K1243" s="300" t="s">
        <v>21</v>
      </c>
      <c r="L1243" s="305"/>
      <c r="M1243" s="306" t="s">
        <v>21</v>
      </c>
      <c r="N1243" s="307" t="s">
        <v>47</v>
      </c>
      <c r="O1243" s="48"/>
      <c r="P1243" s="249">
        <f>O1243*H1243</f>
        <v>0</v>
      </c>
      <c r="Q1243" s="249">
        <v>0</v>
      </c>
      <c r="R1243" s="249">
        <f>Q1243*H1243</f>
        <v>0</v>
      </c>
      <c r="S1243" s="249">
        <v>0</v>
      </c>
      <c r="T1243" s="250">
        <f>S1243*H1243</f>
        <v>0</v>
      </c>
      <c r="AR1243" s="25" t="s">
        <v>818</v>
      </c>
      <c r="AT1243" s="25" t="s">
        <v>841</v>
      </c>
      <c r="AU1243" s="25" t="s">
        <v>394</v>
      </c>
      <c r="AY1243" s="25" t="s">
        <v>414</v>
      </c>
      <c r="BE1243" s="251">
        <f>IF(N1243="základní",J1243,0)</f>
        <v>0</v>
      </c>
      <c r="BF1243" s="251">
        <f>IF(N1243="snížená",J1243,0)</f>
        <v>0</v>
      </c>
      <c r="BG1243" s="251">
        <f>IF(N1243="zákl. přenesená",J1243,0)</f>
        <v>0</v>
      </c>
      <c r="BH1243" s="251">
        <f>IF(N1243="sníž. přenesená",J1243,0)</f>
        <v>0</v>
      </c>
      <c r="BI1243" s="251">
        <f>IF(N1243="nulová",J1243,0)</f>
        <v>0</v>
      </c>
      <c r="BJ1243" s="25" t="s">
        <v>83</v>
      </c>
      <c r="BK1243" s="251">
        <f>ROUND(I1243*H1243,2)</f>
        <v>0</v>
      </c>
      <c r="BL1243" s="25" t="s">
        <v>690</v>
      </c>
      <c r="BM1243" s="25" t="s">
        <v>10461</v>
      </c>
    </row>
    <row r="1244" s="12" customFormat="1">
      <c r="B1244" s="255"/>
      <c r="C1244" s="256"/>
      <c r="D1244" s="252" t="s">
        <v>428</v>
      </c>
      <c r="E1244" s="257" t="s">
        <v>21</v>
      </c>
      <c r="F1244" s="258" t="s">
        <v>9901</v>
      </c>
      <c r="G1244" s="256"/>
      <c r="H1244" s="257" t="s">
        <v>21</v>
      </c>
      <c r="I1244" s="259"/>
      <c r="J1244" s="256"/>
      <c r="K1244" s="256"/>
      <c r="L1244" s="260"/>
      <c r="M1244" s="261"/>
      <c r="N1244" s="262"/>
      <c r="O1244" s="262"/>
      <c r="P1244" s="262"/>
      <c r="Q1244" s="262"/>
      <c r="R1244" s="262"/>
      <c r="S1244" s="262"/>
      <c r="T1244" s="263"/>
      <c r="AT1244" s="264" t="s">
        <v>428</v>
      </c>
      <c r="AU1244" s="264" t="s">
        <v>394</v>
      </c>
      <c r="AV1244" s="12" t="s">
        <v>83</v>
      </c>
      <c r="AW1244" s="12" t="s">
        <v>39</v>
      </c>
      <c r="AX1244" s="12" t="s">
        <v>76</v>
      </c>
      <c r="AY1244" s="264" t="s">
        <v>414</v>
      </c>
    </row>
    <row r="1245" s="13" customFormat="1">
      <c r="B1245" s="265"/>
      <c r="C1245" s="266"/>
      <c r="D1245" s="252" t="s">
        <v>428</v>
      </c>
      <c r="E1245" s="267" t="s">
        <v>21</v>
      </c>
      <c r="F1245" s="268" t="s">
        <v>422</v>
      </c>
      <c r="G1245" s="266"/>
      <c r="H1245" s="269">
        <v>4</v>
      </c>
      <c r="I1245" s="270"/>
      <c r="J1245" s="266"/>
      <c r="K1245" s="266"/>
      <c r="L1245" s="271"/>
      <c r="M1245" s="272"/>
      <c r="N1245" s="273"/>
      <c r="O1245" s="273"/>
      <c r="P1245" s="273"/>
      <c r="Q1245" s="273"/>
      <c r="R1245" s="273"/>
      <c r="S1245" s="273"/>
      <c r="T1245" s="274"/>
      <c r="AT1245" s="275" t="s">
        <v>428</v>
      </c>
      <c r="AU1245" s="275" t="s">
        <v>394</v>
      </c>
      <c r="AV1245" s="13" t="s">
        <v>86</v>
      </c>
      <c r="AW1245" s="13" t="s">
        <v>39</v>
      </c>
      <c r="AX1245" s="13" t="s">
        <v>76</v>
      </c>
      <c r="AY1245" s="275" t="s">
        <v>414</v>
      </c>
    </row>
    <row r="1246" s="15" customFormat="1">
      <c r="B1246" s="287"/>
      <c r="C1246" s="288"/>
      <c r="D1246" s="252" t="s">
        <v>428</v>
      </c>
      <c r="E1246" s="289" t="s">
        <v>21</v>
      </c>
      <c r="F1246" s="290" t="s">
        <v>235</v>
      </c>
      <c r="G1246" s="288"/>
      <c r="H1246" s="291">
        <v>4</v>
      </c>
      <c r="I1246" s="292"/>
      <c r="J1246" s="288"/>
      <c r="K1246" s="288"/>
      <c r="L1246" s="293"/>
      <c r="M1246" s="294"/>
      <c r="N1246" s="295"/>
      <c r="O1246" s="295"/>
      <c r="P1246" s="295"/>
      <c r="Q1246" s="295"/>
      <c r="R1246" s="295"/>
      <c r="S1246" s="295"/>
      <c r="T1246" s="296"/>
      <c r="AT1246" s="297" t="s">
        <v>428</v>
      </c>
      <c r="AU1246" s="297" t="s">
        <v>394</v>
      </c>
      <c r="AV1246" s="15" t="s">
        <v>422</v>
      </c>
      <c r="AW1246" s="15" t="s">
        <v>39</v>
      </c>
      <c r="AX1246" s="15" t="s">
        <v>83</v>
      </c>
      <c r="AY1246" s="297" t="s">
        <v>414</v>
      </c>
    </row>
    <row r="1247" s="1" customFormat="1" ht="16.5" customHeight="1">
      <c r="B1247" s="47"/>
      <c r="C1247" s="298" t="s">
        <v>2746</v>
      </c>
      <c r="D1247" s="298" t="s">
        <v>841</v>
      </c>
      <c r="E1247" s="299" t="s">
        <v>10462</v>
      </c>
      <c r="F1247" s="300" t="s">
        <v>9945</v>
      </c>
      <c r="G1247" s="301" t="s">
        <v>4084</v>
      </c>
      <c r="H1247" s="302">
        <v>4</v>
      </c>
      <c r="I1247" s="303"/>
      <c r="J1247" s="304">
        <f>ROUND(I1247*H1247,2)</f>
        <v>0</v>
      </c>
      <c r="K1247" s="300" t="s">
        <v>21</v>
      </c>
      <c r="L1247" s="305"/>
      <c r="M1247" s="306" t="s">
        <v>21</v>
      </c>
      <c r="N1247" s="307" t="s">
        <v>47</v>
      </c>
      <c r="O1247" s="48"/>
      <c r="P1247" s="249">
        <f>O1247*H1247</f>
        <v>0</v>
      </c>
      <c r="Q1247" s="249">
        <v>0</v>
      </c>
      <c r="R1247" s="249">
        <f>Q1247*H1247</f>
        <v>0</v>
      </c>
      <c r="S1247" s="249">
        <v>0</v>
      </c>
      <c r="T1247" s="250">
        <f>S1247*H1247</f>
        <v>0</v>
      </c>
      <c r="AR1247" s="25" t="s">
        <v>818</v>
      </c>
      <c r="AT1247" s="25" t="s">
        <v>841</v>
      </c>
      <c r="AU1247" s="25" t="s">
        <v>394</v>
      </c>
      <c r="AY1247" s="25" t="s">
        <v>414</v>
      </c>
      <c r="BE1247" s="251">
        <f>IF(N1247="základní",J1247,0)</f>
        <v>0</v>
      </c>
      <c r="BF1247" s="251">
        <f>IF(N1247="snížená",J1247,0)</f>
        <v>0</v>
      </c>
      <c r="BG1247" s="251">
        <f>IF(N1247="zákl. přenesená",J1247,0)</f>
        <v>0</v>
      </c>
      <c r="BH1247" s="251">
        <f>IF(N1247="sníž. přenesená",J1247,0)</f>
        <v>0</v>
      </c>
      <c r="BI1247" s="251">
        <f>IF(N1247="nulová",J1247,0)</f>
        <v>0</v>
      </c>
      <c r="BJ1247" s="25" t="s">
        <v>83</v>
      </c>
      <c r="BK1247" s="251">
        <f>ROUND(I1247*H1247,2)</f>
        <v>0</v>
      </c>
      <c r="BL1247" s="25" t="s">
        <v>690</v>
      </c>
      <c r="BM1247" s="25" t="s">
        <v>10463</v>
      </c>
    </row>
    <row r="1248" s="1" customFormat="1" ht="16.5" customHeight="1">
      <c r="B1248" s="47"/>
      <c r="C1248" s="298" t="s">
        <v>2751</v>
      </c>
      <c r="D1248" s="298" t="s">
        <v>841</v>
      </c>
      <c r="E1248" s="299" t="s">
        <v>10464</v>
      </c>
      <c r="F1248" s="300" t="s">
        <v>9845</v>
      </c>
      <c r="G1248" s="301" t="s">
        <v>4084</v>
      </c>
      <c r="H1248" s="302">
        <v>2</v>
      </c>
      <c r="I1248" s="303"/>
      <c r="J1248" s="304">
        <f>ROUND(I1248*H1248,2)</f>
        <v>0</v>
      </c>
      <c r="K1248" s="300" t="s">
        <v>21</v>
      </c>
      <c r="L1248" s="305"/>
      <c r="M1248" s="306" t="s">
        <v>21</v>
      </c>
      <c r="N1248" s="307" t="s">
        <v>47</v>
      </c>
      <c r="O1248" s="48"/>
      <c r="P1248" s="249">
        <f>O1248*H1248</f>
        <v>0</v>
      </c>
      <c r="Q1248" s="249">
        <v>0</v>
      </c>
      <c r="R1248" s="249">
        <f>Q1248*H1248</f>
        <v>0</v>
      </c>
      <c r="S1248" s="249">
        <v>0</v>
      </c>
      <c r="T1248" s="250">
        <f>S1248*H1248</f>
        <v>0</v>
      </c>
      <c r="AR1248" s="25" t="s">
        <v>818</v>
      </c>
      <c r="AT1248" s="25" t="s">
        <v>841</v>
      </c>
      <c r="AU1248" s="25" t="s">
        <v>394</v>
      </c>
      <c r="AY1248" s="25" t="s">
        <v>414</v>
      </c>
      <c r="BE1248" s="251">
        <f>IF(N1248="základní",J1248,0)</f>
        <v>0</v>
      </c>
      <c r="BF1248" s="251">
        <f>IF(N1248="snížená",J1248,0)</f>
        <v>0</v>
      </c>
      <c r="BG1248" s="251">
        <f>IF(N1248="zákl. přenesená",J1248,0)</f>
        <v>0</v>
      </c>
      <c r="BH1248" s="251">
        <f>IF(N1248="sníž. přenesená",J1248,0)</f>
        <v>0</v>
      </c>
      <c r="BI1248" s="251">
        <f>IF(N1248="nulová",J1248,0)</f>
        <v>0</v>
      </c>
      <c r="BJ1248" s="25" t="s">
        <v>83</v>
      </c>
      <c r="BK1248" s="251">
        <f>ROUND(I1248*H1248,2)</f>
        <v>0</v>
      </c>
      <c r="BL1248" s="25" t="s">
        <v>690</v>
      </c>
      <c r="BM1248" s="25" t="s">
        <v>10465</v>
      </c>
    </row>
    <row r="1249" s="12" customFormat="1">
      <c r="B1249" s="255"/>
      <c r="C1249" s="256"/>
      <c r="D1249" s="252" t="s">
        <v>428</v>
      </c>
      <c r="E1249" s="257" t="s">
        <v>21</v>
      </c>
      <c r="F1249" s="258" t="s">
        <v>9901</v>
      </c>
      <c r="G1249" s="256"/>
      <c r="H1249" s="257" t="s">
        <v>21</v>
      </c>
      <c r="I1249" s="259"/>
      <c r="J1249" s="256"/>
      <c r="K1249" s="256"/>
      <c r="L1249" s="260"/>
      <c r="M1249" s="261"/>
      <c r="N1249" s="262"/>
      <c r="O1249" s="262"/>
      <c r="P1249" s="262"/>
      <c r="Q1249" s="262"/>
      <c r="R1249" s="262"/>
      <c r="S1249" s="262"/>
      <c r="T1249" s="263"/>
      <c r="AT1249" s="264" t="s">
        <v>428</v>
      </c>
      <c r="AU1249" s="264" t="s">
        <v>394</v>
      </c>
      <c r="AV1249" s="12" t="s">
        <v>83</v>
      </c>
      <c r="AW1249" s="12" t="s">
        <v>39</v>
      </c>
      <c r="AX1249" s="12" t="s">
        <v>76</v>
      </c>
      <c r="AY1249" s="264" t="s">
        <v>414</v>
      </c>
    </row>
    <row r="1250" s="13" customFormat="1">
      <c r="B1250" s="265"/>
      <c r="C1250" s="266"/>
      <c r="D1250" s="252" t="s">
        <v>428</v>
      </c>
      <c r="E1250" s="267" t="s">
        <v>21</v>
      </c>
      <c r="F1250" s="268" t="s">
        <v>86</v>
      </c>
      <c r="G1250" s="266"/>
      <c r="H1250" s="269">
        <v>2</v>
      </c>
      <c r="I1250" s="270"/>
      <c r="J1250" s="266"/>
      <c r="K1250" s="266"/>
      <c r="L1250" s="271"/>
      <c r="M1250" s="272"/>
      <c r="N1250" s="273"/>
      <c r="O1250" s="273"/>
      <c r="P1250" s="273"/>
      <c r="Q1250" s="273"/>
      <c r="R1250" s="273"/>
      <c r="S1250" s="273"/>
      <c r="T1250" s="274"/>
      <c r="AT1250" s="275" t="s">
        <v>428</v>
      </c>
      <c r="AU1250" s="275" t="s">
        <v>394</v>
      </c>
      <c r="AV1250" s="13" t="s">
        <v>86</v>
      </c>
      <c r="AW1250" s="13" t="s">
        <v>39</v>
      </c>
      <c r="AX1250" s="13" t="s">
        <v>76</v>
      </c>
      <c r="AY1250" s="275" t="s">
        <v>414</v>
      </c>
    </row>
    <row r="1251" s="15" customFormat="1">
      <c r="B1251" s="287"/>
      <c r="C1251" s="288"/>
      <c r="D1251" s="252" t="s">
        <v>428</v>
      </c>
      <c r="E1251" s="289" t="s">
        <v>21</v>
      </c>
      <c r="F1251" s="290" t="s">
        <v>235</v>
      </c>
      <c r="G1251" s="288"/>
      <c r="H1251" s="291">
        <v>2</v>
      </c>
      <c r="I1251" s="292"/>
      <c r="J1251" s="288"/>
      <c r="K1251" s="288"/>
      <c r="L1251" s="293"/>
      <c r="M1251" s="294"/>
      <c r="N1251" s="295"/>
      <c r="O1251" s="295"/>
      <c r="P1251" s="295"/>
      <c r="Q1251" s="295"/>
      <c r="R1251" s="295"/>
      <c r="S1251" s="295"/>
      <c r="T1251" s="296"/>
      <c r="AT1251" s="297" t="s">
        <v>428</v>
      </c>
      <c r="AU1251" s="297" t="s">
        <v>394</v>
      </c>
      <c r="AV1251" s="15" t="s">
        <v>422</v>
      </c>
      <c r="AW1251" s="15" t="s">
        <v>39</v>
      </c>
      <c r="AX1251" s="15" t="s">
        <v>83</v>
      </c>
      <c r="AY1251" s="297" t="s">
        <v>414</v>
      </c>
    </row>
    <row r="1252" s="1" customFormat="1" ht="16.5" customHeight="1">
      <c r="B1252" s="47"/>
      <c r="C1252" s="298" t="s">
        <v>2756</v>
      </c>
      <c r="D1252" s="298" t="s">
        <v>841</v>
      </c>
      <c r="E1252" s="299" t="s">
        <v>10466</v>
      </c>
      <c r="F1252" s="300" t="s">
        <v>10467</v>
      </c>
      <c r="G1252" s="301" t="s">
        <v>4084</v>
      </c>
      <c r="H1252" s="302">
        <v>3</v>
      </c>
      <c r="I1252" s="303"/>
      <c r="J1252" s="304">
        <f>ROUND(I1252*H1252,2)</f>
        <v>0</v>
      </c>
      <c r="K1252" s="300" t="s">
        <v>21</v>
      </c>
      <c r="L1252" s="305"/>
      <c r="M1252" s="306" t="s">
        <v>21</v>
      </c>
      <c r="N1252" s="307" t="s">
        <v>47</v>
      </c>
      <c r="O1252" s="48"/>
      <c r="P1252" s="249">
        <f>O1252*H1252</f>
        <v>0</v>
      </c>
      <c r="Q1252" s="249">
        <v>0</v>
      </c>
      <c r="R1252" s="249">
        <f>Q1252*H1252</f>
        <v>0</v>
      </c>
      <c r="S1252" s="249">
        <v>0</v>
      </c>
      <c r="T1252" s="250">
        <f>S1252*H1252</f>
        <v>0</v>
      </c>
      <c r="AR1252" s="25" t="s">
        <v>818</v>
      </c>
      <c r="AT1252" s="25" t="s">
        <v>841</v>
      </c>
      <c r="AU1252" s="25" t="s">
        <v>394</v>
      </c>
      <c r="AY1252" s="25" t="s">
        <v>414</v>
      </c>
      <c r="BE1252" s="251">
        <f>IF(N1252="základní",J1252,0)</f>
        <v>0</v>
      </c>
      <c r="BF1252" s="251">
        <f>IF(N1252="snížená",J1252,0)</f>
        <v>0</v>
      </c>
      <c r="BG1252" s="251">
        <f>IF(N1252="zákl. přenesená",J1252,0)</f>
        <v>0</v>
      </c>
      <c r="BH1252" s="251">
        <f>IF(N1252="sníž. přenesená",J1252,0)</f>
        <v>0</v>
      </c>
      <c r="BI1252" s="251">
        <f>IF(N1252="nulová",J1252,0)</f>
        <v>0</v>
      </c>
      <c r="BJ1252" s="25" t="s">
        <v>83</v>
      </c>
      <c r="BK1252" s="251">
        <f>ROUND(I1252*H1252,2)</f>
        <v>0</v>
      </c>
      <c r="BL1252" s="25" t="s">
        <v>690</v>
      </c>
      <c r="BM1252" s="25" t="s">
        <v>10468</v>
      </c>
    </row>
    <row r="1253" s="1" customFormat="1" ht="16.5" customHeight="1">
      <c r="B1253" s="47"/>
      <c r="C1253" s="298" t="s">
        <v>2761</v>
      </c>
      <c r="D1253" s="298" t="s">
        <v>841</v>
      </c>
      <c r="E1253" s="299" t="s">
        <v>10469</v>
      </c>
      <c r="F1253" s="300" t="s">
        <v>10470</v>
      </c>
      <c r="G1253" s="301" t="s">
        <v>4084</v>
      </c>
      <c r="H1253" s="302">
        <v>3</v>
      </c>
      <c r="I1253" s="303"/>
      <c r="J1253" s="304">
        <f>ROUND(I1253*H1253,2)</f>
        <v>0</v>
      </c>
      <c r="K1253" s="300" t="s">
        <v>21</v>
      </c>
      <c r="L1253" s="305"/>
      <c r="M1253" s="306" t="s">
        <v>21</v>
      </c>
      <c r="N1253" s="307" t="s">
        <v>47</v>
      </c>
      <c r="O1253" s="48"/>
      <c r="P1253" s="249">
        <f>O1253*H1253</f>
        <v>0</v>
      </c>
      <c r="Q1253" s="249">
        <v>0</v>
      </c>
      <c r="R1253" s="249">
        <f>Q1253*H1253</f>
        <v>0</v>
      </c>
      <c r="S1253" s="249">
        <v>0</v>
      </c>
      <c r="T1253" s="250">
        <f>S1253*H1253</f>
        <v>0</v>
      </c>
      <c r="AR1253" s="25" t="s">
        <v>818</v>
      </c>
      <c r="AT1253" s="25" t="s">
        <v>841</v>
      </c>
      <c r="AU1253" s="25" t="s">
        <v>394</v>
      </c>
      <c r="AY1253" s="25" t="s">
        <v>414</v>
      </c>
      <c r="BE1253" s="251">
        <f>IF(N1253="základní",J1253,0)</f>
        <v>0</v>
      </c>
      <c r="BF1253" s="251">
        <f>IF(N1253="snížená",J1253,0)</f>
        <v>0</v>
      </c>
      <c r="BG1253" s="251">
        <f>IF(N1253="zákl. přenesená",J1253,0)</f>
        <v>0</v>
      </c>
      <c r="BH1253" s="251">
        <f>IF(N1253="sníž. přenesená",J1253,0)</f>
        <v>0</v>
      </c>
      <c r="BI1253" s="251">
        <f>IF(N1253="nulová",J1253,0)</f>
        <v>0</v>
      </c>
      <c r="BJ1253" s="25" t="s">
        <v>83</v>
      </c>
      <c r="BK1253" s="251">
        <f>ROUND(I1253*H1253,2)</f>
        <v>0</v>
      </c>
      <c r="BL1253" s="25" t="s">
        <v>690</v>
      </c>
      <c r="BM1253" s="25" t="s">
        <v>10471</v>
      </c>
    </row>
    <row r="1254" s="12" customFormat="1">
      <c r="B1254" s="255"/>
      <c r="C1254" s="256"/>
      <c r="D1254" s="252" t="s">
        <v>428</v>
      </c>
      <c r="E1254" s="257" t="s">
        <v>21</v>
      </c>
      <c r="F1254" s="258" t="s">
        <v>9901</v>
      </c>
      <c r="G1254" s="256"/>
      <c r="H1254" s="257" t="s">
        <v>21</v>
      </c>
      <c r="I1254" s="259"/>
      <c r="J1254" s="256"/>
      <c r="K1254" s="256"/>
      <c r="L1254" s="260"/>
      <c r="M1254" s="261"/>
      <c r="N1254" s="262"/>
      <c r="O1254" s="262"/>
      <c r="P1254" s="262"/>
      <c r="Q1254" s="262"/>
      <c r="R1254" s="262"/>
      <c r="S1254" s="262"/>
      <c r="T1254" s="263"/>
      <c r="AT1254" s="264" t="s">
        <v>428</v>
      </c>
      <c r="AU1254" s="264" t="s">
        <v>394</v>
      </c>
      <c r="AV1254" s="12" t="s">
        <v>83</v>
      </c>
      <c r="AW1254" s="12" t="s">
        <v>39</v>
      </c>
      <c r="AX1254" s="12" t="s">
        <v>76</v>
      </c>
      <c r="AY1254" s="264" t="s">
        <v>414</v>
      </c>
    </row>
    <row r="1255" s="13" customFormat="1">
      <c r="B1255" s="265"/>
      <c r="C1255" s="266"/>
      <c r="D1255" s="252" t="s">
        <v>428</v>
      </c>
      <c r="E1255" s="267" t="s">
        <v>21</v>
      </c>
      <c r="F1255" s="268" t="s">
        <v>394</v>
      </c>
      <c r="G1255" s="266"/>
      <c r="H1255" s="269">
        <v>3</v>
      </c>
      <c r="I1255" s="270"/>
      <c r="J1255" s="266"/>
      <c r="K1255" s="266"/>
      <c r="L1255" s="271"/>
      <c r="M1255" s="272"/>
      <c r="N1255" s="273"/>
      <c r="O1255" s="273"/>
      <c r="P1255" s="273"/>
      <c r="Q1255" s="273"/>
      <c r="R1255" s="273"/>
      <c r="S1255" s="273"/>
      <c r="T1255" s="274"/>
      <c r="AT1255" s="275" t="s">
        <v>428</v>
      </c>
      <c r="AU1255" s="275" t="s">
        <v>394</v>
      </c>
      <c r="AV1255" s="13" t="s">
        <v>86</v>
      </c>
      <c r="AW1255" s="13" t="s">
        <v>39</v>
      </c>
      <c r="AX1255" s="13" t="s">
        <v>76</v>
      </c>
      <c r="AY1255" s="275" t="s">
        <v>414</v>
      </c>
    </row>
    <row r="1256" s="15" customFormat="1">
      <c r="B1256" s="287"/>
      <c r="C1256" s="288"/>
      <c r="D1256" s="252" t="s">
        <v>428</v>
      </c>
      <c r="E1256" s="289" t="s">
        <v>21</v>
      </c>
      <c r="F1256" s="290" t="s">
        <v>235</v>
      </c>
      <c r="G1256" s="288"/>
      <c r="H1256" s="291">
        <v>3</v>
      </c>
      <c r="I1256" s="292"/>
      <c r="J1256" s="288"/>
      <c r="K1256" s="288"/>
      <c r="L1256" s="293"/>
      <c r="M1256" s="294"/>
      <c r="N1256" s="295"/>
      <c r="O1256" s="295"/>
      <c r="P1256" s="295"/>
      <c r="Q1256" s="295"/>
      <c r="R1256" s="295"/>
      <c r="S1256" s="295"/>
      <c r="T1256" s="296"/>
      <c r="AT1256" s="297" t="s">
        <v>428</v>
      </c>
      <c r="AU1256" s="297" t="s">
        <v>394</v>
      </c>
      <c r="AV1256" s="15" t="s">
        <v>422</v>
      </c>
      <c r="AW1256" s="15" t="s">
        <v>39</v>
      </c>
      <c r="AX1256" s="15" t="s">
        <v>83</v>
      </c>
      <c r="AY1256" s="297" t="s">
        <v>414</v>
      </c>
    </row>
    <row r="1257" s="1" customFormat="1" ht="16.5" customHeight="1">
      <c r="B1257" s="47"/>
      <c r="C1257" s="298" t="s">
        <v>2766</v>
      </c>
      <c r="D1257" s="298" t="s">
        <v>841</v>
      </c>
      <c r="E1257" s="299" t="s">
        <v>10472</v>
      </c>
      <c r="F1257" s="300" t="s">
        <v>10473</v>
      </c>
      <c r="G1257" s="301" t="s">
        <v>4084</v>
      </c>
      <c r="H1257" s="302">
        <v>3</v>
      </c>
      <c r="I1257" s="303"/>
      <c r="J1257" s="304">
        <f>ROUND(I1257*H1257,2)</f>
        <v>0</v>
      </c>
      <c r="K1257" s="300" t="s">
        <v>21</v>
      </c>
      <c r="L1257" s="305"/>
      <c r="M1257" s="306" t="s">
        <v>21</v>
      </c>
      <c r="N1257" s="307" t="s">
        <v>47</v>
      </c>
      <c r="O1257" s="48"/>
      <c r="P1257" s="249">
        <f>O1257*H1257</f>
        <v>0</v>
      </c>
      <c r="Q1257" s="249">
        <v>0</v>
      </c>
      <c r="R1257" s="249">
        <f>Q1257*H1257</f>
        <v>0</v>
      </c>
      <c r="S1257" s="249">
        <v>0</v>
      </c>
      <c r="T1257" s="250">
        <f>S1257*H1257</f>
        <v>0</v>
      </c>
      <c r="AR1257" s="25" t="s">
        <v>818</v>
      </c>
      <c r="AT1257" s="25" t="s">
        <v>841</v>
      </c>
      <c r="AU1257" s="25" t="s">
        <v>394</v>
      </c>
      <c r="AY1257" s="25" t="s">
        <v>414</v>
      </c>
      <c r="BE1257" s="251">
        <f>IF(N1257="základní",J1257,0)</f>
        <v>0</v>
      </c>
      <c r="BF1257" s="251">
        <f>IF(N1257="snížená",J1257,0)</f>
        <v>0</v>
      </c>
      <c r="BG1257" s="251">
        <f>IF(N1257="zákl. přenesená",J1257,0)</f>
        <v>0</v>
      </c>
      <c r="BH1257" s="251">
        <f>IF(N1257="sníž. přenesená",J1257,0)</f>
        <v>0</v>
      </c>
      <c r="BI1257" s="251">
        <f>IF(N1257="nulová",J1257,0)</f>
        <v>0</v>
      </c>
      <c r="BJ1257" s="25" t="s">
        <v>83</v>
      </c>
      <c r="BK1257" s="251">
        <f>ROUND(I1257*H1257,2)</f>
        <v>0</v>
      </c>
      <c r="BL1257" s="25" t="s">
        <v>690</v>
      </c>
      <c r="BM1257" s="25" t="s">
        <v>10474</v>
      </c>
    </row>
    <row r="1258" s="1" customFormat="1" ht="25.5" customHeight="1">
      <c r="B1258" s="47"/>
      <c r="C1258" s="298" t="s">
        <v>2771</v>
      </c>
      <c r="D1258" s="298" t="s">
        <v>841</v>
      </c>
      <c r="E1258" s="299" t="s">
        <v>10475</v>
      </c>
      <c r="F1258" s="300" t="s">
        <v>10476</v>
      </c>
      <c r="G1258" s="301" t="s">
        <v>4084</v>
      </c>
      <c r="H1258" s="302">
        <v>3</v>
      </c>
      <c r="I1258" s="303"/>
      <c r="J1258" s="304">
        <f>ROUND(I1258*H1258,2)</f>
        <v>0</v>
      </c>
      <c r="K1258" s="300" t="s">
        <v>21</v>
      </c>
      <c r="L1258" s="305"/>
      <c r="M1258" s="306" t="s">
        <v>21</v>
      </c>
      <c r="N1258" s="307" t="s">
        <v>47</v>
      </c>
      <c r="O1258" s="48"/>
      <c r="P1258" s="249">
        <f>O1258*H1258</f>
        <v>0</v>
      </c>
      <c r="Q1258" s="249">
        <v>0</v>
      </c>
      <c r="R1258" s="249">
        <f>Q1258*H1258</f>
        <v>0</v>
      </c>
      <c r="S1258" s="249">
        <v>0</v>
      </c>
      <c r="T1258" s="250">
        <f>S1258*H1258</f>
        <v>0</v>
      </c>
      <c r="AR1258" s="25" t="s">
        <v>818</v>
      </c>
      <c r="AT1258" s="25" t="s">
        <v>841</v>
      </c>
      <c r="AU1258" s="25" t="s">
        <v>394</v>
      </c>
      <c r="AY1258" s="25" t="s">
        <v>414</v>
      </c>
      <c r="BE1258" s="251">
        <f>IF(N1258="základní",J1258,0)</f>
        <v>0</v>
      </c>
      <c r="BF1258" s="251">
        <f>IF(N1258="snížená",J1258,0)</f>
        <v>0</v>
      </c>
      <c r="BG1258" s="251">
        <f>IF(N1258="zákl. přenesená",J1258,0)</f>
        <v>0</v>
      </c>
      <c r="BH1258" s="251">
        <f>IF(N1258="sníž. přenesená",J1258,0)</f>
        <v>0</v>
      </c>
      <c r="BI1258" s="251">
        <f>IF(N1258="nulová",J1258,0)</f>
        <v>0</v>
      </c>
      <c r="BJ1258" s="25" t="s">
        <v>83</v>
      </c>
      <c r="BK1258" s="251">
        <f>ROUND(I1258*H1258,2)</f>
        <v>0</v>
      </c>
      <c r="BL1258" s="25" t="s">
        <v>690</v>
      </c>
      <c r="BM1258" s="25" t="s">
        <v>10477</v>
      </c>
    </row>
    <row r="1259" s="12" customFormat="1">
      <c r="B1259" s="255"/>
      <c r="C1259" s="256"/>
      <c r="D1259" s="252" t="s">
        <v>428</v>
      </c>
      <c r="E1259" s="257" t="s">
        <v>21</v>
      </c>
      <c r="F1259" s="258" t="s">
        <v>9901</v>
      </c>
      <c r="G1259" s="256"/>
      <c r="H1259" s="257" t="s">
        <v>21</v>
      </c>
      <c r="I1259" s="259"/>
      <c r="J1259" s="256"/>
      <c r="K1259" s="256"/>
      <c r="L1259" s="260"/>
      <c r="M1259" s="261"/>
      <c r="N1259" s="262"/>
      <c r="O1259" s="262"/>
      <c r="P1259" s="262"/>
      <c r="Q1259" s="262"/>
      <c r="R1259" s="262"/>
      <c r="S1259" s="262"/>
      <c r="T1259" s="263"/>
      <c r="AT1259" s="264" t="s">
        <v>428</v>
      </c>
      <c r="AU1259" s="264" t="s">
        <v>394</v>
      </c>
      <c r="AV1259" s="12" t="s">
        <v>83</v>
      </c>
      <c r="AW1259" s="12" t="s">
        <v>39</v>
      </c>
      <c r="AX1259" s="12" t="s">
        <v>76</v>
      </c>
      <c r="AY1259" s="264" t="s">
        <v>414</v>
      </c>
    </row>
    <row r="1260" s="13" customFormat="1">
      <c r="B1260" s="265"/>
      <c r="C1260" s="266"/>
      <c r="D1260" s="252" t="s">
        <v>428</v>
      </c>
      <c r="E1260" s="267" t="s">
        <v>21</v>
      </c>
      <c r="F1260" s="268" t="s">
        <v>394</v>
      </c>
      <c r="G1260" s="266"/>
      <c r="H1260" s="269">
        <v>3</v>
      </c>
      <c r="I1260" s="270"/>
      <c r="J1260" s="266"/>
      <c r="K1260" s="266"/>
      <c r="L1260" s="271"/>
      <c r="M1260" s="272"/>
      <c r="N1260" s="273"/>
      <c r="O1260" s="273"/>
      <c r="P1260" s="273"/>
      <c r="Q1260" s="273"/>
      <c r="R1260" s="273"/>
      <c r="S1260" s="273"/>
      <c r="T1260" s="274"/>
      <c r="AT1260" s="275" t="s">
        <v>428</v>
      </c>
      <c r="AU1260" s="275" t="s">
        <v>394</v>
      </c>
      <c r="AV1260" s="13" t="s">
        <v>86</v>
      </c>
      <c r="AW1260" s="13" t="s">
        <v>39</v>
      </c>
      <c r="AX1260" s="13" t="s">
        <v>76</v>
      </c>
      <c r="AY1260" s="275" t="s">
        <v>414</v>
      </c>
    </row>
    <row r="1261" s="15" customFormat="1">
      <c r="B1261" s="287"/>
      <c r="C1261" s="288"/>
      <c r="D1261" s="252" t="s">
        <v>428</v>
      </c>
      <c r="E1261" s="289" t="s">
        <v>21</v>
      </c>
      <c r="F1261" s="290" t="s">
        <v>235</v>
      </c>
      <c r="G1261" s="288"/>
      <c r="H1261" s="291">
        <v>3</v>
      </c>
      <c r="I1261" s="292"/>
      <c r="J1261" s="288"/>
      <c r="K1261" s="288"/>
      <c r="L1261" s="293"/>
      <c r="M1261" s="294"/>
      <c r="N1261" s="295"/>
      <c r="O1261" s="295"/>
      <c r="P1261" s="295"/>
      <c r="Q1261" s="295"/>
      <c r="R1261" s="295"/>
      <c r="S1261" s="295"/>
      <c r="T1261" s="296"/>
      <c r="AT1261" s="297" t="s">
        <v>428</v>
      </c>
      <c r="AU1261" s="297" t="s">
        <v>394</v>
      </c>
      <c r="AV1261" s="15" t="s">
        <v>422</v>
      </c>
      <c r="AW1261" s="15" t="s">
        <v>39</v>
      </c>
      <c r="AX1261" s="15" t="s">
        <v>83</v>
      </c>
      <c r="AY1261" s="297" t="s">
        <v>414</v>
      </c>
    </row>
    <row r="1262" s="1" customFormat="1" ht="16.5" customHeight="1">
      <c r="B1262" s="47"/>
      <c r="C1262" s="298" t="s">
        <v>2776</v>
      </c>
      <c r="D1262" s="298" t="s">
        <v>841</v>
      </c>
      <c r="E1262" s="299" t="s">
        <v>10478</v>
      </c>
      <c r="F1262" s="300" t="s">
        <v>9864</v>
      </c>
      <c r="G1262" s="301" t="s">
        <v>145</v>
      </c>
      <c r="H1262" s="302">
        <v>24</v>
      </c>
      <c r="I1262" s="303"/>
      <c r="J1262" s="304">
        <f>ROUND(I1262*H1262,2)</f>
        <v>0</v>
      </c>
      <c r="K1262" s="300" t="s">
        <v>21</v>
      </c>
      <c r="L1262" s="305"/>
      <c r="M1262" s="306" t="s">
        <v>21</v>
      </c>
      <c r="N1262" s="307" t="s">
        <v>47</v>
      </c>
      <c r="O1262" s="48"/>
      <c r="P1262" s="249">
        <f>O1262*H1262</f>
        <v>0</v>
      </c>
      <c r="Q1262" s="249">
        <v>0</v>
      </c>
      <c r="R1262" s="249">
        <f>Q1262*H1262</f>
        <v>0</v>
      </c>
      <c r="S1262" s="249">
        <v>0</v>
      </c>
      <c r="T1262" s="250">
        <f>S1262*H1262</f>
        <v>0</v>
      </c>
      <c r="AR1262" s="25" t="s">
        <v>818</v>
      </c>
      <c r="AT1262" s="25" t="s">
        <v>841</v>
      </c>
      <c r="AU1262" s="25" t="s">
        <v>394</v>
      </c>
      <c r="AY1262" s="25" t="s">
        <v>414</v>
      </c>
      <c r="BE1262" s="251">
        <f>IF(N1262="základní",J1262,0)</f>
        <v>0</v>
      </c>
      <c r="BF1262" s="251">
        <f>IF(N1262="snížená",J1262,0)</f>
        <v>0</v>
      </c>
      <c r="BG1262" s="251">
        <f>IF(N1262="zákl. přenesená",J1262,0)</f>
        <v>0</v>
      </c>
      <c r="BH1262" s="251">
        <f>IF(N1262="sníž. přenesená",J1262,0)</f>
        <v>0</v>
      </c>
      <c r="BI1262" s="251">
        <f>IF(N1262="nulová",J1262,0)</f>
        <v>0</v>
      </c>
      <c r="BJ1262" s="25" t="s">
        <v>83</v>
      </c>
      <c r="BK1262" s="251">
        <f>ROUND(I1262*H1262,2)</f>
        <v>0</v>
      </c>
      <c r="BL1262" s="25" t="s">
        <v>690</v>
      </c>
      <c r="BM1262" s="25" t="s">
        <v>10479</v>
      </c>
    </row>
    <row r="1263" s="11" customFormat="1" ht="22.32" customHeight="1">
      <c r="B1263" s="224"/>
      <c r="C1263" s="225"/>
      <c r="D1263" s="226" t="s">
        <v>75</v>
      </c>
      <c r="E1263" s="238" t="s">
        <v>10480</v>
      </c>
      <c r="F1263" s="238" t="s">
        <v>10481</v>
      </c>
      <c r="G1263" s="225"/>
      <c r="H1263" s="225"/>
      <c r="I1263" s="228"/>
      <c r="J1263" s="239">
        <f>BK1263</f>
        <v>0</v>
      </c>
      <c r="K1263" s="225"/>
      <c r="L1263" s="230"/>
      <c r="M1263" s="231"/>
      <c r="N1263" s="232"/>
      <c r="O1263" s="232"/>
      <c r="P1263" s="233">
        <f>SUM(P1264:P1312)</f>
        <v>0</v>
      </c>
      <c r="Q1263" s="232"/>
      <c r="R1263" s="233">
        <f>SUM(R1264:R1312)</f>
        <v>0</v>
      </c>
      <c r="S1263" s="232"/>
      <c r="T1263" s="234">
        <f>SUM(T1264:T1312)</f>
        <v>0</v>
      </c>
      <c r="AR1263" s="235" t="s">
        <v>86</v>
      </c>
      <c r="AT1263" s="236" t="s">
        <v>75</v>
      </c>
      <c r="AU1263" s="236" t="s">
        <v>86</v>
      </c>
      <c r="AY1263" s="235" t="s">
        <v>414</v>
      </c>
      <c r="BK1263" s="237">
        <f>SUM(BK1264:BK1312)</f>
        <v>0</v>
      </c>
    </row>
    <row r="1264" s="1" customFormat="1" ht="16.5" customHeight="1">
      <c r="B1264" s="47"/>
      <c r="C1264" s="240" t="s">
        <v>2781</v>
      </c>
      <c r="D1264" s="240" t="s">
        <v>418</v>
      </c>
      <c r="E1264" s="241" t="s">
        <v>10482</v>
      </c>
      <c r="F1264" s="242" t="s">
        <v>10483</v>
      </c>
      <c r="G1264" s="243" t="s">
        <v>145</v>
      </c>
      <c r="H1264" s="244">
        <v>54</v>
      </c>
      <c r="I1264" s="245"/>
      <c r="J1264" s="246">
        <f>ROUND(I1264*H1264,2)</f>
        <v>0</v>
      </c>
      <c r="K1264" s="242" t="s">
        <v>21</v>
      </c>
      <c r="L1264" s="73"/>
      <c r="M1264" s="247" t="s">
        <v>21</v>
      </c>
      <c r="N1264" s="248" t="s">
        <v>47</v>
      </c>
      <c r="O1264" s="48"/>
      <c r="P1264" s="249">
        <f>O1264*H1264</f>
        <v>0</v>
      </c>
      <c r="Q1264" s="249">
        <v>0</v>
      </c>
      <c r="R1264" s="249">
        <f>Q1264*H1264</f>
        <v>0</v>
      </c>
      <c r="S1264" s="249">
        <v>0</v>
      </c>
      <c r="T1264" s="250">
        <f>S1264*H1264</f>
        <v>0</v>
      </c>
      <c r="AR1264" s="25" t="s">
        <v>690</v>
      </c>
      <c r="AT1264" s="25" t="s">
        <v>418</v>
      </c>
      <c r="AU1264" s="25" t="s">
        <v>394</v>
      </c>
      <c r="AY1264" s="25" t="s">
        <v>414</v>
      </c>
      <c r="BE1264" s="251">
        <f>IF(N1264="základní",J1264,0)</f>
        <v>0</v>
      </c>
      <c r="BF1264" s="251">
        <f>IF(N1264="snížená",J1264,0)</f>
        <v>0</v>
      </c>
      <c r="BG1264" s="251">
        <f>IF(N1264="zákl. přenesená",J1264,0)</f>
        <v>0</v>
      </c>
      <c r="BH1264" s="251">
        <f>IF(N1264="sníž. přenesená",J1264,0)</f>
        <v>0</v>
      </c>
      <c r="BI1264" s="251">
        <f>IF(N1264="nulová",J1264,0)</f>
        <v>0</v>
      </c>
      <c r="BJ1264" s="25" t="s">
        <v>83</v>
      </c>
      <c r="BK1264" s="251">
        <f>ROUND(I1264*H1264,2)</f>
        <v>0</v>
      </c>
      <c r="BL1264" s="25" t="s">
        <v>690</v>
      </c>
      <c r="BM1264" s="25" t="s">
        <v>10484</v>
      </c>
    </row>
    <row r="1265" s="12" customFormat="1">
      <c r="B1265" s="255"/>
      <c r="C1265" s="256"/>
      <c r="D1265" s="252" t="s">
        <v>428</v>
      </c>
      <c r="E1265" s="257" t="s">
        <v>21</v>
      </c>
      <c r="F1265" s="258" t="s">
        <v>9901</v>
      </c>
      <c r="G1265" s="256"/>
      <c r="H1265" s="257" t="s">
        <v>21</v>
      </c>
      <c r="I1265" s="259"/>
      <c r="J1265" s="256"/>
      <c r="K1265" s="256"/>
      <c r="L1265" s="260"/>
      <c r="M1265" s="261"/>
      <c r="N1265" s="262"/>
      <c r="O1265" s="262"/>
      <c r="P1265" s="262"/>
      <c r="Q1265" s="262"/>
      <c r="R1265" s="262"/>
      <c r="S1265" s="262"/>
      <c r="T1265" s="263"/>
      <c r="AT1265" s="264" t="s">
        <v>428</v>
      </c>
      <c r="AU1265" s="264" t="s">
        <v>394</v>
      </c>
      <c r="AV1265" s="12" t="s">
        <v>83</v>
      </c>
      <c r="AW1265" s="12" t="s">
        <v>39</v>
      </c>
      <c r="AX1265" s="12" t="s">
        <v>76</v>
      </c>
      <c r="AY1265" s="264" t="s">
        <v>414</v>
      </c>
    </row>
    <row r="1266" s="13" customFormat="1">
      <c r="B1266" s="265"/>
      <c r="C1266" s="266"/>
      <c r="D1266" s="252" t="s">
        <v>428</v>
      </c>
      <c r="E1266" s="267" t="s">
        <v>21</v>
      </c>
      <c r="F1266" s="268" t="s">
        <v>1028</v>
      </c>
      <c r="G1266" s="266"/>
      <c r="H1266" s="269">
        <v>54</v>
      </c>
      <c r="I1266" s="270"/>
      <c r="J1266" s="266"/>
      <c r="K1266" s="266"/>
      <c r="L1266" s="271"/>
      <c r="M1266" s="272"/>
      <c r="N1266" s="273"/>
      <c r="O1266" s="273"/>
      <c r="P1266" s="273"/>
      <c r="Q1266" s="273"/>
      <c r="R1266" s="273"/>
      <c r="S1266" s="273"/>
      <c r="T1266" s="274"/>
      <c r="AT1266" s="275" t="s">
        <v>428</v>
      </c>
      <c r="AU1266" s="275" t="s">
        <v>394</v>
      </c>
      <c r="AV1266" s="13" t="s">
        <v>86</v>
      </c>
      <c r="AW1266" s="13" t="s">
        <v>39</v>
      </c>
      <c r="AX1266" s="13" t="s">
        <v>83</v>
      </c>
      <c r="AY1266" s="275" t="s">
        <v>414</v>
      </c>
    </row>
    <row r="1267" s="1" customFormat="1" ht="16.5" customHeight="1">
      <c r="B1267" s="47"/>
      <c r="C1267" s="240" t="s">
        <v>2786</v>
      </c>
      <c r="D1267" s="240" t="s">
        <v>418</v>
      </c>
      <c r="E1267" s="241" t="s">
        <v>10485</v>
      </c>
      <c r="F1267" s="242" t="s">
        <v>10486</v>
      </c>
      <c r="G1267" s="243" t="s">
        <v>4084</v>
      </c>
      <c r="H1267" s="244">
        <v>12</v>
      </c>
      <c r="I1267" s="245"/>
      <c r="J1267" s="246">
        <f>ROUND(I1267*H1267,2)</f>
        <v>0</v>
      </c>
      <c r="K1267" s="242" t="s">
        <v>21</v>
      </c>
      <c r="L1267" s="73"/>
      <c r="M1267" s="247" t="s">
        <v>21</v>
      </c>
      <c r="N1267" s="248" t="s">
        <v>47</v>
      </c>
      <c r="O1267" s="48"/>
      <c r="P1267" s="249">
        <f>O1267*H1267</f>
        <v>0</v>
      </c>
      <c r="Q1267" s="249">
        <v>0</v>
      </c>
      <c r="R1267" s="249">
        <f>Q1267*H1267</f>
        <v>0</v>
      </c>
      <c r="S1267" s="249">
        <v>0</v>
      </c>
      <c r="T1267" s="250">
        <f>S1267*H1267</f>
        <v>0</v>
      </c>
      <c r="AR1267" s="25" t="s">
        <v>690</v>
      </c>
      <c r="AT1267" s="25" t="s">
        <v>418</v>
      </c>
      <c r="AU1267" s="25" t="s">
        <v>394</v>
      </c>
      <c r="AY1267" s="25" t="s">
        <v>414</v>
      </c>
      <c r="BE1267" s="251">
        <f>IF(N1267="základní",J1267,0)</f>
        <v>0</v>
      </c>
      <c r="BF1267" s="251">
        <f>IF(N1267="snížená",J1267,0)</f>
        <v>0</v>
      </c>
      <c r="BG1267" s="251">
        <f>IF(N1267="zákl. přenesená",J1267,0)</f>
        <v>0</v>
      </c>
      <c r="BH1267" s="251">
        <f>IF(N1267="sníž. přenesená",J1267,0)</f>
        <v>0</v>
      </c>
      <c r="BI1267" s="251">
        <f>IF(N1267="nulová",J1267,0)</f>
        <v>0</v>
      </c>
      <c r="BJ1267" s="25" t="s">
        <v>83</v>
      </c>
      <c r="BK1267" s="251">
        <f>ROUND(I1267*H1267,2)</f>
        <v>0</v>
      </c>
      <c r="BL1267" s="25" t="s">
        <v>690</v>
      </c>
      <c r="BM1267" s="25" t="s">
        <v>10487</v>
      </c>
    </row>
    <row r="1268" s="12" customFormat="1">
      <c r="B1268" s="255"/>
      <c r="C1268" s="256"/>
      <c r="D1268" s="252" t="s">
        <v>428</v>
      </c>
      <c r="E1268" s="257" t="s">
        <v>21</v>
      </c>
      <c r="F1268" s="258" t="s">
        <v>9901</v>
      </c>
      <c r="G1268" s="256"/>
      <c r="H1268" s="257" t="s">
        <v>21</v>
      </c>
      <c r="I1268" s="259"/>
      <c r="J1268" s="256"/>
      <c r="K1268" s="256"/>
      <c r="L1268" s="260"/>
      <c r="M1268" s="261"/>
      <c r="N1268" s="262"/>
      <c r="O1268" s="262"/>
      <c r="P1268" s="262"/>
      <c r="Q1268" s="262"/>
      <c r="R1268" s="262"/>
      <c r="S1268" s="262"/>
      <c r="T1268" s="263"/>
      <c r="AT1268" s="264" t="s">
        <v>428</v>
      </c>
      <c r="AU1268" s="264" t="s">
        <v>394</v>
      </c>
      <c r="AV1268" s="12" t="s">
        <v>83</v>
      </c>
      <c r="AW1268" s="12" t="s">
        <v>39</v>
      </c>
      <c r="AX1268" s="12" t="s">
        <v>76</v>
      </c>
      <c r="AY1268" s="264" t="s">
        <v>414</v>
      </c>
    </row>
    <row r="1269" s="13" customFormat="1">
      <c r="B1269" s="265"/>
      <c r="C1269" s="266"/>
      <c r="D1269" s="252" t="s">
        <v>428</v>
      </c>
      <c r="E1269" s="267" t="s">
        <v>21</v>
      </c>
      <c r="F1269" s="268" t="s">
        <v>659</v>
      </c>
      <c r="G1269" s="266"/>
      <c r="H1269" s="269">
        <v>12</v>
      </c>
      <c r="I1269" s="270"/>
      <c r="J1269" s="266"/>
      <c r="K1269" s="266"/>
      <c r="L1269" s="271"/>
      <c r="M1269" s="272"/>
      <c r="N1269" s="273"/>
      <c r="O1269" s="273"/>
      <c r="P1269" s="273"/>
      <c r="Q1269" s="273"/>
      <c r="R1269" s="273"/>
      <c r="S1269" s="273"/>
      <c r="T1269" s="274"/>
      <c r="AT1269" s="275" t="s">
        <v>428</v>
      </c>
      <c r="AU1269" s="275" t="s">
        <v>394</v>
      </c>
      <c r="AV1269" s="13" t="s">
        <v>86</v>
      </c>
      <c r="AW1269" s="13" t="s">
        <v>39</v>
      </c>
      <c r="AX1269" s="13" t="s">
        <v>76</v>
      </c>
      <c r="AY1269" s="275" t="s">
        <v>414</v>
      </c>
    </row>
    <row r="1270" s="15" customFormat="1">
      <c r="B1270" s="287"/>
      <c r="C1270" s="288"/>
      <c r="D1270" s="252" t="s">
        <v>428</v>
      </c>
      <c r="E1270" s="289" t="s">
        <v>21</v>
      </c>
      <c r="F1270" s="290" t="s">
        <v>235</v>
      </c>
      <c r="G1270" s="288"/>
      <c r="H1270" s="291">
        <v>12</v>
      </c>
      <c r="I1270" s="292"/>
      <c r="J1270" s="288"/>
      <c r="K1270" s="288"/>
      <c r="L1270" s="293"/>
      <c r="M1270" s="294"/>
      <c r="N1270" s="295"/>
      <c r="O1270" s="295"/>
      <c r="P1270" s="295"/>
      <c r="Q1270" s="295"/>
      <c r="R1270" s="295"/>
      <c r="S1270" s="295"/>
      <c r="T1270" s="296"/>
      <c r="AT1270" s="297" t="s">
        <v>428</v>
      </c>
      <c r="AU1270" s="297" t="s">
        <v>394</v>
      </c>
      <c r="AV1270" s="15" t="s">
        <v>422</v>
      </c>
      <c r="AW1270" s="15" t="s">
        <v>39</v>
      </c>
      <c r="AX1270" s="15" t="s">
        <v>83</v>
      </c>
      <c r="AY1270" s="297" t="s">
        <v>414</v>
      </c>
    </row>
    <row r="1271" s="1" customFormat="1" ht="16.5" customHeight="1">
      <c r="B1271" s="47"/>
      <c r="C1271" s="240" t="s">
        <v>2791</v>
      </c>
      <c r="D1271" s="240" t="s">
        <v>418</v>
      </c>
      <c r="E1271" s="241" t="s">
        <v>10488</v>
      </c>
      <c r="F1271" s="242" t="s">
        <v>10076</v>
      </c>
      <c r="G1271" s="243" t="s">
        <v>4084</v>
      </c>
      <c r="H1271" s="244">
        <v>8</v>
      </c>
      <c r="I1271" s="245"/>
      <c r="J1271" s="246">
        <f>ROUND(I1271*H1271,2)</f>
        <v>0</v>
      </c>
      <c r="K1271" s="242" t="s">
        <v>21</v>
      </c>
      <c r="L1271" s="73"/>
      <c r="M1271" s="247" t="s">
        <v>21</v>
      </c>
      <c r="N1271" s="248" t="s">
        <v>47</v>
      </c>
      <c r="O1271" s="48"/>
      <c r="P1271" s="249">
        <f>O1271*H1271</f>
        <v>0</v>
      </c>
      <c r="Q1271" s="249">
        <v>0</v>
      </c>
      <c r="R1271" s="249">
        <f>Q1271*H1271</f>
        <v>0</v>
      </c>
      <c r="S1271" s="249">
        <v>0</v>
      </c>
      <c r="T1271" s="250">
        <f>S1271*H1271</f>
        <v>0</v>
      </c>
      <c r="AR1271" s="25" t="s">
        <v>690</v>
      </c>
      <c r="AT1271" s="25" t="s">
        <v>418</v>
      </c>
      <c r="AU1271" s="25" t="s">
        <v>394</v>
      </c>
      <c r="AY1271" s="25" t="s">
        <v>414</v>
      </c>
      <c r="BE1271" s="251">
        <f>IF(N1271="základní",J1271,0)</f>
        <v>0</v>
      </c>
      <c r="BF1271" s="251">
        <f>IF(N1271="snížená",J1271,0)</f>
        <v>0</v>
      </c>
      <c r="BG1271" s="251">
        <f>IF(N1271="zákl. přenesená",J1271,0)</f>
        <v>0</v>
      </c>
      <c r="BH1271" s="251">
        <f>IF(N1271="sníž. přenesená",J1271,0)</f>
        <v>0</v>
      </c>
      <c r="BI1271" s="251">
        <f>IF(N1271="nulová",J1271,0)</f>
        <v>0</v>
      </c>
      <c r="BJ1271" s="25" t="s">
        <v>83</v>
      </c>
      <c r="BK1271" s="251">
        <f>ROUND(I1271*H1271,2)</f>
        <v>0</v>
      </c>
      <c r="BL1271" s="25" t="s">
        <v>690</v>
      </c>
      <c r="BM1271" s="25" t="s">
        <v>10489</v>
      </c>
    </row>
    <row r="1272" s="12" customFormat="1">
      <c r="B1272" s="255"/>
      <c r="C1272" s="256"/>
      <c r="D1272" s="252" t="s">
        <v>428</v>
      </c>
      <c r="E1272" s="257" t="s">
        <v>21</v>
      </c>
      <c r="F1272" s="258" t="s">
        <v>9901</v>
      </c>
      <c r="G1272" s="256"/>
      <c r="H1272" s="257" t="s">
        <v>21</v>
      </c>
      <c r="I1272" s="259"/>
      <c r="J1272" s="256"/>
      <c r="K1272" s="256"/>
      <c r="L1272" s="260"/>
      <c r="M1272" s="261"/>
      <c r="N1272" s="262"/>
      <c r="O1272" s="262"/>
      <c r="P1272" s="262"/>
      <c r="Q1272" s="262"/>
      <c r="R1272" s="262"/>
      <c r="S1272" s="262"/>
      <c r="T1272" s="263"/>
      <c r="AT1272" s="264" t="s">
        <v>428</v>
      </c>
      <c r="AU1272" s="264" t="s">
        <v>394</v>
      </c>
      <c r="AV1272" s="12" t="s">
        <v>83</v>
      </c>
      <c r="AW1272" s="12" t="s">
        <v>39</v>
      </c>
      <c r="AX1272" s="12" t="s">
        <v>76</v>
      </c>
      <c r="AY1272" s="264" t="s">
        <v>414</v>
      </c>
    </row>
    <row r="1273" s="13" customFormat="1">
      <c r="B1273" s="265"/>
      <c r="C1273" s="266"/>
      <c r="D1273" s="252" t="s">
        <v>428</v>
      </c>
      <c r="E1273" s="267" t="s">
        <v>21</v>
      </c>
      <c r="F1273" s="268" t="s">
        <v>542</v>
      </c>
      <c r="G1273" s="266"/>
      <c r="H1273" s="269">
        <v>8</v>
      </c>
      <c r="I1273" s="270"/>
      <c r="J1273" s="266"/>
      <c r="K1273" s="266"/>
      <c r="L1273" s="271"/>
      <c r="M1273" s="272"/>
      <c r="N1273" s="273"/>
      <c r="O1273" s="273"/>
      <c r="P1273" s="273"/>
      <c r="Q1273" s="273"/>
      <c r="R1273" s="273"/>
      <c r="S1273" s="273"/>
      <c r="T1273" s="274"/>
      <c r="AT1273" s="275" t="s">
        <v>428</v>
      </c>
      <c r="AU1273" s="275" t="s">
        <v>394</v>
      </c>
      <c r="AV1273" s="13" t="s">
        <v>86</v>
      </c>
      <c r="AW1273" s="13" t="s">
        <v>39</v>
      </c>
      <c r="AX1273" s="13" t="s">
        <v>83</v>
      </c>
      <c r="AY1273" s="275" t="s">
        <v>414</v>
      </c>
    </row>
    <row r="1274" s="1" customFormat="1" ht="16.5" customHeight="1">
      <c r="B1274" s="47"/>
      <c r="C1274" s="240" t="s">
        <v>2796</v>
      </c>
      <c r="D1274" s="240" t="s">
        <v>418</v>
      </c>
      <c r="E1274" s="241" t="s">
        <v>10490</v>
      </c>
      <c r="F1274" s="242" t="s">
        <v>9872</v>
      </c>
      <c r="G1274" s="243" t="s">
        <v>4084</v>
      </c>
      <c r="H1274" s="244">
        <v>4</v>
      </c>
      <c r="I1274" s="245"/>
      <c r="J1274" s="246">
        <f>ROUND(I1274*H1274,2)</f>
        <v>0</v>
      </c>
      <c r="K1274" s="242" t="s">
        <v>21</v>
      </c>
      <c r="L1274" s="73"/>
      <c r="M1274" s="247" t="s">
        <v>21</v>
      </c>
      <c r="N1274" s="248" t="s">
        <v>47</v>
      </c>
      <c r="O1274" s="48"/>
      <c r="P1274" s="249">
        <f>O1274*H1274</f>
        <v>0</v>
      </c>
      <c r="Q1274" s="249">
        <v>0</v>
      </c>
      <c r="R1274" s="249">
        <f>Q1274*H1274</f>
        <v>0</v>
      </c>
      <c r="S1274" s="249">
        <v>0</v>
      </c>
      <c r="T1274" s="250">
        <f>S1274*H1274</f>
        <v>0</v>
      </c>
      <c r="AR1274" s="25" t="s">
        <v>690</v>
      </c>
      <c r="AT1274" s="25" t="s">
        <v>418</v>
      </c>
      <c r="AU1274" s="25" t="s">
        <v>394</v>
      </c>
      <c r="AY1274" s="25" t="s">
        <v>414</v>
      </c>
      <c r="BE1274" s="251">
        <f>IF(N1274="základní",J1274,0)</f>
        <v>0</v>
      </c>
      <c r="BF1274" s="251">
        <f>IF(N1274="snížená",J1274,0)</f>
        <v>0</v>
      </c>
      <c r="BG1274" s="251">
        <f>IF(N1274="zákl. přenesená",J1274,0)</f>
        <v>0</v>
      </c>
      <c r="BH1274" s="251">
        <f>IF(N1274="sníž. přenesená",J1274,0)</f>
        <v>0</v>
      </c>
      <c r="BI1274" s="251">
        <f>IF(N1274="nulová",J1274,0)</f>
        <v>0</v>
      </c>
      <c r="BJ1274" s="25" t="s">
        <v>83</v>
      </c>
      <c r="BK1274" s="251">
        <f>ROUND(I1274*H1274,2)</f>
        <v>0</v>
      </c>
      <c r="BL1274" s="25" t="s">
        <v>690</v>
      </c>
      <c r="BM1274" s="25" t="s">
        <v>10491</v>
      </c>
    </row>
    <row r="1275" s="12" customFormat="1">
      <c r="B1275" s="255"/>
      <c r="C1275" s="256"/>
      <c r="D1275" s="252" t="s">
        <v>428</v>
      </c>
      <c r="E1275" s="257" t="s">
        <v>21</v>
      </c>
      <c r="F1275" s="258" t="s">
        <v>9901</v>
      </c>
      <c r="G1275" s="256"/>
      <c r="H1275" s="257" t="s">
        <v>21</v>
      </c>
      <c r="I1275" s="259"/>
      <c r="J1275" s="256"/>
      <c r="K1275" s="256"/>
      <c r="L1275" s="260"/>
      <c r="M1275" s="261"/>
      <c r="N1275" s="262"/>
      <c r="O1275" s="262"/>
      <c r="P1275" s="262"/>
      <c r="Q1275" s="262"/>
      <c r="R1275" s="262"/>
      <c r="S1275" s="262"/>
      <c r="T1275" s="263"/>
      <c r="AT1275" s="264" t="s">
        <v>428</v>
      </c>
      <c r="AU1275" s="264" t="s">
        <v>394</v>
      </c>
      <c r="AV1275" s="12" t="s">
        <v>83</v>
      </c>
      <c r="AW1275" s="12" t="s">
        <v>39</v>
      </c>
      <c r="AX1275" s="12" t="s">
        <v>76</v>
      </c>
      <c r="AY1275" s="264" t="s">
        <v>414</v>
      </c>
    </row>
    <row r="1276" s="13" customFormat="1">
      <c r="B1276" s="265"/>
      <c r="C1276" s="266"/>
      <c r="D1276" s="252" t="s">
        <v>428</v>
      </c>
      <c r="E1276" s="267" t="s">
        <v>21</v>
      </c>
      <c r="F1276" s="268" t="s">
        <v>422</v>
      </c>
      <c r="G1276" s="266"/>
      <c r="H1276" s="269">
        <v>4</v>
      </c>
      <c r="I1276" s="270"/>
      <c r="J1276" s="266"/>
      <c r="K1276" s="266"/>
      <c r="L1276" s="271"/>
      <c r="M1276" s="272"/>
      <c r="N1276" s="273"/>
      <c r="O1276" s="273"/>
      <c r="P1276" s="273"/>
      <c r="Q1276" s="273"/>
      <c r="R1276" s="273"/>
      <c r="S1276" s="273"/>
      <c r="T1276" s="274"/>
      <c r="AT1276" s="275" t="s">
        <v>428</v>
      </c>
      <c r="AU1276" s="275" t="s">
        <v>394</v>
      </c>
      <c r="AV1276" s="13" t="s">
        <v>86</v>
      </c>
      <c r="AW1276" s="13" t="s">
        <v>39</v>
      </c>
      <c r="AX1276" s="13" t="s">
        <v>76</v>
      </c>
      <c r="AY1276" s="275" t="s">
        <v>414</v>
      </c>
    </row>
    <row r="1277" s="15" customFormat="1">
      <c r="B1277" s="287"/>
      <c r="C1277" s="288"/>
      <c r="D1277" s="252" t="s">
        <v>428</v>
      </c>
      <c r="E1277" s="289" t="s">
        <v>21</v>
      </c>
      <c r="F1277" s="290" t="s">
        <v>235</v>
      </c>
      <c r="G1277" s="288"/>
      <c r="H1277" s="291">
        <v>4</v>
      </c>
      <c r="I1277" s="292"/>
      <c r="J1277" s="288"/>
      <c r="K1277" s="288"/>
      <c r="L1277" s="293"/>
      <c r="M1277" s="294"/>
      <c r="N1277" s="295"/>
      <c r="O1277" s="295"/>
      <c r="P1277" s="295"/>
      <c r="Q1277" s="295"/>
      <c r="R1277" s="295"/>
      <c r="S1277" s="295"/>
      <c r="T1277" s="296"/>
      <c r="AT1277" s="297" t="s">
        <v>428</v>
      </c>
      <c r="AU1277" s="297" t="s">
        <v>394</v>
      </c>
      <c r="AV1277" s="15" t="s">
        <v>422</v>
      </c>
      <c r="AW1277" s="15" t="s">
        <v>39</v>
      </c>
      <c r="AX1277" s="15" t="s">
        <v>83</v>
      </c>
      <c r="AY1277" s="297" t="s">
        <v>414</v>
      </c>
    </row>
    <row r="1278" s="1" customFormat="1" ht="16.5" customHeight="1">
      <c r="B1278" s="47"/>
      <c r="C1278" s="240" t="s">
        <v>2801</v>
      </c>
      <c r="D1278" s="240" t="s">
        <v>418</v>
      </c>
      <c r="E1278" s="241" t="s">
        <v>10492</v>
      </c>
      <c r="F1278" s="242" t="s">
        <v>9945</v>
      </c>
      <c r="G1278" s="243" t="s">
        <v>4084</v>
      </c>
      <c r="H1278" s="244">
        <v>4</v>
      </c>
      <c r="I1278" s="245"/>
      <c r="J1278" s="246">
        <f>ROUND(I1278*H1278,2)</f>
        <v>0</v>
      </c>
      <c r="K1278" s="242" t="s">
        <v>21</v>
      </c>
      <c r="L1278" s="73"/>
      <c r="M1278" s="247" t="s">
        <v>21</v>
      </c>
      <c r="N1278" s="248" t="s">
        <v>47</v>
      </c>
      <c r="O1278" s="48"/>
      <c r="P1278" s="249">
        <f>O1278*H1278</f>
        <v>0</v>
      </c>
      <c r="Q1278" s="249">
        <v>0</v>
      </c>
      <c r="R1278" s="249">
        <f>Q1278*H1278</f>
        <v>0</v>
      </c>
      <c r="S1278" s="249">
        <v>0</v>
      </c>
      <c r="T1278" s="250">
        <f>S1278*H1278</f>
        <v>0</v>
      </c>
      <c r="AR1278" s="25" t="s">
        <v>690</v>
      </c>
      <c r="AT1278" s="25" t="s">
        <v>418</v>
      </c>
      <c r="AU1278" s="25" t="s">
        <v>394</v>
      </c>
      <c r="AY1278" s="25" t="s">
        <v>414</v>
      </c>
      <c r="BE1278" s="251">
        <f>IF(N1278="základní",J1278,0)</f>
        <v>0</v>
      </c>
      <c r="BF1278" s="251">
        <f>IF(N1278="snížená",J1278,0)</f>
        <v>0</v>
      </c>
      <c r="BG1278" s="251">
        <f>IF(N1278="zákl. přenesená",J1278,0)</f>
        <v>0</v>
      </c>
      <c r="BH1278" s="251">
        <f>IF(N1278="sníž. přenesená",J1278,0)</f>
        <v>0</v>
      </c>
      <c r="BI1278" s="251">
        <f>IF(N1278="nulová",J1278,0)</f>
        <v>0</v>
      </c>
      <c r="BJ1278" s="25" t="s">
        <v>83</v>
      </c>
      <c r="BK1278" s="251">
        <f>ROUND(I1278*H1278,2)</f>
        <v>0</v>
      </c>
      <c r="BL1278" s="25" t="s">
        <v>690</v>
      </c>
      <c r="BM1278" s="25" t="s">
        <v>10493</v>
      </c>
    </row>
    <row r="1279" s="12" customFormat="1">
      <c r="B1279" s="255"/>
      <c r="C1279" s="256"/>
      <c r="D1279" s="252" t="s">
        <v>428</v>
      </c>
      <c r="E1279" s="257" t="s">
        <v>21</v>
      </c>
      <c r="F1279" s="258" t="s">
        <v>9901</v>
      </c>
      <c r="G1279" s="256"/>
      <c r="H1279" s="257" t="s">
        <v>21</v>
      </c>
      <c r="I1279" s="259"/>
      <c r="J1279" s="256"/>
      <c r="K1279" s="256"/>
      <c r="L1279" s="260"/>
      <c r="M1279" s="261"/>
      <c r="N1279" s="262"/>
      <c r="O1279" s="262"/>
      <c r="P1279" s="262"/>
      <c r="Q1279" s="262"/>
      <c r="R1279" s="262"/>
      <c r="S1279" s="262"/>
      <c r="T1279" s="263"/>
      <c r="AT1279" s="264" t="s">
        <v>428</v>
      </c>
      <c r="AU1279" s="264" t="s">
        <v>394</v>
      </c>
      <c r="AV1279" s="12" t="s">
        <v>83</v>
      </c>
      <c r="AW1279" s="12" t="s">
        <v>39</v>
      </c>
      <c r="AX1279" s="12" t="s">
        <v>76</v>
      </c>
      <c r="AY1279" s="264" t="s">
        <v>414</v>
      </c>
    </row>
    <row r="1280" s="13" customFormat="1">
      <c r="B1280" s="265"/>
      <c r="C1280" s="266"/>
      <c r="D1280" s="252" t="s">
        <v>428</v>
      </c>
      <c r="E1280" s="267" t="s">
        <v>21</v>
      </c>
      <c r="F1280" s="268" t="s">
        <v>422</v>
      </c>
      <c r="G1280" s="266"/>
      <c r="H1280" s="269">
        <v>4</v>
      </c>
      <c r="I1280" s="270"/>
      <c r="J1280" s="266"/>
      <c r="K1280" s="266"/>
      <c r="L1280" s="271"/>
      <c r="M1280" s="272"/>
      <c r="N1280" s="273"/>
      <c r="O1280" s="273"/>
      <c r="P1280" s="273"/>
      <c r="Q1280" s="273"/>
      <c r="R1280" s="273"/>
      <c r="S1280" s="273"/>
      <c r="T1280" s="274"/>
      <c r="AT1280" s="275" t="s">
        <v>428</v>
      </c>
      <c r="AU1280" s="275" t="s">
        <v>394</v>
      </c>
      <c r="AV1280" s="13" t="s">
        <v>86</v>
      </c>
      <c r="AW1280" s="13" t="s">
        <v>39</v>
      </c>
      <c r="AX1280" s="13" t="s">
        <v>83</v>
      </c>
      <c r="AY1280" s="275" t="s">
        <v>414</v>
      </c>
    </row>
    <row r="1281" s="1" customFormat="1" ht="16.5" customHeight="1">
      <c r="B1281" s="47"/>
      <c r="C1281" s="240" t="s">
        <v>2806</v>
      </c>
      <c r="D1281" s="240" t="s">
        <v>418</v>
      </c>
      <c r="E1281" s="241" t="s">
        <v>10494</v>
      </c>
      <c r="F1281" s="242" t="s">
        <v>7671</v>
      </c>
      <c r="G1281" s="243" t="s">
        <v>4084</v>
      </c>
      <c r="H1281" s="244">
        <v>2</v>
      </c>
      <c r="I1281" s="245"/>
      <c r="J1281" s="246">
        <f>ROUND(I1281*H1281,2)</f>
        <v>0</v>
      </c>
      <c r="K1281" s="242" t="s">
        <v>21</v>
      </c>
      <c r="L1281" s="73"/>
      <c r="M1281" s="247" t="s">
        <v>21</v>
      </c>
      <c r="N1281" s="248" t="s">
        <v>47</v>
      </c>
      <c r="O1281" s="48"/>
      <c r="P1281" s="249">
        <f>O1281*H1281</f>
        <v>0</v>
      </c>
      <c r="Q1281" s="249">
        <v>0</v>
      </c>
      <c r="R1281" s="249">
        <f>Q1281*H1281</f>
        <v>0</v>
      </c>
      <c r="S1281" s="249">
        <v>0</v>
      </c>
      <c r="T1281" s="250">
        <f>S1281*H1281</f>
        <v>0</v>
      </c>
      <c r="AR1281" s="25" t="s">
        <v>690</v>
      </c>
      <c r="AT1281" s="25" t="s">
        <v>418</v>
      </c>
      <c r="AU1281" s="25" t="s">
        <v>394</v>
      </c>
      <c r="AY1281" s="25" t="s">
        <v>414</v>
      </c>
      <c r="BE1281" s="251">
        <f>IF(N1281="základní",J1281,0)</f>
        <v>0</v>
      </c>
      <c r="BF1281" s="251">
        <f>IF(N1281="snížená",J1281,0)</f>
        <v>0</v>
      </c>
      <c r="BG1281" s="251">
        <f>IF(N1281="zákl. přenesená",J1281,0)</f>
        <v>0</v>
      </c>
      <c r="BH1281" s="251">
        <f>IF(N1281="sníž. přenesená",J1281,0)</f>
        <v>0</v>
      </c>
      <c r="BI1281" s="251">
        <f>IF(N1281="nulová",J1281,0)</f>
        <v>0</v>
      </c>
      <c r="BJ1281" s="25" t="s">
        <v>83</v>
      </c>
      <c r="BK1281" s="251">
        <f>ROUND(I1281*H1281,2)</f>
        <v>0</v>
      </c>
      <c r="BL1281" s="25" t="s">
        <v>690</v>
      </c>
      <c r="BM1281" s="25" t="s">
        <v>10495</v>
      </c>
    </row>
    <row r="1282" s="12" customFormat="1">
      <c r="B1282" s="255"/>
      <c r="C1282" s="256"/>
      <c r="D1282" s="252" t="s">
        <v>428</v>
      </c>
      <c r="E1282" s="257" t="s">
        <v>21</v>
      </c>
      <c r="F1282" s="258" t="s">
        <v>9901</v>
      </c>
      <c r="G1282" s="256"/>
      <c r="H1282" s="257" t="s">
        <v>21</v>
      </c>
      <c r="I1282" s="259"/>
      <c r="J1282" s="256"/>
      <c r="K1282" s="256"/>
      <c r="L1282" s="260"/>
      <c r="M1282" s="261"/>
      <c r="N1282" s="262"/>
      <c r="O1282" s="262"/>
      <c r="P1282" s="262"/>
      <c r="Q1282" s="262"/>
      <c r="R1282" s="262"/>
      <c r="S1282" s="262"/>
      <c r="T1282" s="263"/>
      <c r="AT1282" s="264" t="s">
        <v>428</v>
      </c>
      <c r="AU1282" s="264" t="s">
        <v>394</v>
      </c>
      <c r="AV1282" s="12" t="s">
        <v>83</v>
      </c>
      <c r="AW1282" s="12" t="s">
        <v>39</v>
      </c>
      <c r="AX1282" s="12" t="s">
        <v>76</v>
      </c>
      <c r="AY1282" s="264" t="s">
        <v>414</v>
      </c>
    </row>
    <row r="1283" s="13" customFormat="1">
      <c r="B1283" s="265"/>
      <c r="C1283" s="266"/>
      <c r="D1283" s="252" t="s">
        <v>428</v>
      </c>
      <c r="E1283" s="267" t="s">
        <v>21</v>
      </c>
      <c r="F1283" s="268" t="s">
        <v>86</v>
      </c>
      <c r="G1283" s="266"/>
      <c r="H1283" s="269">
        <v>2</v>
      </c>
      <c r="I1283" s="270"/>
      <c r="J1283" s="266"/>
      <c r="K1283" s="266"/>
      <c r="L1283" s="271"/>
      <c r="M1283" s="272"/>
      <c r="N1283" s="273"/>
      <c r="O1283" s="273"/>
      <c r="P1283" s="273"/>
      <c r="Q1283" s="273"/>
      <c r="R1283" s="273"/>
      <c r="S1283" s="273"/>
      <c r="T1283" s="274"/>
      <c r="AT1283" s="275" t="s">
        <v>428</v>
      </c>
      <c r="AU1283" s="275" t="s">
        <v>394</v>
      </c>
      <c r="AV1283" s="13" t="s">
        <v>86</v>
      </c>
      <c r="AW1283" s="13" t="s">
        <v>39</v>
      </c>
      <c r="AX1283" s="13" t="s">
        <v>76</v>
      </c>
      <c r="AY1283" s="275" t="s">
        <v>414</v>
      </c>
    </row>
    <row r="1284" s="15" customFormat="1">
      <c r="B1284" s="287"/>
      <c r="C1284" s="288"/>
      <c r="D1284" s="252" t="s">
        <v>428</v>
      </c>
      <c r="E1284" s="289" t="s">
        <v>21</v>
      </c>
      <c r="F1284" s="290" t="s">
        <v>235</v>
      </c>
      <c r="G1284" s="288"/>
      <c r="H1284" s="291">
        <v>2</v>
      </c>
      <c r="I1284" s="292"/>
      <c r="J1284" s="288"/>
      <c r="K1284" s="288"/>
      <c r="L1284" s="293"/>
      <c r="M1284" s="294"/>
      <c r="N1284" s="295"/>
      <c r="O1284" s="295"/>
      <c r="P1284" s="295"/>
      <c r="Q1284" s="295"/>
      <c r="R1284" s="295"/>
      <c r="S1284" s="295"/>
      <c r="T1284" s="296"/>
      <c r="AT1284" s="297" t="s">
        <v>428</v>
      </c>
      <c r="AU1284" s="297" t="s">
        <v>394</v>
      </c>
      <c r="AV1284" s="15" t="s">
        <v>422</v>
      </c>
      <c r="AW1284" s="15" t="s">
        <v>39</v>
      </c>
      <c r="AX1284" s="15" t="s">
        <v>83</v>
      </c>
      <c r="AY1284" s="297" t="s">
        <v>414</v>
      </c>
    </row>
    <row r="1285" s="1" customFormat="1" ht="16.5" customHeight="1">
      <c r="B1285" s="47"/>
      <c r="C1285" s="240" t="s">
        <v>2811</v>
      </c>
      <c r="D1285" s="240" t="s">
        <v>418</v>
      </c>
      <c r="E1285" s="241" t="s">
        <v>10496</v>
      </c>
      <c r="F1285" s="242" t="s">
        <v>10467</v>
      </c>
      <c r="G1285" s="243" t="s">
        <v>4084</v>
      </c>
      <c r="H1285" s="244">
        <v>3</v>
      </c>
      <c r="I1285" s="245"/>
      <c r="J1285" s="246">
        <f>ROUND(I1285*H1285,2)</f>
        <v>0</v>
      </c>
      <c r="K1285" s="242" t="s">
        <v>21</v>
      </c>
      <c r="L1285" s="73"/>
      <c r="M1285" s="247" t="s">
        <v>21</v>
      </c>
      <c r="N1285" s="248" t="s">
        <v>47</v>
      </c>
      <c r="O1285" s="48"/>
      <c r="P1285" s="249">
        <f>O1285*H1285</f>
        <v>0</v>
      </c>
      <c r="Q1285" s="249">
        <v>0</v>
      </c>
      <c r="R1285" s="249">
        <f>Q1285*H1285</f>
        <v>0</v>
      </c>
      <c r="S1285" s="249">
        <v>0</v>
      </c>
      <c r="T1285" s="250">
        <f>S1285*H1285</f>
        <v>0</v>
      </c>
      <c r="AR1285" s="25" t="s">
        <v>690</v>
      </c>
      <c r="AT1285" s="25" t="s">
        <v>418</v>
      </c>
      <c r="AU1285" s="25" t="s">
        <v>394</v>
      </c>
      <c r="AY1285" s="25" t="s">
        <v>414</v>
      </c>
      <c r="BE1285" s="251">
        <f>IF(N1285="základní",J1285,0)</f>
        <v>0</v>
      </c>
      <c r="BF1285" s="251">
        <f>IF(N1285="snížená",J1285,0)</f>
        <v>0</v>
      </c>
      <c r="BG1285" s="251">
        <f>IF(N1285="zákl. přenesená",J1285,0)</f>
        <v>0</v>
      </c>
      <c r="BH1285" s="251">
        <f>IF(N1285="sníž. přenesená",J1285,0)</f>
        <v>0</v>
      </c>
      <c r="BI1285" s="251">
        <f>IF(N1285="nulová",J1285,0)</f>
        <v>0</v>
      </c>
      <c r="BJ1285" s="25" t="s">
        <v>83</v>
      </c>
      <c r="BK1285" s="251">
        <f>ROUND(I1285*H1285,2)</f>
        <v>0</v>
      </c>
      <c r="BL1285" s="25" t="s">
        <v>690</v>
      </c>
      <c r="BM1285" s="25" t="s">
        <v>10497</v>
      </c>
    </row>
    <row r="1286" s="12" customFormat="1">
      <c r="B1286" s="255"/>
      <c r="C1286" s="256"/>
      <c r="D1286" s="252" t="s">
        <v>428</v>
      </c>
      <c r="E1286" s="257" t="s">
        <v>21</v>
      </c>
      <c r="F1286" s="258" t="s">
        <v>9901</v>
      </c>
      <c r="G1286" s="256"/>
      <c r="H1286" s="257" t="s">
        <v>21</v>
      </c>
      <c r="I1286" s="259"/>
      <c r="J1286" s="256"/>
      <c r="K1286" s="256"/>
      <c r="L1286" s="260"/>
      <c r="M1286" s="261"/>
      <c r="N1286" s="262"/>
      <c r="O1286" s="262"/>
      <c r="P1286" s="262"/>
      <c r="Q1286" s="262"/>
      <c r="R1286" s="262"/>
      <c r="S1286" s="262"/>
      <c r="T1286" s="263"/>
      <c r="AT1286" s="264" t="s">
        <v>428</v>
      </c>
      <c r="AU1286" s="264" t="s">
        <v>394</v>
      </c>
      <c r="AV1286" s="12" t="s">
        <v>83</v>
      </c>
      <c r="AW1286" s="12" t="s">
        <v>39</v>
      </c>
      <c r="AX1286" s="12" t="s">
        <v>76</v>
      </c>
      <c r="AY1286" s="264" t="s">
        <v>414</v>
      </c>
    </row>
    <row r="1287" s="13" customFormat="1">
      <c r="B1287" s="265"/>
      <c r="C1287" s="266"/>
      <c r="D1287" s="252" t="s">
        <v>428</v>
      </c>
      <c r="E1287" s="267" t="s">
        <v>21</v>
      </c>
      <c r="F1287" s="268" t="s">
        <v>394</v>
      </c>
      <c r="G1287" s="266"/>
      <c r="H1287" s="269">
        <v>3</v>
      </c>
      <c r="I1287" s="270"/>
      <c r="J1287" s="266"/>
      <c r="K1287" s="266"/>
      <c r="L1287" s="271"/>
      <c r="M1287" s="272"/>
      <c r="N1287" s="273"/>
      <c r="O1287" s="273"/>
      <c r="P1287" s="273"/>
      <c r="Q1287" s="273"/>
      <c r="R1287" s="273"/>
      <c r="S1287" s="273"/>
      <c r="T1287" s="274"/>
      <c r="AT1287" s="275" t="s">
        <v>428</v>
      </c>
      <c r="AU1287" s="275" t="s">
        <v>394</v>
      </c>
      <c r="AV1287" s="13" t="s">
        <v>86</v>
      </c>
      <c r="AW1287" s="13" t="s">
        <v>39</v>
      </c>
      <c r="AX1287" s="13" t="s">
        <v>83</v>
      </c>
      <c r="AY1287" s="275" t="s">
        <v>414</v>
      </c>
    </row>
    <row r="1288" s="1" customFormat="1" ht="16.5" customHeight="1">
      <c r="B1288" s="47"/>
      <c r="C1288" s="240" t="s">
        <v>2816</v>
      </c>
      <c r="D1288" s="240" t="s">
        <v>418</v>
      </c>
      <c r="E1288" s="241" t="s">
        <v>10498</v>
      </c>
      <c r="F1288" s="242" t="s">
        <v>10470</v>
      </c>
      <c r="G1288" s="243" t="s">
        <v>4084</v>
      </c>
      <c r="H1288" s="244">
        <v>3</v>
      </c>
      <c r="I1288" s="245"/>
      <c r="J1288" s="246">
        <f>ROUND(I1288*H1288,2)</f>
        <v>0</v>
      </c>
      <c r="K1288" s="242" t="s">
        <v>21</v>
      </c>
      <c r="L1288" s="73"/>
      <c r="M1288" s="247" t="s">
        <v>21</v>
      </c>
      <c r="N1288" s="248" t="s">
        <v>47</v>
      </c>
      <c r="O1288" s="48"/>
      <c r="P1288" s="249">
        <f>O1288*H1288</f>
        <v>0</v>
      </c>
      <c r="Q1288" s="249">
        <v>0</v>
      </c>
      <c r="R1288" s="249">
        <f>Q1288*H1288</f>
        <v>0</v>
      </c>
      <c r="S1288" s="249">
        <v>0</v>
      </c>
      <c r="T1288" s="250">
        <f>S1288*H1288</f>
        <v>0</v>
      </c>
      <c r="AR1288" s="25" t="s">
        <v>690</v>
      </c>
      <c r="AT1288" s="25" t="s">
        <v>418</v>
      </c>
      <c r="AU1288" s="25" t="s">
        <v>394</v>
      </c>
      <c r="AY1288" s="25" t="s">
        <v>414</v>
      </c>
      <c r="BE1288" s="251">
        <f>IF(N1288="základní",J1288,0)</f>
        <v>0</v>
      </c>
      <c r="BF1288" s="251">
        <f>IF(N1288="snížená",J1288,0)</f>
        <v>0</v>
      </c>
      <c r="BG1288" s="251">
        <f>IF(N1288="zákl. přenesená",J1288,0)</f>
        <v>0</v>
      </c>
      <c r="BH1288" s="251">
        <f>IF(N1288="sníž. přenesená",J1288,0)</f>
        <v>0</v>
      </c>
      <c r="BI1288" s="251">
        <f>IF(N1288="nulová",J1288,0)</f>
        <v>0</v>
      </c>
      <c r="BJ1288" s="25" t="s">
        <v>83</v>
      </c>
      <c r="BK1288" s="251">
        <f>ROUND(I1288*H1288,2)</f>
        <v>0</v>
      </c>
      <c r="BL1288" s="25" t="s">
        <v>690</v>
      </c>
      <c r="BM1288" s="25" t="s">
        <v>10499</v>
      </c>
    </row>
    <row r="1289" s="12" customFormat="1">
      <c r="B1289" s="255"/>
      <c r="C1289" s="256"/>
      <c r="D1289" s="252" t="s">
        <v>428</v>
      </c>
      <c r="E1289" s="257" t="s">
        <v>21</v>
      </c>
      <c r="F1289" s="258" t="s">
        <v>9901</v>
      </c>
      <c r="G1289" s="256"/>
      <c r="H1289" s="257" t="s">
        <v>21</v>
      </c>
      <c r="I1289" s="259"/>
      <c r="J1289" s="256"/>
      <c r="K1289" s="256"/>
      <c r="L1289" s="260"/>
      <c r="M1289" s="261"/>
      <c r="N1289" s="262"/>
      <c r="O1289" s="262"/>
      <c r="P1289" s="262"/>
      <c r="Q1289" s="262"/>
      <c r="R1289" s="262"/>
      <c r="S1289" s="262"/>
      <c r="T1289" s="263"/>
      <c r="AT1289" s="264" t="s">
        <v>428</v>
      </c>
      <c r="AU1289" s="264" t="s">
        <v>394</v>
      </c>
      <c r="AV1289" s="12" t="s">
        <v>83</v>
      </c>
      <c r="AW1289" s="12" t="s">
        <v>39</v>
      </c>
      <c r="AX1289" s="12" t="s">
        <v>76</v>
      </c>
      <c r="AY1289" s="264" t="s">
        <v>414</v>
      </c>
    </row>
    <row r="1290" s="13" customFormat="1">
      <c r="B1290" s="265"/>
      <c r="C1290" s="266"/>
      <c r="D1290" s="252" t="s">
        <v>428</v>
      </c>
      <c r="E1290" s="267" t="s">
        <v>21</v>
      </c>
      <c r="F1290" s="268" t="s">
        <v>394</v>
      </c>
      <c r="G1290" s="266"/>
      <c r="H1290" s="269">
        <v>3</v>
      </c>
      <c r="I1290" s="270"/>
      <c r="J1290" s="266"/>
      <c r="K1290" s="266"/>
      <c r="L1290" s="271"/>
      <c r="M1290" s="272"/>
      <c r="N1290" s="273"/>
      <c r="O1290" s="273"/>
      <c r="P1290" s="273"/>
      <c r="Q1290" s="273"/>
      <c r="R1290" s="273"/>
      <c r="S1290" s="273"/>
      <c r="T1290" s="274"/>
      <c r="AT1290" s="275" t="s">
        <v>428</v>
      </c>
      <c r="AU1290" s="275" t="s">
        <v>394</v>
      </c>
      <c r="AV1290" s="13" t="s">
        <v>86</v>
      </c>
      <c r="AW1290" s="13" t="s">
        <v>39</v>
      </c>
      <c r="AX1290" s="13" t="s">
        <v>76</v>
      </c>
      <c r="AY1290" s="275" t="s">
        <v>414</v>
      </c>
    </row>
    <row r="1291" s="15" customFormat="1">
      <c r="B1291" s="287"/>
      <c r="C1291" s="288"/>
      <c r="D1291" s="252" t="s">
        <v>428</v>
      </c>
      <c r="E1291" s="289" t="s">
        <v>21</v>
      </c>
      <c r="F1291" s="290" t="s">
        <v>235</v>
      </c>
      <c r="G1291" s="288"/>
      <c r="H1291" s="291">
        <v>3</v>
      </c>
      <c r="I1291" s="292"/>
      <c r="J1291" s="288"/>
      <c r="K1291" s="288"/>
      <c r="L1291" s="293"/>
      <c r="M1291" s="294"/>
      <c r="N1291" s="295"/>
      <c r="O1291" s="295"/>
      <c r="P1291" s="295"/>
      <c r="Q1291" s="295"/>
      <c r="R1291" s="295"/>
      <c r="S1291" s="295"/>
      <c r="T1291" s="296"/>
      <c r="AT1291" s="297" t="s">
        <v>428</v>
      </c>
      <c r="AU1291" s="297" t="s">
        <v>394</v>
      </c>
      <c r="AV1291" s="15" t="s">
        <v>422</v>
      </c>
      <c r="AW1291" s="15" t="s">
        <v>39</v>
      </c>
      <c r="AX1291" s="15" t="s">
        <v>83</v>
      </c>
      <c r="AY1291" s="297" t="s">
        <v>414</v>
      </c>
    </row>
    <row r="1292" s="1" customFormat="1" ht="16.5" customHeight="1">
      <c r="B1292" s="47"/>
      <c r="C1292" s="240" t="s">
        <v>2821</v>
      </c>
      <c r="D1292" s="240" t="s">
        <v>418</v>
      </c>
      <c r="E1292" s="241" t="s">
        <v>10500</v>
      </c>
      <c r="F1292" s="242" t="s">
        <v>10473</v>
      </c>
      <c r="G1292" s="243" t="s">
        <v>4084</v>
      </c>
      <c r="H1292" s="244">
        <v>3</v>
      </c>
      <c r="I1292" s="245"/>
      <c r="J1292" s="246">
        <f>ROUND(I1292*H1292,2)</f>
        <v>0</v>
      </c>
      <c r="K1292" s="242" t="s">
        <v>21</v>
      </c>
      <c r="L1292" s="73"/>
      <c r="M1292" s="247" t="s">
        <v>21</v>
      </c>
      <c r="N1292" s="248" t="s">
        <v>47</v>
      </c>
      <c r="O1292" s="48"/>
      <c r="P1292" s="249">
        <f>O1292*H1292</f>
        <v>0</v>
      </c>
      <c r="Q1292" s="249">
        <v>0</v>
      </c>
      <c r="R1292" s="249">
        <f>Q1292*H1292</f>
        <v>0</v>
      </c>
      <c r="S1292" s="249">
        <v>0</v>
      </c>
      <c r="T1292" s="250">
        <f>S1292*H1292</f>
        <v>0</v>
      </c>
      <c r="AR1292" s="25" t="s">
        <v>690</v>
      </c>
      <c r="AT1292" s="25" t="s">
        <v>418</v>
      </c>
      <c r="AU1292" s="25" t="s">
        <v>394</v>
      </c>
      <c r="AY1292" s="25" t="s">
        <v>414</v>
      </c>
      <c r="BE1292" s="251">
        <f>IF(N1292="základní",J1292,0)</f>
        <v>0</v>
      </c>
      <c r="BF1292" s="251">
        <f>IF(N1292="snížená",J1292,0)</f>
        <v>0</v>
      </c>
      <c r="BG1292" s="251">
        <f>IF(N1292="zákl. přenesená",J1292,0)</f>
        <v>0</v>
      </c>
      <c r="BH1292" s="251">
        <f>IF(N1292="sníž. přenesená",J1292,0)</f>
        <v>0</v>
      </c>
      <c r="BI1292" s="251">
        <f>IF(N1292="nulová",J1292,0)</f>
        <v>0</v>
      </c>
      <c r="BJ1292" s="25" t="s">
        <v>83</v>
      </c>
      <c r="BK1292" s="251">
        <f>ROUND(I1292*H1292,2)</f>
        <v>0</v>
      </c>
      <c r="BL1292" s="25" t="s">
        <v>690</v>
      </c>
      <c r="BM1292" s="25" t="s">
        <v>10501</v>
      </c>
    </row>
    <row r="1293" s="12" customFormat="1">
      <c r="B1293" s="255"/>
      <c r="C1293" s="256"/>
      <c r="D1293" s="252" t="s">
        <v>428</v>
      </c>
      <c r="E1293" s="257" t="s">
        <v>21</v>
      </c>
      <c r="F1293" s="258" t="s">
        <v>9901</v>
      </c>
      <c r="G1293" s="256"/>
      <c r="H1293" s="257" t="s">
        <v>21</v>
      </c>
      <c r="I1293" s="259"/>
      <c r="J1293" s="256"/>
      <c r="K1293" s="256"/>
      <c r="L1293" s="260"/>
      <c r="M1293" s="261"/>
      <c r="N1293" s="262"/>
      <c r="O1293" s="262"/>
      <c r="P1293" s="262"/>
      <c r="Q1293" s="262"/>
      <c r="R1293" s="262"/>
      <c r="S1293" s="262"/>
      <c r="T1293" s="263"/>
      <c r="AT1293" s="264" t="s">
        <v>428</v>
      </c>
      <c r="AU1293" s="264" t="s">
        <v>394</v>
      </c>
      <c r="AV1293" s="12" t="s">
        <v>83</v>
      </c>
      <c r="AW1293" s="12" t="s">
        <v>39</v>
      </c>
      <c r="AX1293" s="12" t="s">
        <v>76</v>
      </c>
      <c r="AY1293" s="264" t="s">
        <v>414</v>
      </c>
    </row>
    <row r="1294" s="13" customFormat="1">
      <c r="B1294" s="265"/>
      <c r="C1294" s="266"/>
      <c r="D1294" s="252" t="s">
        <v>428</v>
      </c>
      <c r="E1294" s="267" t="s">
        <v>21</v>
      </c>
      <c r="F1294" s="268" t="s">
        <v>394</v>
      </c>
      <c r="G1294" s="266"/>
      <c r="H1294" s="269">
        <v>3</v>
      </c>
      <c r="I1294" s="270"/>
      <c r="J1294" s="266"/>
      <c r="K1294" s="266"/>
      <c r="L1294" s="271"/>
      <c r="M1294" s="272"/>
      <c r="N1294" s="273"/>
      <c r="O1294" s="273"/>
      <c r="P1294" s="273"/>
      <c r="Q1294" s="273"/>
      <c r="R1294" s="273"/>
      <c r="S1294" s="273"/>
      <c r="T1294" s="274"/>
      <c r="AT1294" s="275" t="s">
        <v>428</v>
      </c>
      <c r="AU1294" s="275" t="s">
        <v>394</v>
      </c>
      <c r="AV1294" s="13" t="s">
        <v>86</v>
      </c>
      <c r="AW1294" s="13" t="s">
        <v>39</v>
      </c>
      <c r="AX1294" s="13" t="s">
        <v>83</v>
      </c>
      <c r="AY1294" s="275" t="s">
        <v>414</v>
      </c>
    </row>
    <row r="1295" s="1" customFormat="1" ht="25.5" customHeight="1">
      <c r="B1295" s="47"/>
      <c r="C1295" s="240" t="s">
        <v>2826</v>
      </c>
      <c r="D1295" s="240" t="s">
        <v>418</v>
      </c>
      <c r="E1295" s="241" t="s">
        <v>10502</v>
      </c>
      <c r="F1295" s="242" t="s">
        <v>10476</v>
      </c>
      <c r="G1295" s="243" t="s">
        <v>4084</v>
      </c>
      <c r="H1295" s="244">
        <v>3</v>
      </c>
      <c r="I1295" s="245"/>
      <c r="J1295" s="246">
        <f>ROUND(I1295*H1295,2)</f>
        <v>0</v>
      </c>
      <c r="K1295" s="242" t="s">
        <v>21</v>
      </c>
      <c r="L1295" s="73"/>
      <c r="M1295" s="247" t="s">
        <v>21</v>
      </c>
      <c r="N1295" s="248" t="s">
        <v>47</v>
      </c>
      <c r="O1295" s="48"/>
      <c r="P1295" s="249">
        <f>O1295*H1295</f>
        <v>0</v>
      </c>
      <c r="Q1295" s="249">
        <v>0</v>
      </c>
      <c r="R1295" s="249">
        <f>Q1295*H1295</f>
        <v>0</v>
      </c>
      <c r="S1295" s="249">
        <v>0</v>
      </c>
      <c r="T1295" s="250">
        <f>S1295*H1295</f>
        <v>0</v>
      </c>
      <c r="AR1295" s="25" t="s">
        <v>690</v>
      </c>
      <c r="AT1295" s="25" t="s">
        <v>418</v>
      </c>
      <c r="AU1295" s="25" t="s">
        <v>394</v>
      </c>
      <c r="AY1295" s="25" t="s">
        <v>414</v>
      </c>
      <c r="BE1295" s="251">
        <f>IF(N1295="základní",J1295,0)</f>
        <v>0</v>
      </c>
      <c r="BF1295" s="251">
        <f>IF(N1295="snížená",J1295,0)</f>
        <v>0</v>
      </c>
      <c r="BG1295" s="251">
        <f>IF(N1295="zákl. přenesená",J1295,0)</f>
        <v>0</v>
      </c>
      <c r="BH1295" s="251">
        <f>IF(N1295="sníž. přenesená",J1295,0)</f>
        <v>0</v>
      </c>
      <c r="BI1295" s="251">
        <f>IF(N1295="nulová",J1295,0)</f>
        <v>0</v>
      </c>
      <c r="BJ1295" s="25" t="s">
        <v>83</v>
      </c>
      <c r="BK1295" s="251">
        <f>ROUND(I1295*H1295,2)</f>
        <v>0</v>
      </c>
      <c r="BL1295" s="25" t="s">
        <v>690</v>
      </c>
      <c r="BM1295" s="25" t="s">
        <v>10503</v>
      </c>
    </row>
    <row r="1296" s="12" customFormat="1">
      <c r="B1296" s="255"/>
      <c r="C1296" s="256"/>
      <c r="D1296" s="252" t="s">
        <v>428</v>
      </c>
      <c r="E1296" s="257" t="s">
        <v>21</v>
      </c>
      <c r="F1296" s="258" t="s">
        <v>9901</v>
      </c>
      <c r="G1296" s="256"/>
      <c r="H1296" s="257" t="s">
        <v>21</v>
      </c>
      <c r="I1296" s="259"/>
      <c r="J1296" s="256"/>
      <c r="K1296" s="256"/>
      <c r="L1296" s="260"/>
      <c r="M1296" s="261"/>
      <c r="N1296" s="262"/>
      <c r="O1296" s="262"/>
      <c r="P1296" s="262"/>
      <c r="Q1296" s="262"/>
      <c r="R1296" s="262"/>
      <c r="S1296" s="262"/>
      <c r="T1296" s="263"/>
      <c r="AT1296" s="264" t="s">
        <v>428</v>
      </c>
      <c r="AU1296" s="264" t="s">
        <v>394</v>
      </c>
      <c r="AV1296" s="12" t="s">
        <v>83</v>
      </c>
      <c r="AW1296" s="12" t="s">
        <v>39</v>
      </c>
      <c r="AX1296" s="12" t="s">
        <v>76</v>
      </c>
      <c r="AY1296" s="264" t="s">
        <v>414</v>
      </c>
    </row>
    <row r="1297" s="13" customFormat="1">
      <c r="B1297" s="265"/>
      <c r="C1297" s="266"/>
      <c r="D1297" s="252" t="s">
        <v>428</v>
      </c>
      <c r="E1297" s="267" t="s">
        <v>21</v>
      </c>
      <c r="F1297" s="268" t="s">
        <v>394</v>
      </c>
      <c r="G1297" s="266"/>
      <c r="H1297" s="269">
        <v>3</v>
      </c>
      <c r="I1297" s="270"/>
      <c r="J1297" s="266"/>
      <c r="K1297" s="266"/>
      <c r="L1297" s="271"/>
      <c r="M1297" s="272"/>
      <c r="N1297" s="273"/>
      <c r="O1297" s="273"/>
      <c r="P1297" s="273"/>
      <c r="Q1297" s="273"/>
      <c r="R1297" s="273"/>
      <c r="S1297" s="273"/>
      <c r="T1297" s="274"/>
      <c r="AT1297" s="275" t="s">
        <v>428</v>
      </c>
      <c r="AU1297" s="275" t="s">
        <v>394</v>
      </c>
      <c r="AV1297" s="13" t="s">
        <v>86</v>
      </c>
      <c r="AW1297" s="13" t="s">
        <v>39</v>
      </c>
      <c r="AX1297" s="13" t="s">
        <v>76</v>
      </c>
      <c r="AY1297" s="275" t="s">
        <v>414</v>
      </c>
    </row>
    <row r="1298" s="15" customFormat="1">
      <c r="B1298" s="287"/>
      <c r="C1298" s="288"/>
      <c r="D1298" s="252" t="s">
        <v>428</v>
      </c>
      <c r="E1298" s="289" t="s">
        <v>21</v>
      </c>
      <c r="F1298" s="290" t="s">
        <v>235</v>
      </c>
      <c r="G1298" s="288"/>
      <c r="H1298" s="291">
        <v>3</v>
      </c>
      <c r="I1298" s="292"/>
      <c r="J1298" s="288"/>
      <c r="K1298" s="288"/>
      <c r="L1298" s="293"/>
      <c r="M1298" s="294"/>
      <c r="N1298" s="295"/>
      <c r="O1298" s="295"/>
      <c r="P1298" s="295"/>
      <c r="Q1298" s="295"/>
      <c r="R1298" s="295"/>
      <c r="S1298" s="295"/>
      <c r="T1298" s="296"/>
      <c r="AT1298" s="297" t="s">
        <v>428</v>
      </c>
      <c r="AU1298" s="297" t="s">
        <v>394</v>
      </c>
      <c r="AV1298" s="15" t="s">
        <v>422</v>
      </c>
      <c r="AW1298" s="15" t="s">
        <v>39</v>
      </c>
      <c r="AX1298" s="15" t="s">
        <v>83</v>
      </c>
      <c r="AY1298" s="297" t="s">
        <v>414</v>
      </c>
    </row>
    <row r="1299" s="1" customFormat="1" ht="16.5" customHeight="1">
      <c r="B1299" s="47"/>
      <c r="C1299" s="240" t="s">
        <v>2831</v>
      </c>
      <c r="D1299" s="240" t="s">
        <v>418</v>
      </c>
      <c r="E1299" s="241" t="s">
        <v>10504</v>
      </c>
      <c r="F1299" s="242" t="s">
        <v>10276</v>
      </c>
      <c r="G1299" s="243" t="s">
        <v>4084</v>
      </c>
      <c r="H1299" s="244">
        <v>1</v>
      </c>
      <c r="I1299" s="245"/>
      <c r="J1299" s="246">
        <f>ROUND(I1299*H1299,2)</f>
        <v>0</v>
      </c>
      <c r="K1299" s="242" t="s">
        <v>21</v>
      </c>
      <c r="L1299" s="73"/>
      <c r="M1299" s="247" t="s">
        <v>21</v>
      </c>
      <c r="N1299" s="248" t="s">
        <v>47</v>
      </c>
      <c r="O1299" s="48"/>
      <c r="P1299" s="249">
        <f>O1299*H1299</f>
        <v>0</v>
      </c>
      <c r="Q1299" s="249">
        <v>0</v>
      </c>
      <c r="R1299" s="249">
        <f>Q1299*H1299</f>
        <v>0</v>
      </c>
      <c r="S1299" s="249">
        <v>0</v>
      </c>
      <c r="T1299" s="250">
        <f>S1299*H1299</f>
        <v>0</v>
      </c>
      <c r="AR1299" s="25" t="s">
        <v>690</v>
      </c>
      <c r="AT1299" s="25" t="s">
        <v>418</v>
      </c>
      <c r="AU1299" s="25" t="s">
        <v>394</v>
      </c>
      <c r="AY1299" s="25" t="s">
        <v>414</v>
      </c>
      <c r="BE1299" s="251">
        <f>IF(N1299="základní",J1299,0)</f>
        <v>0</v>
      </c>
      <c r="BF1299" s="251">
        <f>IF(N1299="snížená",J1299,0)</f>
        <v>0</v>
      </c>
      <c r="BG1299" s="251">
        <f>IF(N1299="zákl. přenesená",J1299,0)</f>
        <v>0</v>
      </c>
      <c r="BH1299" s="251">
        <f>IF(N1299="sníž. přenesená",J1299,0)</f>
        <v>0</v>
      </c>
      <c r="BI1299" s="251">
        <f>IF(N1299="nulová",J1299,0)</f>
        <v>0</v>
      </c>
      <c r="BJ1299" s="25" t="s">
        <v>83</v>
      </c>
      <c r="BK1299" s="251">
        <f>ROUND(I1299*H1299,2)</f>
        <v>0</v>
      </c>
      <c r="BL1299" s="25" t="s">
        <v>690</v>
      </c>
      <c r="BM1299" s="25" t="s">
        <v>10505</v>
      </c>
    </row>
    <row r="1300" s="12" customFormat="1">
      <c r="B1300" s="255"/>
      <c r="C1300" s="256"/>
      <c r="D1300" s="252" t="s">
        <v>428</v>
      </c>
      <c r="E1300" s="257" t="s">
        <v>21</v>
      </c>
      <c r="F1300" s="258" t="s">
        <v>9901</v>
      </c>
      <c r="G1300" s="256"/>
      <c r="H1300" s="257" t="s">
        <v>21</v>
      </c>
      <c r="I1300" s="259"/>
      <c r="J1300" s="256"/>
      <c r="K1300" s="256"/>
      <c r="L1300" s="260"/>
      <c r="M1300" s="261"/>
      <c r="N1300" s="262"/>
      <c r="O1300" s="262"/>
      <c r="P1300" s="262"/>
      <c r="Q1300" s="262"/>
      <c r="R1300" s="262"/>
      <c r="S1300" s="262"/>
      <c r="T1300" s="263"/>
      <c r="AT1300" s="264" t="s">
        <v>428</v>
      </c>
      <c r="AU1300" s="264" t="s">
        <v>394</v>
      </c>
      <c r="AV1300" s="12" t="s">
        <v>83</v>
      </c>
      <c r="AW1300" s="12" t="s">
        <v>39</v>
      </c>
      <c r="AX1300" s="12" t="s">
        <v>76</v>
      </c>
      <c r="AY1300" s="264" t="s">
        <v>414</v>
      </c>
    </row>
    <row r="1301" s="13" customFormat="1">
      <c r="B1301" s="265"/>
      <c r="C1301" s="266"/>
      <c r="D1301" s="252" t="s">
        <v>428</v>
      </c>
      <c r="E1301" s="267" t="s">
        <v>21</v>
      </c>
      <c r="F1301" s="268" t="s">
        <v>83</v>
      </c>
      <c r="G1301" s="266"/>
      <c r="H1301" s="269">
        <v>1</v>
      </c>
      <c r="I1301" s="270"/>
      <c r="J1301" s="266"/>
      <c r="K1301" s="266"/>
      <c r="L1301" s="271"/>
      <c r="M1301" s="272"/>
      <c r="N1301" s="273"/>
      <c r="O1301" s="273"/>
      <c r="P1301" s="273"/>
      <c r="Q1301" s="273"/>
      <c r="R1301" s="273"/>
      <c r="S1301" s="273"/>
      <c r="T1301" s="274"/>
      <c r="AT1301" s="275" t="s">
        <v>428</v>
      </c>
      <c r="AU1301" s="275" t="s">
        <v>394</v>
      </c>
      <c r="AV1301" s="13" t="s">
        <v>86</v>
      </c>
      <c r="AW1301" s="13" t="s">
        <v>39</v>
      </c>
      <c r="AX1301" s="13" t="s">
        <v>83</v>
      </c>
      <c r="AY1301" s="275" t="s">
        <v>414</v>
      </c>
    </row>
    <row r="1302" s="1" customFormat="1" ht="16.5" customHeight="1">
      <c r="B1302" s="47"/>
      <c r="C1302" s="240" t="s">
        <v>2836</v>
      </c>
      <c r="D1302" s="240" t="s">
        <v>418</v>
      </c>
      <c r="E1302" s="241" t="s">
        <v>10506</v>
      </c>
      <c r="F1302" s="242" t="s">
        <v>9864</v>
      </c>
      <c r="G1302" s="243" t="s">
        <v>145</v>
      </c>
      <c r="H1302" s="244">
        <v>24</v>
      </c>
      <c r="I1302" s="245"/>
      <c r="J1302" s="246">
        <f>ROUND(I1302*H1302,2)</f>
        <v>0</v>
      </c>
      <c r="K1302" s="242" t="s">
        <v>21</v>
      </c>
      <c r="L1302" s="73"/>
      <c r="M1302" s="247" t="s">
        <v>21</v>
      </c>
      <c r="N1302" s="248" t="s">
        <v>47</v>
      </c>
      <c r="O1302" s="48"/>
      <c r="P1302" s="249">
        <f>O1302*H1302</f>
        <v>0</v>
      </c>
      <c r="Q1302" s="249">
        <v>0</v>
      </c>
      <c r="R1302" s="249">
        <f>Q1302*H1302</f>
        <v>0</v>
      </c>
      <c r="S1302" s="249">
        <v>0</v>
      </c>
      <c r="T1302" s="250">
        <f>S1302*H1302</f>
        <v>0</v>
      </c>
      <c r="AR1302" s="25" t="s">
        <v>690</v>
      </c>
      <c r="AT1302" s="25" t="s">
        <v>418</v>
      </c>
      <c r="AU1302" s="25" t="s">
        <v>394</v>
      </c>
      <c r="AY1302" s="25" t="s">
        <v>414</v>
      </c>
      <c r="BE1302" s="251">
        <f>IF(N1302="základní",J1302,0)</f>
        <v>0</v>
      </c>
      <c r="BF1302" s="251">
        <f>IF(N1302="snížená",J1302,0)</f>
        <v>0</v>
      </c>
      <c r="BG1302" s="251">
        <f>IF(N1302="zákl. přenesená",J1302,0)</f>
        <v>0</v>
      </c>
      <c r="BH1302" s="251">
        <f>IF(N1302="sníž. přenesená",J1302,0)</f>
        <v>0</v>
      </c>
      <c r="BI1302" s="251">
        <f>IF(N1302="nulová",J1302,0)</f>
        <v>0</v>
      </c>
      <c r="BJ1302" s="25" t="s">
        <v>83</v>
      </c>
      <c r="BK1302" s="251">
        <f>ROUND(I1302*H1302,2)</f>
        <v>0</v>
      </c>
      <c r="BL1302" s="25" t="s">
        <v>690</v>
      </c>
      <c r="BM1302" s="25" t="s">
        <v>10507</v>
      </c>
    </row>
    <row r="1303" s="12" customFormat="1">
      <c r="B1303" s="255"/>
      <c r="C1303" s="256"/>
      <c r="D1303" s="252" t="s">
        <v>428</v>
      </c>
      <c r="E1303" s="257" t="s">
        <v>21</v>
      </c>
      <c r="F1303" s="258" t="s">
        <v>9901</v>
      </c>
      <c r="G1303" s="256"/>
      <c r="H1303" s="257" t="s">
        <v>21</v>
      </c>
      <c r="I1303" s="259"/>
      <c r="J1303" s="256"/>
      <c r="K1303" s="256"/>
      <c r="L1303" s="260"/>
      <c r="M1303" s="261"/>
      <c r="N1303" s="262"/>
      <c r="O1303" s="262"/>
      <c r="P1303" s="262"/>
      <c r="Q1303" s="262"/>
      <c r="R1303" s="262"/>
      <c r="S1303" s="262"/>
      <c r="T1303" s="263"/>
      <c r="AT1303" s="264" t="s">
        <v>428</v>
      </c>
      <c r="AU1303" s="264" t="s">
        <v>394</v>
      </c>
      <c r="AV1303" s="12" t="s">
        <v>83</v>
      </c>
      <c r="AW1303" s="12" t="s">
        <v>39</v>
      </c>
      <c r="AX1303" s="12" t="s">
        <v>76</v>
      </c>
      <c r="AY1303" s="264" t="s">
        <v>414</v>
      </c>
    </row>
    <row r="1304" s="13" customFormat="1">
      <c r="B1304" s="265"/>
      <c r="C1304" s="266"/>
      <c r="D1304" s="252" t="s">
        <v>428</v>
      </c>
      <c r="E1304" s="267" t="s">
        <v>21</v>
      </c>
      <c r="F1304" s="268" t="s">
        <v>744</v>
      </c>
      <c r="G1304" s="266"/>
      <c r="H1304" s="269">
        <v>24</v>
      </c>
      <c r="I1304" s="270"/>
      <c r="J1304" s="266"/>
      <c r="K1304" s="266"/>
      <c r="L1304" s="271"/>
      <c r="M1304" s="272"/>
      <c r="N1304" s="273"/>
      <c r="O1304" s="273"/>
      <c r="P1304" s="273"/>
      <c r="Q1304" s="273"/>
      <c r="R1304" s="273"/>
      <c r="S1304" s="273"/>
      <c r="T1304" s="274"/>
      <c r="AT1304" s="275" t="s">
        <v>428</v>
      </c>
      <c r="AU1304" s="275" t="s">
        <v>394</v>
      </c>
      <c r="AV1304" s="13" t="s">
        <v>86</v>
      </c>
      <c r="AW1304" s="13" t="s">
        <v>39</v>
      </c>
      <c r="AX1304" s="13" t="s">
        <v>76</v>
      </c>
      <c r="AY1304" s="275" t="s">
        <v>414</v>
      </c>
    </row>
    <row r="1305" s="15" customFormat="1">
      <c r="B1305" s="287"/>
      <c r="C1305" s="288"/>
      <c r="D1305" s="252" t="s">
        <v>428</v>
      </c>
      <c r="E1305" s="289" t="s">
        <v>21</v>
      </c>
      <c r="F1305" s="290" t="s">
        <v>235</v>
      </c>
      <c r="G1305" s="288"/>
      <c r="H1305" s="291">
        <v>24</v>
      </c>
      <c r="I1305" s="292"/>
      <c r="J1305" s="288"/>
      <c r="K1305" s="288"/>
      <c r="L1305" s="293"/>
      <c r="M1305" s="294"/>
      <c r="N1305" s="295"/>
      <c r="O1305" s="295"/>
      <c r="P1305" s="295"/>
      <c r="Q1305" s="295"/>
      <c r="R1305" s="295"/>
      <c r="S1305" s="295"/>
      <c r="T1305" s="296"/>
      <c r="AT1305" s="297" t="s">
        <v>428</v>
      </c>
      <c r="AU1305" s="297" t="s">
        <v>394</v>
      </c>
      <c r="AV1305" s="15" t="s">
        <v>422</v>
      </c>
      <c r="AW1305" s="15" t="s">
        <v>39</v>
      </c>
      <c r="AX1305" s="15" t="s">
        <v>83</v>
      </c>
      <c r="AY1305" s="297" t="s">
        <v>414</v>
      </c>
    </row>
    <row r="1306" s="1" customFormat="1" ht="16.5" customHeight="1">
      <c r="B1306" s="47"/>
      <c r="C1306" s="240" t="s">
        <v>2841</v>
      </c>
      <c r="D1306" s="240" t="s">
        <v>418</v>
      </c>
      <c r="E1306" s="241" t="s">
        <v>10508</v>
      </c>
      <c r="F1306" s="242" t="s">
        <v>9886</v>
      </c>
      <c r="G1306" s="243" t="s">
        <v>4084</v>
      </c>
      <c r="H1306" s="244">
        <v>6</v>
      </c>
      <c r="I1306" s="245"/>
      <c r="J1306" s="246">
        <f>ROUND(I1306*H1306,2)</f>
        <v>0</v>
      </c>
      <c r="K1306" s="242" t="s">
        <v>21</v>
      </c>
      <c r="L1306" s="73"/>
      <c r="M1306" s="247" t="s">
        <v>21</v>
      </c>
      <c r="N1306" s="248" t="s">
        <v>47</v>
      </c>
      <c r="O1306" s="48"/>
      <c r="P1306" s="249">
        <f>O1306*H1306</f>
        <v>0</v>
      </c>
      <c r="Q1306" s="249">
        <v>0</v>
      </c>
      <c r="R1306" s="249">
        <f>Q1306*H1306</f>
        <v>0</v>
      </c>
      <c r="S1306" s="249">
        <v>0</v>
      </c>
      <c r="T1306" s="250">
        <f>S1306*H1306</f>
        <v>0</v>
      </c>
      <c r="AR1306" s="25" t="s">
        <v>690</v>
      </c>
      <c r="AT1306" s="25" t="s">
        <v>418</v>
      </c>
      <c r="AU1306" s="25" t="s">
        <v>394</v>
      </c>
      <c r="AY1306" s="25" t="s">
        <v>414</v>
      </c>
      <c r="BE1306" s="251">
        <f>IF(N1306="základní",J1306,0)</f>
        <v>0</v>
      </c>
      <c r="BF1306" s="251">
        <f>IF(N1306="snížená",J1306,0)</f>
        <v>0</v>
      </c>
      <c r="BG1306" s="251">
        <f>IF(N1306="zákl. přenesená",J1306,0)</f>
        <v>0</v>
      </c>
      <c r="BH1306" s="251">
        <f>IF(N1306="sníž. přenesená",J1306,0)</f>
        <v>0</v>
      </c>
      <c r="BI1306" s="251">
        <f>IF(N1306="nulová",J1306,0)</f>
        <v>0</v>
      </c>
      <c r="BJ1306" s="25" t="s">
        <v>83</v>
      </c>
      <c r="BK1306" s="251">
        <f>ROUND(I1306*H1306,2)</f>
        <v>0</v>
      </c>
      <c r="BL1306" s="25" t="s">
        <v>690</v>
      </c>
      <c r="BM1306" s="25" t="s">
        <v>10509</v>
      </c>
    </row>
    <row r="1307" s="12" customFormat="1">
      <c r="B1307" s="255"/>
      <c r="C1307" s="256"/>
      <c r="D1307" s="252" t="s">
        <v>428</v>
      </c>
      <c r="E1307" s="257" t="s">
        <v>21</v>
      </c>
      <c r="F1307" s="258" t="s">
        <v>9901</v>
      </c>
      <c r="G1307" s="256"/>
      <c r="H1307" s="257" t="s">
        <v>21</v>
      </c>
      <c r="I1307" s="259"/>
      <c r="J1307" s="256"/>
      <c r="K1307" s="256"/>
      <c r="L1307" s="260"/>
      <c r="M1307" s="261"/>
      <c r="N1307" s="262"/>
      <c r="O1307" s="262"/>
      <c r="P1307" s="262"/>
      <c r="Q1307" s="262"/>
      <c r="R1307" s="262"/>
      <c r="S1307" s="262"/>
      <c r="T1307" s="263"/>
      <c r="AT1307" s="264" t="s">
        <v>428</v>
      </c>
      <c r="AU1307" s="264" t="s">
        <v>394</v>
      </c>
      <c r="AV1307" s="12" t="s">
        <v>83</v>
      </c>
      <c r="AW1307" s="12" t="s">
        <v>39</v>
      </c>
      <c r="AX1307" s="12" t="s">
        <v>76</v>
      </c>
      <c r="AY1307" s="264" t="s">
        <v>414</v>
      </c>
    </row>
    <row r="1308" s="13" customFormat="1">
      <c r="B1308" s="265"/>
      <c r="C1308" s="266"/>
      <c r="D1308" s="252" t="s">
        <v>428</v>
      </c>
      <c r="E1308" s="267" t="s">
        <v>21</v>
      </c>
      <c r="F1308" s="268" t="s">
        <v>509</v>
      </c>
      <c r="G1308" s="266"/>
      <c r="H1308" s="269">
        <v>6</v>
      </c>
      <c r="I1308" s="270"/>
      <c r="J1308" s="266"/>
      <c r="K1308" s="266"/>
      <c r="L1308" s="271"/>
      <c r="M1308" s="272"/>
      <c r="N1308" s="273"/>
      <c r="O1308" s="273"/>
      <c r="P1308" s="273"/>
      <c r="Q1308" s="273"/>
      <c r="R1308" s="273"/>
      <c r="S1308" s="273"/>
      <c r="T1308" s="274"/>
      <c r="AT1308" s="275" t="s">
        <v>428</v>
      </c>
      <c r="AU1308" s="275" t="s">
        <v>394</v>
      </c>
      <c r="AV1308" s="13" t="s">
        <v>86</v>
      </c>
      <c r="AW1308" s="13" t="s">
        <v>39</v>
      </c>
      <c r="AX1308" s="13" t="s">
        <v>83</v>
      </c>
      <c r="AY1308" s="275" t="s">
        <v>414</v>
      </c>
    </row>
    <row r="1309" s="1" customFormat="1" ht="16.5" customHeight="1">
      <c r="B1309" s="47"/>
      <c r="C1309" s="240" t="s">
        <v>2846</v>
      </c>
      <c r="D1309" s="240" t="s">
        <v>418</v>
      </c>
      <c r="E1309" s="241" t="s">
        <v>10510</v>
      </c>
      <c r="F1309" s="242" t="s">
        <v>9888</v>
      </c>
      <c r="G1309" s="243" t="s">
        <v>145</v>
      </c>
      <c r="H1309" s="244">
        <v>8</v>
      </c>
      <c r="I1309" s="245"/>
      <c r="J1309" s="246">
        <f>ROUND(I1309*H1309,2)</f>
        <v>0</v>
      </c>
      <c r="K1309" s="242" t="s">
        <v>21</v>
      </c>
      <c r="L1309" s="73"/>
      <c r="M1309" s="247" t="s">
        <v>21</v>
      </c>
      <c r="N1309" s="248" t="s">
        <v>47</v>
      </c>
      <c r="O1309" s="48"/>
      <c r="P1309" s="249">
        <f>O1309*H1309</f>
        <v>0</v>
      </c>
      <c r="Q1309" s="249">
        <v>0</v>
      </c>
      <c r="R1309" s="249">
        <f>Q1309*H1309</f>
        <v>0</v>
      </c>
      <c r="S1309" s="249">
        <v>0</v>
      </c>
      <c r="T1309" s="250">
        <f>S1309*H1309</f>
        <v>0</v>
      </c>
      <c r="AR1309" s="25" t="s">
        <v>690</v>
      </c>
      <c r="AT1309" s="25" t="s">
        <v>418</v>
      </c>
      <c r="AU1309" s="25" t="s">
        <v>394</v>
      </c>
      <c r="AY1309" s="25" t="s">
        <v>414</v>
      </c>
      <c r="BE1309" s="251">
        <f>IF(N1309="základní",J1309,0)</f>
        <v>0</v>
      </c>
      <c r="BF1309" s="251">
        <f>IF(N1309="snížená",J1309,0)</f>
        <v>0</v>
      </c>
      <c r="BG1309" s="251">
        <f>IF(N1309="zákl. přenesená",J1309,0)</f>
        <v>0</v>
      </c>
      <c r="BH1309" s="251">
        <f>IF(N1309="sníž. přenesená",J1309,0)</f>
        <v>0</v>
      </c>
      <c r="BI1309" s="251">
        <f>IF(N1309="nulová",J1309,0)</f>
        <v>0</v>
      </c>
      <c r="BJ1309" s="25" t="s">
        <v>83</v>
      </c>
      <c r="BK1309" s="251">
        <f>ROUND(I1309*H1309,2)</f>
        <v>0</v>
      </c>
      <c r="BL1309" s="25" t="s">
        <v>690</v>
      </c>
      <c r="BM1309" s="25" t="s">
        <v>10511</v>
      </c>
    </row>
    <row r="1310" s="12" customFormat="1">
      <c r="B1310" s="255"/>
      <c r="C1310" s="256"/>
      <c r="D1310" s="252" t="s">
        <v>428</v>
      </c>
      <c r="E1310" s="257" t="s">
        <v>21</v>
      </c>
      <c r="F1310" s="258" t="s">
        <v>9901</v>
      </c>
      <c r="G1310" s="256"/>
      <c r="H1310" s="257" t="s">
        <v>21</v>
      </c>
      <c r="I1310" s="259"/>
      <c r="J1310" s="256"/>
      <c r="K1310" s="256"/>
      <c r="L1310" s="260"/>
      <c r="M1310" s="261"/>
      <c r="N1310" s="262"/>
      <c r="O1310" s="262"/>
      <c r="P1310" s="262"/>
      <c r="Q1310" s="262"/>
      <c r="R1310" s="262"/>
      <c r="S1310" s="262"/>
      <c r="T1310" s="263"/>
      <c r="AT1310" s="264" t="s">
        <v>428</v>
      </c>
      <c r="AU1310" s="264" t="s">
        <v>394</v>
      </c>
      <c r="AV1310" s="12" t="s">
        <v>83</v>
      </c>
      <c r="AW1310" s="12" t="s">
        <v>39</v>
      </c>
      <c r="AX1310" s="12" t="s">
        <v>76</v>
      </c>
      <c r="AY1310" s="264" t="s">
        <v>414</v>
      </c>
    </row>
    <row r="1311" s="13" customFormat="1">
      <c r="B1311" s="265"/>
      <c r="C1311" s="266"/>
      <c r="D1311" s="252" t="s">
        <v>428</v>
      </c>
      <c r="E1311" s="267" t="s">
        <v>21</v>
      </c>
      <c r="F1311" s="268" t="s">
        <v>542</v>
      </c>
      <c r="G1311" s="266"/>
      <c r="H1311" s="269">
        <v>8</v>
      </c>
      <c r="I1311" s="270"/>
      <c r="J1311" s="266"/>
      <c r="K1311" s="266"/>
      <c r="L1311" s="271"/>
      <c r="M1311" s="272"/>
      <c r="N1311" s="273"/>
      <c r="O1311" s="273"/>
      <c r="P1311" s="273"/>
      <c r="Q1311" s="273"/>
      <c r="R1311" s="273"/>
      <c r="S1311" s="273"/>
      <c r="T1311" s="274"/>
      <c r="AT1311" s="275" t="s">
        <v>428</v>
      </c>
      <c r="AU1311" s="275" t="s">
        <v>394</v>
      </c>
      <c r="AV1311" s="13" t="s">
        <v>86</v>
      </c>
      <c r="AW1311" s="13" t="s">
        <v>39</v>
      </c>
      <c r="AX1311" s="13" t="s">
        <v>76</v>
      </c>
      <c r="AY1311" s="275" t="s">
        <v>414</v>
      </c>
    </row>
    <row r="1312" s="15" customFormat="1">
      <c r="B1312" s="287"/>
      <c r="C1312" s="288"/>
      <c r="D1312" s="252" t="s">
        <v>428</v>
      </c>
      <c r="E1312" s="289" t="s">
        <v>21</v>
      </c>
      <c r="F1312" s="290" t="s">
        <v>235</v>
      </c>
      <c r="G1312" s="288"/>
      <c r="H1312" s="291">
        <v>8</v>
      </c>
      <c r="I1312" s="292"/>
      <c r="J1312" s="288"/>
      <c r="K1312" s="288"/>
      <c r="L1312" s="293"/>
      <c r="M1312" s="294"/>
      <c r="N1312" s="295"/>
      <c r="O1312" s="295"/>
      <c r="P1312" s="295"/>
      <c r="Q1312" s="295"/>
      <c r="R1312" s="295"/>
      <c r="S1312" s="295"/>
      <c r="T1312" s="296"/>
      <c r="AT1312" s="297" t="s">
        <v>428</v>
      </c>
      <c r="AU1312" s="297" t="s">
        <v>394</v>
      </c>
      <c r="AV1312" s="15" t="s">
        <v>422</v>
      </c>
      <c r="AW1312" s="15" t="s">
        <v>39</v>
      </c>
      <c r="AX1312" s="15" t="s">
        <v>83</v>
      </c>
      <c r="AY1312" s="297" t="s">
        <v>414</v>
      </c>
    </row>
    <row r="1313" s="11" customFormat="1" ht="29.88" customHeight="1">
      <c r="B1313" s="224"/>
      <c r="C1313" s="225"/>
      <c r="D1313" s="226" t="s">
        <v>75</v>
      </c>
      <c r="E1313" s="238" t="s">
        <v>10512</v>
      </c>
      <c r="F1313" s="238" t="s">
        <v>10513</v>
      </c>
      <c r="G1313" s="225"/>
      <c r="H1313" s="225"/>
      <c r="I1313" s="228"/>
      <c r="J1313" s="239">
        <f>BK1313</f>
        <v>0</v>
      </c>
      <c r="K1313" s="225"/>
      <c r="L1313" s="230"/>
      <c r="M1313" s="231"/>
      <c r="N1313" s="232"/>
      <c r="O1313" s="232"/>
      <c r="P1313" s="233">
        <f>P1314+P1324</f>
        <v>0</v>
      </c>
      <c r="Q1313" s="232"/>
      <c r="R1313" s="233">
        <f>R1314+R1324</f>
        <v>0</v>
      </c>
      <c r="S1313" s="232"/>
      <c r="T1313" s="234">
        <f>T1314+T1324</f>
        <v>0</v>
      </c>
      <c r="AR1313" s="235" t="s">
        <v>86</v>
      </c>
      <c r="AT1313" s="236" t="s">
        <v>75</v>
      </c>
      <c r="AU1313" s="236" t="s">
        <v>83</v>
      </c>
      <c r="AY1313" s="235" t="s">
        <v>414</v>
      </c>
      <c r="BK1313" s="237">
        <f>BK1314+BK1324</f>
        <v>0</v>
      </c>
    </row>
    <row r="1314" s="11" customFormat="1" ht="14.88" customHeight="1">
      <c r="B1314" s="224"/>
      <c r="C1314" s="225"/>
      <c r="D1314" s="226" t="s">
        <v>75</v>
      </c>
      <c r="E1314" s="238" t="s">
        <v>10514</v>
      </c>
      <c r="F1314" s="238" t="s">
        <v>10515</v>
      </c>
      <c r="G1314" s="225"/>
      <c r="H1314" s="225"/>
      <c r="I1314" s="228"/>
      <c r="J1314" s="239">
        <f>BK1314</f>
        <v>0</v>
      </c>
      <c r="K1314" s="225"/>
      <c r="L1314" s="230"/>
      <c r="M1314" s="231"/>
      <c r="N1314" s="232"/>
      <c r="O1314" s="232"/>
      <c r="P1314" s="233">
        <f>SUM(P1315:P1323)</f>
        <v>0</v>
      </c>
      <c r="Q1314" s="232"/>
      <c r="R1314" s="233">
        <f>SUM(R1315:R1323)</f>
        <v>0</v>
      </c>
      <c r="S1314" s="232"/>
      <c r="T1314" s="234">
        <f>SUM(T1315:T1323)</f>
        <v>0</v>
      </c>
      <c r="AR1314" s="235" t="s">
        <v>86</v>
      </c>
      <c r="AT1314" s="236" t="s">
        <v>75</v>
      </c>
      <c r="AU1314" s="236" t="s">
        <v>86</v>
      </c>
      <c r="AY1314" s="235" t="s">
        <v>414</v>
      </c>
      <c r="BK1314" s="237">
        <f>SUM(BK1315:BK1323)</f>
        <v>0</v>
      </c>
    </row>
    <row r="1315" s="1" customFormat="1" ht="16.5" customHeight="1">
      <c r="B1315" s="47"/>
      <c r="C1315" s="298" t="s">
        <v>2851</v>
      </c>
      <c r="D1315" s="298" t="s">
        <v>841</v>
      </c>
      <c r="E1315" s="299" t="s">
        <v>10516</v>
      </c>
      <c r="F1315" s="300" t="s">
        <v>10517</v>
      </c>
      <c r="G1315" s="301" t="s">
        <v>4084</v>
      </c>
      <c r="H1315" s="302">
        <v>1</v>
      </c>
      <c r="I1315" s="303"/>
      <c r="J1315" s="304">
        <f>ROUND(I1315*H1315,2)</f>
        <v>0</v>
      </c>
      <c r="K1315" s="300" t="s">
        <v>21</v>
      </c>
      <c r="L1315" s="305"/>
      <c r="M1315" s="306" t="s">
        <v>21</v>
      </c>
      <c r="N1315" s="307" t="s">
        <v>47</v>
      </c>
      <c r="O1315" s="48"/>
      <c r="P1315" s="249">
        <f>O1315*H1315</f>
        <v>0</v>
      </c>
      <c r="Q1315" s="249">
        <v>0</v>
      </c>
      <c r="R1315" s="249">
        <f>Q1315*H1315</f>
        <v>0</v>
      </c>
      <c r="S1315" s="249">
        <v>0</v>
      </c>
      <c r="T1315" s="250">
        <f>S1315*H1315</f>
        <v>0</v>
      </c>
      <c r="AR1315" s="25" t="s">
        <v>818</v>
      </c>
      <c r="AT1315" s="25" t="s">
        <v>841</v>
      </c>
      <c r="AU1315" s="25" t="s">
        <v>394</v>
      </c>
      <c r="AY1315" s="25" t="s">
        <v>414</v>
      </c>
      <c r="BE1315" s="251">
        <f>IF(N1315="základní",J1315,0)</f>
        <v>0</v>
      </c>
      <c r="BF1315" s="251">
        <f>IF(N1315="snížená",J1315,0)</f>
        <v>0</v>
      </c>
      <c r="BG1315" s="251">
        <f>IF(N1315="zákl. přenesená",J1315,0)</f>
        <v>0</v>
      </c>
      <c r="BH1315" s="251">
        <f>IF(N1315="sníž. přenesená",J1315,0)</f>
        <v>0</v>
      </c>
      <c r="BI1315" s="251">
        <f>IF(N1315="nulová",J1315,0)</f>
        <v>0</v>
      </c>
      <c r="BJ1315" s="25" t="s">
        <v>83</v>
      </c>
      <c r="BK1315" s="251">
        <f>ROUND(I1315*H1315,2)</f>
        <v>0</v>
      </c>
      <c r="BL1315" s="25" t="s">
        <v>690</v>
      </c>
      <c r="BM1315" s="25" t="s">
        <v>10518</v>
      </c>
    </row>
    <row r="1316" s="12" customFormat="1">
      <c r="B1316" s="255"/>
      <c r="C1316" s="256"/>
      <c r="D1316" s="252" t="s">
        <v>428</v>
      </c>
      <c r="E1316" s="257" t="s">
        <v>21</v>
      </c>
      <c r="F1316" s="258" t="s">
        <v>10519</v>
      </c>
      <c r="G1316" s="256"/>
      <c r="H1316" s="257" t="s">
        <v>21</v>
      </c>
      <c r="I1316" s="259"/>
      <c r="J1316" s="256"/>
      <c r="K1316" s="256"/>
      <c r="L1316" s="260"/>
      <c r="M1316" s="261"/>
      <c r="N1316" s="262"/>
      <c r="O1316" s="262"/>
      <c r="P1316" s="262"/>
      <c r="Q1316" s="262"/>
      <c r="R1316" s="262"/>
      <c r="S1316" s="262"/>
      <c r="T1316" s="263"/>
      <c r="AT1316" s="264" t="s">
        <v>428</v>
      </c>
      <c r="AU1316" s="264" t="s">
        <v>394</v>
      </c>
      <c r="AV1316" s="12" t="s">
        <v>83</v>
      </c>
      <c r="AW1316" s="12" t="s">
        <v>39</v>
      </c>
      <c r="AX1316" s="12" t="s">
        <v>76</v>
      </c>
      <c r="AY1316" s="264" t="s">
        <v>414</v>
      </c>
    </row>
    <row r="1317" s="13" customFormat="1">
      <c r="B1317" s="265"/>
      <c r="C1317" s="266"/>
      <c r="D1317" s="252" t="s">
        <v>428</v>
      </c>
      <c r="E1317" s="267" t="s">
        <v>21</v>
      </c>
      <c r="F1317" s="268" t="s">
        <v>83</v>
      </c>
      <c r="G1317" s="266"/>
      <c r="H1317" s="269">
        <v>1</v>
      </c>
      <c r="I1317" s="270"/>
      <c r="J1317" s="266"/>
      <c r="K1317" s="266"/>
      <c r="L1317" s="271"/>
      <c r="M1317" s="272"/>
      <c r="N1317" s="273"/>
      <c r="O1317" s="273"/>
      <c r="P1317" s="273"/>
      <c r="Q1317" s="273"/>
      <c r="R1317" s="273"/>
      <c r="S1317" s="273"/>
      <c r="T1317" s="274"/>
      <c r="AT1317" s="275" t="s">
        <v>428</v>
      </c>
      <c r="AU1317" s="275" t="s">
        <v>394</v>
      </c>
      <c r="AV1317" s="13" t="s">
        <v>86</v>
      </c>
      <c r="AW1317" s="13" t="s">
        <v>39</v>
      </c>
      <c r="AX1317" s="13" t="s">
        <v>76</v>
      </c>
      <c r="AY1317" s="275" t="s">
        <v>414</v>
      </c>
    </row>
    <row r="1318" s="15" customFormat="1">
      <c r="B1318" s="287"/>
      <c r="C1318" s="288"/>
      <c r="D1318" s="252" t="s">
        <v>428</v>
      </c>
      <c r="E1318" s="289" t="s">
        <v>21</v>
      </c>
      <c r="F1318" s="290" t="s">
        <v>235</v>
      </c>
      <c r="G1318" s="288"/>
      <c r="H1318" s="291">
        <v>1</v>
      </c>
      <c r="I1318" s="292"/>
      <c r="J1318" s="288"/>
      <c r="K1318" s="288"/>
      <c r="L1318" s="293"/>
      <c r="M1318" s="294"/>
      <c r="N1318" s="295"/>
      <c r="O1318" s="295"/>
      <c r="P1318" s="295"/>
      <c r="Q1318" s="295"/>
      <c r="R1318" s="295"/>
      <c r="S1318" s="295"/>
      <c r="T1318" s="296"/>
      <c r="AT1318" s="297" t="s">
        <v>428</v>
      </c>
      <c r="AU1318" s="297" t="s">
        <v>394</v>
      </c>
      <c r="AV1318" s="15" t="s">
        <v>422</v>
      </c>
      <c r="AW1318" s="15" t="s">
        <v>39</v>
      </c>
      <c r="AX1318" s="15" t="s">
        <v>83</v>
      </c>
      <c r="AY1318" s="297" t="s">
        <v>414</v>
      </c>
    </row>
    <row r="1319" s="1" customFormat="1" ht="16.5" customHeight="1">
      <c r="B1319" s="47"/>
      <c r="C1319" s="298" t="s">
        <v>2856</v>
      </c>
      <c r="D1319" s="298" t="s">
        <v>841</v>
      </c>
      <c r="E1319" s="299" t="s">
        <v>10520</v>
      </c>
      <c r="F1319" s="300" t="s">
        <v>10521</v>
      </c>
      <c r="G1319" s="301" t="s">
        <v>4084</v>
      </c>
      <c r="H1319" s="302">
        <v>1</v>
      </c>
      <c r="I1319" s="303"/>
      <c r="J1319" s="304">
        <f>ROUND(I1319*H1319,2)</f>
        <v>0</v>
      </c>
      <c r="K1319" s="300" t="s">
        <v>21</v>
      </c>
      <c r="L1319" s="305"/>
      <c r="M1319" s="306" t="s">
        <v>21</v>
      </c>
      <c r="N1319" s="307" t="s">
        <v>47</v>
      </c>
      <c r="O1319" s="48"/>
      <c r="P1319" s="249">
        <f>O1319*H1319</f>
        <v>0</v>
      </c>
      <c r="Q1319" s="249">
        <v>0</v>
      </c>
      <c r="R1319" s="249">
        <f>Q1319*H1319</f>
        <v>0</v>
      </c>
      <c r="S1319" s="249">
        <v>0</v>
      </c>
      <c r="T1319" s="250">
        <f>S1319*H1319</f>
        <v>0</v>
      </c>
      <c r="AR1319" s="25" t="s">
        <v>818</v>
      </c>
      <c r="AT1319" s="25" t="s">
        <v>841</v>
      </c>
      <c r="AU1319" s="25" t="s">
        <v>394</v>
      </c>
      <c r="AY1319" s="25" t="s">
        <v>414</v>
      </c>
      <c r="BE1319" s="251">
        <f>IF(N1319="základní",J1319,0)</f>
        <v>0</v>
      </c>
      <c r="BF1319" s="251">
        <f>IF(N1319="snížená",J1319,0)</f>
        <v>0</v>
      </c>
      <c r="BG1319" s="251">
        <f>IF(N1319="zákl. přenesená",J1319,0)</f>
        <v>0</v>
      </c>
      <c r="BH1319" s="251">
        <f>IF(N1319="sníž. přenesená",J1319,0)</f>
        <v>0</v>
      </c>
      <c r="BI1319" s="251">
        <f>IF(N1319="nulová",J1319,0)</f>
        <v>0</v>
      </c>
      <c r="BJ1319" s="25" t="s">
        <v>83</v>
      </c>
      <c r="BK1319" s="251">
        <f>ROUND(I1319*H1319,2)</f>
        <v>0</v>
      </c>
      <c r="BL1319" s="25" t="s">
        <v>690</v>
      </c>
      <c r="BM1319" s="25" t="s">
        <v>10522</v>
      </c>
    </row>
    <row r="1320" s="1" customFormat="1" ht="16.5" customHeight="1">
      <c r="B1320" s="47"/>
      <c r="C1320" s="298" t="s">
        <v>2861</v>
      </c>
      <c r="D1320" s="298" t="s">
        <v>841</v>
      </c>
      <c r="E1320" s="299" t="s">
        <v>10523</v>
      </c>
      <c r="F1320" s="300" t="s">
        <v>10524</v>
      </c>
      <c r="G1320" s="301" t="s">
        <v>4084</v>
      </c>
      <c r="H1320" s="302">
        <v>1</v>
      </c>
      <c r="I1320" s="303"/>
      <c r="J1320" s="304">
        <f>ROUND(I1320*H1320,2)</f>
        <v>0</v>
      </c>
      <c r="K1320" s="300" t="s">
        <v>21</v>
      </c>
      <c r="L1320" s="305"/>
      <c r="M1320" s="306" t="s">
        <v>21</v>
      </c>
      <c r="N1320" s="307" t="s">
        <v>47</v>
      </c>
      <c r="O1320" s="48"/>
      <c r="P1320" s="249">
        <f>O1320*H1320</f>
        <v>0</v>
      </c>
      <c r="Q1320" s="249">
        <v>0</v>
      </c>
      <c r="R1320" s="249">
        <f>Q1320*H1320</f>
        <v>0</v>
      </c>
      <c r="S1320" s="249">
        <v>0</v>
      </c>
      <c r="T1320" s="250">
        <f>S1320*H1320</f>
        <v>0</v>
      </c>
      <c r="AR1320" s="25" t="s">
        <v>818</v>
      </c>
      <c r="AT1320" s="25" t="s">
        <v>841</v>
      </c>
      <c r="AU1320" s="25" t="s">
        <v>394</v>
      </c>
      <c r="AY1320" s="25" t="s">
        <v>414</v>
      </c>
      <c r="BE1320" s="251">
        <f>IF(N1320="základní",J1320,0)</f>
        <v>0</v>
      </c>
      <c r="BF1320" s="251">
        <f>IF(N1320="snížená",J1320,0)</f>
        <v>0</v>
      </c>
      <c r="BG1320" s="251">
        <f>IF(N1320="zákl. přenesená",J1320,0)</f>
        <v>0</v>
      </c>
      <c r="BH1320" s="251">
        <f>IF(N1320="sníž. přenesená",J1320,0)</f>
        <v>0</v>
      </c>
      <c r="BI1320" s="251">
        <f>IF(N1320="nulová",J1320,0)</f>
        <v>0</v>
      </c>
      <c r="BJ1320" s="25" t="s">
        <v>83</v>
      </c>
      <c r="BK1320" s="251">
        <f>ROUND(I1320*H1320,2)</f>
        <v>0</v>
      </c>
      <c r="BL1320" s="25" t="s">
        <v>690</v>
      </c>
      <c r="BM1320" s="25" t="s">
        <v>10525</v>
      </c>
    </row>
    <row r="1321" s="12" customFormat="1">
      <c r="B1321" s="255"/>
      <c r="C1321" s="256"/>
      <c r="D1321" s="252" t="s">
        <v>428</v>
      </c>
      <c r="E1321" s="257" t="s">
        <v>21</v>
      </c>
      <c r="F1321" s="258" t="s">
        <v>10519</v>
      </c>
      <c r="G1321" s="256"/>
      <c r="H1321" s="257" t="s">
        <v>21</v>
      </c>
      <c r="I1321" s="259"/>
      <c r="J1321" s="256"/>
      <c r="K1321" s="256"/>
      <c r="L1321" s="260"/>
      <c r="M1321" s="261"/>
      <c r="N1321" s="262"/>
      <c r="O1321" s="262"/>
      <c r="P1321" s="262"/>
      <c r="Q1321" s="262"/>
      <c r="R1321" s="262"/>
      <c r="S1321" s="262"/>
      <c r="T1321" s="263"/>
      <c r="AT1321" s="264" t="s">
        <v>428</v>
      </c>
      <c r="AU1321" s="264" t="s">
        <v>394</v>
      </c>
      <c r="AV1321" s="12" t="s">
        <v>83</v>
      </c>
      <c r="AW1321" s="12" t="s">
        <v>39</v>
      </c>
      <c r="AX1321" s="12" t="s">
        <v>76</v>
      </c>
      <c r="AY1321" s="264" t="s">
        <v>414</v>
      </c>
    </row>
    <row r="1322" s="13" customFormat="1">
      <c r="B1322" s="265"/>
      <c r="C1322" s="266"/>
      <c r="D1322" s="252" t="s">
        <v>428</v>
      </c>
      <c r="E1322" s="267" t="s">
        <v>21</v>
      </c>
      <c r="F1322" s="268" t="s">
        <v>83</v>
      </c>
      <c r="G1322" s="266"/>
      <c r="H1322" s="269">
        <v>1</v>
      </c>
      <c r="I1322" s="270"/>
      <c r="J1322" s="266"/>
      <c r="K1322" s="266"/>
      <c r="L1322" s="271"/>
      <c r="M1322" s="272"/>
      <c r="N1322" s="273"/>
      <c r="O1322" s="273"/>
      <c r="P1322" s="273"/>
      <c r="Q1322" s="273"/>
      <c r="R1322" s="273"/>
      <c r="S1322" s="273"/>
      <c r="T1322" s="274"/>
      <c r="AT1322" s="275" t="s">
        <v>428</v>
      </c>
      <c r="AU1322" s="275" t="s">
        <v>394</v>
      </c>
      <c r="AV1322" s="13" t="s">
        <v>86</v>
      </c>
      <c r="AW1322" s="13" t="s">
        <v>39</v>
      </c>
      <c r="AX1322" s="13" t="s">
        <v>76</v>
      </c>
      <c r="AY1322" s="275" t="s">
        <v>414</v>
      </c>
    </row>
    <row r="1323" s="15" customFormat="1">
      <c r="B1323" s="287"/>
      <c r="C1323" s="288"/>
      <c r="D1323" s="252" t="s">
        <v>428</v>
      </c>
      <c r="E1323" s="289" t="s">
        <v>21</v>
      </c>
      <c r="F1323" s="290" t="s">
        <v>235</v>
      </c>
      <c r="G1323" s="288"/>
      <c r="H1323" s="291">
        <v>1</v>
      </c>
      <c r="I1323" s="292"/>
      <c r="J1323" s="288"/>
      <c r="K1323" s="288"/>
      <c r="L1323" s="293"/>
      <c r="M1323" s="294"/>
      <c r="N1323" s="295"/>
      <c r="O1323" s="295"/>
      <c r="P1323" s="295"/>
      <c r="Q1323" s="295"/>
      <c r="R1323" s="295"/>
      <c r="S1323" s="295"/>
      <c r="T1323" s="296"/>
      <c r="AT1323" s="297" t="s">
        <v>428</v>
      </c>
      <c r="AU1323" s="297" t="s">
        <v>394</v>
      </c>
      <c r="AV1323" s="15" t="s">
        <v>422</v>
      </c>
      <c r="AW1323" s="15" t="s">
        <v>39</v>
      </c>
      <c r="AX1323" s="15" t="s">
        <v>83</v>
      </c>
      <c r="AY1323" s="297" t="s">
        <v>414</v>
      </c>
    </row>
    <row r="1324" s="11" customFormat="1" ht="22.32" customHeight="1">
      <c r="B1324" s="224"/>
      <c r="C1324" s="225"/>
      <c r="D1324" s="226" t="s">
        <v>75</v>
      </c>
      <c r="E1324" s="238" t="s">
        <v>10526</v>
      </c>
      <c r="F1324" s="238" t="s">
        <v>10527</v>
      </c>
      <c r="G1324" s="225"/>
      <c r="H1324" s="225"/>
      <c r="I1324" s="228"/>
      <c r="J1324" s="239">
        <f>BK1324</f>
        <v>0</v>
      </c>
      <c r="K1324" s="225"/>
      <c r="L1324" s="230"/>
      <c r="M1324" s="231"/>
      <c r="N1324" s="232"/>
      <c r="O1324" s="232"/>
      <c r="P1324" s="233">
        <f>SUM(P1325:P1338)</f>
        <v>0</v>
      </c>
      <c r="Q1324" s="232"/>
      <c r="R1324" s="233">
        <f>SUM(R1325:R1338)</f>
        <v>0</v>
      </c>
      <c r="S1324" s="232"/>
      <c r="T1324" s="234">
        <f>SUM(T1325:T1338)</f>
        <v>0</v>
      </c>
      <c r="AR1324" s="235" t="s">
        <v>86</v>
      </c>
      <c r="AT1324" s="236" t="s">
        <v>75</v>
      </c>
      <c r="AU1324" s="236" t="s">
        <v>86</v>
      </c>
      <c r="AY1324" s="235" t="s">
        <v>414</v>
      </c>
      <c r="BK1324" s="237">
        <f>SUM(BK1325:BK1338)</f>
        <v>0</v>
      </c>
    </row>
    <row r="1325" s="1" customFormat="1" ht="16.5" customHeight="1">
      <c r="B1325" s="47"/>
      <c r="C1325" s="240" t="s">
        <v>2866</v>
      </c>
      <c r="D1325" s="240" t="s">
        <v>418</v>
      </c>
      <c r="E1325" s="241" t="s">
        <v>10528</v>
      </c>
      <c r="F1325" s="242" t="s">
        <v>10517</v>
      </c>
      <c r="G1325" s="243" t="s">
        <v>4084</v>
      </c>
      <c r="H1325" s="244">
        <v>1</v>
      </c>
      <c r="I1325" s="245"/>
      <c r="J1325" s="246">
        <f>ROUND(I1325*H1325,2)</f>
        <v>0</v>
      </c>
      <c r="K1325" s="242" t="s">
        <v>21</v>
      </c>
      <c r="L1325" s="73"/>
      <c r="M1325" s="247" t="s">
        <v>21</v>
      </c>
      <c r="N1325" s="248" t="s">
        <v>47</v>
      </c>
      <c r="O1325" s="48"/>
      <c r="P1325" s="249">
        <f>O1325*H1325</f>
        <v>0</v>
      </c>
      <c r="Q1325" s="249">
        <v>0</v>
      </c>
      <c r="R1325" s="249">
        <f>Q1325*H1325</f>
        <v>0</v>
      </c>
      <c r="S1325" s="249">
        <v>0</v>
      </c>
      <c r="T1325" s="250">
        <f>S1325*H1325</f>
        <v>0</v>
      </c>
      <c r="AR1325" s="25" t="s">
        <v>690</v>
      </c>
      <c r="AT1325" s="25" t="s">
        <v>418</v>
      </c>
      <c r="AU1325" s="25" t="s">
        <v>394</v>
      </c>
      <c r="AY1325" s="25" t="s">
        <v>414</v>
      </c>
      <c r="BE1325" s="251">
        <f>IF(N1325="základní",J1325,0)</f>
        <v>0</v>
      </c>
      <c r="BF1325" s="251">
        <f>IF(N1325="snížená",J1325,0)</f>
        <v>0</v>
      </c>
      <c r="BG1325" s="251">
        <f>IF(N1325="zákl. přenesená",J1325,0)</f>
        <v>0</v>
      </c>
      <c r="BH1325" s="251">
        <f>IF(N1325="sníž. přenesená",J1325,0)</f>
        <v>0</v>
      </c>
      <c r="BI1325" s="251">
        <f>IF(N1325="nulová",J1325,0)</f>
        <v>0</v>
      </c>
      <c r="BJ1325" s="25" t="s">
        <v>83</v>
      </c>
      <c r="BK1325" s="251">
        <f>ROUND(I1325*H1325,2)</f>
        <v>0</v>
      </c>
      <c r="BL1325" s="25" t="s">
        <v>690</v>
      </c>
      <c r="BM1325" s="25" t="s">
        <v>10529</v>
      </c>
    </row>
    <row r="1326" s="12" customFormat="1">
      <c r="B1326" s="255"/>
      <c r="C1326" s="256"/>
      <c r="D1326" s="252" t="s">
        <v>428</v>
      </c>
      <c r="E1326" s="257" t="s">
        <v>21</v>
      </c>
      <c r="F1326" s="258" t="s">
        <v>10519</v>
      </c>
      <c r="G1326" s="256"/>
      <c r="H1326" s="257" t="s">
        <v>21</v>
      </c>
      <c r="I1326" s="259"/>
      <c r="J1326" s="256"/>
      <c r="K1326" s="256"/>
      <c r="L1326" s="260"/>
      <c r="M1326" s="261"/>
      <c r="N1326" s="262"/>
      <c r="O1326" s="262"/>
      <c r="P1326" s="262"/>
      <c r="Q1326" s="262"/>
      <c r="R1326" s="262"/>
      <c r="S1326" s="262"/>
      <c r="T1326" s="263"/>
      <c r="AT1326" s="264" t="s">
        <v>428</v>
      </c>
      <c r="AU1326" s="264" t="s">
        <v>394</v>
      </c>
      <c r="AV1326" s="12" t="s">
        <v>83</v>
      </c>
      <c r="AW1326" s="12" t="s">
        <v>39</v>
      </c>
      <c r="AX1326" s="12" t="s">
        <v>76</v>
      </c>
      <c r="AY1326" s="264" t="s">
        <v>414</v>
      </c>
    </row>
    <row r="1327" s="13" customFormat="1">
      <c r="B1327" s="265"/>
      <c r="C1327" s="266"/>
      <c r="D1327" s="252" t="s">
        <v>428</v>
      </c>
      <c r="E1327" s="267" t="s">
        <v>21</v>
      </c>
      <c r="F1327" s="268" t="s">
        <v>83</v>
      </c>
      <c r="G1327" s="266"/>
      <c r="H1327" s="269">
        <v>1</v>
      </c>
      <c r="I1327" s="270"/>
      <c r="J1327" s="266"/>
      <c r="K1327" s="266"/>
      <c r="L1327" s="271"/>
      <c r="M1327" s="272"/>
      <c r="N1327" s="273"/>
      <c r="O1327" s="273"/>
      <c r="P1327" s="273"/>
      <c r="Q1327" s="273"/>
      <c r="R1327" s="273"/>
      <c r="S1327" s="273"/>
      <c r="T1327" s="274"/>
      <c r="AT1327" s="275" t="s">
        <v>428</v>
      </c>
      <c r="AU1327" s="275" t="s">
        <v>394</v>
      </c>
      <c r="AV1327" s="13" t="s">
        <v>86</v>
      </c>
      <c r="AW1327" s="13" t="s">
        <v>39</v>
      </c>
      <c r="AX1327" s="13" t="s">
        <v>83</v>
      </c>
      <c r="AY1327" s="275" t="s">
        <v>414</v>
      </c>
    </row>
    <row r="1328" s="1" customFormat="1" ht="25.5" customHeight="1">
      <c r="B1328" s="47"/>
      <c r="C1328" s="240" t="s">
        <v>2871</v>
      </c>
      <c r="D1328" s="240" t="s">
        <v>418</v>
      </c>
      <c r="E1328" s="241" t="s">
        <v>10530</v>
      </c>
      <c r="F1328" s="242" t="s">
        <v>10531</v>
      </c>
      <c r="G1328" s="243" t="s">
        <v>4084</v>
      </c>
      <c r="H1328" s="244">
        <v>1</v>
      </c>
      <c r="I1328" s="245"/>
      <c r="J1328" s="246">
        <f>ROUND(I1328*H1328,2)</f>
        <v>0</v>
      </c>
      <c r="K1328" s="242" t="s">
        <v>21</v>
      </c>
      <c r="L1328" s="73"/>
      <c r="M1328" s="247" t="s">
        <v>21</v>
      </c>
      <c r="N1328" s="248" t="s">
        <v>47</v>
      </c>
      <c r="O1328" s="48"/>
      <c r="P1328" s="249">
        <f>O1328*H1328</f>
        <v>0</v>
      </c>
      <c r="Q1328" s="249">
        <v>0</v>
      </c>
      <c r="R1328" s="249">
        <f>Q1328*H1328</f>
        <v>0</v>
      </c>
      <c r="S1328" s="249">
        <v>0</v>
      </c>
      <c r="T1328" s="250">
        <f>S1328*H1328</f>
        <v>0</v>
      </c>
      <c r="AR1328" s="25" t="s">
        <v>690</v>
      </c>
      <c r="AT1328" s="25" t="s">
        <v>418</v>
      </c>
      <c r="AU1328" s="25" t="s">
        <v>394</v>
      </c>
      <c r="AY1328" s="25" t="s">
        <v>414</v>
      </c>
      <c r="BE1328" s="251">
        <f>IF(N1328="základní",J1328,0)</f>
        <v>0</v>
      </c>
      <c r="BF1328" s="251">
        <f>IF(N1328="snížená",J1328,0)</f>
        <v>0</v>
      </c>
      <c r="BG1328" s="251">
        <f>IF(N1328="zákl. přenesená",J1328,0)</f>
        <v>0</v>
      </c>
      <c r="BH1328" s="251">
        <f>IF(N1328="sníž. přenesená",J1328,0)</f>
        <v>0</v>
      </c>
      <c r="BI1328" s="251">
        <f>IF(N1328="nulová",J1328,0)</f>
        <v>0</v>
      </c>
      <c r="BJ1328" s="25" t="s">
        <v>83</v>
      </c>
      <c r="BK1328" s="251">
        <f>ROUND(I1328*H1328,2)</f>
        <v>0</v>
      </c>
      <c r="BL1328" s="25" t="s">
        <v>690</v>
      </c>
      <c r="BM1328" s="25" t="s">
        <v>10532</v>
      </c>
    </row>
    <row r="1329" s="12" customFormat="1">
      <c r="B1329" s="255"/>
      <c r="C1329" s="256"/>
      <c r="D1329" s="252" t="s">
        <v>428</v>
      </c>
      <c r="E1329" s="257" t="s">
        <v>21</v>
      </c>
      <c r="F1329" s="258" t="s">
        <v>10519</v>
      </c>
      <c r="G1329" s="256"/>
      <c r="H1329" s="257" t="s">
        <v>21</v>
      </c>
      <c r="I1329" s="259"/>
      <c r="J1329" s="256"/>
      <c r="K1329" s="256"/>
      <c r="L1329" s="260"/>
      <c r="M1329" s="261"/>
      <c r="N1329" s="262"/>
      <c r="O1329" s="262"/>
      <c r="P1329" s="262"/>
      <c r="Q1329" s="262"/>
      <c r="R1329" s="262"/>
      <c r="S1329" s="262"/>
      <c r="T1329" s="263"/>
      <c r="AT1329" s="264" t="s">
        <v>428</v>
      </c>
      <c r="AU1329" s="264" t="s">
        <v>394</v>
      </c>
      <c r="AV1329" s="12" t="s">
        <v>83</v>
      </c>
      <c r="AW1329" s="12" t="s">
        <v>39</v>
      </c>
      <c r="AX1329" s="12" t="s">
        <v>76</v>
      </c>
      <c r="AY1329" s="264" t="s">
        <v>414</v>
      </c>
    </row>
    <row r="1330" s="13" customFormat="1">
      <c r="B1330" s="265"/>
      <c r="C1330" s="266"/>
      <c r="D1330" s="252" t="s">
        <v>428</v>
      </c>
      <c r="E1330" s="267" t="s">
        <v>21</v>
      </c>
      <c r="F1330" s="268" t="s">
        <v>83</v>
      </c>
      <c r="G1330" s="266"/>
      <c r="H1330" s="269">
        <v>1</v>
      </c>
      <c r="I1330" s="270"/>
      <c r="J1330" s="266"/>
      <c r="K1330" s="266"/>
      <c r="L1330" s="271"/>
      <c r="M1330" s="272"/>
      <c r="N1330" s="273"/>
      <c r="O1330" s="273"/>
      <c r="P1330" s="273"/>
      <c r="Q1330" s="273"/>
      <c r="R1330" s="273"/>
      <c r="S1330" s="273"/>
      <c r="T1330" s="274"/>
      <c r="AT1330" s="275" t="s">
        <v>428</v>
      </c>
      <c r="AU1330" s="275" t="s">
        <v>394</v>
      </c>
      <c r="AV1330" s="13" t="s">
        <v>86</v>
      </c>
      <c r="AW1330" s="13" t="s">
        <v>39</v>
      </c>
      <c r="AX1330" s="13" t="s">
        <v>76</v>
      </c>
      <c r="AY1330" s="275" t="s">
        <v>414</v>
      </c>
    </row>
    <row r="1331" s="15" customFormat="1">
      <c r="B1331" s="287"/>
      <c r="C1331" s="288"/>
      <c r="D1331" s="252" t="s">
        <v>428</v>
      </c>
      <c r="E1331" s="289" t="s">
        <v>21</v>
      </c>
      <c r="F1331" s="290" t="s">
        <v>235</v>
      </c>
      <c r="G1331" s="288"/>
      <c r="H1331" s="291">
        <v>1</v>
      </c>
      <c r="I1331" s="292"/>
      <c r="J1331" s="288"/>
      <c r="K1331" s="288"/>
      <c r="L1331" s="293"/>
      <c r="M1331" s="294"/>
      <c r="N1331" s="295"/>
      <c r="O1331" s="295"/>
      <c r="P1331" s="295"/>
      <c r="Q1331" s="295"/>
      <c r="R1331" s="295"/>
      <c r="S1331" s="295"/>
      <c r="T1331" s="296"/>
      <c r="AT1331" s="297" t="s">
        <v>428</v>
      </c>
      <c r="AU1331" s="297" t="s">
        <v>394</v>
      </c>
      <c r="AV1331" s="15" t="s">
        <v>422</v>
      </c>
      <c r="AW1331" s="15" t="s">
        <v>39</v>
      </c>
      <c r="AX1331" s="15" t="s">
        <v>83</v>
      </c>
      <c r="AY1331" s="297" t="s">
        <v>414</v>
      </c>
    </row>
    <row r="1332" s="1" customFormat="1" ht="16.5" customHeight="1">
      <c r="B1332" s="47"/>
      <c r="C1332" s="240" t="s">
        <v>2876</v>
      </c>
      <c r="D1332" s="240" t="s">
        <v>418</v>
      </c>
      <c r="E1332" s="241" t="s">
        <v>10533</v>
      </c>
      <c r="F1332" s="242" t="s">
        <v>10534</v>
      </c>
      <c r="G1332" s="243" t="s">
        <v>4084</v>
      </c>
      <c r="H1332" s="244">
        <v>1</v>
      </c>
      <c r="I1332" s="245"/>
      <c r="J1332" s="246">
        <f>ROUND(I1332*H1332,2)</f>
        <v>0</v>
      </c>
      <c r="K1332" s="242" t="s">
        <v>21</v>
      </c>
      <c r="L1332" s="73"/>
      <c r="M1332" s="247" t="s">
        <v>21</v>
      </c>
      <c r="N1332" s="248" t="s">
        <v>47</v>
      </c>
      <c r="O1332" s="48"/>
      <c r="P1332" s="249">
        <f>O1332*H1332</f>
        <v>0</v>
      </c>
      <c r="Q1332" s="249">
        <v>0</v>
      </c>
      <c r="R1332" s="249">
        <f>Q1332*H1332</f>
        <v>0</v>
      </c>
      <c r="S1332" s="249">
        <v>0</v>
      </c>
      <c r="T1332" s="250">
        <f>S1332*H1332</f>
        <v>0</v>
      </c>
      <c r="AR1332" s="25" t="s">
        <v>690</v>
      </c>
      <c r="AT1332" s="25" t="s">
        <v>418</v>
      </c>
      <c r="AU1332" s="25" t="s">
        <v>394</v>
      </c>
      <c r="AY1332" s="25" t="s">
        <v>414</v>
      </c>
      <c r="BE1332" s="251">
        <f>IF(N1332="základní",J1332,0)</f>
        <v>0</v>
      </c>
      <c r="BF1332" s="251">
        <f>IF(N1332="snížená",J1332,0)</f>
        <v>0</v>
      </c>
      <c r="BG1332" s="251">
        <f>IF(N1332="zákl. přenesená",J1332,0)</f>
        <v>0</v>
      </c>
      <c r="BH1332" s="251">
        <f>IF(N1332="sníž. přenesená",J1332,0)</f>
        <v>0</v>
      </c>
      <c r="BI1332" s="251">
        <f>IF(N1332="nulová",J1332,0)</f>
        <v>0</v>
      </c>
      <c r="BJ1332" s="25" t="s">
        <v>83</v>
      </c>
      <c r="BK1332" s="251">
        <f>ROUND(I1332*H1332,2)</f>
        <v>0</v>
      </c>
      <c r="BL1332" s="25" t="s">
        <v>690</v>
      </c>
      <c r="BM1332" s="25" t="s">
        <v>10535</v>
      </c>
    </row>
    <row r="1333" s="12" customFormat="1">
      <c r="B1333" s="255"/>
      <c r="C1333" s="256"/>
      <c r="D1333" s="252" t="s">
        <v>428</v>
      </c>
      <c r="E1333" s="257" t="s">
        <v>21</v>
      </c>
      <c r="F1333" s="258" t="s">
        <v>10519</v>
      </c>
      <c r="G1333" s="256"/>
      <c r="H1333" s="257" t="s">
        <v>21</v>
      </c>
      <c r="I1333" s="259"/>
      <c r="J1333" s="256"/>
      <c r="K1333" s="256"/>
      <c r="L1333" s="260"/>
      <c r="M1333" s="261"/>
      <c r="N1333" s="262"/>
      <c r="O1333" s="262"/>
      <c r="P1333" s="262"/>
      <c r="Q1333" s="262"/>
      <c r="R1333" s="262"/>
      <c r="S1333" s="262"/>
      <c r="T1333" s="263"/>
      <c r="AT1333" s="264" t="s">
        <v>428</v>
      </c>
      <c r="AU1333" s="264" t="s">
        <v>394</v>
      </c>
      <c r="AV1333" s="12" t="s">
        <v>83</v>
      </c>
      <c r="AW1333" s="12" t="s">
        <v>39</v>
      </c>
      <c r="AX1333" s="12" t="s">
        <v>76</v>
      </c>
      <c r="AY1333" s="264" t="s">
        <v>414</v>
      </c>
    </row>
    <row r="1334" s="13" customFormat="1">
      <c r="B1334" s="265"/>
      <c r="C1334" s="266"/>
      <c r="D1334" s="252" t="s">
        <v>428</v>
      </c>
      <c r="E1334" s="267" t="s">
        <v>21</v>
      </c>
      <c r="F1334" s="268" t="s">
        <v>83</v>
      </c>
      <c r="G1334" s="266"/>
      <c r="H1334" s="269">
        <v>1</v>
      </c>
      <c r="I1334" s="270"/>
      <c r="J1334" s="266"/>
      <c r="K1334" s="266"/>
      <c r="L1334" s="271"/>
      <c r="M1334" s="272"/>
      <c r="N1334" s="273"/>
      <c r="O1334" s="273"/>
      <c r="P1334" s="273"/>
      <c r="Q1334" s="273"/>
      <c r="R1334" s="273"/>
      <c r="S1334" s="273"/>
      <c r="T1334" s="274"/>
      <c r="AT1334" s="275" t="s">
        <v>428</v>
      </c>
      <c r="AU1334" s="275" t="s">
        <v>394</v>
      </c>
      <c r="AV1334" s="13" t="s">
        <v>86</v>
      </c>
      <c r="AW1334" s="13" t="s">
        <v>39</v>
      </c>
      <c r="AX1334" s="13" t="s">
        <v>83</v>
      </c>
      <c r="AY1334" s="275" t="s">
        <v>414</v>
      </c>
    </row>
    <row r="1335" s="1" customFormat="1" ht="16.5" customHeight="1">
      <c r="B1335" s="47"/>
      <c r="C1335" s="240" t="s">
        <v>2881</v>
      </c>
      <c r="D1335" s="240" t="s">
        <v>418</v>
      </c>
      <c r="E1335" s="241" t="s">
        <v>10536</v>
      </c>
      <c r="F1335" s="242" t="s">
        <v>10537</v>
      </c>
      <c r="G1335" s="243" t="s">
        <v>4084</v>
      </c>
      <c r="H1335" s="244">
        <v>1</v>
      </c>
      <c r="I1335" s="245"/>
      <c r="J1335" s="246">
        <f>ROUND(I1335*H1335,2)</f>
        <v>0</v>
      </c>
      <c r="K1335" s="242" t="s">
        <v>21</v>
      </c>
      <c r="L1335" s="73"/>
      <c r="M1335" s="247" t="s">
        <v>21</v>
      </c>
      <c r="N1335" s="248" t="s">
        <v>47</v>
      </c>
      <c r="O1335" s="48"/>
      <c r="P1335" s="249">
        <f>O1335*H1335</f>
        <v>0</v>
      </c>
      <c r="Q1335" s="249">
        <v>0</v>
      </c>
      <c r="R1335" s="249">
        <f>Q1335*H1335</f>
        <v>0</v>
      </c>
      <c r="S1335" s="249">
        <v>0</v>
      </c>
      <c r="T1335" s="250">
        <f>S1335*H1335</f>
        <v>0</v>
      </c>
      <c r="AR1335" s="25" t="s">
        <v>690</v>
      </c>
      <c r="AT1335" s="25" t="s">
        <v>418</v>
      </c>
      <c r="AU1335" s="25" t="s">
        <v>394</v>
      </c>
      <c r="AY1335" s="25" t="s">
        <v>414</v>
      </c>
      <c r="BE1335" s="251">
        <f>IF(N1335="základní",J1335,0)</f>
        <v>0</v>
      </c>
      <c r="BF1335" s="251">
        <f>IF(N1335="snížená",J1335,0)</f>
        <v>0</v>
      </c>
      <c r="BG1335" s="251">
        <f>IF(N1335="zákl. přenesená",J1335,0)</f>
        <v>0</v>
      </c>
      <c r="BH1335" s="251">
        <f>IF(N1335="sníž. přenesená",J1335,0)</f>
        <v>0</v>
      </c>
      <c r="BI1335" s="251">
        <f>IF(N1335="nulová",J1335,0)</f>
        <v>0</v>
      </c>
      <c r="BJ1335" s="25" t="s">
        <v>83</v>
      </c>
      <c r="BK1335" s="251">
        <f>ROUND(I1335*H1335,2)</f>
        <v>0</v>
      </c>
      <c r="BL1335" s="25" t="s">
        <v>690</v>
      </c>
      <c r="BM1335" s="25" t="s">
        <v>10538</v>
      </c>
    </row>
    <row r="1336" s="12" customFormat="1">
      <c r="B1336" s="255"/>
      <c r="C1336" s="256"/>
      <c r="D1336" s="252" t="s">
        <v>428</v>
      </c>
      <c r="E1336" s="257" t="s">
        <v>21</v>
      </c>
      <c r="F1336" s="258" t="s">
        <v>10519</v>
      </c>
      <c r="G1336" s="256"/>
      <c r="H1336" s="257" t="s">
        <v>21</v>
      </c>
      <c r="I1336" s="259"/>
      <c r="J1336" s="256"/>
      <c r="K1336" s="256"/>
      <c r="L1336" s="260"/>
      <c r="M1336" s="261"/>
      <c r="N1336" s="262"/>
      <c r="O1336" s="262"/>
      <c r="P1336" s="262"/>
      <c r="Q1336" s="262"/>
      <c r="R1336" s="262"/>
      <c r="S1336" s="262"/>
      <c r="T1336" s="263"/>
      <c r="AT1336" s="264" t="s">
        <v>428</v>
      </c>
      <c r="AU1336" s="264" t="s">
        <v>394</v>
      </c>
      <c r="AV1336" s="12" t="s">
        <v>83</v>
      </c>
      <c r="AW1336" s="12" t="s">
        <v>39</v>
      </c>
      <c r="AX1336" s="12" t="s">
        <v>76</v>
      </c>
      <c r="AY1336" s="264" t="s">
        <v>414</v>
      </c>
    </row>
    <row r="1337" s="13" customFormat="1">
      <c r="B1337" s="265"/>
      <c r="C1337" s="266"/>
      <c r="D1337" s="252" t="s">
        <v>428</v>
      </c>
      <c r="E1337" s="267" t="s">
        <v>21</v>
      </c>
      <c r="F1337" s="268" t="s">
        <v>83</v>
      </c>
      <c r="G1337" s="266"/>
      <c r="H1337" s="269">
        <v>1</v>
      </c>
      <c r="I1337" s="270"/>
      <c r="J1337" s="266"/>
      <c r="K1337" s="266"/>
      <c r="L1337" s="271"/>
      <c r="M1337" s="272"/>
      <c r="N1337" s="273"/>
      <c r="O1337" s="273"/>
      <c r="P1337" s="273"/>
      <c r="Q1337" s="273"/>
      <c r="R1337" s="273"/>
      <c r="S1337" s="273"/>
      <c r="T1337" s="274"/>
      <c r="AT1337" s="275" t="s">
        <v>428</v>
      </c>
      <c r="AU1337" s="275" t="s">
        <v>394</v>
      </c>
      <c r="AV1337" s="13" t="s">
        <v>86</v>
      </c>
      <c r="AW1337" s="13" t="s">
        <v>39</v>
      </c>
      <c r="AX1337" s="13" t="s">
        <v>76</v>
      </c>
      <c r="AY1337" s="275" t="s">
        <v>414</v>
      </c>
    </row>
    <row r="1338" s="15" customFormat="1">
      <c r="B1338" s="287"/>
      <c r="C1338" s="288"/>
      <c r="D1338" s="252" t="s">
        <v>428</v>
      </c>
      <c r="E1338" s="289" t="s">
        <v>21</v>
      </c>
      <c r="F1338" s="290" t="s">
        <v>235</v>
      </c>
      <c r="G1338" s="288"/>
      <c r="H1338" s="291">
        <v>1</v>
      </c>
      <c r="I1338" s="292"/>
      <c r="J1338" s="288"/>
      <c r="K1338" s="288"/>
      <c r="L1338" s="293"/>
      <c r="M1338" s="309"/>
      <c r="N1338" s="310"/>
      <c r="O1338" s="310"/>
      <c r="P1338" s="310"/>
      <c r="Q1338" s="310"/>
      <c r="R1338" s="310"/>
      <c r="S1338" s="310"/>
      <c r="T1338" s="311"/>
      <c r="AT1338" s="297" t="s">
        <v>428</v>
      </c>
      <c r="AU1338" s="297" t="s">
        <v>394</v>
      </c>
      <c r="AV1338" s="15" t="s">
        <v>422</v>
      </c>
      <c r="AW1338" s="15" t="s">
        <v>39</v>
      </c>
      <c r="AX1338" s="15" t="s">
        <v>83</v>
      </c>
      <c r="AY1338" s="297" t="s">
        <v>414</v>
      </c>
    </row>
    <row r="1339" s="1" customFormat="1" ht="6.96" customHeight="1">
      <c r="B1339" s="68"/>
      <c r="C1339" s="69"/>
      <c r="D1339" s="69"/>
      <c r="E1339" s="69"/>
      <c r="F1339" s="69"/>
      <c r="G1339" s="69"/>
      <c r="H1339" s="69"/>
      <c r="I1339" s="181"/>
      <c r="J1339" s="69"/>
      <c r="K1339" s="69"/>
      <c r="L1339" s="73"/>
    </row>
  </sheetData>
  <sheetProtection sheet="1" autoFilter="0" formatColumns="0" formatRows="0" objects="1" scenarios="1" spinCount="100000" saltValue="ny73ecAee9PFvPckJNK6TpP19UzFJTlUcWPor7t2sz4iTlpx+jMEBsu0JbVzCNBwIRqTdkirUDxpPDfjiwHyUg==" hashValue="nzh3CNPJUN7Go2c69oEXtJQFvuYjgggQWRYj2SbgMKQUe1nJ2GEamFJaRQjnkavYjkmvq5RYWHXmtm+67zYRcw==" algorithmName="SHA-512" password="CC35"/>
  <autoFilter ref="C115:K1338"/>
  <mergeCells count="13">
    <mergeCell ref="E7:H7"/>
    <mergeCell ref="E9:H9"/>
    <mergeCell ref="E11:H11"/>
    <mergeCell ref="E26:H26"/>
    <mergeCell ref="E47:H47"/>
    <mergeCell ref="E49:H49"/>
    <mergeCell ref="E51:H51"/>
    <mergeCell ref="J55:J56"/>
    <mergeCell ref="E104:H104"/>
    <mergeCell ref="E106:H106"/>
    <mergeCell ref="E108:H108"/>
    <mergeCell ref="G1:H1"/>
    <mergeCell ref="L2:V2"/>
  </mergeCells>
  <hyperlinks>
    <hyperlink ref="F1:G1" location="C2" display="1) Krycí list soupisu"/>
    <hyperlink ref="G1:H1" location="C58" display="2) Rekapitulace"/>
    <hyperlink ref="J1" location="C115"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110</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10539</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111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ROUND(J88,2)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ROUND(SUM(BE88:BE405), 2)</f>
        <v>0</v>
      </c>
      <c r="G30" s="48"/>
      <c r="H30" s="48"/>
      <c r="I30" s="173">
        <v>0.20999999999999999</v>
      </c>
      <c r="J30" s="172">
        <f>ROUND(ROUND((SUM(BE88:BE405)), 2)*I30, 2)</f>
        <v>0</v>
      </c>
      <c r="K30" s="52"/>
    </row>
    <row r="31" s="1" customFormat="1" ht="14.4" customHeight="1">
      <c r="B31" s="47"/>
      <c r="C31" s="48"/>
      <c r="D31" s="48"/>
      <c r="E31" s="56" t="s">
        <v>48</v>
      </c>
      <c r="F31" s="172">
        <f>ROUND(SUM(BF88:BF405), 2)</f>
        <v>0</v>
      </c>
      <c r="G31" s="48"/>
      <c r="H31" s="48"/>
      <c r="I31" s="173">
        <v>0.14999999999999999</v>
      </c>
      <c r="J31" s="172">
        <f>ROUND(ROUND((SUM(BF88:BF405)), 2)*I31, 2)</f>
        <v>0</v>
      </c>
      <c r="K31" s="52"/>
    </row>
    <row r="32" hidden="1" s="1" customFormat="1" ht="14.4" customHeight="1">
      <c r="B32" s="47"/>
      <c r="C32" s="48"/>
      <c r="D32" s="48"/>
      <c r="E32" s="56" t="s">
        <v>49</v>
      </c>
      <c r="F32" s="172">
        <f>ROUND(SUM(BG88:BG405), 2)</f>
        <v>0</v>
      </c>
      <c r="G32" s="48"/>
      <c r="H32" s="48"/>
      <c r="I32" s="173">
        <v>0.20999999999999999</v>
      </c>
      <c r="J32" s="172">
        <v>0</v>
      </c>
      <c r="K32" s="52"/>
    </row>
    <row r="33" hidden="1" s="1" customFormat="1" ht="14.4" customHeight="1">
      <c r="B33" s="47"/>
      <c r="C33" s="48"/>
      <c r="D33" s="48"/>
      <c r="E33" s="56" t="s">
        <v>50</v>
      </c>
      <c r="F33" s="172">
        <f>ROUND(SUM(BH88:BH405), 2)</f>
        <v>0</v>
      </c>
      <c r="G33" s="48"/>
      <c r="H33" s="48"/>
      <c r="I33" s="173">
        <v>0.14999999999999999</v>
      </c>
      <c r="J33" s="172">
        <v>0</v>
      </c>
      <c r="K33" s="52"/>
    </row>
    <row r="34" hidden="1" s="1" customFormat="1" ht="14.4" customHeight="1">
      <c r="B34" s="47"/>
      <c r="C34" s="48"/>
      <c r="D34" s="48"/>
      <c r="E34" s="56" t="s">
        <v>51</v>
      </c>
      <c r="F34" s="172">
        <f>ROUND(SUM(BI88:BI405),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IO 01 - Zpevněné plochy a komunikace</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J88</f>
        <v>0</v>
      </c>
      <c r="K56" s="52"/>
      <c r="AU56" s="25" t="s">
        <v>277</v>
      </c>
    </row>
    <row r="57" s="8" customFormat="1" ht="24.96" customHeight="1">
      <c r="B57" s="192"/>
      <c r="C57" s="193"/>
      <c r="D57" s="194" t="s">
        <v>280</v>
      </c>
      <c r="E57" s="195"/>
      <c r="F57" s="195"/>
      <c r="G57" s="195"/>
      <c r="H57" s="195"/>
      <c r="I57" s="196"/>
      <c r="J57" s="197">
        <f>J89</f>
        <v>0</v>
      </c>
      <c r="K57" s="198"/>
    </row>
    <row r="58" s="9" customFormat="1" ht="19.92" customHeight="1">
      <c r="B58" s="200"/>
      <c r="C58" s="201"/>
      <c r="D58" s="202" t="s">
        <v>283</v>
      </c>
      <c r="E58" s="203"/>
      <c r="F58" s="203"/>
      <c r="G58" s="203"/>
      <c r="H58" s="203"/>
      <c r="I58" s="204"/>
      <c r="J58" s="205">
        <f>J90</f>
        <v>0</v>
      </c>
      <c r="K58" s="206"/>
    </row>
    <row r="59" s="9" customFormat="1" ht="19.92" customHeight="1">
      <c r="B59" s="200"/>
      <c r="C59" s="201"/>
      <c r="D59" s="202" t="s">
        <v>10540</v>
      </c>
      <c r="E59" s="203"/>
      <c r="F59" s="203"/>
      <c r="G59" s="203"/>
      <c r="H59" s="203"/>
      <c r="I59" s="204"/>
      <c r="J59" s="205">
        <f>J251</f>
        <v>0</v>
      </c>
      <c r="K59" s="206"/>
    </row>
    <row r="60" s="9" customFormat="1" ht="19.92" customHeight="1">
      <c r="B60" s="200"/>
      <c r="C60" s="201"/>
      <c r="D60" s="202" t="s">
        <v>10541</v>
      </c>
      <c r="E60" s="203"/>
      <c r="F60" s="203"/>
      <c r="G60" s="203"/>
      <c r="H60" s="203"/>
      <c r="I60" s="204"/>
      <c r="J60" s="205">
        <f>J272</f>
        <v>0</v>
      </c>
      <c r="K60" s="206"/>
    </row>
    <row r="61" s="9" customFormat="1" ht="19.92" customHeight="1">
      <c r="B61" s="200"/>
      <c r="C61" s="201"/>
      <c r="D61" s="202" t="s">
        <v>286</v>
      </c>
      <c r="E61" s="203"/>
      <c r="F61" s="203"/>
      <c r="G61" s="203"/>
      <c r="H61" s="203"/>
      <c r="I61" s="204"/>
      <c r="J61" s="205">
        <f>J284</f>
        <v>0</v>
      </c>
      <c r="K61" s="206"/>
    </row>
    <row r="62" s="9" customFormat="1" ht="19.92" customHeight="1">
      <c r="B62" s="200"/>
      <c r="C62" s="201"/>
      <c r="D62" s="202" t="s">
        <v>293</v>
      </c>
      <c r="E62" s="203"/>
      <c r="F62" s="203"/>
      <c r="G62" s="203"/>
      <c r="H62" s="203"/>
      <c r="I62" s="204"/>
      <c r="J62" s="205">
        <f>J304</f>
        <v>0</v>
      </c>
      <c r="K62" s="206"/>
    </row>
    <row r="63" s="9" customFormat="1" ht="19.92" customHeight="1">
      <c r="B63" s="200"/>
      <c r="C63" s="201"/>
      <c r="D63" s="202" t="s">
        <v>10542</v>
      </c>
      <c r="E63" s="203"/>
      <c r="F63" s="203"/>
      <c r="G63" s="203"/>
      <c r="H63" s="203"/>
      <c r="I63" s="204"/>
      <c r="J63" s="205">
        <f>J327</f>
        <v>0</v>
      </c>
      <c r="K63" s="206"/>
    </row>
    <row r="64" s="9" customFormat="1" ht="19.92" customHeight="1">
      <c r="B64" s="200"/>
      <c r="C64" s="201"/>
      <c r="D64" s="202" t="s">
        <v>4868</v>
      </c>
      <c r="E64" s="203"/>
      <c r="F64" s="203"/>
      <c r="G64" s="203"/>
      <c r="H64" s="203"/>
      <c r="I64" s="204"/>
      <c r="J64" s="205">
        <f>J332</f>
        <v>0</v>
      </c>
      <c r="K64" s="206"/>
    </row>
    <row r="65" s="9" customFormat="1" ht="19.92" customHeight="1">
      <c r="B65" s="200"/>
      <c r="C65" s="201"/>
      <c r="D65" s="202" t="s">
        <v>302</v>
      </c>
      <c r="E65" s="203"/>
      <c r="F65" s="203"/>
      <c r="G65" s="203"/>
      <c r="H65" s="203"/>
      <c r="I65" s="204"/>
      <c r="J65" s="205">
        <f>J377</f>
        <v>0</v>
      </c>
      <c r="K65" s="206"/>
    </row>
    <row r="66" s="9" customFormat="1" ht="19.92" customHeight="1">
      <c r="B66" s="200"/>
      <c r="C66" s="201"/>
      <c r="D66" s="202" t="s">
        <v>305</v>
      </c>
      <c r="E66" s="203"/>
      <c r="F66" s="203"/>
      <c r="G66" s="203"/>
      <c r="H66" s="203"/>
      <c r="I66" s="204"/>
      <c r="J66" s="205">
        <f>J384</f>
        <v>0</v>
      </c>
      <c r="K66" s="206"/>
    </row>
    <row r="67" s="8" customFormat="1" ht="24.96" customHeight="1">
      <c r="B67" s="192"/>
      <c r="C67" s="193"/>
      <c r="D67" s="194" t="s">
        <v>308</v>
      </c>
      <c r="E67" s="195"/>
      <c r="F67" s="195"/>
      <c r="G67" s="195"/>
      <c r="H67" s="195"/>
      <c r="I67" s="196"/>
      <c r="J67" s="197">
        <f>J387</f>
        <v>0</v>
      </c>
      <c r="K67" s="198"/>
    </row>
    <row r="68" s="9" customFormat="1" ht="19.92" customHeight="1">
      <c r="B68" s="200"/>
      <c r="C68" s="201"/>
      <c r="D68" s="202" t="s">
        <v>311</v>
      </c>
      <c r="E68" s="203"/>
      <c r="F68" s="203"/>
      <c r="G68" s="203"/>
      <c r="H68" s="203"/>
      <c r="I68" s="204"/>
      <c r="J68" s="205">
        <f>J388</f>
        <v>0</v>
      </c>
      <c r="K68" s="206"/>
    </row>
    <row r="69" s="1" customFormat="1" ht="21.84" customHeight="1">
      <c r="B69" s="47"/>
      <c r="C69" s="48"/>
      <c r="D69" s="48"/>
      <c r="E69" s="48"/>
      <c r="F69" s="48"/>
      <c r="G69" s="48"/>
      <c r="H69" s="48"/>
      <c r="I69" s="158"/>
      <c r="J69" s="48"/>
      <c r="K69" s="52"/>
    </row>
    <row r="70" s="1" customFormat="1" ht="6.96" customHeight="1">
      <c r="B70" s="68"/>
      <c r="C70" s="69"/>
      <c r="D70" s="69"/>
      <c r="E70" s="69"/>
      <c r="F70" s="69"/>
      <c r="G70" s="69"/>
      <c r="H70" s="69"/>
      <c r="I70" s="181"/>
      <c r="J70" s="69"/>
      <c r="K70" s="70"/>
    </row>
    <row r="74" s="1" customFormat="1" ht="6.96" customHeight="1">
      <c r="B74" s="71"/>
      <c r="C74" s="72"/>
      <c r="D74" s="72"/>
      <c r="E74" s="72"/>
      <c r="F74" s="72"/>
      <c r="G74" s="72"/>
      <c r="H74" s="72"/>
      <c r="I74" s="184"/>
      <c r="J74" s="72"/>
      <c r="K74" s="72"/>
      <c r="L74" s="73"/>
    </row>
    <row r="75" s="1" customFormat="1" ht="36.96" customHeight="1">
      <c r="B75" s="47"/>
      <c r="C75" s="74" t="s">
        <v>373</v>
      </c>
      <c r="D75" s="75"/>
      <c r="E75" s="75"/>
      <c r="F75" s="75"/>
      <c r="G75" s="75"/>
      <c r="H75" s="75"/>
      <c r="I75" s="208"/>
      <c r="J75" s="75"/>
      <c r="K75" s="75"/>
      <c r="L75" s="73"/>
    </row>
    <row r="76" s="1" customFormat="1" ht="6.96" customHeight="1">
      <c r="B76" s="47"/>
      <c r="C76" s="75"/>
      <c r="D76" s="75"/>
      <c r="E76" s="75"/>
      <c r="F76" s="75"/>
      <c r="G76" s="75"/>
      <c r="H76" s="75"/>
      <c r="I76" s="208"/>
      <c r="J76" s="75"/>
      <c r="K76" s="75"/>
      <c r="L76" s="73"/>
    </row>
    <row r="77" s="1" customFormat="1" ht="14.4" customHeight="1">
      <c r="B77" s="47"/>
      <c r="C77" s="77" t="s">
        <v>18</v>
      </c>
      <c r="D77" s="75"/>
      <c r="E77" s="75"/>
      <c r="F77" s="75"/>
      <c r="G77" s="75"/>
      <c r="H77" s="75"/>
      <c r="I77" s="208"/>
      <c r="J77" s="75"/>
      <c r="K77" s="75"/>
      <c r="L77" s="73"/>
    </row>
    <row r="78" s="1" customFormat="1" ht="16.5" customHeight="1">
      <c r="B78" s="47"/>
      <c r="C78" s="75"/>
      <c r="D78" s="75"/>
      <c r="E78" s="209" t="str">
        <f>E7</f>
        <v>Rekonstrukce internátu FVZ Hradec Králové - PD</v>
      </c>
      <c r="F78" s="77"/>
      <c r="G78" s="77"/>
      <c r="H78" s="77"/>
      <c r="I78" s="208"/>
      <c r="J78" s="75"/>
      <c r="K78" s="75"/>
      <c r="L78" s="73"/>
    </row>
    <row r="79" s="1" customFormat="1" ht="14.4" customHeight="1">
      <c r="B79" s="47"/>
      <c r="C79" s="77" t="s">
        <v>158</v>
      </c>
      <c r="D79" s="75"/>
      <c r="E79" s="75"/>
      <c r="F79" s="75"/>
      <c r="G79" s="75"/>
      <c r="H79" s="75"/>
      <c r="I79" s="208"/>
      <c r="J79" s="75"/>
      <c r="K79" s="75"/>
      <c r="L79" s="73"/>
    </row>
    <row r="80" s="1" customFormat="1" ht="17.25" customHeight="1">
      <c r="B80" s="47"/>
      <c r="C80" s="75"/>
      <c r="D80" s="75"/>
      <c r="E80" s="83" t="str">
        <f>E9</f>
        <v>IO 01 - Zpevněné plochy a komunikace</v>
      </c>
      <c r="F80" s="75"/>
      <c r="G80" s="75"/>
      <c r="H80" s="75"/>
      <c r="I80" s="208"/>
      <c r="J80" s="75"/>
      <c r="K80" s="75"/>
      <c r="L80" s="73"/>
    </row>
    <row r="81" s="1" customFormat="1" ht="6.96" customHeight="1">
      <c r="B81" s="47"/>
      <c r="C81" s="75"/>
      <c r="D81" s="75"/>
      <c r="E81" s="75"/>
      <c r="F81" s="75"/>
      <c r="G81" s="75"/>
      <c r="H81" s="75"/>
      <c r="I81" s="208"/>
      <c r="J81" s="75"/>
      <c r="K81" s="75"/>
      <c r="L81" s="73"/>
    </row>
    <row r="82" s="1" customFormat="1" ht="18" customHeight="1">
      <c r="B82" s="47"/>
      <c r="C82" s="77" t="s">
        <v>23</v>
      </c>
      <c r="D82" s="75"/>
      <c r="E82" s="75"/>
      <c r="F82" s="212" t="str">
        <f>F12</f>
        <v>Hradec Králové parc. č. 1582, 1378</v>
      </c>
      <c r="G82" s="75"/>
      <c r="H82" s="75"/>
      <c r="I82" s="213" t="s">
        <v>25</v>
      </c>
      <c r="J82" s="86" t="str">
        <f>IF(J12="","",J12)</f>
        <v>2. 3. 2017</v>
      </c>
      <c r="K82" s="75"/>
      <c r="L82" s="73"/>
    </row>
    <row r="83" s="1" customFormat="1" ht="6.96" customHeight="1">
      <c r="B83" s="47"/>
      <c r="C83" s="75"/>
      <c r="D83" s="75"/>
      <c r="E83" s="75"/>
      <c r="F83" s="75"/>
      <c r="G83" s="75"/>
      <c r="H83" s="75"/>
      <c r="I83" s="208"/>
      <c r="J83" s="75"/>
      <c r="K83" s="75"/>
      <c r="L83" s="73"/>
    </row>
    <row r="84" s="1" customFormat="1">
      <c r="B84" s="47"/>
      <c r="C84" s="77" t="s">
        <v>27</v>
      </c>
      <c r="D84" s="75"/>
      <c r="E84" s="75"/>
      <c r="F84" s="212" t="str">
        <f>E15</f>
        <v>Armádní servisní, p.o. Podhrabská 1589/1 Praha 6</v>
      </c>
      <c r="G84" s="75"/>
      <c r="H84" s="75"/>
      <c r="I84" s="213" t="s">
        <v>35</v>
      </c>
      <c r="J84" s="212" t="str">
        <f>E21</f>
        <v>BKN,spol.s r.o.Vladislavova 29/I,566 01Vysoké Mýto</v>
      </c>
      <c r="K84" s="75"/>
      <c r="L84" s="73"/>
    </row>
    <row r="85" s="1" customFormat="1" ht="14.4" customHeight="1">
      <c r="B85" s="47"/>
      <c r="C85" s="77" t="s">
        <v>33</v>
      </c>
      <c r="D85" s="75"/>
      <c r="E85" s="75"/>
      <c r="F85" s="212" t="str">
        <f>IF(E18="","",E18)</f>
        <v/>
      </c>
      <c r="G85" s="75"/>
      <c r="H85" s="75"/>
      <c r="I85" s="208"/>
      <c r="J85" s="75"/>
      <c r="K85" s="75"/>
      <c r="L85" s="73"/>
    </row>
    <row r="86" s="1" customFormat="1" ht="10.32" customHeight="1">
      <c r="B86" s="47"/>
      <c r="C86" s="75"/>
      <c r="D86" s="75"/>
      <c r="E86" s="75"/>
      <c r="F86" s="75"/>
      <c r="G86" s="75"/>
      <c r="H86" s="75"/>
      <c r="I86" s="208"/>
      <c r="J86" s="75"/>
      <c r="K86" s="75"/>
      <c r="L86" s="73"/>
    </row>
    <row r="87" s="10" customFormat="1" ht="29.28" customHeight="1">
      <c r="B87" s="214"/>
      <c r="C87" s="215" t="s">
        <v>395</v>
      </c>
      <c r="D87" s="216" t="s">
        <v>61</v>
      </c>
      <c r="E87" s="216" t="s">
        <v>57</v>
      </c>
      <c r="F87" s="216" t="s">
        <v>396</v>
      </c>
      <c r="G87" s="216" t="s">
        <v>397</v>
      </c>
      <c r="H87" s="216" t="s">
        <v>398</v>
      </c>
      <c r="I87" s="217" t="s">
        <v>399</v>
      </c>
      <c r="J87" s="216" t="s">
        <v>271</v>
      </c>
      <c r="K87" s="218" t="s">
        <v>400</v>
      </c>
      <c r="L87" s="219"/>
      <c r="M87" s="103" t="s">
        <v>401</v>
      </c>
      <c r="N87" s="104" t="s">
        <v>46</v>
      </c>
      <c r="O87" s="104" t="s">
        <v>402</v>
      </c>
      <c r="P87" s="104" t="s">
        <v>403</v>
      </c>
      <c r="Q87" s="104" t="s">
        <v>404</v>
      </c>
      <c r="R87" s="104" t="s">
        <v>405</v>
      </c>
      <c r="S87" s="104" t="s">
        <v>406</v>
      </c>
      <c r="T87" s="105" t="s">
        <v>407</v>
      </c>
    </row>
    <row r="88" s="1" customFormat="1" ht="29.28" customHeight="1">
      <c r="B88" s="47"/>
      <c r="C88" s="109" t="s">
        <v>276</v>
      </c>
      <c r="D88" s="75"/>
      <c r="E88" s="75"/>
      <c r="F88" s="75"/>
      <c r="G88" s="75"/>
      <c r="H88" s="75"/>
      <c r="I88" s="208"/>
      <c r="J88" s="220">
        <f>BK88</f>
        <v>0</v>
      </c>
      <c r="K88" s="75"/>
      <c r="L88" s="73"/>
      <c r="M88" s="106"/>
      <c r="N88" s="107"/>
      <c r="O88" s="107"/>
      <c r="P88" s="221">
        <f>P89+P387</f>
        <v>0</v>
      </c>
      <c r="Q88" s="107"/>
      <c r="R88" s="221">
        <f>R89+R387</f>
        <v>218.66445659999999</v>
      </c>
      <c r="S88" s="107"/>
      <c r="T88" s="222">
        <f>T89+T387</f>
        <v>330.47275000000002</v>
      </c>
      <c r="AT88" s="25" t="s">
        <v>75</v>
      </c>
      <c r="AU88" s="25" t="s">
        <v>277</v>
      </c>
      <c r="BK88" s="223">
        <f>BK89+BK387</f>
        <v>0</v>
      </c>
    </row>
    <row r="89" s="11" customFormat="1" ht="37.44" customHeight="1">
      <c r="B89" s="224"/>
      <c r="C89" s="225"/>
      <c r="D89" s="226" t="s">
        <v>75</v>
      </c>
      <c r="E89" s="227" t="s">
        <v>412</v>
      </c>
      <c r="F89" s="227" t="s">
        <v>413</v>
      </c>
      <c r="G89" s="225"/>
      <c r="H89" s="225"/>
      <c r="I89" s="228"/>
      <c r="J89" s="229">
        <f>BK89</f>
        <v>0</v>
      </c>
      <c r="K89" s="225"/>
      <c r="L89" s="230"/>
      <c r="M89" s="231"/>
      <c r="N89" s="232"/>
      <c r="O89" s="232"/>
      <c r="P89" s="233">
        <f>P90+P251+P272+P284+P304+P327+P332+P377+P384</f>
        <v>0</v>
      </c>
      <c r="Q89" s="232"/>
      <c r="R89" s="233">
        <f>R90+R251+R272+R284+R304+R327+R332+R377+R384</f>
        <v>218.43229159999999</v>
      </c>
      <c r="S89" s="232"/>
      <c r="T89" s="234">
        <f>T90+T251+T272+T284+T304+T327+T332+T377+T384</f>
        <v>330.47275000000002</v>
      </c>
      <c r="AR89" s="235" t="s">
        <v>83</v>
      </c>
      <c r="AT89" s="236" t="s">
        <v>75</v>
      </c>
      <c r="AU89" s="236" t="s">
        <v>76</v>
      </c>
      <c r="AY89" s="235" t="s">
        <v>414</v>
      </c>
      <c r="BK89" s="237">
        <f>BK90+BK251+BK272+BK284+BK304+BK327+BK332+BK377+BK384</f>
        <v>0</v>
      </c>
    </row>
    <row r="90" s="11" customFormat="1" ht="19.92" customHeight="1">
      <c r="B90" s="224"/>
      <c r="C90" s="225"/>
      <c r="D90" s="226" t="s">
        <v>75</v>
      </c>
      <c r="E90" s="238" t="s">
        <v>83</v>
      </c>
      <c r="F90" s="238" t="s">
        <v>416</v>
      </c>
      <c r="G90" s="225"/>
      <c r="H90" s="225"/>
      <c r="I90" s="228"/>
      <c r="J90" s="239">
        <f>BK90</f>
        <v>0</v>
      </c>
      <c r="K90" s="225"/>
      <c r="L90" s="230"/>
      <c r="M90" s="231"/>
      <c r="N90" s="232"/>
      <c r="O90" s="232"/>
      <c r="P90" s="233">
        <f>SUM(P91:P250)</f>
        <v>0</v>
      </c>
      <c r="Q90" s="232"/>
      <c r="R90" s="233">
        <f>SUM(R91:R250)</f>
        <v>24.946027000000004</v>
      </c>
      <c r="S90" s="232"/>
      <c r="T90" s="234">
        <f>SUM(T91:T250)</f>
        <v>0</v>
      </c>
      <c r="AR90" s="235" t="s">
        <v>83</v>
      </c>
      <c r="AT90" s="236" t="s">
        <v>75</v>
      </c>
      <c r="AU90" s="236" t="s">
        <v>83</v>
      </c>
      <c r="AY90" s="235" t="s">
        <v>414</v>
      </c>
      <c r="BK90" s="237">
        <f>SUM(BK91:BK250)</f>
        <v>0</v>
      </c>
    </row>
    <row r="91" s="1" customFormat="1" ht="25.5" customHeight="1">
      <c r="B91" s="47"/>
      <c r="C91" s="240" t="s">
        <v>83</v>
      </c>
      <c r="D91" s="240" t="s">
        <v>418</v>
      </c>
      <c r="E91" s="241" t="s">
        <v>10543</v>
      </c>
      <c r="F91" s="242" t="s">
        <v>10544</v>
      </c>
      <c r="G91" s="243" t="s">
        <v>192</v>
      </c>
      <c r="H91" s="244">
        <v>200</v>
      </c>
      <c r="I91" s="245"/>
      <c r="J91" s="246">
        <f>ROUND(I91*H91,2)</f>
        <v>0</v>
      </c>
      <c r="K91" s="242" t="s">
        <v>421</v>
      </c>
      <c r="L91" s="73"/>
      <c r="M91" s="247" t="s">
        <v>21</v>
      </c>
      <c r="N91" s="248" t="s">
        <v>47</v>
      </c>
      <c r="O91" s="48"/>
      <c r="P91" s="249">
        <f>O91*H91</f>
        <v>0</v>
      </c>
      <c r="Q91" s="249">
        <v>0</v>
      </c>
      <c r="R91" s="249">
        <f>Q91*H91</f>
        <v>0</v>
      </c>
      <c r="S91" s="249">
        <v>0</v>
      </c>
      <c r="T91" s="250">
        <f>S91*H91</f>
        <v>0</v>
      </c>
      <c r="AR91" s="25" t="s">
        <v>422</v>
      </c>
      <c r="AT91" s="25" t="s">
        <v>418</v>
      </c>
      <c r="AU91" s="25" t="s">
        <v>86</v>
      </c>
      <c r="AY91" s="25" t="s">
        <v>414</v>
      </c>
      <c r="BE91" s="251">
        <f>IF(N91="základní",J91,0)</f>
        <v>0</v>
      </c>
      <c r="BF91" s="251">
        <f>IF(N91="snížená",J91,0)</f>
        <v>0</v>
      </c>
      <c r="BG91" s="251">
        <f>IF(N91="zákl. přenesená",J91,0)</f>
        <v>0</v>
      </c>
      <c r="BH91" s="251">
        <f>IF(N91="sníž. přenesená",J91,0)</f>
        <v>0</v>
      </c>
      <c r="BI91" s="251">
        <f>IF(N91="nulová",J91,0)</f>
        <v>0</v>
      </c>
      <c r="BJ91" s="25" t="s">
        <v>83</v>
      </c>
      <c r="BK91" s="251">
        <f>ROUND(I91*H91,2)</f>
        <v>0</v>
      </c>
      <c r="BL91" s="25" t="s">
        <v>422</v>
      </c>
      <c r="BM91" s="25" t="s">
        <v>10545</v>
      </c>
    </row>
    <row r="92" s="1" customFormat="1">
      <c r="B92" s="47"/>
      <c r="C92" s="75"/>
      <c r="D92" s="252" t="s">
        <v>425</v>
      </c>
      <c r="E92" s="75"/>
      <c r="F92" s="253" t="s">
        <v>10546</v>
      </c>
      <c r="G92" s="75"/>
      <c r="H92" s="75"/>
      <c r="I92" s="208"/>
      <c r="J92" s="75"/>
      <c r="K92" s="75"/>
      <c r="L92" s="73"/>
      <c r="M92" s="254"/>
      <c r="N92" s="48"/>
      <c r="O92" s="48"/>
      <c r="P92" s="48"/>
      <c r="Q92" s="48"/>
      <c r="R92" s="48"/>
      <c r="S92" s="48"/>
      <c r="T92" s="96"/>
      <c r="AT92" s="25" t="s">
        <v>425</v>
      </c>
      <c r="AU92" s="25" t="s">
        <v>86</v>
      </c>
    </row>
    <row r="93" s="13" customFormat="1">
      <c r="B93" s="265"/>
      <c r="C93" s="266"/>
      <c r="D93" s="252" t="s">
        <v>428</v>
      </c>
      <c r="E93" s="267" t="s">
        <v>21</v>
      </c>
      <c r="F93" s="268" t="s">
        <v>10547</v>
      </c>
      <c r="G93" s="266"/>
      <c r="H93" s="269">
        <v>200</v>
      </c>
      <c r="I93" s="270"/>
      <c r="J93" s="266"/>
      <c r="K93" s="266"/>
      <c r="L93" s="271"/>
      <c r="M93" s="272"/>
      <c r="N93" s="273"/>
      <c r="O93" s="273"/>
      <c r="P93" s="273"/>
      <c r="Q93" s="273"/>
      <c r="R93" s="273"/>
      <c r="S93" s="273"/>
      <c r="T93" s="274"/>
      <c r="AT93" s="275" t="s">
        <v>428</v>
      </c>
      <c r="AU93" s="275" t="s">
        <v>86</v>
      </c>
      <c r="AV93" s="13" t="s">
        <v>86</v>
      </c>
      <c r="AW93" s="13" t="s">
        <v>39</v>
      </c>
      <c r="AX93" s="13" t="s">
        <v>83</v>
      </c>
      <c r="AY93" s="275" t="s">
        <v>414</v>
      </c>
    </row>
    <row r="94" s="1" customFormat="1" ht="25.5" customHeight="1">
      <c r="B94" s="47"/>
      <c r="C94" s="240" t="s">
        <v>86</v>
      </c>
      <c r="D94" s="240" t="s">
        <v>418</v>
      </c>
      <c r="E94" s="241" t="s">
        <v>10548</v>
      </c>
      <c r="F94" s="242" t="s">
        <v>10549</v>
      </c>
      <c r="G94" s="243" t="s">
        <v>678</v>
      </c>
      <c r="H94" s="244">
        <v>4</v>
      </c>
      <c r="I94" s="245"/>
      <c r="J94" s="246">
        <f>ROUND(I94*H94,2)</f>
        <v>0</v>
      </c>
      <c r="K94" s="242" t="s">
        <v>421</v>
      </c>
      <c r="L94" s="73"/>
      <c r="M94" s="247" t="s">
        <v>21</v>
      </c>
      <c r="N94" s="248" t="s">
        <v>47</v>
      </c>
      <c r="O94" s="48"/>
      <c r="P94" s="249">
        <f>O94*H94</f>
        <v>0</v>
      </c>
      <c r="Q94" s="249">
        <v>0</v>
      </c>
      <c r="R94" s="249">
        <f>Q94*H94</f>
        <v>0</v>
      </c>
      <c r="S94" s="249">
        <v>0</v>
      </c>
      <c r="T94" s="250">
        <f>S94*H94</f>
        <v>0</v>
      </c>
      <c r="AR94" s="25" t="s">
        <v>422</v>
      </c>
      <c r="AT94" s="25" t="s">
        <v>418</v>
      </c>
      <c r="AU94" s="25" t="s">
        <v>86</v>
      </c>
      <c r="AY94" s="25" t="s">
        <v>414</v>
      </c>
      <c r="BE94" s="251">
        <f>IF(N94="základní",J94,0)</f>
        <v>0</v>
      </c>
      <c r="BF94" s="251">
        <f>IF(N94="snížená",J94,0)</f>
        <v>0</v>
      </c>
      <c r="BG94" s="251">
        <f>IF(N94="zákl. přenesená",J94,0)</f>
        <v>0</v>
      </c>
      <c r="BH94" s="251">
        <f>IF(N94="sníž. přenesená",J94,0)</f>
        <v>0</v>
      </c>
      <c r="BI94" s="251">
        <f>IF(N94="nulová",J94,0)</f>
        <v>0</v>
      </c>
      <c r="BJ94" s="25" t="s">
        <v>83</v>
      </c>
      <c r="BK94" s="251">
        <f>ROUND(I94*H94,2)</f>
        <v>0</v>
      </c>
      <c r="BL94" s="25" t="s">
        <v>422</v>
      </c>
      <c r="BM94" s="25" t="s">
        <v>10550</v>
      </c>
    </row>
    <row r="95" s="1" customFormat="1">
      <c r="B95" s="47"/>
      <c r="C95" s="75"/>
      <c r="D95" s="252" t="s">
        <v>425</v>
      </c>
      <c r="E95" s="75"/>
      <c r="F95" s="253" t="s">
        <v>10551</v>
      </c>
      <c r="G95" s="75"/>
      <c r="H95" s="75"/>
      <c r="I95" s="208"/>
      <c r="J95" s="75"/>
      <c r="K95" s="75"/>
      <c r="L95" s="73"/>
      <c r="M95" s="254"/>
      <c r="N95" s="48"/>
      <c r="O95" s="48"/>
      <c r="P95" s="48"/>
      <c r="Q95" s="48"/>
      <c r="R95" s="48"/>
      <c r="S95" s="48"/>
      <c r="T95" s="96"/>
      <c r="AT95" s="25" t="s">
        <v>425</v>
      </c>
      <c r="AU95" s="25" t="s">
        <v>86</v>
      </c>
    </row>
    <row r="96" s="13" customFormat="1">
      <c r="B96" s="265"/>
      <c r="C96" s="266"/>
      <c r="D96" s="252" t="s">
        <v>428</v>
      </c>
      <c r="E96" s="267" t="s">
        <v>21</v>
      </c>
      <c r="F96" s="268" t="s">
        <v>10552</v>
      </c>
      <c r="G96" s="266"/>
      <c r="H96" s="269">
        <v>4</v>
      </c>
      <c r="I96" s="270"/>
      <c r="J96" s="266"/>
      <c r="K96" s="266"/>
      <c r="L96" s="271"/>
      <c r="M96" s="272"/>
      <c r="N96" s="273"/>
      <c r="O96" s="273"/>
      <c r="P96" s="273"/>
      <c r="Q96" s="273"/>
      <c r="R96" s="273"/>
      <c r="S96" s="273"/>
      <c r="T96" s="274"/>
      <c r="AT96" s="275" t="s">
        <v>428</v>
      </c>
      <c r="AU96" s="275" t="s">
        <v>86</v>
      </c>
      <c r="AV96" s="13" t="s">
        <v>86</v>
      </c>
      <c r="AW96" s="13" t="s">
        <v>39</v>
      </c>
      <c r="AX96" s="13" t="s">
        <v>83</v>
      </c>
      <c r="AY96" s="275" t="s">
        <v>414</v>
      </c>
    </row>
    <row r="97" s="1" customFormat="1" ht="25.5" customHeight="1">
      <c r="B97" s="47"/>
      <c r="C97" s="240" t="s">
        <v>394</v>
      </c>
      <c r="D97" s="240" t="s">
        <v>418</v>
      </c>
      <c r="E97" s="241" t="s">
        <v>10553</v>
      </c>
      <c r="F97" s="242" t="s">
        <v>10554</v>
      </c>
      <c r="G97" s="243" t="s">
        <v>678</v>
      </c>
      <c r="H97" s="244">
        <v>5</v>
      </c>
      <c r="I97" s="245"/>
      <c r="J97" s="246">
        <f>ROUND(I97*H97,2)</f>
        <v>0</v>
      </c>
      <c r="K97" s="242" t="s">
        <v>421</v>
      </c>
      <c r="L97" s="73"/>
      <c r="M97" s="247" t="s">
        <v>21</v>
      </c>
      <c r="N97" s="248" t="s">
        <v>47</v>
      </c>
      <c r="O97" s="48"/>
      <c r="P97" s="249">
        <f>O97*H97</f>
        <v>0</v>
      </c>
      <c r="Q97" s="249">
        <v>0</v>
      </c>
      <c r="R97" s="249">
        <f>Q97*H97</f>
        <v>0</v>
      </c>
      <c r="S97" s="249">
        <v>0</v>
      </c>
      <c r="T97" s="250">
        <f>S97*H97</f>
        <v>0</v>
      </c>
      <c r="AR97" s="25" t="s">
        <v>422</v>
      </c>
      <c r="AT97" s="25" t="s">
        <v>418</v>
      </c>
      <c r="AU97" s="25" t="s">
        <v>86</v>
      </c>
      <c r="AY97" s="25" t="s">
        <v>414</v>
      </c>
      <c r="BE97" s="251">
        <f>IF(N97="základní",J97,0)</f>
        <v>0</v>
      </c>
      <c r="BF97" s="251">
        <f>IF(N97="snížená",J97,0)</f>
        <v>0</v>
      </c>
      <c r="BG97" s="251">
        <f>IF(N97="zákl. přenesená",J97,0)</f>
        <v>0</v>
      </c>
      <c r="BH97" s="251">
        <f>IF(N97="sníž. přenesená",J97,0)</f>
        <v>0</v>
      </c>
      <c r="BI97" s="251">
        <f>IF(N97="nulová",J97,0)</f>
        <v>0</v>
      </c>
      <c r="BJ97" s="25" t="s">
        <v>83</v>
      </c>
      <c r="BK97" s="251">
        <f>ROUND(I97*H97,2)</f>
        <v>0</v>
      </c>
      <c r="BL97" s="25" t="s">
        <v>422</v>
      </c>
      <c r="BM97" s="25" t="s">
        <v>10555</v>
      </c>
    </row>
    <row r="98" s="1" customFormat="1">
      <c r="B98" s="47"/>
      <c r="C98" s="75"/>
      <c r="D98" s="252" t="s">
        <v>425</v>
      </c>
      <c r="E98" s="75"/>
      <c r="F98" s="253" t="s">
        <v>10551</v>
      </c>
      <c r="G98" s="75"/>
      <c r="H98" s="75"/>
      <c r="I98" s="208"/>
      <c r="J98" s="75"/>
      <c r="K98" s="75"/>
      <c r="L98" s="73"/>
      <c r="M98" s="254"/>
      <c r="N98" s="48"/>
      <c r="O98" s="48"/>
      <c r="P98" s="48"/>
      <c r="Q98" s="48"/>
      <c r="R98" s="48"/>
      <c r="S98" s="48"/>
      <c r="T98" s="96"/>
      <c r="AT98" s="25" t="s">
        <v>425</v>
      </c>
      <c r="AU98" s="25" t="s">
        <v>86</v>
      </c>
    </row>
    <row r="99" s="13" customFormat="1">
      <c r="B99" s="265"/>
      <c r="C99" s="266"/>
      <c r="D99" s="252" t="s">
        <v>428</v>
      </c>
      <c r="E99" s="267" t="s">
        <v>21</v>
      </c>
      <c r="F99" s="268" t="s">
        <v>10556</v>
      </c>
      <c r="G99" s="266"/>
      <c r="H99" s="269">
        <v>5</v>
      </c>
      <c r="I99" s="270"/>
      <c r="J99" s="266"/>
      <c r="K99" s="266"/>
      <c r="L99" s="271"/>
      <c r="M99" s="272"/>
      <c r="N99" s="273"/>
      <c r="O99" s="273"/>
      <c r="P99" s="273"/>
      <c r="Q99" s="273"/>
      <c r="R99" s="273"/>
      <c r="S99" s="273"/>
      <c r="T99" s="274"/>
      <c r="AT99" s="275" t="s">
        <v>428</v>
      </c>
      <c r="AU99" s="275" t="s">
        <v>86</v>
      </c>
      <c r="AV99" s="13" t="s">
        <v>86</v>
      </c>
      <c r="AW99" s="13" t="s">
        <v>39</v>
      </c>
      <c r="AX99" s="13" t="s">
        <v>83</v>
      </c>
      <c r="AY99" s="275" t="s">
        <v>414</v>
      </c>
    </row>
    <row r="100" s="1" customFormat="1" ht="25.5" customHeight="1">
      <c r="B100" s="47"/>
      <c r="C100" s="240" t="s">
        <v>422</v>
      </c>
      <c r="D100" s="240" t="s">
        <v>418</v>
      </c>
      <c r="E100" s="241" t="s">
        <v>10557</v>
      </c>
      <c r="F100" s="242" t="s">
        <v>10558</v>
      </c>
      <c r="G100" s="243" t="s">
        <v>678</v>
      </c>
      <c r="H100" s="244">
        <v>4</v>
      </c>
      <c r="I100" s="245"/>
      <c r="J100" s="246">
        <f>ROUND(I100*H100,2)</f>
        <v>0</v>
      </c>
      <c r="K100" s="242" t="s">
        <v>421</v>
      </c>
      <c r="L100" s="73"/>
      <c r="M100" s="247" t="s">
        <v>21</v>
      </c>
      <c r="N100" s="248" t="s">
        <v>47</v>
      </c>
      <c r="O100" s="48"/>
      <c r="P100" s="249">
        <f>O100*H100</f>
        <v>0</v>
      </c>
      <c r="Q100" s="249">
        <v>5.0000000000000002E-05</v>
      </c>
      <c r="R100" s="249">
        <f>Q100*H100</f>
        <v>0.00020000000000000001</v>
      </c>
      <c r="S100" s="249">
        <v>0</v>
      </c>
      <c r="T100" s="250">
        <f>S100*H100</f>
        <v>0</v>
      </c>
      <c r="AR100" s="25" t="s">
        <v>422</v>
      </c>
      <c r="AT100" s="25" t="s">
        <v>418</v>
      </c>
      <c r="AU100" s="25" t="s">
        <v>86</v>
      </c>
      <c r="AY100" s="25" t="s">
        <v>414</v>
      </c>
      <c r="BE100" s="251">
        <f>IF(N100="základní",J100,0)</f>
        <v>0</v>
      </c>
      <c r="BF100" s="251">
        <f>IF(N100="snížená",J100,0)</f>
        <v>0</v>
      </c>
      <c r="BG100" s="251">
        <f>IF(N100="zákl. přenesená",J100,0)</f>
        <v>0</v>
      </c>
      <c r="BH100" s="251">
        <f>IF(N100="sníž. přenesená",J100,0)</f>
        <v>0</v>
      </c>
      <c r="BI100" s="251">
        <f>IF(N100="nulová",J100,0)</f>
        <v>0</v>
      </c>
      <c r="BJ100" s="25" t="s">
        <v>83</v>
      </c>
      <c r="BK100" s="251">
        <f>ROUND(I100*H100,2)</f>
        <v>0</v>
      </c>
      <c r="BL100" s="25" t="s">
        <v>422</v>
      </c>
      <c r="BM100" s="25" t="s">
        <v>10559</v>
      </c>
    </row>
    <row r="101" s="1" customFormat="1">
      <c r="B101" s="47"/>
      <c r="C101" s="75"/>
      <c r="D101" s="252" t="s">
        <v>425</v>
      </c>
      <c r="E101" s="75"/>
      <c r="F101" s="253" t="s">
        <v>10560</v>
      </c>
      <c r="G101" s="75"/>
      <c r="H101" s="75"/>
      <c r="I101" s="208"/>
      <c r="J101" s="75"/>
      <c r="K101" s="75"/>
      <c r="L101" s="73"/>
      <c r="M101" s="254"/>
      <c r="N101" s="48"/>
      <c r="O101" s="48"/>
      <c r="P101" s="48"/>
      <c r="Q101" s="48"/>
      <c r="R101" s="48"/>
      <c r="S101" s="48"/>
      <c r="T101" s="96"/>
      <c r="AT101" s="25" t="s">
        <v>425</v>
      </c>
      <c r="AU101" s="25" t="s">
        <v>86</v>
      </c>
    </row>
    <row r="102" s="13" customFormat="1">
      <c r="B102" s="265"/>
      <c r="C102" s="266"/>
      <c r="D102" s="252" t="s">
        <v>428</v>
      </c>
      <c r="E102" s="267" t="s">
        <v>21</v>
      </c>
      <c r="F102" s="268" t="s">
        <v>10552</v>
      </c>
      <c r="G102" s="266"/>
      <c r="H102" s="269">
        <v>4</v>
      </c>
      <c r="I102" s="270"/>
      <c r="J102" s="266"/>
      <c r="K102" s="266"/>
      <c r="L102" s="271"/>
      <c r="M102" s="272"/>
      <c r="N102" s="273"/>
      <c r="O102" s="273"/>
      <c r="P102" s="273"/>
      <c r="Q102" s="273"/>
      <c r="R102" s="273"/>
      <c r="S102" s="273"/>
      <c r="T102" s="274"/>
      <c r="AT102" s="275" t="s">
        <v>428</v>
      </c>
      <c r="AU102" s="275" t="s">
        <v>86</v>
      </c>
      <c r="AV102" s="13" t="s">
        <v>86</v>
      </c>
      <c r="AW102" s="13" t="s">
        <v>39</v>
      </c>
      <c r="AX102" s="13" t="s">
        <v>83</v>
      </c>
      <c r="AY102" s="275" t="s">
        <v>414</v>
      </c>
    </row>
    <row r="103" s="1" customFormat="1" ht="25.5" customHeight="1">
      <c r="B103" s="47"/>
      <c r="C103" s="240" t="s">
        <v>498</v>
      </c>
      <c r="D103" s="240" t="s">
        <v>418</v>
      </c>
      <c r="E103" s="241" t="s">
        <v>10561</v>
      </c>
      <c r="F103" s="242" t="s">
        <v>10562</v>
      </c>
      <c r="G103" s="243" t="s">
        <v>678</v>
      </c>
      <c r="H103" s="244">
        <v>5</v>
      </c>
      <c r="I103" s="245"/>
      <c r="J103" s="246">
        <f>ROUND(I103*H103,2)</f>
        <v>0</v>
      </c>
      <c r="K103" s="242" t="s">
        <v>421</v>
      </c>
      <c r="L103" s="73"/>
      <c r="M103" s="247" t="s">
        <v>21</v>
      </c>
      <c r="N103" s="248" t="s">
        <v>47</v>
      </c>
      <c r="O103" s="48"/>
      <c r="P103" s="249">
        <f>O103*H103</f>
        <v>0</v>
      </c>
      <c r="Q103" s="249">
        <v>5.0000000000000002E-05</v>
      </c>
      <c r="R103" s="249">
        <f>Q103*H103</f>
        <v>0.00025000000000000001</v>
      </c>
      <c r="S103" s="249">
        <v>0</v>
      </c>
      <c r="T103" s="250">
        <f>S103*H103</f>
        <v>0</v>
      </c>
      <c r="AR103" s="25" t="s">
        <v>422</v>
      </c>
      <c r="AT103" s="25" t="s">
        <v>418</v>
      </c>
      <c r="AU103" s="25" t="s">
        <v>86</v>
      </c>
      <c r="AY103" s="25" t="s">
        <v>414</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422</v>
      </c>
      <c r="BM103" s="25" t="s">
        <v>10563</v>
      </c>
    </row>
    <row r="104" s="1" customFormat="1">
      <c r="B104" s="47"/>
      <c r="C104" s="75"/>
      <c r="D104" s="252" t="s">
        <v>425</v>
      </c>
      <c r="E104" s="75"/>
      <c r="F104" s="253" t="s">
        <v>10560</v>
      </c>
      <c r="G104" s="75"/>
      <c r="H104" s="75"/>
      <c r="I104" s="208"/>
      <c r="J104" s="75"/>
      <c r="K104" s="75"/>
      <c r="L104" s="73"/>
      <c r="M104" s="254"/>
      <c r="N104" s="48"/>
      <c r="O104" s="48"/>
      <c r="P104" s="48"/>
      <c r="Q104" s="48"/>
      <c r="R104" s="48"/>
      <c r="S104" s="48"/>
      <c r="T104" s="96"/>
      <c r="AT104" s="25" t="s">
        <v>425</v>
      </c>
      <c r="AU104" s="25" t="s">
        <v>86</v>
      </c>
    </row>
    <row r="105" s="13" customFormat="1">
      <c r="B105" s="265"/>
      <c r="C105" s="266"/>
      <c r="D105" s="252" t="s">
        <v>428</v>
      </c>
      <c r="E105" s="267" t="s">
        <v>21</v>
      </c>
      <c r="F105" s="268" t="s">
        <v>10556</v>
      </c>
      <c r="G105" s="266"/>
      <c r="H105" s="269">
        <v>5</v>
      </c>
      <c r="I105" s="270"/>
      <c r="J105" s="266"/>
      <c r="K105" s="266"/>
      <c r="L105" s="271"/>
      <c r="M105" s="272"/>
      <c r="N105" s="273"/>
      <c r="O105" s="273"/>
      <c r="P105" s="273"/>
      <c r="Q105" s="273"/>
      <c r="R105" s="273"/>
      <c r="S105" s="273"/>
      <c r="T105" s="274"/>
      <c r="AT105" s="275" t="s">
        <v>428</v>
      </c>
      <c r="AU105" s="275" t="s">
        <v>86</v>
      </c>
      <c r="AV105" s="13" t="s">
        <v>86</v>
      </c>
      <c r="AW105" s="13" t="s">
        <v>39</v>
      </c>
      <c r="AX105" s="13" t="s">
        <v>83</v>
      </c>
      <c r="AY105" s="275" t="s">
        <v>414</v>
      </c>
    </row>
    <row r="106" s="1" customFormat="1" ht="51" customHeight="1">
      <c r="B106" s="47"/>
      <c r="C106" s="240" t="s">
        <v>509</v>
      </c>
      <c r="D106" s="240" t="s">
        <v>418</v>
      </c>
      <c r="E106" s="241" t="s">
        <v>10564</v>
      </c>
      <c r="F106" s="242" t="s">
        <v>10565</v>
      </c>
      <c r="G106" s="243" t="s">
        <v>446</v>
      </c>
      <c r="H106" s="244">
        <v>22.454000000000001</v>
      </c>
      <c r="I106" s="245"/>
      <c r="J106" s="246">
        <f>ROUND(I106*H106,2)</f>
        <v>0</v>
      </c>
      <c r="K106" s="242" t="s">
        <v>421</v>
      </c>
      <c r="L106" s="73"/>
      <c r="M106" s="247" t="s">
        <v>21</v>
      </c>
      <c r="N106" s="248" t="s">
        <v>47</v>
      </c>
      <c r="O106" s="48"/>
      <c r="P106" s="249">
        <f>O106*H106</f>
        <v>0</v>
      </c>
      <c r="Q106" s="249">
        <v>0</v>
      </c>
      <c r="R106" s="249">
        <f>Q106*H106</f>
        <v>0</v>
      </c>
      <c r="S106" s="249">
        <v>0</v>
      </c>
      <c r="T106" s="250">
        <f>S106*H106</f>
        <v>0</v>
      </c>
      <c r="AR106" s="25" t="s">
        <v>422</v>
      </c>
      <c r="AT106" s="25" t="s">
        <v>418</v>
      </c>
      <c r="AU106" s="25" t="s">
        <v>86</v>
      </c>
      <c r="AY106" s="25" t="s">
        <v>414</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422</v>
      </c>
      <c r="BM106" s="25" t="s">
        <v>10566</v>
      </c>
    </row>
    <row r="107" s="1" customFormat="1">
      <c r="B107" s="47"/>
      <c r="C107" s="75"/>
      <c r="D107" s="252" t="s">
        <v>425</v>
      </c>
      <c r="E107" s="75"/>
      <c r="F107" s="253" t="s">
        <v>10567</v>
      </c>
      <c r="G107" s="75"/>
      <c r="H107" s="75"/>
      <c r="I107" s="208"/>
      <c r="J107" s="75"/>
      <c r="K107" s="75"/>
      <c r="L107" s="73"/>
      <c r="M107" s="254"/>
      <c r="N107" s="48"/>
      <c r="O107" s="48"/>
      <c r="P107" s="48"/>
      <c r="Q107" s="48"/>
      <c r="R107" s="48"/>
      <c r="S107" s="48"/>
      <c r="T107" s="96"/>
      <c r="AT107" s="25" t="s">
        <v>425</v>
      </c>
      <c r="AU107" s="25" t="s">
        <v>86</v>
      </c>
    </row>
    <row r="108" s="13" customFormat="1">
      <c r="B108" s="265"/>
      <c r="C108" s="266"/>
      <c r="D108" s="252" t="s">
        <v>428</v>
      </c>
      <c r="E108" s="267" t="s">
        <v>21</v>
      </c>
      <c r="F108" s="268" t="s">
        <v>10568</v>
      </c>
      <c r="G108" s="266"/>
      <c r="H108" s="269">
        <v>9.9199999999999999</v>
      </c>
      <c r="I108" s="270"/>
      <c r="J108" s="266"/>
      <c r="K108" s="266"/>
      <c r="L108" s="271"/>
      <c r="M108" s="272"/>
      <c r="N108" s="273"/>
      <c r="O108" s="273"/>
      <c r="P108" s="273"/>
      <c r="Q108" s="273"/>
      <c r="R108" s="273"/>
      <c r="S108" s="273"/>
      <c r="T108" s="274"/>
      <c r="AT108" s="275" t="s">
        <v>428</v>
      </c>
      <c r="AU108" s="275" t="s">
        <v>86</v>
      </c>
      <c r="AV108" s="13" t="s">
        <v>86</v>
      </c>
      <c r="AW108" s="13" t="s">
        <v>39</v>
      </c>
      <c r="AX108" s="13" t="s">
        <v>76</v>
      </c>
      <c r="AY108" s="275" t="s">
        <v>414</v>
      </c>
    </row>
    <row r="109" s="13" customFormat="1">
      <c r="B109" s="265"/>
      <c r="C109" s="266"/>
      <c r="D109" s="252" t="s">
        <v>428</v>
      </c>
      <c r="E109" s="267" t="s">
        <v>21</v>
      </c>
      <c r="F109" s="268" t="s">
        <v>10569</v>
      </c>
      <c r="G109" s="266"/>
      <c r="H109" s="269">
        <v>7.2000000000000002</v>
      </c>
      <c r="I109" s="270"/>
      <c r="J109" s="266"/>
      <c r="K109" s="266"/>
      <c r="L109" s="271"/>
      <c r="M109" s="272"/>
      <c r="N109" s="273"/>
      <c r="O109" s="273"/>
      <c r="P109" s="273"/>
      <c r="Q109" s="273"/>
      <c r="R109" s="273"/>
      <c r="S109" s="273"/>
      <c r="T109" s="274"/>
      <c r="AT109" s="275" t="s">
        <v>428</v>
      </c>
      <c r="AU109" s="275" t="s">
        <v>86</v>
      </c>
      <c r="AV109" s="13" t="s">
        <v>86</v>
      </c>
      <c r="AW109" s="13" t="s">
        <v>39</v>
      </c>
      <c r="AX109" s="13" t="s">
        <v>76</v>
      </c>
      <c r="AY109" s="275" t="s">
        <v>414</v>
      </c>
    </row>
    <row r="110" s="13" customFormat="1">
      <c r="B110" s="265"/>
      <c r="C110" s="266"/>
      <c r="D110" s="252" t="s">
        <v>428</v>
      </c>
      <c r="E110" s="267" t="s">
        <v>21</v>
      </c>
      <c r="F110" s="268" t="s">
        <v>10570</v>
      </c>
      <c r="G110" s="266"/>
      <c r="H110" s="269">
        <v>5.3339999999999996</v>
      </c>
      <c r="I110" s="270"/>
      <c r="J110" s="266"/>
      <c r="K110" s="266"/>
      <c r="L110" s="271"/>
      <c r="M110" s="272"/>
      <c r="N110" s="273"/>
      <c r="O110" s="273"/>
      <c r="P110" s="273"/>
      <c r="Q110" s="273"/>
      <c r="R110" s="273"/>
      <c r="S110" s="273"/>
      <c r="T110" s="274"/>
      <c r="AT110" s="275" t="s">
        <v>428</v>
      </c>
      <c r="AU110" s="275" t="s">
        <v>86</v>
      </c>
      <c r="AV110" s="13" t="s">
        <v>86</v>
      </c>
      <c r="AW110" s="13" t="s">
        <v>39</v>
      </c>
      <c r="AX110" s="13" t="s">
        <v>76</v>
      </c>
      <c r="AY110" s="275" t="s">
        <v>414</v>
      </c>
    </row>
    <row r="111" s="15" customFormat="1">
      <c r="B111" s="287"/>
      <c r="C111" s="288"/>
      <c r="D111" s="252" t="s">
        <v>428</v>
      </c>
      <c r="E111" s="289" t="s">
        <v>21</v>
      </c>
      <c r="F111" s="290" t="s">
        <v>235</v>
      </c>
      <c r="G111" s="288"/>
      <c r="H111" s="291">
        <v>22.454000000000001</v>
      </c>
      <c r="I111" s="292"/>
      <c r="J111" s="288"/>
      <c r="K111" s="288"/>
      <c r="L111" s="293"/>
      <c r="M111" s="294"/>
      <c r="N111" s="295"/>
      <c r="O111" s="295"/>
      <c r="P111" s="295"/>
      <c r="Q111" s="295"/>
      <c r="R111" s="295"/>
      <c r="S111" s="295"/>
      <c r="T111" s="296"/>
      <c r="AT111" s="297" t="s">
        <v>428</v>
      </c>
      <c r="AU111" s="297" t="s">
        <v>86</v>
      </c>
      <c r="AV111" s="15" t="s">
        <v>422</v>
      </c>
      <c r="AW111" s="15" t="s">
        <v>39</v>
      </c>
      <c r="AX111" s="15" t="s">
        <v>83</v>
      </c>
      <c r="AY111" s="297" t="s">
        <v>414</v>
      </c>
    </row>
    <row r="112" s="12" customFormat="1">
      <c r="B112" s="255"/>
      <c r="C112" s="256"/>
      <c r="D112" s="252" t="s">
        <v>428</v>
      </c>
      <c r="E112" s="257" t="s">
        <v>21</v>
      </c>
      <c r="F112" s="258" t="s">
        <v>10571</v>
      </c>
      <c r="G112" s="256"/>
      <c r="H112" s="257" t="s">
        <v>21</v>
      </c>
      <c r="I112" s="259"/>
      <c r="J112" s="256"/>
      <c r="K112" s="256"/>
      <c r="L112" s="260"/>
      <c r="M112" s="261"/>
      <c r="N112" s="262"/>
      <c r="O112" s="262"/>
      <c r="P112" s="262"/>
      <c r="Q112" s="262"/>
      <c r="R112" s="262"/>
      <c r="S112" s="262"/>
      <c r="T112" s="263"/>
      <c r="AT112" s="264" t="s">
        <v>428</v>
      </c>
      <c r="AU112" s="264" t="s">
        <v>86</v>
      </c>
      <c r="AV112" s="12" t="s">
        <v>83</v>
      </c>
      <c r="AW112" s="12" t="s">
        <v>39</v>
      </c>
      <c r="AX112" s="12" t="s">
        <v>76</v>
      </c>
      <c r="AY112" s="264" t="s">
        <v>414</v>
      </c>
    </row>
    <row r="113" s="1" customFormat="1" ht="38.25" customHeight="1">
      <c r="B113" s="47"/>
      <c r="C113" s="240" t="s">
        <v>530</v>
      </c>
      <c r="D113" s="240" t="s">
        <v>418</v>
      </c>
      <c r="E113" s="241" t="s">
        <v>10572</v>
      </c>
      <c r="F113" s="242" t="s">
        <v>10573</v>
      </c>
      <c r="G113" s="243" t="s">
        <v>446</v>
      </c>
      <c r="H113" s="244">
        <v>20</v>
      </c>
      <c r="I113" s="245"/>
      <c r="J113" s="246">
        <f>ROUND(I113*H113,2)</f>
        <v>0</v>
      </c>
      <c r="K113" s="242" t="s">
        <v>421</v>
      </c>
      <c r="L113" s="73"/>
      <c r="M113" s="247" t="s">
        <v>21</v>
      </c>
      <c r="N113" s="248" t="s">
        <v>47</v>
      </c>
      <c r="O113" s="48"/>
      <c r="P113" s="249">
        <f>O113*H113</f>
        <v>0</v>
      </c>
      <c r="Q113" s="249">
        <v>0</v>
      </c>
      <c r="R113" s="249">
        <f>Q113*H113</f>
        <v>0</v>
      </c>
      <c r="S113" s="249">
        <v>0</v>
      </c>
      <c r="T113" s="250">
        <f>S113*H113</f>
        <v>0</v>
      </c>
      <c r="AR113" s="25" t="s">
        <v>422</v>
      </c>
      <c r="AT113" s="25" t="s">
        <v>418</v>
      </c>
      <c r="AU113" s="25" t="s">
        <v>86</v>
      </c>
      <c r="AY113" s="25" t="s">
        <v>414</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422</v>
      </c>
      <c r="BM113" s="25" t="s">
        <v>10574</v>
      </c>
    </row>
    <row r="114" s="1" customFormat="1">
      <c r="B114" s="47"/>
      <c r="C114" s="75"/>
      <c r="D114" s="252" t="s">
        <v>425</v>
      </c>
      <c r="E114" s="75"/>
      <c r="F114" s="253" t="s">
        <v>10575</v>
      </c>
      <c r="G114" s="75"/>
      <c r="H114" s="75"/>
      <c r="I114" s="208"/>
      <c r="J114" s="75"/>
      <c r="K114" s="75"/>
      <c r="L114" s="73"/>
      <c r="M114" s="254"/>
      <c r="N114" s="48"/>
      <c r="O114" s="48"/>
      <c r="P114" s="48"/>
      <c r="Q114" s="48"/>
      <c r="R114" s="48"/>
      <c r="S114" s="48"/>
      <c r="T114" s="96"/>
      <c r="AT114" s="25" t="s">
        <v>425</v>
      </c>
      <c r="AU114" s="25" t="s">
        <v>86</v>
      </c>
    </row>
    <row r="115" s="13" customFormat="1">
      <c r="B115" s="265"/>
      <c r="C115" s="266"/>
      <c r="D115" s="252" t="s">
        <v>428</v>
      </c>
      <c r="E115" s="267" t="s">
        <v>21</v>
      </c>
      <c r="F115" s="268" t="s">
        <v>10576</v>
      </c>
      <c r="G115" s="266"/>
      <c r="H115" s="269">
        <v>20</v>
      </c>
      <c r="I115" s="270"/>
      <c r="J115" s="266"/>
      <c r="K115" s="266"/>
      <c r="L115" s="271"/>
      <c r="M115" s="272"/>
      <c r="N115" s="273"/>
      <c r="O115" s="273"/>
      <c r="P115" s="273"/>
      <c r="Q115" s="273"/>
      <c r="R115" s="273"/>
      <c r="S115" s="273"/>
      <c r="T115" s="274"/>
      <c r="AT115" s="275" t="s">
        <v>428</v>
      </c>
      <c r="AU115" s="275" t="s">
        <v>86</v>
      </c>
      <c r="AV115" s="13" t="s">
        <v>86</v>
      </c>
      <c r="AW115" s="13" t="s">
        <v>39</v>
      </c>
      <c r="AX115" s="13" t="s">
        <v>83</v>
      </c>
      <c r="AY115" s="275" t="s">
        <v>414</v>
      </c>
    </row>
    <row r="116" s="1" customFormat="1" ht="38.25" customHeight="1">
      <c r="B116" s="47"/>
      <c r="C116" s="240" t="s">
        <v>542</v>
      </c>
      <c r="D116" s="240" t="s">
        <v>418</v>
      </c>
      <c r="E116" s="241" t="s">
        <v>10577</v>
      </c>
      <c r="F116" s="242" t="s">
        <v>10578</v>
      </c>
      <c r="G116" s="243" t="s">
        <v>446</v>
      </c>
      <c r="H116" s="244">
        <v>475</v>
      </c>
      <c r="I116" s="245"/>
      <c r="J116" s="246">
        <f>ROUND(I116*H116,2)</f>
        <v>0</v>
      </c>
      <c r="K116" s="242" t="s">
        <v>421</v>
      </c>
      <c r="L116" s="73"/>
      <c r="M116" s="247" t="s">
        <v>21</v>
      </c>
      <c r="N116" s="248" t="s">
        <v>47</v>
      </c>
      <c r="O116" s="48"/>
      <c r="P116" s="249">
        <f>O116*H116</f>
        <v>0</v>
      </c>
      <c r="Q116" s="249">
        <v>0</v>
      </c>
      <c r="R116" s="249">
        <f>Q116*H116</f>
        <v>0</v>
      </c>
      <c r="S116" s="249">
        <v>0</v>
      </c>
      <c r="T116" s="250">
        <f>S116*H116</f>
        <v>0</v>
      </c>
      <c r="AR116" s="25" t="s">
        <v>422</v>
      </c>
      <c r="AT116" s="25" t="s">
        <v>418</v>
      </c>
      <c r="AU116" s="25" t="s">
        <v>86</v>
      </c>
      <c r="AY116" s="25" t="s">
        <v>414</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422</v>
      </c>
      <c r="BM116" s="25" t="s">
        <v>10579</v>
      </c>
    </row>
    <row r="117" s="1" customFormat="1">
      <c r="B117" s="47"/>
      <c r="C117" s="75"/>
      <c r="D117" s="252" t="s">
        <v>425</v>
      </c>
      <c r="E117" s="75"/>
      <c r="F117" s="253" t="s">
        <v>10580</v>
      </c>
      <c r="G117" s="75"/>
      <c r="H117" s="75"/>
      <c r="I117" s="208"/>
      <c r="J117" s="75"/>
      <c r="K117" s="75"/>
      <c r="L117" s="73"/>
      <c r="M117" s="254"/>
      <c r="N117" s="48"/>
      <c r="O117" s="48"/>
      <c r="P117" s="48"/>
      <c r="Q117" s="48"/>
      <c r="R117" s="48"/>
      <c r="S117" s="48"/>
      <c r="T117" s="96"/>
      <c r="AT117" s="25" t="s">
        <v>425</v>
      </c>
      <c r="AU117" s="25" t="s">
        <v>86</v>
      </c>
    </row>
    <row r="118" s="13" customFormat="1">
      <c r="B118" s="265"/>
      <c r="C118" s="266"/>
      <c r="D118" s="252" t="s">
        <v>428</v>
      </c>
      <c r="E118" s="267" t="s">
        <v>21</v>
      </c>
      <c r="F118" s="268" t="s">
        <v>10581</v>
      </c>
      <c r="G118" s="266"/>
      <c r="H118" s="269">
        <v>475</v>
      </c>
      <c r="I118" s="270"/>
      <c r="J118" s="266"/>
      <c r="K118" s="266"/>
      <c r="L118" s="271"/>
      <c r="M118" s="272"/>
      <c r="N118" s="273"/>
      <c r="O118" s="273"/>
      <c r="P118" s="273"/>
      <c r="Q118" s="273"/>
      <c r="R118" s="273"/>
      <c r="S118" s="273"/>
      <c r="T118" s="274"/>
      <c r="AT118" s="275" t="s">
        <v>428</v>
      </c>
      <c r="AU118" s="275" t="s">
        <v>86</v>
      </c>
      <c r="AV118" s="13" t="s">
        <v>86</v>
      </c>
      <c r="AW118" s="13" t="s">
        <v>39</v>
      </c>
      <c r="AX118" s="13" t="s">
        <v>83</v>
      </c>
      <c r="AY118" s="275" t="s">
        <v>414</v>
      </c>
    </row>
    <row r="119" s="1" customFormat="1" ht="38.25" customHeight="1">
      <c r="B119" s="47"/>
      <c r="C119" s="240" t="s">
        <v>606</v>
      </c>
      <c r="D119" s="240" t="s">
        <v>418</v>
      </c>
      <c r="E119" s="241" t="s">
        <v>10582</v>
      </c>
      <c r="F119" s="242" t="s">
        <v>10583</v>
      </c>
      <c r="G119" s="243" t="s">
        <v>446</v>
      </c>
      <c r="H119" s="244">
        <v>237.5</v>
      </c>
      <c r="I119" s="245"/>
      <c r="J119" s="246">
        <f>ROUND(I119*H119,2)</f>
        <v>0</v>
      </c>
      <c r="K119" s="242" t="s">
        <v>421</v>
      </c>
      <c r="L119" s="73"/>
      <c r="M119" s="247" t="s">
        <v>21</v>
      </c>
      <c r="N119" s="248" t="s">
        <v>47</v>
      </c>
      <c r="O119" s="48"/>
      <c r="P119" s="249">
        <f>O119*H119</f>
        <v>0</v>
      </c>
      <c r="Q119" s="249">
        <v>0</v>
      </c>
      <c r="R119" s="249">
        <f>Q119*H119</f>
        <v>0</v>
      </c>
      <c r="S119" s="249">
        <v>0</v>
      </c>
      <c r="T119" s="250">
        <f>S119*H119</f>
        <v>0</v>
      </c>
      <c r="AR119" s="25" t="s">
        <v>422</v>
      </c>
      <c r="AT119" s="25" t="s">
        <v>418</v>
      </c>
      <c r="AU119" s="25" t="s">
        <v>86</v>
      </c>
      <c r="AY119" s="25" t="s">
        <v>414</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422</v>
      </c>
      <c r="BM119" s="25" t="s">
        <v>10584</v>
      </c>
    </row>
    <row r="120" s="1" customFormat="1">
      <c r="B120" s="47"/>
      <c r="C120" s="75"/>
      <c r="D120" s="252" t="s">
        <v>425</v>
      </c>
      <c r="E120" s="75"/>
      <c r="F120" s="253" t="s">
        <v>10580</v>
      </c>
      <c r="G120" s="75"/>
      <c r="H120" s="75"/>
      <c r="I120" s="208"/>
      <c r="J120" s="75"/>
      <c r="K120" s="75"/>
      <c r="L120" s="73"/>
      <c r="M120" s="254"/>
      <c r="N120" s="48"/>
      <c r="O120" s="48"/>
      <c r="P120" s="48"/>
      <c r="Q120" s="48"/>
      <c r="R120" s="48"/>
      <c r="S120" s="48"/>
      <c r="T120" s="96"/>
      <c r="AT120" s="25" t="s">
        <v>425</v>
      </c>
      <c r="AU120" s="25" t="s">
        <v>86</v>
      </c>
    </row>
    <row r="121" s="13" customFormat="1">
      <c r="B121" s="265"/>
      <c r="C121" s="266"/>
      <c r="D121" s="252" t="s">
        <v>428</v>
      </c>
      <c r="E121" s="267" t="s">
        <v>21</v>
      </c>
      <c r="F121" s="268" t="s">
        <v>10585</v>
      </c>
      <c r="G121" s="266"/>
      <c r="H121" s="269">
        <v>237.5</v>
      </c>
      <c r="I121" s="270"/>
      <c r="J121" s="266"/>
      <c r="K121" s="266"/>
      <c r="L121" s="271"/>
      <c r="M121" s="272"/>
      <c r="N121" s="273"/>
      <c r="O121" s="273"/>
      <c r="P121" s="273"/>
      <c r="Q121" s="273"/>
      <c r="R121" s="273"/>
      <c r="S121" s="273"/>
      <c r="T121" s="274"/>
      <c r="AT121" s="275" t="s">
        <v>428</v>
      </c>
      <c r="AU121" s="275" t="s">
        <v>86</v>
      </c>
      <c r="AV121" s="13" t="s">
        <v>86</v>
      </c>
      <c r="AW121" s="13" t="s">
        <v>39</v>
      </c>
      <c r="AX121" s="13" t="s">
        <v>83</v>
      </c>
      <c r="AY121" s="275" t="s">
        <v>414</v>
      </c>
    </row>
    <row r="122" s="1" customFormat="1" ht="25.5" customHeight="1">
      <c r="B122" s="47"/>
      <c r="C122" s="240" t="s">
        <v>628</v>
      </c>
      <c r="D122" s="240" t="s">
        <v>418</v>
      </c>
      <c r="E122" s="241" t="s">
        <v>10586</v>
      </c>
      <c r="F122" s="242" t="s">
        <v>10587</v>
      </c>
      <c r="G122" s="243" t="s">
        <v>446</v>
      </c>
      <c r="H122" s="244">
        <v>8.766</v>
      </c>
      <c r="I122" s="245"/>
      <c r="J122" s="246">
        <f>ROUND(I122*H122,2)</f>
        <v>0</v>
      </c>
      <c r="K122" s="242" t="s">
        <v>421</v>
      </c>
      <c r="L122" s="73"/>
      <c r="M122" s="247" t="s">
        <v>21</v>
      </c>
      <c r="N122" s="248" t="s">
        <v>47</v>
      </c>
      <c r="O122" s="48"/>
      <c r="P122" s="249">
        <f>O122*H122</f>
        <v>0</v>
      </c>
      <c r="Q122" s="249">
        <v>0</v>
      </c>
      <c r="R122" s="249">
        <f>Q122*H122</f>
        <v>0</v>
      </c>
      <c r="S122" s="249">
        <v>0</v>
      </c>
      <c r="T122" s="250">
        <f>S122*H122</f>
        <v>0</v>
      </c>
      <c r="AR122" s="25" t="s">
        <v>422</v>
      </c>
      <c r="AT122" s="25" t="s">
        <v>418</v>
      </c>
      <c r="AU122" s="25" t="s">
        <v>86</v>
      </c>
      <c r="AY122" s="25" t="s">
        <v>414</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422</v>
      </c>
      <c r="BM122" s="25" t="s">
        <v>10588</v>
      </c>
    </row>
    <row r="123" s="1" customFormat="1">
      <c r="B123" s="47"/>
      <c r="C123" s="75"/>
      <c r="D123" s="252" t="s">
        <v>425</v>
      </c>
      <c r="E123" s="75"/>
      <c r="F123" s="253" t="s">
        <v>10589</v>
      </c>
      <c r="G123" s="75"/>
      <c r="H123" s="75"/>
      <c r="I123" s="208"/>
      <c r="J123" s="75"/>
      <c r="K123" s="75"/>
      <c r="L123" s="73"/>
      <c r="M123" s="254"/>
      <c r="N123" s="48"/>
      <c r="O123" s="48"/>
      <c r="P123" s="48"/>
      <c r="Q123" s="48"/>
      <c r="R123" s="48"/>
      <c r="S123" s="48"/>
      <c r="T123" s="96"/>
      <c r="AT123" s="25" t="s">
        <v>425</v>
      </c>
      <c r="AU123" s="25" t="s">
        <v>86</v>
      </c>
    </row>
    <row r="124" s="13" customFormat="1">
      <c r="B124" s="265"/>
      <c r="C124" s="266"/>
      <c r="D124" s="252" t="s">
        <v>428</v>
      </c>
      <c r="E124" s="267" t="s">
        <v>21</v>
      </c>
      <c r="F124" s="268" t="s">
        <v>10590</v>
      </c>
      <c r="G124" s="266"/>
      <c r="H124" s="269">
        <v>8.766</v>
      </c>
      <c r="I124" s="270"/>
      <c r="J124" s="266"/>
      <c r="K124" s="266"/>
      <c r="L124" s="271"/>
      <c r="M124" s="272"/>
      <c r="N124" s="273"/>
      <c r="O124" s="273"/>
      <c r="P124" s="273"/>
      <c r="Q124" s="273"/>
      <c r="R124" s="273"/>
      <c r="S124" s="273"/>
      <c r="T124" s="274"/>
      <c r="AT124" s="275" t="s">
        <v>428</v>
      </c>
      <c r="AU124" s="275" t="s">
        <v>86</v>
      </c>
      <c r="AV124" s="13" t="s">
        <v>86</v>
      </c>
      <c r="AW124" s="13" t="s">
        <v>39</v>
      </c>
      <c r="AX124" s="13" t="s">
        <v>83</v>
      </c>
      <c r="AY124" s="275" t="s">
        <v>414</v>
      </c>
    </row>
    <row r="125" s="12" customFormat="1">
      <c r="B125" s="255"/>
      <c r="C125" s="256"/>
      <c r="D125" s="252" t="s">
        <v>428</v>
      </c>
      <c r="E125" s="257" t="s">
        <v>21</v>
      </c>
      <c r="F125" s="258" t="s">
        <v>10591</v>
      </c>
      <c r="G125" s="256"/>
      <c r="H125" s="257" t="s">
        <v>21</v>
      </c>
      <c r="I125" s="259"/>
      <c r="J125" s="256"/>
      <c r="K125" s="256"/>
      <c r="L125" s="260"/>
      <c r="M125" s="261"/>
      <c r="N125" s="262"/>
      <c r="O125" s="262"/>
      <c r="P125" s="262"/>
      <c r="Q125" s="262"/>
      <c r="R125" s="262"/>
      <c r="S125" s="262"/>
      <c r="T125" s="263"/>
      <c r="AT125" s="264" t="s">
        <v>428</v>
      </c>
      <c r="AU125" s="264" t="s">
        <v>86</v>
      </c>
      <c r="AV125" s="12" t="s">
        <v>83</v>
      </c>
      <c r="AW125" s="12" t="s">
        <v>39</v>
      </c>
      <c r="AX125" s="12" t="s">
        <v>76</v>
      </c>
      <c r="AY125" s="264" t="s">
        <v>414</v>
      </c>
    </row>
    <row r="126" s="1" customFormat="1" ht="25.5" customHeight="1">
      <c r="B126" s="47"/>
      <c r="C126" s="240" t="s">
        <v>639</v>
      </c>
      <c r="D126" s="240" t="s">
        <v>418</v>
      </c>
      <c r="E126" s="241" t="s">
        <v>10592</v>
      </c>
      <c r="F126" s="242" t="s">
        <v>10593</v>
      </c>
      <c r="G126" s="243" t="s">
        <v>446</v>
      </c>
      <c r="H126" s="244">
        <v>17.030999999999999</v>
      </c>
      <c r="I126" s="245"/>
      <c r="J126" s="246">
        <f>ROUND(I126*H126,2)</f>
        <v>0</v>
      </c>
      <c r="K126" s="242" t="s">
        <v>421</v>
      </c>
      <c r="L126" s="73"/>
      <c r="M126" s="247" t="s">
        <v>21</v>
      </c>
      <c r="N126" s="248" t="s">
        <v>47</v>
      </c>
      <c r="O126" s="48"/>
      <c r="P126" s="249">
        <f>O126*H126</f>
        <v>0</v>
      </c>
      <c r="Q126" s="249">
        <v>0</v>
      </c>
      <c r="R126" s="249">
        <f>Q126*H126</f>
        <v>0</v>
      </c>
      <c r="S126" s="249">
        <v>0</v>
      </c>
      <c r="T126" s="250">
        <f>S126*H126</f>
        <v>0</v>
      </c>
      <c r="AR126" s="25" t="s">
        <v>422</v>
      </c>
      <c r="AT126" s="25" t="s">
        <v>418</v>
      </c>
      <c r="AU126" s="25" t="s">
        <v>86</v>
      </c>
      <c r="AY126" s="25" t="s">
        <v>414</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422</v>
      </c>
      <c r="BM126" s="25" t="s">
        <v>10594</v>
      </c>
    </row>
    <row r="127" s="1" customFormat="1">
      <c r="B127" s="47"/>
      <c r="C127" s="75"/>
      <c r="D127" s="252" t="s">
        <v>425</v>
      </c>
      <c r="E127" s="75"/>
      <c r="F127" s="253" t="s">
        <v>10595</v>
      </c>
      <c r="G127" s="75"/>
      <c r="H127" s="75"/>
      <c r="I127" s="208"/>
      <c r="J127" s="75"/>
      <c r="K127" s="75"/>
      <c r="L127" s="73"/>
      <c r="M127" s="254"/>
      <c r="N127" s="48"/>
      <c r="O127" s="48"/>
      <c r="P127" s="48"/>
      <c r="Q127" s="48"/>
      <c r="R127" s="48"/>
      <c r="S127" s="48"/>
      <c r="T127" s="96"/>
      <c r="AT127" s="25" t="s">
        <v>425</v>
      </c>
      <c r="AU127" s="25" t="s">
        <v>86</v>
      </c>
    </row>
    <row r="128" s="13" customFormat="1">
      <c r="B128" s="265"/>
      <c r="C128" s="266"/>
      <c r="D128" s="252" t="s">
        <v>428</v>
      </c>
      <c r="E128" s="267" t="s">
        <v>21</v>
      </c>
      <c r="F128" s="268" t="s">
        <v>10596</v>
      </c>
      <c r="G128" s="266"/>
      <c r="H128" s="269">
        <v>8.2650000000000006</v>
      </c>
      <c r="I128" s="270"/>
      <c r="J128" s="266"/>
      <c r="K128" s="266"/>
      <c r="L128" s="271"/>
      <c r="M128" s="272"/>
      <c r="N128" s="273"/>
      <c r="O128" s="273"/>
      <c r="P128" s="273"/>
      <c r="Q128" s="273"/>
      <c r="R128" s="273"/>
      <c r="S128" s="273"/>
      <c r="T128" s="274"/>
      <c r="AT128" s="275" t="s">
        <v>428</v>
      </c>
      <c r="AU128" s="275" t="s">
        <v>86</v>
      </c>
      <c r="AV128" s="13" t="s">
        <v>86</v>
      </c>
      <c r="AW128" s="13" t="s">
        <v>39</v>
      </c>
      <c r="AX128" s="13" t="s">
        <v>76</v>
      </c>
      <c r="AY128" s="275" t="s">
        <v>414</v>
      </c>
    </row>
    <row r="129" s="13" customFormat="1">
      <c r="B129" s="265"/>
      <c r="C129" s="266"/>
      <c r="D129" s="252" t="s">
        <v>428</v>
      </c>
      <c r="E129" s="267" t="s">
        <v>21</v>
      </c>
      <c r="F129" s="268" t="s">
        <v>10590</v>
      </c>
      <c r="G129" s="266"/>
      <c r="H129" s="269">
        <v>8.766</v>
      </c>
      <c r="I129" s="270"/>
      <c r="J129" s="266"/>
      <c r="K129" s="266"/>
      <c r="L129" s="271"/>
      <c r="M129" s="272"/>
      <c r="N129" s="273"/>
      <c r="O129" s="273"/>
      <c r="P129" s="273"/>
      <c r="Q129" s="273"/>
      <c r="R129" s="273"/>
      <c r="S129" s="273"/>
      <c r="T129" s="274"/>
      <c r="AT129" s="275" t="s">
        <v>428</v>
      </c>
      <c r="AU129" s="275" t="s">
        <v>86</v>
      </c>
      <c r="AV129" s="13" t="s">
        <v>86</v>
      </c>
      <c r="AW129" s="13" t="s">
        <v>39</v>
      </c>
      <c r="AX129" s="13" t="s">
        <v>76</v>
      </c>
      <c r="AY129" s="275" t="s">
        <v>414</v>
      </c>
    </row>
    <row r="130" s="15" customFormat="1">
      <c r="B130" s="287"/>
      <c r="C130" s="288"/>
      <c r="D130" s="252" t="s">
        <v>428</v>
      </c>
      <c r="E130" s="289" t="s">
        <v>21</v>
      </c>
      <c r="F130" s="290" t="s">
        <v>235</v>
      </c>
      <c r="G130" s="288"/>
      <c r="H130" s="291">
        <v>17.030999999999999</v>
      </c>
      <c r="I130" s="292"/>
      <c r="J130" s="288"/>
      <c r="K130" s="288"/>
      <c r="L130" s="293"/>
      <c r="M130" s="294"/>
      <c r="N130" s="295"/>
      <c r="O130" s="295"/>
      <c r="P130" s="295"/>
      <c r="Q130" s="295"/>
      <c r="R130" s="295"/>
      <c r="S130" s="295"/>
      <c r="T130" s="296"/>
      <c r="AT130" s="297" t="s">
        <v>428</v>
      </c>
      <c r="AU130" s="297" t="s">
        <v>86</v>
      </c>
      <c r="AV130" s="15" t="s">
        <v>422</v>
      </c>
      <c r="AW130" s="15" t="s">
        <v>39</v>
      </c>
      <c r="AX130" s="15" t="s">
        <v>83</v>
      </c>
      <c r="AY130" s="297" t="s">
        <v>414</v>
      </c>
    </row>
    <row r="131" s="12" customFormat="1">
      <c r="B131" s="255"/>
      <c r="C131" s="256"/>
      <c r="D131" s="252" t="s">
        <v>428</v>
      </c>
      <c r="E131" s="257" t="s">
        <v>21</v>
      </c>
      <c r="F131" s="258" t="s">
        <v>10591</v>
      </c>
      <c r="G131" s="256"/>
      <c r="H131" s="257" t="s">
        <v>21</v>
      </c>
      <c r="I131" s="259"/>
      <c r="J131" s="256"/>
      <c r="K131" s="256"/>
      <c r="L131" s="260"/>
      <c r="M131" s="261"/>
      <c r="N131" s="262"/>
      <c r="O131" s="262"/>
      <c r="P131" s="262"/>
      <c r="Q131" s="262"/>
      <c r="R131" s="262"/>
      <c r="S131" s="262"/>
      <c r="T131" s="263"/>
      <c r="AT131" s="264" t="s">
        <v>428</v>
      </c>
      <c r="AU131" s="264" t="s">
        <v>86</v>
      </c>
      <c r="AV131" s="12" t="s">
        <v>83</v>
      </c>
      <c r="AW131" s="12" t="s">
        <v>39</v>
      </c>
      <c r="AX131" s="12" t="s">
        <v>76</v>
      </c>
      <c r="AY131" s="264" t="s">
        <v>414</v>
      </c>
    </row>
    <row r="132" s="1" customFormat="1" ht="38.25" customHeight="1">
      <c r="B132" s="47"/>
      <c r="C132" s="240" t="s">
        <v>659</v>
      </c>
      <c r="D132" s="240" t="s">
        <v>418</v>
      </c>
      <c r="E132" s="241" t="s">
        <v>10597</v>
      </c>
      <c r="F132" s="242" t="s">
        <v>10598</v>
      </c>
      <c r="G132" s="243" t="s">
        <v>446</v>
      </c>
      <c r="H132" s="244">
        <v>8.766</v>
      </c>
      <c r="I132" s="245"/>
      <c r="J132" s="246">
        <f>ROUND(I132*H132,2)</f>
        <v>0</v>
      </c>
      <c r="K132" s="242" t="s">
        <v>421</v>
      </c>
      <c r="L132" s="73"/>
      <c r="M132" s="247" t="s">
        <v>21</v>
      </c>
      <c r="N132" s="248" t="s">
        <v>47</v>
      </c>
      <c r="O132" s="48"/>
      <c r="P132" s="249">
        <f>O132*H132</f>
        <v>0</v>
      </c>
      <c r="Q132" s="249">
        <v>0</v>
      </c>
      <c r="R132" s="249">
        <f>Q132*H132</f>
        <v>0</v>
      </c>
      <c r="S132" s="249">
        <v>0</v>
      </c>
      <c r="T132" s="250">
        <f>S132*H132</f>
        <v>0</v>
      </c>
      <c r="AR132" s="25" t="s">
        <v>422</v>
      </c>
      <c r="AT132" s="25" t="s">
        <v>418</v>
      </c>
      <c r="AU132" s="25" t="s">
        <v>86</v>
      </c>
      <c r="AY132" s="25" t="s">
        <v>414</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422</v>
      </c>
      <c r="BM132" s="25" t="s">
        <v>10599</v>
      </c>
    </row>
    <row r="133" s="1" customFormat="1">
      <c r="B133" s="47"/>
      <c r="C133" s="75"/>
      <c r="D133" s="252" t="s">
        <v>425</v>
      </c>
      <c r="E133" s="75"/>
      <c r="F133" s="253" t="s">
        <v>10595</v>
      </c>
      <c r="G133" s="75"/>
      <c r="H133" s="75"/>
      <c r="I133" s="208"/>
      <c r="J133" s="75"/>
      <c r="K133" s="75"/>
      <c r="L133" s="73"/>
      <c r="M133" s="254"/>
      <c r="N133" s="48"/>
      <c r="O133" s="48"/>
      <c r="P133" s="48"/>
      <c r="Q133" s="48"/>
      <c r="R133" s="48"/>
      <c r="S133" s="48"/>
      <c r="T133" s="96"/>
      <c r="AT133" s="25" t="s">
        <v>425</v>
      </c>
      <c r="AU133" s="25" t="s">
        <v>86</v>
      </c>
    </row>
    <row r="134" s="13" customFormat="1">
      <c r="B134" s="265"/>
      <c r="C134" s="266"/>
      <c r="D134" s="252" t="s">
        <v>428</v>
      </c>
      <c r="E134" s="267" t="s">
        <v>21</v>
      </c>
      <c r="F134" s="268" t="s">
        <v>10590</v>
      </c>
      <c r="G134" s="266"/>
      <c r="H134" s="269">
        <v>8.766</v>
      </c>
      <c r="I134" s="270"/>
      <c r="J134" s="266"/>
      <c r="K134" s="266"/>
      <c r="L134" s="271"/>
      <c r="M134" s="272"/>
      <c r="N134" s="273"/>
      <c r="O134" s="273"/>
      <c r="P134" s="273"/>
      <c r="Q134" s="273"/>
      <c r="R134" s="273"/>
      <c r="S134" s="273"/>
      <c r="T134" s="274"/>
      <c r="AT134" s="275" t="s">
        <v>428</v>
      </c>
      <c r="AU134" s="275" t="s">
        <v>86</v>
      </c>
      <c r="AV134" s="13" t="s">
        <v>86</v>
      </c>
      <c r="AW134" s="13" t="s">
        <v>39</v>
      </c>
      <c r="AX134" s="13" t="s">
        <v>83</v>
      </c>
      <c r="AY134" s="275" t="s">
        <v>414</v>
      </c>
    </row>
    <row r="135" s="1" customFormat="1" ht="38.25" customHeight="1">
      <c r="B135" s="47"/>
      <c r="C135" s="240" t="s">
        <v>669</v>
      </c>
      <c r="D135" s="240" t="s">
        <v>418</v>
      </c>
      <c r="E135" s="241" t="s">
        <v>10600</v>
      </c>
      <c r="F135" s="242" t="s">
        <v>10601</v>
      </c>
      <c r="G135" s="243" t="s">
        <v>446</v>
      </c>
      <c r="H135" s="244">
        <v>21.306999999999999</v>
      </c>
      <c r="I135" s="245"/>
      <c r="J135" s="246">
        <f>ROUND(I135*H135,2)</f>
        <v>0</v>
      </c>
      <c r="K135" s="242" t="s">
        <v>421</v>
      </c>
      <c r="L135" s="73"/>
      <c r="M135" s="247" t="s">
        <v>21</v>
      </c>
      <c r="N135" s="248" t="s">
        <v>47</v>
      </c>
      <c r="O135" s="48"/>
      <c r="P135" s="249">
        <f>O135*H135</f>
        <v>0</v>
      </c>
      <c r="Q135" s="249">
        <v>0</v>
      </c>
      <c r="R135" s="249">
        <f>Q135*H135</f>
        <v>0</v>
      </c>
      <c r="S135" s="249">
        <v>0</v>
      </c>
      <c r="T135" s="250">
        <f>S135*H135</f>
        <v>0</v>
      </c>
      <c r="AR135" s="25" t="s">
        <v>422</v>
      </c>
      <c r="AT135" s="25" t="s">
        <v>418</v>
      </c>
      <c r="AU135" s="25" t="s">
        <v>86</v>
      </c>
      <c r="AY135" s="25" t="s">
        <v>414</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422</v>
      </c>
      <c r="BM135" s="25" t="s">
        <v>10602</v>
      </c>
    </row>
    <row r="136" s="1" customFormat="1">
      <c r="B136" s="47"/>
      <c r="C136" s="75"/>
      <c r="D136" s="252" t="s">
        <v>425</v>
      </c>
      <c r="E136" s="75"/>
      <c r="F136" s="253" t="s">
        <v>4920</v>
      </c>
      <c r="G136" s="75"/>
      <c r="H136" s="75"/>
      <c r="I136" s="208"/>
      <c r="J136" s="75"/>
      <c r="K136" s="75"/>
      <c r="L136" s="73"/>
      <c r="M136" s="254"/>
      <c r="N136" s="48"/>
      <c r="O136" s="48"/>
      <c r="P136" s="48"/>
      <c r="Q136" s="48"/>
      <c r="R136" s="48"/>
      <c r="S136" s="48"/>
      <c r="T136" s="96"/>
      <c r="AT136" s="25" t="s">
        <v>425</v>
      </c>
      <c r="AU136" s="25" t="s">
        <v>86</v>
      </c>
    </row>
    <row r="137" s="13" customFormat="1">
      <c r="B137" s="265"/>
      <c r="C137" s="266"/>
      <c r="D137" s="252" t="s">
        <v>428</v>
      </c>
      <c r="E137" s="267" t="s">
        <v>21</v>
      </c>
      <c r="F137" s="268" t="s">
        <v>10603</v>
      </c>
      <c r="G137" s="266"/>
      <c r="H137" s="269">
        <v>20</v>
      </c>
      <c r="I137" s="270"/>
      <c r="J137" s="266"/>
      <c r="K137" s="266"/>
      <c r="L137" s="271"/>
      <c r="M137" s="272"/>
      <c r="N137" s="273"/>
      <c r="O137" s="273"/>
      <c r="P137" s="273"/>
      <c r="Q137" s="273"/>
      <c r="R137" s="273"/>
      <c r="S137" s="273"/>
      <c r="T137" s="274"/>
      <c r="AT137" s="275" t="s">
        <v>428</v>
      </c>
      <c r="AU137" s="275" t="s">
        <v>86</v>
      </c>
      <c r="AV137" s="13" t="s">
        <v>86</v>
      </c>
      <c r="AW137" s="13" t="s">
        <v>39</v>
      </c>
      <c r="AX137" s="13" t="s">
        <v>76</v>
      </c>
      <c r="AY137" s="275" t="s">
        <v>414</v>
      </c>
    </row>
    <row r="138" s="13" customFormat="1">
      <c r="B138" s="265"/>
      <c r="C138" s="266"/>
      <c r="D138" s="252" t="s">
        <v>428</v>
      </c>
      <c r="E138" s="267" t="s">
        <v>21</v>
      </c>
      <c r="F138" s="268" t="s">
        <v>10604</v>
      </c>
      <c r="G138" s="266"/>
      <c r="H138" s="269">
        <v>1.3069999999999999</v>
      </c>
      <c r="I138" s="270"/>
      <c r="J138" s="266"/>
      <c r="K138" s="266"/>
      <c r="L138" s="271"/>
      <c r="M138" s="272"/>
      <c r="N138" s="273"/>
      <c r="O138" s="273"/>
      <c r="P138" s="273"/>
      <c r="Q138" s="273"/>
      <c r="R138" s="273"/>
      <c r="S138" s="273"/>
      <c r="T138" s="274"/>
      <c r="AT138" s="275" t="s">
        <v>428</v>
      </c>
      <c r="AU138" s="275" t="s">
        <v>86</v>
      </c>
      <c r="AV138" s="13" t="s">
        <v>86</v>
      </c>
      <c r="AW138" s="13" t="s">
        <v>39</v>
      </c>
      <c r="AX138" s="13" t="s">
        <v>76</v>
      </c>
      <c r="AY138" s="275" t="s">
        <v>414</v>
      </c>
    </row>
    <row r="139" s="15" customFormat="1">
      <c r="B139" s="287"/>
      <c r="C139" s="288"/>
      <c r="D139" s="252" t="s">
        <v>428</v>
      </c>
      <c r="E139" s="289" t="s">
        <v>21</v>
      </c>
      <c r="F139" s="290" t="s">
        <v>235</v>
      </c>
      <c r="G139" s="288"/>
      <c r="H139" s="291">
        <v>21.306999999999999</v>
      </c>
      <c r="I139" s="292"/>
      <c r="J139" s="288"/>
      <c r="K139" s="288"/>
      <c r="L139" s="293"/>
      <c r="M139" s="294"/>
      <c r="N139" s="295"/>
      <c r="O139" s="295"/>
      <c r="P139" s="295"/>
      <c r="Q139" s="295"/>
      <c r="R139" s="295"/>
      <c r="S139" s="295"/>
      <c r="T139" s="296"/>
      <c r="AT139" s="297" t="s">
        <v>428</v>
      </c>
      <c r="AU139" s="297" t="s">
        <v>86</v>
      </c>
      <c r="AV139" s="15" t="s">
        <v>422</v>
      </c>
      <c r="AW139" s="15" t="s">
        <v>39</v>
      </c>
      <c r="AX139" s="15" t="s">
        <v>83</v>
      </c>
      <c r="AY139" s="297" t="s">
        <v>414</v>
      </c>
    </row>
    <row r="140" s="12" customFormat="1">
      <c r="B140" s="255"/>
      <c r="C140" s="256"/>
      <c r="D140" s="252" t="s">
        <v>428</v>
      </c>
      <c r="E140" s="257" t="s">
        <v>21</v>
      </c>
      <c r="F140" s="258" t="s">
        <v>10571</v>
      </c>
      <c r="G140" s="256"/>
      <c r="H140" s="257" t="s">
        <v>21</v>
      </c>
      <c r="I140" s="259"/>
      <c r="J140" s="256"/>
      <c r="K140" s="256"/>
      <c r="L140" s="260"/>
      <c r="M140" s="261"/>
      <c r="N140" s="262"/>
      <c r="O140" s="262"/>
      <c r="P140" s="262"/>
      <c r="Q140" s="262"/>
      <c r="R140" s="262"/>
      <c r="S140" s="262"/>
      <c r="T140" s="263"/>
      <c r="AT140" s="264" t="s">
        <v>428</v>
      </c>
      <c r="AU140" s="264" t="s">
        <v>86</v>
      </c>
      <c r="AV140" s="12" t="s">
        <v>83</v>
      </c>
      <c r="AW140" s="12" t="s">
        <v>39</v>
      </c>
      <c r="AX140" s="12" t="s">
        <v>76</v>
      </c>
      <c r="AY140" s="264" t="s">
        <v>414</v>
      </c>
    </row>
    <row r="141" s="1" customFormat="1" ht="38.25" customHeight="1">
      <c r="B141" s="47"/>
      <c r="C141" s="240" t="s">
        <v>675</v>
      </c>
      <c r="D141" s="240" t="s">
        <v>418</v>
      </c>
      <c r="E141" s="241" t="s">
        <v>10605</v>
      </c>
      <c r="F141" s="242" t="s">
        <v>10606</v>
      </c>
      <c r="G141" s="243" t="s">
        <v>678</v>
      </c>
      <c r="H141" s="244">
        <v>4</v>
      </c>
      <c r="I141" s="245"/>
      <c r="J141" s="246">
        <f>ROUND(I141*H141,2)</f>
        <v>0</v>
      </c>
      <c r="K141" s="242" t="s">
        <v>421</v>
      </c>
      <c r="L141" s="73"/>
      <c r="M141" s="247" t="s">
        <v>21</v>
      </c>
      <c r="N141" s="248" t="s">
        <v>47</v>
      </c>
      <c r="O141" s="48"/>
      <c r="P141" s="249">
        <f>O141*H141</f>
        <v>0</v>
      </c>
      <c r="Q141" s="249">
        <v>0</v>
      </c>
      <c r="R141" s="249">
        <f>Q141*H141</f>
        <v>0</v>
      </c>
      <c r="S141" s="249">
        <v>0</v>
      </c>
      <c r="T141" s="250">
        <f>S141*H141</f>
        <v>0</v>
      </c>
      <c r="AR141" s="25" t="s">
        <v>422</v>
      </c>
      <c r="AT141" s="25" t="s">
        <v>418</v>
      </c>
      <c r="AU141" s="25" t="s">
        <v>86</v>
      </c>
      <c r="AY141" s="25" t="s">
        <v>414</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422</v>
      </c>
      <c r="BM141" s="25" t="s">
        <v>10607</v>
      </c>
    </row>
    <row r="142" s="1" customFormat="1">
      <c r="B142" s="47"/>
      <c r="C142" s="75"/>
      <c r="D142" s="252" t="s">
        <v>425</v>
      </c>
      <c r="E142" s="75"/>
      <c r="F142" s="253" t="s">
        <v>10608</v>
      </c>
      <c r="G142" s="75"/>
      <c r="H142" s="75"/>
      <c r="I142" s="208"/>
      <c r="J142" s="75"/>
      <c r="K142" s="75"/>
      <c r="L142" s="73"/>
      <c r="M142" s="254"/>
      <c r="N142" s="48"/>
      <c r="O142" s="48"/>
      <c r="P142" s="48"/>
      <c r="Q142" s="48"/>
      <c r="R142" s="48"/>
      <c r="S142" s="48"/>
      <c r="T142" s="96"/>
      <c r="AT142" s="25" t="s">
        <v>425</v>
      </c>
      <c r="AU142" s="25" t="s">
        <v>86</v>
      </c>
    </row>
    <row r="143" s="1" customFormat="1" ht="38.25" customHeight="1">
      <c r="B143" s="47"/>
      <c r="C143" s="240" t="s">
        <v>10</v>
      </c>
      <c r="D143" s="240" t="s">
        <v>418</v>
      </c>
      <c r="E143" s="241" t="s">
        <v>10609</v>
      </c>
      <c r="F143" s="242" t="s">
        <v>10610</v>
      </c>
      <c r="G143" s="243" t="s">
        <v>678</v>
      </c>
      <c r="H143" s="244">
        <v>5</v>
      </c>
      <c r="I143" s="245"/>
      <c r="J143" s="246">
        <f>ROUND(I143*H143,2)</f>
        <v>0</v>
      </c>
      <c r="K143" s="242" t="s">
        <v>421</v>
      </c>
      <c r="L143" s="73"/>
      <c r="M143" s="247" t="s">
        <v>21</v>
      </c>
      <c r="N143" s="248" t="s">
        <v>47</v>
      </c>
      <c r="O143" s="48"/>
      <c r="P143" s="249">
        <f>O143*H143</f>
        <v>0</v>
      </c>
      <c r="Q143" s="249">
        <v>0</v>
      </c>
      <c r="R143" s="249">
        <f>Q143*H143</f>
        <v>0</v>
      </c>
      <c r="S143" s="249">
        <v>0</v>
      </c>
      <c r="T143" s="250">
        <f>S143*H143</f>
        <v>0</v>
      </c>
      <c r="AR143" s="25" t="s">
        <v>422</v>
      </c>
      <c r="AT143" s="25" t="s">
        <v>418</v>
      </c>
      <c r="AU143" s="25" t="s">
        <v>86</v>
      </c>
      <c r="AY143" s="25" t="s">
        <v>414</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422</v>
      </c>
      <c r="BM143" s="25" t="s">
        <v>10611</v>
      </c>
    </row>
    <row r="144" s="1" customFormat="1">
      <c r="B144" s="47"/>
      <c r="C144" s="75"/>
      <c r="D144" s="252" t="s">
        <v>425</v>
      </c>
      <c r="E144" s="75"/>
      <c r="F144" s="253" t="s">
        <v>10608</v>
      </c>
      <c r="G144" s="75"/>
      <c r="H144" s="75"/>
      <c r="I144" s="208"/>
      <c r="J144" s="75"/>
      <c r="K144" s="75"/>
      <c r="L144" s="73"/>
      <c r="M144" s="254"/>
      <c r="N144" s="48"/>
      <c r="O144" s="48"/>
      <c r="P144" s="48"/>
      <c r="Q144" s="48"/>
      <c r="R144" s="48"/>
      <c r="S144" s="48"/>
      <c r="T144" s="96"/>
      <c r="AT144" s="25" t="s">
        <v>425</v>
      </c>
      <c r="AU144" s="25" t="s">
        <v>86</v>
      </c>
    </row>
    <row r="145" s="1" customFormat="1" ht="38.25" customHeight="1">
      <c r="B145" s="47"/>
      <c r="C145" s="240" t="s">
        <v>690</v>
      </c>
      <c r="D145" s="240" t="s">
        <v>418</v>
      </c>
      <c r="E145" s="241" t="s">
        <v>10612</v>
      </c>
      <c r="F145" s="242" t="s">
        <v>10613</v>
      </c>
      <c r="G145" s="243" t="s">
        <v>678</v>
      </c>
      <c r="H145" s="244">
        <v>4</v>
      </c>
      <c r="I145" s="245"/>
      <c r="J145" s="246">
        <f>ROUND(I145*H145,2)</f>
        <v>0</v>
      </c>
      <c r="K145" s="242" t="s">
        <v>421</v>
      </c>
      <c r="L145" s="73"/>
      <c r="M145" s="247" t="s">
        <v>21</v>
      </c>
      <c r="N145" s="248" t="s">
        <v>47</v>
      </c>
      <c r="O145" s="48"/>
      <c r="P145" s="249">
        <f>O145*H145</f>
        <v>0</v>
      </c>
      <c r="Q145" s="249">
        <v>0</v>
      </c>
      <c r="R145" s="249">
        <f>Q145*H145</f>
        <v>0</v>
      </c>
      <c r="S145" s="249">
        <v>0</v>
      </c>
      <c r="T145" s="250">
        <f>S145*H145</f>
        <v>0</v>
      </c>
      <c r="AR145" s="25" t="s">
        <v>422</v>
      </c>
      <c r="AT145" s="25" t="s">
        <v>418</v>
      </c>
      <c r="AU145" s="25" t="s">
        <v>86</v>
      </c>
      <c r="AY145" s="25" t="s">
        <v>414</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422</v>
      </c>
      <c r="BM145" s="25" t="s">
        <v>10614</v>
      </c>
    </row>
    <row r="146" s="1" customFormat="1">
      <c r="B146" s="47"/>
      <c r="C146" s="75"/>
      <c r="D146" s="252" t="s">
        <v>425</v>
      </c>
      <c r="E146" s="75"/>
      <c r="F146" s="253" t="s">
        <v>10608</v>
      </c>
      <c r="G146" s="75"/>
      <c r="H146" s="75"/>
      <c r="I146" s="208"/>
      <c r="J146" s="75"/>
      <c r="K146" s="75"/>
      <c r="L146" s="73"/>
      <c r="M146" s="254"/>
      <c r="N146" s="48"/>
      <c r="O146" s="48"/>
      <c r="P146" s="48"/>
      <c r="Q146" s="48"/>
      <c r="R146" s="48"/>
      <c r="S146" s="48"/>
      <c r="T146" s="96"/>
      <c r="AT146" s="25" t="s">
        <v>425</v>
      </c>
      <c r="AU146" s="25" t="s">
        <v>86</v>
      </c>
    </row>
    <row r="147" s="1" customFormat="1" ht="38.25" customHeight="1">
      <c r="B147" s="47"/>
      <c r="C147" s="240" t="s">
        <v>697</v>
      </c>
      <c r="D147" s="240" t="s">
        <v>418</v>
      </c>
      <c r="E147" s="241" t="s">
        <v>10615</v>
      </c>
      <c r="F147" s="242" t="s">
        <v>10616</v>
      </c>
      <c r="G147" s="243" t="s">
        <v>678</v>
      </c>
      <c r="H147" s="244">
        <v>5</v>
      </c>
      <c r="I147" s="245"/>
      <c r="J147" s="246">
        <f>ROUND(I147*H147,2)</f>
        <v>0</v>
      </c>
      <c r="K147" s="242" t="s">
        <v>421</v>
      </c>
      <c r="L147" s="73"/>
      <c r="M147" s="247" t="s">
        <v>21</v>
      </c>
      <c r="N147" s="248" t="s">
        <v>47</v>
      </c>
      <c r="O147" s="48"/>
      <c r="P147" s="249">
        <f>O147*H147</f>
        <v>0</v>
      </c>
      <c r="Q147" s="249">
        <v>0</v>
      </c>
      <c r="R147" s="249">
        <f>Q147*H147</f>
        <v>0</v>
      </c>
      <c r="S147" s="249">
        <v>0</v>
      </c>
      <c r="T147" s="250">
        <f>S147*H147</f>
        <v>0</v>
      </c>
      <c r="AR147" s="25" t="s">
        <v>422</v>
      </c>
      <c r="AT147" s="25" t="s">
        <v>418</v>
      </c>
      <c r="AU147" s="25" t="s">
        <v>86</v>
      </c>
      <c r="AY147" s="25" t="s">
        <v>414</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422</v>
      </c>
      <c r="BM147" s="25" t="s">
        <v>10617</v>
      </c>
    </row>
    <row r="148" s="1" customFormat="1">
      <c r="B148" s="47"/>
      <c r="C148" s="75"/>
      <c r="D148" s="252" t="s">
        <v>425</v>
      </c>
      <c r="E148" s="75"/>
      <c r="F148" s="253" t="s">
        <v>10608</v>
      </c>
      <c r="G148" s="75"/>
      <c r="H148" s="75"/>
      <c r="I148" s="208"/>
      <c r="J148" s="75"/>
      <c r="K148" s="75"/>
      <c r="L148" s="73"/>
      <c r="M148" s="254"/>
      <c r="N148" s="48"/>
      <c r="O148" s="48"/>
      <c r="P148" s="48"/>
      <c r="Q148" s="48"/>
      <c r="R148" s="48"/>
      <c r="S148" s="48"/>
      <c r="T148" s="96"/>
      <c r="AT148" s="25" t="s">
        <v>425</v>
      </c>
      <c r="AU148" s="25" t="s">
        <v>86</v>
      </c>
    </row>
    <row r="149" s="1" customFormat="1" ht="25.5" customHeight="1">
      <c r="B149" s="47"/>
      <c r="C149" s="240" t="s">
        <v>701</v>
      </c>
      <c r="D149" s="240" t="s">
        <v>418</v>
      </c>
      <c r="E149" s="241" t="s">
        <v>10618</v>
      </c>
      <c r="F149" s="242" t="s">
        <v>10619</v>
      </c>
      <c r="G149" s="243" t="s">
        <v>678</v>
      </c>
      <c r="H149" s="244">
        <v>4</v>
      </c>
      <c r="I149" s="245"/>
      <c r="J149" s="246">
        <f>ROUND(I149*H149,2)</f>
        <v>0</v>
      </c>
      <c r="K149" s="242" t="s">
        <v>421</v>
      </c>
      <c r="L149" s="73"/>
      <c r="M149" s="247" t="s">
        <v>21</v>
      </c>
      <c r="N149" s="248" t="s">
        <v>47</v>
      </c>
      <c r="O149" s="48"/>
      <c r="P149" s="249">
        <f>O149*H149</f>
        <v>0</v>
      </c>
      <c r="Q149" s="249">
        <v>0</v>
      </c>
      <c r="R149" s="249">
        <f>Q149*H149</f>
        <v>0</v>
      </c>
      <c r="S149" s="249">
        <v>0</v>
      </c>
      <c r="T149" s="250">
        <f>S149*H149</f>
        <v>0</v>
      </c>
      <c r="AR149" s="25" t="s">
        <v>422</v>
      </c>
      <c r="AT149" s="25" t="s">
        <v>418</v>
      </c>
      <c r="AU149" s="25" t="s">
        <v>86</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422</v>
      </c>
      <c r="BM149" s="25" t="s">
        <v>10620</v>
      </c>
    </row>
    <row r="150" s="1" customFormat="1">
      <c r="B150" s="47"/>
      <c r="C150" s="75"/>
      <c r="D150" s="252" t="s">
        <v>425</v>
      </c>
      <c r="E150" s="75"/>
      <c r="F150" s="253" t="s">
        <v>10608</v>
      </c>
      <c r="G150" s="75"/>
      <c r="H150" s="75"/>
      <c r="I150" s="208"/>
      <c r="J150" s="75"/>
      <c r="K150" s="75"/>
      <c r="L150" s="73"/>
      <c r="M150" s="254"/>
      <c r="N150" s="48"/>
      <c r="O150" s="48"/>
      <c r="P150" s="48"/>
      <c r="Q150" s="48"/>
      <c r="R150" s="48"/>
      <c r="S150" s="48"/>
      <c r="T150" s="96"/>
      <c r="AT150" s="25" t="s">
        <v>425</v>
      </c>
      <c r="AU150" s="25" t="s">
        <v>86</v>
      </c>
    </row>
    <row r="151" s="1" customFormat="1" ht="25.5" customHeight="1">
      <c r="B151" s="47"/>
      <c r="C151" s="240" t="s">
        <v>708</v>
      </c>
      <c r="D151" s="240" t="s">
        <v>418</v>
      </c>
      <c r="E151" s="241" t="s">
        <v>10621</v>
      </c>
      <c r="F151" s="242" t="s">
        <v>10622</v>
      </c>
      <c r="G151" s="243" t="s">
        <v>678</v>
      </c>
      <c r="H151" s="244">
        <v>5</v>
      </c>
      <c r="I151" s="245"/>
      <c r="J151" s="246">
        <f>ROUND(I151*H151,2)</f>
        <v>0</v>
      </c>
      <c r="K151" s="242" t="s">
        <v>421</v>
      </c>
      <c r="L151" s="73"/>
      <c r="M151" s="247" t="s">
        <v>21</v>
      </c>
      <c r="N151" s="248" t="s">
        <v>47</v>
      </c>
      <c r="O151" s="48"/>
      <c r="P151" s="249">
        <f>O151*H151</f>
        <v>0</v>
      </c>
      <c r="Q151" s="249">
        <v>0</v>
      </c>
      <c r="R151" s="249">
        <f>Q151*H151</f>
        <v>0</v>
      </c>
      <c r="S151" s="249">
        <v>0</v>
      </c>
      <c r="T151" s="250">
        <f>S151*H151</f>
        <v>0</v>
      </c>
      <c r="AR151" s="25" t="s">
        <v>422</v>
      </c>
      <c r="AT151" s="25" t="s">
        <v>418</v>
      </c>
      <c r="AU151" s="25" t="s">
        <v>86</v>
      </c>
      <c r="AY151" s="25" t="s">
        <v>414</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422</v>
      </c>
      <c r="BM151" s="25" t="s">
        <v>10623</v>
      </c>
    </row>
    <row r="152" s="1" customFormat="1">
      <c r="B152" s="47"/>
      <c r="C152" s="75"/>
      <c r="D152" s="252" t="s">
        <v>425</v>
      </c>
      <c r="E152" s="75"/>
      <c r="F152" s="253" t="s">
        <v>10608</v>
      </c>
      <c r="G152" s="75"/>
      <c r="H152" s="75"/>
      <c r="I152" s="208"/>
      <c r="J152" s="75"/>
      <c r="K152" s="75"/>
      <c r="L152" s="73"/>
      <c r="M152" s="254"/>
      <c r="N152" s="48"/>
      <c r="O152" s="48"/>
      <c r="P152" s="48"/>
      <c r="Q152" s="48"/>
      <c r="R152" s="48"/>
      <c r="S152" s="48"/>
      <c r="T152" s="96"/>
      <c r="AT152" s="25" t="s">
        <v>425</v>
      </c>
      <c r="AU152" s="25" t="s">
        <v>86</v>
      </c>
    </row>
    <row r="153" s="1" customFormat="1" ht="25.5" customHeight="1">
      <c r="B153" s="47"/>
      <c r="C153" s="240" t="s">
        <v>715</v>
      </c>
      <c r="D153" s="240" t="s">
        <v>418</v>
      </c>
      <c r="E153" s="241" t="s">
        <v>10624</v>
      </c>
      <c r="F153" s="242" t="s">
        <v>10625</v>
      </c>
      <c r="G153" s="243" t="s">
        <v>192</v>
      </c>
      <c r="H153" s="244">
        <v>200</v>
      </c>
      <c r="I153" s="245"/>
      <c r="J153" s="246">
        <f>ROUND(I153*H153,2)</f>
        <v>0</v>
      </c>
      <c r="K153" s="242" t="s">
        <v>421</v>
      </c>
      <c r="L153" s="73"/>
      <c r="M153" s="247" t="s">
        <v>21</v>
      </c>
      <c r="N153" s="248" t="s">
        <v>47</v>
      </c>
      <c r="O153" s="48"/>
      <c r="P153" s="249">
        <f>O153*H153</f>
        <v>0</v>
      </c>
      <c r="Q153" s="249">
        <v>0</v>
      </c>
      <c r="R153" s="249">
        <f>Q153*H153</f>
        <v>0</v>
      </c>
      <c r="S153" s="249">
        <v>0</v>
      </c>
      <c r="T153" s="250">
        <f>S153*H153</f>
        <v>0</v>
      </c>
      <c r="AR153" s="25" t="s">
        <v>422</v>
      </c>
      <c r="AT153" s="25" t="s">
        <v>418</v>
      </c>
      <c r="AU153" s="25" t="s">
        <v>86</v>
      </c>
      <c r="AY153" s="25" t="s">
        <v>414</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422</v>
      </c>
      <c r="BM153" s="25" t="s">
        <v>10626</v>
      </c>
    </row>
    <row r="154" s="1" customFormat="1">
      <c r="B154" s="47"/>
      <c r="C154" s="75"/>
      <c r="D154" s="252" t="s">
        <v>425</v>
      </c>
      <c r="E154" s="75"/>
      <c r="F154" s="253" t="s">
        <v>10627</v>
      </c>
      <c r="G154" s="75"/>
      <c r="H154" s="75"/>
      <c r="I154" s="208"/>
      <c r="J154" s="75"/>
      <c r="K154" s="75"/>
      <c r="L154" s="73"/>
      <c r="M154" s="254"/>
      <c r="N154" s="48"/>
      <c r="O154" s="48"/>
      <c r="P154" s="48"/>
      <c r="Q154" s="48"/>
      <c r="R154" s="48"/>
      <c r="S154" s="48"/>
      <c r="T154" s="96"/>
      <c r="AT154" s="25" t="s">
        <v>425</v>
      </c>
      <c r="AU154" s="25" t="s">
        <v>86</v>
      </c>
    </row>
    <row r="155" s="1" customFormat="1" ht="38.25" customHeight="1">
      <c r="B155" s="47"/>
      <c r="C155" s="240" t="s">
        <v>9</v>
      </c>
      <c r="D155" s="240" t="s">
        <v>418</v>
      </c>
      <c r="E155" s="241" t="s">
        <v>10628</v>
      </c>
      <c r="F155" s="242" t="s">
        <v>10629</v>
      </c>
      <c r="G155" s="243" t="s">
        <v>678</v>
      </c>
      <c r="H155" s="244">
        <v>8</v>
      </c>
      <c r="I155" s="245"/>
      <c r="J155" s="246">
        <f>ROUND(I155*H155,2)</f>
        <v>0</v>
      </c>
      <c r="K155" s="242" t="s">
        <v>421</v>
      </c>
      <c r="L155" s="73"/>
      <c r="M155" s="247" t="s">
        <v>21</v>
      </c>
      <c r="N155" s="248" t="s">
        <v>47</v>
      </c>
      <c r="O155" s="48"/>
      <c r="P155" s="249">
        <f>O155*H155</f>
        <v>0</v>
      </c>
      <c r="Q155" s="249">
        <v>0</v>
      </c>
      <c r="R155" s="249">
        <f>Q155*H155</f>
        <v>0</v>
      </c>
      <c r="S155" s="249">
        <v>0</v>
      </c>
      <c r="T155" s="250">
        <f>S155*H155</f>
        <v>0</v>
      </c>
      <c r="AR155" s="25" t="s">
        <v>422</v>
      </c>
      <c r="AT155" s="25" t="s">
        <v>418</v>
      </c>
      <c r="AU155" s="25" t="s">
        <v>86</v>
      </c>
      <c r="AY155" s="25" t="s">
        <v>414</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422</v>
      </c>
      <c r="BM155" s="25" t="s">
        <v>10630</v>
      </c>
    </row>
    <row r="156" s="1" customFormat="1">
      <c r="B156" s="47"/>
      <c r="C156" s="75"/>
      <c r="D156" s="252" t="s">
        <v>425</v>
      </c>
      <c r="E156" s="75"/>
      <c r="F156" s="253" t="s">
        <v>10608</v>
      </c>
      <c r="G156" s="75"/>
      <c r="H156" s="75"/>
      <c r="I156" s="208"/>
      <c r="J156" s="75"/>
      <c r="K156" s="75"/>
      <c r="L156" s="73"/>
      <c r="M156" s="254"/>
      <c r="N156" s="48"/>
      <c r="O156" s="48"/>
      <c r="P156" s="48"/>
      <c r="Q156" s="48"/>
      <c r="R156" s="48"/>
      <c r="S156" s="48"/>
      <c r="T156" s="96"/>
      <c r="AT156" s="25" t="s">
        <v>425</v>
      </c>
      <c r="AU156" s="25" t="s">
        <v>86</v>
      </c>
    </row>
    <row r="157" s="13" customFormat="1">
      <c r="B157" s="265"/>
      <c r="C157" s="266"/>
      <c r="D157" s="252" t="s">
        <v>428</v>
      </c>
      <c r="E157" s="267" t="s">
        <v>21</v>
      </c>
      <c r="F157" s="268" t="s">
        <v>10631</v>
      </c>
      <c r="G157" s="266"/>
      <c r="H157" s="269">
        <v>8</v>
      </c>
      <c r="I157" s="270"/>
      <c r="J157" s="266"/>
      <c r="K157" s="266"/>
      <c r="L157" s="271"/>
      <c r="M157" s="272"/>
      <c r="N157" s="273"/>
      <c r="O157" s="273"/>
      <c r="P157" s="273"/>
      <c r="Q157" s="273"/>
      <c r="R157" s="273"/>
      <c r="S157" s="273"/>
      <c r="T157" s="274"/>
      <c r="AT157" s="275" t="s">
        <v>428</v>
      </c>
      <c r="AU157" s="275" t="s">
        <v>86</v>
      </c>
      <c r="AV157" s="13" t="s">
        <v>86</v>
      </c>
      <c r="AW157" s="13" t="s">
        <v>39</v>
      </c>
      <c r="AX157" s="13" t="s">
        <v>83</v>
      </c>
      <c r="AY157" s="275" t="s">
        <v>414</v>
      </c>
    </row>
    <row r="158" s="1" customFormat="1" ht="38.25" customHeight="1">
      <c r="B158" s="47"/>
      <c r="C158" s="240" t="s">
        <v>726</v>
      </c>
      <c r="D158" s="240" t="s">
        <v>418</v>
      </c>
      <c r="E158" s="241" t="s">
        <v>10632</v>
      </c>
      <c r="F158" s="242" t="s">
        <v>10633</v>
      </c>
      <c r="G158" s="243" t="s">
        <v>678</v>
      </c>
      <c r="H158" s="244">
        <v>10</v>
      </c>
      <c r="I158" s="245"/>
      <c r="J158" s="246">
        <f>ROUND(I158*H158,2)</f>
        <v>0</v>
      </c>
      <c r="K158" s="242" t="s">
        <v>421</v>
      </c>
      <c r="L158" s="73"/>
      <c r="M158" s="247" t="s">
        <v>21</v>
      </c>
      <c r="N158" s="248" t="s">
        <v>47</v>
      </c>
      <c r="O158" s="48"/>
      <c r="P158" s="249">
        <f>O158*H158</f>
        <v>0</v>
      </c>
      <c r="Q158" s="249">
        <v>0</v>
      </c>
      <c r="R158" s="249">
        <f>Q158*H158</f>
        <v>0</v>
      </c>
      <c r="S158" s="249">
        <v>0</v>
      </c>
      <c r="T158" s="250">
        <f>S158*H158</f>
        <v>0</v>
      </c>
      <c r="AR158" s="25" t="s">
        <v>422</v>
      </c>
      <c r="AT158" s="25" t="s">
        <v>418</v>
      </c>
      <c r="AU158" s="25" t="s">
        <v>86</v>
      </c>
      <c r="AY158" s="25" t="s">
        <v>414</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422</v>
      </c>
      <c r="BM158" s="25" t="s">
        <v>10634</v>
      </c>
    </row>
    <row r="159" s="1" customFormat="1">
      <c r="B159" s="47"/>
      <c r="C159" s="75"/>
      <c r="D159" s="252" t="s">
        <v>425</v>
      </c>
      <c r="E159" s="75"/>
      <c r="F159" s="253" t="s">
        <v>10608</v>
      </c>
      <c r="G159" s="75"/>
      <c r="H159" s="75"/>
      <c r="I159" s="208"/>
      <c r="J159" s="75"/>
      <c r="K159" s="75"/>
      <c r="L159" s="73"/>
      <c r="M159" s="254"/>
      <c r="N159" s="48"/>
      <c r="O159" s="48"/>
      <c r="P159" s="48"/>
      <c r="Q159" s="48"/>
      <c r="R159" s="48"/>
      <c r="S159" s="48"/>
      <c r="T159" s="96"/>
      <c r="AT159" s="25" t="s">
        <v>425</v>
      </c>
      <c r="AU159" s="25" t="s">
        <v>86</v>
      </c>
    </row>
    <row r="160" s="13" customFormat="1">
      <c r="B160" s="265"/>
      <c r="C160" s="266"/>
      <c r="D160" s="252" t="s">
        <v>428</v>
      </c>
      <c r="E160" s="267" t="s">
        <v>21</v>
      </c>
      <c r="F160" s="268" t="s">
        <v>10635</v>
      </c>
      <c r="G160" s="266"/>
      <c r="H160" s="269">
        <v>10</v>
      </c>
      <c r="I160" s="270"/>
      <c r="J160" s="266"/>
      <c r="K160" s="266"/>
      <c r="L160" s="271"/>
      <c r="M160" s="272"/>
      <c r="N160" s="273"/>
      <c r="O160" s="273"/>
      <c r="P160" s="273"/>
      <c r="Q160" s="273"/>
      <c r="R160" s="273"/>
      <c r="S160" s="273"/>
      <c r="T160" s="274"/>
      <c r="AT160" s="275" t="s">
        <v>428</v>
      </c>
      <c r="AU160" s="275" t="s">
        <v>86</v>
      </c>
      <c r="AV160" s="13" t="s">
        <v>86</v>
      </c>
      <c r="AW160" s="13" t="s">
        <v>39</v>
      </c>
      <c r="AX160" s="13" t="s">
        <v>83</v>
      </c>
      <c r="AY160" s="275" t="s">
        <v>414</v>
      </c>
    </row>
    <row r="161" s="1" customFormat="1" ht="38.25" customHeight="1">
      <c r="B161" s="47"/>
      <c r="C161" s="240" t="s">
        <v>740</v>
      </c>
      <c r="D161" s="240" t="s">
        <v>418</v>
      </c>
      <c r="E161" s="241" t="s">
        <v>10636</v>
      </c>
      <c r="F161" s="242" t="s">
        <v>10637</v>
      </c>
      <c r="G161" s="243" t="s">
        <v>678</v>
      </c>
      <c r="H161" s="244">
        <v>8</v>
      </c>
      <c r="I161" s="245"/>
      <c r="J161" s="246">
        <f>ROUND(I161*H161,2)</f>
        <v>0</v>
      </c>
      <c r="K161" s="242" t="s">
        <v>421</v>
      </c>
      <c r="L161" s="73"/>
      <c r="M161" s="247" t="s">
        <v>21</v>
      </c>
      <c r="N161" s="248" t="s">
        <v>47</v>
      </c>
      <c r="O161" s="48"/>
      <c r="P161" s="249">
        <f>O161*H161</f>
        <v>0</v>
      </c>
      <c r="Q161" s="249">
        <v>0</v>
      </c>
      <c r="R161" s="249">
        <f>Q161*H161</f>
        <v>0</v>
      </c>
      <c r="S161" s="249">
        <v>0</v>
      </c>
      <c r="T161" s="250">
        <f>S161*H161</f>
        <v>0</v>
      </c>
      <c r="AR161" s="25" t="s">
        <v>422</v>
      </c>
      <c r="AT161" s="25" t="s">
        <v>418</v>
      </c>
      <c r="AU161" s="25" t="s">
        <v>86</v>
      </c>
      <c r="AY161" s="25" t="s">
        <v>414</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422</v>
      </c>
      <c r="BM161" s="25" t="s">
        <v>10638</v>
      </c>
    </row>
    <row r="162" s="1" customFormat="1">
      <c r="B162" s="47"/>
      <c r="C162" s="75"/>
      <c r="D162" s="252" t="s">
        <v>425</v>
      </c>
      <c r="E162" s="75"/>
      <c r="F162" s="253" t="s">
        <v>10608</v>
      </c>
      <c r="G162" s="75"/>
      <c r="H162" s="75"/>
      <c r="I162" s="208"/>
      <c r="J162" s="75"/>
      <c r="K162" s="75"/>
      <c r="L162" s="73"/>
      <c r="M162" s="254"/>
      <c r="N162" s="48"/>
      <c r="O162" s="48"/>
      <c r="P162" s="48"/>
      <c r="Q162" s="48"/>
      <c r="R162" s="48"/>
      <c r="S162" s="48"/>
      <c r="T162" s="96"/>
      <c r="AT162" s="25" t="s">
        <v>425</v>
      </c>
      <c r="AU162" s="25" t="s">
        <v>86</v>
      </c>
    </row>
    <row r="163" s="13" customFormat="1">
      <c r="B163" s="265"/>
      <c r="C163" s="266"/>
      <c r="D163" s="252" t="s">
        <v>428</v>
      </c>
      <c r="E163" s="267" t="s">
        <v>21</v>
      </c>
      <c r="F163" s="268" t="s">
        <v>10631</v>
      </c>
      <c r="G163" s="266"/>
      <c r="H163" s="269">
        <v>8</v>
      </c>
      <c r="I163" s="270"/>
      <c r="J163" s="266"/>
      <c r="K163" s="266"/>
      <c r="L163" s="271"/>
      <c r="M163" s="272"/>
      <c r="N163" s="273"/>
      <c r="O163" s="273"/>
      <c r="P163" s="273"/>
      <c r="Q163" s="273"/>
      <c r="R163" s="273"/>
      <c r="S163" s="273"/>
      <c r="T163" s="274"/>
      <c r="AT163" s="275" t="s">
        <v>428</v>
      </c>
      <c r="AU163" s="275" t="s">
        <v>86</v>
      </c>
      <c r="AV163" s="13" t="s">
        <v>86</v>
      </c>
      <c r="AW163" s="13" t="s">
        <v>39</v>
      </c>
      <c r="AX163" s="13" t="s">
        <v>83</v>
      </c>
      <c r="AY163" s="275" t="s">
        <v>414</v>
      </c>
    </row>
    <row r="164" s="1" customFormat="1" ht="38.25" customHeight="1">
      <c r="B164" s="47"/>
      <c r="C164" s="240" t="s">
        <v>744</v>
      </c>
      <c r="D164" s="240" t="s">
        <v>418</v>
      </c>
      <c r="E164" s="241" t="s">
        <v>10639</v>
      </c>
      <c r="F164" s="242" t="s">
        <v>10640</v>
      </c>
      <c r="G164" s="243" t="s">
        <v>678</v>
      </c>
      <c r="H164" s="244">
        <v>10</v>
      </c>
      <c r="I164" s="245"/>
      <c r="J164" s="246">
        <f>ROUND(I164*H164,2)</f>
        <v>0</v>
      </c>
      <c r="K164" s="242" t="s">
        <v>421</v>
      </c>
      <c r="L164" s="73"/>
      <c r="M164" s="247" t="s">
        <v>21</v>
      </c>
      <c r="N164" s="248" t="s">
        <v>47</v>
      </c>
      <c r="O164" s="48"/>
      <c r="P164" s="249">
        <f>O164*H164</f>
        <v>0</v>
      </c>
      <c r="Q164" s="249">
        <v>0</v>
      </c>
      <c r="R164" s="249">
        <f>Q164*H164</f>
        <v>0</v>
      </c>
      <c r="S164" s="249">
        <v>0</v>
      </c>
      <c r="T164" s="250">
        <f>S164*H164</f>
        <v>0</v>
      </c>
      <c r="AR164" s="25" t="s">
        <v>422</v>
      </c>
      <c r="AT164" s="25" t="s">
        <v>418</v>
      </c>
      <c r="AU164" s="25" t="s">
        <v>86</v>
      </c>
      <c r="AY164" s="25" t="s">
        <v>414</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422</v>
      </c>
      <c r="BM164" s="25" t="s">
        <v>10641</v>
      </c>
    </row>
    <row r="165" s="1" customFormat="1">
      <c r="B165" s="47"/>
      <c r="C165" s="75"/>
      <c r="D165" s="252" t="s">
        <v>425</v>
      </c>
      <c r="E165" s="75"/>
      <c r="F165" s="253" t="s">
        <v>10608</v>
      </c>
      <c r="G165" s="75"/>
      <c r="H165" s="75"/>
      <c r="I165" s="208"/>
      <c r="J165" s="75"/>
      <c r="K165" s="75"/>
      <c r="L165" s="73"/>
      <c r="M165" s="254"/>
      <c r="N165" s="48"/>
      <c r="O165" s="48"/>
      <c r="P165" s="48"/>
      <c r="Q165" s="48"/>
      <c r="R165" s="48"/>
      <c r="S165" s="48"/>
      <c r="T165" s="96"/>
      <c r="AT165" s="25" t="s">
        <v>425</v>
      </c>
      <c r="AU165" s="25" t="s">
        <v>86</v>
      </c>
    </row>
    <row r="166" s="13" customFormat="1">
      <c r="B166" s="265"/>
      <c r="C166" s="266"/>
      <c r="D166" s="252" t="s">
        <v>428</v>
      </c>
      <c r="E166" s="267" t="s">
        <v>21</v>
      </c>
      <c r="F166" s="268" t="s">
        <v>10635</v>
      </c>
      <c r="G166" s="266"/>
      <c r="H166" s="269">
        <v>10</v>
      </c>
      <c r="I166" s="270"/>
      <c r="J166" s="266"/>
      <c r="K166" s="266"/>
      <c r="L166" s="271"/>
      <c r="M166" s="272"/>
      <c r="N166" s="273"/>
      <c r="O166" s="273"/>
      <c r="P166" s="273"/>
      <c r="Q166" s="273"/>
      <c r="R166" s="273"/>
      <c r="S166" s="273"/>
      <c r="T166" s="274"/>
      <c r="AT166" s="275" t="s">
        <v>428</v>
      </c>
      <c r="AU166" s="275" t="s">
        <v>86</v>
      </c>
      <c r="AV166" s="13" t="s">
        <v>86</v>
      </c>
      <c r="AW166" s="13" t="s">
        <v>39</v>
      </c>
      <c r="AX166" s="13" t="s">
        <v>83</v>
      </c>
      <c r="AY166" s="275" t="s">
        <v>414</v>
      </c>
    </row>
    <row r="167" s="1" customFormat="1" ht="38.25" customHeight="1">
      <c r="B167" s="47"/>
      <c r="C167" s="240" t="s">
        <v>751</v>
      </c>
      <c r="D167" s="240" t="s">
        <v>418</v>
      </c>
      <c r="E167" s="241" t="s">
        <v>10642</v>
      </c>
      <c r="F167" s="242" t="s">
        <v>10643</v>
      </c>
      <c r="G167" s="243" t="s">
        <v>678</v>
      </c>
      <c r="H167" s="244">
        <v>8</v>
      </c>
      <c r="I167" s="245"/>
      <c r="J167" s="246">
        <f>ROUND(I167*H167,2)</f>
        <v>0</v>
      </c>
      <c r="K167" s="242" t="s">
        <v>421</v>
      </c>
      <c r="L167" s="73"/>
      <c r="M167" s="247" t="s">
        <v>21</v>
      </c>
      <c r="N167" s="248" t="s">
        <v>47</v>
      </c>
      <c r="O167" s="48"/>
      <c r="P167" s="249">
        <f>O167*H167</f>
        <v>0</v>
      </c>
      <c r="Q167" s="249">
        <v>0</v>
      </c>
      <c r="R167" s="249">
        <f>Q167*H167</f>
        <v>0</v>
      </c>
      <c r="S167" s="249">
        <v>0</v>
      </c>
      <c r="T167" s="250">
        <f>S167*H167</f>
        <v>0</v>
      </c>
      <c r="AR167" s="25" t="s">
        <v>422</v>
      </c>
      <c r="AT167" s="25" t="s">
        <v>418</v>
      </c>
      <c r="AU167" s="25" t="s">
        <v>86</v>
      </c>
      <c r="AY167" s="25" t="s">
        <v>414</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422</v>
      </c>
      <c r="BM167" s="25" t="s">
        <v>10644</v>
      </c>
    </row>
    <row r="168" s="1" customFormat="1">
      <c r="B168" s="47"/>
      <c r="C168" s="75"/>
      <c r="D168" s="252" t="s">
        <v>425</v>
      </c>
      <c r="E168" s="75"/>
      <c r="F168" s="253" t="s">
        <v>10608</v>
      </c>
      <c r="G168" s="75"/>
      <c r="H168" s="75"/>
      <c r="I168" s="208"/>
      <c r="J168" s="75"/>
      <c r="K168" s="75"/>
      <c r="L168" s="73"/>
      <c r="M168" s="254"/>
      <c r="N168" s="48"/>
      <c r="O168" s="48"/>
      <c r="P168" s="48"/>
      <c r="Q168" s="48"/>
      <c r="R168" s="48"/>
      <c r="S168" s="48"/>
      <c r="T168" s="96"/>
      <c r="AT168" s="25" t="s">
        <v>425</v>
      </c>
      <c r="AU168" s="25" t="s">
        <v>86</v>
      </c>
    </row>
    <row r="169" s="13" customFormat="1">
      <c r="B169" s="265"/>
      <c r="C169" s="266"/>
      <c r="D169" s="252" t="s">
        <v>428</v>
      </c>
      <c r="E169" s="267" t="s">
        <v>21</v>
      </c>
      <c r="F169" s="268" t="s">
        <v>10631</v>
      </c>
      <c r="G169" s="266"/>
      <c r="H169" s="269">
        <v>8</v>
      </c>
      <c r="I169" s="270"/>
      <c r="J169" s="266"/>
      <c r="K169" s="266"/>
      <c r="L169" s="271"/>
      <c r="M169" s="272"/>
      <c r="N169" s="273"/>
      <c r="O169" s="273"/>
      <c r="P169" s="273"/>
      <c r="Q169" s="273"/>
      <c r="R169" s="273"/>
      <c r="S169" s="273"/>
      <c r="T169" s="274"/>
      <c r="AT169" s="275" t="s">
        <v>428</v>
      </c>
      <c r="AU169" s="275" t="s">
        <v>86</v>
      </c>
      <c r="AV169" s="13" t="s">
        <v>86</v>
      </c>
      <c r="AW169" s="13" t="s">
        <v>39</v>
      </c>
      <c r="AX169" s="13" t="s">
        <v>83</v>
      </c>
      <c r="AY169" s="275" t="s">
        <v>414</v>
      </c>
    </row>
    <row r="170" s="1" customFormat="1" ht="38.25" customHeight="1">
      <c r="B170" s="47"/>
      <c r="C170" s="240" t="s">
        <v>787</v>
      </c>
      <c r="D170" s="240" t="s">
        <v>418</v>
      </c>
      <c r="E170" s="241" t="s">
        <v>10645</v>
      </c>
      <c r="F170" s="242" t="s">
        <v>10646</v>
      </c>
      <c r="G170" s="243" t="s">
        <v>678</v>
      </c>
      <c r="H170" s="244">
        <v>10</v>
      </c>
      <c r="I170" s="245"/>
      <c r="J170" s="246">
        <f>ROUND(I170*H170,2)</f>
        <v>0</v>
      </c>
      <c r="K170" s="242" t="s">
        <v>421</v>
      </c>
      <c r="L170" s="73"/>
      <c r="M170" s="247" t="s">
        <v>21</v>
      </c>
      <c r="N170" s="248" t="s">
        <v>47</v>
      </c>
      <c r="O170" s="48"/>
      <c r="P170" s="249">
        <f>O170*H170</f>
        <v>0</v>
      </c>
      <c r="Q170" s="249">
        <v>0</v>
      </c>
      <c r="R170" s="249">
        <f>Q170*H170</f>
        <v>0</v>
      </c>
      <c r="S170" s="249">
        <v>0</v>
      </c>
      <c r="T170" s="250">
        <f>S170*H170</f>
        <v>0</v>
      </c>
      <c r="AR170" s="25" t="s">
        <v>422</v>
      </c>
      <c r="AT170" s="25" t="s">
        <v>418</v>
      </c>
      <c r="AU170" s="25" t="s">
        <v>86</v>
      </c>
      <c r="AY170" s="25" t="s">
        <v>414</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422</v>
      </c>
      <c r="BM170" s="25" t="s">
        <v>10647</v>
      </c>
    </row>
    <row r="171" s="1" customFormat="1">
      <c r="B171" s="47"/>
      <c r="C171" s="75"/>
      <c r="D171" s="252" t="s">
        <v>425</v>
      </c>
      <c r="E171" s="75"/>
      <c r="F171" s="253" t="s">
        <v>10608</v>
      </c>
      <c r="G171" s="75"/>
      <c r="H171" s="75"/>
      <c r="I171" s="208"/>
      <c r="J171" s="75"/>
      <c r="K171" s="75"/>
      <c r="L171" s="73"/>
      <c r="M171" s="254"/>
      <c r="N171" s="48"/>
      <c r="O171" s="48"/>
      <c r="P171" s="48"/>
      <c r="Q171" s="48"/>
      <c r="R171" s="48"/>
      <c r="S171" s="48"/>
      <c r="T171" s="96"/>
      <c r="AT171" s="25" t="s">
        <v>425</v>
      </c>
      <c r="AU171" s="25" t="s">
        <v>86</v>
      </c>
    </row>
    <row r="172" s="13" customFormat="1">
      <c r="B172" s="265"/>
      <c r="C172" s="266"/>
      <c r="D172" s="252" t="s">
        <v>428</v>
      </c>
      <c r="E172" s="267" t="s">
        <v>21</v>
      </c>
      <c r="F172" s="268" t="s">
        <v>10635</v>
      </c>
      <c r="G172" s="266"/>
      <c r="H172" s="269">
        <v>10</v>
      </c>
      <c r="I172" s="270"/>
      <c r="J172" s="266"/>
      <c r="K172" s="266"/>
      <c r="L172" s="271"/>
      <c r="M172" s="272"/>
      <c r="N172" s="273"/>
      <c r="O172" s="273"/>
      <c r="P172" s="273"/>
      <c r="Q172" s="273"/>
      <c r="R172" s="273"/>
      <c r="S172" s="273"/>
      <c r="T172" s="274"/>
      <c r="AT172" s="275" t="s">
        <v>428</v>
      </c>
      <c r="AU172" s="275" t="s">
        <v>86</v>
      </c>
      <c r="AV172" s="13" t="s">
        <v>86</v>
      </c>
      <c r="AW172" s="13" t="s">
        <v>39</v>
      </c>
      <c r="AX172" s="13" t="s">
        <v>83</v>
      </c>
      <c r="AY172" s="275" t="s">
        <v>414</v>
      </c>
    </row>
    <row r="173" s="1" customFormat="1" ht="25.5" customHeight="1">
      <c r="B173" s="47"/>
      <c r="C173" s="240" t="s">
        <v>795</v>
      </c>
      <c r="D173" s="240" t="s">
        <v>418</v>
      </c>
      <c r="E173" s="241" t="s">
        <v>10648</v>
      </c>
      <c r="F173" s="242" t="s">
        <v>10649</v>
      </c>
      <c r="G173" s="243" t="s">
        <v>192</v>
      </c>
      <c r="H173" s="244">
        <v>400</v>
      </c>
      <c r="I173" s="245"/>
      <c r="J173" s="246">
        <f>ROUND(I173*H173,2)</f>
        <v>0</v>
      </c>
      <c r="K173" s="242" t="s">
        <v>21</v>
      </c>
      <c r="L173" s="73"/>
      <c r="M173" s="247" t="s">
        <v>21</v>
      </c>
      <c r="N173" s="248" t="s">
        <v>47</v>
      </c>
      <c r="O173" s="48"/>
      <c r="P173" s="249">
        <f>O173*H173</f>
        <v>0</v>
      </c>
      <c r="Q173" s="249">
        <v>0</v>
      </c>
      <c r="R173" s="249">
        <f>Q173*H173</f>
        <v>0</v>
      </c>
      <c r="S173" s="249">
        <v>0</v>
      </c>
      <c r="T173" s="250">
        <f>S173*H173</f>
        <v>0</v>
      </c>
      <c r="AR173" s="25" t="s">
        <v>422</v>
      </c>
      <c r="AT173" s="25" t="s">
        <v>418</v>
      </c>
      <c r="AU173" s="25" t="s">
        <v>86</v>
      </c>
      <c r="AY173" s="25" t="s">
        <v>414</v>
      </c>
      <c r="BE173" s="251">
        <f>IF(N173="základní",J173,0)</f>
        <v>0</v>
      </c>
      <c r="BF173" s="251">
        <f>IF(N173="snížená",J173,0)</f>
        <v>0</v>
      </c>
      <c r="BG173" s="251">
        <f>IF(N173="zákl. přenesená",J173,0)</f>
        <v>0</v>
      </c>
      <c r="BH173" s="251">
        <f>IF(N173="sníž. přenesená",J173,0)</f>
        <v>0</v>
      </c>
      <c r="BI173" s="251">
        <f>IF(N173="nulová",J173,0)</f>
        <v>0</v>
      </c>
      <c r="BJ173" s="25" t="s">
        <v>83</v>
      </c>
      <c r="BK173" s="251">
        <f>ROUND(I173*H173,2)</f>
        <v>0</v>
      </c>
      <c r="BL173" s="25" t="s">
        <v>422</v>
      </c>
      <c r="BM173" s="25" t="s">
        <v>10650</v>
      </c>
    </row>
    <row r="174" s="13" customFormat="1">
      <c r="B174" s="265"/>
      <c r="C174" s="266"/>
      <c r="D174" s="252" t="s">
        <v>428</v>
      </c>
      <c r="E174" s="267" t="s">
        <v>21</v>
      </c>
      <c r="F174" s="268" t="s">
        <v>10651</v>
      </c>
      <c r="G174" s="266"/>
      <c r="H174" s="269">
        <v>400</v>
      </c>
      <c r="I174" s="270"/>
      <c r="J174" s="266"/>
      <c r="K174" s="266"/>
      <c r="L174" s="271"/>
      <c r="M174" s="272"/>
      <c r="N174" s="273"/>
      <c r="O174" s="273"/>
      <c r="P174" s="273"/>
      <c r="Q174" s="273"/>
      <c r="R174" s="273"/>
      <c r="S174" s="273"/>
      <c r="T174" s="274"/>
      <c r="AT174" s="275" t="s">
        <v>428</v>
      </c>
      <c r="AU174" s="275" t="s">
        <v>86</v>
      </c>
      <c r="AV174" s="13" t="s">
        <v>86</v>
      </c>
      <c r="AW174" s="13" t="s">
        <v>39</v>
      </c>
      <c r="AX174" s="13" t="s">
        <v>83</v>
      </c>
      <c r="AY174" s="275" t="s">
        <v>414</v>
      </c>
    </row>
    <row r="175" s="1" customFormat="1" ht="38.25" customHeight="1">
      <c r="B175" s="47"/>
      <c r="C175" s="240" t="s">
        <v>799</v>
      </c>
      <c r="D175" s="240" t="s">
        <v>418</v>
      </c>
      <c r="E175" s="241" t="s">
        <v>4927</v>
      </c>
      <c r="F175" s="242" t="s">
        <v>4928</v>
      </c>
      <c r="G175" s="243" t="s">
        <v>446</v>
      </c>
      <c r="H175" s="244">
        <v>512.03099999999995</v>
      </c>
      <c r="I175" s="245"/>
      <c r="J175" s="246">
        <f>ROUND(I175*H175,2)</f>
        <v>0</v>
      </c>
      <c r="K175" s="242" t="s">
        <v>421</v>
      </c>
      <c r="L175" s="73"/>
      <c r="M175" s="247" t="s">
        <v>21</v>
      </c>
      <c r="N175" s="248" t="s">
        <v>47</v>
      </c>
      <c r="O175" s="48"/>
      <c r="P175" s="249">
        <f>O175*H175</f>
        <v>0</v>
      </c>
      <c r="Q175" s="249">
        <v>0</v>
      </c>
      <c r="R175" s="249">
        <f>Q175*H175</f>
        <v>0</v>
      </c>
      <c r="S175" s="249">
        <v>0</v>
      </c>
      <c r="T175" s="250">
        <f>S175*H175</f>
        <v>0</v>
      </c>
      <c r="AR175" s="25" t="s">
        <v>422</v>
      </c>
      <c r="AT175" s="25" t="s">
        <v>418</v>
      </c>
      <c r="AU175" s="25" t="s">
        <v>86</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422</v>
      </c>
      <c r="BM175" s="25" t="s">
        <v>10652</v>
      </c>
    </row>
    <row r="176" s="1" customFormat="1">
      <c r="B176" s="47"/>
      <c r="C176" s="75"/>
      <c r="D176" s="252" t="s">
        <v>425</v>
      </c>
      <c r="E176" s="75"/>
      <c r="F176" s="253" t="s">
        <v>4920</v>
      </c>
      <c r="G176" s="75"/>
      <c r="H176" s="75"/>
      <c r="I176" s="208"/>
      <c r="J176" s="75"/>
      <c r="K176" s="75"/>
      <c r="L176" s="73"/>
      <c r="M176" s="254"/>
      <c r="N176" s="48"/>
      <c r="O176" s="48"/>
      <c r="P176" s="48"/>
      <c r="Q176" s="48"/>
      <c r="R176" s="48"/>
      <c r="S176" s="48"/>
      <c r="T176" s="96"/>
      <c r="AT176" s="25" t="s">
        <v>425</v>
      </c>
      <c r="AU176" s="25" t="s">
        <v>86</v>
      </c>
    </row>
    <row r="177" s="13" customFormat="1">
      <c r="B177" s="265"/>
      <c r="C177" s="266"/>
      <c r="D177" s="252" t="s">
        <v>428</v>
      </c>
      <c r="E177" s="267" t="s">
        <v>21</v>
      </c>
      <c r="F177" s="268" t="s">
        <v>10653</v>
      </c>
      <c r="G177" s="266"/>
      <c r="H177" s="269">
        <v>512.03099999999995</v>
      </c>
      <c r="I177" s="270"/>
      <c r="J177" s="266"/>
      <c r="K177" s="266"/>
      <c r="L177" s="271"/>
      <c r="M177" s="272"/>
      <c r="N177" s="273"/>
      <c r="O177" s="273"/>
      <c r="P177" s="273"/>
      <c r="Q177" s="273"/>
      <c r="R177" s="273"/>
      <c r="S177" s="273"/>
      <c r="T177" s="274"/>
      <c r="AT177" s="275" t="s">
        <v>428</v>
      </c>
      <c r="AU177" s="275" t="s">
        <v>86</v>
      </c>
      <c r="AV177" s="13" t="s">
        <v>86</v>
      </c>
      <c r="AW177" s="13" t="s">
        <v>39</v>
      </c>
      <c r="AX177" s="13" t="s">
        <v>83</v>
      </c>
      <c r="AY177" s="275" t="s">
        <v>414</v>
      </c>
    </row>
    <row r="178" s="1" customFormat="1" ht="38.25" customHeight="1">
      <c r="B178" s="47"/>
      <c r="C178" s="240" t="s">
        <v>803</v>
      </c>
      <c r="D178" s="240" t="s">
        <v>418</v>
      </c>
      <c r="E178" s="241" t="s">
        <v>10654</v>
      </c>
      <c r="F178" s="242" t="s">
        <v>10655</v>
      </c>
      <c r="G178" s="243" t="s">
        <v>446</v>
      </c>
      <c r="H178" s="244">
        <v>22.454000000000001</v>
      </c>
      <c r="I178" s="245"/>
      <c r="J178" s="246">
        <f>ROUND(I178*H178,2)</f>
        <v>0</v>
      </c>
      <c r="K178" s="242" t="s">
        <v>421</v>
      </c>
      <c r="L178" s="73"/>
      <c r="M178" s="247" t="s">
        <v>21</v>
      </c>
      <c r="N178" s="248" t="s">
        <v>47</v>
      </c>
      <c r="O178" s="48"/>
      <c r="P178" s="249">
        <f>O178*H178</f>
        <v>0</v>
      </c>
      <c r="Q178" s="249">
        <v>0</v>
      </c>
      <c r="R178" s="249">
        <f>Q178*H178</f>
        <v>0</v>
      </c>
      <c r="S178" s="249">
        <v>0</v>
      </c>
      <c r="T178" s="250">
        <f>S178*H178</f>
        <v>0</v>
      </c>
      <c r="AR178" s="25" t="s">
        <v>422</v>
      </c>
      <c r="AT178" s="25" t="s">
        <v>418</v>
      </c>
      <c r="AU178" s="25" t="s">
        <v>86</v>
      </c>
      <c r="AY178" s="25" t="s">
        <v>414</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422</v>
      </c>
      <c r="BM178" s="25" t="s">
        <v>10656</v>
      </c>
    </row>
    <row r="179" s="1" customFormat="1">
      <c r="B179" s="47"/>
      <c r="C179" s="75"/>
      <c r="D179" s="252" t="s">
        <v>425</v>
      </c>
      <c r="E179" s="75"/>
      <c r="F179" s="253" t="s">
        <v>4920</v>
      </c>
      <c r="G179" s="75"/>
      <c r="H179" s="75"/>
      <c r="I179" s="208"/>
      <c r="J179" s="75"/>
      <c r="K179" s="75"/>
      <c r="L179" s="73"/>
      <c r="M179" s="254"/>
      <c r="N179" s="48"/>
      <c r="O179" s="48"/>
      <c r="P179" s="48"/>
      <c r="Q179" s="48"/>
      <c r="R179" s="48"/>
      <c r="S179" s="48"/>
      <c r="T179" s="96"/>
      <c r="AT179" s="25" t="s">
        <v>425</v>
      </c>
      <c r="AU179" s="25" t="s">
        <v>86</v>
      </c>
    </row>
    <row r="180" s="13" customFormat="1">
      <c r="B180" s="265"/>
      <c r="C180" s="266"/>
      <c r="D180" s="252" t="s">
        <v>428</v>
      </c>
      <c r="E180" s="267" t="s">
        <v>21</v>
      </c>
      <c r="F180" s="268" t="s">
        <v>10657</v>
      </c>
      <c r="G180" s="266"/>
      <c r="H180" s="269">
        <v>22.454000000000001</v>
      </c>
      <c r="I180" s="270"/>
      <c r="J180" s="266"/>
      <c r="K180" s="266"/>
      <c r="L180" s="271"/>
      <c r="M180" s="272"/>
      <c r="N180" s="273"/>
      <c r="O180" s="273"/>
      <c r="P180" s="273"/>
      <c r="Q180" s="273"/>
      <c r="R180" s="273"/>
      <c r="S180" s="273"/>
      <c r="T180" s="274"/>
      <c r="AT180" s="275" t="s">
        <v>428</v>
      </c>
      <c r="AU180" s="275" t="s">
        <v>86</v>
      </c>
      <c r="AV180" s="13" t="s">
        <v>86</v>
      </c>
      <c r="AW180" s="13" t="s">
        <v>39</v>
      </c>
      <c r="AX180" s="13" t="s">
        <v>83</v>
      </c>
      <c r="AY180" s="275" t="s">
        <v>414</v>
      </c>
    </row>
    <row r="181" s="1" customFormat="1" ht="25.5" customHeight="1">
      <c r="B181" s="47"/>
      <c r="C181" s="240" t="s">
        <v>808</v>
      </c>
      <c r="D181" s="240" t="s">
        <v>418</v>
      </c>
      <c r="E181" s="241" t="s">
        <v>4930</v>
      </c>
      <c r="F181" s="242" t="s">
        <v>4931</v>
      </c>
      <c r="G181" s="243" t="s">
        <v>446</v>
      </c>
      <c r="H181" s="244">
        <v>21.306999999999999</v>
      </c>
      <c r="I181" s="245"/>
      <c r="J181" s="246">
        <f>ROUND(I181*H181,2)</f>
        <v>0</v>
      </c>
      <c r="K181" s="242" t="s">
        <v>421</v>
      </c>
      <c r="L181" s="73"/>
      <c r="M181" s="247" t="s">
        <v>21</v>
      </c>
      <c r="N181" s="248" t="s">
        <v>47</v>
      </c>
      <c r="O181" s="48"/>
      <c r="P181" s="249">
        <f>O181*H181</f>
        <v>0</v>
      </c>
      <c r="Q181" s="249">
        <v>0</v>
      </c>
      <c r="R181" s="249">
        <f>Q181*H181</f>
        <v>0</v>
      </c>
      <c r="S181" s="249">
        <v>0</v>
      </c>
      <c r="T181" s="250">
        <f>S181*H181</f>
        <v>0</v>
      </c>
      <c r="AR181" s="25" t="s">
        <v>422</v>
      </c>
      <c r="AT181" s="25" t="s">
        <v>418</v>
      </c>
      <c r="AU181" s="25" t="s">
        <v>86</v>
      </c>
      <c r="AY181" s="25" t="s">
        <v>414</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422</v>
      </c>
      <c r="BM181" s="25" t="s">
        <v>10658</v>
      </c>
    </row>
    <row r="182" s="1" customFormat="1">
      <c r="B182" s="47"/>
      <c r="C182" s="75"/>
      <c r="D182" s="252" t="s">
        <v>425</v>
      </c>
      <c r="E182" s="75"/>
      <c r="F182" s="253" t="s">
        <v>4933</v>
      </c>
      <c r="G182" s="75"/>
      <c r="H182" s="75"/>
      <c r="I182" s="208"/>
      <c r="J182" s="75"/>
      <c r="K182" s="75"/>
      <c r="L182" s="73"/>
      <c r="M182" s="254"/>
      <c r="N182" s="48"/>
      <c r="O182" s="48"/>
      <c r="P182" s="48"/>
      <c r="Q182" s="48"/>
      <c r="R182" s="48"/>
      <c r="S182" s="48"/>
      <c r="T182" s="96"/>
      <c r="AT182" s="25" t="s">
        <v>425</v>
      </c>
      <c r="AU182" s="25" t="s">
        <v>86</v>
      </c>
    </row>
    <row r="183" s="13" customFormat="1">
      <c r="B183" s="265"/>
      <c r="C183" s="266"/>
      <c r="D183" s="252" t="s">
        <v>428</v>
      </c>
      <c r="E183" s="267" t="s">
        <v>21</v>
      </c>
      <c r="F183" s="268" t="s">
        <v>10659</v>
      </c>
      <c r="G183" s="266"/>
      <c r="H183" s="269">
        <v>21.306999999999999</v>
      </c>
      <c r="I183" s="270"/>
      <c r="J183" s="266"/>
      <c r="K183" s="266"/>
      <c r="L183" s="271"/>
      <c r="M183" s="272"/>
      <c r="N183" s="273"/>
      <c r="O183" s="273"/>
      <c r="P183" s="273"/>
      <c r="Q183" s="273"/>
      <c r="R183" s="273"/>
      <c r="S183" s="273"/>
      <c r="T183" s="274"/>
      <c r="AT183" s="275" t="s">
        <v>428</v>
      </c>
      <c r="AU183" s="275" t="s">
        <v>86</v>
      </c>
      <c r="AV183" s="13" t="s">
        <v>86</v>
      </c>
      <c r="AW183" s="13" t="s">
        <v>39</v>
      </c>
      <c r="AX183" s="13" t="s">
        <v>83</v>
      </c>
      <c r="AY183" s="275" t="s">
        <v>414</v>
      </c>
    </row>
    <row r="184" s="1" customFormat="1" ht="16.5" customHeight="1">
      <c r="B184" s="47"/>
      <c r="C184" s="240" t="s">
        <v>814</v>
      </c>
      <c r="D184" s="240" t="s">
        <v>418</v>
      </c>
      <c r="E184" s="241" t="s">
        <v>4936</v>
      </c>
      <c r="F184" s="242" t="s">
        <v>4937</v>
      </c>
      <c r="G184" s="243" t="s">
        <v>446</v>
      </c>
      <c r="H184" s="244">
        <v>534.48500000000001</v>
      </c>
      <c r="I184" s="245"/>
      <c r="J184" s="246">
        <f>ROUND(I184*H184,2)</f>
        <v>0</v>
      </c>
      <c r="K184" s="242" t="s">
        <v>421</v>
      </c>
      <c r="L184" s="73"/>
      <c r="M184" s="247" t="s">
        <v>21</v>
      </c>
      <c r="N184" s="248" t="s">
        <v>47</v>
      </c>
      <c r="O184" s="48"/>
      <c r="P184" s="249">
        <f>O184*H184</f>
        <v>0</v>
      </c>
      <c r="Q184" s="249">
        <v>0</v>
      </c>
      <c r="R184" s="249">
        <f>Q184*H184</f>
        <v>0</v>
      </c>
      <c r="S184" s="249">
        <v>0</v>
      </c>
      <c r="T184" s="250">
        <f>S184*H184</f>
        <v>0</v>
      </c>
      <c r="AR184" s="25" t="s">
        <v>422</v>
      </c>
      <c r="AT184" s="25" t="s">
        <v>418</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422</v>
      </c>
      <c r="BM184" s="25" t="s">
        <v>10660</v>
      </c>
    </row>
    <row r="185" s="1" customFormat="1">
      <c r="B185" s="47"/>
      <c r="C185" s="75"/>
      <c r="D185" s="252" t="s">
        <v>425</v>
      </c>
      <c r="E185" s="75"/>
      <c r="F185" s="253" t="s">
        <v>4939</v>
      </c>
      <c r="G185" s="75"/>
      <c r="H185" s="75"/>
      <c r="I185" s="208"/>
      <c r="J185" s="75"/>
      <c r="K185" s="75"/>
      <c r="L185" s="73"/>
      <c r="M185" s="254"/>
      <c r="N185" s="48"/>
      <c r="O185" s="48"/>
      <c r="P185" s="48"/>
      <c r="Q185" s="48"/>
      <c r="R185" s="48"/>
      <c r="S185" s="48"/>
      <c r="T185" s="96"/>
      <c r="AT185" s="25" t="s">
        <v>425</v>
      </c>
      <c r="AU185" s="25" t="s">
        <v>86</v>
      </c>
    </row>
    <row r="186" s="13" customFormat="1">
      <c r="B186" s="265"/>
      <c r="C186" s="266"/>
      <c r="D186" s="252" t="s">
        <v>428</v>
      </c>
      <c r="E186" s="267" t="s">
        <v>21</v>
      </c>
      <c r="F186" s="268" t="s">
        <v>10661</v>
      </c>
      <c r="G186" s="266"/>
      <c r="H186" s="269">
        <v>534.48500000000001</v>
      </c>
      <c r="I186" s="270"/>
      <c r="J186" s="266"/>
      <c r="K186" s="266"/>
      <c r="L186" s="271"/>
      <c r="M186" s="272"/>
      <c r="N186" s="273"/>
      <c r="O186" s="273"/>
      <c r="P186" s="273"/>
      <c r="Q186" s="273"/>
      <c r="R186" s="273"/>
      <c r="S186" s="273"/>
      <c r="T186" s="274"/>
      <c r="AT186" s="275" t="s">
        <v>428</v>
      </c>
      <c r="AU186" s="275" t="s">
        <v>86</v>
      </c>
      <c r="AV186" s="13" t="s">
        <v>86</v>
      </c>
      <c r="AW186" s="13" t="s">
        <v>39</v>
      </c>
      <c r="AX186" s="13" t="s">
        <v>83</v>
      </c>
      <c r="AY186" s="275" t="s">
        <v>414</v>
      </c>
    </row>
    <row r="187" s="1" customFormat="1" ht="16.5" customHeight="1">
      <c r="B187" s="47"/>
      <c r="C187" s="240" t="s">
        <v>818</v>
      </c>
      <c r="D187" s="240" t="s">
        <v>418</v>
      </c>
      <c r="E187" s="241" t="s">
        <v>4941</v>
      </c>
      <c r="F187" s="242" t="s">
        <v>4942</v>
      </c>
      <c r="G187" s="243" t="s">
        <v>704</v>
      </c>
      <c r="H187" s="244">
        <v>934.85900000000004</v>
      </c>
      <c r="I187" s="245"/>
      <c r="J187" s="246">
        <f>ROUND(I187*H187,2)</f>
        <v>0</v>
      </c>
      <c r="K187" s="242" t="s">
        <v>421</v>
      </c>
      <c r="L187" s="73"/>
      <c r="M187" s="247" t="s">
        <v>21</v>
      </c>
      <c r="N187" s="248" t="s">
        <v>47</v>
      </c>
      <c r="O187" s="48"/>
      <c r="P187" s="249">
        <f>O187*H187</f>
        <v>0</v>
      </c>
      <c r="Q187" s="249">
        <v>0</v>
      </c>
      <c r="R187" s="249">
        <f>Q187*H187</f>
        <v>0</v>
      </c>
      <c r="S187" s="249">
        <v>0</v>
      </c>
      <c r="T187" s="250">
        <f>S187*H187</f>
        <v>0</v>
      </c>
      <c r="AR187" s="25" t="s">
        <v>422</v>
      </c>
      <c r="AT187" s="25" t="s">
        <v>418</v>
      </c>
      <c r="AU187" s="25" t="s">
        <v>86</v>
      </c>
      <c r="AY187" s="25" t="s">
        <v>414</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422</v>
      </c>
      <c r="BM187" s="25" t="s">
        <v>10662</v>
      </c>
    </row>
    <row r="188" s="1" customFormat="1">
      <c r="B188" s="47"/>
      <c r="C188" s="75"/>
      <c r="D188" s="252" t="s">
        <v>425</v>
      </c>
      <c r="E188" s="75"/>
      <c r="F188" s="253" t="s">
        <v>4939</v>
      </c>
      <c r="G188" s="75"/>
      <c r="H188" s="75"/>
      <c r="I188" s="208"/>
      <c r="J188" s="75"/>
      <c r="K188" s="75"/>
      <c r="L188" s="73"/>
      <c r="M188" s="254"/>
      <c r="N188" s="48"/>
      <c r="O188" s="48"/>
      <c r="P188" s="48"/>
      <c r="Q188" s="48"/>
      <c r="R188" s="48"/>
      <c r="S188" s="48"/>
      <c r="T188" s="96"/>
      <c r="AT188" s="25" t="s">
        <v>425</v>
      </c>
      <c r="AU188" s="25" t="s">
        <v>86</v>
      </c>
    </row>
    <row r="189" s="13" customFormat="1">
      <c r="B189" s="265"/>
      <c r="C189" s="266"/>
      <c r="D189" s="252" t="s">
        <v>428</v>
      </c>
      <c r="E189" s="267" t="s">
        <v>21</v>
      </c>
      <c r="F189" s="268" t="s">
        <v>10663</v>
      </c>
      <c r="G189" s="266"/>
      <c r="H189" s="269">
        <v>934.85900000000004</v>
      </c>
      <c r="I189" s="270"/>
      <c r="J189" s="266"/>
      <c r="K189" s="266"/>
      <c r="L189" s="271"/>
      <c r="M189" s="272"/>
      <c r="N189" s="273"/>
      <c r="O189" s="273"/>
      <c r="P189" s="273"/>
      <c r="Q189" s="273"/>
      <c r="R189" s="273"/>
      <c r="S189" s="273"/>
      <c r="T189" s="274"/>
      <c r="AT189" s="275" t="s">
        <v>428</v>
      </c>
      <c r="AU189" s="275" t="s">
        <v>86</v>
      </c>
      <c r="AV189" s="13" t="s">
        <v>86</v>
      </c>
      <c r="AW189" s="13" t="s">
        <v>39</v>
      </c>
      <c r="AX189" s="13" t="s">
        <v>83</v>
      </c>
      <c r="AY189" s="275" t="s">
        <v>414</v>
      </c>
    </row>
    <row r="190" s="1" customFormat="1" ht="25.5" customHeight="1">
      <c r="B190" s="47"/>
      <c r="C190" s="240" t="s">
        <v>830</v>
      </c>
      <c r="D190" s="240" t="s">
        <v>418</v>
      </c>
      <c r="E190" s="241" t="s">
        <v>10664</v>
      </c>
      <c r="F190" s="242" t="s">
        <v>10665</v>
      </c>
      <c r="G190" s="243" t="s">
        <v>704</v>
      </c>
      <c r="H190" s="244">
        <v>49.399000000000001</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422</v>
      </c>
      <c r="AT190" s="25" t="s">
        <v>418</v>
      </c>
      <c r="AU190" s="25" t="s">
        <v>86</v>
      </c>
      <c r="AY190" s="25" t="s">
        <v>414</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422</v>
      </c>
      <c r="BM190" s="25" t="s">
        <v>10666</v>
      </c>
    </row>
    <row r="191" s="13" customFormat="1">
      <c r="B191" s="265"/>
      <c r="C191" s="266"/>
      <c r="D191" s="252" t="s">
        <v>428</v>
      </c>
      <c r="E191" s="267" t="s">
        <v>21</v>
      </c>
      <c r="F191" s="268" t="s">
        <v>10667</v>
      </c>
      <c r="G191" s="266"/>
      <c r="H191" s="269">
        <v>49.399000000000001</v>
      </c>
      <c r="I191" s="270"/>
      <c r="J191" s="266"/>
      <c r="K191" s="266"/>
      <c r="L191" s="271"/>
      <c r="M191" s="272"/>
      <c r="N191" s="273"/>
      <c r="O191" s="273"/>
      <c r="P191" s="273"/>
      <c r="Q191" s="273"/>
      <c r="R191" s="273"/>
      <c r="S191" s="273"/>
      <c r="T191" s="274"/>
      <c r="AT191" s="275" t="s">
        <v>428</v>
      </c>
      <c r="AU191" s="275" t="s">
        <v>86</v>
      </c>
      <c r="AV191" s="13" t="s">
        <v>86</v>
      </c>
      <c r="AW191" s="13" t="s">
        <v>39</v>
      </c>
      <c r="AX191" s="13" t="s">
        <v>83</v>
      </c>
      <c r="AY191" s="275" t="s">
        <v>414</v>
      </c>
    </row>
    <row r="192" s="1" customFormat="1" ht="25.5" customHeight="1">
      <c r="B192" s="47"/>
      <c r="C192" s="240" t="s">
        <v>840</v>
      </c>
      <c r="D192" s="240" t="s">
        <v>418</v>
      </c>
      <c r="E192" s="241" t="s">
        <v>10668</v>
      </c>
      <c r="F192" s="242" t="s">
        <v>10669</v>
      </c>
      <c r="G192" s="243" t="s">
        <v>704</v>
      </c>
      <c r="H192" s="244">
        <v>25</v>
      </c>
      <c r="I192" s="245"/>
      <c r="J192" s="246">
        <f>ROUND(I192*H192,2)</f>
        <v>0</v>
      </c>
      <c r="K192" s="242" t="s">
        <v>21</v>
      </c>
      <c r="L192" s="73"/>
      <c r="M192" s="247" t="s">
        <v>21</v>
      </c>
      <c r="N192" s="248" t="s">
        <v>47</v>
      </c>
      <c r="O192" s="48"/>
      <c r="P192" s="249">
        <f>O192*H192</f>
        <v>0</v>
      </c>
      <c r="Q192" s="249">
        <v>0</v>
      </c>
      <c r="R192" s="249">
        <f>Q192*H192</f>
        <v>0</v>
      </c>
      <c r="S192" s="249">
        <v>0</v>
      </c>
      <c r="T192" s="250">
        <f>S192*H192</f>
        <v>0</v>
      </c>
      <c r="AR192" s="25" t="s">
        <v>422</v>
      </c>
      <c r="AT192" s="25" t="s">
        <v>418</v>
      </c>
      <c r="AU192" s="25" t="s">
        <v>86</v>
      </c>
      <c r="AY192" s="25" t="s">
        <v>414</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422</v>
      </c>
      <c r="BM192" s="25" t="s">
        <v>10670</v>
      </c>
    </row>
    <row r="193" s="1" customFormat="1" ht="25.5" customHeight="1">
      <c r="B193" s="47"/>
      <c r="C193" s="240" t="s">
        <v>846</v>
      </c>
      <c r="D193" s="240" t="s">
        <v>418</v>
      </c>
      <c r="E193" s="241" t="s">
        <v>510</v>
      </c>
      <c r="F193" s="242" t="s">
        <v>511</v>
      </c>
      <c r="G193" s="243" t="s">
        <v>446</v>
      </c>
      <c r="H193" s="244">
        <v>11.307</v>
      </c>
      <c r="I193" s="245"/>
      <c r="J193" s="246">
        <f>ROUND(I193*H193,2)</f>
        <v>0</v>
      </c>
      <c r="K193" s="242" t="s">
        <v>421</v>
      </c>
      <c r="L193" s="73"/>
      <c r="M193" s="247" t="s">
        <v>21</v>
      </c>
      <c r="N193" s="248" t="s">
        <v>47</v>
      </c>
      <c r="O193" s="48"/>
      <c r="P193" s="249">
        <f>O193*H193</f>
        <v>0</v>
      </c>
      <c r="Q193" s="249">
        <v>0</v>
      </c>
      <c r="R193" s="249">
        <f>Q193*H193</f>
        <v>0</v>
      </c>
      <c r="S193" s="249">
        <v>0</v>
      </c>
      <c r="T193" s="250">
        <f>S193*H193</f>
        <v>0</v>
      </c>
      <c r="AR193" s="25" t="s">
        <v>422</v>
      </c>
      <c r="AT193" s="25" t="s">
        <v>418</v>
      </c>
      <c r="AU193" s="25" t="s">
        <v>86</v>
      </c>
      <c r="AY193" s="25" t="s">
        <v>414</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422</v>
      </c>
      <c r="BM193" s="25" t="s">
        <v>10671</v>
      </c>
    </row>
    <row r="194" s="1" customFormat="1">
      <c r="B194" s="47"/>
      <c r="C194" s="75"/>
      <c r="D194" s="252" t="s">
        <v>425</v>
      </c>
      <c r="E194" s="75"/>
      <c r="F194" s="253" t="s">
        <v>514</v>
      </c>
      <c r="G194" s="75"/>
      <c r="H194" s="75"/>
      <c r="I194" s="208"/>
      <c r="J194" s="75"/>
      <c r="K194" s="75"/>
      <c r="L194" s="73"/>
      <c r="M194" s="254"/>
      <c r="N194" s="48"/>
      <c r="O194" s="48"/>
      <c r="P194" s="48"/>
      <c r="Q194" s="48"/>
      <c r="R194" s="48"/>
      <c r="S194" s="48"/>
      <c r="T194" s="96"/>
      <c r="AT194" s="25" t="s">
        <v>425</v>
      </c>
      <c r="AU194" s="25" t="s">
        <v>86</v>
      </c>
    </row>
    <row r="195" s="13" customFormat="1">
      <c r="B195" s="265"/>
      <c r="C195" s="266"/>
      <c r="D195" s="252" t="s">
        <v>428</v>
      </c>
      <c r="E195" s="267" t="s">
        <v>21</v>
      </c>
      <c r="F195" s="268" t="s">
        <v>10672</v>
      </c>
      <c r="G195" s="266"/>
      <c r="H195" s="269">
        <v>10</v>
      </c>
      <c r="I195" s="270"/>
      <c r="J195" s="266"/>
      <c r="K195" s="266"/>
      <c r="L195" s="271"/>
      <c r="M195" s="272"/>
      <c r="N195" s="273"/>
      <c r="O195" s="273"/>
      <c r="P195" s="273"/>
      <c r="Q195" s="273"/>
      <c r="R195" s="273"/>
      <c r="S195" s="273"/>
      <c r="T195" s="274"/>
      <c r="AT195" s="275" t="s">
        <v>428</v>
      </c>
      <c r="AU195" s="275" t="s">
        <v>86</v>
      </c>
      <c r="AV195" s="13" t="s">
        <v>86</v>
      </c>
      <c r="AW195" s="13" t="s">
        <v>39</v>
      </c>
      <c r="AX195" s="13" t="s">
        <v>76</v>
      </c>
      <c r="AY195" s="275" t="s">
        <v>414</v>
      </c>
    </row>
    <row r="196" s="13" customFormat="1">
      <c r="B196" s="265"/>
      <c r="C196" s="266"/>
      <c r="D196" s="252" t="s">
        <v>428</v>
      </c>
      <c r="E196" s="267" t="s">
        <v>21</v>
      </c>
      <c r="F196" s="268" t="s">
        <v>10604</v>
      </c>
      <c r="G196" s="266"/>
      <c r="H196" s="269">
        <v>1.3069999999999999</v>
      </c>
      <c r="I196" s="270"/>
      <c r="J196" s="266"/>
      <c r="K196" s="266"/>
      <c r="L196" s="271"/>
      <c r="M196" s="272"/>
      <c r="N196" s="273"/>
      <c r="O196" s="273"/>
      <c r="P196" s="273"/>
      <c r="Q196" s="273"/>
      <c r="R196" s="273"/>
      <c r="S196" s="273"/>
      <c r="T196" s="274"/>
      <c r="AT196" s="275" t="s">
        <v>428</v>
      </c>
      <c r="AU196" s="275" t="s">
        <v>86</v>
      </c>
      <c r="AV196" s="13" t="s">
        <v>86</v>
      </c>
      <c r="AW196" s="13" t="s">
        <v>39</v>
      </c>
      <c r="AX196" s="13" t="s">
        <v>76</v>
      </c>
      <c r="AY196" s="275" t="s">
        <v>414</v>
      </c>
    </row>
    <row r="197" s="15" customFormat="1">
      <c r="B197" s="287"/>
      <c r="C197" s="288"/>
      <c r="D197" s="252" t="s">
        <v>428</v>
      </c>
      <c r="E197" s="289" t="s">
        <v>21</v>
      </c>
      <c r="F197" s="290" t="s">
        <v>235</v>
      </c>
      <c r="G197" s="288"/>
      <c r="H197" s="291">
        <v>11.307</v>
      </c>
      <c r="I197" s="292"/>
      <c r="J197" s="288"/>
      <c r="K197" s="288"/>
      <c r="L197" s="293"/>
      <c r="M197" s="294"/>
      <c r="N197" s="295"/>
      <c r="O197" s="295"/>
      <c r="P197" s="295"/>
      <c r="Q197" s="295"/>
      <c r="R197" s="295"/>
      <c r="S197" s="295"/>
      <c r="T197" s="296"/>
      <c r="AT197" s="297" t="s">
        <v>428</v>
      </c>
      <c r="AU197" s="297" t="s">
        <v>86</v>
      </c>
      <c r="AV197" s="15" t="s">
        <v>422</v>
      </c>
      <c r="AW197" s="15" t="s">
        <v>39</v>
      </c>
      <c r="AX197" s="15" t="s">
        <v>83</v>
      </c>
      <c r="AY197" s="297" t="s">
        <v>414</v>
      </c>
    </row>
    <row r="198" s="12" customFormat="1">
      <c r="B198" s="255"/>
      <c r="C198" s="256"/>
      <c r="D198" s="252" t="s">
        <v>428</v>
      </c>
      <c r="E198" s="257" t="s">
        <v>21</v>
      </c>
      <c r="F198" s="258" t="s">
        <v>10571</v>
      </c>
      <c r="G198" s="256"/>
      <c r="H198" s="257" t="s">
        <v>21</v>
      </c>
      <c r="I198" s="259"/>
      <c r="J198" s="256"/>
      <c r="K198" s="256"/>
      <c r="L198" s="260"/>
      <c r="M198" s="261"/>
      <c r="N198" s="262"/>
      <c r="O198" s="262"/>
      <c r="P198" s="262"/>
      <c r="Q198" s="262"/>
      <c r="R198" s="262"/>
      <c r="S198" s="262"/>
      <c r="T198" s="263"/>
      <c r="AT198" s="264" t="s">
        <v>428</v>
      </c>
      <c r="AU198" s="264" t="s">
        <v>86</v>
      </c>
      <c r="AV198" s="12" t="s">
        <v>83</v>
      </c>
      <c r="AW198" s="12" t="s">
        <v>39</v>
      </c>
      <c r="AX198" s="12" t="s">
        <v>76</v>
      </c>
      <c r="AY198" s="264" t="s">
        <v>414</v>
      </c>
    </row>
    <row r="199" s="1" customFormat="1" ht="16.5" customHeight="1">
      <c r="B199" s="47"/>
      <c r="C199" s="298" t="s">
        <v>852</v>
      </c>
      <c r="D199" s="298" t="s">
        <v>841</v>
      </c>
      <c r="E199" s="299" t="s">
        <v>10673</v>
      </c>
      <c r="F199" s="300" t="s">
        <v>10674</v>
      </c>
      <c r="G199" s="301" t="s">
        <v>704</v>
      </c>
      <c r="H199" s="302">
        <v>18.18</v>
      </c>
      <c r="I199" s="303"/>
      <c r="J199" s="304">
        <f>ROUND(I199*H199,2)</f>
        <v>0</v>
      </c>
      <c r="K199" s="300" t="s">
        <v>421</v>
      </c>
      <c r="L199" s="305"/>
      <c r="M199" s="306" t="s">
        <v>21</v>
      </c>
      <c r="N199" s="307" t="s">
        <v>47</v>
      </c>
      <c r="O199" s="48"/>
      <c r="P199" s="249">
        <f>O199*H199</f>
        <v>0</v>
      </c>
      <c r="Q199" s="249">
        <v>1</v>
      </c>
      <c r="R199" s="249">
        <f>Q199*H199</f>
        <v>18.18</v>
      </c>
      <c r="S199" s="249">
        <v>0</v>
      </c>
      <c r="T199" s="250">
        <f>S199*H199</f>
        <v>0</v>
      </c>
      <c r="AR199" s="25" t="s">
        <v>542</v>
      </c>
      <c r="AT199" s="25" t="s">
        <v>841</v>
      </c>
      <c r="AU199" s="25" t="s">
        <v>86</v>
      </c>
      <c r="AY199" s="25" t="s">
        <v>414</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422</v>
      </c>
      <c r="BM199" s="25" t="s">
        <v>10675</v>
      </c>
    </row>
    <row r="200" s="13" customFormat="1">
      <c r="B200" s="265"/>
      <c r="C200" s="266"/>
      <c r="D200" s="252" t="s">
        <v>428</v>
      </c>
      <c r="E200" s="267" t="s">
        <v>21</v>
      </c>
      <c r="F200" s="268" t="s">
        <v>10676</v>
      </c>
      <c r="G200" s="266"/>
      <c r="H200" s="269">
        <v>18.18</v>
      </c>
      <c r="I200" s="270"/>
      <c r="J200" s="266"/>
      <c r="K200" s="266"/>
      <c r="L200" s="271"/>
      <c r="M200" s="272"/>
      <c r="N200" s="273"/>
      <c r="O200" s="273"/>
      <c r="P200" s="273"/>
      <c r="Q200" s="273"/>
      <c r="R200" s="273"/>
      <c r="S200" s="273"/>
      <c r="T200" s="274"/>
      <c r="AT200" s="275" t="s">
        <v>428</v>
      </c>
      <c r="AU200" s="275" t="s">
        <v>86</v>
      </c>
      <c r="AV200" s="13" t="s">
        <v>86</v>
      </c>
      <c r="AW200" s="13" t="s">
        <v>39</v>
      </c>
      <c r="AX200" s="13" t="s">
        <v>83</v>
      </c>
      <c r="AY200" s="275" t="s">
        <v>414</v>
      </c>
    </row>
    <row r="201" s="1" customFormat="1" ht="25.5" customHeight="1">
      <c r="B201" s="47"/>
      <c r="C201" s="240" t="s">
        <v>858</v>
      </c>
      <c r="D201" s="240" t="s">
        <v>418</v>
      </c>
      <c r="E201" s="241" t="s">
        <v>10677</v>
      </c>
      <c r="F201" s="242" t="s">
        <v>10678</v>
      </c>
      <c r="G201" s="243" t="s">
        <v>192</v>
      </c>
      <c r="H201" s="244">
        <v>480.5</v>
      </c>
      <c r="I201" s="245"/>
      <c r="J201" s="246">
        <f>ROUND(I201*H201,2)</f>
        <v>0</v>
      </c>
      <c r="K201" s="242" t="s">
        <v>421</v>
      </c>
      <c r="L201" s="73"/>
      <c r="M201" s="247" t="s">
        <v>21</v>
      </c>
      <c r="N201" s="248" t="s">
        <v>47</v>
      </c>
      <c r="O201" s="48"/>
      <c r="P201" s="249">
        <f>O201*H201</f>
        <v>0</v>
      </c>
      <c r="Q201" s="249">
        <v>0</v>
      </c>
      <c r="R201" s="249">
        <f>Q201*H201</f>
        <v>0</v>
      </c>
      <c r="S201" s="249">
        <v>0</v>
      </c>
      <c r="T201" s="250">
        <f>S201*H201</f>
        <v>0</v>
      </c>
      <c r="AR201" s="25" t="s">
        <v>422</v>
      </c>
      <c r="AT201" s="25" t="s">
        <v>418</v>
      </c>
      <c r="AU201" s="25" t="s">
        <v>86</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422</v>
      </c>
      <c r="BM201" s="25" t="s">
        <v>10679</v>
      </c>
    </row>
    <row r="202" s="1" customFormat="1">
      <c r="B202" s="47"/>
      <c r="C202" s="75"/>
      <c r="D202" s="252" t="s">
        <v>425</v>
      </c>
      <c r="E202" s="75"/>
      <c r="F202" s="253" t="s">
        <v>10680</v>
      </c>
      <c r="G202" s="75"/>
      <c r="H202" s="75"/>
      <c r="I202" s="208"/>
      <c r="J202" s="75"/>
      <c r="K202" s="75"/>
      <c r="L202" s="73"/>
      <c r="M202" s="254"/>
      <c r="N202" s="48"/>
      <c r="O202" s="48"/>
      <c r="P202" s="48"/>
      <c r="Q202" s="48"/>
      <c r="R202" s="48"/>
      <c r="S202" s="48"/>
      <c r="T202" s="96"/>
      <c r="AT202" s="25" t="s">
        <v>425</v>
      </c>
      <c r="AU202" s="25" t="s">
        <v>86</v>
      </c>
    </row>
    <row r="203" s="13" customFormat="1">
      <c r="B203" s="265"/>
      <c r="C203" s="266"/>
      <c r="D203" s="252" t="s">
        <v>428</v>
      </c>
      <c r="E203" s="267" t="s">
        <v>21</v>
      </c>
      <c r="F203" s="268" t="s">
        <v>10681</v>
      </c>
      <c r="G203" s="266"/>
      <c r="H203" s="269">
        <v>480.5</v>
      </c>
      <c r="I203" s="270"/>
      <c r="J203" s="266"/>
      <c r="K203" s="266"/>
      <c r="L203" s="271"/>
      <c r="M203" s="272"/>
      <c r="N203" s="273"/>
      <c r="O203" s="273"/>
      <c r="P203" s="273"/>
      <c r="Q203" s="273"/>
      <c r="R203" s="273"/>
      <c r="S203" s="273"/>
      <c r="T203" s="274"/>
      <c r="AT203" s="275" t="s">
        <v>428</v>
      </c>
      <c r="AU203" s="275" t="s">
        <v>86</v>
      </c>
      <c r="AV203" s="13" t="s">
        <v>86</v>
      </c>
      <c r="AW203" s="13" t="s">
        <v>39</v>
      </c>
      <c r="AX203" s="13" t="s">
        <v>83</v>
      </c>
      <c r="AY203" s="275" t="s">
        <v>414</v>
      </c>
    </row>
    <row r="204" s="1" customFormat="1" ht="25.5" customHeight="1">
      <c r="B204" s="47"/>
      <c r="C204" s="240" t="s">
        <v>865</v>
      </c>
      <c r="D204" s="240" t="s">
        <v>418</v>
      </c>
      <c r="E204" s="241" t="s">
        <v>10682</v>
      </c>
      <c r="F204" s="242" t="s">
        <v>10683</v>
      </c>
      <c r="G204" s="243" t="s">
        <v>192</v>
      </c>
      <c r="H204" s="244">
        <v>133</v>
      </c>
      <c r="I204" s="245"/>
      <c r="J204" s="246">
        <f>ROUND(I204*H204,2)</f>
        <v>0</v>
      </c>
      <c r="K204" s="242" t="s">
        <v>421</v>
      </c>
      <c r="L204" s="73"/>
      <c r="M204" s="247" t="s">
        <v>21</v>
      </c>
      <c r="N204" s="248" t="s">
        <v>47</v>
      </c>
      <c r="O204" s="48"/>
      <c r="P204" s="249">
        <f>O204*H204</f>
        <v>0</v>
      </c>
      <c r="Q204" s="249">
        <v>0</v>
      </c>
      <c r="R204" s="249">
        <f>Q204*H204</f>
        <v>0</v>
      </c>
      <c r="S204" s="249">
        <v>0</v>
      </c>
      <c r="T204" s="250">
        <f>S204*H204</f>
        <v>0</v>
      </c>
      <c r="AR204" s="25" t="s">
        <v>422</v>
      </c>
      <c r="AT204" s="25" t="s">
        <v>418</v>
      </c>
      <c r="AU204" s="25" t="s">
        <v>86</v>
      </c>
      <c r="AY204" s="25" t="s">
        <v>414</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422</v>
      </c>
      <c r="BM204" s="25" t="s">
        <v>10684</v>
      </c>
    </row>
    <row r="205" s="1" customFormat="1">
      <c r="B205" s="47"/>
      <c r="C205" s="75"/>
      <c r="D205" s="252" t="s">
        <v>425</v>
      </c>
      <c r="E205" s="75"/>
      <c r="F205" s="253" t="s">
        <v>10685</v>
      </c>
      <c r="G205" s="75"/>
      <c r="H205" s="75"/>
      <c r="I205" s="208"/>
      <c r="J205" s="75"/>
      <c r="K205" s="75"/>
      <c r="L205" s="73"/>
      <c r="M205" s="254"/>
      <c r="N205" s="48"/>
      <c r="O205" s="48"/>
      <c r="P205" s="48"/>
      <c r="Q205" s="48"/>
      <c r="R205" s="48"/>
      <c r="S205" s="48"/>
      <c r="T205" s="96"/>
      <c r="AT205" s="25" t="s">
        <v>425</v>
      </c>
      <c r="AU205" s="25" t="s">
        <v>86</v>
      </c>
    </row>
    <row r="206" s="13" customFormat="1">
      <c r="B206" s="265"/>
      <c r="C206" s="266"/>
      <c r="D206" s="252" t="s">
        <v>428</v>
      </c>
      <c r="E206" s="267" t="s">
        <v>21</v>
      </c>
      <c r="F206" s="268" t="s">
        <v>10686</v>
      </c>
      <c r="G206" s="266"/>
      <c r="H206" s="269">
        <v>133</v>
      </c>
      <c r="I206" s="270"/>
      <c r="J206" s="266"/>
      <c r="K206" s="266"/>
      <c r="L206" s="271"/>
      <c r="M206" s="272"/>
      <c r="N206" s="273"/>
      <c r="O206" s="273"/>
      <c r="P206" s="273"/>
      <c r="Q206" s="273"/>
      <c r="R206" s="273"/>
      <c r="S206" s="273"/>
      <c r="T206" s="274"/>
      <c r="AT206" s="275" t="s">
        <v>428</v>
      </c>
      <c r="AU206" s="275" t="s">
        <v>86</v>
      </c>
      <c r="AV206" s="13" t="s">
        <v>86</v>
      </c>
      <c r="AW206" s="13" t="s">
        <v>39</v>
      </c>
      <c r="AX206" s="13" t="s">
        <v>83</v>
      </c>
      <c r="AY206" s="275" t="s">
        <v>414</v>
      </c>
    </row>
    <row r="207" s="1" customFormat="1" ht="25.5" customHeight="1">
      <c r="B207" s="47"/>
      <c r="C207" s="240" t="s">
        <v>870</v>
      </c>
      <c r="D207" s="240" t="s">
        <v>418</v>
      </c>
      <c r="E207" s="241" t="s">
        <v>10687</v>
      </c>
      <c r="F207" s="242" t="s">
        <v>10688</v>
      </c>
      <c r="G207" s="243" t="s">
        <v>192</v>
      </c>
      <c r="H207" s="244">
        <v>133</v>
      </c>
      <c r="I207" s="245"/>
      <c r="J207" s="246">
        <f>ROUND(I207*H207,2)</f>
        <v>0</v>
      </c>
      <c r="K207" s="242" t="s">
        <v>421</v>
      </c>
      <c r="L207" s="73"/>
      <c r="M207" s="247" t="s">
        <v>21</v>
      </c>
      <c r="N207" s="248" t="s">
        <v>47</v>
      </c>
      <c r="O207" s="48"/>
      <c r="P207" s="249">
        <f>O207*H207</f>
        <v>0</v>
      </c>
      <c r="Q207" s="249">
        <v>0</v>
      </c>
      <c r="R207" s="249">
        <f>Q207*H207</f>
        <v>0</v>
      </c>
      <c r="S207" s="249">
        <v>0</v>
      </c>
      <c r="T207" s="250">
        <f>S207*H207</f>
        <v>0</v>
      </c>
      <c r="AR207" s="25" t="s">
        <v>422</v>
      </c>
      <c r="AT207" s="25" t="s">
        <v>418</v>
      </c>
      <c r="AU207" s="25" t="s">
        <v>86</v>
      </c>
      <c r="AY207" s="25" t="s">
        <v>414</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422</v>
      </c>
      <c r="BM207" s="25" t="s">
        <v>10689</v>
      </c>
    </row>
    <row r="208" s="1" customFormat="1">
      <c r="B208" s="47"/>
      <c r="C208" s="75"/>
      <c r="D208" s="252" t="s">
        <v>425</v>
      </c>
      <c r="E208" s="75"/>
      <c r="F208" s="253" t="s">
        <v>10690</v>
      </c>
      <c r="G208" s="75"/>
      <c r="H208" s="75"/>
      <c r="I208" s="208"/>
      <c r="J208" s="75"/>
      <c r="K208" s="75"/>
      <c r="L208" s="73"/>
      <c r="M208" s="254"/>
      <c r="N208" s="48"/>
      <c r="O208" s="48"/>
      <c r="P208" s="48"/>
      <c r="Q208" s="48"/>
      <c r="R208" s="48"/>
      <c r="S208" s="48"/>
      <c r="T208" s="96"/>
      <c r="AT208" s="25" t="s">
        <v>425</v>
      </c>
      <c r="AU208" s="25" t="s">
        <v>86</v>
      </c>
    </row>
    <row r="209" s="13" customFormat="1">
      <c r="B209" s="265"/>
      <c r="C209" s="266"/>
      <c r="D209" s="252" t="s">
        <v>428</v>
      </c>
      <c r="E209" s="267" t="s">
        <v>21</v>
      </c>
      <c r="F209" s="268" t="s">
        <v>10686</v>
      </c>
      <c r="G209" s="266"/>
      <c r="H209" s="269">
        <v>133</v>
      </c>
      <c r="I209" s="270"/>
      <c r="J209" s="266"/>
      <c r="K209" s="266"/>
      <c r="L209" s="271"/>
      <c r="M209" s="272"/>
      <c r="N209" s="273"/>
      <c r="O209" s="273"/>
      <c r="P209" s="273"/>
      <c r="Q209" s="273"/>
      <c r="R209" s="273"/>
      <c r="S209" s="273"/>
      <c r="T209" s="274"/>
      <c r="AT209" s="275" t="s">
        <v>428</v>
      </c>
      <c r="AU209" s="275" t="s">
        <v>86</v>
      </c>
      <c r="AV209" s="13" t="s">
        <v>86</v>
      </c>
      <c r="AW209" s="13" t="s">
        <v>39</v>
      </c>
      <c r="AX209" s="13" t="s">
        <v>83</v>
      </c>
      <c r="AY209" s="275" t="s">
        <v>414</v>
      </c>
    </row>
    <row r="210" s="1" customFormat="1" ht="16.5" customHeight="1">
      <c r="B210" s="47"/>
      <c r="C210" s="298" t="s">
        <v>891</v>
      </c>
      <c r="D210" s="298" t="s">
        <v>841</v>
      </c>
      <c r="E210" s="299" t="s">
        <v>10691</v>
      </c>
      <c r="F210" s="300" t="s">
        <v>10692</v>
      </c>
      <c r="G210" s="301" t="s">
        <v>609</v>
      </c>
      <c r="H210" s="302">
        <v>22.117000000000001</v>
      </c>
      <c r="I210" s="303"/>
      <c r="J210" s="304">
        <f>ROUND(I210*H210,2)</f>
        <v>0</v>
      </c>
      <c r="K210" s="300" t="s">
        <v>421</v>
      </c>
      <c r="L210" s="305"/>
      <c r="M210" s="306" t="s">
        <v>21</v>
      </c>
      <c r="N210" s="307" t="s">
        <v>47</v>
      </c>
      <c r="O210" s="48"/>
      <c r="P210" s="249">
        <f>O210*H210</f>
        <v>0</v>
      </c>
      <c r="Q210" s="249">
        <v>0.001</v>
      </c>
      <c r="R210" s="249">
        <f>Q210*H210</f>
        <v>0.022117000000000001</v>
      </c>
      <c r="S210" s="249">
        <v>0</v>
      </c>
      <c r="T210" s="250">
        <f>S210*H210</f>
        <v>0</v>
      </c>
      <c r="AR210" s="25" t="s">
        <v>542</v>
      </c>
      <c r="AT210" s="25" t="s">
        <v>841</v>
      </c>
      <c r="AU210" s="25" t="s">
        <v>86</v>
      </c>
      <c r="AY210" s="25" t="s">
        <v>414</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422</v>
      </c>
      <c r="BM210" s="25" t="s">
        <v>10693</v>
      </c>
    </row>
    <row r="211" s="13" customFormat="1">
      <c r="B211" s="265"/>
      <c r="C211" s="266"/>
      <c r="D211" s="252" t="s">
        <v>428</v>
      </c>
      <c r="E211" s="267" t="s">
        <v>21</v>
      </c>
      <c r="F211" s="268" t="s">
        <v>10694</v>
      </c>
      <c r="G211" s="266"/>
      <c r="H211" s="269">
        <v>22.117000000000001</v>
      </c>
      <c r="I211" s="270"/>
      <c r="J211" s="266"/>
      <c r="K211" s="266"/>
      <c r="L211" s="271"/>
      <c r="M211" s="272"/>
      <c r="N211" s="273"/>
      <c r="O211" s="273"/>
      <c r="P211" s="273"/>
      <c r="Q211" s="273"/>
      <c r="R211" s="273"/>
      <c r="S211" s="273"/>
      <c r="T211" s="274"/>
      <c r="AT211" s="275" t="s">
        <v>428</v>
      </c>
      <c r="AU211" s="275" t="s">
        <v>86</v>
      </c>
      <c r="AV211" s="13" t="s">
        <v>86</v>
      </c>
      <c r="AW211" s="13" t="s">
        <v>39</v>
      </c>
      <c r="AX211" s="13" t="s">
        <v>83</v>
      </c>
      <c r="AY211" s="275" t="s">
        <v>414</v>
      </c>
    </row>
    <row r="212" s="1" customFormat="1" ht="25.5" customHeight="1">
      <c r="B212" s="47"/>
      <c r="C212" s="240" t="s">
        <v>897</v>
      </c>
      <c r="D212" s="240" t="s">
        <v>418</v>
      </c>
      <c r="E212" s="241" t="s">
        <v>10695</v>
      </c>
      <c r="F212" s="242" t="s">
        <v>10696</v>
      </c>
      <c r="G212" s="243" t="s">
        <v>192</v>
      </c>
      <c r="H212" s="244">
        <v>133</v>
      </c>
      <c r="I212" s="245"/>
      <c r="J212" s="246">
        <f>ROUND(I212*H212,2)</f>
        <v>0</v>
      </c>
      <c r="K212" s="242" t="s">
        <v>421</v>
      </c>
      <c r="L212" s="73"/>
      <c r="M212" s="247" t="s">
        <v>21</v>
      </c>
      <c r="N212" s="248" t="s">
        <v>47</v>
      </c>
      <c r="O212" s="48"/>
      <c r="P212" s="249">
        <f>O212*H212</f>
        <v>0</v>
      </c>
      <c r="Q212" s="249">
        <v>0</v>
      </c>
      <c r="R212" s="249">
        <f>Q212*H212</f>
        <v>0</v>
      </c>
      <c r="S212" s="249">
        <v>0</v>
      </c>
      <c r="T212" s="250">
        <f>S212*H212</f>
        <v>0</v>
      </c>
      <c r="AR212" s="25" t="s">
        <v>422</v>
      </c>
      <c r="AT212" s="25" t="s">
        <v>418</v>
      </c>
      <c r="AU212" s="25" t="s">
        <v>86</v>
      </c>
      <c r="AY212" s="25" t="s">
        <v>414</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422</v>
      </c>
      <c r="BM212" s="25" t="s">
        <v>10697</v>
      </c>
    </row>
    <row r="213" s="1" customFormat="1">
      <c r="B213" s="47"/>
      <c r="C213" s="75"/>
      <c r="D213" s="252" t="s">
        <v>425</v>
      </c>
      <c r="E213" s="75"/>
      <c r="F213" s="253" t="s">
        <v>10698</v>
      </c>
      <c r="G213" s="75"/>
      <c r="H213" s="75"/>
      <c r="I213" s="208"/>
      <c r="J213" s="75"/>
      <c r="K213" s="75"/>
      <c r="L213" s="73"/>
      <c r="M213" s="254"/>
      <c r="N213" s="48"/>
      <c r="O213" s="48"/>
      <c r="P213" s="48"/>
      <c r="Q213" s="48"/>
      <c r="R213" s="48"/>
      <c r="S213" s="48"/>
      <c r="T213" s="96"/>
      <c r="AT213" s="25" t="s">
        <v>425</v>
      </c>
      <c r="AU213" s="25" t="s">
        <v>86</v>
      </c>
    </row>
    <row r="214" s="1" customFormat="1" ht="25.5" customHeight="1">
      <c r="B214" s="47"/>
      <c r="C214" s="240" t="s">
        <v>912</v>
      </c>
      <c r="D214" s="240" t="s">
        <v>418</v>
      </c>
      <c r="E214" s="241" t="s">
        <v>10699</v>
      </c>
      <c r="F214" s="242" t="s">
        <v>10700</v>
      </c>
      <c r="G214" s="243" t="s">
        <v>192</v>
      </c>
      <c r="H214" s="244">
        <v>527.39999999999998</v>
      </c>
      <c r="I214" s="245"/>
      <c r="J214" s="246">
        <f>ROUND(I214*H214,2)</f>
        <v>0</v>
      </c>
      <c r="K214" s="242" t="s">
        <v>421</v>
      </c>
      <c r="L214" s="73"/>
      <c r="M214" s="247" t="s">
        <v>21</v>
      </c>
      <c r="N214" s="248" t="s">
        <v>47</v>
      </c>
      <c r="O214" s="48"/>
      <c r="P214" s="249">
        <f>O214*H214</f>
        <v>0</v>
      </c>
      <c r="Q214" s="249">
        <v>0</v>
      </c>
      <c r="R214" s="249">
        <f>Q214*H214</f>
        <v>0</v>
      </c>
      <c r="S214" s="249">
        <v>0</v>
      </c>
      <c r="T214" s="250">
        <f>S214*H214</f>
        <v>0</v>
      </c>
      <c r="AR214" s="25" t="s">
        <v>422</v>
      </c>
      <c r="AT214" s="25" t="s">
        <v>418</v>
      </c>
      <c r="AU214" s="25" t="s">
        <v>86</v>
      </c>
      <c r="AY214" s="25" t="s">
        <v>414</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422</v>
      </c>
      <c r="BM214" s="25" t="s">
        <v>10701</v>
      </c>
    </row>
    <row r="215" s="1" customFormat="1">
      <c r="B215" s="47"/>
      <c r="C215" s="75"/>
      <c r="D215" s="252" t="s">
        <v>425</v>
      </c>
      <c r="E215" s="75"/>
      <c r="F215" s="253" t="s">
        <v>10698</v>
      </c>
      <c r="G215" s="75"/>
      <c r="H215" s="75"/>
      <c r="I215" s="208"/>
      <c r="J215" s="75"/>
      <c r="K215" s="75"/>
      <c r="L215" s="73"/>
      <c r="M215" s="254"/>
      <c r="N215" s="48"/>
      <c r="O215" s="48"/>
      <c r="P215" s="48"/>
      <c r="Q215" s="48"/>
      <c r="R215" s="48"/>
      <c r="S215" s="48"/>
      <c r="T215" s="96"/>
      <c r="AT215" s="25" t="s">
        <v>425</v>
      </c>
      <c r="AU215" s="25" t="s">
        <v>86</v>
      </c>
    </row>
    <row r="216" s="13" customFormat="1">
      <c r="B216" s="265"/>
      <c r="C216" s="266"/>
      <c r="D216" s="252" t="s">
        <v>428</v>
      </c>
      <c r="E216" s="267" t="s">
        <v>21</v>
      </c>
      <c r="F216" s="268" t="s">
        <v>10702</v>
      </c>
      <c r="G216" s="266"/>
      <c r="H216" s="269">
        <v>527.39999999999998</v>
      </c>
      <c r="I216" s="270"/>
      <c r="J216" s="266"/>
      <c r="K216" s="266"/>
      <c r="L216" s="271"/>
      <c r="M216" s="272"/>
      <c r="N216" s="273"/>
      <c r="O216" s="273"/>
      <c r="P216" s="273"/>
      <c r="Q216" s="273"/>
      <c r="R216" s="273"/>
      <c r="S216" s="273"/>
      <c r="T216" s="274"/>
      <c r="AT216" s="275" t="s">
        <v>428</v>
      </c>
      <c r="AU216" s="275" t="s">
        <v>86</v>
      </c>
      <c r="AV216" s="13" t="s">
        <v>86</v>
      </c>
      <c r="AW216" s="13" t="s">
        <v>39</v>
      </c>
      <c r="AX216" s="13" t="s">
        <v>83</v>
      </c>
      <c r="AY216" s="275" t="s">
        <v>414</v>
      </c>
    </row>
    <row r="217" s="12" customFormat="1">
      <c r="B217" s="255"/>
      <c r="C217" s="256"/>
      <c r="D217" s="252" t="s">
        <v>428</v>
      </c>
      <c r="E217" s="257" t="s">
        <v>21</v>
      </c>
      <c r="F217" s="258" t="s">
        <v>10703</v>
      </c>
      <c r="G217" s="256"/>
      <c r="H217" s="257" t="s">
        <v>21</v>
      </c>
      <c r="I217" s="259"/>
      <c r="J217" s="256"/>
      <c r="K217" s="256"/>
      <c r="L217" s="260"/>
      <c r="M217" s="261"/>
      <c r="N217" s="262"/>
      <c r="O217" s="262"/>
      <c r="P217" s="262"/>
      <c r="Q217" s="262"/>
      <c r="R217" s="262"/>
      <c r="S217" s="262"/>
      <c r="T217" s="263"/>
      <c r="AT217" s="264" t="s">
        <v>428</v>
      </c>
      <c r="AU217" s="264" t="s">
        <v>86</v>
      </c>
      <c r="AV217" s="12" t="s">
        <v>83</v>
      </c>
      <c r="AW217" s="12" t="s">
        <v>39</v>
      </c>
      <c r="AX217" s="12" t="s">
        <v>76</v>
      </c>
      <c r="AY217" s="264" t="s">
        <v>414</v>
      </c>
    </row>
    <row r="218" s="1" customFormat="1" ht="25.5" customHeight="1">
      <c r="B218" s="47"/>
      <c r="C218" s="240" t="s">
        <v>915</v>
      </c>
      <c r="D218" s="240" t="s">
        <v>418</v>
      </c>
      <c r="E218" s="241" t="s">
        <v>10704</v>
      </c>
      <c r="F218" s="242" t="s">
        <v>10705</v>
      </c>
      <c r="G218" s="243" t="s">
        <v>192</v>
      </c>
      <c r="H218" s="244">
        <v>288.5</v>
      </c>
      <c r="I218" s="245"/>
      <c r="J218" s="246">
        <f>ROUND(I218*H218,2)</f>
        <v>0</v>
      </c>
      <c r="K218" s="242" t="s">
        <v>21</v>
      </c>
      <c r="L218" s="73"/>
      <c r="M218" s="247" t="s">
        <v>21</v>
      </c>
      <c r="N218" s="248" t="s">
        <v>47</v>
      </c>
      <c r="O218" s="48"/>
      <c r="P218" s="249">
        <f>O218*H218</f>
        <v>0</v>
      </c>
      <c r="Q218" s="249">
        <v>0</v>
      </c>
      <c r="R218" s="249">
        <f>Q218*H218</f>
        <v>0</v>
      </c>
      <c r="S218" s="249">
        <v>0</v>
      </c>
      <c r="T218" s="250">
        <f>S218*H218</f>
        <v>0</v>
      </c>
      <c r="AR218" s="25" t="s">
        <v>422</v>
      </c>
      <c r="AT218" s="25" t="s">
        <v>418</v>
      </c>
      <c r="AU218" s="25" t="s">
        <v>86</v>
      </c>
      <c r="AY218" s="25" t="s">
        <v>414</v>
      </c>
      <c r="BE218" s="251">
        <f>IF(N218="základní",J218,0)</f>
        <v>0</v>
      </c>
      <c r="BF218" s="251">
        <f>IF(N218="snížená",J218,0)</f>
        <v>0</v>
      </c>
      <c r="BG218" s="251">
        <f>IF(N218="zákl. přenesená",J218,0)</f>
        <v>0</v>
      </c>
      <c r="BH218" s="251">
        <f>IF(N218="sníž. přenesená",J218,0)</f>
        <v>0</v>
      </c>
      <c r="BI218" s="251">
        <f>IF(N218="nulová",J218,0)</f>
        <v>0</v>
      </c>
      <c r="BJ218" s="25" t="s">
        <v>83</v>
      </c>
      <c r="BK218" s="251">
        <f>ROUND(I218*H218,2)</f>
        <v>0</v>
      </c>
      <c r="BL218" s="25" t="s">
        <v>422</v>
      </c>
      <c r="BM218" s="25" t="s">
        <v>10706</v>
      </c>
    </row>
    <row r="219" s="13" customFormat="1">
      <c r="B219" s="265"/>
      <c r="C219" s="266"/>
      <c r="D219" s="252" t="s">
        <v>428</v>
      </c>
      <c r="E219" s="267" t="s">
        <v>21</v>
      </c>
      <c r="F219" s="268" t="s">
        <v>10707</v>
      </c>
      <c r="G219" s="266"/>
      <c r="H219" s="269">
        <v>14</v>
      </c>
      <c r="I219" s="270"/>
      <c r="J219" s="266"/>
      <c r="K219" s="266"/>
      <c r="L219" s="271"/>
      <c r="M219" s="272"/>
      <c r="N219" s="273"/>
      <c r="O219" s="273"/>
      <c r="P219" s="273"/>
      <c r="Q219" s="273"/>
      <c r="R219" s="273"/>
      <c r="S219" s="273"/>
      <c r="T219" s="274"/>
      <c r="AT219" s="275" t="s">
        <v>428</v>
      </c>
      <c r="AU219" s="275" t="s">
        <v>86</v>
      </c>
      <c r="AV219" s="13" t="s">
        <v>86</v>
      </c>
      <c r="AW219" s="13" t="s">
        <v>39</v>
      </c>
      <c r="AX219" s="13" t="s">
        <v>76</v>
      </c>
      <c r="AY219" s="275" t="s">
        <v>414</v>
      </c>
    </row>
    <row r="220" s="13" customFormat="1">
      <c r="B220" s="265"/>
      <c r="C220" s="266"/>
      <c r="D220" s="252" t="s">
        <v>428</v>
      </c>
      <c r="E220" s="267" t="s">
        <v>21</v>
      </c>
      <c r="F220" s="268" t="s">
        <v>10708</v>
      </c>
      <c r="G220" s="266"/>
      <c r="H220" s="269">
        <v>274.5</v>
      </c>
      <c r="I220" s="270"/>
      <c r="J220" s="266"/>
      <c r="K220" s="266"/>
      <c r="L220" s="271"/>
      <c r="M220" s="272"/>
      <c r="N220" s="273"/>
      <c r="O220" s="273"/>
      <c r="P220" s="273"/>
      <c r="Q220" s="273"/>
      <c r="R220" s="273"/>
      <c r="S220" s="273"/>
      <c r="T220" s="274"/>
      <c r="AT220" s="275" t="s">
        <v>428</v>
      </c>
      <c r="AU220" s="275" t="s">
        <v>86</v>
      </c>
      <c r="AV220" s="13" t="s">
        <v>86</v>
      </c>
      <c r="AW220" s="13" t="s">
        <v>39</v>
      </c>
      <c r="AX220" s="13" t="s">
        <v>76</v>
      </c>
      <c r="AY220" s="275" t="s">
        <v>414</v>
      </c>
    </row>
    <row r="221" s="15" customFormat="1">
      <c r="B221" s="287"/>
      <c r="C221" s="288"/>
      <c r="D221" s="252" t="s">
        <v>428</v>
      </c>
      <c r="E221" s="289" t="s">
        <v>21</v>
      </c>
      <c r="F221" s="290" t="s">
        <v>235</v>
      </c>
      <c r="G221" s="288"/>
      <c r="H221" s="291">
        <v>288.5</v>
      </c>
      <c r="I221" s="292"/>
      <c r="J221" s="288"/>
      <c r="K221" s="288"/>
      <c r="L221" s="293"/>
      <c r="M221" s="294"/>
      <c r="N221" s="295"/>
      <c r="O221" s="295"/>
      <c r="P221" s="295"/>
      <c r="Q221" s="295"/>
      <c r="R221" s="295"/>
      <c r="S221" s="295"/>
      <c r="T221" s="296"/>
      <c r="AT221" s="297" t="s">
        <v>428</v>
      </c>
      <c r="AU221" s="297" t="s">
        <v>86</v>
      </c>
      <c r="AV221" s="15" t="s">
        <v>422</v>
      </c>
      <c r="AW221" s="15" t="s">
        <v>39</v>
      </c>
      <c r="AX221" s="15" t="s">
        <v>83</v>
      </c>
      <c r="AY221" s="297" t="s">
        <v>414</v>
      </c>
    </row>
    <row r="222" s="12" customFormat="1">
      <c r="B222" s="255"/>
      <c r="C222" s="256"/>
      <c r="D222" s="252" t="s">
        <v>428</v>
      </c>
      <c r="E222" s="257" t="s">
        <v>21</v>
      </c>
      <c r="F222" s="258" t="s">
        <v>10709</v>
      </c>
      <c r="G222" s="256"/>
      <c r="H222" s="257" t="s">
        <v>21</v>
      </c>
      <c r="I222" s="259"/>
      <c r="J222" s="256"/>
      <c r="K222" s="256"/>
      <c r="L222" s="260"/>
      <c r="M222" s="261"/>
      <c r="N222" s="262"/>
      <c r="O222" s="262"/>
      <c r="P222" s="262"/>
      <c r="Q222" s="262"/>
      <c r="R222" s="262"/>
      <c r="S222" s="262"/>
      <c r="T222" s="263"/>
      <c r="AT222" s="264" t="s">
        <v>428</v>
      </c>
      <c r="AU222" s="264" t="s">
        <v>86</v>
      </c>
      <c r="AV222" s="12" t="s">
        <v>83</v>
      </c>
      <c r="AW222" s="12" t="s">
        <v>39</v>
      </c>
      <c r="AX222" s="12" t="s">
        <v>76</v>
      </c>
      <c r="AY222" s="264" t="s">
        <v>414</v>
      </c>
    </row>
    <row r="223" s="1" customFormat="1" ht="25.5" customHeight="1">
      <c r="B223" s="47"/>
      <c r="C223" s="240" t="s">
        <v>920</v>
      </c>
      <c r="D223" s="240" t="s">
        <v>418</v>
      </c>
      <c r="E223" s="241" t="s">
        <v>10710</v>
      </c>
      <c r="F223" s="242" t="s">
        <v>10711</v>
      </c>
      <c r="G223" s="243" t="s">
        <v>192</v>
      </c>
      <c r="H223" s="244">
        <v>480.5</v>
      </c>
      <c r="I223" s="245"/>
      <c r="J223" s="246">
        <f>ROUND(I223*H223,2)</f>
        <v>0</v>
      </c>
      <c r="K223" s="242" t="s">
        <v>421</v>
      </c>
      <c r="L223" s="73"/>
      <c r="M223" s="247" t="s">
        <v>21</v>
      </c>
      <c r="N223" s="248" t="s">
        <v>47</v>
      </c>
      <c r="O223" s="48"/>
      <c r="P223" s="249">
        <f>O223*H223</f>
        <v>0</v>
      </c>
      <c r="Q223" s="249">
        <v>0</v>
      </c>
      <c r="R223" s="249">
        <f>Q223*H223</f>
        <v>0</v>
      </c>
      <c r="S223" s="249">
        <v>0</v>
      </c>
      <c r="T223" s="250">
        <f>S223*H223</f>
        <v>0</v>
      </c>
      <c r="AR223" s="25" t="s">
        <v>422</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422</v>
      </c>
      <c r="BM223" s="25" t="s">
        <v>10712</v>
      </c>
    </row>
    <row r="224" s="1" customFormat="1">
      <c r="B224" s="47"/>
      <c r="C224" s="75"/>
      <c r="D224" s="252" t="s">
        <v>425</v>
      </c>
      <c r="E224" s="75"/>
      <c r="F224" s="253" t="s">
        <v>10713</v>
      </c>
      <c r="G224" s="75"/>
      <c r="H224" s="75"/>
      <c r="I224" s="208"/>
      <c r="J224" s="75"/>
      <c r="K224" s="75"/>
      <c r="L224" s="73"/>
      <c r="M224" s="254"/>
      <c r="N224" s="48"/>
      <c r="O224" s="48"/>
      <c r="P224" s="48"/>
      <c r="Q224" s="48"/>
      <c r="R224" s="48"/>
      <c r="S224" s="48"/>
      <c r="T224" s="96"/>
      <c r="AT224" s="25" t="s">
        <v>425</v>
      </c>
      <c r="AU224" s="25" t="s">
        <v>86</v>
      </c>
    </row>
    <row r="225" s="13" customFormat="1">
      <c r="B225" s="265"/>
      <c r="C225" s="266"/>
      <c r="D225" s="252" t="s">
        <v>428</v>
      </c>
      <c r="E225" s="267" t="s">
        <v>21</v>
      </c>
      <c r="F225" s="268" t="s">
        <v>10681</v>
      </c>
      <c r="G225" s="266"/>
      <c r="H225" s="269">
        <v>480.5</v>
      </c>
      <c r="I225" s="270"/>
      <c r="J225" s="266"/>
      <c r="K225" s="266"/>
      <c r="L225" s="271"/>
      <c r="M225" s="272"/>
      <c r="N225" s="273"/>
      <c r="O225" s="273"/>
      <c r="P225" s="273"/>
      <c r="Q225" s="273"/>
      <c r="R225" s="273"/>
      <c r="S225" s="273"/>
      <c r="T225" s="274"/>
      <c r="AT225" s="275" t="s">
        <v>428</v>
      </c>
      <c r="AU225" s="275" t="s">
        <v>86</v>
      </c>
      <c r="AV225" s="13" t="s">
        <v>86</v>
      </c>
      <c r="AW225" s="13" t="s">
        <v>39</v>
      </c>
      <c r="AX225" s="13" t="s">
        <v>83</v>
      </c>
      <c r="AY225" s="275" t="s">
        <v>414</v>
      </c>
    </row>
    <row r="226" s="1" customFormat="1" ht="16.5" customHeight="1">
      <c r="B226" s="47"/>
      <c r="C226" s="298" t="s">
        <v>925</v>
      </c>
      <c r="D226" s="298" t="s">
        <v>841</v>
      </c>
      <c r="E226" s="299" t="s">
        <v>10714</v>
      </c>
      <c r="F226" s="300" t="s">
        <v>10715</v>
      </c>
      <c r="G226" s="301" t="s">
        <v>446</v>
      </c>
      <c r="H226" s="302">
        <v>24.745999999999999</v>
      </c>
      <c r="I226" s="303"/>
      <c r="J226" s="304">
        <f>ROUND(I226*H226,2)</f>
        <v>0</v>
      </c>
      <c r="K226" s="300" t="s">
        <v>421</v>
      </c>
      <c r="L226" s="305"/>
      <c r="M226" s="306" t="s">
        <v>21</v>
      </c>
      <c r="N226" s="307" t="s">
        <v>47</v>
      </c>
      <c r="O226" s="48"/>
      <c r="P226" s="249">
        <f>O226*H226</f>
        <v>0</v>
      </c>
      <c r="Q226" s="249">
        <v>0.20999999999999999</v>
      </c>
      <c r="R226" s="249">
        <f>Q226*H226</f>
        <v>5.1966599999999996</v>
      </c>
      <c r="S226" s="249">
        <v>0</v>
      </c>
      <c r="T226" s="250">
        <f>S226*H226</f>
        <v>0</v>
      </c>
      <c r="AR226" s="25" t="s">
        <v>542</v>
      </c>
      <c r="AT226" s="25" t="s">
        <v>841</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422</v>
      </c>
      <c r="BM226" s="25" t="s">
        <v>10716</v>
      </c>
    </row>
    <row r="227" s="13" customFormat="1">
      <c r="B227" s="265"/>
      <c r="C227" s="266"/>
      <c r="D227" s="252" t="s">
        <v>428</v>
      </c>
      <c r="E227" s="267" t="s">
        <v>21</v>
      </c>
      <c r="F227" s="268" t="s">
        <v>10717</v>
      </c>
      <c r="G227" s="266"/>
      <c r="H227" s="269">
        <v>24.745999999999999</v>
      </c>
      <c r="I227" s="270"/>
      <c r="J227" s="266"/>
      <c r="K227" s="266"/>
      <c r="L227" s="271"/>
      <c r="M227" s="272"/>
      <c r="N227" s="273"/>
      <c r="O227" s="273"/>
      <c r="P227" s="273"/>
      <c r="Q227" s="273"/>
      <c r="R227" s="273"/>
      <c r="S227" s="273"/>
      <c r="T227" s="274"/>
      <c r="AT227" s="275" t="s">
        <v>428</v>
      </c>
      <c r="AU227" s="275" t="s">
        <v>86</v>
      </c>
      <c r="AV227" s="13" t="s">
        <v>86</v>
      </c>
      <c r="AW227" s="13" t="s">
        <v>39</v>
      </c>
      <c r="AX227" s="13" t="s">
        <v>83</v>
      </c>
      <c r="AY227" s="275" t="s">
        <v>414</v>
      </c>
    </row>
    <row r="228" s="1" customFormat="1" ht="16.5" customHeight="1">
      <c r="B228" s="47"/>
      <c r="C228" s="240" t="s">
        <v>956</v>
      </c>
      <c r="D228" s="240" t="s">
        <v>418</v>
      </c>
      <c r="E228" s="241" t="s">
        <v>10718</v>
      </c>
      <c r="F228" s="242" t="s">
        <v>10719</v>
      </c>
      <c r="G228" s="243" t="s">
        <v>192</v>
      </c>
      <c r="H228" s="244">
        <v>266</v>
      </c>
      <c r="I228" s="245"/>
      <c r="J228" s="246">
        <f>ROUND(I228*H228,2)</f>
        <v>0</v>
      </c>
      <c r="K228" s="242" t="s">
        <v>421</v>
      </c>
      <c r="L228" s="73"/>
      <c r="M228" s="247" t="s">
        <v>21</v>
      </c>
      <c r="N228" s="248" t="s">
        <v>47</v>
      </c>
      <c r="O228" s="48"/>
      <c r="P228" s="249">
        <f>O228*H228</f>
        <v>0</v>
      </c>
      <c r="Q228" s="249">
        <v>0</v>
      </c>
      <c r="R228" s="249">
        <f>Q228*H228</f>
        <v>0</v>
      </c>
      <c r="S228" s="249">
        <v>0</v>
      </c>
      <c r="T228" s="250">
        <f>S228*H228</f>
        <v>0</v>
      </c>
      <c r="AR228" s="25" t="s">
        <v>422</v>
      </c>
      <c r="AT228" s="25" t="s">
        <v>418</v>
      </c>
      <c r="AU228" s="25" t="s">
        <v>86</v>
      </c>
      <c r="AY228" s="25" t="s">
        <v>414</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422</v>
      </c>
      <c r="BM228" s="25" t="s">
        <v>10720</v>
      </c>
    </row>
    <row r="229" s="1" customFormat="1">
      <c r="B229" s="47"/>
      <c r="C229" s="75"/>
      <c r="D229" s="252" t="s">
        <v>425</v>
      </c>
      <c r="E229" s="75"/>
      <c r="F229" s="253" t="s">
        <v>10721</v>
      </c>
      <c r="G229" s="75"/>
      <c r="H229" s="75"/>
      <c r="I229" s="208"/>
      <c r="J229" s="75"/>
      <c r="K229" s="75"/>
      <c r="L229" s="73"/>
      <c r="M229" s="254"/>
      <c r="N229" s="48"/>
      <c r="O229" s="48"/>
      <c r="P229" s="48"/>
      <c r="Q229" s="48"/>
      <c r="R229" s="48"/>
      <c r="S229" s="48"/>
      <c r="T229" s="96"/>
      <c r="AT229" s="25" t="s">
        <v>425</v>
      </c>
      <c r="AU229" s="25" t="s">
        <v>86</v>
      </c>
    </row>
    <row r="230" s="13" customFormat="1">
      <c r="B230" s="265"/>
      <c r="C230" s="266"/>
      <c r="D230" s="252" t="s">
        <v>428</v>
      </c>
      <c r="E230" s="267" t="s">
        <v>21</v>
      </c>
      <c r="F230" s="268" t="s">
        <v>10722</v>
      </c>
      <c r="G230" s="266"/>
      <c r="H230" s="269">
        <v>266</v>
      </c>
      <c r="I230" s="270"/>
      <c r="J230" s="266"/>
      <c r="K230" s="266"/>
      <c r="L230" s="271"/>
      <c r="M230" s="272"/>
      <c r="N230" s="273"/>
      <c r="O230" s="273"/>
      <c r="P230" s="273"/>
      <c r="Q230" s="273"/>
      <c r="R230" s="273"/>
      <c r="S230" s="273"/>
      <c r="T230" s="274"/>
      <c r="AT230" s="275" t="s">
        <v>428</v>
      </c>
      <c r="AU230" s="275" t="s">
        <v>86</v>
      </c>
      <c r="AV230" s="13" t="s">
        <v>86</v>
      </c>
      <c r="AW230" s="13" t="s">
        <v>39</v>
      </c>
      <c r="AX230" s="13" t="s">
        <v>83</v>
      </c>
      <c r="AY230" s="275" t="s">
        <v>414</v>
      </c>
    </row>
    <row r="231" s="1" customFormat="1" ht="16.5" customHeight="1">
      <c r="B231" s="47"/>
      <c r="C231" s="240" t="s">
        <v>961</v>
      </c>
      <c r="D231" s="240" t="s">
        <v>418</v>
      </c>
      <c r="E231" s="241" t="s">
        <v>10723</v>
      </c>
      <c r="F231" s="242" t="s">
        <v>10724</v>
      </c>
      <c r="G231" s="243" t="s">
        <v>192</v>
      </c>
      <c r="H231" s="244">
        <v>133</v>
      </c>
      <c r="I231" s="245"/>
      <c r="J231" s="246">
        <f>ROUND(I231*H231,2)</f>
        <v>0</v>
      </c>
      <c r="K231" s="242" t="s">
        <v>421</v>
      </c>
      <c r="L231" s="73"/>
      <c r="M231" s="247" t="s">
        <v>21</v>
      </c>
      <c r="N231" s="248" t="s">
        <v>47</v>
      </c>
      <c r="O231" s="48"/>
      <c r="P231" s="249">
        <f>O231*H231</f>
        <v>0</v>
      </c>
      <c r="Q231" s="249">
        <v>0</v>
      </c>
      <c r="R231" s="249">
        <f>Q231*H231</f>
        <v>0</v>
      </c>
      <c r="S231" s="249">
        <v>0</v>
      </c>
      <c r="T231" s="250">
        <f>S231*H231</f>
        <v>0</v>
      </c>
      <c r="AR231" s="25" t="s">
        <v>422</v>
      </c>
      <c r="AT231" s="25" t="s">
        <v>418</v>
      </c>
      <c r="AU231" s="25" t="s">
        <v>86</v>
      </c>
      <c r="AY231" s="25" t="s">
        <v>414</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422</v>
      </c>
      <c r="BM231" s="25" t="s">
        <v>10725</v>
      </c>
    </row>
    <row r="232" s="1" customFormat="1">
      <c r="B232" s="47"/>
      <c r="C232" s="75"/>
      <c r="D232" s="252" t="s">
        <v>425</v>
      </c>
      <c r="E232" s="75"/>
      <c r="F232" s="253" t="s">
        <v>10721</v>
      </c>
      <c r="G232" s="75"/>
      <c r="H232" s="75"/>
      <c r="I232" s="208"/>
      <c r="J232" s="75"/>
      <c r="K232" s="75"/>
      <c r="L232" s="73"/>
      <c r="M232" s="254"/>
      <c r="N232" s="48"/>
      <c r="O232" s="48"/>
      <c r="P232" s="48"/>
      <c r="Q232" s="48"/>
      <c r="R232" s="48"/>
      <c r="S232" s="48"/>
      <c r="T232" s="96"/>
      <c r="AT232" s="25" t="s">
        <v>425</v>
      </c>
      <c r="AU232" s="25" t="s">
        <v>86</v>
      </c>
    </row>
    <row r="233" s="13" customFormat="1">
      <c r="B233" s="265"/>
      <c r="C233" s="266"/>
      <c r="D233" s="252" t="s">
        <v>428</v>
      </c>
      <c r="E233" s="267" t="s">
        <v>21</v>
      </c>
      <c r="F233" s="268" t="s">
        <v>10686</v>
      </c>
      <c r="G233" s="266"/>
      <c r="H233" s="269">
        <v>133</v>
      </c>
      <c r="I233" s="270"/>
      <c r="J233" s="266"/>
      <c r="K233" s="266"/>
      <c r="L233" s="271"/>
      <c r="M233" s="272"/>
      <c r="N233" s="273"/>
      <c r="O233" s="273"/>
      <c r="P233" s="273"/>
      <c r="Q233" s="273"/>
      <c r="R233" s="273"/>
      <c r="S233" s="273"/>
      <c r="T233" s="274"/>
      <c r="AT233" s="275" t="s">
        <v>428</v>
      </c>
      <c r="AU233" s="275" t="s">
        <v>86</v>
      </c>
      <c r="AV233" s="13" t="s">
        <v>86</v>
      </c>
      <c r="AW233" s="13" t="s">
        <v>39</v>
      </c>
      <c r="AX233" s="13" t="s">
        <v>83</v>
      </c>
      <c r="AY233" s="275" t="s">
        <v>414</v>
      </c>
    </row>
    <row r="234" s="1" customFormat="1" ht="51" customHeight="1">
      <c r="B234" s="47"/>
      <c r="C234" s="240" t="s">
        <v>991</v>
      </c>
      <c r="D234" s="240" t="s">
        <v>418</v>
      </c>
      <c r="E234" s="241" t="s">
        <v>10726</v>
      </c>
      <c r="F234" s="242" t="s">
        <v>10727</v>
      </c>
      <c r="G234" s="243" t="s">
        <v>678</v>
      </c>
      <c r="H234" s="244">
        <v>92</v>
      </c>
      <c r="I234" s="245"/>
      <c r="J234" s="246">
        <f>ROUND(I234*H234,2)</f>
        <v>0</v>
      </c>
      <c r="K234" s="242" t="s">
        <v>21</v>
      </c>
      <c r="L234" s="73"/>
      <c r="M234" s="247" t="s">
        <v>21</v>
      </c>
      <c r="N234" s="248" t="s">
        <v>47</v>
      </c>
      <c r="O234" s="48"/>
      <c r="P234" s="249">
        <f>O234*H234</f>
        <v>0</v>
      </c>
      <c r="Q234" s="249">
        <v>0.01</v>
      </c>
      <c r="R234" s="249">
        <f>Q234*H234</f>
        <v>0.92000000000000004</v>
      </c>
      <c r="S234" s="249">
        <v>0</v>
      </c>
      <c r="T234" s="250">
        <f>S234*H234</f>
        <v>0</v>
      </c>
      <c r="AR234" s="25" t="s">
        <v>422</v>
      </c>
      <c r="AT234" s="25" t="s">
        <v>418</v>
      </c>
      <c r="AU234" s="25" t="s">
        <v>86</v>
      </c>
      <c r="AY234" s="25" t="s">
        <v>414</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422</v>
      </c>
      <c r="BM234" s="25" t="s">
        <v>10728</v>
      </c>
    </row>
    <row r="235" s="13" customFormat="1">
      <c r="B235" s="265"/>
      <c r="C235" s="266"/>
      <c r="D235" s="252" t="s">
        <v>428</v>
      </c>
      <c r="E235" s="267" t="s">
        <v>21</v>
      </c>
      <c r="F235" s="268" t="s">
        <v>10729</v>
      </c>
      <c r="G235" s="266"/>
      <c r="H235" s="269">
        <v>92</v>
      </c>
      <c r="I235" s="270"/>
      <c r="J235" s="266"/>
      <c r="K235" s="266"/>
      <c r="L235" s="271"/>
      <c r="M235" s="272"/>
      <c r="N235" s="273"/>
      <c r="O235" s="273"/>
      <c r="P235" s="273"/>
      <c r="Q235" s="273"/>
      <c r="R235" s="273"/>
      <c r="S235" s="273"/>
      <c r="T235" s="274"/>
      <c r="AT235" s="275" t="s">
        <v>428</v>
      </c>
      <c r="AU235" s="275" t="s">
        <v>86</v>
      </c>
      <c r="AV235" s="13" t="s">
        <v>86</v>
      </c>
      <c r="AW235" s="13" t="s">
        <v>39</v>
      </c>
      <c r="AX235" s="13" t="s">
        <v>83</v>
      </c>
      <c r="AY235" s="275" t="s">
        <v>414</v>
      </c>
    </row>
    <row r="236" s="1" customFormat="1" ht="25.5" customHeight="1">
      <c r="B236" s="47"/>
      <c r="C236" s="240" t="s">
        <v>995</v>
      </c>
      <c r="D236" s="240" t="s">
        <v>418</v>
      </c>
      <c r="E236" s="241" t="s">
        <v>10730</v>
      </c>
      <c r="F236" s="242" t="s">
        <v>10731</v>
      </c>
      <c r="G236" s="243" t="s">
        <v>678</v>
      </c>
      <c r="H236" s="244">
        <v>46</v>
      </c>
      <c r="I236" s="245"/>
      <c r="J236" s="246">
        <f>ROUND(I236*H236,2)</f>
        <v>0</v>
      </c>
      <c r="K236" s="242" t="s">
        <v>421</v>
      </c>
      <c r="L236" s="73"/>
      <c r="M236" s="247" t="s">
        <v>21</v>
      </c>
      <c r="N236" s="248" t="s">
        <v>47</v>
      </c>
      <c r="O236" s="48"/>
      <c r="P236" s="249">
        <f>O236*H236</f>
        <v>0</v>
      </c>
      <c r="Q236" s="249">
        <v>0</v>
      </c>
      <c r="R236" s="249">
        <f>Q236*H236</f>
        <v>0</v>
      </c>
      <c r="S236" s="249">
        <v>0</v>
      </c>
      <c r="T236" s="250">
        <f>S236*H236</f>
        <v>0</v>
      </c>
      <c r="AR236" s="25" t="s">
        <v>422</v>
      </c>
      <c r="AT236" s="25" t="s">
        <v>418</v>
      </c>
      <c r="AU236" s="25" t="s">
        <v>86</v>
      </c>
      <c r="AY236" s="25" t="s">
        <v>414</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422</v>
      </c>
      <c r="BM236" s="25" t="s">
        <v>10732</v>
      </c>
    </row>
    <row r="237" s="1" customFormat="1">
      <c r="B237" s="47"/>
      <c r="C237" s="75"/>
      <c r="D237" s="252" t="s">
        <v>425</v>
      </c>
      <c r="E237" s="75"/>
      <c r="F237" s="253" t="s">
        <v>10733</v>
      </c>
      <c r="G237" s="75"/>
      <c r="H237" s="75"/>
      <c r="I237" s="208"/>
      <c r="J237" s="75"/>
      <c r="K237" s="75"/>
      <c r="L237" s="73"/>
      <c r="M237" s="254"/>
      <c r="N237" s="48"/>
      <c r="O237" s="48"/>
      <c r="P237" s="48"/>
      <c r="Q237" s="48"/>
      <c r="R237" s="48"/>
      <c r="S237" s="48"/>
      <c r="T237" s="96"/>
      <c r="AT237" s="25" t="s">
        <v>425</v>
      </c>
      <c r="AU237" s="25" t="s">
        <v>86</v>
      </c>
    </row>
    <row r="238" s="1" customFormat="1" ht="25.5" customHeight="1">
      <c r="B238" s="47"/>
      <c r="C238" s="240" t="s">
        <v>1003</v>
      </c>
      <c r="D238" s="240" t="s">
        <v>418</v>
      </c>
      <c r="E238" s="241" t="s">
        <v>10734</v>
      </c>
      <c r="F238" s="242" t="s">
        <v>10735</v>
      </c>
      <c r="G238" s="243" t="s">
        <v>678</v>
      </c>
      <c r="H238" s="244">
        <v>46</v>
      </c>
      <c r="I238" s="245"/>
      <c r="J238" s="246">
        <f>ROUND(I238*H238,2)</f>
        <v>0</v>
      </c>
      <c r="K238" s="242" t="s">
        <v>421</v>
      </c>
      <c r="L238" s="73"/>
      <c r="M238" s="247" t="s">
        <v>21</v>
      </c>
      <c r="N238" s="248" t="s">
        <v>47</v>
      </c>
      <c r="O238" s="48"/>
      <c r="P238" s="249">
        <f>O238*H238</f>
        <v>0</v>
      </c>
      <c r="Q238" s="249">
        <v>0</v>
      </c>
      <c r="R238" s="249">
        <f>Q238*H238</f>
        <v>0</v>
      </c>
      <c r="S238" s="249">
        <v>0</v>
      </c>
      <c r="T238" s="250">
        <f>S238*H238</f>
        <v>0</v>
      </c>
      <c r="AR238" s="25" t="s">
        <v>422</v>
      </c>
      <c r="AT238" s="25" t="s">
        <v>418</v>
      </c>
      <c r="AU238" s="25" t="s">
        <v>86</v>
      </c>
      <c r="AY238" s="25" t="s">
        <v>414</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422</v>
      </c>
      <c r="BM238" s="25" t="s">
        <v>10736</v>
      </c>
    </row>
    <row r="239" s="1" customFormat="1">
      <c r="B239" s="47"/>
      <c r="C239" s="75"/>
      <c r="D239" s="252" t="s">
        <v>425</v>
      </c>
      <c r="E239" s="75"/>
      <c r="F239" s="253" t="s">
        <v>10733</v>
      </c>
      <c r="G239" s="75"/>
      <c r="H239" s="75"/>
      <c r="I239" s="208"/>
      <c r="J239" s="75"/>
      <c r="K239" s="75"/>
      <c r="L239" s="73"/>
      <c r="M239" s="254"/>
      <c r="N239" s="48"/>
      <c r="O239" s="48"/>
      <c r="P239" s="48"/>
      <c r="Q239" s="48"/>
      <c r="R239" s="48"/>
      <c r="S239" s="48"/>
      <c r="T239" s="96"/>
      <c r="AT239" s="25" t="s">
        <v>425</v>
      </c>
      <c r="AU239" s="25" t="s">
        <v>86</v>
      </c>
    </row>
    <row r="240" s="1" customFormat="1" ht="38.25" customHeight="1">
      <c r="B240" s="47"/>
      <c r="C240" s="240" t="s">
        <v>1010</v>
      </c>
      <c r="D240" s="240" t="s">
        <v>418</v>
      </c>
      <c r="E240" s="241" t="s">
        <v>10737</v>
      </c>
      <c r="F240" s="242" t="s">
        <v>10738</v>
      </c>
      <c r="G240" s="243" t="s">
        <v>192</v>
      </c>
      <c r="H240" s="244">
        <v>643.89999999999998</v>
      </c>
      <c r="I240" s="245"/>
      <c r="J240" s="246">
        <f>ROUND(I240*H240,2)</f>
        <v>0</v>
      </c>
      <c r="K240" s="242" t="s">
        <v>421</v>
      </c>
      <c r="L240" s="73"/>
      <c r="M240" s="247" t="s">
        <v>21</v>
      </c>
      <c r="N240" s="248" t="s">
        <v>47</v>
      </c>
      <c r="O240" s="48"/>
      <c r="P240" s="249">
        <f>O240*H240</f>
        <v>0</v>
      </c>
      <c r="Q240" s="249">
        <v>0</v>
      </c>
      <c r="R240" s="249">
        <f>Q240*H240</f>
        <v>0</v>
      </c>
      <c r="S240" s="249">
        <v>0</v>
      </c>
      <c r="T240" s="250">
        <f>S240*H240</f>
        <v>0</v>
      </c>
      <c r="AR240" s="25" t="s">
        <v>422</v>
      </c>
      <c r="AT240" s="25" t="s">
        <v>418</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422</v>
      </c>
      <c r="BM240" s="25" t="s">
        <v>10739</v>
      </c>
    </row>
    <row r="241" s="1" customFormat="1">
      <c r="B241" s="47"/>
      <c r="C241" s="75"/>
      <c r="D241" s="252" t="s">
        <v>425</v>
      </c>
      <c r="E241" s="75"/>
      <c r="F241" s="253" t="s">
        <v>10740</v>
      </c>
      <c r="G241" s="75"/>
      <c r="H241" s="75"/>
      <c r="I241" s="208"/>
      <c r="J241" s="75"/>
      <c r="K241" s="75"/>
      <c r="L241" s="73"/>
      <c r="M241" s="254"/>
      <c r="N241" s="48"/>
      <c r="O241" s="48"/>
      <c r="P241" s="48"/>
      <c r="Q241" s="48"/>
      <c r="R241" s="48"/>
      <c r="S241" s="48"/>
      <c r="T241" s="96"/>
      <c r="AT241" s="25" t="s">
        <v>425</v>
      </c>
      <c r="AU241" s="25" t="s">
        <v>86</v>
      </c>
    </row>
    <row r="242" s="13" customFormat="1">
      <c r="B242" s="265"/>
      <c r="C242" s="266"/>
      <c r="D242" s="252" t="s">
        <v>428</v>
      </c>
      <c r="E242" s="267" t="s">
        <v>21</v>
      </c>
      <c r="F242" s="268" t="s">
        <v>10741</v>
      </c>
      <c r="G242" s="266"/>
      <c r="H242" s="269">
        <v>643.89999999999998</v>
      </c>
      <c r="I242" s="270"/>
      <c r="J242" s="266"/>
      <c r="K242" s="266"/>
      <c r="L242" s="271"/>
      <c r="M242" s="272"/>
      <c r="N242" s="273"/>
      <c r="O242" s="273"/>
      <c r="P242" s="273"/>
      <c r="Q242" s="273"/>
      <c r="R242" s="273"/>
      <c r="S242" s="273"/>
      <c r="T242" s="274"/>
      <c r="AT242" s="275" t="s">
        <v>428</v>
      </c>
      <c r="AU242" s="275" t="s">
        <v>86</v>
      </c>
      <c r="AV242" s="13" t="s">
        <v>86</v>
      </c>
      <c r="AW242" s="13" t="s">
        <v>39</v>
      </c>
      <c r="AX242" s="13" t="s">
        <v>83</v>
      </c>
      <c r="AY242" s="275" t="s">
        <v>414</v>
      </c>
    </row>
    <row r="243" s="12" customFormat="1">
      <c r="B243" s="255"/>
      <c r="C243" s="256"/>
      <c r="D243" s="252" t="s">
        <v>428</v>
      </c>
      <c r="E243" s="257" t="s">
        <v>21</v>
      </c>
      <c r="F243" s="258" t="s">
        <v>10591</v>
      </c>
      <c r="G243" s="256"/>
      <c r="H243" s="257" t="s">
        <v>21</v>
      </c>
      <c r="I243" s="259"/>
      <c r="J243" s="256"/>
      <c r="K243" s="256"/>
      <c r="L243" s="260"/>
      <c r="M243" s="261"/>
      <c r="N243" s="262"/>
      <c r="O243" s="262"/>
      <c r="P243" s="262"/>
      <c r="Q243" s="262"/>
      <c r="R243" s="262"/>
      <c r="S243" s="262"/>
      <c r="T243" s="263"/>
      <c r="AT243" s="264" t="s">
        <v>428</v>
      </c>
      <c r="AU243" s="264" t="s">
        <v>86</v>
      </c>
      <c r="AV243" s="12" t="s">
        <v>83</v>
      </c>
      <c r="AW243" s="12" t="s">
        <v>39</v>
      </c>
      <c r="AX243" s="12" t="s">
        <v>76</v>
      </c>
      <c r="AY243" s="264" t="s">
        <v>414</v>
      </c>
    </row>
    <row r="244" s="1" customFormat="1" ht="16.5" customHeight="1">
      <c r="B244" s="47"/>
      <c r="C244" s="298" t="s">
        <v>1016</v>
      </c>
      <c r="D244" s="298" t="s">
        <v>841</v>
      </c>
      <c r="E244" s="299" t="s">
        <v>10742</v>
      </c>
      <c r="F244" s="300" t="s">
        <v>10743</v>
      </c>
      <c r="G244" s="301" t="s">
        <v>10744</v>
      </c>
      <c r="H244" s="302">
        <v>0.59999999999999998</v>
      </c>
      <c r="I244" s="303"/>
      <c r="J244" s="304">
        <f>ROUND(I244*H244,2)</f>
        <v>0</v>
      </c>
      <c r="K244" s="300" t="s">
        <v>421</v>
      </c>
      <c r="L244" s="305"/>
      <c r="M244" s="306" t="s">
        <v>21</v>
      </c>
      <c r="N244" s="307" t="s">
        <v>47</v>
      </c>
      <c r="O244" s="48"/>
      <c r="P244" s="249">
        <f>O244*H244</f>
        <v>0</v>
      </c>
      <c r="Q244" s="249">
        <v>0.001</v>
      </c>
      <c r="R244" s="249">
        <f>Q244*H244</f>
        <v>0.00059999999999999995</v>
      </c>
      <c r="S244" s="249">
        <v>0</v>
      </c>
      <c r="T244" s="250">
        <f>S244*H244</f>
        <v>0</v>
      </c>
      <c r="AR244" s="25" t="s">
        <v>542</v>
      </c>
      <c r="AT244" s="25" t="s">
        <v>841</v>
      </c>
      <c r="AU244" s="25" t="s">
        <v>86</v>
      </c>
      <c r="AY244" s="25" t="s">
        <v>414</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422</v>
      </c>
      <c r="BM244" s="25" t="s">
        <v>10745</v>
      </c>
    </row>
    <row r="245" s="1" customFormat="1" ht="25.5" customHeight="1">
      <c r="B245" s="47"/>
      <c r="C245" s="240" t="s">
        <v>1024</v>
      </c>
      <c r="D245" s="240" t="s">
        <v>418</v>
      </c>
      <c r="E245" s="241" t="s">
        <v>10746</v>
      </c>
      <c r="F245" s="242" t="s">
        <v>10747</v>
      </c>
      <c r="G245" s="243" t="s">
        <v>192</v>
      </c>
      <c r="H245" s="244">
        <v>30.399999999999999</v>
      </c>
      <c r="I245" s="245"/>
      <c r="J245" s="246">
        <f>ROUND(I245*H245,2)</f>
        <v>0</v>
      </c>
      <c r="K245" s="242" t="s">
        <v>421</v>
      </c>
      <c r="L245" s="73"/>
      <c r="M245" s="247" t="s">
        <v>21</v>
      </c>
      <c r="N245" s="248" t="s">
        <v>47</v>
      </c>
      <c r="O245" s="48"/>
      <c r="P245" s="249">
        <f>O245*H245</f>
        <v>0</v>
      </c>
      <c r="Q245" s="249">
        <v>0</v>
      </c>
      <c r="R245" s="249">
        <f>Q245*H245</f>
        <v>0</v>
      </c>
      <c r="S245" s="249">
        <v>0</v>
      </c>
      <c r="T245" s="250">
        <f>S245*H245</f>
        <v>0</v>
      </c>
      <c r="AR245" s="25" t="s">
        <v>422</v>
      </c>
      <c r="AT245" s="25" t="s">
        <v>418</v>
      </c>
      <c r="AU245" s="25" t="s">
        <v>86</v>
      </c>
      <c r="AY245" s="25" t="s">
        <v>414</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422</v>
      </c>
      <c r="BM245" s="25" t="s">
        <v>10748</v>
      </c>
    </row>
    <row r="246" s="1" customFormat="1">
      <c r="B246" s="47"/>
      <c r="C246" s="75"/>
      <c r="D246" s="252" t="s">
        <v>425</v>
      </c>
      <c r="E246" s="75"/>
      <c r="F246" s="253" t="s">
        <v>10749</v>
      </c>
      <c r="G246" s="75"/>
      <c r="H246" s="75"/>
      <c r="I246" s="208"/>
      <c r="J246" s="75"/>
      <c r="K246" s="75"/>
      <c r="L246" s="73"/>
      <c r="M246" s="254"/>
      <c r="N246" s="48"/>
      <c r="O246" s="48"/>
      <c r="P246" s="48"/>
      <c r="Q246" s="48"/>
      <c r="R246" s="48"/>
      <c r="S246" s="48"/>
      <c r="T246" s="96"/>
      <c r="AT246" s="25" t="s">
        <v>425</v>
      </c>
      <c r="AU246" s="25" t="s">
        <v>86</v>
      </c>
    </row>
    <row r="247" s="13" customFormat="1">
      <c r="B247" s="265"/>
      <c r="C247" s="266"/>
      <c r="D247" s="252" t="s">
        <v>428</v>
      </c>
      <c r="E247" s="267" t="s">
        <v>21</v>
      </c>
      <c r="F247" s="268" t="s">
        <v>10750</v>
      </c>
      <c r="G247" s="266"/>
      <c r="H247" s="269">
        <v>30.399999999999999</v>
      </c>
      <c r="I247" s="270"/>
      <c r="J247" s="266"/>
      <c r="K247" s="266"/>
      <c r="L247" s="271"/>
      <c r="M247" s="272"/>
      <c r="N247" s="273"/>
      <c r="O247" s="273"/>
      <c r="P247" s="273"/>
      <c r="Q247" s="273"/>
      <c r="R247" s="273"/>
      <c r="S247" s="273"/>
      <c r="T247" s="274"/>
      <c r="AT247" s="275" t="s">
        <v>428</v>
      </c>
      <c r="AU247" s="275" t="s">
        <v>86</v>
      </c>
      <c r="AV247" s="13" t="s">
        <v>86</v>
      </c>
      <c r="AW247" s="13" t="s">
        <v>39</v>
      </c>
      <c r="AX247" s="13" t="s">
        <v>83</v>
      </c>
      <c r="AY247" s="275" t="s">
        <v>414</v>
      </c>
    </row>
    <row r="248" s="1" customFormat="1" ht="16.5" customHeight="1">
      <c r="B248" s="47"/>
      <c r="C248" s="298" t="s">
        <v>1028</v>
      </c>
      <c r="D248" s="298" t="s">
        <v>841</v>
      </c>
      <c r="E248" s="299" t="s">
        <v>10751</v>
      </c>
      <c r="F248" s="300" t="s">
        <v>10752</v>
      </c>
      <c r="G248" s="301" t="s">
        <v>446</v>
      </c>
      <c r="H248" s="302">
        <v>3.1309999999999998</v>
      </c>
      <c r="I248" s="303"/>
      <c r="J248" s="304">
        <f>ROUND(I248*H248,2)</f>
        <v>0</v>
      </c>
      <c r="K248" s="300" t="s">
        <v>421</v>
      </c>
      <c r="L248" s="305"/>
      <c r="M248" s="306" t="s">
        <v>21</v>
      </c>
      <c r="N248" s="307" t="s">
        <v>47</v>
      </c>
      <c r="O248" s="48"/>
      <c r="P248" s="249">
        <f>O248*H248</f>
        <v>0</v>
      </c>
      <c r="Q248" s="249">
        <v>0.20000000000000001</v>
      </c>
      <c r="R248" s="249">
        <f>Q248*H248</f>
        <v>0.62619999999999998</v>
      </c>
      <c r="S248" s="249">
        <v>0</v>
      </c>
      <c r="T248" s="250">
        <f>S248*H248</f>
        <v>0</v>
      </c>
      <c r="AR248" s="25" t="s">
        <v>542</v>
      </c>
      <c r="AT248" s="25" t="s">
        <v>841</v>
      </c>
      <c r="AU248" s="25" t="s">
        <v>86</v>
      </c>
      <c r="AY248" s="25" t="s">
        <v>414</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422</v>
      </c>
      <c r="BM248" s="25" t="s">
        <v>10753</v>
      </c>
    </row>
    <row r="249" s="13" customFormat="1">
      <c r="B249" s="265"/>
      <c r="C249" s="266"/>
      <c r="D249" s="252" t="s">
        <v>428</v>
      </c>
      <c r="E249" s="267" t="s">
        <v>21</v>
      </c>
      <c r="F249" s="268" t="s">
        <v>10754</v>
      </c>
      <c r="G249" s="266"/>
      <c r="H249" s="269">
        <v>3.1309999999999998</v>
      </c>
      <c r="I249" s="270"/>
      <c r="J249" s="266"/>
      <c r="K249" s="266"/>
      <c r="L249" s="271"/>
      <c r="M249" s="272"/>
      <c r="N249" s="273"/>
      <c r="O249" s="273"/>
      <c r="P249" s="273"/>
      <c r="Q249" s="273"/>
      <c r="R249" s="273"/>
      <c r="S249" s="273"/>
      <c r="T249" s="274"/>
      <c r="AT249" s="275" t="s">
        <v>428</v>
      </c>
      <c r="AU249" s="275" t="s">
        <v>86</v>
      </c>
      <c r="AV249" s="13" t="s">
        <v>86</v>
      </c>
      <c r="AW249" s="13" t="s">
        <v>39</v>
      </c>
      <c r="AX249" s="13" t="s">
        <v>83</v>
      </c>
      <c r="AY249" s="275" t="s">
        <v>414</v>
      </c>
    </row>
    <row r="250" s="1" customFormat="1" ht="51" customHeight="1">
      <c r="B250" s="47"/>
      <c r="C250" s="240" t="s">
        <v>1032</v>
      </c>
      <c r="D250" s="240" t="s">
        <v>418</v>
      </c>
      <c r="E250" s="241" t="s">
        <v>10755</v>
      </c>
      <c r="F250" s="242" t="s">
        <v>10756</v>
      </c>
      <c r="G250" s="243" t="s">
        <v>678</v>
      </c>
      <c r="H250" s="244">
        <v>1</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422</v>
      </c>
      <c r="AT250" s="25" t="s">
        <v>418</v>
      </c>
      <c r="AU250" s="25" t="s">
        <v>86</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422</v>
      </c>
      <c r="BM250" s="25" t="s">
        <v>10757</v>
      </c>
    </row>
    <row r="251" s="11" customFormat="1" ht="29.88" customHeight="1">
      <c r="B251" s="224"/>
      <c r="C251" s="225"/>
      <c r="D251" s="226" t="s">
        <v>75</v>
      </c>
      <c r="E251" s="238" t="s">
        <v>639</v>
      </c>
      <c r="F251" s="238" t="s">
        <v>4969</v>
      </c>
      <c r="G251" s="225"/>
      <c r="H251" s="225"/>
      <c r="I251" s="228"/>
      <c r="J251" s="239">
        <f>BK251</f>
        <v>0</v>
      </c>
      <c r="K251" s="225"/>
      <c r="L251" s="230"/>
      <c r="M251" s="231"/>
      <c r="N251" s="232"/>
      <c r="O251" s="232"/>
      <c r="P251" s="233">
        <f>SUM(P252:P271)</f>
        <v>0</v>
      </c>
      <c r="Q251" s="232"/>
      <c r="R251" s="233">
        <f>SUM(R252:R271)</f>
        <v>0</v>
      </c>
      <c r="S251" s="232"/>
      <c r="T251" s="234">
        <f>SUM(T252:T271)</f>
        <v>323.13000000000005</v>
      </c>
      <c r="AR251" s="235" t="s">
        <v>83</v>
      </c>
      <c r="AT251" s="236" t="s">
        <v>75</v>
      </c>
      <c r="AU251" s="236" t="s">
        <v>83</v>
      </c>
      <c r="AY251" s="235" t="s">
        <v>414</v>
      </c>
      <c r="BK251" s="237">
        <f>SUM(BK252:BK271)</f>
        <v>0</v>
      </c>
    </row>
    <row r="252" s="1" customFormat="1" ht="51" customHeight="1">
      <c r="B252" s="47"/>
      <c r="C252" s="240" t="s">
        <v>1036</v>
      </c>
      <c r="D252" s="240" t="s">
        <v>418</v>
      </c>
      <c r="E252" s="241" t="s">
        <v>4975</v>
      </c>
      <c r="F252" s="242" t="s">
        <v>4976</v>
      </c>
      <c r="G252" s="243" t="s">
        <v>192</v>
      </c>
      <c r="H252" s="244">
        <v>338.5</v>
      </c>
      <c r="I252" s="245"/>
      <c r="J252" s="246">
        <f>ROUND(I252*H252,2)</f>
        <v>0</v>
      </c>
      <c r="K252" s="242" t="s">
        <v>421</v>
      </c>
      <c r="L252" s="73"/>
      <c r="M252" s="247" t="s">
        <v>21</v>
      </c>
      <c r="N252" s="248" t="s">
        <v>47</v>
      </c>
      <c r="O252" s="48"/>
      <c r="P252" s="249">
        <f>O252*H252</f>
        <v>0</v>
      </c>
      <c r="Q252" s="249">
        <v>0</v>
      </c>
      <c r="R252" s="249">
        <f>Q252*H252</f>
        <v>0</v>
      </c>
      <c r="S252" s="249">
        <v>0.44</v>
      </c>
      <c r="T252" s="250">
        <f>S252*H252</f>
        <v>148.94</v>
      </c>
      <c r="AR252" s="25" t="s">
        <v>422</v>
      </c>
      <c r="AT252" s="25" t="s">
        <v>418</v>
      </c>
      <c r="AU252" s="25" t="s">
        <v>86</v>
      </c>
      <c r="AY252" s="25" t="s">
        <v>414</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422</v>
      </c>
      <c r="BM252" s="25" t="s">
        <v>10758</v>
      </c>
    </row>
    <row r="253" s="1" customFormat="1">
      <c r="B253" s="47"/>
      <c r="C253" s="75"/>
      <c r="D253" s="252" t="s">
        <v>425</v>
      </c>
      <c r="E253" s="75"/>
      <c r="F253" s="253" t="s">
        <v>426</v>
      </c>
      <c r="G253" s="75"/>
      <c r="H253" s="75"/>
      <c r="I253" s="208"/>
      <c r="J253" s="75"/>
      <c r="K253" s="75"/>
      <c r="L253" s="73"/>
      <c r="M253" s="254"/>
      <c r="N253" s="48"/>
      <c r="O253" s="48"/>
      <c r="P253" s="48"/>
      <c r="Q253" s="48"/>
      <c r="R253" s="48"/>
      <c r="S253" s="48"/>
      <c r="T253" s="96"/>
      <c r="AT253" s="25" t="s">
        <v>425</v>
      </c>
      <c r="AU253" s="25" t="s">
        <v>86</v>
      </c>
    </row>
    <row r="254" s="13" customFormat="1">
      <c r="B254" s="265"/>
      <c r="C254" s="266"/>
      <c r="D254" s="252" t="s">
        <v>428</v>
      </c>
      <c r="E254" s="267" t="s">
        <v>21</v>
      </c>
      <c r="F254" s="268" t="s">
        <v>10759</v>
      </c>
      <c r="G254" s="266"/>
      <c r="H254" s="269">
        <v>338.5</v>
      </c>
      <c r="I254" s="270"/>
      <c r="J254" s="266"/>
      <c r="K254" s="266"/>
      <c r="L254" s="271"/>
      <c r="M254" s="272"/>
      <c r="N254" s="273"/>
      <c r="O254" s="273"/>
      <c r="P254" s="273"/>
      <c r="Q254" s="273"/>
      <c r="R254" s="273"/>
      <c r="S254" s="273"/>
      <c r="T254" s="274"/>
      <c r="AT254" s="275" t="s">
        <v>428</v>
      </c>
      <c r="AU254" s="275" t="s">
        <v>86</v>
      </c>
      <c r="AV254" s="13" t="s">
        <v>86</v>
      </c>
      <c r="AW254" s="13" t="s">
        <v>39</v>
      </c>
      <c r="AX254" s="13" t="s">
        <v>83</v>
      </c>
      <c r="AY254" s="275" t="s">
        <v>414</v>
      </c>
    </row>
    <row r="255" s="1" customFormat="1" ht="38.25" customHeight="1">
      <c r="B255" s="47"/>
      <c r="C255" s="240" t="s">
        <v>1056</v>
      </c>
      <c r="D255" s="240" t="s">
        <v>418</v>
      </c>
      <c r="E255" s="241" t="s">
        <v>10760</v>
      </c>
      <c r="F255" s="242" t="s">
        <v>10761</v>
      </c>
      <c r="G255" s="243" t="s">
        <v>192</v>
      </c>
      <c r="H255" s="244">
        <v>64</v>
      </c>
      <c r="I255" s="245"/>
      <c r="J255" s="246">
        <f>ROUND(I255*H255,2)</f>
        <v>0</v>
      </c>
      <c r="K255" s="242" t="s">
        <v>421</v>
      </c>
      <c r="L255" s="73"/>
      <c r="M255" s="247" t="s">
        <v>21</v>
      </c>
      <c r="N255" s="248" t="s">
        <v>47</v>
      </c>
      <c r="O255" s="48"/>
      <c r="P255" s="249">
        <f>O255*H255</f>
        <v>0</v>
      </c>
      <c r="Q255" s="249">
        <v>0</v>
      </c>
      <c r="R255" s="249">
        <f>Q255*H255</f>
        <v>0</v>
      </c>
      <c r="S255" s="249">
        <v>0.32500000000000001</v>
      </c>
      <c r="T255" s="250">
        <f>S255*H255</f>
        <v>20.800000000000001</v>
      </c>
      <c r="AR255" s="25" t="s">
        <v>422</v>
      </c>
      <c r="AT255" s="25" t="s">
        <v>418</v>
      </c>
      <c r="AU255" s="25" t="s">
        <v>86</v>
      </c>
      <c r="AY255" s="25" t="s">
        <v>414</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422</v>
      </c>
      <c r="BM255" s="25" t="s">
        <v>10762</v>
      </c>
    </row>
    <row r="256" s="1" customFormat="1">
      <c r="B256" s="47"/>
      <c r="C256" s="75"/>
      <c r="D256" s="252" t="s">
        <v>425</v>
      </c>
      <c r="E256" s="75"/>
      <c r="F256" s="253" t="s">
        <v>426</v>
      </c>
      <c r="G256" s="75"/>
      <c r="H256" s="75"/>
      <c r="I256" s="208"/>
      <c r="J256" s="75"/>
      <c r="K256" s="75"/>
      <c r="L256" s="73"/>
      <c r="M256" s="254"/>
      <c r="N256" s="48"/>
      <c r="O256" s="48"/>
      <c r="P256" s="48"/>
      <c r="Q256" s="48"/>
      <c r="R256" s="48"/>
      <c r="S256" s="48"/>
      <c r="T256" s="96"/>
      <c r="AT256" s="25" t="s">
        <v>425</v>
      </c>
      <c r="AU256" s="25" t="s">
        <v>86</v>
      </c>
    </row>
    <row r="257" s="13" customFormat="1">
      <c r="B257" s="265"/>
      <c r="C257" s="266"/>
      <c r="D257" s="252" t="s">
        <v>428</v>
      </c>
      <c r="E257" s="267" t="s">
        <v>21</v>
      </c>
      <c r="F257" s="268" t="s">
        <v>10763</v>
      </c>
      <c r="G257" s="266"/>
      <c r="H257" s="269">
        <v>64</v>
      </c>
      <c r="I257" s="270"/>
      <c r="J257" s="266"/>
      <c r="K257" s="266"/>
      <c r="L257" s="271"/>
      <c r="M257" s="272"/>
      <c r="N257" s="273"/>
      <c r="O257" s="273"/>
      <c r="P257" s="273"/>
      <c r="Q257" s="273"/>
      <c r="R257" s="273"/>
      <c r="S257" s="273"/>
      <c r="T257" s="274"/>
      <c r="AT257" s="275" t="s">
        <v>428</v>
      </c>
      <c r="AU257" s="275" t="s">
        <v>86</v>
      </c>
      <c r="AV257" s="13" t="s">
        <v>86</v>
      </c>
      <c r="AW257" s="13" t="s">
        <v>39</v>
      </c>
      <c r="AX257" s="13" t="s">
        <v>83</v>
      </c>
      <c r="AY257" s="275" t="s">
        <v>414</v>
      </c>
    </row>
    <row r="258" s="1" customFormat="1" ht="51" customHeight="1">
      <c r="B258" s="47"/>
      <c r="C258" s="240" t="s">
        <v>340</v>
      </c>
      <c r="D258" s="240" t="s">
        <v>418</v>
      </c>
      <c r="E258" s="241" t="s">
        <v>10764</v>
      </c>
      <c r="F258" s="242" t="s">
        <v>10765</v>
      </c>
      <c r="G258" s="243" t="s">
        <v>192</v>
      </c>
      <c r="H258" s="244">
        <v>274.5</v>
      </c>
      <c r="I258" s="245"/>
      <c r="J258" s="246">
        <f>ROUND(I258*H258,2)</f>
        <v>0</v>
      </c>
      <c r="K258" s="242" t="s">
        <v>421</v>
      </c>
      <c r="L258" s="73"/>
      <c r="M258" s="247" t="s">
        <v>21</v>
      </c>
      <c r="N258" s="248" t="s">
        <v>47</v>
      </c>
      <c r="O258" s="48"/>
      <c r="P258" s="249">
        <f>O258*H258</f>
        <v>0</v>
      </c>
      <c r="Q258" s="249">
        <v>0</v>
      </c>
      <c r="R258" s="249">
        <f>Q258*H258</f>
        <v>0</v>
      </c>
      <c r="S258" s="249">
        <v>0.33000000000000002</v>
      </c>
      <c r="T258" s="250">
        <f>S258*H258</f>
        <v>90.585000000000008</v>
      </c>
      <c r="AR258" s="25" t="s">
        <v>422</v>
      </c>
      <c r="AT258" s="25" t="s">
        <v>418</v>
      </c>
      <c r="AU258" s="25" t="s">
        <v>86</v>
      </c>
      <c r="AY258" s="25" t="s">
        <v>414</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422</v>
      </c>
      <c r="BM258" s="25" t="s">
        <v>10766</v>
      </c>
    </row>
    <row r="259" s="1" customFormat="1">
      <c r="B259" s="47"/>
      <c r="C259" s="75"/>
      <c r="D259" s="252" t="s">
        <v>425</v>
      </c>
      <c r="E259" s="75"/>
      <c r="F259" s="253" t="s">
        <v>426</v>
      </c>
      <c r="G259" s="75"/>
      <c r="H259" s="75"/>
      <c r="I259" s="208"/>
      <c r="J259" s="75"/>
      <c r="K259" s="75"/>
      <c r="L259" s="73"/>
      <c r="M259" s="254"/>
      <c r="N259" s="48"/>
      <c r="O259" s="48"/>
      <c r="P259" s="48"/>
      <c r="Q259" s="48"/>
      <c r="R259" s="48"/>
      <c r="S259" s="48"/>
      <c r="T259" s="96"/>
      <c r="AT259" s="25" t="s">
        <v>425</v>
      </c>
      <c r="AU259" s="25" t="s">
        <v>86</v>
      </c>
    </row>
    <row r="260" s="12" customFormat="1">
      <c r="B260" s="255"/>
      <c r="C260" s="256"/>
      <c r="D260" s="252" t="s">
        <v>428</v>
      </c>
      <c r="E260" s="257" t="s">
        <v>21</v>
      </c>
      <c r="F260" s="258" t="s">
        <v>10767</v>
      </c>
      <c r="G260" s="256"/>
      <c r="H260" s="257" t="s">
        <v>21</v>
      </c>
      <c r="I260" s="259"/>
      <c r="J260" s="256"/>
      <c r="K260" s="256"/>
      <c r="L260" s="260"/>
      <c r="M260" s="261"/>
      <c r="N260" s="262"/>
      <c r="O260" s="262"/>
      <c r="P260" s="262"/>
      <c r="Q260" s="262"/>
      <c r="R260" s="262"/>
      <c r="S260" s="262"/>
      <c r="T260" s="263"/>
      <c r="AT260" s="264" t="s">
        <v>428</v>
      </c>
      <c r="AU260" s="264" t="s">
        <v>86</v>
      </c>
      <c r="AV260" s="12" t="s">
        <v>83</v>
      </c>
      <c r="AW260" s="12" t="s">
        <v>39</v>
      </c>
      <c r="AX260" s="12" t="s">
        <v>76</v>
      </c>
      <c r="AY260" s="264" t="s">
        <v>414</v>
      </c>
    </row>
    <row r="261" s="13" customFormat="1">
      <c r="B261" s="265"/>
      <c r="C261" s="266"/>
      <c r="D261" s="252" t="s">
        <v>428</v>
      </c>
      <c r="E261" s="267" t="s">
        <v>21</v>
      </c>
      <c r="F261" s="268" t="s">
        <v>10768</v>
      </c>
      <c r="G261" s="266"/>
      <c r="H261" s="269">
        <v>274.5</v>
      </c>
      <c r="I261" s="270"/>
      <c r="J261" s="266"/>
      <c r="K261" s="266"/>
      <c r="L261" s="271"/>
      <c r="M261" s="272"/>
      <c r="N261" s="273"/>
      <c r="O261" s="273"/>
      <c r="P261" s="273"/>
      <c r="Q261" s="273"/>
      <c r="R261" s="273"/>
      <c r="S261" s="273"/>
      <c r="T261" s="274"/>
      <c r="AT261" s="275" t="s">
        <v>428</v>
      </c>
      <c r="AU261" s="275" t="s">
        <v>86</v>
      </c>
      <c r="AV261" s="13" t="s">
        <v>86</v>
      </c>
      <c r="AW261" s="13" t="s">
        <v>39</v>
      </c>
      <c r="AX261" s="13" t="s">
        <v>83</v>
      </c>
      <c r="AY261" s="275" t="s">
        <v>414</v>
      </c>
    </row>
    <row r="262" s="12" customFormat="1">
      <c r="B262" s="255"/>
      <c r="C262" s="256"/>
      <c r="D262" s="252" t="s">
        <v>428</v>
      </c>
      <c r="E262" s="257" t="s">
        <v>21</v>
      </c>
      <c r="F262" s="258" t="s">
        <v>10571</v>
      </c>
      <c r="G262" s="256"/>
      <c r="H262" s="257" t="s">
        <v>21</v>
      </c>
      <c r="I262" s="259"/>
      <c r="J262" s="256"/>
      <c r="K262" s="256"/>
      <c r="L262" s="260"/>
      <c r="M262" s="261"/>
      <c r="N262" s="262"/>
      <c r="O262" s="262"/>
      <c r="P262" s="262"/>
      <c r="Q262" s="262"/>
      <c r="R262" s="262"/>
      <c r="S262" s="262"/>
      <c r="T262" s="263"/>
      <c r="AT262" s="264" t="s">
        <v>428</v>
      </c>
      <c r="AU262" s="264" t="s">
        <v>86</v>
      </c>
      <c r="AV262" s="12" t="s">
        <v>83</v>
      </c>
      <c r="AW262" s="12" t="s">
        <v>39</v>
      </c>
      <c r="AX262" s="12" t="s">
        <v>76</v>
      </c>
      <c r="AY262" s="264" t="s">
        <v>414</v>
      </c>
    </row>
    <row r="263" s="1" customFormat="1" ht="51" customHeight="1">
      <c r="B263" s="47"/>
      <c r="C263" s="240" t="s">
        <v>1067</v>
      </c>
      <c r="D263" s="240" t="s">
        <v>418</v>
      </c>
      <c r="E263" s="241" t="s">
        <v>10769</v>
      </c>
      <c r="F263" s="242" t="s">
        <v>10770</v>
      </c>
      <c r="G263" s="243" t="s">
        <v>192</v>
      </c>
      <c r="H263" s="244">
        <v>60</v>
      </c>
      <c r="I263" s="245"/>
      <c r="J263" s="246">
        <f>ROUND(I263*H263,2)</f>
        <v>0</v>
      </c>
      <c r="K263" s="242" t="s">
        <v>421</v>
      </c>
      <c r="L263" s="73"/>
      <c r="M263" s="247" t="s">
        <v>21</v>
      </c>
      <c r="N263" s="248" t="s">
        <v>47</v>
      </c>
      <c r="O263" s="48"/>
      <c r="P263" s="249">
        <f>O263*H263</f>
        <v>0</v>
      </c>
      <c r="Q263" s="249">
        <v>0</v>
      </c>
      <c r="R263" s="249">
        <f>Q263*H263</f>
        <v>0</v>
      </c>
      <c r="S263" s="249">
        <v>0.44</v>
      </c>
      <c r="T263" s="250">
        <f>S263*H263</f>
        <v>26.399999999999999</v>
      </c>
      <c r="AR263" s="25" t="s">
        <v>422</v>
      </c>
      <c r="AT263" s="25" t="s">
        <v>418</v>
      </c>
      <c r="AU263" s="25" t="s">
        <v>86</v>
      </c>
      <c r="AY263" s="25" t="s">
        <v>414</v>
      </c>
      <c r="BE263" s="251">
        <f>IF(N263="základní",J263,0)</f>
        <v>0</v>
      </c>
      <c r="BF263" s="251">
        <f>IF(N263="snížená",J263,0)</f>
        <v>0</v>
      </c>
      <c r="BG263" s="251">
        <f>IF(N263="zákl. přenesená",J263,0)</f>
        <v>0</v>
      </c>
      <c r="BH263" s="251">
        <f>IF(N263="sníž. přenesená",J263,0)</f>
        <v>0</v>
      </c>
      <c r="BI263" s="251">
        <f>IF(N263="nulová",J263,0)</f>
        <v>0</v>
      </c>
      <c r="BJ263" s="25" t="s">
        <v>83</v>
      </c>
      <c r="BK263" s="251">
        <f>ROUND(I263*H263,2)</f>
        <v>0</v>
      </c>
      <c r="BL263" s="25" t="s">
        <v>422</v>
      </c>
      <c r="BM263" s="25" t="s">
        <v>10771</v>
      </c>
    </row>
    <row r="264" s="1" customFormat="1">
      <c r="B264" s="47"/>
      <c r="C264" s="75"/>
      <c r="D264" s="252" t="s">
        <v>425</v>
      </c>
      <c r="E264" s="75"/>
      <c r="F264" s="253" t="s">
        <v>426</v>
      </c>
      <c r="G264" s="75"/>
      <c r="H264" s="75"/>
      <c r="I264" s="208"/>
      <c r="J264" s="75"/>
      <c r="K264" s="75"/>
      <c r="L264" s="73"/>
      <c r="M264" s="254"/>
      <c r="N264" s="48"/>
      <c r="O264" s="48"/>
      <c r="P264" s="48"/>
      <c r="Q264" s="48"/>
      <c r="R264" s="48"/>
      <c r="S264" s="48"/>
      <c r="T264" s="96"/>
      <c r="AT264" s="25" t="s">
        <v>425</v>
      </c>
      <c r="AU264" s="25" t="s">
        <v>86</v>
      </c>
    </row>
    <row r="265" s="13" customFormat="1">
      <c r="B265" s="265"/>
      <c r="C265" s="266"/>
      <c r="D265" s="252" t="s">
        <v>428</v>
      </c>
      <c r="E265" s="267" t="s">
        <v>21</v>
      </c>
      <c r="F265" s="268" t="s">
        <v>10772</v>
      </c>
      <c r="G265" s="266"/>
      <c r="H265" s="269">
        <v>60</v>
      </c>
      <c r="I265" s="270"/>
      <c r="J265" s="266"/>
      <c r="K265" s="266"/>
      <c r="L265" s="271"/>
      <c r="M265" s="272"/>
      <c r="N265" s="273"/>
      <c r="O265" s="273"/>
      <c r="P265" s="273"/>
      <c r="Q265" s="273"/>
      <c r="R265" s="273"/>
      <c r="S265" s="273"/>
      <c r="T265" s="274"/>
      <c r="AT265" s="275" t="s">
        <v>428</v>
      </c>
      <c r="AU265" s="275" t="s">
        <v>86</v>
      </c>
      <c r="AV265" s="13" t="s">
        <v>86</v>
      </c>
      <c r="AW265" s="13" t="s">
        <v>39</v>
      </c>
      <c r="AX265" s="13" t="s">
        <v>83</v>
      </c>
      <c r="AY265" s="275" t="s">
        <v>414</v>
      </c>
    </row>
    <row r="266" s="1" customFormat="1" ht="51" customHeight="1">
      <c r="B266" s="47"/>
      <c r="C266" s="240" t="s">
        <v>1078</v>
      </c>
      <c r="D266" s="240" t="s">
        <v>418</v>
      </c>
      <c r="E266" s="241" t="s">
        <v>10773</v>
      </c>
      <c r="F266" s="242" t="s">
        <v>10774</v>
      </c>
      <c r="G266" s="243" t="s">
        <v>192</v>
      </c>
      <c r="H266" s="244">
        <v>60</v>
      </c>
      <c r="I266" s="245"/>
      <c r="J266" s="246">
        <f>ROUND(I266*H266,2)</f>
        <v>0</v>
      </c>
      <c r="K266" s="242" t="s">
        <v>421</v>
      </c>
      <c r="L266" s="73"/>
      <c r="M266" s="247" t="s">
        <v>21</v>
      </c>
      <c r="N266" s="248" t="s">
        <v>47</v>
      </c>
      <c r="O266" s="48"/>
      <c r="P266" s="249">
        <f>O266*H266</f>
        <v>0</v>
      </c>
      <c r="Q266" s="249">
        <v>0</v>
      </c>
      <c r="R266" s="249">
        <f>Q266*H266</f>
        <v>0</v>
      </c>
      <c r="S266" s="249">
        <v>0.33000000000000002</v>
      </c>
      <c r="T266" s="250">
        <f>S266*H266</f>
        <v>19.800000000000001</v>
      </c>
      <c r="AR266" s="25" t="s">
        <v>422</v>
      </c>
      <c r="AT266" s="25" t="s">
        <v>418</v>
      </c>
      <c r="AU266" s="25" t="s">
        <v>86</v>
      </c>
      <c r="AY266" s="25" t="s">
        <v>414</v>
      </c>
      <c r="BE266" s="251">
        <f>IF(N266="základní",J266,0)</f>
        <v>0</v>
      </c>
      <c r="BF266" s="251">
        <f>IF(N266="snížená",J266,0)</f>
        <v>0</v>
      </c>
      <c r="BG266" s="251">
        <f>IF(N266="zákl. přenesená",J266,0)</f>
        <v>0</v>
      </c>
      <c r="BH266" s="251">
        <f>IF(N266="sníž. přenesená",J266,0)</f>
        <v>0</v>
      </c>
      <c r="BI266" s="251">
        <f>IF(N266="nulová",J266,0)</f>
        <v>0</v>
      </c>
      <c r="BJ266" s="25" t="s">
        <v>83</v>
      </c>
      <c r="BK266" s="251">
        <f>ROUND(I266*H266,2)</f>
        <v>0</v>
      </c>
      <c r="BL266" s="25" t="s">
        <v>422</v>
      </c>
      <c r="BM266" s="25" t="s">
        <v>10775</v>
      </c>
    </row>
    <row r="267" s="1" customFormat="1">
      <c r="B267" s="47"/>
      <c r="C267" s="75"/>
      <c r="D267" s="252" t="s">
        <v>425</v>
      </c>
      <c r="E267" s="75"/>
      <c r="F267" s="253" t="s">
        <v>426</v>
      </c>
      <c r="G267" s="75"/>
      <c r="H267" s="75"/>
      <c r="I267" s="208"/>
      <c r="J267" s="75"/>
      <c r="K267" s="75"/>
      <c r="L267" s="73"/>
      <c r="M267" s="254"/>
      <c r="N267" s="48"/>
      <c r="O267" s="48"/>
      <c r="P267" s="48"/>
      <c r="Q267" s="48"/>
      <c r="R267" s="48"/>
      <c r="S267" s="48"/>
      <c r="T267" s="96"/>
      <c r="AT267" s="25" t="s">
        <v>425</v>
      </c>
      <c r="AU267" s="25" t="s">
        <v>86</v>
      </c>
    </row>
    <row r="268" s="13" customFormat="1">
      <c r="B268" s="265"/>
      <c r="C268" s="266"/>
      <c r="D268" s="252" t="s">
        <v>428</v>
      </c>
      <c r="E268" s="267" t="s">
        <v>21</v>
      </c>
      <c r="F268" s="268" t="s">
        <v>10772</v>
      </c>
      <c r="G268" s="266"/>
      <c r="H268" s="269">
        <v>60</v>
      </c>
      <c r="I268" s="270"/>
      <c r="J268" s="266"/>
      <c r="K268" s="266"/>
      <c r="L268" s="271"/>
      <c r="M268" s="272"/>
      <c r="N268" s="273"/>
      <c r="O268" s="273"/>
      <c r="P268" s="273"/>
      <c r="Q268" s="273"/>
      <c r="R268" s="273"/>
      <c r="S268" s="273"/>
      <c r="T268" s="274"/>
      <c r="AT268" s="275" t="s">
        <v>428</v>
      </c>
      <c r="AU268" s="275" t="s">
        <v>86</v>
      </c>
      <c r="AV268" s="13" t="s">
        <v>86</v>
      </c>
      <c r="AW268" s="13" t="s">
        <v>39</v>
      </c>
      <c r="AX268" s="13" t="s">
        <v>83</v>
      </c>
      <c r="AY268" s="275" t="s">
        <v>414</v>
      </c>
    </row>
    <row r="269" s="1" customFormat="1" ht="38.25" customHeight="1">
      <c r="B269" s="47"/>
      <c r="C269" s="240" t="s">
        <v>1086</v>
      </c>
      <c r="D269" s="240" t="s">
        <v>418</v>
      </c>
      <c r="E269" s="241" t="s">
        <v>10776</v>
      </c>
      <c r="F269" s="242" t="s">
        <v>10777</v>
      </c>
      <c r="G269" s="243" t="s">
        <v>145</v>
      </c>
      <c r="H269" s="244">
        <v>81</v>
      </c>
      <c r="I269" s="245"/>
      <c r="J269" s="246">
        <f>ROUND(I269*H269,2)</f>
        <v>0</v>
      </c>
      <c r="K269" s="242" t="s">
        <v>421</v>
      </c>
      <c r="L269" s="73"/>
      <c r="M269" s="247" t="s">
        <v>21</v>
      </c>
      <c r="N269" s="248" t="s">
        <v>47</v>
      </c>
      <c r="O269" s="48"/>
      <c r="P269" s="249">
        <f>O269*H269</f>
        <v>0</v>
      </c>
      <c r="Q269" s="249">
        <v>0</v>
      </c>
      <c r="R269" s="249">
        <f>Q269*H269</f>
        <v>0</v>
      </c>
      <c r="S269" s="249">
        <v>0.20499999999999999</v>
      </c>
      <c r="T269" s="250">
        <f>S269*H269</f>
        <v>16.605</v>
      </c>
      <c r="AR269" s="25" t="s">
        <v>422</v>
      </c>
      <c r="AT269" s="25" t="s">
        <v>418</v>
      </c>
      <c r="AU269" s="25" t="s">
        <v>86</v>
      </c>
      <c r="AY269" s="25" t="s">
        <v>414</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422</v>
      </c>
      <c r="BM269" s="25" t="s">
        <v>10778</v>
      </c>
    </row>
    <row r="270" s="1" customFormat="1">
      <c r="B270" s="47"/>
      <c r="C270" s="75"/>
      <c r="D270" s="252" t="s">
        <v>425</v>
      </c>
      <c r="E270" s="75"/>
      <c r="F270" s="253" t="s">
        <v>10779</v>
      </c>
      <c r="G270" s="75"/>
      <c r="H270" s="75"/>
      <c r="I270" s="208"/>
      <c r="J270" s="75"/>
      <c r="K270" s="75"/>
      <c r="L270" s="73"/>
      <c r="M270" s="254"/>
      <c r="N270" s="48"/>
      <c r="O270" s="48"/>
      <c r="P270" s="48"/>
      <c r="Q270" s="48"/>
      <c r="R270" s="48"/>
      <c r="S270" s="48"/>
      <c r="T270" s="96"/>
      <c r="AT270" s="25" t="s">
        <v>425</v>
      </c>
      <c r="AU270" s="25" t="s">
        <v>86</v>
      </c>
    </row>
    <row r="271" s="13" customFormat="1">
      <c r="B271" s="265"/>
      <c r="C271" s="266"/>
      <c r="D271" s="252" t="s">
        <v>428</v>
      </c>
      <c r="E271" s="267" t="s">
        <v>21</v>
      </c>
      <c r="F271" s="268" t="s">
        <v>10780</v>
      </c>
      <c r="G271" s="266"/>
      <c r="H271" s="269">
        <v>81</v>
      </c>
      <c r="I271" s="270"/>
      <c r="J271" s="266"/>
      <c r="K271" s="266"/>
      <c r="L271" s="271"/>
      <c r="M271" s="272"/>
      <c r="N271" s="273"/>
      <c r="O271" s="273"/>
      <c r="P271" s="273"/>
      <c r="Q271" s="273"/>
      <c r="R271" s="273"/>
      <c r="S271" s="273"/>
      <c r="T271" s="274"/>
      <c r="AT271" s="275" t="s">
        <v>428</v>
      </c>
      <c r="AU271" s="275" t="s">
        <v>86</v>
      </c>
      <c r="AV271" s="13" t="s">
        <v>86</v>
      </c>
      <c r="AW271" s="13" t="s">
        <v>39</v>
      </c>
      <c r="AX271" s="13" t="s">
        <v>83</v>
      </c>
      <c r="AY271" s="275" t="s">
        <v>414</v>
      </c>
    </row>
    <row r="272" s="11" customFormat="1" ht="29.88" customHeight="1">
      <c r="B272" s="224"/>
      <c r="C272" s="225"/>
      <c r="D272" s="226" t="s">
        <v>75</v>
      </c>
      <c r="E272" s="238" t="s">
        <v>86</v>
      </c>
      <c r="F272" s="238" t="s">
        <v>10781</v>
      </c>
      <c r="G272" s="225"/>
      <c r="H272" s="225"/>
      <c r="I272" s="228"/>
      <c r="J272" s="239">
        <f>BK272</f>
        <v>0</v>
      </c>
      <c r="K272" s="225"/>
      <c r="L272" s="230"/>
      <c r="M272" s="231"/>
      <c r="N272" s="232"/>
      <c r="O272" s="232"/>
      <c r="P272" s="233">
        <f>SUM(P273:P283)</f>
        <v>0</v>
      </c>
      <c r="Q272" s="232"/>
      <c r="R272" s="233">
        <f>SUM(R273:R283)</f>
        <v>0.052399999999999995</v>
      </c>
      <c r="S272" s="232"/>
      <c r="T272" s="234">
        <f>SUM(T273:T283)</f>
        <v>0</v>
      </c>
      <c r="AR272" s="235" t="s">
        <v>83</v>
      </c>
      <c r="AT272" s="236" t="s">
        <v>75</v>
      </c>
      <c r="AU272" s="236" t="s">
        <v>83</v>
      </c>
      <c r="AY272" s="235" t="s">
        <v>414</v>
      </c>
      <c r="BK272" s="237">
        <f>SUM(BK273:BK283)</f>
        <v>0</v>
      </c>
    </row>
    <row r="273" s="1" customFormat="1" ht="25.5" customHeight="1">
      <c r="B273" s="47"/>
      <c r="C273" s="240" t="s">
        <v>1097</v>
      </c>
      <c r="D273" s="240" t="s">
        <v>418</v>
      </c>
      <c r="E273" s="241" t="s">
        <v>10782</v>
      </c>
      <c r="F273" s="242" t="s">
        <v>10783</v>
      </c>
      <c r="G273" s="243" t="s">
        <v>446</v>
      </c>
      <c r="H273" s="244">
        <v>9</v>
      </c>
      <c r="I273" s="245"/>
      <c r="J273" s="246">
        <f>ROUND(I273*H273,2)</f>
        <v>0</v>
      </c>
      <c r="K273" s="242" t="s">
        <v>421</v>
      </c>
      <c r="L273" s="73"/>
      <c r="M273" s="247" t="s">
        <v>21</v>
      </c>
      <c r="N273" s="248" t="s">
        <v>47</v>
      </c>
      <c r="O273" s="48"/>
      <c r="P273" s="249">
        <f>O273*H273</f>
        <v>0</v>
      </c>
      <c r="Q273" s="249">
        <v>0</v>
      </c>
      <c r="R273" s="249">
        <f>Q273*H273</f>
        <v>0</v>
      </c>
      <c r="S273" s="249">
        <v>0</v>
      </c>
      <c r="T273" s="250">
        <f>S273*H273</f>
        <v>0</v>
      </c>
      <c r="AR273" s="25" t="s">
        <v>422</v>
      </c>
      <c r="AT273" s="25" t="s">
        <v>418</v>
      </c>
      <c r="AU273" s="25" t="s">
        <v>86</v>
      </c>
      <c r="AY273" s="25" t="s">
        <v>414</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422</v>
      </c>
      <c r="BM273" s="25" t="s">
        <v>10784</v>
      </c>
    </row>
    <row r="274" s="1" customFormat="1">
      <c r="B274" s="47"/>
      <c r="C274" s="75"/>
      <c r="D274" s="252" t="s">
        <v>425</v>
      </c>
      <c r="E274" s="75"/>
      <c r="F274" s="253" t="s">
        <v>10785</v>
      </c>
      <c r="G274" s="75"/>
      <c r="H274" s="75"/>
      <c r="I274" s="208"/>
      <c r="J274" s="75"/>
      <c r="K274" s="75"/>
      <c r="L274" s="73"/>
      <c r="M274" s="254"/>
      <c r="N274" s="48"/>
      <c r="O274" s="48"/>
      <c r="P274" s="48"/>
      <c r="Q274" s="48"/>
      <c r="R274" s="48"/>
      <c r="S274" s="48"/>
      <c r="T274" s="96"/>
      <c r="AT274" s="25" t="s">
        <v>425</v>
      </c>
      <c r="AU274" s="25" t="s">
        <v>86</v>
      </c>
    </row>
    <row r="275" s="13" customFormat="1">
      <c r="B275" s="265"/>
      <c r="C275" s="266"/>
      <c r="D275" s="252" t="s">
        <v>428</v>
      </c>
      <c r="E275" s="267" t="s">
        <v>21</v>
      </c>
      <c r="F275" s="268" t="s">
        <v>10786</v>
      </c>
      <c r="G275" s="266"/>
      <c r="H275" s="269">
        <v>9</v>
      </c>
      <c r="I275" s="270"/>
      <c r="J275" s="266"/>
      <c r="K275" s="266"/>
      <c r="L275" s="271"/>
      <c r="M275" s="272"/>
      <c r="N275" s="273"/>
      <c r="O275" s="273"/>
      <c r="P275" s="273"/>
      <c r="Q275" s="273"/>
      <c r="R275" s="273"/>
      <c r="S275" s="273"/>
      <c r="T275" s="274"/>
      <c r="AT275" s="275" t="s">
        <v>428</v>
      </c>
      <c r="AU275" s="275" t="s">
        <v>86</v>
      </c>
      <c r="AV275" s="13" t="s">
        <v>86</v>
      </c>
      <c r="AW275" s="13" t="s">
        <v>39</v>
      </c>
      <c r="AX275" s="13" t="s">
        <v>83</v>
      </c>
      <c r="AY275" s="275" t="s">
        <v>414</v>
      </c>
    </row>
    <row r="276" s="1" customFormat="1" ht="38.25" customHeight="1">
      <c r="B276" s="47"/>
      <c r="C276" s="240" t="s">
        <v>1111</v>
      </c>
      <c r="D276" s="240" t="s">
        <v>418</v>
      </c>
      <c r="E276" s="241" t="s">
        <v>10787</v>
      </c>
      <c r="F276" s="242" t="s">
        <v>10788</v>
      </c>
      <c r="G276" s="243" t="s">
        <v>192</v>
      </c>
      <c r="H276" s="244">
        <v>40</v>
      </c>
      <c r="I276" s="245"/>
      <c r="J276" s="246">
        <f>ROUND(I276*H276,2)</f>
        <v>0</v>
      </c>
      <c r="K276" s="242" t="s">
        <v>421</v>
      </c>
      <c r="L276" s="73"/>
      <c r="M276" s="247" t="s">
        <v>21</v>
      </c>
      <c r="N276" s="248" t="s">
        <v>47</v>
      </c>
      <c r="O276" s="48"/>
      <c r="P276" s="249">
        <f>O276*H276</f>
        <v>0</v>
      </c>
      <c r="Q276" s="249">
        <v>0.00031</v>
      </c>
      <c r="R276" s="249">
        <f>Q276*H276</f>
        <v>0.0124</v>
      </c>
      <c r="S276" s="249">
        <v>0</v>
      </c>
      <c r="T276" s="250">
        <f>S276*H276</f>
        <v>0</v>
      </c>
      <c r="AR276" s="25" t="s">
        <v>422</v>
      </c>
      <c r="AT276" s="25" t="s">
        <v>418</v>
      </c>
      <c r="AU276" s="25" t="s">
        <v>86</v>
      </c>
      <c r="AY276" s="25" t="s">
        <v>414</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422</v>
      </c>
      <c r="BM276" s="25" t="s">
        <v>10789</v>
      </c>
    </row>
    <row r="277" s="1" customFormat="1">
      <c r="B277" s="47"/>
      <c r="C277" s="75"/>
      <c r="D277" s="252" t="s">
        <v>425</v>
      </c>
      <c r="E277" s="75"/>
      <c r="F277" s="253" t="s">
        <v>10790</v>
      </c>
      <c r="G277" s="75"/>
      <c r="H277" s="75"/>
      <c r="I277" s="208"/>
      <c r="J277" s="75"/>
      <c r="K277" s="75"/>
      <c r="L277" s="73"/>
      <c r="M277" s="254"/>
      <c r="N277" s="48"/>
      <c r="O277" s="48"/>
      <c r="P277" s="48"/>
      <c r="Q277" s="48"/>
      <c r="R277" s="48"/>
      <c r="S277" s="48"/>
      <c r="T277" s="96"/>
      <c r="AT277" s="25" t="s">
        <v>425</v>
      </c>
      <c r="AU277" s="25" t="s">
        <v>86</v>
      </c>
    </row>
    <row r="278" s="13" customFormat="1">
      <c r="B278" s="265"/>
      <c r="C278" s="266"/>
      <c r="D278" s="252" t="s">
        <v>428</v>
      </c>
      <c r="E278" s="267" t="s">
        <v>21</v>
      </c>
      <c r="F278" s="268" t="s">
        <v>10791</v>
      </c>
      <c r="G278" s="266"/>
      <c r="H278" s="269">
        <v>40</v>
      </c>
      <c r="I278" s="270"/>
      <c r="J278" s="266"/>
      <c r="K278" s="266"/>
      <c r="L278" s="271"/>
      <c r="M278" s="272"/>
      <c r="N278" s="273"/>
      <c r="O278" s="273"/>
      <c r="P278" s="273"/>
      <c r="Q278" s="273"/>
      <c r="R278" s="273"/>
      <c r="S278" s="273"/>
      <c r="T278" s="274"/>
      <c r="AT278" s="275" t="s">
        <v>428</v>
      </c>
      <c r="AU278" s="275" t="s">
        <v>86</v>
      </c>
      <c r="AV278" s="13" t="s">
        <v>86</v>
      </c>
      <c r="AW278" s="13" t="s">
        <v>39</v>
      </c>
      <c r="AX278" s="13" t="s">
        <v>83</v>
      </c>
      <c r="AY278" s="275" t="s">
        <v>414</v>
      </c>
    </row>
    <row r="279" s="1" customFormat="1" ht="16.5" customHeight="1">
      <c r="B279" s="47"/>
      <c r="C279" s="298" t="s">
        <v>1115</v>
      </c>
      <c r="D279" s="298" t="s">
        <v>841</v>
      </c>
      <c r="E279" s="299" t="s">
        <v>10792</v>
      </c>
      <c r="F279" s="300" t="s">
        <v>10793</v>
      </c>
      <c r="G279" s="301" t="s">
        <v>192</v>
      </c>
      <c r="H279" s="302">
        <v>40.799999999999997</v>
      </c>
      <c r="I279" s="303"/>
      <c r="J279" s="304">
        <f>ROUND(I279*H279,2)</f>
        <v>0</v>
      </c>
      <c r="K279" s="300" t="s">
        <v>421</v>
      </c>
      <c r="L279" s="305"/>
      <c r="M279" s="306" t="s">
        <v>21</v>
      </c>
      <c r="N279" s="307" t="s">
        <v>47</v>
      </c>
      <c r="O279" s="48"/>
      <c r="P279" s="249">
        <f>O279*H279</f>
        <v>0</v>
      </c>
      <c r="Q279" s="249">
        <v>0.00050000000000000001</v>
      </c>
      <c r="R279" s="249">
        <f>Q279*H279</f>
        <v>0.020399999999999998</v>
      </c>
      <c r="S279" s="249">
        <v>0</v>
      </c>
      <c r="T279" s="250">
        <f>S279*H279</f>
        <v>0</v>
      </c>
      <c r="AR279" s="25" t="s">
        <v>542</v>
      </c>
      <c r="AT279" s="25" t="s">
        <v>841</v>
      </c>
      <c r="AU279" s="25" t="s">
        <v>86</v>
      </c>
      <c r="AY279" s="25" t="s">
        <v>414</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422</v>
      </c>
      <c r="BM279" s="25" t="s">
        <v>10794</v>
      </c>
    </row>
    <row r="280" s="13" customFormat="1">
      <c r="B280" s="265"/>
      <c r="C280" s="266"/>
      <c r="D280" s="252" t="s">
        <v>428</v>
      </c>
      <c r="E280" s="267" t="s">
        <v>21</v>
      </c>
      <c r="F280" s="268" t="s">
        <v>10795</v>
      </c>
      <c r="G280" s="266"/>
      <c r="H280" s="269">
        <v>40.799999999999997</v>
      </c>
      <c r="I280" s="270"/>
      <c r="J280" s="266"/>
      <c r="K280" s="266"/>
      <c r="L280" s="271"/>
      <c r="M280" s="272"/>
      <c r="N280" s="273"/>
      <c r="O280" s="273"/>
      <c r="P280" s="273"/>
      <c r="Q280" s="273"/>
      <c r="R280" s="273"/>
      <c r="S280" s="273"/>
      <c r="T280" s="274"/>
      <c r="AT280" s="275" t="s">
        <v>428</v>
      </c>
      <c r="AU280" s="275" t="s">
        <v>86</v>
      </c>
      <c r="AV280" s="13" t="s">
        <v>86</v>
      </c>
      <c r="AW280" s="13" t="s">
        <v>39</v>
      </c>
      <c r="AX280" s="13" t="s">
        <v>83</v>
      </c>
      <c r="AY280" s="275" t="s">
        <v>414</v>
      </c>
    </row>
    <row r="281" s="1" customFormat="1" ht="16.5" customHeight="1">
      <c r="B281" s="47"/>
      <c r="C281" s="240" t="s">
        <v>1126</v>
      </c>
      <c r="D281" s="240" t="s">
        <v>418</v>
      </c>
      <c r="E281" s="241" t="s">
        <v>10796</v>
      </c>
      <c r="F281" s="242" t="s">
        <v>10797</v>
      </c>
      <c r="G281" s="243" t="s">
        <v>145</v>
      </c>
      <c r="H281" s="244">
        <v>40</v>
      </c>
      <c r="I281" s="245"/>
      <c r="J281" s="246">
        <f>ROUND(I281*H281,2)</f>
        <v>0</v>
      </c>
      <c r="K281" s="242" t="s">
        <v>421</v>
      </c>
      <c r="L281" s="73"/>
      <c r="M281" s="247" t="s">
        <v>21</v>
      </c>
      <c r="N281" s="248" t="s">
        <v>47</v>
      </c>
      <c r="O281" s="48"/>
      <c r="P281" s="249">
        <f>O281*H281</f>
        <v>0</v>
      </c>
      <c r="Q281" s="249">
        <v>0.00048999999999999998</v>
      </c>
      <c r="R281" s="249">
        <f>Q281*H281</f>
        <v>0.019599999999999999</v>
      </c>
      <c r="S281" s="249">
        <v>0</v>
      </c>
      <c r="T281" s="250">
        <f>S281*H281</f>
        <v>0</v>
      </c>
      <c r="AR281" s="25" t="s">
        <v>422</v>
      </c>
      <c r="AT281" s="25" t="s">
        <v>418</v>
      </c>
      <c r="AU281" s="25" t="s">
        <v>86</v>
      </c>
      <c r="AY281" s="25" t="s">
        <v>414</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422</v>
      </c>
      <c r="BM281" s="25" t="s">
        <v>10798</v>
      </c>
    </row>
    <row r="282" s="1" customFormat="1">
      <c r="B282" s="47"/>
      <c r="C282" s="75"/>
      <c r="D282" s="252" t="s">
        <v>425</v>
      </c>
      <c r="E282" s="75"/>
      <c r="F282" s="253" t="s">
        <v>10799</v>
      </c>
      <c r="G282" s="75"/>
      <c r="H282" s="75"/>
      <c r="I282" s="208"/>
      <c r="J282" s="75"/>
      <c r="K282" s="75"/>
      <c r="L282" s="73"/>
      <c r="M282" s="254"/>
      <c r="N282" s="48"/>
      <c r="O282" s="48"/>
      <c r="P282" s="48"/>
      <c r="Q282" s="48"/>
      <c r="R282" s="48"/>
      <c r="S282" s="48"/>
      <c r="T282" s="96"/>
      <c r="AT282" s="25" t="s">
        <v>425</v>
      </c>
      <c r="AU282" s="25" t="s">
        <v>86</v>
      </c>
    </row>
    <row r="283" s="13" customFormat="1">
      <c r="B283" s="265"/>
      <c r="C283" s="266"/>
      <c r="D283" s="252" t="s">
        <v>428</v>
      </c>
      <c r="E283" s="267" t="s">
        <v>21</v>
      </c>
      <c r="F283" s="268" t="s">
        <v>10800</v>
      </c>
      <c r="G283" s="266"/>
      <c r="H283" s="269">
        <v>40</v>
      </c>
      <c r="I283" s="270"/>
      <c r="J283" s="266"/>
      <c r="K283" s="266"/>
      <c r="L283" s="271"/>
      <c r="M283" s="272"/>
      <c r="N283" s="273"/>
      <c r="O283" s="273"/>
      <c r="P283" s="273"/>
      <c r="Q283" s="273"/>
      <c r="R283" s="273"/>
      <c r="S283" s="273"/>
      <c r="T283" s="274"/>
      <c r="AT283" s="275" t="s">
        <v>428</v>
      </c>
      <c r="AU283" s="275" t="s">
        <v>86</v>
      </c>
      <c r="AV283" s="13" t="s">
        <v>86</v>
      </c>
      <c r="AW283" s="13" t="s">
        <v>39</v>
      </c>
      <c r="AX283" s="13" t="s">
        <v>83</v>
      </c>
      <c r="AY283" s="275" t="s">
        <v>414</v>
      </c>
    </row>
    <row r="284" s="11" customFormat="1" ht="29.88" customHeight="1">
      <c r="B284" s="224"/>
      <c r="C284" s="225"/>
      <c r="D284" s="226" t="s">
        <v>75</v>
      </c>
      <c r="E284" s="238" t="s">
        <v>394</v>
      </c>
      <c r="F284" s="238" t="s">
        <v>527</v>
      </c>
      <c r="G284" s="225"/>
      <c r="H284" s="225"/>
      <c r="I284" s="228"/>
      <c r="J284" s="239">
        <f>BK284</f>
        <v>0</v>
      </c>
      <c r="K284" s="225"/>
      <c r="L284" s="230"/>
      <c r="M284" s="231"/>
      <c r="N284" s="232"/>
      <c r="O284" s="232"/>
      <c r="P284" s="233">
        <f>SUM(P285:P303)</f>
        <v>0</v>
      </c>
      <c r="Q284" s="232"/>
      <c r="R284" s="233">
        <f>SUM(R285:R303)</f>
        <v>44.498529999999995</v>
      </c>
      <c r="S284" s="232"/>
      <c r="T284" s="234">
        <f>SUM(T285:T303)</f>
        <v>0</v>
      </c>
      <c r="AR284" s="235" t="s">
        <v>83</v>
      </c>
      <c r="AT284" s="236" t="s">
        <v>75</v>
      </c>
      <c r="AU284" s="236" t="s">
        <v>83</v>
      </c>
      <c r="AY284" s="235" t="s">
        <v>414</v>
      </c>
      <c r="BK284" s="237">
        <f>SUM(BK285:BK303)</f>
        <v>0</v>
      </c>
    </row>
    <row r="285" s="1" customFormat="1" ht="25.5" customHeight="1">
      <c r="B285" s="47"/>
      <c r="C285" s="240" t="s">
        <v>1136</v>
      </c>
      <c r="D285" s="240" t="s">
        <v>418</v>
      </c>
      <c r="E285" s="241" t="s">
        <v>10801</v>
      </c>
      <c r="F285" s="242" t="s">
        <v>10802</v>
      </c>
      <c r="G285" s="243" t="s">
        <v>145</v>
      </c>
      <c r="H285" s="244">
        <v>2</v>
      </c>
      <c r="I285" s="245"/>
      <c r="J285" s="246">
        <f>ROUND(I285*H285,2)</f>
        <v>0</v>
      </c>
      <c r="K285" s="242" t="s">
        <v>421</v>
      </c>
      <c r="L285" s="73"/>
      <c r="M285" s="247" t="s">
        <v>21</v>
      </c>
      <c r="N285" s="248" t="s">
        <v>47</v>
      </c>
      <c r="O285" s="48"/>
      <c r="P285" s="249">
        <f>O285*H285</f>
        <v>0</v>
      </c>
      <c r="Q285" s="249">
        <v>0.24127000000000001</v>
      </c>
      <c r="R285" s="249">
        <f>Q285*H285</f>
        <v>0.48254000000000002</v>
      </c>
      <c r="S285" s="249">
        <v>0</v>
      </c>
      <c r="T285" s="250">
        <f>S285*H285</f>
        <v>0</v>
      </c>
      <c r="AR285" s="25" t="s">
        <v>422</v>
      </c>
      <c r="AT285" s="25" t="s">
        <v>418</v>
      </c>
      <c r="AU285" s="25" t="s">
        <v>86</v>
      </c>
      <c r="AY285" s="25" t="s">
        <v>414</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422</v>
      </c>
      <c r="BM285" s="25" t="s">
        <v>10803</v>
      </c>
    </row>
    <row r="286" s="1" customFormat="1">
      <c r="B286" s="47"/>
      <c r="C286" s="75"/>
      <c r="D286" s="252" t="s">
        <v>425</v>
      </c>
      <c r="E286" s="75"/>
      <c r="F286" s="253" t="s">
        <v>10804</v>
      </c>
      <c r="G286" s="75"/>
      <c r="H286" s="75"/>
      <c r="I286" s="208"/>
      <c r="J286" s="75"/>
      <c r="K286" s="75"/>
      <c r="L286" s="73"/>
      <c r="M286" s="254"/>
      <c r="N286" s="48"/>
      <c r="O286" s="48"/>
      <c r="P286" s="48"/>
      <c r="Q286" s="48"/>
      <c r="R286" s="48"/>
      <c r="S286" s="48"/>
      <c r="T286" s="96"/>
      <c r="AT286" s="25" t="s">
        <v>425</v>
      </c>
      <c r="AU286" s="25" t="s">
        <v>86</v>
      </c>
    </row>
    <row r="287" s="13" customFormat="1">
      <c r="B287" s="265"/>
      <c r="C287" s="266"/>
      <c r="D287" s="252" t="s">
        <v>428</v>
      </c>
      <c r="E287" s="267" t="s">
        <v>21</v>
      </c>
      <c r="F287" s="268" t="s">
        <v>10805</v>
      </c>
      <c r="G287" s="266"/>
      <c r="H287" s="269">
        <v>2</v>
      </c>
      <c r="I287" s="270"/>
      <c r="J287" s="266"/>
      <c r="K287" s="266"/>
      <c r="L287" s="271"/>
      <c r="M287" s="272"/>
      <c r="N287" s="273"/>
      <c r="O287" s="273"/>
      <c r="P287" s="273"/>
      <c r="Q287" s="273"/>
      <c r="R287" s="273"/>
      <c r="S287" s="273"/>
      <c r="T287" s="274"/>
      <c r="AT287" s="275" t="s">
        <v>428</v>
      </c>
      <c r="AU287" s="275" t="s">
        <v>86</v>
      </c>
      <c r="AV287" s="13" t="s">
        <v>86</v>
      </c>
      <c r="AW287" s="13" t="s">
        <v>39</v>
      </c>
      <c r="AX287" s="13" t="s">
        <v>83</v>
      </c>
      <c r="AY287" s="275" t="s">
        <v>414</v>
      </c>
    </row>
    <row r="288" s="12" customFormat="1">
      <c r="B288" s="255"/>
      <c r="C288" s="256"/>
      <c r="D288" s="252" t="s">
        <v>428</v>
      </c>
      <c r="E288" s="257" t="s">
        <v>21</v>
      </c>
      <c r="F288" s="258" t="s">
        <v>10703</v>
      </c>
      <c r="G288" s="256"/>
      <c r="H288" s="257" t="s">
        <v>21</v>
      </c>
      <c r="I288" s="259"/>
      <c r="J288" s="256"/>
      <c r="K288" s="256"/>
      <c r="L288" s="260"/>
      <c r="M288" s="261"/>
      <c r="N288" s="262"/>
      <c r="O288" s="262"/>
      <c r="P288" s="262"/>
      <c r="Q288" s="262"/>
      <c r="R288" s="262"/>
      <c r="S288" s="262"/>
      <c r="T288" s="263"/>
      <c r="AT288" s="264" t="s">
        <v>428</v>
      </c>
      <c r="AU288" s="264" t="s">
        <v>86</v>
      </c>
      <c r="AV288" s="12" t="s">
        <v>83</v>
      </c>
      <c r="AW288" s="12" t="s">
        <v>39</v>
      </c>
      <c r="AX288" s="12" t="s">
        <v>76</v>
      </c>
      <c r="AY288" s="264" t="s">
        <v>414</v>
      </c>
    </row>
    <row r="289" s="1" customFormat="1" ht="16.5" customHeight="1">
      <c r="B289" s="47"/>
      <c r="C289" s="298" t="s">
        <v>1141</v>
      </c>
      <c r="D289" s="298" t="s">
        <v>841</v>
      </c>
      <c r="E289" s="299" t="s">
        <v>10806</v>
      </c>
      <c r="F289" s="300" t="s">
        <v>10807</v>
      </c>
      <c r="G289" s="301" t="s">
        <v>678</v>
      </c>
      <c r="H289" s="302">
        <v>11.4</v>
      </c>
      <c r="I289" s="303"/>
      <c r="J289" s="304">
        <f>ROUND(I289*H289,2)</f>
        <v>0</v>
      </c>
      <c r="K289" s="300" t="s">
        <v>421</v>
      </c>
      <c r="L289" s="305"/>
      <c r="M289" s="306" t="s">
        <v>21</v>
      </c>
      <c r="N289" s="307" t="s">
        <v>47</v>
      </c>
      <c r="O289" s="48"/>
      <c r="P289" s="249">
        <f>O289*H289</f>
        <v>0</v>
      </c>
      <c r="Q289" s="249">
        <v>0.050500000000000003</v>
      </c>
      <c r="R289" s="249">
        <f>Q289*H289</f>
        <v>0.5757000000000001</v>
      </c>
      <c r="S289" s="249">
        <v>0</v>
      </c>
      <c r="T289" s="250">
        <f>S289*H289</f>
        <v>0</v>
      </c>
      <c r="AR289" s="25" t="s">
        <v>542</v>
      </c>
      <c r="AT289" s="25" t="s">
        <v>841</v>
      </c>
      <c r="AU289" s="25" t="s">
        <v>86</v>
      </c>
      <c r="AY289" s="25" t="s">
        <v>414</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422</v>
      </c>
      <c r="BM289" s="25" t="s">
        <v>10808</v>
      </c>
    </row>
    <row r="290" s="13" customFormat="1">
      <c r="B290" s="265"/>
      <c r="C290" s="266"/>
      <c r="D290" s="252" t="s">
        <v>428</v>
      </c>
      <c r="E290" s="267" t="s">
        <v>21</v>
      </c>
      <c r="F290" s="268" t="s">
        <v>10809</v>
      </c>
      <c r="G290" s="266"/>
      <c r="H290" s="269">
        <v>11.4</v>
      </c>
      <c r="I290" s="270"/>
      <c r="J290" s="266"/>
      <c r="K290" s="266"/>
      <c r="L290" s="271"/>
      <c r="M290" s="272"/>
      <c r="N290" s="273"/>
      <c r="O290" s="273"/>
      <c r="P290" s="273"/>
      <c r="Q290" s="273"/>
      <c r="R290" s="273"/>
      <c r="S290" s="273"/>
      <c r="T290" s="274"/>
      <c r="AT290" s="275" t="s">
        <v>428</v>
      </c>
      <c r="AU290" s="275" t="s">
        <v>86</v>
      </c>
      <c r="AV290" s="13" t="s">
        <v>86</v>
      </c>
      <c r="AW290" s="13" t="s">
        <v>39</v>
      </c>
      <c r="AX290" s="13" t="s">
        <v>83</v>
      </c>
      <c r="AY290" s="275" t="s">
        <v>414</v>
      </c>
    </row>
    <row r="291" s="1" customFormat="1" ht="25.5" customHeight="1">
      <c r="B291" s="47"/>
      <c r="C291" s="240" t="s">
        <v>1148</v>
      </c>
      <c r="D291" s="240" t="s">
        <v>418</v>
      </c>
      <c r="E291" s="241" t="s">
        <v>10810</v>
      </c>
      <c r="F291" s="242" t="s">
        <v>10811</v>
      </c>
      <c r="G291" s="243" t="s">
        <v>145</v>
      </c>
      <c r="H291" s="244">
        <v>47</v>
      </c>
      <c r="I291" s="245"/>
      <c r="J291" s="246">
        <f>ROUND(I291*H291,2)</f>
        <v>0</v>
      </c>
      <c r="K291" s="242" t="s">
        <v>421</v>
      </c>
      <c r="L291" s="73"/>
      <c r="M291" s="247" t="s">
        <v>21</v>
      </c>
      <c r="N291" s="248" t="s">
        <v>47</v>
      </c>
      <c r="O291" s="48"/>
      <c r="P291" s="249">
        <f>O291*H291</f>
        <v>0</v>
      </c>
      <c r="Q291" s="249">
        <v>0.29757</v>
      </c>
      <c r="R291" s="249">
        <f>Q291*H291</f>
        <v>13.98579</v>
      </c>
      <c r="S291" s="249">
        <v>0</v>
      </c>
      <c r="T291" s="250">
        <f>S291*H291</f>
        <v>0</v>
      </c>
      <c r="AR291" s="25" t="s">
        <v>422</v>
      </c>
      <c r="AT291" s="25" t="s">
        <v>418</v>
      </c>
      <c r="AU291" s="25" t="s">
        <v>86</v>
      </c>
      <c r="AY291" s="25" t="s">
        <v>414</v>
      </c>
      <c r="BE291" s="251">
        <f>IF(N291="základní",J291,0)</f>
        <v>0</v>
      </c>
      <c r="BF291" s="251">
        <f>IF(N291="snížená",J291,0)</f>
        <v>0</v>
      </c>
      <c r="BG291" s="251">
        <f>IF(N291="zákl. přenesená",J291,0)</f>
        <v>0</v>
      </c>
      <c r="BH291" s="251">
        <f>IF(N291="sníž. přenesená",J291,0)</f>
        <v>0</v>
      </c>
      <c r="BI291" s="251">
        <f>IF(N291="nulová",J291,0)</f>
        <v>0</v>
      </c>
      <c r="BJ291" s="25" t="s">
        <v>83</v>
      </c>
      <c r="BK291" s="251">
        <f>ROUND(I291*H291,2)</f>
        <v>0</v>
      </c>
      <c r="BL291" s="25" t="s">
        <v>422</v>
      </c>
      <c r="BM291" s="25" t="s">
        <v>10812</v>
      </c>
    </row>
    <row r="292" s="1" customFormat="1">
      <c r="B292" s="47"/>
      <c r="C292" s="75"/>
      <c r="D292" s="252" t="s">
        <v>425</v>
      </c>
      <c r="E292" s="75"/>
      <c r="F292" s="253" t="s">
        <v>10804</v>
      </c>
      <c r="G292" s="75"/>
      <c r="H292" s="75"/>
      <c r="I292" s="208"/>
      <c r="J292" s="75"/>
      <c r="K292" s="75"/>
      <c r="L292" s="73"/>
      <c r="M292" s="254"/>
      <c r="N292" s="48"/>
      <c r="O292" s="48"/>
      <c r="P292" s="48"/>
      <c r="Q292" s="48"/>
      <c r="R292" s="48"/>
      <c r="S292" s="48"/>
      <c r="T292" s="96"/>
      <c r="AT292" s="25" t="s">
        <v>425</v>
      </c>
      <c r="AU292" s="25" t="s">
        <v>86</v>
      </c>
    </row>
    <row r="293" s="13" customFormat="1">
      <c r="B293" s="265"/>
      <c r="C293" s="266"/>
      <c r="D293" s="252" t="s">
        <v>428</v>
      </c>
      <c r="E293" s="267" t="s">
        <v>21</v>
      </c>
      <c r="F293" s="268" t="s">
        <v>10813</v>
      </c>
      <c r="G293" s="266"/>
      <c r="H293" s="269">
        <v>47</v>
      </c>
      <c r="I293" s="270"/>
      <c r="J293" s="266"/>
      <c r="K293" s="266"/>
      <c r="L293" s="271"/>
      <c r="M293" s="272"/>
      <c r="N293" s="273"/>
      <c r="O293" s="273"/>
      <c r="P293" s="273"/>
      <c r="Q293" s="273"/>
      <c r="R293" s="273"/>
      <c r="S293" s="273"/>
      <c r="T293" s="274"/>
      <c r="AT293" s="275" t="s">
        <v>428</v>
      </c>
      <c r="AU293" s="275" t="s">
        <v>86</v>
      </c>
      <c r="AV293" s="13" t="s">
        <v>86</v>
      </c>
      <c r="AW293" s="13" t="s">
        <v>39</v>
      </c>
      <c r="AX293" s="13" t="s">
        <v>83</v>
      </c>
      <c r="AY293" s="275" t="s">
        <v>414</v>
      </c>
    </row>
    <row r="294" s="12" customFormat="1">
      <c r="B294" s="255"/>
      <c r="C294" s="256"/>
      <c r="D294" s="252" t="s">
        <v>428</v>
      </c>
      <c r="E294" s="257" t="s">
        <v>21</v>
      </c>
      <c r="F294" s="258" t="s">
        <v>10703</v>
      </c>
      <c r="G294" s="256"/>
      <c r="H294" s="257" t="s">
        <v>21</v>
      </c>
      <c r="I294" s="259"/>
      <c r="J294" s="256"/>
      <c r="K294" s="256"/>
      <c r="L294" s="260"/>
      <c r="M294" s="261"/>
      <c r="N294" s="262"/>
      <c r="O294" s="262"/>
      <c r="P294" s="262"/>
      <c r="Q294" s="262"/>
      <c r="R294" s="262"/>
      <c r="S294" s="262"/>
      <c r="T294" s="263"/>
      <c r="AT294" s="264" t="s">
        <v>428</v>
      </c>
      <c r="AU294" s="264" t="s">
        <v>86</v>
      </c>
      <c r="AV294" s="12" t="s">
        <v>83</v>
      </c>
      <c r="AW294" s="12" t="s">
        <v>39</v>
      </c>
      <c r="AX294" s="12" t="s">
        <v>76</v>
      </c>
      <c r="AY294" s="264" t="s">
        <v>414</v>
      </c>
    </row>
    <row r="295" s="1" customFormat="1" ht="16.5" customHeight="1">
      <c r="B295" s="47"/>
      <c r="C295" s="298" t="s">
        <v>1154</v>
      </c>
      <c r="D295" s="298" t="s">
        <v>841</v>
      </c>
      <c r="E295" s="299" t="s">
        <v>10814</v>
      </c>
      <c r="F295" s="300" t="s">
        <v>10815</v>
      </c>
      <c r="G295" s="301" t="s">
        <v>678</v>
      </c>
      <c r="H295" s="302">
        <v>5.7000000000000002</v>
      </c>
      <c r="I295" s="303"/>
      <c r="J295" s="304">
        <f>ROUND(I295*H295,2)</f>
        <v>0</v>
      </c>
      <c r="K295" s="300" t="s">
        <v>421</v>
      </c>
      <c r="L295" s="305"/>
      <c r="M295" s="306" t="s">
        <v>21</v>
      </c>
      <c r="N295" s="307" t="s">
        <v>47</v>
      </c>
      <c r="O295" s="48"/>
      <c r="P295" s="249">
        <f>O295*H295</f>
        <v>0</v>
      </c>
      <c r="Q295" s="249">
        <v>0.071999999999999995</v>
      </c>
      <c r="R295" s="249">
        <f>Q295*H295</f>
        <v>0.41039999999999999</v>
      </c>
      <c r="S295" s="249">
        <v>0</v>
      </c>
      <c r="T295" s="250">
        <f>S295*H295</f>
        <v>0</v>
      </c>
      <c r="AR295" s="25" t="s">
        <v>542</v>
      </c>
      <c r="AT295" s="25" t="s">
        <v>841</v>
      </c>
      <c r="AU295" s="25" t="s">
        <v>86</v>
      </c>
      <c r="AY295" s="25" t="s">
        <v>414</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422</v>
      </c>
      <c r="BM295" s="25" t="s">
        <v>10816</v>
      </c>
    </row>
    <row r="296" s="13" customFormat="1">
      <c r="B296" s="265"/>
      <c r="C296" s="266"/>
      <c r="D296" s="252" t="s">
        <v>428</v>
      </c>
      <c r="E296" s="267" t="s">
        <v>21</v>
      </c>
      <c r="F296" s="268" t="s">
        <v>10817</v>
      </c>
      <c r="G296" s="266"/>
      <c r="H296" s="269">
        <v>5.7000000000000002</v>
      </c>
      <c r="I296" s="270"/>
      <c r="J296" s="266"/>
      <c r="K296" s="266"/>
      <c r="L296" s="271"/>
      <c r="M296" s="272"/>
      <c r="N296" s="273"/>
      <c r="O296" s="273"/>
      <c r="P296" s="273"/>
      <c r="Q296" s="273"/>
      <c r="R296" s="273"/>
      <c r="S296" s="273"/>
      <c r="T296" s="274"/>
      <c r="AT296" s="275" t="s">
        <v>428</v>
      </c>
      <c r="AU296" s="275" t="s">
        <v>86</v>
      </c>
      <c r="AV296" s="13" t="s">
        <v>86</v>
      </c>
      <c r="AW296" s="13" t="s">
        <v>39</v>
      </c>
      <c r="AX296" s="13" t="s">
        <v>83</v>
      </c>
      <c r="AY296" s="275" t="s">
        <v>414</v>
      </c>
    </row>
    <row r="297" s="1" customFormat="1" ht="16.5" customHeight="1">
      <c r="B297" s="47"/>
      <c r="C297" s="298" t="s">
        <v>1158</v>
      </c>
      <c r="D297" s="298" t="s">
        <v>841</v>
      </c>
      <c r="E297" s="299" t="s">
        <v>10818</v>
      </c>
      <c r="F297" s="300" t="s">
        <v>10819</v>
      </c>
      <c r="G297" s="301" t="s">
        <v>678</v>
      </c>
      <c r="H297" s="302">
        <v>262.19999999999999</v>
      </c>
      <c r="I297" s="303"/>
      <c r="J297" s="304">
        <f>ROUND(I297*H297,2)</f>
        <v>0</v>
      </c>
      <c r="K297" s="300" t="s">
        <v>421</v>
      </c>
      <c r="L297" s="305"/>
      <c r="M297" s="306" t="s">
        <v>21</v>
      </c>
      <c r="N297" s="307" t="s">
        <v>47</v>
      </c>
      <c r="O297" s="48"/>
      <c r="P297" s="249">
        <f>O297*H297</f>
        <v>0</v>
      </c>
      <c r="Q297" s="249">
        <v>0.10050000000000001</v>
      </c>
      <c r="R297" s="249">
        <f>Q297*H297</f>
        <v>26.351099999999999</v>
      </c>
      <c r="S297" s="249">
        <v>0</v>
      </c>
      <c r="T297" s="250">
        <f>S297*H297</f>
        <v>0</v>
      </c>
      <c r="AR297" s="25" t="s">
        <v>542</v>
      </c>
      <c r="AT297" s="25" t="s">
        <v>841</v>
      </c>
      <c r="AU297" s="25" t="s">
        <v>86</v>
      </c>
      <c r="AY297" s="25" t="s">
        <v>414</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422</v>
      </c>
      <c r="BM297" s="25" t="s">
        <v>10820</v>
      </c>
    </row>
    <row r="298" s="13" customFormat="1">
      <c r="B298" s="265"/>
      <c r="C298" s="266"/>
      <c r="D298" s="252" t="s">
        <v>428</v>
      </c>
      <c r="E298" s="267" t="s">
        <v>21</v>
      </c>
      <c r="F298" s="268" t="s">
        <v>10821</v>
      </c>
      <c r="G298" s="266"/>
      <c r="H298" s="269">
        <v>262.19999999999999</v>
      </c>
      <c r="I298" s="270"/>
      <c r="J298" s="266"/>
      <c r="K298" s="266"/>
      <c r="L298" s="271"/>
      <c r="M298" s="272"/>
      <c r="N298" s="273"/>
      <c r="O298" s="273"/>
      <c r="P298" s="273"/>
      <c r="Q298" s="273"/>
      <c r="R298" s="273"/>
      <c r="S298" s="273"/>
      <c r="T298" s="274"/>
      <c r="AT298" s="275" t="s">
        <v>428</v>
      </c>
      <c r="AU298" s="275" t="s">
        <v>86</v>
      </c>
      <c r="AV298" s="13" t="s">
        <v>86</v>
      </c>
      <c r="AW298" s="13" t="s">
        <v>39</v>
      </c>
      <c r="AX298" s="13" t="s">
        <v>83</v>
      </c>
      <c r="AY298" s="275" t="s">
        <v>414</v>
      </c>
    </row>
    <row r="299" s="1" customFormat="1" ht="16.5" customHeight="1">
      <c r="B299" s="47"/>
      <c r="C299" s="240" t="s">
        <v>1165</v>
      </c>
      <c r="D299" s="240" t="s">
        <v>418</v>
      </c>
      <c r="E299" s="241" t="s">
        <v>10822</v>
      </c>
      <c r="F299" s="242" t="s">
        <v>10823</v>
      </c>
      <c r="G299" s="243" t="s">
        <v>446</v>
      </c>
      <c r="H299" s="244">
        <v>1.2</v>
      </c>
      <c r="I299" s="245"/>
      <c r="J299" s="246">
        <f>ROUND(I299*H299,2)</f>
        <v>0</v>
      </c>
      <c r="K299" s="242" t="s">
        <v>421</v>
      </c>
      <c r="L299" s="73"/>
      <c r="M299" s="247" t="s">
        <v>21</v>
      </c>
      <c r="N299" s="248" t="s">
        <v>47</v>
      </c>
      <c r="O299" s="48"/>
      <c r="P299" s="249">
        <f>O299*H299</f>
        <v>0</v>
      </c>
      <c r="Q299" s="249">
        <v>0</v>
      </c>
      <c r="R299" s="249">
        <f>Q299*H299</f>
        <v>0</v>
      </c>
      <c r="S299" s="249">
        <v>0</v>
      </c>
      <c r="T299" s="250">
        <f>S299*H299</f>
        <v>0</v>
      </c>
      <c r="AR299" s="25" t="s">
        <v>422</v>
      </c>
      <c r="AT299" s="25" t="s">
        <v>418</v>
      </c>
      <c r="AU299" s="25" t="s">
        <v>86</v>
      </c>
      <c r="AY299" s="25" t="s">
        <v>414</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422</v>
      </c>
      <c r="BM299" s="25" t="s">
        <v>10824</v>
      </c>
    </row>
    <row r="300" s="1" customFormat="1">
      <c r="B300" s="47"/>
      <c r="C300" s="75"/>
      <c r="D300" s="252" t="s">
        <v>425</v>
      </c>
      <c r="E300" s="75"/>
      <c r="F300" s="253" t="s">
        <v>10825</v>
      </c>
      <c r="G300" s="75"/>
      <c r="H300" s="75"/>
      <c r="I300" s="208"/>
      <c r="J300" s="75"/>
      <c r="K300" s="75"/>
      <c r="L300" s="73"/>
      <c r="M300" s="254"/>
      <c r="N300" s="48"/>
      <c r="O300" s="48"/>
      <c r="P300" s="48"/>
      <c r="Q300" s="48"/>
      <c r="R300" s="48"/>
      <c r="S300" s="48"/>
      <c r="T300" s="96"/>
      <c r="AT300" s="25" t="s">
        <v>425</v>
      </c>
      <c r="AU300" s="25" t="s">
        <v>86</v>
      </c>
    </row>
    <row r="301" s="13" customFormat="1">
      <c r="B301" s="265"/>
      <c r="C301" s="266"/>
      <c r="D301" s="252" t="s">
        <v>428</v>
      </c>
      <c r="E301" s="267" t="s">
        <v>21</v>
      </c>
      <c r="F301" s="268" t="s">
        <v>10826</v>
      </c>
      <c r="G301" s="266"/>
      <c r="H301" s="269">
        <v>1.2</v>
      </c>
      <c r="I301" s="270"/>
      <c r="J301" s="266"/>
      <c r="K301" s="266"/>
      <c r="L301" s="271"/>
      <c r="M301" s="272"/>
      <c r="N301" s="273"/>
      <c r="O301" s="273"/>
      <c r="P301" s="273"/>
      <c r="Q301" s="273"/>
      <c r="R301" s="273"/>
      <c r="S301" s="273"/>
      <c r="T301" s="274"/>
      <c r="AT301" s="275" t="s">
        <v>428</v>
      </c>
      <c r="AU301" s="275" t="s">
        <v>86</v>
      </c>
      <c r="AV301" s="13" t="s">
        <v>86</v>
      </c>
      <c r="AW301" s="13" t="s">
        <v>39</v>
      </c>
      <c r="AX301" s="13" t="s">
        <v>83</v>
      </c>
      <c r="AY301" s="275" t="s">
        <v>414</v>
      </c>
    </row>
    <row r="302" s="1" customFormat="1" ht="16.5" customHeight="1">
      <c r="B302" s="47"/>
      <c r="C302" s="298" t="s">
        <v>1169</v>
      </c>
      <c r="D302" s="298" t="s">
        <v>841</v>
      </c>
      <c r="E302" s="299" t="s">
        <v>10827</v>
      </c>
      <c r="F302" s="300" t="s">
        <v>10828</v>
      </c>
      <c r="G302" s="301" t="s">
        <v>704</v>
      </c>
      <c r="H302" s="302">
        <v>2.6930000000000001</v>
      </c>
      <c r="I302" s="303"/>
      <c r="J302" s="304">
        <f>ROUND(I302*H302,2)</f>
        <v>0</v>
      </c>
      <c r="K302" s="300" t="s">
        <v>421</v>
      </c>
      <c r="L302" s="305"/>
      <c r="M302" s="306" t="s">
        <v>21</v>
      </c>
      <c r="N302" s="307" t="s">
        <v>47</v>
      </c>
      <c r="O302" s="48"/>
      <c r="P302" s="249">
        <f>O302*H302</f>
        <v>0</v>
      </c>
      <c r="Q302" s="249">
        <v>1</v>
      </c>
      <c r="R302" s="249">
        <f>Q302*H302</f>
        <v>2.6930000000000001</v>
      </c>
      <c r="S302" s="249">
        <v>0</v>
      </c>
      <c r="T302" s="250">
        <f>S302*H302</f>
        <v>0</v>
      </c>
      <c r="AR302" s="25" t="s">
        <v>542</v>
      </c>
      <c r="AT302" s="25" t="s">
        <v>841</v>
      </c>
      <c r="AU302" s="25" t="s">
        <v>86</v>
      </c>
      <c r="AY302" s="25" t="s">
        <v>414</v>
      </c>
      <c r="BE302" s="251">
        <f>IF(N302="základní",J302,0)</f>
        <v>0</v>
      </c>
      <c r="BF302" s="251">
        <f>IF(N302="snížená",J302,0)</f>
        <v>0</v>
      </c>
      <c r="BG302" s="251">
        <f>IF(N302="zákl. přenesená",J302,0)</f>
        <v>0</v>
      </c>
      <c r="BH302" s="251">
        <f>IF(N302="sníž. přenesená",J302,0)</f>
        <v>0</v>
      </c>
      <c r="BI302" s="251">
        <f>IF(N302="nulová",J302,0)</f>
        <v>0</v>
      </c>
      <c r="BJ302" s="25" t="s">
        <v>83</v>
      </c>
      <c r="BK302" s="251">
        <f>ROUND(I302*H302,2)</f>
        <v>0</v>
      </c>
      <c r="BL302" s="25" t="s">
        <v>422</v>
      </c>
      <c r="BM302" s="25" t="s">
        <v>10829</v>
      </c>
    </row>
    <row r="303" s="13" customFormat="1">
      <c r="B303" s="265"/>
      <c r="C303" s="266"/>
      <c r="D303" s="252" t="s">
        <v>428</v>
      </c>
      <c r="E303" s="267" t="s">
        <v>21</v>
      </c>
      <c r="F303" s="268" t="s">
        <v>10830</v>
      </c>
      <c r="G303" s="266"/>
      <c r="H303" s="269">
        <v>2.6930000000000001</v>
      </c>
      <c r="I303" s="270"/>
      <c r="J303" s="266"/>
      <c r="K303" s="266"/>
      <c r="L303" s="271"/>
      <c r="M303" s="272"/>
      <c r="N303" s="273"/>
      <c r="O303" s="273"/>
      <c r="P303" s="273"/>
      <c r="Q303" s="273"/>
      <c r="R303" s="273"/>
      <c r="S303" s="273"/>
      <c r="T303" s="274"/>
      <c r="AT303" s="275" t="s">
        <v>428</v>
      </c>
      <c r="AU303" s="275" t="s">
        <v>86</v>
      </c>
      <c r="AV303" s="13" t="s">
        <v>86</v>
      </c>
      <c r="AW303" s="13" t="s">
        <v>39</v>
      </c>
      <c r="AX303" s="13" t="s">
        <v>83</v>
      </c>
      <c r="AY303" s="275" t="s">
        <v>414</v>
      </c>
    </row>
    <row r="304" s="11" customFormat="1" ht="29.88" customHeight="1">
      <c r="B304" s="224"/>
      <c r="C304" s="225"/>
      <c r="D304" s="226" t="s">
        <v>75</v>
      </c>
      <c r="E304" s="238" t="s">
        <v>498</v>
      </c>
      <c r="F304" s="238" t="s">
        <v>707</v>
      </c>
      <c r="G304" s="225"/>
      <c r="H304" s="225"/>
      <c r="I304" s="228"/>
      <c r="J304" s="239">
        <f>BK304</f>
        <v>0</v>
      </c>
      <c r="K304" s="225"/>
      <c r="L304" s="230"/>
      <c r="M304" s="231"/>
      <c r="N304" s="232"/>
      <c r="O304" s="232"/>
      <c r="P304" s="233">
        <f>SUM(P305:P326)</f>
        <v>0</v>
      </c>
      <c r="Q304" s="232"/>
      <c r="R304" s="233">
        <f>SUM(R305:R326)</f>
        <v>118.73668500000001</v>
      </c>
      <c r="S304" s="232"/>
      <c r="T304" s="234">
        <f>SUM(T305:T326)</f>
        <v>0</v>
      </c>
      <c r="AR304" s="235" t="s">
        <v>83</v>
      </c>
      <c r="AT304" s="236" t="s">
        <v>75</v>
      </c>
      <c r="AU304" s="236" t="s">
        <v>83</v>
      </c>
      <c r="AY304" s="235" t="s">
        <v>414</v>
      </c>
      <c r="BK304" s="237">
        <f>SUM(BK305:BK326)</f>
        <v>0</v>
      </c>
    </row>
    <row r="305" s="1" customFormat="1" ht="25.5" customHeight="1">
      <c r="B305" s="47"/>
      <c r="C305" s="240" t="s">
        <v>1174</v>
      </c>
      <c r="D305" s="240" t="s">
        <v>418</v>
      </c>
      <c r="E305" s="241" t="s">
        <v>10831</v>
      </c>
      <c r="F305" s="242" t="s">
        <v>10832</v>
      </c>
      <c r="G305" s="243" t="s">
        <v>192</v>
      </c>
      <c r="H305" s="244">
        <v>13.9</v>
      </c>
      <c r="I305" s="245"/>
      <c r="J305" s="246">
        <f>ROUND(I305*H305,2)</f>
        <v>0</v>
      </c>
      <c r="K305" s="242" t="s">
        <v>421</v>
      </c>
      <c r="L305" s="73"/>
      <c r="M305" s="247" t="s">
        <v>21</v>
      </c>
      <c r="N305" s="248" t="s">
        <v>47</v>
      </c>
      <c r="O305" s="48"/>
      <c r="P305" s="249">
        <f>O305*H305</f>
        <v>0</v>
      </c>
      <c r="Q305" s="249">
        <v>0</v>
      </c>
      <c r="R305" s="249">
        <f>Q305*H305</f>
        <v>0</v>
      </c>
      <c r="S305" s="249">
        <v>0</v>
      </c>
      <c r="T305" s="250">
        <f>S305*H305</f>
        <v>0</v>
      </c>
      <c r="AR305" s="25" t="s">
        <v>422</v>
      </c>
      <c r="AT305" s="25" t="s">
        <v>418</v>
      </c>
      <c r="AU305" s="25" t="s">
        <v>86</v>
      </c>
      <c r="AY305" s="25" t="s">
        <v>414</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422</v>
      </c>
      <c r="BM305" s="25" t="s">
        <v>10833</v>
      </c>
    </row>
    <row r="306" s="13" customFormat="1">
      <c r="B306" s="265"/>
      <c r="C306" s="266"/>
      <c r="D306" s="252" t="s">
        <v>428</v>
      </c>
      <c r="E306" s="267" t="s">
        <v>21</v>
      </c>
      <c r="F306" s="268" t="s">
        <v>10834</v>
      </c>
      <c r="G306" s="266"/>
      <c r="H306" s="269">
        <v>13.9</v>
      </c>
      <c r="I306" s="270"/>
      <c r="J306" s="266"/>
      <c r="K306" s="266"/>
      <c r="L306" s="271"/>
      <c r="M306" s="272"/>
      <c r="N306" s="273"/>
      <c r="O306" s="273"/>
      <c r="P306" s="273"/>
      <c r="Q306" s="273"/>
      <c r="R306" s="273"/>
      <c r="S306" s="273"/>
      <c r="T306" s="274"/>
      <c r="AT306" s="275" t="s">
        <v>428</v>
      </c>
      <c r="AU306" s="275" t="s">
        <v>86</v>
      </c>
      <c r="AV306" s="13" t="s">
        <v>86</v>
      </c>
      <c r="AW306" s="13" t="s">
        <v>39</v>
      </c>
      <c r="AX306" s="13" t="s">
        <v>83</v>
      </c>
      <c r="AY306" s="275" t="s">
        <v>414</v>
      </c>
    </row>
    <row r="307" s="1" customFormat="1" ht="25.5" customHeight="1">
      <c r="B307" s="47"/>
      <c r="C307" s="240" t="s">
        <v>1179</v>
      </c>
      <c r="D307" s="240" t="s">
        <v>418</v>
      </c>
      <c r="E307" s="241" t="s">
        <v>10835</v>
      </c>
      <c r="F307" s="242" t="s">
        <v>10836</v>
      </c>
      <c r="G307" s="243" t="s">
        <v>192</v>
      </c>
      <c r="H307" s="244">
        <v>480.5</v>
      </c>
      <c r="I307" s="245"/>
      <c r="J307" s="246">
        <f>ROUND(I307*H307,2)</f>
        <v>0</v>
      </c>
      <c r="K307" s="242" t="s">
        <v>21</v>
      </c>
      <c r="L307" s="73"/>
      <c r="M307" s="247" t="s">
        <v>21</v>
      </c>
      <c r="N307" s="248" t="s">
        <v>47</v>
      </c>
      <c r="O307" s="48"/>
      <c r="P307" s="249">
        <f>O307*H307</f>
        <v>0</v>
      </c>
      <c r="Q307" s="249">
        <v>0</v>
      </c>
      <c r="R307" s="249">
        <f>Q307*H307</f>
        <v>0</v>
      </c>
      <c r="S307" s="249">
        <v>0</v>
      </c>
      <c r="T307" s="250">
        <f>S307*H307</f>
        <v>0</v>
      </c>
      <c r="AR307" s="25" t="s">
        <v>422</v>
      </c>
      <c r="AT307" s="25" t="s">
        <v>418</v>
      </c>
      <c r="AU307" s="25" t="s">
        <v>86</v>
      </c>
      <c r="AY307" s="25" t="s">
        <v>414</v>
      </c>
      <c r="BE307" s="251">
        <f>IF(N307="základní",J307,0)</f>
        <v>0</v>
      </c>
      <c r="BF307" s="251">
        <f>IF(N307="snížená",J307,0)</f>
        <v>0</v>
      </c>
      <c r="BG307" s="251">
        <f>IF(N307="zákl. přenesená",J307,0)</f>
        <v>0</v>
      </c>
      <c r="BH307" s="251">
        <f>IF(N307="sníž. přenesená",J307,0)</f>
        <v>0</v>
      </c>
      <c r="BI307" s="251">
        <f>IF(N307="nulová",J307,0)</f>
        <v>0</v>
      </c>
      <c r="BJ307" s="25" t="s">
        <v>83</v>
      </c>
      <c r="BK307" s="251">
        <f>ROUND(I307*H307,2)</f>
        <v>0</v>
      </c>
      <c r="BL307" s="25" t="s">
        <v>422</v>
      </c>
      <c r="BM307" s="25" t="s">
        <v>10837</v>
      </c>
    </row>
    <row r="308" s="13" customFormat="1">
      <c r="B308" s="265"/>
      <c r="C308" s="266"/>
      <c r="D308" s="252" t="s">
        <v>428</v>
      </c>
      <c r="E308" s="267" t="s">
        <v>21</v>
      </c>
      <c r="F308" s="268" t="s">
        <v>10681</v>
      </c>
      <c r="G308" s="266"/>
      <c r="H308" s="269">
        <v>480.5</v>
      </c>
      <c r="I308" s="270"/>
      <c r="J308" s="266"/>
      <c r="K308" s="266"/>
      <c r="L308" s="271"/>
      <c r="M308" s="272"/>
      <c r="N308" s="273"/>
      <c r="O308" s="273"/>
      <c r="P308" s="273"/>
      <c r="Q308" s="273"/>
      <c r="R308" s="273"/>
      <c r="S308" s="273"/>
      <c r="T308" s="274"/>
      <c r="AT308" s="275" t="s">
        <v>428</v>
      </c>
      <c r="AU308" s="275" t="s">
        <v>86</v>
      </c>
      <c r="AV308" s="13" t="s">
        <v>86</v>
      </c>
      <c r="AW308" s="13" t="s">
        <v>39</v>
      </c>
      <c r="AX308" s="13" t="s">
        <v>83</v>
      </c>
      <c r="AY308" s="275" t="s">
        <v>414</v>
      </c>
    </row>
    <row r="309" s="1" customFormat="1" ht="16.5" customHeight="1">
      <c r="B309" s="47"/>
      <c r="C309" s="240" t="s">
        <v>458</v>
      </c>
      <c r="D309" s="240" t="s">
        <v>418</v>
      </c>
      <c r="E309" s="241" t="s">
        <v>10838</v>
      </c>
      <c r="F309" s="242" t="s">
        <v>10839</v>
      </c>
      <c r="G309" s="243" t="s">
        <v>192</v>
      </c>
      <c r="H309" s="244">
        <v>288.5</v>
      </c>
      <c r="I309" s="245"/>
      <c r="J309" s="246">
        <f>ROUND(I309*H309,2)</f>
        <v>0</v>
      </c>
      <c r="K309" s="242" t="s">
        <v>421</v>
      </c>
      <c r="L309" s="73"/>
      <c r="M309" s="247" t="s">
        <v>21</v>
      </c>
      <c r="N309" s="248" t="s">
        <v>47</v>
      </c>
      <c r="O309" s="48"/>
      <c r="P309" s="249">
        <f>O309*H309</f>
        <v>0</v>
      </c>
      <c r="Q309" s="249">
        <v>0</v>
      </c>
      <c r="R309" s="249">
        <f>Q309*H309</f>
        <v>0</v>
      </c>
      <c r="S309" s="249">
        <v>0</v>
      </c>
      <c r="T309" s="250">
        <f>S309*H309</f>
        <v>0</v>
      </c>
      <c r="AR309" s="25" t="s">
        <v>422</v>
      </c>
      <c r="AT309" s="25" t="s">
        <v>418</v>
      </c>
      <c r="AU309" s="25" t="s">
        <v>86</v>
      </c>
      <c r="AY309" s="25" t="s">
        <v>414</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422</v>
      </c>
      <c r="BM309" s="25" t="s">
        <v>10840</v>
      </c>
    </row>
    <row r="310" s="1" customFormat="1">
      <c r="B310" s="47"/>
      <c r="C310" s="75"/>
      <c r="D310" s="252" t="s">
        <v>425</v>
      </c>
      <c r="E310" s="75"/>
      <c r="F310" s="253" t="s">
        <v>10841</v>
      </c>
      <c r="G310" s="75"/>
      <c r="H310" s="75"/>
      <c r="I310" s="208"/>
      <c r="J310" s="75"/>
      <c r="K310" s="75"/>
      <c r="L310" s="73"/>
      <c r="M310" s="254"/>
      <c r="N310" s="48"/>
      <c r="O310" s="48"/>
      <c r="P310" s="48"/>
      <c r="Q310" s="48"/>
      <c r="R310" s="48"/>
      <c r="S310" s="48"/>
      <c r="T310" s="96"/>
      <c r="AT310" s="25" t="s">
        <v>425</v>
      </c>
      <c r="AU310" s="25" t="s">
        <v>86</v>
      </c>
    </row>
    <row r="311" s="13" customFormat="1">
      <c r="B311" s="265"/>
      <c r="C311" s="266"/>
      <c r="D311" s="252" t="s">
        <v>428</v>
      </c>
      <c r="E311" s="267" t="s">
        <v>21</v>
      </c>
      <c r="F311" s="268" t="s">
        <v>10707</v>
      </c>
      <c r="G311" s="266"/>
      <c r="H311" s="269">
        <v>14</v>
      </c>
      <c r="I311" s="270"/>
      <c r="J311" s="266"/>
      <c r="K311" s="266"/>
      <c r="L311" s="271"/>
      <c r="M311" s="272"/>
      <c r="N311" s="273"/>
      <c r="O311" s="273"/>
      <c r="P311" s="273"/>
      <c r="Q311" s="273"/>
      <c r="R311" s="273"/>
      <c r="S311" s="273"/>
      <c r="T311" s="274"/>
      <c r="AT311" s="275" t="s">
        <v>428</v>
      </c>
      <c r="AU311" s="275" t="s">
        <v>86</v>
      </c>
      <c r="AV311" s="13" t="s">
        <v>86</v>
      </c>
      <c r="AW311" s="13" t="s">
        <v>39</v>
      </c>
      <c r="AX311" s="13" t="s">
        <v>76</v>
      </c>
      <c r="AY311" s="275" t="s">
        <v>414</v>
      </c>
    </row>
    <row r="312" s="13" customFormat="1">
      <c r="B312" s="265"/>
      <c r="C312" s="266"/>
      <c r="D312" s="252" t="s">
        <v>428</v>
      </c>
      <c r="E312" s="267" t="s">
        <v>21</v>
      </c>
      <c r="F312" s="268" t="s">
        <v>10708</v>
      </c>
      <c r="G312" s="266"/>
      <c r="H312" s="269">
        <v>274.5</v>
      </c>
      <c r="I312" s="270"/>
      <c r="J312" s="266"/>
      <c r="K312" s="266"/>
      <c r="L312" s="271"/>
      <c r="M312" s="272"/>
      <c r="N312" s="273"/>
      <c r="O312" s="273"/>
      <c r="P312" s="273"/>
      <c r="Q312" s="273"/>
      <c r="R312" s="273"/>
      <c r="S312" s="273"/>
      <c r="T312" s="274"/>
      <c r="AT312" s="275" t="s">
        <v>428</v>
      </c>
      <c r="AU312" s="275" t="s">
        <v>86</v>
      </c>
      <c r="AV312" s="13" t="s">
        <v>86</v>
      </c>
      <c r="AW312" s="13" t="s">
        <v>39</v>
      </c>
      <c r="AX312" s="13" t="s">
        <v>76</v>
      </c>
      <c r="AY312" s="275" t="s">
        <v>414</v>
      </c>
    </row>
    <row r="313" s="15" customFormat="1">
      <c r="B313" s="287"/>
      <c r="C313" s="288"/>
      <c r="D313" s="252" t="s">
        <v>428</v>
      </c>
      <c r="E313" s="289" t="s">
        <v>21</v>
      </c>
      <c r="F313" s="290" t="s">
        <v>235</v>
      </c>
      <c r="G313" s="288"/>
      <c r="H313" s="291">
        <v>288.5</v>
      </c>
      <c r="I313" s="292"/>
      <c r="J313" s="288"/>
      <c r="K313" s="288"/>
      <c r="L313" s="293"/>
      <c r="M313" s="294"/>
      <c r="N313" s="295"/>
      <c r="O313" s="295"/>
      <c r="P313" s="295"/>
      <c r="Q313" s="295"/>
      <c r="R313" s="295"/>
      <c r="S313" s="295"/>
      <c r="T313" s="296"/>
      <c r="AT313" s="297" t="s">
        <v>428</v>
      </c>
      <c r="AU313" s="297" t="s">
        <v>86</v>
      </c>
      <c r="AV313" s="15" t="s">
        <v>422</v>
      </c>
      <c r="AW313" s="15" t="s">
        <v>39</v>
      </c>
      <c r="AX313" s="15" t="s">
        <v>83</v>
      </c>
      <c r="AY313" s="297" t="s">
        <v>414</v>
      </c>
    </row>
    <row r="314" s="12" customFormat="1">
      <c r="B314" s="255"/>
      <c r="C314" s="256"/>
      <c r="D314" s="252" t="s">
        <v>428</v>
      </c>
      <c r="E314" s="257" t="s">
        <v>21</v>
      </c>
      <c r="F314" s="258" t="s">
        <v>10709</v>
      </c>
      <c r="G314" s="256"/>
      <c r="H314" s="257" t="s">
        <v>21</v>
      </c>
      <c r="I314" s="259"/>
      <c r="J314" s="256"/>
      <c r="K314" s="256"/>
      <c r="L314" s="260"/>
      <c r="M314" s="261"/>
      <c r="N314" s="262"/>
      <c r="O314" s="262"/>
      <c r="P314" s="262"/>
      <c r="Q314" s="262"/>
      <c r="R314" s="262"/>
      <c r="S314" s="262"/>
      <c r="T314" s="263"/>
      <c r="AT314" s="264" t="s">
        <v>428</v>
      </c>
      <c r="AU314" s="264" t="s">
        <v>86</v>
      </c>
      <c r="AV314" s="12" t="s">
        <v>83</v>
      </c>
      <c r="AW314" s="12" t="s">
        <v>39</v>
      </c>
      <c r="AX314" s="12" t="s">
        <v>76</v>
      </c>
      <c r="AY314" s="264" t="s">
        <v>414</v>
      </c>
    </row>
    <row r="315" s="1" customFormat="1" ht="51" customHeight="1">
      <c r="B315" s="47"/>
      <c r="C315" s="240" t="s">
        <v>1191</v>
      </c>
      <c r="D315" s="240" t="s">
        <v>418</v>
      </c>
      <c r="E315" s="241" t="s">
        <v>10842</v>
      </c>
      <c r="F315" s="242" t="s">
        <v>10843</v>
      </c>
      <c r="G315" s="243" t="s">
        <v>192</v>
      </c>
      <c r="H315" s="244">
        <v>13.9</v>
      </c>
      <c r="I315" s="245"/>
      <c r="J315" s="246">
        <f>ROUND(I315*H315,2)</f>
        <v>0</v>
      </c>
      <c r="K315" s="242" t="s">
        <v>421</v>
      </c>
      <c r="L315" s="73"/>
      <c r="M315" s="247" t="s">
        <v>21</v>
      </c>
      <c r="N315" s="248" t="s">
        <v>47</v>
      </c>
      <c r="O315" s="48"/>
      <c r="P315" s="249">
        <f>O315*H315</f>
        <v>0</v>
      </c>
      <c r="Q315" s="249">
        <v>0.084250000000000005</v>
      </c>
      <c r="R315" s="249">
        <f>Q315*H315</f>
        <v>1.1710750000000001</v>
      </c>
      <c r="S315" s="249">
        <v>0</v>
      </c>
      <c r="T315" s="250">
        <f>S315*H315</f>
        <v>0</v>
      </c>
      <c r="AR315" s="25" t="s">
        <v>422</v>
      </c>
      <c r="AT315" s="25" t="s">
        <v>418</v>
      </c>
      <c r="AU315" s="25" t="s">
        <v>86</v>
      </c>
      <c r="AY315" s="25" t="s">
        <v>414</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422</v>
      </c>
      <c r="BM315" s="25" t="s">
        <v>10844</v>
      </c>
    </row>
    <row r="316" s="1" customFormat="1">
      <c r="B316" s="47"/>
      <c r="C316" s="75"/>
      <c r="D316" s="252" t="s">
        <v>425</v>
      </c>
      <c r="E316" s="75"/>
      <c r="F316" s="253" t="s">
        <v>10845</v>
      </c>
      <c r="G316" s="75"/>
      <c r="H316" s="75"/>
      <c r="I316" s="208"/>
      <c r="J316" s="75"/>
      <c r="K316" s="75"/>
      <c r="L316" s="73"/>
      <c r="M316" s="254"/>
      <c r="N316" s="48"/>
      <c r="O316" s="48"/>
      <c r="P316" s="48"/>
      <c r="Q316" s="48"/>
      <c r="R316" s="48"/>
      <c r="S316" s="48"/>
      <c r="T316" s="96"/>
      <c r="AT316" s="25" t="s">
        <v>425</v>
      </c>
      <c r="AU316" s="25" t="s">
        <v>86</v>
      </c>
    </row>
    <row r="317" s="1" customFormat="1" ht="16.5" customHeight="1">
      <c r="B317" s="47"/>
      <c r="C317" s="298" t="s">
        <v>1199</v>
      </c>
      <c r="D317" s="298" t="s">
        <v>841</v>
      </c>
      <c r="E317" s="299" t="s">
        <v>10846</v>
      </c>
      <c r="F317" s="300" t="s">
        <v>10847</v>
      </c>
      <c r="G317" s="301" t="s">
        <v>192</v>
      </c>
      <c r="H317" s="302">
        <v>14.317</v>
      </c>
      <c r="I317" s="303"/>
      <c r="J317" s="304">
        <f>ROUND(I317*H317,2)</f>
        <v>0</v>
      </c>
      <c r="K317" s="300" t="s">
        <v>421</v>
      </c>
      <c r="L317" s="305"/>
      <c r="M317" s="306" t="s">
        <v>21</v>
      </c>
      <c r="N317" s="307" t="s">
        <v>47</v>
      </c>
      <c r="O317" s="48"/>
      <c r="P317" s="249">
        <f>O317*H317</f>
        <v>0</v>
      </c>
      <c r="Q317" s="249">
        <v>0.13</v>
      </c>
      <c r="R317" s="249">
        <f>Q317*H317</f>
        <v>1.86121</v>
      </c>
      <c r="S317" s="249">
        <v>0</v>
      </c>
      <c r="T317" s="250">
        <f>S317*H317</f>
        <v>0</v>
      </c>
      <c r="AR317" s="25" t="s">
        <v>542</v>
      </c>
      <c r="AT317" s="25" t="s">
        <v>841</v>
      </c>
      <c r="AU317" s="25" t="s">
        <v>86</v>
      </c>
      <c r="AY317" s="25" t="s">
        <v>414</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422</v>
      </c>
      <c r="BM317" s="25" t="s">
        <v>10848</v>
      </c>
    </row>
    <row r="318" s="13" customFormat="1">
      <c r="B318" s="265"/>
      <c r="C318" s="266"/>
      <c r="D318" s="252" t="s">
        <v>428</v>
      </c>
      <c r="E318" s="267" t="s">
        <v>21</v>
      </c>
      <c r="F318" s="268" t="s">
        <v>10849</v>
      </c>
      <c r="G318" s="266"/>
      <c r="H318" s="269">
        <v>14.317</v>
      </c>
      <c r="I318" s="270"/>
      <c r="J318" s="266"/>
      <c r="K318" s="266"/>
      <c r="L318" s="271"/>
      <c r="M318" s="272"/>
      <c r="N318" s="273"/>
      <c r="O318" s="273"/>
      <c r="P318" s="273"/>
      <c r="Q318" s="273"/>
      <c r="R318" s="273"/>
      <c r="S318" s="273"/>
      <c r="T318" s="274"/>
      <c r="AT318" s="275" t="s">
        <v>428</v>
      </c>
      <c r="AU318" s="275" t="s">
        <v>86</v>
      </c>
      <c r="AV318" s="13" t="s">
        <v>86</v>
      </c>
      <c r="AW318" s="13" t="s">
        <v>39</v>
      </c>
      <c r="AX318" s="13" t="s">
        <v>83</v>
      </c>
      <c r="AY318" s="275" t="s">
        <v>414</v>
      </c>
    </row>
    <row r="319" s="1" customFormat="1" ht="51" customHeight="1">
      <c r="B319" s="47"/>
      <c r="C319" s="240" t="s">
        <v>1204</v>
      </c>
      <c r="D319" s="240" t="s">
        <v>418</v>
      </c>
      <c r="E319" s="241" t="s">
        <v>10850</v>
      </c>
      <c r="F319" s="242" t="s">
        <v>10851</v>
      </c>
      <c r="G319" s="243" t="s">
        <v>192</v>
      </c>
      <c r="H319" s="244">
        <v>140</v>
      </c>
      <c r="I319" s="245"/>
      <c r="J319" s="246">
        <f>ROUND(I319*H319,2)</f>
        <v>0</v>
      </c>
      <c r="K319" s="242" t="s">
        <v>421</v>
      </c>
      <c r="L319" s="73"/>
      <c r="M319" s="247" t="s">
        <v>21</v>
      </c>
      <c r="N319" s="248" t="s">
        <v>47</v>
      </c>
      <c r="O319" s="48"/>
      <c r="P319" s="249">
        <f>O319*H319</f>
        <v>0</v>
      </c>
      <c r="Q319" s="249">
        <v>0.098000000000000004</v>
      </c>
      <c r="R319" s="249">
        <f>Q319*H319</f>
        <v>13.720000000000001</v>
      </c>
      <c r="S319" s="249">
        <v>0</v>
      </c>
      <c r="T319" s="250">
        <f>S319*H319</f>
        <v>0</v>
      </c>
      <c r="AR319" s="25" t="s">
        <v>422</v>
      </c>
      <c r="AT319" s="25" t="s">
        <v>418</v>
      </c>
      <c r="AU319" s="25" t="s">
        <v>86</v>
      </c>
      <c r="AY319" s="25" t="s">
        <v>414</v>
      </c>
      <c r="BE319" s="251">
        <f>IF(N319="základní",J319,0)</f>
        <v>0</v>
      </c>
      <c r="BF319" s="251">
        <f>IF(N319="snížená",J319,0)</f>
        <v>0</v>
      </c>
      <c r="BG319" s="251">
        <f>IF(N319="zákl. přenesená",J319,0)</f>
        <v>0</v>
      </c>
      <c r="BH319" s="251">
        <f>IF(N319="sníž. přenesená",J319,0)</f>
        <v>0</v>
      </c>
      <c r="BI319" s="251">
        <f>IF(N319="nulová",J319,0)</f>
        <v>0</v>
      </c>
      <c r="BJ319" s="25" t="s">
        <v>83</v>
      </c>
      <c r="BK319" s="251">
        <f>ROUND(I319*H319,2)</f>
        <v>0</v>
      </c>
      <c r="BL319" s="25" t="s">
        <v>422</v>
      </c>
      <c r="BM319" s="25" t="s">
        <v>10852</v>
      </c>
    </row>
    <row r="320" s="1" customFormat="1">
      <c r="B320" s="47"/>
      <c r="C320" s="75"/>
      <c r="D320" s="252" t="s">
        <v>425</v>
      </c>
      <c r="E320" s="75"/>
      <c r="F320" s="253" t="s">
        <v>10853</v>
      </c>
      <c r="G320" s="75"/>
      <c r="H320" s="75"/>
      <c r="I320" s="208"/>
      <c r="J320" s="75"/>
      <c r="K320" s="75"/>
      <c r="L320" s="73"/>
      <c r="M320" s="254"/>
      <c r="N320" s="48"/>
      <c r="O320" s="48"/>
      <c r="P320" s="48"/>
      <c r="Q320" s="48"/>
      <c r="R320" s="48"/>
      <c r="S320" s="48"/>
      <c r="T320" s="96"/>
      <c r="AT320" s="25" t="s">
        <v>425</v>
      </c>
      <c r="AU320" s="25" t="s">
        <v>86</v>
      </c>
    </row>
    <row r="321" s="13" customFormat="1">
      <c r="B321" s="265"/>
      <c r="C321" s="266"/>
      <c r="D321" s="252" t="s">
        <v>428</v>
      </c>
      <c r="E321" s="267" t="s">
        <v>21</v>
      </c>
      <c r="F321" s="268" t="s">
        <v>10854</v>
      </c>
      <c r="G321" s="266"/>
      <c r="H321" s="269">
        <v>140</v>
      </c>
      <c r="I321" s="270"/>
      <c r="J321" s="266"/>
      <c r="K321" s="266"/>
      <c r="L321" s="271"/>
      <c r="M321" s="272"/>
      <c r="N321" s="273"/>
      <c r="O321" s="273"/>
      <c r="P321" s="273"/>
      <c r="Q321" s="273"/>
      <c r="R321" s="273"/>
      <c r="S321" s="273"/>
      <c r="T321" s="274"/>
      <c r="AT321" s="275" t="s">
        <v>428</v>
      </c>
      <c r="AU321" s="275" t="s">
        <v>86</v>
      </c>
      <c r="AV321" s="13" t="s">
        <v>86</v>
      </c>
      <c r="AW321" s="13" t="s">
        <v>39</v>
      </c>
      <c r="AX321" s="13" t="s">
        <v>83</v>
      </c>
      <c r="AY321" s="275" t="s">
        <v>414</v>
      </c>
    </row>
    <row r="322" s="1" customFormat="1" ht="51" customHeight="1">
      <c r="B322" s="47"/>
      <c r="C322" s="240" t="s">
        <v>1210</v>
      </c>
      <c r="D322" s="240" t="s">
        <v>418</v>
      </c>
      <c r="E322" s="241" t="s">
        <v>10855</v>
      </c>
      <c r="F322" s="242" t="s">
        <v>10856</v>
      </c>
      <c r="G322" s="243" t="s">
        <v>192</v>
      </c>
      <c r="H322" s="244">
        <v>340.5</v>
      </c>
      <c r="I322" s="245"/>
      <c r="J322" s="246">
        <f>ROUND(I322*H322,2)</f>
        <v>0</v>
      </c>
      <c r="K322" s="242" t="s">
        <v>421</v>
      </c>
      <c r="L322" s="73"/>
      <c r="M322" s="247" t="s">
        <v>21</v>
      </c>
      <c r="N322" s="248" t="s">
        <v>47</v>
      </c>
      <c r="O322" s="48"/>
      <c r="P322" s="249">
        <f>O322*H322</f>
        <v>0</v>
      </c>
      <c r="Q322" s="249">
        <v>0.098000000000000004</v>
      </c>
      <c r="R322" s="249">
        <f>Q322*H322</f>
        <v>33.369</v>
      </c>
      <c r="S322" s="249">
        <v>0</v>
      </c>
      <c r="T322" s="250">
        <f>S322*H322</f>
        <v>0</v>
      </c>
      <c r="AR322" s="25" t="s">
        <v>422</v>
      </c>
      <c r="AT322" s="25" t="s">
        <v>418</v>
      </c>
      <c r="AU322" s="25" t="s">
        <v>86</v>
      </c>
      <c r="AY322" s="25" t="s">
        <v>414</v>
      </c>
      <c r="BE322" s="251">
        <f>IF(N322="základní",J322,0)</f>
        <v>0</v>
      </c>
      <c r="BF322" s="251">
        <f>IF(N322="snížená",J322,0)</f>
        <v>0</v>
      </c>
      <c r="BG322" s="251">
        <f>IF(N322="zákl. přenesená",J322,0)</f>
        <v>0</v>
      </c>
      <c r="BH322" s="251">
        <f>IF(N322="sníž. přenesená",J322,0)</f>
        <v>0</v>
      </c>
      <c r="BI322" s="251">
        <f>IF(N322="nulová",J322,0)</f>
        <v>0</v>
      </c>
      <c r="BJ322" s="25" t="s">
        <v>83</v>
      </c>
      <c r="BK322" s="251">
        <f>ROUND(I322*H322,2)</f>
        <v>0</v>
      </c>
      <c r="BL322" s="25" t="s">
        <v>422</v>
      </c>
      <c r="BM322" s="25" t="s">
        <v>10857</v>
      </c>
    </row>
    <row r="323" s="1" customFormat="1">
      <c r="B323" s="47"/>
      <c r="C323" s="75"/>
      <c r="D323" s="252" t="s">
        <v>425</v>
      </c>
      <c r="E323" s="75"/>
      <c r="F323" s="253" t="s">
        <v>10853</v>
      </c>
      <c r="G323" s="75"/>
      <c r="H323" s="75"/>
      <c r="I323" s="208"/>
      <c r="J323" s="75"/>
      <c r="K323" s="75"/>
      <c r="L323" s="73"/>
      <c r="M323" s="254"/>
      <c r="N323" s="48"/>
      <c r="O323" s="48"/>
      <c r="P323" s="48"/>
      <c r="Q323" s="48"/>
      <c r="R323" s="48"/>
      <c r="S323" s="48"/>
      <c r="T323" s="96"/>
      <c r="AT323" s="25" t="s">
        <v>425</v>
      </c>
      <c r="AU323" s="25" t="s">
        <v>86</v>
      </c>
    </row>
    <row r="324" s="13" customFormat="1">
      <c r="B324" s="265"/>
      <c r="C324" s="266"/>
      <c r="D324" s="252" t="s">
        <v>428</v>
      </c>
      <c r="E324" s="267" t="s">
        <v>21</v>
      </c>
      <c r="F324" s="268" t="s">
        <v>10858</v>
      </c>
      <c r="G324" s="266"/>
      <c r="H324" s="269">
        <v>340.5</v>
      </c>
      <c r="I324" s="270"/>
      <c r="J324" s="266"/>
      <c r="K324" s="266"/>
      <c r="L324" s="271"/>
      <c r="M324" s="272"/>
      <c r="N324" s="273"/>
      <c r="O324" s="273"/>
      <c r="P324" s="273"/>
      <c r="Q324" s="273"/>
      <c r="R324" s="273"/>
      <c r="S324" s="273"/>
      <c r="T324" s="274"/>
      <c r="AT324" s="275" t="s">
        <v>428</v>
      </c>
      <c r="AU324" s="275" t="s">
        <v>86</v>
      </c>
      <c r="AV324" s="13" t="s">
        <v>86</v>
      </c>
      <c r="AW324" s="13" t="s">
        <v>39</v>
      </c>
      <c r="AX324" s="13" t="s">
        <v>83</v>
      </c>
      <c r="AY324" s="275" t="s">
        <v>414</v>
      </c>
    </row>
    <row r="325" s="1" customFormat="1" ht="16.5" customHeight="1">
      <c r="B325" s="47"/>
      <c r="C325" s="298" t="s">
        <v>1215</v>
      </c>
      <c r="D325" s="298" t="s">
        <v>841</v>
      </c>
      <c r="E325" s="299" t="s">
        <v>10859</v>
      </c>
      <c r="F325" s="300" t="s">
        <v>10860</v>
      </c>
      <c r="G325" s="301" t="s">
        <v>192</v>
      </c>
      <c r="H325" s="302">
        <v>490.11000000000001</v>
      </c>
      <c r="I325" s="303"/>
      <c r="J325" s="304">
        <f>ROUND(I325*H325,2)</f>
        <v>0</v>
      </c>
      <c r="K325" s="300" t="s">
        <v>421</v>
      </c>
      <c r="L325" s="305"/>
      <c r="M325" s="306" t="s">
        <v>21</v>
      </c>
      <c r="N325" s="307" t="s">
        <v>47</v>
      </c>
      <c r="O325" s="48"/>
      <c r="P325" s="249">
        <f>O325*H325</f>
        <v>0</v>
      </c>
      <c r="Q325" s="249">
        <v>0.14000000000000001</v>
      </c>
      <c r="R325" s="249">
        <f>Q325*H325</f>
        <v>68.615400000000008</v>
      </c>
      <c r="S325" s="249">
        <v>0</v>
      </c>
      <c r="T325" s="250">
        <f>S325*H325</f>
        <v>0</v>
      </c>
      <c r="AR325" s="25" t="s">
        <v>542</v>
      </c>
      <c r="AT325" s="25" t="s">
        <v>841</v>
      </c>
      <c r="AU325" s="25" t="s">
        <v>86</v>
      </c>
      <c r="AY325" s="25" t="s">
        <v>414</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422</v>
      </c>
      <c r="BM325" s="25" t="s">
        <v>10861</v>
      </c>
    </row>
    <row r="326" s="13" customFormat="1">
      <c r="B326" s="265"/>
      <c r="C326" s="266"/>
      <c r="D326" s="252" t="s">
        <v>428</v>
      </c>
      <c r="E326" s="267" t="s">
        <v>21</v>
      </c>
      <c r="F326" s="268" t="s">
        <v>10862</v>
      </c>
      <c r="G326" s="266"/>
      <c r="H326" s="269">
        <v>490.11000000000001</v>
      </c>
      <c r="I326" s="270"/>
      <c r="J326" s="266"/>
      <c r="K326" s="266"/>
      <c r="L326" s="271"/>
      <c r="M326" s="272"/>
      <c r="N326" s="273"/>
      <c r="O326" s="273"/>
      <c r="P326" s="273"/>
      <c r="Q326" s="273"/>
      <c r="R326" s="273"/>
      <c r="S326" s="273"/>
      <c r="T326" s="274"/>
      <c r="AT326" s="275" t="s">
        <v>428</v>
      </c>
      <c r="AU326" s="275" t="s">
        <v>86</v>
      </c>
      <c r="AV326" s="13" t="s">
        <v>86</v>
      </c>
      <c r="AW326" s="13" t="s">
        <v>39</v>
      </c>
      <c r="AX326" s="13" t="s">
        <v>83</v>
      </c>
      <c r="AY326" s="275" t="s">
        <v>414</v>
      </c>
    </row>
    <row r="327" s="11" customFormat="1" ht="29.88" customHeight="1">
      <c r="B327" s="224"/>
      <c r="C327" s="225"/>
      <c r="D327" s="226" t="s">
        <v>75</v>
      </c>
      <c r="E327" s="238" t="s">
        <v>542</v>
      </c>
      <c r="F327" s="238" t="s">
        <v>10863</v>
      </c>
      <c r="G327" s="225"/>
      <c r="H327" s="225"/>
      <c r="I327" s="228"/>
      <c r="J327" s="239">
        <f>BK327</f>
        <v>0</v>
      </c>
      <c r="K327" s="225"/>
      <c r="L327" s="230"/>
      <c r="M327" s="231"/>
      <c r="N327" s="232"/>
      <c r="O327" s="232"/>
      <c r="P327" s="233">
        <f>SUM(P328:P331)</f>
        <v>0</v>
      </c>
      <c r="Q327" s="232"/>
      <c r="R327" s="233">
        <f>SUM(R328:R331)</f>
        <v>0.23208000000000001</v>
      </c>
      <c r="S327" s="232"/>
      <c r="T327" s="234">
        <f>SUM(T328:T331)</f>
        <v>0.44999999999999996</v>
      </c>
      <c r="AR327" s="235" t="s">
        <v>83</v>
      </c>
      <c r="AT327" s="236" t="s">
        <v>75</v>
      </c>
      <c r="AU327" s="236" t="s">
        <v>83</v>
      </c>
      <c r="AY327" s="235" t="s">
        <v>414</v>
      </c>
      <c r="BK327" s="237">
        <f>SUM(BK328:BK331)</f>
        <v>0</v>
      </c>
    </row>
    <row r="328" s="1" customFormat="1" ht="25.5" customHeight="1">
      <c r="B328" s="47"/>
      <c r="C328" s="240" t="s">
        <v>1220</v>
      </c>
      <c r="D328" s="240" t="s">
        <v>418</v>
      </c>
      <c r="E328" s="241" t="s">
        <v>10864</v>
      </c>
      <c r="F328" s="242" t="s">
        <v>10865</v>
      </c>
      <c r="G328" s="243" t="s">
        <v>678</v>
      </c>
      <c r="H328" s="244">
        <v>3</v>
      </c>
      <c r="I328" s="245"/>
      <c r="J328" s="246">
        <f>ROUND(I328*H328,2)</f>
        <v>0</v>
      </c>
      <c r="K328" s="242" t="s">
        <v>421</v>
      </c>
      <c r="L328" s="73"/>
      <c r="M328" s="247" t="s">
        <v>21</v>
      </c>
      <c r="N328" s="248" t="s">
        <v>47</v>
      </c>
      <c r="O328" s="48"/>
      <c r="P328" s="249">
        <f>O328*H328</f>
        <v>0</v>
      </c>
      <c r="Q328" s="249">
        <v>0.0093600000000000003</v>
      </c>
      <c r="R328" s="249">
        <f>Q328*H328</f>
        <v>0.028080000000000001</v>
      </c>
      <c r="S328" s="249">
        <v>0</v>
      </c>
      <c r="T328" s="250">
        <f>S328*H328</f>
        <v>0</v>
      </c>
      <c r="AR328" s="25" t="s">
        <v>422</v>
      </c>
      <c r="AT328" s="25" t="s">
        <v>418</v>
      </c>
      <c r="AU328" s="25" t="s">
        <v>86</v>
      </c>
      <c r="AY328" s="25" t="s">
        <v>414</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422</v>
      </c>
      <c r="BM328" s="25" t="s">
        <v>10866</v>
      </c>
    </row>
    <row r="329" s="1" customFormat="1">
      <c r="B329" s="47"/>
      <c r="C329" s="75"/>
      <c r="D329" s="252" t="s">
        <v>425</v>
      </c>
      <c r="E329" s="75"/>
      <c r="F329" s="253" t="s">
        <v>10867</v>
      </c>
      <c r="G329" s="75"/>
      <c r="H329" s="75"/>
      <c r="I329" s="208"/>
      <c r="J329" s="75"/>
      <c r="K329" s="75"/>
      <c r="L329" s="73"/>
      <c r="M329" s="254"/>
      <c r="N329" s="48"/>
      <c r="O329" s="48"/>
      <c r="P329" s="48"/>
      <c r="Q329" s="48"/>
      <c r="R329" s="48"/>
      <c r="S329" s="48"/>
      <c r="T329" s="96"/>
      <c r="AT329" s="25" t="s">
        <v>425</v>
      </c>
      <c r="AU329" s="25" t="s">
        <v>86</v>
      </c>
    </row>
    <row r="330" s="1" customFormat="1" ht="16.5" customHeight="1">
      <c r="B330" s="47"/>
      <c r="C330" s="298" t="s">
        <v>1224</v>
      </c>
      <c r="D330" s="298" t="s">
        <v>841</v>
      </c>
      <c r="E330" s="299" t="s">
        <v>10868</v>
      </c>
      <c r="F330" s="300" t="s">
        <v>10869</v>
      </c>
      <c r="G330" s="301" t="s">
        <v>678</v>
      </c>
      <c r="H330" s="302">
        <v>3</v>
      </c>
      <c r="I330" s="303"/>
      <c r="J330" s="304">
        <f>ROUND(I330*H330,2)</f>
        <v>0</v>
      </c>
      <c r="K330" s="300" t="s">
        <v>421</v>
      </c>
      <c r="L330" s="305"/>
      <c r="M330" s="306" t="s">
        <v>21</v>
      </c>
      <c r="N330" s="307" t="s">
        <v>47</v>
      </c>
      <c r="O330" s="48"/>
      <c r="P330" s="249">
        <f>O330*H330</f>
        <v>0</v>
      </c>
      <c r="Q330" s="249">
        <v>0.068000000000000005</v>
      </c>
      <c r="R330" s="249">
        <f>Q330*H330</f>
        <v>0.20400000000000002</v>
      </c>
      <c r="S330" s="249">
        <v>0</v>
      </c>
      <c r="T330" s="250">
        <f>S330*H330</f>
        <v>0</v>
      </c>
      <c r="AR330" s="25" t="s">
        <v>542</v>
      </c>
      <c r="AT330" s="25" t="s">
        <v>841</v>
      </c>
      <c r="AU330" s="25" t="s">
        <v>86</v>
      </c>
      <c r="AY330" s="25" t="s">
        <v>414</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422</v>
      </c>
      <c r="BM330" s="25" t="s">
        <v>10870</v>
      </c>
    </row>
    <row r="331" s="1" customFormat="1" ht="25.5" customHeight="1">
      <c r="B331" s="47"/>
      <c r="C331" s="240" t="s">
        <v>1228</v>
      </c>
      <c r="D331" s="240" t="s">
        <v>418</v>
      </c>
      <c r="E331" s="241" t="s">
        <v>10871</v>
      </c>
      <c r="F331" s="242" t="s">
        <v>10872</v>
      </c>
      <c r="G331" s="243" t="s">
        <v>678</v>
      </c>
      <c r="H331" s="244">
        <v>3</v>
      </c>
      <c r="I331" s="245"/>
      <c r="J331" s="246">
        <f>ROUND(I331*H331,2)</f>
        <v>0</v>
      </c>
      <c r="K331" s="242" t="s">
        <v>421</v>
      </c>
      <c r="L331" s="73"/>
      <c r="M331" s="247" t="s">
        <v>21</v>
      </c>
      <c r="N331" s="248" t="s">
        <v>47</v>
      </c>
      <c r="O331" s="48"/>
      <c r="P331" s="249">
        <f>O331*H331</f>
        <v>0</v>
      </c>
      <c r="Q331" s="249">
        <v>0</v>
      </c>
      <c r="R331" s="249">
        <f>Q331*H331</f>
        <v>0</v>
      </c>
      <c r="S331" s="249">
        <v>0.14999999999999999</v>
      </c>
      <c r="T331" s="250">
        <f>S331*H331</f>
        <v>0.44999999999999996</v>
      </c>
      <c r="AR331" s="25" t="s">
        <v>422</v>
      </c>
      <c r="AT331" s="25" t="s">
        <v>418</v>
      </c>
      <c r="AU331" s="25" t="s">
        <v>86</v>
      </c>
      <c r="AY331" s="25" t="s">
        <v>414</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422</v>
      </c>
      <c r="BM331" s="25" t="s">
        <v>10873</v>
      </c>
    </row>
    <row r="332" s="11" customFormat="1" ht="29.88" customHeight="1">
      <c r="B332" s="224"/>
      <c r="C332" s="225"/>
      <c r="D332" s="226" t="s">
        <v>75</v>
      </c>
      <c r="E332" s="238" t="s">
        <v>606</v>
      </c>
      <c r="F332" s="238" t="s">
        <v>4992</v>
      </c>
      <c r="G332" s="225"/>
      <c r="H332" s="225"/>
      <c r="I332" s="228"/>
      <c r="J332" s="239">
        <f>BK332</f>
        <v>0</v>
      </c>
      <c r="K332" s="225"/>
      <c r="L332" s="230"/>
      <c r="M332" s="231"/>
      <c r="N332" s="232"/>
      <c r="O332" s="232"/>
      <c r="P332" s="233">
        <f>SUM(P333:P376)</f>
        <v>0</v>
      </c>
      <c r="Q332" s="232"/>
      <c r="R332" s="233">
        <f>SUM(R333:R376)</f>
        <v>29.9665696</v>
      </c>
      <c r="S332" s="232"/>
      <c r="T332" s="234">
        <f>SUM(T333:T376)</f>
        <v>6.8927500000000013</v>
      </c>
      <c r="AR332" s="235" t="s">
        <v>83</v>
      </c>
      <c r="AT332" s="236" t="s">
        <v>75</v>
      </c>
      <c r="AU332" s="236" t="s">
        <v>83</v>
      </c>
      <c r="AY332" s="235" t="s">
        <v>414</v>
      </c>
      <c r="BK332" s="237">
        <f>SUM(BK333:BK376)</f>
        <v>0</v>
      </c>
    </row>
    <row r="333" s="1" customFormat="1" ht="25.5" customHeight="1">
      <c r="B333" s="47"/>
      <c r="C333" s="240" t="s">
        <v>1233</v>
      </c>
      <c r="D333" s="240" t="s">
        <v>418</v>
      </c>
      <c r="E333" s="241" t="s">
        <v>10874</v>
      </c>
      <c r="F333" s="242" t="s">
        <v>10875</v>
      </c>
      <c r="G333" s="243" t="s">
        <v>145</v>
      </c>
      <c r="H333" s="244">
        <v>275</v>
      </c>
      <c r="I333" s="245"/>
      <c r="J333" s="246">
        <f>ROUND(I333*H333,2)</f>
        <v>0</v>
      </c>
      <c r="K333" s="242" t="s">
        <v>421</v>
      </c>
      <c r="L333" s="73"/>
      <c r="M333" s="247" t="s">
        <v>21</v>
      </c>
      <c r="N333" s="248" t="s">
        <v>47</v>
      </c>
      <c r="O333" s="48"/>
      <c r="P333" s="249">
        <f>O333*H333</f>
        <v>0</v>
      </c>
      <c r="Q333" s="249">
        <v>8.0000000000000007E-05</v>
      </c>
      <c r="R333" s="249">
        <f>Q333*H333</f>
        <v>0.022000000000000002</v>
      </c>
      <c r="S333" s="249">
        <v>0</v>
      </c>
      <c r="T333" s="250">
        <f>S333*H333</f>
        <v>0</v>
      </c>
      <c r="AR333" s="25" t="s">
        <v>422</v>
      </c>
      <c r="AT333" s="25" t="s">
        <v>418</v>
      </c>
      <c r="AU333" s="25" t="s">
        <v>86</v>
      </c>
      <c r="AY333" s="25" t="s">
        <v>414</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422</v>
      </c>
      <c r="BM333" s="25" t="s">
        <v>10876</v>
      </c>
    </row>
    <row r="334" s="1" customFormat="1">
      <c r="B334" s="47"/>
      <c r="C334" s="75"/>
      <c r="D334" s="252" t="s">
        <v>425</v>
      </c>
      <c r="E334" s="75"/>
      <c r="F334" s="253" t="s">
        <v>10877</v>
      </c>
      <c r="G334" s="75"/>
      <c r="H334" s="75"/>
      <c r="I334" s="208"/>
      <c r="J334" s="75"/>
      <c r="K334" s="75"/>
      <c r="L334" s="73"/>
      <c r="M334" s="254"/>
      <c r="N334" s="48"/>
      <c r="O334" s="48"/>
      <c r="P334" s="48"/>
      <c r="Q334" s="48"/>
      <c r="R334" s="48"/>
      <c r="S334" s="48"/>
      <c r="T334" s="96"/>
      <c r="AT334" s="25" t="s">
        <v>425</v>
      </c>
      <c r="AU334" s="25" t="s">
        <v>86</v>
      </c>
    </row>
    <row r="335" s="13" customFormat="1">
      <c r="B335" s="265"/>
      <c r="C335" s="266"/>
      <c r="D335" s="252" t="s">
        <v>428</v>
      </c>
      <c r="E335" s="267" t="s">
        <v>21</v>
      </c>
      <c r="F335" s="268" t="s">
        <v>10878</v>
      </c>
      <c r="G335" s="266"/>
      <c r="H335" s="269">
        <v>275</v>
      </c>
      <c r="I335" s="270"/>
      <c r="J335" s="266"/>
      <c r="K335" s="266"/>
      <c r="L335" s="271"/>
      <c r="M335" s="272"/>
      <c r="N335" s="273"/>
      <c r="O335" s="273"/>
      <c r="P335" s="273"/>
      <c r="Q335" s="273"/>
      <c r="R335" s="273"/>
      <c r="S335" s="273"/>
      <c r="T335" s="274"/>
      <c r="AT335" s="275" t="s">
        <v>428</v>
      </c>
      <c r="AU335" s="275" t="s">
        <v>86</v>
      </c>
      <c r="AV335" s="13" t="s">
        <v>86</v>
      </c>
      <c r="AW335" s="13" t="s">
        <v>39</v>
      </c>
      <c r="AX335" s="13" t="s">
        <v>83</v>
      </c>
      <c r="AY335" s="275" t="s">
        <v>414</v>
      </c>
    </row>
    <row r="336" s="1" customFormat="1" ht="51" customHeight="1">
      <c r="B336" s="47"/>
      <c r="C336" s="240" t="s">
        <v>1237</v>
      </c>
      <c r="D336" s="240" t="s">
        <v>418</v>
      </c>
      <c r="E336" s="241" t="s">
        <v>10879</v>
      </c>
      <c r="F336" s="242" t="s">
        <v>10880</v>
      </c>
      <c r="G336" s="243" t="s">
        <v>145</v>
      </c>
      <c r="H336" s="244">
        <v>28</v>
      </c>
      <c r="I336" s="245"/>
      <c r="J336" s="246">
        <f>ROUND(I336*H336,2)</f>
        <v>0</v>
      </c>
      <c r="K336" s="242" t="s">
        <v>421</v>
      </c>
      <c r="L336" s="73"/>
      <c r="M336" s="247" t="s">
        <v>21</v>
      </c>
      <c r="N336" s="248" t="s">
        <v>47</v>
      </c>
      <c r="O336" s="48"/>
      <c r="P336" s="249">
        <f>O336*H336</f>
        <v>0</v>
      </c>
      <c r="Q336" s="249">
        <v>0.080879999999999994</v>
      </c>
      <c r="R336" s="249">
        <f>Q336*H336</f>
        <v>2.26464</v>
      </c>
      <c r="S336" s="249">
        <v>0</v>
      </c>
      <c r="T336" s="250">
        <f>S336*H336</f>
        <v>0</v>
      </c>
      <c r="AR336" s="25" t="s">
        <v>422</v>
      </c>
      <c r="AT336" s="25" t="s">
        <v>418</v>
      </c>
      <c r="AU336" s="25" t="s">
        <v>86</v>
      </c>
      <c r="AY336" s="25" t="s">
        <v>414</v>
      </c>
      <c r="BE336" s="251">
        <f>IF(N336="základní",J336,0)</f>
        <v>0</v>
      </c>
      <c r="BF336" s="251">
        <f>IF(N336="snížená",J336,0)</f>
        <v>0</v>
      </c>
      <c r="BG336" s="251">
        <f>IF(N336="zákl. přenesená",J336,0)</f>
        <v>0</v>
      </c>
      <c r="BH336" s="251">
        <f>IF(N336="sníž. přenesená",J336,0)</f>
        <v>0</v>
      </c>
      <c r="BI336" s="251">
        <f>IF(N336="nulová",J336,0)</f>
        <v>0</v>
      </c>
      <c r="BJ336" s="25" t="s">
        <v>83</v>
      </c>
      <c r="BK336" s="251">
        <f>ROUND(I336*H336,2)</f>
        <v>0</v>
      </c>
      <c r="BL336" s="25" t="s">
        <v>422</v>
      </c>
      <c r="BM336" s="25" t="s">
        <v>10881</v>
      </c>
    </row>
    <row r="337" s="1" customFormat="1">
      <c r="B337" s="47"/>
      <c r="C337" s="75"/>
      <c r="D337" s="252" t="s">
        <v>425</v>
      </c>
      <c r="E337" s="75"/>
      <c r="F337" s="253" t="s">
        <v>10882</v>
      </c>
      <c r="G337" s="75"/>
      <c r="H337" s="75"/>
      <c r="I337" s="208"/>
      <c r="J337" s="75"/>
      <c r="K337" s="75"/>
      <c r="L337" s="73"/>
      <c r="M337" s="254"/>
      <c r="N337" s="48"/>
      <c r="O337" s="48"/>
      <c r="P337" s="48"/>
      <c r="Q337" s="48"/>
      <c r="R337" s="48"/>
      <c r="S337" s="48"/>
      <c r="T337" s="96"/>
      <c r="AT337" s="25" t="s">
        <v>425</v>
      </c>
      <c r="AU337" s="25" t="s">
        <v>86</v>
      </c>
    </row>
    <row r="338" s="13" customFormat="1">
      <c r="B338" s="265"/>
      <c r="C338" s="266"/>
      <c r="D338" s="252" t="s">
        <v>428</v>
      </c>
      <c r="E338" s="267" t="s">
        <v>21</v>
      </c>
      <c r="F338" s="268" t="s">
        <v>10883</v>
      </c>
      <c r="G338" s="266"/>
      <c r="H338" s="269">
        <v>28</v>
      </c>
      <c r="I338" s="270"/>
      <c r="J338" s="266"/>
      <c r="K338" s="266"/>
      <c r="L338" s="271"/>
      <c r="M338" s="272"/>
      <c r="N338" s="273"/>
      <c r="O338" s="273"/>
      <c r="P338" s="273"/>
      <c r="Q338" s="273"/>
      <c r="R338" s="273"/>
      <c r="S338" s="273"/>
      <c r="T338" s="274"/>
      <c r="AT338" s="275" t="s">
        <v>428</v>
      </c>
      <c r="AU338" s="275" t="s">
        <v>86</v>
      </c>
      <c r="AV338" s="13" t="s">
        <v>86</v>
      </c>
      <c r="AW338" s="13" t="s">
        <v>39</v>
      </c>
      <c r="AX338" s="13" t="s">
        <v>83</v>
      </c>
      <c r="AY338" s="275" t="s">
        <v>414</v>
      </c>
    </row>
    <row r="339" s="1" customFormat="1" ht="16.5" customHeight="1">
      <c r="B339" s="47"/>
      <c r="C339" s="298" t="s">
        <v>1241</v>
      </c>
      <c r="D339" s="298" t="s">
        <v>841</v>
      </c>
      <c r="E339" s="299" t="s">
        <v>10884</v>
      </c>
      <c r="F339" s="300" t="s">
        <v>10885</v>
      </c>
      <c r="G339" s="301" t="s">
        <v>678</v>
      </c>
      <c r="H339" s="302">
        <v>56.560000000000002</v>
      </c>
      <c r="I339" s="303"/>
      <c r="J339" s="304">
        <f>ROUND(I339*H339,2)</f>
        <v>0</v>
      </c>
      <c r="K339" s="300" t="s">
        <v>421</v>
      </c>
      <c r="L339" s="305"/>
      <c r="M339" s="306" t="s">
        <v>21</v>
      </c>
      <c r="N339" s="307" t="s">
        <v>47</v>
      </c>
      <c r="O339" s="48"/>
      <c r="P339" s="249">
        <f>O339*H339</f>
        <v>0</v>
      </c>
      <c r="Q339" s="249">
        <v>0.023</v>
      </c>
      <c r="R339" s="249">
        <f>Q339*H339</f>
        <v>1.30088</v>
      </c>
      <c r="S339" s="249">
        <v>0</v>
      </c>
      <c r="T339" s="250">
        <f>S339*H339</f>
        <v>0</v>
      </c>
      <c r="AR339" s="25" t="s">
        <v>542</v>
      </c>
      <c r="AT339" s="25" t="s">
        <v>841</v>
      </c>
      <c r="AU339" s="25" t="s">
        <v>86</v>
      </c>
      <c r="AY339" s="25" t="s">
        <v>414</v>
      </c>
      <c r="BE339" s="251">
        <f>IF(N339="základní",J339,0)</f>
        <v>0</v>
      </c>
      <c r="BF339" s="251">
        <f>IF(N339="snížená",J339,0)</f>
        <v>0</v>
      </c>
      <c r="BG339" s="251">
        <f>IF(N339="zákl. přenesená",J339,0)</f>
        <v>0</v>
      </c>
      <c r="BH339" s="251">
        <f>IF(N339="sníž. přenesená",J339,0)</f>
        <v>0</v>
      </c>
      <c r="BI339" s="251">
        <f>IF(N339="nulová",J339,0)</f>
        <v>0</v>
      </c>
      <c r="BJ339" s="25" t="s">
        <v>83</v>
      </c>
      <c r="BK339" s="251">
        <f>ROUND(I339*H339,2)</f>
        <v>0</v>
      </c>
      <c r="BL339" s="25" t="s">
        <v>422</v>
      </c>
      <c r="BM339" s="25" t="s">
        <v>10886</v>
      </c>
    </row>
    <row r="340" s="13" customFormat="1">
      <c r="B340" s="265"/>
      <c r="C340" s="266"/>
      <c r="D340" s="252" t="s">
        <v>428</v>
      </c>
      <c r="E340" s="267" t="s">
        <v>21</v>
      </c>
      <c r="F340" s="268" t="s">
        <v>10887</v>
      </c>
      <c r="G340" s="266"/>
      <c r="H340" s="269">
        <v>56.560000000000002</v>
      </c>
      <c r="I340" s="270"/>
      <c r="J340" s="266"/>
      <c r="K340" s="266"/>
      <c r="L340" s="271"/>
      <c r="M340" s="272"/>
      <c r="N340" s="273"/>
      <c r="O340" s="273"/>
      <c r="P340" s="273"/>
      <c r="Q340" s="273"/>
      <c r="R340" s="273"/>
      <c r="S340" s="273"/>
      <c r="T340" s="274"/>
      <c r="AT340" s="275" t="s">
        <v>428</v>
      </c>
      <c r="AU340" s="275" t="s">
        <v>86</v>
      </c>
      <c r="AV340" s="13" t="s">
        <v>86</v>
      </c>
      <c r="AW340" s="13" t="s">
        <v>39</v>
      </c>
      <c r="AX340" s="13" t="s">
        <v>83</v>
      </c>
      <c r="AY340" s="275" t="s">
        <v>414</v>
      </c>
    </row>
    <row r="341" s="1" customFormat="1" ht="25.5" customHeight="1">
      <c r="B341" s="47"/>
      <c r="C341" s="240" t="s">
        <v>1248</v>
      </c>
      <c r="D341" s="240" t="s">
        <v>418</v>
      </c>
      <c r="E341" s="241" t="s">
        <v>10888</v>
      </c>
      <c r="F341" s="242" t="s">
        <v>10889</v>
      </c>
      <c r="G341" s="243" t="s">
        <v>145</v>
      </c>
      <c r="H341" s="244">
        <v>275</v>
      </c>
      <c r="I341" s="245"/>
      <c r="J341" s="246">
        <f>ROUND(I341*H341,2)</f>
        <v>0</v>
      </c>
      <c r="K341" s="242" t="s">
        <v>421</v>
      </c>
      <c r="L341" s="73"/>
      <c r="M341" s="247" t="s">
        <v>21</v>
      </c>
      <c r="N341" s="248" t="s">
        <v>47</v>
      </c>
      <c r="O341" s="48"/>
      <c r="P341" s="249">
        <f>O341*H341</f>
        <v>0</v>
      </c>
      <c r="Q341" s="249">
        <v>0</v>
      </c>
      <c r="R341" s="249">
        <f>Q341*H341</f>
        <v>0</v>
      </c>
      <c r="S341" s="249">
        <v>0</v>
      </c>
      <c r="T341" s="250">
        <f>S341*H341</f>
        <v>0</v>
      </c>
      <c r="AR341" s="25" t="s">
        <v>422</v>
      </c>
      <c r="AT341" s="25" t="s">
        <v>418</v>
      </c>
      <c r="AU341" s="25" t="s">
        <v>86</v>
      </c>
      <c r="AY341" s="25" t="s">
        <v>414</v>
      </c>
      <c r="BE341" s="251">
        <f>IF(N341="základní",J341,0)</f>
        <v>0</v>
      </c>
      <c r="BF341" s="251">
        <f>IF(N341="snížená",J341,0)</f>
        <v>0</v>
      </c>
      <c r="BG341" s="251">
        <f>IF(N341="zákl. přenesená",J341,0)</f>
        <v>0</v>
      </c>
      <c r="BH341" s="251">
        <f>IF(N341="sníž. přenesená",J341,0)</f>
        <v>0</v>
      </c>
      <c r="BI341" s="251">
        <f>IF(N341="nulová",J341,0)</f>
        <v>0</v>
      </c>
      <c r="BJ341" s="25" t="s">
        <v>83</v>
      </c>
      <c r="BK341" s="251">
        <f>ROUND(I341*H341,2)</f>
        <v>0</v>
      </c>
      <c r="BL341" s="25" t="s">
        <v>422</v>
      </c>
      <c r="BM341" s="25" t="s">
        <v>10890</v>
      </c>
    </row>
    <row r="342" s="1" customFormat="1">
      <c r="B342" s="47"/>
      <c r="C342" s="75"/>
      <c r="D342" s="252" t="s">
        <v>425</v>
      </c>
      <c r="E342" s="75"/>
      <c r="F342" s="253" t="s">
        <v>10891</v>
      </c>
      <c r="G342" s="75"/>
      <c r="H342" s="75"/>
      <c r="I342" s="208"/>
      <c r="J342" s="75"/>
      <c r="K342" s="75"/>
      <c r="L342" s="73"/>
      <c r="M342" s="254"/>
      <c r="N342" s="48"/>
      <c r="O342" s="48"/>
      <c r="P342" s="48"/>
      <c r="Q342" s="48"/>
      <c r="R342" s="48"/>
      <c r="S342" s="48"/>
      <c r="T342" s="96"/>
      <c r="AT342" s="25" t="s">
        <v>425</v>
      </c>
      <c r="AU342" s="25" t="s">
        <v>86</v>
      </c>
    </row>
    <row r="343" s="1" customFormat="1" ht="38.25" customHeight="1">
      <c r="B343" s="47"/>
      <c r="C343" s="240" t="s">
        <v>1255</v>
      </c>
      <c r="D343" s="240" t="s">
        <v>418</v>
      </c>
      <c r="E343" s="241" t="s">
        <v>10892</v>
      </c>
      <c r="F343" s="242" t="s">
        <v>10893</v>
      </c>
      <c r="G343" s="243" t="s">
        <v>145</v>
      </c>
      <c r="H343" s="244">
        <v>8</v>
      </c>
      <c r="I343" s="245"/>
      <c r="J343" s="246">
        <f>ROUND(I343*H343,2)</f>
        <v>0</v>
      </c>
      <c r="K343" s="242" t="s">
        <v>421</v>
      </c>
      <c r="L343" s="73"/>
      <c r="M343" s="247" t="s">
        <v>21</v>
      </c>
      <c r="N343" s="248" t="s">
        <v>47</v>
      </c>
      <c r="O343" s="48"/>
      <c r="P343" s="249">
        <f>O343*H343</f>
        <v>0</v>
      </c>
      <c r="Q343" s="249">
        <v>0.20219000000000001</v>
      </c>
      <c r="R343" s="249">
        <f>Q343*H343</f>
        <v>1.6175200000000001</v>
      </c>
      <c r="S343" s="249">
        <v>0</v>
      </c>
      <c r="T343" s="250">
        <f>S343*H343</f>
        <v>0</v>
      </c>
      <c r="AR343" s="25" t="s">
        <v>422</v>
      </c>
      <c r="AT343" s="25" t="s">
        <v>418</v>
      </c>
      <c r="AU343" s="25" t="s">
        <v>86</v>
      </c>
      <c r="AY343" s="25" t="s">
        <v>414</v>
      </c>
      <c r="BE343" s="251">
        <f>IF(N343="základní",J343,0)</f>
        <v>0</v>
      </c>
      <c r="BF343" s="251">
        <f>IF(N343="snížená",J343,0)</f>
        <v>0</v>
      </c>
      <c r="BG343" s="251">
        <f>IF(N343="zákl. přenesená",J343,0)</f>
        <v>0</v>
      </c>
      <c r="BH343" s="251">
        <f>IF(N343="sníž. přenesená",J343,0)</f>
        <v>0</v>
      </c>
      <c r="BI343" s="251">
        <f>IF(N343="nulová",J343,0)</f>
        <v>0</v>
      </c>
      <c r="BJ343" s="25" t="s">
        <v>83</v>
      </c>
      <c r="BK343" s="251">
        <f>ROUND(I343*H343,2)</f>
        <v>0</v>
      </c>
      <c r="BL343" s="25" t="s">
        <v>422</v>
      </c>
      <c r="BM343" s="25" t="s">
        <v>10894</v>
      </c>
    </row>
    <row r="344" s="1" customFormat="1">
      <c r="B344" s="47"/>
      <c r="C344" s="75"/>
      <c r="D344" s="252" t="s">
        <v>425</v>
      </c>
      <c r="E344" s="75"/>
      <c r="F344" s="253" t="s">
        <v>10895</v>
      </c>
      <c r="G344" s="75"/>
      <c r="H344" s="75"/>
      <c r="I344" s="208"/>
      <c r="J344" s="75"/>
      <c r="K344" s="75"/>
      <c r="L344" s="73"/>
      <c r="M344" s="254"/>
      <c r="N344" s="48"/>
      <c r="O344" s="48"/>
      <c r="P344" s="48"/>
      <c r="Q344" s="48"/>
      <c r="R344" s="48"/>
      <c r="S344" s="48"/>
      <c r="T344" s="96"/>
      <c r="AT344" s="25" t="s">
        <v>425</v>
      </c>
      <c r="AU344" s="25" t="s">
        <v>86</v>
      </c>
    </row>
    <row r="345" s="13" customFormat="1">
      <c r="B345" s="265"/>
      <c r="C345" s="266"/>
      <c r="D345" s="252" t="s">
        <v>428</v>
      </c>
      <c r="E345" s="267" t="s">
        <v>21</v>
      </c>
      <c r="F345" s="268" t="s">
        <v>10896</v>
      </c>
      <c r="G345" s="266"/>
      <c r="H345" s="269">
        <v>8</v>
      </c>
      <c r="I345" s="270"/>
      <c r="J345" s="266"/>
      <c r="K345" s="266"/>
      <c r="L345" s="271"/>
      <c r="M345" s="272"/>
      <c r="N345" s="273"/>
      <c r="O345" s="273"/>
      <c r="P345" s="273"/>
      <c r="Q345" s="273"/>
      <c r="R345" s="273"/>
      <c r="S345" s="273"/>
      <c r="T345" s="274"/>
      <c r="AT345" s="275" t="s">
        <v>428</v>
      </c>
      <c r="AU345" s="275" t="s">
        <v>86</v>
      </c>
      <c r="AV345" s="13" t="s">
        <v>86</v>
      </c>
      <c r="AW345" s="13" t="s">
        <v>39</v>
      </c>
      <c r="AX345" s="13" t="s">
        <v>83</v>
      </c>
      <c r="AY345" s="275" t="s">
        <v>414</v>
      </c>
    </row>
    <row r="346" s="1" customFormat="1" ht="16.5" customHeight="1">
      <c r="B346" s="47"/>
      <c r="C346" s="298" t="s">
        <v>1261</v>
      </c>
      <c r="D346" s="298" t="s">
        <v>841</v>
      </c>
      <c r="E346" s="299" t="s">
        <v>10897</v>
      </c>
      <c r="F346" s="300" t="s">
        <v>10898</v>
      </c>
      <c r="G346" s="301" t="s">
        <v>678</v>
      </c>
      <c r="H346" s="302">
        <v>8.0800000000000001</v>
      </c>
      <c r="I346" s="303"/>
      <c r="J346" s="304">
        <f>ROUND(I346*H346,2)</f>
        <v>0</v>
      </c>
      <c r="K346" s="300" t="s">
        <v>421</v>
      </c>
      <c r="L346" s="305"/>
      <c r="M346" s="306" t="s">
        <v>21</v>
      </c>
      <c r="N346" s="307" t="s">
        <v>47</v>
      </c>
      <c r="O346" s="48"/>
      <c r="P346" s="249">
        <f>O346*H346</f>
        <v>0</v>
      </c>
      <c r="Q346" s="249">
        <v>0.048300000000000003</v>
      </c>
      <c r="R346" s="249">
        <f>Q346*H346</f>
        <v>0.390264</v>
      </c>
      <c r="S346" s="249">
        <v>0</v>
      </c>
      <c r="T346" s="250">
        <f>S346*H346</f>
        <v>0</v>
      </c>
      <c r="AR346" s="25" t="s">
        <v>542</v>
      </c>
      <c r="AT346" s="25" t="s">
        <v>841</v>
      </c>
      <c r="AU346" s="25" t="s">
        <v>86</v>
      </c>
      <c r="AY346" s="25" t="s">
        <v>414</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422</v>
      </c>
      <c r="BM346" s="25" t="s">
        <v>10899</v>
      </c>
    </row>
    <row r="347" s="13" customFormat="1">
      <c r="B347" s="265"/>
      <c r="C347" s="266"/>
      <c r="D347" s="252" t="s">
        <v>428</v>
      </c>
      <c r="E347" s="267" t="s">
        <v>21</v>
      </c>
      <c r="F347" s="268" t="s">
        <v>10900</v>
      </c>
      <c r="G347" s="266"/>
      <c r="H347" s="269">
        <v>8.0800000000000001</v>
      </c>
      <c r="I347" s="270"/>
      <c r="J347" s="266"/>
      <c r="K347" s="266"/>
      <c r="L347" s="271"/>
      <c r="M347" s="272"/>
      <c r="N347" s="273"/>
      <c r="O347" s="273"/>
      <c r="P347" s="273"/>
      <c r="Q347" s="273"/>
      <c r="R347" s="273"/>
      <c r="S347" s="273"/>
      <c r="T347" s="274"/>
      <c r="AT347" s="275" t="s">
        <v>428</v>
      </c>
      <c r="AU347" s="275" t="s">
        <v>86</v>
      </c>
      <c r="AV347" s="13" t="s">
        <v>86</v>
      </c>
      <c r="AW347" s="13" t="s">
        <v>39</v>
      </c>
      <c r="AX347" s="13" t="s">
        <v>83</v>
      </c>
      <c r="AY347" s="275" t="s">
        <v>414</v>
      </c>
    </row>
    <row r="348" s="1" customFormat="1" ht="38.25" customHeight="1">
      <c r="B348" s="47"/>
      <c r="C348" s="240" t="s">
        <v>1247</v>
      </c>
      <c r="D348" s="240" t="s">
        <v>418</v>
      </c>
      <c r="E348" s="241" t="s">
        <v>10901</v>
      </c>
      <c r="F348" s="242" t="s">
        <v>10902</v>
      </c>
      <c r="G348" s="243" t="s">
        <v>145</v>
      </c>
      <c r="H348" s="244">
        <v>110</v>
      </c>
      <c r="I348" s="245"/>
      <c r="J348" s="246">
        <f>ROUND(I348*H348,2)</f>
        <v>0</v>
      </c>
      <c r="K348" s="242" t="s">
        <v>421</v>
      </c>
      <c r="L348" s="73"/>
      <c r="M348" s="247" t="s">
        <v>21</v>
      </c>
      <c r="N348" s="248" t="s">
        <v>47</v>
      </c>
      <c r="O348" s="48"/>
      <c r="P348" s="249">
        <f>O348*H348</f>
        <v>0</v>
      </c>
      <c r="Q348" s="249">
        <v>0.15540000000000001</v>
      </c>
      <c r="R348" s="249">
        <f>Q348*H348</f>
        <v>17.094000000000001</v>
      </c>
      <c r="S348" s="249">
        <v>0</v>
      </c>
      <c r="T348" s="250">
        <f>S348*H348</f>
        <v>0</v>
      </c>
      <c r="AR348" s="25" t="s">
        <v>422</v>
      </c>
      <c r="AT348" s="25" t="s">
        <v>418</v>
      </c>
      <c r="AU348" s="25" t="s">
        <v>86</v>
      </c>
      <c r="AY348" s="25" t="s">
        <v>414</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422</v>
      </c>
      <c r="BM348" s="25" t="s">
        <v>10903</v>
      </c>
    </row>
    <row r="349" s="1" customFormat="1">
      <c r="B349" s="47"/>
      <c r="C349" s="75"/>
      <c r="D349" s="252" t="s">
        <v>425</v>
      </c>
      <c r="E349" s="75"/>
      <c r="F349" s="253" t="s">
        <v>10895</v>
      </c>
      <c r="G349" s="75"/>
      <c r="H349" s="75"/>
      <c r="I349" s="208"/>
      <c r="J349" s="75"/>
      <c r="K349" s="75"/>
      <c r="L349" s="73"/>
      <c r="M349" s="254"/>
      <c r="N349" s="48"/>
      <c r="O349" s="48"/>
      <c r="P349" s="48"/>
      <c r="Q349" s="48"/>
      <c r="R349" s="48"/>
      <c r="S349" s="48"/>
      <c r="T349" s="96"/>
      <c r="AT349" s="25" t="s">
        <v>425</v>
      </c>
      <c r="AU349" s="25" t="s">
        <v>86</v>
      </c>
    </row>
    <row r="350" s="13" customFormat="1">
      <c r="B350" s="265"/>
      <c r="C350" s="266"/>
      <c r="D350" s="252" t="s">
        <v>428</v>
      </c>
      <c r="E350" s="267" t="s">
        <v>21</v>
      </c>
      <c r="F350" s="268" t="s">
        <v>10904</v>
      </c>
      <c r="G350" s="266"/>
      <c r="H350" s="269">
        <v>110</v>
      </c>
      <c r="I350" s="270"/>
      <c r="J350" s="266"/>
      <c r="K350" s="266"/>
      <c r="L350" s="271"/>
      <c r="M350" s="272"/>
      <c r="N350" s="273"/>
      <c r="O350" s="273"/>
      <c r="P350" s="273"/>
      <c r="Q350" s="273"/>
      <c r="R350" s="273"/>
      <c r="S350" s="273"/>
      <c r="T350" s="274"/>
      <c r="AT350" s="275" t="s">
        <v>428</v>
      </c>
      <c r="AU350" s="275" t="s">
        <v>86</v>
      </c>
      <c r="AV350" s="13" t="s">
        <v>86</v>
      </c>
      <c r="AW350" s="13" t="s">
        <v>39</v>
      </c>
      <c r="AX350" s="13" t="s">
        <v>83</v>
      </c>
      <c r="AY350" s="275" t="s">
        <v>414</v>
      </c>
    </row>
    <row r="351" s="1" customFormat="1" ht="16.5" customHeight="1">
      <c r="B351" s="47"/>
      <c r="C351" s="298" t="s">
        <v>1272</v>
      </c>
      <c r="D351" s="298" t="s">
        <v>841</v>
      </c>
      <c r="E351" s="299" t="s">
        <v>10905</v>
      </c>
      <c r="F351" s="300" t="s">
        <v>10906</v>
      </c>
      <c r="G351" s="301" t="s">
        <v>678</v>
      </c>
      <c r="H351" s="302">
        <v>40.399999999999999</v>
      </c>
      <c r="I351" s="303"/>
      <c r="J351" s="304">
        <f>ROUND(I351*H351,2)</f>
        <v>0</v>
      </c>
      <c r="K351" s="300" t="s">
        <v>421</v>
      </c>
      <c r="L351" s="305"/>
      <c r="M351" s="306" t="s">
        <v>21</v>
      </c>
      <c r="N351" s="307" t="s">
        <v>47</v>
      </c>
      <c r="O351" s="48"/>
      <c r="P351" s="249">
        <f>O351*H351</f>
        <v>0</v>
      </c>
      <c r="Q351" s="249">
        <v>0.082100000000000006</v>
      </c>
      <c r="R351" s="249">
        <f>Q351*H351</f>
        <v>3.31684</v>
      </c>
      <c r="S351" s="249">
        <v>0</v>
      </c>
      <c r="T351" s="250">
        <f>S351*H351</f>
        <v>0</v>
      </c>
      <c r="AR351" s="25" t="s">
        <v>542</v>
      </c>
      <c r="AT351" s="25" t="s">
        <v>841</v>
      </c>
      <c r="AU351" s="25" t="s">
        <v>86</v>
      </c>
      <c r="AY351" s="25" t="s">
        <v>414</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422</v>
      </c>
      <c r="BM351" s="25" t="s">
        <v>10907</v>
      </c>
    </row>
    <row r="352" s="13" customFormat="1">
      <c r="B352" s="265"/>
      <c r="C352" s="266"/>
      <c r="D352" s="252" t="s">
        <v>428</v>
      </c>
      <c r="E352" s="267" t="s">
        <v>21</v>
      </c>
      <c r="F352" s="268" t="s">
        <v>10908</v>
      </c>
      <c r="G352" s="266"/>
      <c r="H352" s="269">
        <v>40.399999999999999</v>
      </c>
      <c r="I352" s="270"/>
      <c r="J352" s="266"/>
      <c r="K352" s="266"/>
      <c r="L352" s="271"/>
      <c r="M352" s="272"/>
      <c r="N352" s="273"/>
      <c r="O352" s="273"/>
      <c r="P352" s="273"/>
      <c r="Q352" s="273"/>
      <c r="R352" s="273"/>
      <c r="S352" s="273"/>
      <c r="T352" s="274"/>
      <c r="AT352" s="275" t="s">
        <v>428</v>
      </c>
      <c r="AU352" s="275" t="s">
        <v>86</v>
      </c>
      <c r="AV352" s="13" t="s">
        <v>86</v>
      </c>
      <c r="AW352" s="13" t="s">
        <v>39</v>
      </c>
      <c r="AX352" s="13" t="s">
        <v>83</v>
      </c>
      <c r="AY352" s="275" t="s">
        <v>414</v>
      </c>
    </row>
    <row r="353" s="1" customFormat="1" ht="16.5" customHeight="1">
      <c r="B353" s="47"/>
      <c r="C353" s="298" t="s">
        <v>1277</v>
      </c>
      <c r="D353" s="298" t="s">
        <v>841</v>
      </c>
      <c r="E353" s="299" t="s">
        <v>10909</v>
      </c>
      <c r="F353" s="300" t="s">
        <v>10910</v>
      </c>
      <c r="G353" s="301" t="s">
        <v>678</v>
      </c>
      <c r="H353" s="302">
        <v>70.700000000000003</v>
      </c>
      <c r="I353" s="303"/>
      <c r="J353" s="304">
        <f>ROUND(I353*H353,2)</f>
        <v>0</v>
      </c>
      <c r="K353" s="300" t="s">
        <v>421</v>
      </c>
      <c r="L353" s="305"/>
      <c r="M353" s="306" t="s">
        <v>21</v>
      </c>
      <c r="N353" s="307" t="s">
        <v>47</v>
      </c>
      <c r="O353" s="48"/>
      <c r="P353" s="249">
        <f>O353*H353</f>
        <v>0</v>
      </c>
      <c r="Q353" s="249">
        <v>0.051499999999999997</v>
      </c>
      <c r="R353" s="249">
        <f>Q353*H353</f>
        <v>3.6410499999999999</v>
      </c>
      <c r="S353" s="249">
        <v>0</v>
      </c>
      <c r="T353" s="250">
        <f>S353*H353</f>
        <v>0</v>
      </c>
      <c r="AR353" s="25" t="s">
        <v>542</v>
      </c>
      <c r="AT353" s="25" t="s">
        <v>841</v>
      </c>
      <c r="AU353" s="25" t="s">
        <v>86</v>
      </c>
      <c r="AY353" s="25" t="s">
        <v>414</v>
      </c>
      <c r="BE353" s="251">
        <f>IF(N353="základní",J353,0)</f>
        <v>0</v>
      </c>
      <c r="BF353" s="251">
        <f>IF(N353="snížená",J353,0)</f>
        <v>0</v>
      </c>
      <c r="BG353" s="251">
        <f>IF(N353="zákl. přenesená",J353,0)</f>
        <v>0</v>
      </c>
      <c r="BH353" s="251">
        <f>IF(N353="sníž. přenesená",J353,0)</f>
        <v>0</v>
      </c>
      <c r="BI353" s="251">
        <f>IF(N353="nulová",J353,0)</f>
        <v>0</v>
      </c>
      <c r="BJ353" s="25" t="s">
        <v>83</v>
      </c>
      <c r="BK353" s="251">
        <f>ROUND(I353*H353,2)</f>
        <v>0</v>
      </c>
      <c r="BL353" s="25" t="s">
        <v>422</v>
      </c>
      <c r="BM353" s="25" t="s">
        <v>10911</v>
      </c>
    </row>
    <row r="354" s="13" customFormat="1">
      <c r="B354" s="265"/>
      <c r="C354" s="266"/>
      <c r="D354" s="252" t="s">
        <v>428</v>
      </c>
      <c r="E354" s="267" t="s">
        <v>21</v>
      </c>
      <c r="F354" s="268" t="s">
        <v>10912</v>
      </c>
      <c r="G354" s="266"/>
      <c r="H354" s="269">
        <v>70.700000000000003</v>
      </c>
      <c r="I354" s="270"/>
      <c r="J354" s="266"/>
      <c r="K354" s="266"/>
      <c r="L354" s="271"/>
      <c r="M354" s="272"/>
      <c r="N354" s="273"/>
      <c r="O354" s="273"/>
      <c r="P354" s="273"/>
      <c r="Q354" s="273"/>
      <c r="R354" s="273"/>
      <c r="S354" s="273"/>
      <c r="T354" s="274"/>
      <c r="AT354" s="275" t="s">
        <v>428</v>
      </c>
      <c r="AU354" s="275" t="s">
        <v>86</v>
      </c>
      <c r="AV354" s="13" t="s">
        <v>86</v>
      </c>
      <c r="AW354" s="13" t="s">
        <v>39</v>
      </c>
      <c r="AX354" s="13" t="s">
        <v>83</v>
      </c>
      <c r="AY354" s="275" t="s">
        <v>414</v>
      </c>
    </row>
    <row r="355" s="1" customFormat="1" ht="25.5" customHeight="1">
      <c r="B355" s="47"/>
      <c r="C355" s="240" t="s">
        <v>1358</v>
      </c>
      <c r="D355" s="240" t="s">
        <v>418</v>
      </c>
      <c r="E355" s="241" t="s">
        <v>10913</v>
      </c>
      <c r="F355" s="242" t="s">
        <v>10914</v>
      </c>
      <c r="G355" s="243" t="s">
        <v>192</v>
      </c>
      <c r="H355" s="244">
        <v>480.5</v>
      </c>
      <c r="I355" s="245"/>
      <c r="J355" s="246">
        <f>ROUND(I355*H355,2)</f>
        <v>0</v>
      </c>
      <c r="K355" s="242" t="s">
        <v>421</v>
      </c>
      <c r="L355" s="73"/>
      <c r="M355" s="247" t="s">
        <v>21</v>
      </c>
      <c r="N355" s="248" t="s">
        <v>47</v>
      </c>
      <c r="O355" s="48"/>
      <c r="P355" s="249">
        <f>O355*H355</f>
        <v>0</v>
      </c>
      <c r="Q355" s="249">
        <v>0.00064999999999999997</v>
      </c>
      <c r="R355" s="249">
        <f>Q355*H355</f>
        <v>0.31232499999999996</v>
      </c>
      <c r="S355" s="249">
        <v>0</v>
      </c>
      <c r="T355" s="250">
        <f>S355*H355</f>
        <v>0</v>
      </c>
      <c r="AR355" s="25" t="s">
        <v>422</v>
      </c>
      <c r="AT355" s="25" t="s">
        <v>418</v>
      </c>
      <c r="AU355" s="25" t="s">
        <v>86</v>
      </c>
      <c r="AY355" s="25" t="s">
        <v>414</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422</v>
      </c>
      <c r="BM355" s="25" t="s">
        <v>10915</v>
      </c>
    </row>
    <row r="356" s="1" customFormat="1">
      <c r="B356" s="47"/>
      <c r="C356" s="75"/>
      <c r="D356" s="252" t="s">
        <v>425</v>
      </c>
      <c r="E356" s="75"/>
      <c r="F356" s="253" t="s">
        <v>10916</v>
      </c>
      <c r="G356" s="75"/>
      <c r="H356" s="75"/>
      <c r="I356" s="208"/>
      <c r="J356" s="75"/>
      <c r="K356" s="75"/>
      <c r="L356" s="73"/>
      <c r="M356" s="254"/>
      <c r="N356" s="48"/>
      <c r="O356" s="48"/>
      <c r="P356" s="48"/>
      <c r="Q356" s="48"/>
      <c r="R356" s="48"/>
      <c r="S356" s="48"/>
      <c r="T356" s="96"/>
      <c r="AT356" s="25" t="s">
        <v>425</v>
      </c>
      <c r="AU356" s="25" t="s">
        <v>86</v>
      </c>
    </row>
    <row r="357" s="13" customFormat="1">
      <c r="B357" s="265"/>
      <c r="C357" s="266"/>
      <c r="D357" s="252" t="s">
        <v>428</v>
      </c>
      <c r="E357" s="267" t="s">
        <v>21</v>
      </c>
      <c r="F357" s="268" t="s">
        <v>10681</v>
      </c>
      <c r="G357" s="266"/>
      <c r="H357" s="269">
        <v>480.5</v>
      </c>
      <c r="I357" s="270"/>
      <c r="J357" s="266"/>
      <c r="K357" s="266"/>
      <c r="L357" s="271"/>
      <c r="M357" s="272"/>
      <c r="N357" s="273"/>
      <c r="O357" s="273"/>
      <c r="P357" s="273"/>
      <c r="Q357" s="273"/>
      <c r="R357" s="273"/>
      <c r="S357" s="273"/>
      <c r="T357" s="274"/>
      <c r="AT357" s="275" t="s">
        <v>428</v>
      </c>
      <c r="AU357" s="275" t="s">
        <v>86</v>
      </c>
      <c r="AV357" s="13" t="s">
        <v>86</v>
      </c>
      <c r="AW357" s="13" t="s">
        <v>39</v>
      </c>
      <c r="AX357" s="13" t="s">
        <v>83</v>
      </c>
      <c r="AY357" s="275" t="s">
        <v>414</v>
      </c>
    </row>
    <row r="358" s="1" customFormat="1" ht="25.5" customHeight="1">
      <c r="B358" s="47"/>
      <c r="C358" s="240" t="s">
        <v>1364</v>
      </c>
      <c r="D358" s="240" t="s">
        <v>418</v>
      </c>
      <c r="E358" s="241" t="s">
        <v>10917</v>
      </c>
      <c r="F358" s="242" t="s">
        <v>10918</v>
      </c>
      <c r="G358" s="243" t="s">
        <v>145</v>
      </c>
      <c r="H358" s="244">
        <v>235.02000000000001</v>
      </c>
      <c r="I358" s="245"/>
      <c r="J358" s="246">
        <f>ROUND(I358*H358,2)</f>
        <v>0</v>
      </c>
      <c r="K358" s="242" t="s">
        <v>421</v>
      </c>
      <c r="L358" s="73"/>
      <c r="M358" s="247" t="s">
        <v>21</v>
      </c>
      <c r="N358" s="248" t="s">
        <v>47</v>
      </c>
      <c r="O358" s="48"/>
      <c r="P358" s="249">
        <f>O358*H358</f>
        <v>0</v>
      </c>
      <c r="Q358" s="249">
        <v>3.0000000000000001E-05</v>
      </c>
      <c r="R358" s="249">
        <f>Q358*H358</f>
        <v>0.0070506000000000006</v>
      </c>
      <c r="S358" s="249">
        <v>0</v>
      </c>
      <c r="T358" s="250">
        <f>S358*H358</f>
        <v>0</v>
      </c>
      <c r="AR358" s="25" t="s">
        <v>422</v>
      </c>
      <c r="AT358" s="25" t="s">
        <v>418</v>
      </c>
      <c r="AU358" s="25" t="s">
        <v>86</v>
      </c>
      <c r="AY358" s="25" t="s">
        <v>414</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422</v>
      </c>
      <c r="BM358" s="25" t="s">
        <v>10919</v>
      </c>
    </row>
    <row r="359" s="1" customFormat="1">
      <c r="B359" s="47"/>
      <c r="C359" s="75"/>
      <c r="D359" s="252" t="s">
        <v>425</v>
      </c>
      <c r="E359" s="75"/>
      <c r="F359" s="253" t="s">
        <v>1187</v>
      </c>
      <c r="G359" s="75"/>
      <c r="H359" s="75"/>
      <c r="I359" s="208"/>
      <c r="J359" s="75"/>
      <c r="K359" s="75"/>
      <c r="L359" s="73"/>
      <c r="M359" s="254"/>
      <c r="N359" s="48"/>
      <c r="O359" s="48"/>
      <c r="P359" s="48"/>
      <c r="Q359" s="48"/>
      <c r="R359" s="48"/>
      <c r="S359" s="48"/>
      <c r="T359" s="96"/>
      <c r="AT359" s="25" t="s">
        <v>425</v>
      </c>
      <c r="AU359" s="25" t="s">
        <v>86</v>
      </c>
    </row>
    <row r="360" s="13" customFormat="1">
      <c r="B360" s="265"/>
      <c r="C360" s="266"/>
      <c r="D360" s="252" t="s">
        <v>428</v>
      </c>
      <c r="E360" s="267" t="s">
        <v>21</v>
      </c>
      <c r="F360" s="268" t="s">
        <v>10920</v>
      </c>
      <c r="G360" s="266"/>
      <c r="H360" s="269">
        <v>43.020000000000003</v>
      </c>
      <c r="I360" s="270"/>
      <c r="J360" s="266"/>
      <c r="K360" s="266"/>
      <c r="L360" s="271"/>
      <c r="M360" s="272"/>
      <c r="N360" s="273"/>
      <c r="O360" s="273"/>
      <c r="P360" s="273"/>
      <c r="Q360" s="273"/>
      <c r="R360" s="273"/>
      <c r="S360" s="273"/>
      <c r="T360" s="274"/>
      <c r="AT360" s="275" t="s">
        <v>428</v>
      </c>
      <c r="AU360" s="275" t="s">
        <v>86</v>
      </c>
      <c r="AV360" s="13" t="s">
        <v>86</v>
      </c>
      <c r="AW360" s="13" t="s">
        <v>39</v>
      </c>
      <c r="AX360" s="13" t="s">
        <v>76</v>
      </c>
      <c r="AY360" s="275" t="s">
        <v>414</v>
      </c>
    </row>
    <row r="361" s="13" customFormat="1">
      <c r="B361" s="265"/>
      <c r="C361" s="266"/>
      <c r="D361" s="252" t="s">
        <v>428</v>
      </c>
      <c r="E361" s="267" t="s">
        <v>21</v>
      </c>
      <c r="F361" s="268" t="s">
        <v>10921</v>
      </c>
      <c r="G361" s="266"/>
      <c r="H361" s="269">
        <v>192</v>
      </c>
      <c r="I361" s="270"/>
      <c r="J361" s="266"/>
      <c r="K361" s="266"/>
      <c r="L361" s="271"/>
      <c r="M361" s="272"/>
      <c r="N361" s="273"/>
      <c r="O361" s="273"/>
      <c r="P361" s="273"/>
      <c r="Q361" s="273"/>
      <c r="R361" s="273"/>
      <c r="S361" s="273"/>
      <c r="T361" s="274"/>
      <c r="AT361" s="275" t="s">
        <v>428</v>
      </c>
      <c r="AU361" s="275" t="s">
        <v>86</v>
      </c>
      <c r="AV361" s="13" t="s">
        <v>86</v>
      </c>
      <c r="AW361" s="13" t="s">
        <v>39</v>
      </c>
      <c r="AX361" s="13" t="s">
        <v>76</v>
      </c>
      <c r="AY361" s="275" t="s">
        <v>414</v>
      </c>
    </row>
    <row r="362" s="15" customFormat="1">
      <c r="B362" s="287"/>
      <c r="C362" s="288"/>
      <c r="D362" s="252" t="s">
        <v>428</v>
      </c>
      <c r="E362" s="289" t="s">
        <v>21</v>
      </c>
      <c r="F362" s="290" t="s">
        <v>235</v>
      </c>
      <c r="G362" s="288"/>
      <c r="H362" s="291">
        <v>235.02000000000001</v>
      </c>
      <c r="I362" s="292"/>
      <c r="J362" s="288"/>
      <c r="K362" s="288"/>
      <c r="L362" s="293"/>
      <c r="M362" s="294"/>
      <c r="N362" s="295"/>
      <c r="O362" s="295"/>
      <c r="P362" s="295"/>
      <c r="Q362" s="295"/>
      <c r="R362" s="295"/>
      <c r="S362" s="295"/>
      <c r="T362" s="296"/>
      <c r="AT362" s="297" t="s">
        <v>428</v>
      </c>
      <c r="AU362" s="297" t="s">
        <v>86</v>
      </c>
      <c r="AV362" s="15" t="s">
        <v>422</v>
      </c>
      <c r="AW362" s="15" t="s">
        <v>39</v>
      </c>
      <c r="AX362" s="15" t="s">
        <v>83</v>
      </c>
      <c r="AY362" s="297" t="s">
        <v>414</v>
      </c>
    </row>
    <row r="363" s="12" customFormat="1">
      <c r="B363" s="255"/>
      <c r="C363" s="256"/>
      <c r="D363" s="252" t="s">
        <v>428</v>
      </c>
      <c r="E363" s="257" t="s">
        <v>21</v>
      </c>
      <c r="F363" s="258" t="s">
        <v>10709</v>
      </c>
      <c r="G363" s="256"/>
      <c r="H363" s="257" t="s">
        <v>21</v>
      </c>
      <c r="I363" s="259"/>
      <c r="J363" s="256"/>
      <c r="K363" s="256"/>
      <c r="L363" s="260"/>
      <c r="M363" s="261"/>
      <c r="N363" s="262"/>
      <c r="O363" s="262"/>
      <c r="P363" s="262"/>
      <c r="Q363" s="262"/>
      <c r="R363" s="262"/>
      <c r="S363" s="262"/>
      <c r="T363" s="263"/>
      <c r="AT363" s="264" t="s">
        <v>428</v>
      </c>
      <c r="AU363" s="264" t="s">
        <v>86</v>
      </c>
      <c r="AV363" s="12" t="s">
        <v>83</v>
      </c>
      <c r="AW363" s="12" t="s">
        <v>39</v>
      </c>
      <c r="AX363" s="12" t="s">
        <v>76</v>
      </c>
      <c r="AY363" s="264" t="s">
        <v>414</v>
      </c>
    </row>
    <row r="364" s="1" customFormat="1" ht="16.5" customHeight="1">
      <c r="B364" s="47"/>
      <c r="C364" s="240" t="s">
        <v>387</v>
      </c>
      <c r="D364" s="240" t="s">
        <v>418</v>
      </c>
      <c r="E364" s="241" t="s">
        <v>10922</v>
      </c>
      <c r="F364" s="242" t="s">
        <v>10923</v>
      </c>
      <c r="G364" s="243" t="s">
        <v>446</v>
      </c>
      <c r="H364" s="244">
        <v>2.48</v>
      </c>
      <c r="I364" s="245"/>
      <c r="J364" s="246">
        <f>ROUND(I364*H364,2)</f>
        <v>0</v>
      </c>
      <c r="K364" s="242" t="s">
        <v>421</v>
      </c>
      <c r="L364" s="73"/>
      <c r="M364" s="247" t="s">
        <v>21</v>
      </c>
      <c r="N364" s="248" t="s">
        <v>47</v>
      </c>
      <c r="O364" s="48"/>
      <c r="P364" s="249">
        <f>O364*H364</f>
        <v>0</v>
      </c>
      <c r="Q364" s="249">
        <v>0</v>
      </c>
      <c r="R364" s="249">
        <f>Q364*H364</f>
        <v>0</v>
      </c>
      <c r="S364" s="249">
        <v>2.2000000000000002</v>
      </c>
      <c r="T364" s="250">
        <f>S364*H364</f>
        <v>5.4560000000000004</v>
      </c>
      <c r="AR364" s="25" t="s">
        <v>422</v>
      </c>
      <c r="AT364" s="25" t="s">
        <v>418</v>
      </c>
      <c r="AU364" s="25" t="s">
        <v>86</v>
      </c>
      <c r="AY364" s="25" t="s">
        <v>414</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422</v>
      </c>
      <c r="BM364" s="25" t="s">
        <v>10924</v>
      </c>
    </row>
    <row r="365" s="1" customFormat="1">
      <c r="B365" s="47"/>
      <c r="C365" s="75"/>
      <c r="D365" s="252" t="s">
        <v>425</v>
      </c>
      <c r="E365" s="75"/>
      <c r="F365" s="253" t="s">
        <v>10925</v>
      </c>
      <c r="G365" s="75"/>
      <c r="H365" s="75"/>
      <c r="I365" s="208"/>
      <c r="J365" s="75"/>
      <c r="K365" s="75"/>
      <c r="L365" s="73"/>
      <c r="M365" s="254"/>
      <c r="N365" s="48"/>
      <c r="O365" s="48"/>
      <c r="P365" s="48"/>
      <c r="Q365" s="48"/>
      <c r="R365" s="48"/>
      <c r="S365" s="48"/>
      <c r="T365" s="96"/>
      <c r="AT365" s="25" t="s">
        <v>425</v>
      </c>
      <c r="AU365" s="25" t="s">
        <v>86</v>
      </c>
    </row>
    <row r="366" s="13" customFormat="1">
      <c r="B366" s="265"/>
      <c r="C366" s="266"/>
      <c r="D366" s="252" t="s">
        <v>428</v>
      </c>
      <c r="E366" s="267" t="s">
        <v>21</v>
      </c>
      <c r="F366" s="268" t="s">
        <v>10926</v>
      </c>
      <c r="G366" s="266"/>
      <c r="H366" s="269">
        <v>2.48</v>
      </c>
      <c r="I366" s="270"/>
      <c r="J366" s="266"/>
      <c r="K366" s="266"/>
      <c r="L366" s="271"/>
      <c r="M366" s="272"/>
      <c r="N366" s="273"/>
      <c r="O366" s="273"/>
      <c r="P366" s="273"/>
      <c r="Q366" s="273"/>
      <c r="R366" s="273"/>
      <c r="S366" s="273"/>
      <c r="T366" s="274"/>
      <c r="AT366" s="275" t="s">
        <v>428</v>
      </c>
      <c r="AU366" s="275" t="s">
        <v>86</v>
      </c>
      <c r="AV366" s="13" t="s">
        <v>86</v>
      </c>
      <c r="AW366" s="13" t="s">
        <v>39</v>
      </c>
      <c r="AX366" s="13" t="s">
        <v>83</v>
      </c>
      <c r="AY366" s="275" t="s">
        <v>414</v>
      </c>
    </row>
    <row r="367" s="1" customFormat="1" ht="51" customHeight="1">
      <c r="B367" s="47"/>
      <c r="C367" s="240" t="s">
        <v>1385</v>
      </c>
      <c r="D367" s="240" t="s">
        <v>418</v>
      </c>
      <c r="E367" s="241" t="s">
        <v>10927</v>
      </c>
      <c r="F367" s="242" t="s">
        <v>10928</v>
      </c>
      <c r="G367" s="243" t="s">
        <v>145</v>
      </c>
      <c r="H367" s="244">
        <v>17.199999999999999</v>
      </c>
      <c r="I367" s="245"/>
      <c r="J367" s="246">
        <f>ROUND(I367*H367,2)</f>
        <v>0</v>
      </c>
      <c r="K367" s="242" t="s">
        <v>421</v>
      </c>
      <c r="L367" s="73"/>
      <c r="M367" s="247" t="s">
        <v>21</v>
      </c>
      <c r="N367" s="248" t="s">
        <v>47</v>
      </c>
      <c r="O367" s="48"/>
      <c r="P367" s="249">
        <f>O367*H367</f>
        <v>0</v>
      </c>
      <c r="Q367" s="249">
        <v>0</v>
      </c>
      <c r="R367" s="249">
        <f>Q367*H367</f>
        <v>0</v>
      </c>
      <c r="S367" s="249">
        <v>0.025000000000000001</v>
      </c>
      <c r="T367" s="250">
        <f>S367*H367</f>
        <v>0.42999999999999999</v>
      </c>
      <c r="AR367" s="25" t="s">
        <v>422</v>
      </c>
      <c r="AT367" s="25" t="s">
        <v>418</v>
      </c>
      <c r="AU367" s="25" t="s">
        <v>86</v>
      </c>
      <c r="AY367" s="25" t="s">
        <v>414</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422</v>
      </c>
      <c r="BM367" s="25" t="s">
        <v>10929</v>
      </c>
    </row>
    <row r="368" s="1" customFormat="1">
      <c r="B368" s="47"/>
      <c r="C368" s="75"/>
      <c r="D368" s="252" t="s">
        <v>425</v>
      </c>
      <c r="E368" s="75"/>
      <c r="F368" s="253" t="s">
        <v>10930</v>
      </c>
      <c r="G368" s="75"/>
      <c r="H368" s="75"/>
      <c r="I368" s="208"/>
      <c r="J368" s="75"/>
      <c r="K368" s="75"/>
      <c r="L368" s="73"/>
      <c r="M368" s="254"/>
      <c r="N368" s="48"/>
      <c r="O368" s="48"/>
      <c r="P368" s="48"/>
      <c r="Q368" s="48"/>
      <c r="R368" s="48"/>
      <c r="S368" s="48"/>
      <c r="T368" s="96"/>
      <c r="AT368" s="25" t="s">
        <v>425</v>
      </c>
      <c r="AU368" s="25" t="s">
        <v>86</v>
      </c>
    </row>
    <row r="369" s="13" customFormat="1">
      <c r="B369" s="265"/>
      <c r="C369" s="266"/>
      <c r="D369" s="252" t="s">
        <v>428</v>
      </c>
      <c r="E369" s="267" t="s">
        <v>21</v>
      </c>
      <c r="F369" s="268" t="s">
        <v>10931</v>
      </c>
      <c r="G369" s="266"/>
      <c r="H369" s="269">
        <v>17.199999999999999</v>
      </c>
      <c r="I369" s="270"/>
      <c r="J369" s="266"/>
      <c r="K369" s="266"/>
      <c r="L369" s="271"/>
      <c r="M369" s="272"/>
      <c r="N369" s="273"/>
      <c r="O369" s="273"/>
      <c r="P369" s="273"/>
      <c r="Q369" s="273"/>
      <c r="R369" s="273"/>
      <c r="S369" s="273"/>
      <c r="T369" s="274"/>
      <c r="AT369" s="275" t="s">
        <v>428</v>
      </c>
      <c r="AU369" s="275" t="s">
        <v>86</v>
      </c>
      <c r="AV369" s="13" t="s">
        <v>86</v>
      </c>
      <c r="AW369" s="13" t="s">
        <v>39</v>
      </c>
      <c r="AX369" s="13" t="s">
        <v>83</v>
      </c>
      <c r="AY369" s="275" t="s">
        <v>414</v>
      </c>
    </row>
    <row r="370" s="1" customFormat="1" ht="25.5" customHeight="1">
      <c r="B370" s="47"/>
      <c r="C370" s="240" t="s">
        <v>1389</v>
      </c>
      <c r="D370" s="240" t="s">
        <v>418</v>
      </c>
      <c r="E370" s="241" t="s">
        <v>10932</v>
      </c>
      <c r="F370" s="242" t="s">
        <v>10933</v>
      </c>
      <c r="G370" s="243" t="s">
        <v>678</v>
      </c>
      <c r="H370" s="244">
        <v>1</v>
      </c>
      <c r="I370" s="245"/>
      <c r="J370" s="246">
        <f>ROUND(I370*H370,2)</f>
        <v>0</v>
      </c>
      <c r="K370" s="242" t="s">
        <v>21</v>
      </c>
      <c r="L370" s="73"/>
      <c r="M370" s="247" t="s">
        <v>21</v>
      </c>
      <c r="N370" s="248" t="s">
        <v>47</v>
      </c>
      <c r="O370" s="48"/>
      <c r="P370" s="249">
        <f>O370*H370</f>
        <v>0</v>
      </c>
      <c r="Q370" s="249">
        <v>0</v>
      </c>
      <c r="R370" s="249">
        <f>Q370*H370</f>
        <v>0</v>
      </c>
      <c r="S370" s="249">
        <v>0.52000000000000002</v>
      </c>
      <c r="T370" s="250">
        <f>S370*H370</f>
        <v>0.52000000000000002</v>
      </c>
      <c r="AR370" s="25" t="s">
        <v>422</v>
      </c>
      <c r="AT370" s="25" t="s">
        <v>418</v>
      </c>
      <c r="AU370" s="25" t="s">
        <v>86</v>
      </c>
      <c r="AY370" s="25" t="s">
        <v>414</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422</v>
      </c>
      <c r="BM370" s="25" t="s">
        <v>10934</v>
      </c>
    </row>
    <row r="371" s="13" customFormat="1">
      <c r="B371" s="265"/>
      <c r="C371" s="266"/>
      <c r="D371" s="252" t="s">
        <v>428</v>
      </c>
      <c r="E371" s="267" t="s">
        <v>21</v>
      </c>
      <c r="F371" s="268" t="s">
        <v>10935</v>
      </c>
      <c r="G371" s="266"/>
      <c r="H371" s="269">
        <v>1</v>
      </c>
      <c r="I371" s="270"/>
      <c r="J371" s="266"/>
      <c r="K371" s="266"/>
      <c r="L371" s="271"/>
      <c r="M371" s="272"/>
      <c r="N371" s="273"/>
      <c r="O371" s="273"/>
      <c r="P371" s="273"/>
      <c r="Q371" s="273"/>
      <c r="R371" s="273"/>
      <c r="S371" s="273"/>
      <c r="T371" s="274"/>
      <c r="AT371" s="275" t="s">
        <v>428</v>
      </c>
      <c r="AU371" s="275" t="s">
        <v>86</v>
      </c>
      <c r="AV371" s="13" t="s">
        <v>86</v>
      </c>
      <c r="AW371" s="13" t="s">
        <v>39</v>
      </c>
      <c r="AX371" s="13" t="s">
        <v>83</v>
      </c>
      <c r="AY371" s="275" t="s">
        <v>414</v>
      </c>
    </row>
    <row r="372" s="1" customFormat="1" ht="25.5" customHeight="1">
      <c r="B372" s="47"/>
      <c r="C372" s="240" t="s">
        <v>1393</v>
      </c>
      <c r="D372" s="240" t="s">
        <v>418</v>
      </c>
      <c r="E372" s="241" t="s">
        <v>10936</v>
      </c>
      <c r="F372" s="242" t="s">
        <v>10937</v>
      </c>
      <c r="G372" s="243" t="s">
        <v>678</v>
      </c>
      <c r="H372" s="244">
        <v>21</v>
      </c>
      <c r="I372" s="245"/>
      <c r="J372" s="246">
        <f>ROUND(I372*H372,2)</f>
        <v>0</v>
      </c>
      <c r="K372" s="242" t="s">
        <v>421</v>
      </c>
      <c r="L372" s="73"/>
      <c r="M372" s="247" t="s">
        <v>21</v>
      </c>
      <c r="N372" s="248" t="s">
        <v>47</v>
      </c>
      <c r="O372" s="48"/>
      <c r="P372" s="249">
        <f>O372*H372</f>
        <v>0</v>
      </c>
      <c r="Q372" s="249">
        <v>0</v>
      </c>
      <c r="R372" s="249">
        <f>Q372*H372</f>
        <v>0</v>
      </c>
      <c r="S372" s="249">
        <v>0.0060000000000000001</v>
      </c>
      <c r="T372" s="250">
        <f>S372*H372</f>
        <v>0.126</v>
      </c>
      <c r="AR372" s="25" t="s">
        <v>422</v>
      </c>
      <c r="AT372" s="25" t="s">
        <v>418</v>
      </c>
      <c r="AU372" s="25" t="s">
        <v>86</v>
      </c>
      <c r="AY372" s="25" t="s">
        <v>414</v>
      </c>
      <c r="BE372" s="251">
        <f>IF(N372="základní",J372,0)</f>
        <v>0</v>
      </c>
      <c r="BF372" s="251">
        <f>IF(N372="snížená",J372,0)</f>
        <v>0</v>
      </c>
      <c r="BG372" s="251">
        <f>IF(N372="zákl. přenesená",J372,0)</f>
        <v>0</v>
      </c>
      <c r="BH372" s="251">
        <f>IF(N372="sníž. přenesená",J372,0)</f>
        <v>0</v>
      </c>
      <c r="BI372" s="251">
        <f>IF(N372="nulová",J372,0)</f>
        <v>0</v>
      </c>
      <c r="BJ372" s="25" t="s">
        <v>83</v>
      </c>
      <c r="BK372" s="251">
        <f>ROUND(I372*H372,2)</f>
        <v>0</v>
      </c>
      <c r="BL372" s="25" t="s">
        <v>422</v>
      </c>
      <c r="BM372" s="25" t="s">
        <v>10938</v>
      </c>
    </row>
    <row r="373" s="13" customFormat="1">
      <c r="B373" s="265"/>
      <c r="C373" s="266"/>
      <c r="D373" s="252" t="s">
        <v>428</v>
      </c>
      <c r="E373" s="267" t="s">
        <v>21</v>
      </c>
      <c r="F373" s="268" t="s">
        <v>10939</v>
      </c>
      <c r="G373" s="266"/>
      <c r="H373" s="269">
        <v>21</v>
      </c>
      <c r="I373" s="270"/>
      <c r="J373" s="266"/>
      <c r="K373" s="266"/>
      <c r="L373" s="271"/>
      <c r="M373" s="272"/>
      <c r="N373" s="273"/>
      <c r="O373" s="273"/>
      <c r="P373" s="273"/>
      <c r="Q373" s="273"/>
      <c r="R373" s="273"/>
      <c r="S373" s="273"/>
      <c r="T373" s="274"/>
      <c r="AT373" s="275" t="s">
        <v>428</v>
      </c>
      <c r="AU373" s="275" t="s">
        <v>86</v>
      </c>
      <c r="AV373" s="13" t="s">
        <v>86</v>
      </c>
      <c r="AW373" s="13" t="s">
        <v>39</v>
      </c>
      <c r="AX373" s="13" t="s">
        <v>83</v>
      </c>
      <c r="AY373" s="275" t="s">
        <v>414</v>
      </c>
    </row>
    <row r="374" s="1" customFormat="1" ht="25.5" customHeight="1">
      <c r="B374" s="47"/>
      <c r="C374" s="240" t="s">
        <v>1397</v>
      </c>
      <c r="D374" s="240" t="s">
        <v>418</v>
      </c>
      <c r="E374" s="241" t="s">
        <v>10940</v>
      </c>
      <c r="F374" s="242" t="s">
        <v>10941</v>
      </c>
      <c r="G374" s="243" t="s">
        <v>145</v>
      </c>
      <c r="H374" s="244">
        <v>39</v>
      </c>
      <c r="I374" s="245"/>
      <c r="J374" s="246">
        <f>ROUND(I374*H374,2)</f>
        <v>0</v>
      </c>
      <c r="K374" s="242" t="s">
        <v>421</v>
      </c>
      <c r="L374" s="73"/>
      <c r="M374" s="247" t="s">
        <v>21</v>
      </c>
      <c r="N374" s="248" t="s">
        <v>47</v>
      </c>
      <c r="O374" s="48"/>
      <c r="P374" s="249">
        <f>O374*H374</f>
        <v>0</v>
      </c>
      <c r="Q374" s="249">
        <v>0</v>
      </c>
      <c r="R374" s="249">
        <f>Q374*H374</f>
        <v>0</v>
      </c>
      <c r="S374" s="249">
        <v>0.0092499999999999995</v>
      </c>
      <c r="T374" s="250">
        <f>S374*H374</f>
        <v>0.36074999999999996</v>
      </c>
      <c r="AR374" s="25" t="s">
        <v>422</v>
      </c>
      <c r="AT374" s="25" t="s">
        <v>418</v>
      </c>
      <c r="AU374" s="25" t="s">
        <v>86</v>
      </c>
      <c r="AY374" s="25" t="s">
        <v>414</v>
      </c>
      <c r="BE374" s="251">
        <f>IF(N374="základní",J374,0)</f>
        <v>0</v>
      </c>
      <c r="BF374" s="251">
        <f>IF(N374="snížená",J374,0)</f>
        <v>0</v>
      </c>
      <c r="BG374" s="251">
        <f>IF(N374="zákl. přenesená",J374,0)</f>
        <v>0</v>
      </c>
      <c r="BH374" s="251">
        <f>IF(N374="sníž. přenesená",J374,0)</f>
        <v>0</v>
      </c>
      <c r="BI374" s="251">
        <f>IF(N374="nulová",J374,0)</f>
        <v>0</v>
      </c>
      <c r="BJ374" s="25" t="s">
        <v>83</v>
      </c>
      <c r="BK374" s="251">
        <f>ROUND(I374*H374,2)</f>
        <v>0</v>
      </c>
      <c r="BL374" s="25" t="s">
        <v>422</v>
      </c>
      <c r="BM374" s="25" t="s">
        <v>10942</v>
      </c>
    </row>
    <row r="375" s="1" customFormat="1">
      <c r="B375" s="47"/>
      <c r="C375" s="75"/>
      <c r="D375" s="252" t="s">
        <v>425</v>
      </c>
      <c r="E375" s="75"/>
      <c r="F375" s="253" t="s">
        <v>10943</v>
      </c>
      <c r="G375" s="75"/>
      <c r="H375" s="75"/>
      <c r="I375" s="208"/>
      <c r="J375" s="75"/>
      <c r="K375" s="75"/>
      <c r="L375" s="73"/>
      <c r="M375" s="254"/>
      <c r="N375" s="48"/>
      <c r="O375" s="48"/>
      <c r="P375" s="48"/>
      <c r="Q375" s="48"/>
      <c r="R375" s="48"/>
      <c r="S375" s="48"/>
      <c r="T375" s="96"/>
      <c r="AT375" s="25" t="s">
        <v>425</v>
      </c>
      <c r="AU375" s="25" t="s">
        <v>86</v>
      </c>
    </row>
    <row r="376" s="13" customFormat="1">
      <c r="B376" s="265"/>
      <c r="C376" s="266"/>
      <c r="D376" s="252" t="s">
        <v>428</v>
      </c>
      <c r="E376" s="267" t="s">
        <v>21</v>
      </c>
      <c r="F376" s="268" t="s">
        <v>10944</v>
      </c>
      <c r="G376" s="266"/>
      <c r="H376" s="269">
        <v>39</v>
      </c>
      <c r="I376" s="270"/>
      <c r="J376" s="266"/>
      <c r="K376" s="266"/>
      <c r="L376" s="271"/>
      <c r="M376" s="272"/>
      <c r="N376" s="273"/>
      <c r="O376" s="273"/>
      <c r="P376" s="273"/>
      <c r="Q376" s="273"/>
      <c r="R376" s="273"/>
      <c r="S376" s="273"/>
      <c r="T376" s="274"/>
      <c r="AT376" s="275" t="s">
        <v>428</v>
      </c>
      <c r="AU376" s="275" t="s">
        <v>86</v>
      </c>
      <c r="AV376" s="13" t="s">
        <v>86</v>
      </c>
      <c r="AW376" s="13" t="s">
        <v>39</v>
      </c>
      <c r="AX376" s="13" t="s">
        <v>83</v>
      </c>
      <c r="AY376" s="275" t="s">
        <v>414</v>
      </c>
    </row>
    <row r="377" s="11" customFormat="1" ht="29.88" customHeight="1">
      <c r="B377" s="224"/>
      <c r="C377" s="225"/>
      <c r="D377" s="226" t="s">
        <v>75</v>
      </c>
      <c r="E377" s="238" t="s">
        <v>1717</v>
      </c>
      <c r="F377" s="238" t="s">
        <v>1718</v>
      </c>
      <c r="G377" s="225"/>
      <c r="H377" s="225"/>
      <c r="I377" s="228"/>
      <c r="J377" s="239">
        <f>BK377</f>
        <v>0</v>
      </c>
      <c r="K377" s="225"/>
      <c r="L377" s="230"/>
      <c r="M377" s="231"/>
      <c r="N377" s="232"/>
      <c r="O377" s="232"/>
      <c r="P377" s="233">
        <f>SUM(P378:P383)</f>
        <v>0</v>
      </c>
      <c r="Q377" s="232"/>
      <c r="R377" s="233">
        <f>SUM(R378:R383)</f>
        <v>0</v>
      </c>
      <c r="S377" s="232"/>
      <c r="T377" s="234">
        <f>SUM(T378:T383)</f>
        <v>0</v>
      </c>
      <c r="AR377" s="235" t="s">
        <v>83</v>
      </c>
      <c r="AT377" s="236" t="s">
        <v>75</v>
      </c>
      <c r="AU377" s="236" t="s">
        <v>83</v>
      </c>
      <c r="AY377" s="235" t="s">
        <v>414</v>
      </c>
      <c r="BK377" s="237">
        <f>SUM(BK378:BK383)</f>
        <v>0</v>
      </c>
    </row>
    <row r="378" s="1" customFormat="1" ht="25.5" customHeight="1">
      <c r="B378" s="47"/>
      <c r="C378" s="240" t="s">
        <v>1401</v>
      </c>
      <c r="D378" s="240" t="s">
        <v>418</v>
      </c>
      <c r="E378" s="241" t="s">
        <v>10945</v>
      </c>
      <c r="F378" s="242" t="s">
        <v>10946</v>
      </c>
      <c r="G378" s="243" t="s">
        <v>704</v>
      </c>
      <c r="H378" s="244">
        <v>330.47300000000001</v>
      </c>
      <c r="I378" s="245"/>
      <c r="J378" s="246">
        <f>ROUND(I378*H378,2)</f>
        <v>0</v>
      </c>
      <c r="K378" s="242" t="s">
        <v>421</v>
      </c>
      <c r="L378" s="73"/>
      <c r="M378" s="247" t="s">
        <v>21</v>
      </c>
      <c r="N378" s="248" t="s">
        <v>47</v>
      </c>
      <c r="O378" s="48"/>
      <c r="P378" s="249">
        <f>O378*H378</f>
        <v>0</v>
      </c>
      <c r="Q378" s="249">
        <v>0</v>
      </c>
      <c r="R378" s="249">
        <f>Q378*H378</f>
        <v>0</v>
      </c>
      <c r="S378" s="249">
        <v>0</v>
      </c>
      <c r="T378" s="250">
        <f>S378*H378</f>
        <v>0</v>
      </c>
      <c r="AR378" s="25" t="s">
        <v>422</v>
      </c>
      <c r="AT378" s="25" t="s">
        <v>418</v>
      </c>
      <c r="AU378" s="25" t="s">
        <v>86</v>
      </c>
      <c r="AY378" s="25" t="s">
        <v>414</v>
      </c>
      <c r="BE378" s="251">
        <f>IF(N378="základní",J378,0)</f>
        <v>0</v>
      </c>
      <c r="BF378" s="251">
        <f>IF(N378="snížená",J378,0)</f>
        <v>0</v>
      </c>
      <c r="BG378" s="251">
        <f>IF(N378="zákl. přenesená",J378,0)</f>
        <v>0</v>
      </c>
      <c r="BH378" s="251">
        <f>IF(N378="sníž. přenesená",J378,0)</f>
        <v>0</v>
      </c>
      <c r="BI378" s="251">
        <f>IF(N378="nulová",J378,0)</f>
        <v>0</v>
      </c>
      <c r="BJ378" s="25" t="s">
        <v>83</v>
      </c>
      <c r="BK378" s="251">
        <f>ROUND(I378*H378,2)</f>
        <v>0</v>
      </c>
      <c r="BL378" s="25" t="s">
        <v>422</v>
      </c>
      <c r="BM378" s="25" t="s">
        <v>10947</v>
      </c>
    </row>
    <row r="379" s="1" customFormat="1">
      <c r="B379" s="47"/>
      <c r="C379" s="75"/>
      <c r="D379" s="252" t="s">
        <v>425</v>
      </c>
      <c r="E379" s="75"/>
      <c r="F379" s="253" t="s">
        <v>10948</v>
      </c>
      <c r="G379" s="75"/>
      <c r="H379" s="75"/>
      <c r="I379" s="208"/>
      <c r="J379" s="75"/>
      <c r="K379" s="75"/>
      <c r="L379" s="73"/>
      <c r="M379" s="254"/>
      <c r="N379" s="48"/>
      <c r="O379" s="48"/>
      <c r="P379" s="48"/>
      <c r="Q379" s="48"/>
      <c r="R379" s="48"/>
      <c r="S379" s="48"/>
      <c r="T379" s="96"/>
      <c r="AT379" s="25" t="s">
        <v>425</v>
      </c>
      <c r="AU379" s="25" t="s">
        <v>86</v>
      </c>
    </row>
    <row r="380" s="1" customFormat="1" ht="38.25" customHeight="1">
      <c r="B380" s="47"/>
      <c r="C380" s="240" t="s">
        <v>1405</v>
      </c>
      <c r="D380" s="240" t="s">
        <v>418</v>
      </c>
      <c r="E380" s="241" t="s">
        <v>10949</v>
      </c>
      <c r="F380" s="242" t="s">
        <v>10950</v>
      </c>
      <c r="G380" s="243" t="s">
        <v>704</v>
      </c>
      <c r="H380" s="244">
        <v>1652.365</v>
      </c>
      <c r="I380" s="245"/>
      <c r="J380" s="246">
        <f>ROUND(I380*H380,2)</f>
        <v>0</v>
      </c>
      <c r="K380" s="242" t="s">
        <v>421</v>
      </c>
      <c r="L380" s="73"/>
      <c r="M380" s="247" t="s">
        <v>21</v>
      </c>
      <c r="N380" s="248" t="s">
        <v>47</v>
      </c>
      <c r="O380" s="48"/>
      <c r="P380" s="249">
        <f>O380*H380</f>
        <v>0</v>
      </c>
      <c r="Q380" s="249">
        <v>0</v>
      </c>
      <c r="R380" s="249">
        <f>Q380*H380</f>
        <v>0</v>
      </c>
      <c r="S380" s="249">
        <v>0</v>
      </c>
      <c r="T380" s="250">
        <f>S380*H380</f>
        <v>0</v>
      </c>
      <c r="AR380" s="25" t="s">
        <v>422</v>
      </c>
      <c r="AT380" s="25" t="s">
        <v>418</v>
      </c>
      <c r="AU380" s="25" t="s">
        <v>86</v>
      </c>
      <c r="AY380" s="25" t="s">
        <v>414</v>
      </c>
      <c r="BE380" s="251">
        <f>IF(N380="základní",J380,0)</f>
        <v>0</v>
      </c>
      <c r="BF380" s="251">
        <f>IF(N380="snížená",J380,0)</f>
        <v>0</v>
      </c>
      <c r="BG380" s="251">
        <f>IF(N380="zákl. přenesená",J380,0)</f>
        <v>0</v>
      </c>
      <c r="BH380" s="251">
        <f>IF(N380="sníž. přenesená",J380,0)</f>
        <v>0</v>
      </c>
      <c r="BI380" s="251">
        <f>IF(N380="nulová",J380,0)</f>
        <v>0</v>
      </c>
      <c r="BJ380" s="25" t="s">
        <v>83</v>
      </c>
      <c r="BK380" s="251">
        <f>ROUND(I380*H380,2)</f>
        <v>0</v>
      </c>
      <c r="BL380" s="25" t="s">
        <v>422</v>
      </c>
      <c r="BM380" s="25" t="s">
        <v>10951</v>
      </c>
    </row>
    <row r="381" s="1" customFormat="1">
      <c r="B381" s="47"/>
      <c r="C381" s="75"/>
      <c r="D381" s="252" t="s">
        <v>425</v>
      </c>
      <c r="E381" s="75"/>
      <c r="F381" s="253" t="s">
        <v>10948</v>
      </c>
      <c r="G381" s="75"/>
      <c r="H381" s="75"/>
      <c r="I381" s="208"/>
      <c r="J381" s="75"/>
      <c r="K381" s="75"/>
      <c r="L381" s="73"/>
      <c r="M381" s="254"/>
      <c r="N381" s="48"/>
      <c r="O381" s="48"/>
      <c r="P381" s="48"/>
      <c r="Q381" s="48"/>
      <c r="R381" s="48"/>
      <c r="S381" s="48"/>
      <c r="T381" s="96"/>
      <c r="AT381" s="25" t="s">
        <v>425</v>
      </c>
      <c r="AU381" s="25" t="s">
        <v>86</v>
      </c>
    </row>
    <row r="382" s="13" customFormat="1">
      <c r="B382" s="265"/>
      <c r="C382" s="266"/>
      <c r="D382" s="252" t="s">
        <v>428</v>
      </c>
      <c r="E382" s="267" t="s">
        <v>21</v>
      </c>
      <c r="F382" s="268" t="s">
        <v>10952</v>
      </c>
      <c r="G382" s="266"/>
      <c r="H382" s="269">
        <v>1652.365</v>
      </c>
      <c r="I382" s="270"/>
      <c r="J382" s="266"/>
      <c r="K382" s="266"/>
      <c r="L382" s="271"/>
      <c r="M382" s="272"/>
      <c r="N382" s="273"/>
      <c r="O382" s="273"/>
      <c r="P382" s="273"/>
      <c r="Q382" s="273"/>
      <c r="R382" s="273"/>
      <c r="S382" s="273"/>
      <c r="T382" s="274"/>
      <c r="AT382" s="275" t="s">
        <v>428</v>
      </c>
      <c r="AU382" s="275" t="s">
        <v>86</v>
      </c>
      <c r="AV382" s="13" t="s">
        <v>86</v>
      </c>
      <c r="AW382" s="13" t="s">
        <v>39</v>
      </c>
      <c r="AX382" s="13" t="s">
        <v>83</v>
      </c>
      <c r="AY382" s="275" t="s">
        <v>414</v>
      </c>
    </row>
    <row r="383" s="1" customFormat="1" ht="25.5" customHeight="1">
      <c r="B383" s="47"/>
      <c r="C383" s="240" t="s">
        <v>1409</v>
      </c>
      <c r="D383" s="240" t="s">
        <v>418</v>
      </c>
      <c r="E383" s="241" t="s">
        <v>10953</v>
      </c>
      <c r="F383" s="242" t="s">
        <v>10954</v>
      </c>
      <c r="G383" s="243" t="s">
        <v>704</v>
      </c>
      <c r="H383" s="244">
        <v>330.47300000000001</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422</v>
      </c>
      <c r="AT383" s="25" t="s">
        <v>418</v>
      </c>
      <c r="AU383" s="25" t="s">
        <v>86</v>
      </c>
      <c r="AY383" s="25" t="s">
        <v>414</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422</v>
      </c>
      <c r="BM383" s="25" t="s">
        <v>10955</v>
      </c>
    </row>
    <row r="384" s="11" customFormat="1" ht="29.88" customHeight="1">
      <c r="B384" s="224"/>
      <c r="C384" s="225"/>
      <c r="D384" s="226" t="s">
        <v>75</v>
      </c>
      <c r="E384" s="238" t="s">
        <v>1765</v>
      </c>
      <c r="F384" s="238" t="s">
        <v>1766</v>
      </c>
      <c r="G384" s="225"/>
      <c r="H384" s="225"/>
      <c r="I384" s="228"/>
      <c r="J384" s="239">
        <f>BK384</f>
        <v>0</v>
      </c>
      <c r="K384" s="225"/>
      <c r="L384" s="230"/>
      <c r="M384" s="231"/>
      <c r="N384" s="232"/>
      <c r="O384" s="232"/>
      <c r="P384" s="233">
        <f>SUM(P385:P386)</f>
        <v>0</v>
      </c>
      <c r="Q384" s="232"/>
      <c r="R384" s="233">
        <f>SUM(R385:R386)</f>
        <v>0</v>
      </c>
      <c r="S384" s="232"/>
      <c r="T384" s="234">
        <f>SUM(T385:T386)</f>
        <v>0</v>
      </c>
      <c r="AR384" s="235" t="s">
        <v>83</v>
      </c>
      <c r="AT384" s="236" t="s">
        <v>75</v>
      </c>
      <c r="AU384" s="236" t="s">
        <v>83</v>
      </c>
      <c r="AY384" s="235" t="s">
        <v>414</v>
      </c>
      <c r="BK384" s="237">
        <f>SUM(BK385:BK386)</f>
        <v>0</v>
      </c>
    </row>
    <row r="385" s="1" customFormat="1" ht="25.5" customHeight="1">
      <c r="B385" s="47"/>
      <c r="C385" s="240" t="s">
        <v>1415</v>
      </c>
      <c r="D385" s="240" t="s">
        <v>418</v>
      </c>
      <c r="E385" s="241" t="s">
        <v>10956</v>
      </c>
      <c r="F385" s="242" t="s">
        <v>10957</v>
      </c>
      <c r="G385" s="243" t="s">
        <v>704</v>
      </c>
      <c r="H385" s="244">
        <v>216.44900000000001</v>
      </c>
      <c r="I385" s="245"/>
      <c r="J385" s="246">
        <f>ROUND(I385*H385,2)</f>
        <v>0</v>
      </c>
      <c r="K385" s="242" t="s">
        <v>421</v>
      </c>
      <c r="L385" s="73"/>
      <c r="M385" s="247" t="s">
        <v>21</v>
      </c>
      <c r="N385" s="248" t="s">
        <v>47</v>
      </c>
      <c r="O385" s="48"/>
      <c r="P385" s="249">
        <f>O385*H385</f>
        <v>0</v>
      </c>
      <c r="Q385" s="249">
        <v>0</v>
      </c>
      <c r="R385" s="249">
        <f>Q385*H385</f>
        <v>0</v>
      </c>
      <c r="S385" s="249">
        <v>0</v>
      </c>
      <c r="T385" s="250">
        <f>S385*H385</f>
        <v>0</v>
      </c>
      <c r="AR385" s="25" t="s">
        <v>422</v>
      </c>
      <c r="AT385" s="25" t="s">
        <v>418</v>
      </c>
      <c r="AU385" s="25" t="s">
        <v>86</v>
      </c>
      <c r="AY385" s="25" t="s">
        <v>414</v>
      </c>
      <c r="BE385" s="251">
        <f>IF(N385="základní",J385,0)</f>
        <v>0</v>
      </c>
      <c r="BF385" s="251">
        <f>IF(N385="snížená",J385,0)</f>
        <v>0</v>
      </c>
      <c r="BG385" s="251">
        <f>IF(N385="zákl. přenesená",J385,0)</f>
        <v>0</v>
      </c>
      <c r="BH385" s="251">
        <f>IF(N385="sníž. přenesená",J385,0)</f>
        <v>0</v>
      </c>
      <c r="BI385" s="251">
        <f>IF(N385="nulová",J385,0)</f>
        <v>0</v>
      </c>
      <c r="BJ385" s="25" t="s">
        <v>83</v>
      </c>
      <c r="BK385" s="251">
        <f>ROUND(I385*H385,2)</f>
        <v>0</v>
      </c>
      <c r="BL385" s="25" t="s">
        <v>422</v>
      </c>
      <c r="BM385" s="25" t="s">
        <v>10958</v>
      </c>
    </row>
    <row r="386" s="13" customFormat="1">
      <c r="B386" s="265"/>
      <c r="C386" s="266"/>
      <c r="D386" s="252" t="s">
        <v>428</v>
      </c>
      <c r="E386" s="267" t="s">
        <v>21</v>
      </c>
      <c r="F386" s="268" t="s">
        <v>10959</v>
      </c>
      <c r="G386" s="266"/>
      <c r="H386" s="269">
        <v>216.44900000000001</v>
      </c>
      <c r="I386" s="270"/>
      <c r="J386" s="266"/>
      <c r="K386" s="266"/>
      <c r="L386" s="271"/>
      <c r="M386" s="272"/>
      <c r="N386" s="273"/>
      <c r="O386" s="273"/>
      <c r="P386" s="273"/>
      <c r="Q386" s="273"/>
      <c r="R386" s="273"/>
      <c r="S386" s="273"/>
      <c r="T386" s="274"/>
      <c r="AT386" s="275" t="s">
        <v>428</v>
      </c>
      <c r="AU386" s="275" t="s">
        <v>86</v>
      </c>
      <c r="AV386" s="13" t="s">
        <v>86</v>
      </c>
      <c r="AW386" s="13" t="s">
        <v>39</v>
      </c>
      <c r="AX386" s="13" t="s">
        <v>83</v>
      </c>
      <c r="AY386" s="275" t="s">
        <v>414</v>
      </c>
    </row>
    <row r="387" s="11" customFormat="1" ht="37.44" customHeight="1">
      <c r="B387" s="224"/>
      <c r="C387" s="225"/>
      <c r="D387" s="226" t="s">
        <v>75</v>
      </c>
      <c r="E387" s="227" t="s">
        <v>1776</v>
      </c>
      <c r="F387" s="227" t="s">
        <v>1777</v>
      </c>
      <c r="G387" s="225"/>
      <c r="H387" s="225"/>
      <c r="I387" s="228"/>
      <c r="J387" s="229">
        <f>BK387</f>
        <v>0</v>
      </c>
      <c r="K387" s="225"/>
      <c r="L387" s="230"/>
      <c r="M387" s="231"/>
      <c r="N387" s="232"/>
      <c r="O387" s="232"/>
      <c r="P387" s="233">
        <f>P388</f>
        <v>0</v>
      </c>
      <c r="Q387" s="232"/>
      <c r="R387" s="233">
        <f>R388</f>
        <v>0.23216500000000001</v>
      </c>
      <c r="S387" s="232"/>
      <c r="T387" s="234">
        <f>T388</f>
        <v>0</v>
      </c>
      <c r="AR387" s="235" t="s">
        <v>86</v>
      </c>
      <c r="AT387" s="236" t="s">
        <v>75</v>
      </c>
      <c r="AU387" s="236" t="s">
        <v>76</v>
      </c>
      <c r="AY387" s="235" t="s">
        <v>414</v>
      </c>
      <c r="BK387" s="237">
        <f>BK388</f>
        <v>0</v>
      </c>
    </row>
    <row r="388" s="11" customFormat="1" ht="19.92" customHeight="1">
      <c r="B388" s="224"/>
      <c r="C388" s="225"/>
      <c r="D388" s="226" t="s">
        <v>75</v>
      </c>
      <c r="E388" s="238" t="s">
        <v>1778</v>
      </c>
      <c r="F388" s="238" t="s">
        <v>1779</v>
      </c>
      <c r="G388" s="225"/>
      <c r="H388" s="225"/>
      <c r="I388" s="228"/>
      <c r="J388" s="239">
        <f>BK388</f>
        <v>0</v>
      </c>
      <c r="K388" s="225"/>
      <c r="L388" s="230"/>
      <c r="M388" s="231"/>
      <c r="N388" s="232"/>
      <c r="O388" s="232"/>
      <c r="P388" s="233">
        <f>SUM(P389:P405)</f>
        <v>0</v>
      </c>
      <c r="Q388" s="232"/>
      <c r="R388" s="233">
        <f>SUM(R389:R405)</f>
        <v>0.23216500000000001</v>
      </c>
      <c r="S388" s="232"/>
      <c r="T388" s="234">
        <f>SUM(T389:T405)</f>
        <v>0</v>
      </c>
      <c r="AR388" s="235" t="s">
        <v>86</v>
      </c>
      <c r="AT388" s="236" t="s">
        <v>75</v>
      </c>
      <c r="AU388" s="236" t="s">
        <v>83</v>
      </c>
      <c r="AY388" s="235" t="s">
        <v>414</v>
      </c>
      <c r="BK388" s="237">
        <f>SUM(BK389:BK405)</f>
        <v>0</v>
      </c>
    </row>
    <row r="389" s="1" customFormat="1" ht="25.5" customHeight="1">
      <c r="B389" s="47"/>
      <c r="C389" s="240" t="s">
        <v>1419</v>
      </c>
      <c r="D389" s="240" t="s">
        <v>418</v>
      </c>
      <c r="E389" s="241" t="s">
        <v>10960</v>
      </c>
      <c r="F389" s="242" t="s">
        <v>10961</v>
      </c>
      <c r="G389" s="243" t="s">
        <v>145</v>
      </c>
      <c r="H389" s="244">
        <v>135</v>
      </c>
      <c r="I389" s="245"/>
      <c r="J389" s="246">
        <f>ROUND(I389*H389,2)</f>
        <v>0</v>
      </c>
      <c r="K389" s="242" t="s">
        <v>421</v>
      </c>
      <c r="L389" s="73"/>
      <c r="M389" s="247" t="s">
        <v>21</v>
      </c>
      <c r="N389" s="248" t="s">
        <v>47</v>
      </c>
      <c r="O389" s="48"/>
      <c r="P389" s="249">
        <f>O389*H389</f>
        <v>0</v>
      </c>
      <c r="Q389" s="249">
        <v>0.00011</v>
      </c>
      <c r="R389" s="249">
        <f>Q389*H389</f>
        <v>0.01485</v>
      </c>
      <c r="S389" s="249">
        <v>0</v>
      </c>
      <c r="T389" s="250">
        <f>S389*H389</f>
        <v>0</v>
      </c>
      <c r="AR389" s="25" t="s">
        <v>690</v>
      </c>
      <c r="AT389" s="25" t="s">
        <v>418</v>
      </c>
      <c r="AU389" s="25" t="s">
        <v>86</v>
      </c>
      <c r="AY389" s="25" t="s">
        <v>414</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690</v>
      </c>
      <c r="BM389" s="25" t="s">
        <v>10962</v>
      </c>
    </row>
    <row r="390" s="1" customFormat="1">
      <c r="B390" s="47"/>
      <c r="C390" s="75"/>
      <c r="D390" s="252" t="s">
        <v>425</v>
      </c>
      <c r="E390" s="75"/>
      <c r="F390" s="253" t="s">
        <v>10963</v>
      </c>
      <c r="G390" s="75"/>
      <c r="H390" s="75"/>
      <c r="I390" s="208"/>
      <c r="J390" s="75"/>
      <c r="K390" s="75"/>
      <c r="L390" s="73"/>
      <c r="M390" s="254"/>
      <c r="N390" s="48"/>
      <c r="O390" s="48"/>
      <c r="P390" s="48"/>
      <c r="Q390" s="48"/>
      <c r="R390" s="48"/>
      <c r="S390" s="48"/>
      <c r="T390" s="96"/>
      <c r="AT390" s="25" t="s">
        <v>425</v>
      </c>
      <c r="AU390" s="25" t="s">
        <v>86</v>
      </c>
    </row>
    <row r="391" s="13" customFormat="1">
      <c r="B391" s="265"/>
      <c r="C391" s="266"/>
      <c r="D391" s="252" t="s">
        <v>428</v>
      </c>
      <c r="E391" s="267" t="s">
        <v>21</v>
      </c>
      <c r="F391" s="268" t="s">
        <v>10964</v>
      </c>
      <c r="G391" s="266"/>
      <c r="H391" s="269">
        <v>135</v>
      </c>
      <c r="I391" s="270"/>
      <c r="J391" s="266"/>
      <c r="K391" s="266"/>
      <c r="L391" s="271"/>
      <c r="M391" s="272"/>
      <c r="N391" s="273"/>
      <c r="O391" s="273"/>
      <c r="P391" s="273"/>
      <c r="Q391" s="273"/>
      <c r="R391" s="273"/>
      <c r="S391" s="273"/>
      <c r="T391" s="274"/>
      <c r="AT391" s="275" t="s">
        <v>428</v>
      </c>
      <c r="AU391" s="275" t="s">
        <v>86</v>
      </c>
      <c r="AV391" s="13" t="s">
        <v>86</v>
      </c>
      <c r="AW391" s="13" t="s">
        <v>39</v>
      </c>
      <c r="AX391" s="13" t="s">
        <v>83</v>
      </c>
      <c r="AY391" s="275" t="s">
        <v>414</v>
      </c>
    </row>
    <row r="392" s="1" customFormat="1" ht="16.5" customHeight="1">
      <c r="B392" s="47"/>
      <c r="C392" s="298" t="s">
        <v>1425</v>
      </c>
      <c r="D392" s="298" t="s">
        <v>841</v>
      </c>
      <c r="E392" s="299" t="s">
        <v>10965</v>
      </c>
      <c r="F392" s="300" t="s">
        <v>10966</v>
      </c>
      <c r="G392" s="301" t="s">
        <v>145</v>
      </c>
      <c r="H392" s="302">
        <v>137.69999999999999</v>
      </c>
      <c r="I392" s="303"/>
      <c r="J392" s="304">
        <f>ROUND(I392*H392,2)</f>
        <v>0</v>
      </c>
      <c r="K392" s="300" t="s">
        <v>421</v>
      </c>
      <c r="L392" s="305"/>
      <c r="M392" s="306" t="s">
        <v>21</v>
      </c>
      <c r="N392" s="307" t="s">
        <v>47</v>
      </c>
      <c r="O392" s="48"/>
      <c r="P392" s="249">
        <f>O392*H392</f>
        <v>0</v>
      </c>
      <c r="Q392" s="249">
        <v>0.00020000000000000001</v>
      </c>
      <c r="R392" s="249">
        <f>Q392*H392</f>
        <v>0.027539999999999999</v>
      </c>
      <c r="S392" s="249">
        <v>0</v>
      </c>
      <c r="T392" s="250">
        <f>S392*H392</f>
        <v>0</v>
      </c>
      <c r="AR392" s="25" t="s">
        <v>818</v>
      </c>
      <c r="AT392" s="25" t="s">
        <v>841</v>
      </c>
      <c r="AU392" s="25" t="s">
        <v>86</v>
      </c>
      <c r="AY392" s="25" t="s">
        <v>414</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690</v>
      </c>
      <c r="BM392" s="25" t="s">
        <v>10967</v>
      </c>
    </row>
    <row r="393" s="13" customFormat="1">
      <c r="B393" s="265"/>
      <c r="C393" s="266"/>
      <c r="D393" s="252" t="s">
        <v>428</v>
      </c>
      <c r="E393" s="267" t="s">
        <v>21</v>
      </c>
      <c r="F393" s="268" t="s">
        <v>10968</v>
      </c>
      <c r="G393" s="266"/>
      <c r="H393" s="269">
        <v>137.69999999999999</v>
      </c>
      <c r="I393" s="270"/>
      <c r="J393" s="266"/>
      <c r="K393" s="266"/>
      <c r="L393" s="271"/>
      <c r="M393" s="272"/>
      <c r="N393" s="273"/>
      <c r="O393" s="273"/>
      <c r="P393" s="273"/>
      <c r="Q393" s="273"/>
      <c r="R393" s="273"/>
      <c r="S393" s="273"/>
      <c r="T393" s="274"/>
      <c r="AT393" s="275" t="s">
        <v>428</v>
      </c>
      <c r="AU393" s="275" t="s">
        <v>86</v>
      </c>
      <c r="AV393" s="13" t="s">
        <v>86</v>
      </c>
      <c r="AW393" s="13" t="s">
        <v>39</v>
      </c>
      <c r="AX393" s="13" t="s">
        <v>83</v>
      </c>
      <c r="AY393" s="275" t="s">
        <v>414</v>
      </c>
    </row>
    <row r="394" s="1" customFormat="1" ht="25.5" customHeight="1">
      <c r="B394" s="47"/>
      <c r="C394" s="240" t="s">
        <v>1429</v>
      </c>
      <c r="D394" s="240" t="s">
        <v>418</v>
      </c>
      <c r="E394" s="241" t="s">
        <v>10969</v>
      </c>
      <c r="F394" s="242" t="s">
        <v>10970</v>
      </c>
      <c r="G394" s="243" t="s">
        <v>192</v>
      </c>
      <c r="H394" s="244">
        <v>80</v>
      </c>
      <c r="I394" s="245"/>
      <c r="J394" s="246">
        <f>ROUND(I394*H394,2)</f>
        <v>0</v>
      </c>
      <c r="K394" s="242" t="s">
        <v>421</v>
      </c>
      <c r="L394" s="73"/>
      <c r="M394" s="247" t="s">
        <v>21</v>
      </c>
      <c r="N394" s="248" t="s">
        <v>47</v>
      </c>
      <c r="O394" s="48"/>
      <c r="P394" s="249">
        <f>O394*H394</f>
        <v>0</v>
      </c>
      <c r="Q394" s="249">
        <v>0</v>
      </c>
      <c r="R394" s="249">
        <f>Q394*H394</f>
        <v>0</v>
      </c>
      <c r="S394" s="249">
        <v>0</v>
      </c>
      <c r="T394" s="250">
        <f>S394*H394</f>
        <v>0</v>
      </c>
      <c r="AR394" s="25" t="s">
        <v>690</v>
      </c>
      <c r="AT394" s="25" t="s">
        <v>418</v>
      </c>
      <c r="AU394" s="25" t="s">
        <v>86</v>
      </c>
      <c r="AY394" s="25" t="s">
        <v>414</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690</v>
      </c>
      <c r="BM394" s="25" t="s">
        <v>10971</v>
      </c>
    </row>
    <row r="395" s="1" customFormat="1">
      <c r="B395" s="47"/>
      <c r="C395" s="75"/>
      <c r="D395" s="252" t="s">
        <v>425</v>
      </c>
      <c r="E395" s="75"/>
      <c r="F395" s="253" t="s">
        <v>10963</v>
      </c>
      <c r="G395" s="75"/>
      <c r="H395" s="75"/>
      <c r="I395" s="208"/>
      <c r="J395" s="75"/>
      <c r="K395" s="75"/>
      <c r="L395" s="73"/>
      <c r="M395" s="254"/>
      <c r="N395" s="48"/>
      <c r="O395" s="48"/>
      <c r="P395" s="48"/>
      <c r="Q395" s="48"/>
      <c r="R395" s="48"/>
      <c r="S395" s="48"/>
      <c r="T395" s="96"/>
      <c r="AT395" s="25" t="s">
        <v>425</v>
      </c>
      <c r="AU395" s="25" t="s">
        <v>86</v>
      </c>
    </row>
    <row r="396" s="13" customFormat="1">
      <c r="B396" s="265"/>
      <c r="C396" s="266"/>
      <c r="D396" s="252" t="s">
        <v>428</v>
      </c>
      <c r="E396" s="267" t="s">
        <v>21</v>
      </c>
      <c r="F396" s="268" t="s">
        <v>10972</v>
      </c>
      <c r="G396" s="266"/>
      <c r="H396" s="269">
        <v>80</v>
      </c>
      <c r="I396" s="270"/>
      <c r="J396" s="266"/>
      <c r="K396" s="266"/>
      <c r="L396" s="271"/>
      <c r="M396" s="272"/>
      <c r="N396" s="273"/>
      <c r="O396" s="273"/>
      <c r="P396" s="273"/>
      <c r="Q396" s="273"/>
      <c r="R396" s="273"/>
      <c r="S396" s="273"/>
      <c r="T396" s="274"/>
      <c r="AT396" s="275" t="s">
        <v>428</v>
      </c>
      <c r="AU396" s="275" t="s">
        <v>86</v>
      </c>
      <c r="AV396" s="13" t="s">
        <v>86</v>
      </c>
      <c r="AW396" s="13" t="s">
        <v>39</v>
      </c>
      <c r="AX396" s="13" t="s">
        <v>83</v>
      </c>
      <c r="AY396" s="275" t="s">
        <v>414</v>
      </c>
    </row>
    <row r="397" s="1" customFormat="1" ht="16.5" customHeight="1">
      <c r="B397" s="47"/>
      <c r="C397" s="298" t="s">
        <v>1446</v>
      </c>
      <c r="D397" s="298" t="s">
        <v>841</v>
      </c>
      <c r="E397" s="299" t="s">
        <v>10973</v>
      </c>
      <c r="F397" s="300" t="s">
        <v>10974</v>
      </c>
      <c r="G397" s="301" t="s">
        <v>192</v>
      </c>
      <c r="H397" s="302">
        <v>92</v>
      </c>
      <c r="I397" s="303"/>
      <c r="J397" s="304">
        <f>ROUND(I397*H397,2)</f>
        <v>0</v>
      </c>
      <c r="K397" s="300" t="s">
        <v>421</v>
      </c>
      <c r="L397" s="305"/>
      <c r="M397" s="306" t="s">
        <v>21</v>
      </c>
      <c r="N397" s="307" t="s">
        <v>47</v>
      </c>
      <c r="O397" s="48"/>
      <c r="P397" s="249">
        <f>O397*H397</f>
        <v>0</v>
      </c>
      <c r="Q397" s="249">
        <v>0.00050000000000000001</v>
      </c>
      <c r="R397" s="249">
        <f>Q397*H397</f>
        <v>0.045999999999999999</v>
      </c>
      <c r="S397" s="249">
        <v>0</v>
      </c>
      <c r="T397" s="250">
        <f>S397*H397</f>
        <v>0</v>
      </c>
      <c r="AR397" s="25" t="s">
        <v>818</v>
      </c>
      <c r="AT397" s="25" t="s">
        <v>841</v>
      </c>
      <c r="AU397" s="25" t="s">
        <v>86</v>
      </c>
      <c r="AY397" s="25" t="s">
        <v>414</v>
      </c>
      <c r="BE397" s="251">
        <f>IF(N397="základní",J397,0)</f>
        <v>0</v>
      </c>
      <c r="BF397" s="251">
        <f>IF(N397="snížená",J397,0)</f>
        <v>0</v>
      </c>
      <c r="BG397" s="251">
        <f>IF(N397="zákl. přenesená",J397,0)</f>
        <v>0</v>
      </c>
      <c r="BH397" s="251">
        <f>IF(N397="sníž. přenesená",J397,0)</f>
        <v>0</v>
      </c>
      <c r="BI397" s="251">
        <f>IF(N397="nulová",J397,0)</f>
        <v>0</v>
      </c>
      <c r="BJ397" s="25" t="s">
        <v>83</v>
      </c>
      <c r="BK397" s="251">
        <f>ROUND(I397*H397,2)</f>
        <v>0</v>
      </c>
      <c r="BL397" s="25" t="s">
        <v>690</v>
      </c>
      <c r="BM397" s="25" t="s">
        <v>10975</v>
      </c>
    </row>
    <row r="398" s="13" customFormat="1">
      <c r="B398" s="265"/>
      <c r="C398" s="266"/>
      <c r="D398" s="252" t="s">
        <v>428</v>
      </c>
      <c r="E398" s="267" t="s">
        <v>21</v>
      </c>
      <c r="F398" s="268" t="s">
        <v>10976</v>
      </c>
      <c r="G398" s="266"/>
      <c r="H398" s="269">
        <v>92</v>
      </c>
      <c r="I398" s="270"/>
      <c r="J398" s="266"/>
      <c r="K398" s="266"/>
      <c r="L398" s="271"/>
      <c r="M398" s="272"/>
      <c r="N398" s="273"/>
      <c r="O398" s="273"/>
      <c r="P398" s="273"/>
      <c r="Q398" s="273"/>
      <c r="R398" s="273"/>
      <c r="S398" s="273"/>
      <c r="T398" s="274"/>
      <c r="AT398" s="275" t="s">
        <v>428</v>
      </c>
      <c r="AU398" s="275" t="s">
        <v>86</v>
      </c>
      <c r="AV398" s="13" t="s">
        <v>86</v>
      </c>
      <c r="AW398" s="13" t="s">
        <v>39</v>
      </c>
      <c r="AX398" s="13" t="s">
        <v>83</v>
      </c>
      <c r="AY398" s="275" t="s">
        <v>414</v>
      </c>
    </row>
    <row r="399" s="1" customFormat="1" ht="25.5" customHeight="1">
      <c r="B399" s="47"/>
      <c r="C399" s="240" t="s">
        <v>1457</v>
      </c>
      <c r="D399" s="240" t="s">
        <v>418</v>
      </c>
      <c r="E399" s="241" t="s">
        <v>10977</v>
      </c>
      <c r="F399" s="242" t="s">
        <v>10978</v>
      </c>
      <c r="G399" s="243" t="s">
        <v>192</v>
      </c>
      <c r="H399" s="244">
        <v>202.5</v>
      </c>
      <c r="I399" s="245"/>
      <c r="J399" s="246">
        <f>ROUND(I399*H399,2)</f>
        <v>0</v>
      </c>
      <c r="K399" s="242" t="s">
        <v>421</v>
      </c>
      <c r="L399" s="73"/>
      <c r="M399" s="247" t="s">
        <v>21</v>
      </c>
      <c r="N399" s="248" t="s">
        <v>47</v>
      </c>
      <c r="O399" s="48"/>
      <c r="P399" s="249">
        <f>O399*H399</f>
        <v>0</v>
      </c>
      <c r="Q399" s="249">
        <v>0.00011</v>
      </c>
      <c r="R399" s="249">
        <f>Q399*H399</f>
        <v>0.022275</v>
      </c>
      <c r="S399" s="249">
        <v>0</v>
      </c>
      <c r="T399" s="250">
        <f>S399*H399</f>
        <v>0</v>
      </c>
      <c r="AR399" s="25" t="s">
        <v>690</v>
      </c>
      <c r="AT399" s="25" t="s">
        <v>418</v>
      </c>
      <c r="AU399" s="25" t="s">
        <v>86</v>
      </c>
      <c r="AY399" s="25" t="s">
        <v>414</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690</v>
      </c>
      <c r="BM399" s="25" t="s">
        <v>10979</v>
      </c>
    </row>
    <row r="400" s="1" customFormat="1">
      <c r="B400" s="47"/>
      <c r="C400" s="75"/>
      <c r="D400" s="252" t="s">
        <v>425</v>
      </c>
      <c r="E400" s="75"/>
      <c r="F400" s="253" t="s">
        <v>10963</v>
      </c>
      <c r="G400" s="75"/>
      <c r="H400" s="75"/>
      <c r="I400" s="208"/>
      <c r="J400" s="75"/>
      <c r="K400" s="75"/>
      <c r="L400" s="73"/>
      <c r="M400" s="254"/>
      <c r="N400" s="48"/>
      <c r="O400" s="48"/>
      <c r="P400" s="48"/>
      <c r="Q400" s="48"/>
      <c r="R400" s="48"/>
      <c r="S400" s="48"/>
      <c r="T400" s="96"/>
      <c r="AT400" s="25" t="s">
        <v>425</v>
      </c>
      <c r="AU400" s="25" t="s">
        <v>86</v>
      </c>
    </row>
    <row r="401" s="13" customFormat="1">
      <c r="B401" s="265"/>
      <c r="C401" s="266"/>
      <c r="D401" s="252" t="s">
        <v>428</v>
      </c>
      <c r="E401" s="267" t="s">
        <v>21</v>
      </c>
      <c r="F401" s="268" t="s">
        <v>10980</v>
      </c>
      <c r="G401" s="266"/>
      <c r="H401" s="269">
        <v>202.5</v>
      </c>
      <c r="I401" s="270"/>
      <c r="J401" s="266"/>
      <c r="K401" s="266"/>
      <c r="L401" s="271"/>
      <c r="M401" s="272"/>
      <c r="N401" s="273"/>
      <c r="O401" s="273"/>
      <c r="P401" s="273"/>
      <c r="Q401" s="273"/>
      <c r="R401" s="273"/>
      <c r="S401" s="273"/>
      <c r="T401" s="274"/>
      <c r="AT401" s="275" t="s">
        <v>428</v>
      </c>
      <c r="AU401" s="275" t="s">
        <v>86</v>
      </c>
      <c r="AV401" s="13" t="s">
        <v>86</v>
      </c>
      <c r="AW401" s="13" t="s">
        <v>39</v>
      </c>
      <c r="AX401" s="13" t="s">
        <v>83</v>
      </c>
      <c r="AY401" s="275" t="s">
        <v>414</v>
      </c>
    </row>
    <row r="402" s="1" customFormat="1" ht="16.5" customHeight="1">
      <c r="B402" s="47"/>
      <c r="C402" s="298" t="s">
        <v>1463</v>
      </c>
      <c r="D402" s="298" t="s">
        <v>841</v>
      </c>
      <c r="E402" s="299" t="s">
        <v>10981</v>
      </c>
      <c r="F402" s="300" t="s">
        <v>10982</v>
      </c>
      <c r="G402" s="301" t="s">
        <v>192</v>
      </c>
      <c r="H402" s="302">
        <v>243</v>
      </c>
      <c r="I402" s="303"/>
      <c r="J402" s="304">
        <f>ROUND(I402*H402,2)</f>
        <v>0</v>
      </c>
      <c r="K402" s="300" t="s">
        <v>421</v>
      </c>
      <c r="L402" s="305"/>
      <c r="M402" s="306" t="s">
        <v>21</v>
      </c>
      <c r="N402" s="307" t="s">
        <v>47</v>
      </c>
      <c r="O402" s="48"/>
      <c r="P402" s="249">
        <f>O402*H402</f>
        <v>0</v>
      </c>
      <c r="Q402" s="249">
        <v>0.00050000000000000001</v>
      </c>
      <c r="R402" s="249">
        <f>Q402*H402</f>
        <v>0.1215</v>
      </c>
      <c r="S402" s="249">
        <v>0</v>
      </c>
      <c r="T402" s="250">
        <f>S402*H402</f>
        <v>0</v>
      </c>
      <c r="AR402" s="25" t="s">
        <v>818</v>
      </c>
      <c r="AT402" s="25" t="s">
        <v>841</v>
      </c>
      <c r="AU402" s="25" t="s">
        <v>86</v>
      </c>
      <c r="AY402" s="25" t="s">
        <v>414</v>
      </c>
      <c r="BE402" s="251">
        <f>IF(N402="základní",J402,0)</f>
        <v>0</v>
      </c>
      <c r="BF402" s="251">
        <f>IF(N402="snížená",J402,0)</f>
        <v>0</v>
      </c>
      <c r="BG402" s="251">
        <f>IF(N402="zákl. přenesená",J402,0)</f>
        <v>0</v>
      </c>
      <c r="BH402" s="251">
        <f>IF(N402="sníž. přenesená",J402,0)</f>
        <v>0</v>
      </c>
      <c r="BI402" s="251">
        <f>IF(N402="nulová",J402,0)</f>
        <v>0</v>
      </c>
      <c r="BJ402" s="25" t="s">
        <v>83</v>
      </c>
      <c r="BK402" s="251">
        <f>ROUND(I402*H402,2)</f>
        <v>0</v>
      </c>
      <c r="BL402" s="25" t="s">
        <v>690</v>
      </c>
      <c r="BM402" s="25" t="s">
        <v>10983</v>
      </c>
    </row>
    <row r="403" s="13" customFormat="1">
      <c r="B403" s="265"/>
      <c r="C403" s="266"/>
      <c r="D403" s="252" t="s">
        <v>428</v>
      </c>
      <c r="E403" s="267" t="s">
        <v>21</v>
      </c>
      <c r="F403" s="268" t="s">
        <v>10984</v>
      </c>
      <c r="G403" s="266"/>
      <c r="H403" s="269">
        <v>243</v>
      </c>
      <c r="I403" s="270"/>
      <c r="J403" s="266"/>
      <c r="K403" s="266"/>
      <c r="L403" s="271"/>
      <c r="M403" s="272"/>
      <c r="N403" s="273"/>
      <c r="O403" s="273"/>
      <c r="P403" s="273"/>
      <c r="Q403" s="273"/>
      <c r="R403" s="273"/>
      <c r="S403" s="273"/>
      <c r="T403" s="274"/>
      <c r="AT403" s="275" t="s">
        <v>428</v>
      </c>
      <c r="AU403" s="275" t="s">
        <v>86</v>
      </c>
      <c r="AV403" s="13" t="s">
        <v>86</v>
      </c>
      <c r="AW403" s="13" t="s">
        <v>39</v>
      </c>
      <c r="AX403" s="13" t="s">
        <v>83</v>
      </c>
      <c r="AY403" s="275" t="s">
        <v>414</v>
      </c>
    </row>
    <row r="404" s="1" customFormat="1" ht="38.25" customHeight="1">
      <c r="B404" s="47"/>
      <c r="C404" s="240" t="s">
        <v>1470</v>
      </c>
      <c r="D404" s="240" t="s">
        <v>418</v>
      </c>
      <c r="E404" s="241" t="s">
        <v>10985</v>
      </c>
      <c r="F404" s="242" t="s">
        <v>10986</v>
      </c>
      <c r="G404" s="243" t="s">
        <v>704</v>
      </c>
      <c r="H404" s="244">
        <v>0.23200000000000001</v>
      </c>
      <c r="I404" s="245"/>
      <c r="J404" s="246">
        <f>ROUND(I404*H404,2)</f>
        <v>0</v>
      </c>
      <c r="K404" s="242" t="s">
        <v>421</v>
      </c>
      <c r="L404" s="73"/>
      <c r="M404" s="247" t="s">
        <v>21</v>
      </c>
      <c r="N404" s="248" t="s">
        <v>47</v>
      </c>
      <c r="O404" s="48"/>
      <c r="P404" s="249">
        <f>O404*H404</f>
        <v>0</v>
      </c>
      <c r="Q404" s="249">
        <v>0</v>
      </c>
      <c r="R404" s="249">
        <f>Q404*H404</f>
        <v>0</v>
      </c>
      <c r="S404" s="249">
        <v>0</v>
      </c>
      <c r="T404" s="250">
        <f>S404*H404</f>
        <v>0</v>
      </c>
      <c r="AR404" s="25" t="s">
        <v>690</v>
      </c>
      <c r="AT404" s="25" t="s">
        <v>418</v>
      </c>
      <c r="AU404" s="25" t="s">
        <v>86</v>
      </c>
      <c r="AY404" s="25" t="s">
        <v>414</v>
      </c>
      <c r="BE404" s="251">
        <f>IF(N404="základní",J404,0)</f>
        <v>0</v>
      </c>
      <c r="BF404" s="251">
        <f>IF(N404="snížená",J404,0)</f>
        <v>0</v>
      </c>
      <c r="BG404" s="251">
        <f>IF(N404="zákl. přenesená",J404,0)</f>
        <v>0</v>
      </c>
      <c r="BH404" s="251">
        <f>IF(N404="sníž. přenesená",J404,0)</f>
        <v>0</v>
      </c>
      <c r="BI404" s="251">
        <f>IF(N404="nulová",J404,0)</f>
        <v>0</v>
      </c>
      <c r="BJ404" s="25" t="s">
        <v>83</v>
      </c>
      <c r="BK404" s="251">
        <f>ROUND(I404*H404,2)</f>
        <v>0</v>
      </c>
      <c r="BL404" s="25" t="s">
        <v>690</v>
      </c>
      <c r="BM404" s="25" t="s">
        <v>10987</v>
      </c>
    </row>
    <row r="405" s="1" customFormat="1">
      <c r="B405" s="47"/>
      <c r="C405" s="75"/>
      <c r="D405" s="252" t="s">
        <v>425</v>
      </c>
      <c r="E405" s="75"/>
      <c r="F405" s="253" t="s">
        <v>1845</v>
      </c>
      <c r="G405" s="75"/>
      <c r="H405" s="75"/>
      <c r="I405" s="208"/>
      <c r="J405" s="75"/>
      <c r="K405" s="75"/>
      <c r="L405" s="73"/>
      <c r="M405" s="319"/>
      <c r="N405" s="316"/>
      <c r="O405" s="316"/>
      <c r="P405" s="316"/>
      <c r="Q405" s="316"/>
      <c r="R405" s="316"/>
      <c r="S405" s="316"/>
      <c r="T405" s="320"/>
      <c r="AT405" s="25" t="s">
        <v>425</v>
      </c>
      <c r="AU405" s="25" t="s">
        <v>86</v>
      </c>
    </row>
    <row r="406" s="1" customFormat="1" ht="6.96" customHeight="1">
      <c r="B406" s="68"/>
      <c r="C406" s="69"/>
      <c r="D406" s="69"/>
      <c r="E406" s="69"/>
      <c r="F406" s="69"/>
      <c r="G406" s="69"/>
      <c r="H406" s="69"/>
      <c r="I406" s="181"/>
      <c r="J406" s="69"/>
      <c r="K406" s="69"/>
      <c r="L406" s="73"/>
    </row>
  </sheetData>
  <sheetProtection sheet="1" autoFilter="0" formatColumns="0" formatRows="0" objects="1" scenarios="1" spinCount="100000" saltValue="H9cRfjYu3THAVC1R4SWpou8k6QOi289Czwv4cnDRtXGZqk5PJHsu7nGlTPrPfRkO+n44TXX8twpo4TVDb/E2BQ==" hashValue="3eW2UliD4XEzu53X0IOkmvwu8UyR9mfxwbrkKEwwcVVP+h8OwfKdxRPYmfGFocrcHJyIljvBjAXkoghBWcr5RQ==" algorithmName="SHA-512" password="CC35"/>
  <autoFilter ref="C87:K405"/>
  <mergeCells count="10">
    <mergeCell ref="E7:H7"/>
    <mergeCell ref="E9:H9"/>
    <mergeCell ref="E24:H24"/>
    <mergeCell ref="E45:H45"/>
    <mergeCell ref="E47:H47"/>
    <mergeCell ref="J51:J52"/>
    <mergeCell ref="E78:H78"/>
    <mergeCell ref="E80:H80"/>
    <mergeCell ref="G1:H1"/>
    <mergeCell ref="L2:V2"/>
  </mergeCells>
  <hyperlinks>
    <hyperlink ref="F1:G1" location="C2" display="1) Krycí list soupisu"/>
    <hyperlink ref="G1:H1" location="C54" display="2) Rekapitulace"/>
    <hyperlink ref="J1" location="C8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115</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10988</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ROUND(SUM(BE78:BE84), 2)</f>
        <v>0</v>
      </c>
      <c r="G30" s="48"/>
      <c r="H30" s="48"/>
      <c r="I30" s="173">
        <v>0.20999999999999999</v>
      </c>
      <c r="J30" s="172">
        <f>ROUND(ROUND((SUM(BE78:BE84)), 2)*I30, 2)</f>
        <v>0</v>
      </c>
      <c r="K30" s="52"/>
    </row>
    <row r="31" s="1" customFormat="1" ht="14.4" customHeight="1">
      <c r="B31" s="47"/>
      <c r="C31" s="48"/>
      <c r="D31" s="48"/>
      <c r="E31" s="56" t="s">
        <v>48</v>
      </c>
      <c r="F31" s="172">
        <f>ROUND(SUM(BF78:BF84), 2)</f>
        <v>0</v>
      </c>
      <c r="G31" s="48"/>
      <c r="H31" s="48"/>
      <c r="I31" s="173">
        <v>0.14999999999999999</v>
      </c>
      <c r="J31" s="172">
        <f>ROUND(ROUND((SUM(BF78:BF84)), 2)*I31, 2)</f>
        <v>0</v>
      </c>
      <c r="K31" s="52"/>
    </row>
    <row r="32" hidden="1" s="1" customFormat="1" ht="14.4" customHeight="1">
      <c r="B32" s="47"/>
      <c r="C32" s="48"/>
      <c r="D32" s="48"/>
      <c r="E32" s="56" t="s">
        <v>49</v>
      </c>
      <c r="F32" s="172">
        <f>ROUND(SUM(BG78:BG84), 2)</f>
        <v>0</v>
      </c>
      <c r="G32" s="48"/>
      <c r="H32" s="48"/>
      <c r="I32" s="173">
        <v>0.20999999999999999</v>
      </c>
      <c r="J32" s="172">
        <v>0</v>
      </c>
      <c r="K32" s="52"/>
    </row>
    <row r="33" hidden="1" s="1" customFormat="1" ht="14.4" customHeight="1">
      <c r="B33" s="47"/>
      <c r="C33" s="48"/>
      <c r="D33" s="48"/>
      <c r="E33" s="56" t="s">
        <v>50</v>
      </c>
      <c r="F33" s="172">
        <f>ROUND(SUM(BH78:BH84), 2)</f>
        <v>0</v>
      </c>
      <c r="G33" s="48"/>
      <c r="H33" s="48"/>
      <c r="I33" s="173">
        <v>0.14999999999999999</v>
      </c>
      <c r="J33" s="172">
        <v>0</v>
      </c>
      <c r="K33" s="52"/>
    </row>
    <row r="34" hidden="1" s="1" customFormat="1" ht="14.4" customHeight="1">
      <c r="B34" s="47"/>
      <c r="C34" s="48"/>
      <c r="D34" s="48"/>
      <c r="E34" s="56" t="s">
        <v>51</v>
      </c>
      <c r="F34" s="172">
        <f>ROUND(SUM(BI78:BI84),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PS 01 - Výtahy</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J78</f>
        <v>0</v>
      </c>
      <c r="K56" s="52"/>
      <c r="AU56" s="25" t="s">
        <v>277</v>
      </c>
    </row>
    <row r="57" s="8" customFormat="1" ht="24.96" customHeight="1">
      <c r="B57" s="192"/>
      <c r="C57" s="193"/>
      <c r="D57" s="194" t="s">
        <v>10989</v>
      </c>
      <c r="E57" s="195"/>
      <c r="F57" s="195"/>
      <c r="G57" s="195"/>
      <c r="H57" s="195"/>
      <c r="I57" s="196"/>
      <c r="J57" s="197">
        <f>J79</f>
        <v>0</v>
      </c>
      <c r="K57" s="198"/>
    </row>
    <row r="58" s="9" customFormat="1" ht="19.92" customHeight="1">
      <c r="B58" s="200"/>
      <c r="C58" s="201"/>
      <c r="D58" s="202" t="s">
        <v>10990</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373</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158</v>
      </c>
      <c r="D69" s="75"/>
      <c r="E69" s="75"/>
      <c r="F69" s="75"/>
      <c r="G69" s="75"/>
      <c r="H69" s="75"/>
      <c r="I69" s="208"/>
      <c r="J69" s="75"/>
      <c r="K69" s="75"/>
      <c r="L69" s="73"/>
    </row>
    <row r="70" s="1" customFormat="1" ht="17.25" customHeight="1">
      <c r="B70" s="47"/>
      <c r="C70" s="75"/>
      <c r="D70" s="75"/>
      <c r="E70" s="83" t="str">
        <f>E9</f>
        <v>PS 01 - Výtahy</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395</v>
      </c>
      <c r="D77" s="216" t="s">
        <v>61</v>
      </c>
      <c r="E77" s="216" t="s">
        <v>57</v>
      </c>
      <c r="F77" s="216" t="s">
        <v>396</v>
      </c>
      <c r="G77" s="216" t="s">
        <v>397</v>
      </c>
      <c r="H77" s="216" t="s">
        <v>398</v>
      </c>
      <c r="I77" s="217" t="s">
        <v>399</v>
      </c>
      <c r="J77" s="216" t="s">
        <v>271</v>
      </c>
      <c r="K77" s="218" t="s">
        <v>400</v>
      </c>
      <c r="L77" s="219"/>
      <c r="M77" s="103" t="s">
        <v>401</v>
      </c>
      <c r="N77" s="104" t="s">
        <v>46</v>
      </c>
      <c r="O77" s="104" t="s">
        <v>402</v>
      </c>
      <c r="P77" s="104" t="s">
        <v>403</v>
      </c>
      <c r="Q77" s="104" t="s">
        <v>404</v>
      </c>
      <c r="R77" s="104" t="s">
        <v>405</v>
      </c>
      <c r="S77" s="104" t="s">
        <v>406</v>
      </c>
      <c r="T77" s="105" t="s">
        <v>407</v>
      </c>
    </row>
    <row r="78" s="1" customFormat="1" ht="29.28" customHeight="1">
      <c r="B78" s="47"/>
      <c r="C78" s="109" t="s">
        <v>276</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277</v>
      </c>
      <c r="BK78" s="223">
        <f>BK79</f>
        <v>0</v>
      </c>
    </row>
    <row r="79" s="11" customFormat="1" ht="37.44" customHeight="1">
      <c r="B79" s="224"/>
      <c r="C79" s="225"/>
      <c r="D79" s="226" t="s">
        <v>75</v>
      </c>
      <c r="E79" s="227" t="s">
        <v>841</v>
      </c>
      <c r="F79" s="227" t="s">
        <v>10991</v>
      </c>
      <c r="G79" s="225"/>
      <c r="H79" s="225"/>
      <c r="I79" s="228"/>
      <c r="J79" s="229">
        <f>BK79</f>
        <v>0</v>
      </c>
      <c r="K79" s="225"/>
      <c r="L79" s="230"/>
      <c r="M79" s="231"/>
      <c r="N79" s="232"/>
      <c r="O79" s="232"/>
      <c r="P79" s="233">
        <f>P80</f>
        <v>0</v>
      </c>
      <c r="Q79" s="232"/>
      <c r="R79" s="233">
        <f>R80</f>
        <v>0</v>
      </c>
      <c r="S79" s="232"/>
      <c r="T79" s="234">
        <f>T80</f>
        <v>0</v>
      </c>
      <c r="AR79" s="235" t="s">
        <v>394</v>
      </c>
      <c r="AT79" s="236" t="s">
        <v>75</v>
      </c>
      <c r="AU79" s="236" t="s">
        <v>76</v>
      </c>
      <c r="AY79" s="235" t="s">
        <v>414</v>
      </c>
      <c r="BK79" s="237">
        <f>BK80</f>
        <v>0</v>
      </c>
    </row>
    <row r="80" s="11" customFormat="1" ht="19.92" customHeight="1">
      <c r="B80" s="224"/>
      <c r="C80" s="225"/>
      <c r="D80" s="226" t="s">
        <v>75</v>
      </c>
      <c r="E80" s="238" t="s">
        <v>10992</v>
      </c>
      <c r="F80" s="238" t="s">
        <v>10993</v>
      </c>
      <c r="G80" s="225"/>
      <c r="H80" s="225"/>
      <c r="I80" s="228"/>
      <c r="J80" s="239">
        <f>BK80</f>
        <v>0</v>
      </c>
      <c r="K80" s="225"/>
      <c r="L80" s="230"/>
      <c r="M80" s="231"/>
      <c r="N80" s="232"/>
      <c r="O80" s="232"/>
      <c r="P80" s="233">
        <f>SUM(P81:P84)</f>
        <v>0</v>
      </c>
      <c r="Q80" s="232"/>
      <c r="R80" s="233">
        <f>SUM(R81:R84)</f>
        <v>0</v>
      </c>
      <c r="S80" s="232"/>
      <c r="T80" s="234">
        <f>SUM(T81:T84)</f>
        <v>0</v>
      </c>
      <c r="AR80" s="235" t="s">
        <v>394</v>
      </c>
      <c r="AT80" s="236" t="s">
        <v>75</v>
      </c>
      <c r="AU80" s="236" t="s">
        <v>83</v>
      </c>
      <c r="AY80" s="235" t="s">
        <v>414</v>
      </c>
      <c r="BK80" s="237">
        <f>SUM(BK81:BK84)</f>
        <v>0</v>
      </c>
    </row>
    <row r="81" s="1" customFormat="1" ht="102" customHeight="1">
      <c r="B81" s="47"/>
      <c r="C81" s="240" t="s">
        <v>83</v>
      </c>
      <c r="D81" s="240" t="s">
        <v>418</v>
      </c>
      <c r="E81" s="241" t="s">
        <v>10994</v>
      </c>
      <c r="F81" s="242" t="s">
        <v>10995</v>
      </c>
      <c r="G81" s="243" t="s">
        <v>678</v>
      </c>
      <c r="H81" s="244">
        <v>1</v>
      </c>
      <c r="I81" s="245"/>
      <c r="J81" s="246">
        <f>ROUND(I81*H81,2)</f>
        <v>0</v>
      </c>
      <c r="K81" s="242" t="s">
        <v>21</v>
      </c>
      <c r="L81" s="73"/>
      <c r="M81" s="247" t="s">
        <v>21</v>
      </c>
      <c r="N81" s="248" t="s">
        <v>47</v>
      </c>
      <c r="O81" s="48"/>
      <c r="P81" s="249">
        <f>O81*H81</f>
        <v>0</v>
      </c>
      <c r="Q81" s="249">
        <v>0</v>
      </c>
      <c r="R81" s="249">
        <f>Q81*H81</f>
        <v>0</v>
      </c>
      <c r="S81" s="249">
        <v>0</v>
      </c>
      <c r="T81" s="250">
        <f>S81*H81</f>
        <v>0</v>
      </c>
      <c r="AR81" s="25" t="s">
        <v>83</v>
      </c>
      <c r="AT81" s="25" t="s">
        <v>418</v>
      </c>
      <c r="AU81" s="25" t="s">
        <v>86</v>
      </c>
      <c r="AY81" s="25" t="s">
        <v>414</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83</v>
      </c>
      <c r="BM81" s="25" t="s">
        <v>10996</v>
      </c>
    </row>
    <row r="82" s="1" customFormat="1" ht="102" customHeight="1">
      <c r="B82" s="47"/>
      <c r="C82" s="240" t="s">
        <v>86</v>
      </c>
      <c r="D82" s="240" t="s">
        <v>418</v>
      </c>
      <c r="E82" s="241" t="s">
        <v>10997</v>
      </c>
      <c r="F82" s="242" t="s">
        <v>10998</v>
      </c>
      <c r="G82" s="243" t="s">
        <v>678</v>
      </c>
      <c r="H82" s="244">
        <v>1</v>
      </c>
      <c r="I82" s="245"/>
      <c r="J82" s="246">
        <f>ROUND(I82*H82,2)</f>
        <v>0</v>
      </c>
      <c r="K82" s="242" t="s">
        <v>21</v>
      </c>
      <c r="L82" s="73"/>
      <c r="M82" s="247" t="s">
        <v>21</v>
      </c>
      <c r="N82" s="248" t="s">
        <v>47</v>
      </c>
      <c r="O82" s="48"/>
      <c r="P82" s="249">
        <f>O82*H82</f>
        <v>0</v>
      </c>
      <c r="Q82" s="249">
        <v>0</v>
      </c>
      <c r="R82" s="249">
        <f>Q82*H82</f>
        <v>0</v>
      </c>
      <c r="S82" s="249">
        <v>0</v>
      </c>
      <c r="T82" s="250">
        <f>S82*H82</f>
        <v>0</v>
      </c>
      <c r="AR82" s="25" t="s">
        <v>83</v>
      </c>
      <c r="AT82" s="25" t="s">
        <v>418</v>
      </c>
      <c r="AU82" s="25" t="s">
        <v>86</v>
      </c>
      <c r="AY82" s="25" t="s">
        <v>414</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83</v>
      </c>
      <c r="BM82" s="25" t="s">
        <v>10999</v>
      </c>
    </row>
    <row r="83" s="1" customFormat="1" ht="165.75" customHeight="1">
      <c r="B83" s="47"/>
      <c r="C83" s="240" t="s">
        <v>394</v>
      </c>
      <c r="D83" s="240" t="s">
        <v>418</v>
      </c>
      <c r="E83" s="241" t="s">
        <v>11000</v>
      </c>
      <c r="F83" s="242" t="s">
        <v>11001</v>
      </c>
      <c r="G83" s="243" t="s">
        <v>678</v>
      </c>
      <c r="H83" s="244">
        <v>1</v>
      </c>
      <c r="I83" s="245"/>
      <c r="J83" s="246">
        <f>ROUND(I83*H83,2)</f>
        <v>0</v>
      </c>
      <c r="K83" s="242" t="s">
        <v>21</v>
      </c>
      <c r="L83" s="73"/>
      <c r="M83" s="247" t="s">
        <v>21</v>
      </c>
      <c r="N83" s="248" t="s">
        <v>47</v>
      </c>
      <c r="O83" s="48"/>
      <c r="P83" s="249">
        <f>O83*H83</f>
        <v>0</v>
      </c>
      <c r="Q83" s="249">
        <v>0</v>
      </c>
      <c r="R83" s="249">
        <f>Q83*H83</f>
        <v>0</v>
      </c>
      <c r="S83" s="249">
        <v>0</v>
      </c>
      <c r="T83" s="250">
        <f>S83*H83</f>
        <v>0</v>
      </c>
      <c r="AR83" s="25" t="s">
        <v>1115</v>
      </c>
      <c r="AT83" s="25" t="s">
        <v>418</v>
      </c>
      <c r="AU83" s="25" t="s">
        <v>86</v>
      </c>
      <c r="AY83" s="25" t="s">
        <v>414</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1115</v>
      </c>
      <c r="BM83" s="25" t="s">
        <v>11002</v>
      </c>
    </row>
    <row r="84" s="1" customFormat="1" ht="191.25" customHeight="1">
      <c r="B84" s="47"/>
      <c r="C84" s="240" t="s">
        <v>422</v>
      </c>
      <c r="D84" s="240" t="s">
        <v>418</v>
      </c>
      <c r="E84" s="241" t="s">
        <v>11003</v>
      </c>
      <c r="F84" s="242" t="s">
        <v>11004</v>
      </c>
      <c r="G84" s="243" t="s">
        <v>678</v>
      </c>
      <c r="H84" s="244">
        <v>1</v>
      </c>
      <c r="I84" s="245"/>
      <c r="J84" s="246">
        <f>ROUND(I84*H84,2)</f>
        <v>0</v>
      </c>
      <c r="K84" s="242" t="s">
        <v>21</v>
      </c>
      <c r="L84" s="73"/>
      <c r="M84" s="247" t="s">
        <v>21</v>
      </c>
      <c r="N84" s="315" t="s">
        <v>47</v>
      </c>
      <c r="O84" s="316"/>
      <c r="P84" s="317">
        <f>O84*H84</f>
        <v>0</v>
      </c>
      <c r="Q84" s="317">
        <v>0</v>
      </c>
      <c r="R84" s="317">
        <f>Q84*H84</f>
        <v>0</v>
      </c>
      <c r="S84" s="317">
        <v>0</v>
      </c>
      <c r="T84" s="318">
        <f>S84*H84</f>
        <v>0</v>
      </c>
      <c r="AR84" s="25" t="s">
        <v>1115</v>
      </c>
      <c r="AT84" s="25" t="s">
        <v>418</v>
      </c>
      <c r="AU84" s="25" t="s">
        <v>86</v>
      </c>
      <c r="AY84" s="25" t="s">
        <v>414</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1115</v>
      </c>
      <c r="BM84" s="25" t="s">
        <v>11005</v>
      </c>
    </row>
    <row r="85" s="1" customFormat="1" ht="6.96" customHeight="1">
      <c r="B85" s="68"/>
      <c r="C85" s="69"/>
      <c r="D85" s="69"/>
      <c r="E85" s="69"/>
      <c r="F85" s="69"/>
      <c r="G85" s="69"/>
      <c r="H85" s="69"/>
      <c r="I85" s="181"/>
      <c r="J85" s="69"/>
      <c r="K85" s="69"/>
      <c r="L85" s="73"/>
    </row>
  </sheetData>
  <sheetProtection sheet="1" autoFilter="0" formatColumns="0" formatRows="0" objects="1" scenarios="1" spinCount="100000" saltValue="Ci4ceqnGeqnfr6WUxxKHFYCFb1PL4Aj56AcF/+ZGY0TS+KjomEsXdXwHnO54dl7iNdzaBDFkUhbZrMcvLhMy7Q==" hashValue="SXN6u6wVdUmzp4NYMfKOVkUhylCcNW9jcE17Ex7FDoH8GYaESKei2UVtYCjYeO3bnVY0ezMYhEYMw1bGc+Z9Xg==" algorithmName="SHA-512" password="CC35"/>
  <autoFilter ref="C77:K84"/>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_xmlsignatures/_rels/origin.sigs.rels>&#65279;<?xml version="1.0" encoding="utf-8"?><Relationships xmlns="http://schemas.openxmlformats.org/package/2006/relationships"><Relationship Id="idRel1" Type="http://schemas.openxmlformats.org/package/2006/relationships/digital-signature/signature" Target="sig1.xml" TargetMode="Internal"/></Relationships>
</file>

<file path=_xmlsignatures/sig1.xml><?xml version="1.0" encoding="utf-8"?>
<ds:Signature xmlns:ds="http://www.w3.org/2000/09/xmldsig#" Id="idSignature1">
  <ds:SignedInfo>
    <ds:CanonicalizationMethod Algorithm="http://www.w3.org/TR/2001/REC-xml-c14n-20010315"/>
    <ds:SignatureMethod Algorithm="http://www.w3.org/2000/09/xmldsig#rsa-sha1"/>
    <ds:Reference Type="http://www.w3.org/2000/09/xmldsig#Object" URI="#idPackageObject">
      <ds:DigestMethod Algorithm="http://www.w3.org/2000/09/xmldsig#sha1"/>
      <ds:DigestValue>Hawf0JP+SvtoTSoWzMrNIv049jE=</ds:DigestValue>
    </ds:Reference>
  </ds:SignedInfo>
  <ds:SignatureValue>jrFMt7LXDSiv8ksIx7Qi2dk/r/Ps/tERgt3MdkfAlPq0MlIPutuKIWFal3foRSZKXyRmTnH0tbv/XRLw6PurFkFCGYMpv26RAAJP1cKDfzS/zxmBRoYW0LPnkDBtzGP9lNnnMYj4Uq9D4sw5Pp5dN0cRS3oXqU1Qk1xzvngcO4X9tjjX+xUeSowvS/CsXx9IGe5q/P5UWqfvh5eaW+R21KoG8q2TZwMGFYmsCA7Y7+goYv+q3KOOmGDYgSAFpVYCydnCsvpsSQu+BAx2Zyxs3fpGtTX3iLzlcFVfE4ITeyZKTzWQVyO3ZRHx9Seqr1VelSFt7zJWHjVRC2UDUrwmPw==</ds:SignatureValue>
  <ds:KeyInfo>
    <ds:KeyValue>
      <ds:RSAKeyValue>
        <ds:Modulus>yZRlen0sLQWAog8/4F+Wg0MdYzGhSH0AOwxFTyDJu1QYfKRVrENPAzOIrViTmy9FrY1gy8Hmrkx7nDNBSCrA/3qmdmVsIFUL2IyTCbRkq3zg7vXeluBIYXfRMsYa339tp2/KGw0uGraNk2XtfkEdcgSV0YcaBSDy3Ajoah66PSrB11WXWgrtn+rYEQiUzVFtXMJ7iHDLBJ4l/CYRhhXjFIowOFCtDz4DsJHxZLTnkVufcHKrA1ZlWheaWqT/qR0afGQj+Y0PeI7JssrWUFuPpoA0xYNsGkfn9sd7OPhfmC+WqjPt+8R1CAFmeBWyrG3jpSKzhZ8HQACyQqfpmvuJPQ==</ds:Modulus>
        <ds:Exponent>AQAB</ds:Exponent>
      </ds:RSAKeyValue>
    </ds:KeyValue>
    <ds:X509Data>
      <ds:X509Certificate>MIIIVTCCBz2gAwIBAgIDI5WEMA0GCSqGSIb3DQEBCwUAMF8xCzAJBgNVBAYTAkNaMSwwKgYDVQQKDCPEjGVza8OhIHBvxaF0YSwgcy5wLiBbScSMIDQ3MTE0OTgzXTEiMCAGA1UEAxMZUG9zdFNpZ251bSBRdWFsaWZpZWQgQ0EgMjAeFw0xNzA1MTIwOTMyMjJaFw0xODA1MTIwOTMyMjJaMIIBTDELMAkGA1UEBhMCQ1oxFzAVBgNVBGETDk5UUkNaLTYwNDYwNTgwMUcwRQYDVQQKDD5Bcm3DoWRuw60gU2VydmlzbsOtLCBwxZnDrXNwxJt2a292w6Egb3JnYW5pemFjZSBbScSMIDYwNDYwNTgwXTE4MDYGA1UECwwvQXJtw6FkbsOtIFNlcnZpc27DrSwgcMWZw61zcMSbdmtvdsOhIG9yZ2FuaXphY2UxEDAOBgNVBAsTB1BFUjE2NzMxITAfBgNVBAMMGEluZy4gS2Fyb2zDrW5hIE7Em21jb3bDoTESMBAGA1UEBAwJTsSbbWNvdsOhMRIwEAYDVQQqDAlLYXJvbMOtbmExEDAOBgNVBAUTB1A1NDM0NDUxMjAwBgNVBAwMKVJlZmVyZW50IGFrdml6acSNbsOtaG8gb2RkxJtsZW7DrSAtIFByYWhhMIIBIjANBgkqhkiG9w0BAQEFAAOCAQ8AMIIBCgKCAQEAyZRlen0sLQWAog8/4F+Wg0MdYzGhSH0AOwxFTyDJu1QYfKRVrENPAzOIrViTmy9FrY1gy8Hmrkx7nDNBSCrA/3qmdmVsIFUL2IyTCbRkq3zg7vXeluBIYXfRMsYa339tp2/KGw0uGraNk2XtfkEdcgSV0YcaBSDy3Ajoah66PSrB11WXWgrtn+rYEQiUzVFtXMJ7iHDLBJ4l/CYRhhXjFIowOFCtDz4DsJHxZLTnkVufcHKrA1ZlWheaWqT/qR0afGQj+Y0PeI7JssrWUFuPpoA0xYNsGkfn9sd7OPhfmC+WqjPt+8R1CAFmeBWyrG3jpSKzhZ8HQACyQqfpmvuJPQIDAQABo4IEKTCCBCUwSgYDVR0RBEMwQYEZa2Fyb2xpbmEubmVtY292YUBhcy1wby5jeqAZBgkrBgEEAdwZAgGgDBMKMTc3NDQ5NDY4OaAJBgNVBA2gAhMAMAkGA1UdEwQCMAAwggErBgNVHSAEggEiMIIBHjCCAQ8GCGeBBgEEARFk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xAAQAwgZsGCCsGAQUFBwEDBIGOMIGLMAgGBgQAjkYBATBqBgYEAI5GAQUwYDAuFihodHRwczovL3d3dy5wb3N0c2lnbnVtLmN6L3Bkcy9wZHNfZW4ucGRmEwJlbjAuFihodHRwczovL3d3dy5wb3N0c2lnbnVtLmN6L3Bkcy9wZHNfY3MucGRmEwJjczATBgYEAI5GAQYwCQYHBACORgEGATCB+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BAQDAgXgMB8GA1UdIwQYMBaAFInoTN+LJjk+1yQuEg565+Yn5daXMIGxBgNVHR8EgakwgaYwNaAzoDGGL2h0dHA6Ly93d3cucG9zdHNpZ251bS5jei9jcmwvcHNxdWFsaWZpZWRjYTIuY3JsMDagNKAyhjBodHRwOi8vd3d3Mi5wb3N0c2lnbnVtLmN6L2NybC9wc3F1YWxpZmllZGNhMi5jcmwwNaAzoDGGL2h0dHA6Ly9wb3N0c2lnbnVtLnR0Yy5jei9jcmwvcHNxdWFsaWZpZWRjYTIuY3JsMB0GA1UdDgQWBBRpK17K7AhRQbj9TvuERHSCv86CGjANBgkqhkiG9w0BAQsFAAOCAQEAXNSdC+moS9eSF5hpw2PlYFBNQRsbzre5+mOT2lP+OTKD+E4U4R9BGmUa9gTzycotCNSMTrTnxSVRS3MW7NF17nzpRKEE9efNM6vRT3+Ulhr4z2mPCB40StOe4faOQy2Usqd29qPYrw5VfAUxULACYTKIIlahPWjRTc3FZQvp6aAYaSzRNxyGaxOyCKj6hLIxpJVhnhnwBoZ29NciYQVC079g985hdtVYV+kQfAYlK5Yo4YygoUrTiSmWg8RHTFqDovcC+zj91AJOyj/vbDC/dDJIememzW8BDkFAwNolx/Cqfa94+4ImgI/L81P9N4fyXibfolKRQo8kviGUzskqzA==</ds:X509Certificate>
    </ds:X509Data>
  </ds:KeyInfo>
  <ds:Object Id="idPackageObject">
    <ds:Manifest>
      <ds:Reference URI="/_rels/.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EsgKnZXfn5fxg8rKAntmh6XGmOE=</ds:DigestValue>
      </ds:Reference>
      <ds:Reference URI="/xl/_rels/workbook.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RelationshipReference xmlns="http://schemas.openxmlformats.org/package/2006/digital-signature" SourceId="rId3"/>
            <RelationshipReference xmlns="http://schemas.openxmlformats.org/package/2006/digital-signature" SourceId="rId4"/>
            <RelationshipReference xmlns="http://schemas.openxmlformats.org/package/2006/digital-signature" SourceId="rId5"/>
            <RelationshipReference xmlns="http://schemas.openxmlformats.org/package/2006/digital-signature" SourceId="rId6"/>
            <RelationshipReference xmlns="http://schemas.openxmlformats.org/package/2006/digital-signature" SourceId="rId7"/>
            <RelationshipReference xmlns="http://schemas.openxmlformats.org/package/2006/digital-signature" SourceId="rId8"/>
            <RelationshipReference xmlns="http://schemas.openxmlformats.org/package/2006/digital-signature" SourceId="rId9"/>
            <RelationshipReference xmlns="http://schemas.openxmlformats.org/package/2006/digital-signature" SourceId="rId10"/>
            <RelationshipReference xmlns="http://schemas.openxmlformats.org/package/2006/digital-signature" SourceId="rId11"/>
            <RelationshipReference xmlns="http://schemas.openxmlformats.org/package/2006/digital-signature" SourceId="rId12"/>
            <RelationshipReference xmlns="http://schemas.openxmlformats.org/package/2006/digital-signature" SourceId="rId13"/>
            <RelationshipReference xmlns="http://schemas.openxmlformats.org/package/2006/digital-signature" SourceId="rId14"/>
            <RelationshipReference xmlns="http://schemas.openxmlformats.org/package/2006/digital-signature" SourceId="rId15"/>
            <RelationshipReference xmlns="http://schemas.openxmlformats.org/package/2006/digital-signature" SourceId="rId16"/>
            <RelationshipReference xmlns="http://schemas.openxmlformats.org/package/2006/digital-signature" SourceId="rId17"/>
            <RelationshipReference xmlns="http://schemas.openxmlformats.org/package/2006/digital-signature" SourceId="rId18"/>
            <RelationshipReference xmlns="http://schemas.openxmlformats.org/package/2006/digital-signature" SourceId="rId19"/>
            <RelationshipReference xmlns="http://schemas.openxmlformats.org/package/2006/digital-signature" SourceId="rId20"/>
          </ds:Transform>
          <ds:Transform Algorithm="http://www.w3.org/TR/2001/REC-xml-c14n-20010315"/>
        </ds:Transforms>
        <ds:DigestMethod Algorithm="http://www.w3.org/2000/09/xmldsig#sha1"/>
        <ds:DigestValue>rKQtbPSlaKsphE0Bv2tb+vb78cQ=</ds:DigestValue>
      </ds:Reference>
      <ds:Reference URI="/xl/workbook.xml?ContentType=application/vnd.openxmlformats-officedocument.spreadsheetml.sheet.main+xml">
        <ds:DigestMethod Algorithm="http://www.w3.org/2000/09/xmldsig#sha1"/>
        <ds:DigestValue>UoEO/eFtoEnTs6cHCVZjOqz/Sqw=</ds:DigestValue>
      </ds:Reference>
      <ds:Reference URI="/xl/worksheets/_rels/sheet1.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kMAgwaD7BrCeUErUsWW93TulpTs=</ds:DigestValue>
      </ds:Reference>
      <ds:Reference URI="/xl/worksheets/sheet1.xml?ContentType=application/vnd.openxmlformats-officedocument.spreadsheetml.worksheet+xml">
        <ds:DigestMethod Algorithm="http://www.w3.org/2000/09/xmldsig#sha1"/>
        <ds:DigestValue>WAmwZnUhZ1Uyx3i3Lt1Eq4uDBVM=</ds:DigestValue>
      </ds:Reference>
      <ds:Reference URI="/xl/worksheets/_rels/sheet2.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TrK121bzPuiPYt/DU4MFxXBixfk=</ds:DigestValue>
      </ds:Reference>
      <ds:Reference URI="/xl/worksheets/sheet2.xml?ContentType=application/vnd.openxmlformats-officedocument.spreadsheetml.worksheet+xml">
        <ds:DigestMethod Algorithm="http://www.w3.org/2000/09/xmldsig#sha1"/>
        <ds:DigestValue>oG49p6IeQ2Xzk4tJvrOrWqbpk58=</ds:DigestValue>
      </ds:Reference>
      <ds:Reference URI="/xl/worksheets/_rels/sheet3.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xe1HTfm+2dOvb1qNtIuvV2y/VDw=</ds:DigestValue>
      </ds:Reference>
      <ds:Reference URI="/xl/worksheets/sheet3.xml?ContentType=application/vnd.openxmlformats-officedocument.spreadsheetml.worksheet+xml">
        <ds:DigestMethod Algorithm="http://www.w3.org/2000/09/xmldsig#sha1"/>
        <ds:DigestValue>XjiSaCYbORtqilfsx1bRQ9mJMMQ=</ds:DigestValue>
      </ds:Reference>
      <ds:Reference URI="/xl/worksheets/_rels/sheet4.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aqo80APRE15X41rxDvib0ctLMf8=</ds:DigestValue>
      </ds:Reference>
      <ds:Reference URI="/xl/worksheets/sheet4.xml?ContentType=application/vnd.openxmlformats-officedocument.spreadsheetml.worksheet+xml">
        <ds:DigestMethod Algorithm="http://www.w3.org/2000/09/xmldsig#sha1"/>
        <ds:DigestValue>CZS4LamtOeVvf3yeviqAZj/OunI=</ds:DigestValue>
      </ds:Reference>
      <ds:Reference URI="/xl/worksheets/_rels/sheet5.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IC++VC4bXicnXlX/Zj6Wupi7yCE=</ds:DigestValue>
      </ds:Reference>
      <ds:Reference URI="/xl/worksheets/sheet5.xml?ContentType=application/vnd.openxmlformats-officedocument.spreadsheetml.worksheet+xml">
        <ds:DigestMethod Algorithm="http://www.w3.org/2000/09/xmldsig#sha1"/>
        <ds:DigestValue>9NefBVDc1vy8XYYc3a/R7zIepmE=</ds:DigestValue>
      </ds:Reference>
      <ds:Reference URI="/xl/worksheets/_rels/sheet6.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rXn8PtQpEhElh8AuzFRx0ctOw8k=</ds:DigestValue>
      </ds:Reference>
      <ds:Reference URI="/xl/worksheets/sheet6.xml?ContentType=application/vnd.openxmlformats-officedocument.spreadsheetml.worksheet+xml">
        <ds:DigestMethod Algorithm="http://www.w3.org/2000/09/xmldsig#sha1"/>
        <ds:DigestValue>o6aM6YpCvZqf9wG5uPlxPxUWrAM=</ds:DigestValue>
      </ds:Reference>
      <ds:Reference URI="/xl/worksheets/_rels/sheet7.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RnNEiOPqCUFwFESZzPGiPPO7OoM=</ds:DigestValue>
      </ds:Reference>
      <ds:Reference URI="/xl/worksheets/sheet7.xml?ContentType=application/vnd.openxmlformats-officedocument.spreadsheetml.worksheet+xml">
        <ds:DigestMethod Algorithm="http://www.w3.org/2000/09/xmldsig#sha1"/>
        <ds:DigestValue>5IuX6WA2JLAcxUbPBh3aei30t0M=</ds:DigestValue>
      </ds:Reference>
      <ds:Reference URI="/xl/worksheets/_rels/sheet8.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qgY1fA+lg2Rx/FuBA3ZAkm5DA9g=</ds:DigestValue>
      </ds:Reference>
      <ds:Reference URI="/xl/worksheets/sheet8.xml?ContentType=application/vnd.openxmlformats-officedocument.spreadsheetml.worksheet+xml">
        <ds:DigestMethod Algorithm="http://www.w3.org/2000/09/xmldsig#sha1"/>
        <ds:DigestValue>5iEy7Y/wz/3nrP1hvSG9mHl3Fu8=</ds:DigestValue>
      </ds:Reference>
      <ds:Reference URI="/xl/worksheets/_rels/sheet9.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HyltGlINEqHdoGpSXCSvzsnYpQs=</ds:DigestValue>
      </ds:Reference>
      <ds:Reference URI="/xl/worksheets/sheet9.xml?ContentType=application/vnd.openxmlformats-officedocument.spreadsheetml.worksheet+xml">
        <ds:DigestMethod Algorithm="http://www.w3.org/2000/09/xmldsig#sha1"/>
        <ds:DigestValue>XvjzZUMLknJXwVZazq1xa4UkmRk=</ds:DigestValue>
      </ds:Reference>
      <ds:Reference URI="/xl/worksheets/_rels/sheet10.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q+2AQHMZpZNuiBvSKdHhxVMdQbQ=</ds:DigestValue>
      </ds:Reference>
      <ds:Reference URI="/xl/worksheets/sheet10.xml?ContentType=application/vnd.openxmlformats-officedocument.spreadsheetml.worksheet+xml">
        <ds:DigestMethod Algorithm="http://www.w3.org/2000/09/xmldsig#sha1"/>
        <ds:DigestValue>rv+n4o/QHmFDBUa+4eexB128XBM=</ds:DigestValue>
      </ds:Reference>
      <ds:Reference URI="/xl/worksheets/_rels/sheet11.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1GlQxWqymTNtq2zOJ+uKDiT0gpM=</ds:DigestValue>
      </ds:Reference>
      <ds:Reference URI="/xl/worksheets/sheet11.xml?ContentType=application/vnd.openxmlformats-officedocument.spreadsheetml.worksheet+xml">
        <ds:DigestMethod Algorithm="http://www.w3.org/2000/09/xmldsig#sha1"/>
        <ds:DigestValue>yjtab/pK14f8uBC6fz2J3Dt5lX8=</ds:DigestValue>
      </ds:Reference>
      <ds:Reference URI="/xl/worksheets/_rels/sheet12.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ZHECWkPzWoxQEAEMGViUoKwJFeU=</ds:DigestValue>
      </ds:Reference>
      <ds:Reference URI="/xl/worksheets/sheet12.xml?ContentType=application/vnd.openxmlformats-officedocument.spreadsheetml.worksheet+xml">
        <ds:DigestMethod Algorithm="http://www.w3.org/2000/09/xmldsig#sha1"/>
        <ds:DigestValue>W/2FDq3TTM/oO8EitVBEKoLu08I=</ds:DigestValue>
      </ds:Reference>
      <ds:Reference URI="/xl/worksheets/_rels/sheet13.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A739rjZdgk0PJ4Seoc0wcEzxhsQ=</ds:DigestValue>
      </ds:Reference>
      <ds:Reference URI="/xl/worksheets/sheet13.xml?ContentType=application/vnd.openxmlformats-officedocument.spreadsheetml.worksheet+xml">
        <ds:DigestMethod Algorithm="http://www.w3.org/2000/09/xmldsig#sha1"/>
        <ds:DigestValue>tIBdFu7EPJrcat+ZYgGVeK9pjlA=</ds:DigestValue>
      </ds:Reference>
      <ds:Reference URI="/xl/worksheets/_rels/sheet14.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XW+Fw3z9I0aE5hMWqZGNp88yv3Q=</ds:DigestValue>
      </ds:Reference>
      <ds:Reference URI="/xl/worksheets/sheet14.xml?ContentType=application/vnd.openxmlformats-officedocument.spreadsheetml.worksheet+xml">
        <ds:DigestMethod Algorithm="http://www.w3.org/2000/09/xmldsig#sha1"/>
        <ds:DigestValue>FYh0J8vDnYRqTxTEC1iotlqEBDU=</ds:DigestValue>
      </ds:Reference>
      <ds:Reference URI="/xl/worksheets/_rels/sheet15.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fDQmJsOnDoLEtwwB1PgP/0tkqZs=</ds:DigestValue>
      </ds:Reference>
      <ds:Reference URI="/xl/worksheets/sheet15.xml?ContentType=application/vnd.openxmlformats-officedocument.spreadsheetml.worksheet+xml">
        <ds:DigestMethod Algorithm="http://www.w3.org/2000/09/xmldsig#sha1"/>
        <ds:DigestValue>dLzVB77T24D6WHZoYZw6xdkNVTE=</ds:DigestValue>
      </ds:Reference>
      <ds:Reference URI="/xl/worksheets/_rels/sheet16.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x3OS0O1Zv90RqYPQ04JCQKrQR8U=</ds:DigestValue>
      </ds:Reference>
      <ds:Reference URI="/xl/worksheets/sheet16.xml?ContentType=application/vnd.openxmlformats-officedocument.spreadsheetml.worksheet+xml">
        <ds:DigestMethod Algorithm="http://www.w3.org/2000/09/xmldsig#sha1"/>
        <ds:DigestValue>z9CR3Zfm9V4+20II+6MLrLdonII=</ds:DigestValue>
      </ds:Reference>
      <ds:Reference URI="/xl/styles.xml?ContentType=application/vnd.openxmlformats-officedocument.spreadsheetml.styles+xml">
        <ds:DigestMethod Algorithm="http://www.w3.org/2000/09/xmldsig#sha1"/>
        <ds:DigestValue>U5PTg/yChS7rCuWVFSVGJhanQP4=</ds:DigestValue>
      </ds:Reference>
      <ds:Reference URI="/xl/theme/theme1.xml?ContentType=application/vnd.openxmlformats-officedocument.theme+xml">
        <ds:DigestMethod Algorithm="http://www.w3.org/2000/09/xmldsig#sha1"/>
        <ds:DigestValue>6LCIO8DaSwupt76witW1dIPXqdU=</ds:DigestValue>
      </ds:Reference>
      <ds:Reference URI="/xl/calcChain.xml?ContentType=application/vnd.openxmlformats-officedocument.spreadsheetml.calcChain+xml">
        <ds:DigestMethod Algorithm="http://www.w3.org/2000/09/xmldsig#sha1"/>
        <ds:DigestValue>JbpdwrkqMp7heuHgB2GYRdCRQPY=</ds:DigestValue>
      </ds:Reference>
      <ds:Reference URI="/xl/sharedStrings.xml?ContentType=application/vnd.openxmlformats-officedocument.spreadsheetml.sharedStrings+xml">
        <ds:DigestMethod Algorithm="http://www.w3.org/2000/09/xmldsig#sha1"/>
        <ds:DigestValue>7bxuw6W/j996ABaixadrKcIJ+50=</ds:DigestValue>
      </ds:Reference>
      <ds:Reference URI="/xl/drawings/_rels/drawing1.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xml?ContentType=application/vnd.openxmlformats-officedocument.drawing+xml">
        <ds:DigestMethod Algorithm="http://www.w3.org/2000/09/xmldsig#sha1"/>
        <ds:DigestValue>wa0184zoHOBXeaZfGa3hpSLm0NY=</ds:DigestValue>
      </ds:Reference>
      <ds:Reference URI="/xl/drawings/_rels/drawing2.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2.xml?ContentType=application/vnd.openxmlformats-officedocument.drawing+xml">
        <ds:DigestMethod Algorithm="http://www.w3.org/2000/09/xmldsig#sha1"/>
        <ds:DigestValue>c8Jv7epoamkhRopmD9fmTY28ypM=</ds:DigestValue>
      </ds:Reference>
      <ds:Reference URI="/xl/drawings/_rels/drawing3.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3.xml?ContentType=application/vnd.openxmlformats-officedocument.drawing+xml">
        <ds:DigestMethod Algorithm="http://www.w3.org/2000/09/xmldsig#sha1"/>
        <ds:DigestValue>c8Jv7epoamkhRopmD9fmTY28ypM=</ds:DigestValue>
      </ds:Reference>
      <ds:Reference URI="/xl/drawings/_rels/drawing4.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4.xml?ContentType=application/vnd.openxmlformats-officedocument.drawing+xml">
        <ds:DigestMethod Algorithm="http://www.w3.org/2000/09/xmldsig#sha1"/>
        <ds:DigestValue>c8Jv7epoamkhRopmD9fmTY28ypM=</ds:DigestValue>
      </ds:Reference>
      <ds:Reference URI="/xl/drawings/_rels/drawing5.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5.xml?ContentType=application/vnd.openxmlformats-officedocument.drawing+xml">
        <ds:DigestMethod Algorithm="http://www.w3.org/2000/09/xmldsig#sha1"/>
        <ds:DigestValue>c8Jv7epoamkhRopmD9fmTY28ypM=</ds:DigestValue>
      </ds:Reference>
      <ds:Reference URI="/xl/drawings/_rels/drawing6.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6.xml?ContentType=application/vnd.openxmlformats-officedocument.drawing+xml">
        <ds:DigestMethod Algorithm="http://www.w3.org/2000/09/xmldsig#sha1"/>
        <ds:DigestValue>c8Jv7epoamkhRopmD9fmTY28ypM=</ds:DigestValue>
      </ds:Reference>
      <ds:Reference URI="/xl/drawings/_rels/drawing7.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7.xml?ContentType=application/vnd.openxmlformats-officedocument.drawing+xml">
        <ds:DigestMethod Algorithm="http://www.w3.org/2000/09/xmldsig#sha1"/>
        <ds:DigestValue>c8Jv7epoamkhRopmD9fmTY28ypM=</ds:DigestValue>
      </ds:Reference>
      <ds:Reference URI="/xl/drawings/_rels/drawing8.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8.xml?ContentType=application/vnd.openxmlformats-officedocument.drawing+xml">
        <ds:DigestMethod Algorithm="http://www.w3.org/2000/09/xmldsig#sha1"/>
        <ds:DigestValue>c8Jv7epoamkhRopmD9fmTY28ypM=</ds:DigestValue>
      </ds:Reference>
      <ds:Reference URI="/xl/drawings/_rels/drawing9.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9.xml?ContentType=application/vnd.openxmlformats-officedocument.drawing+xml">
        <ds:DigestMethod Algorithm="http://www.w3.org/2000/09/xmldsig#sha1"/>
        <ds:DigestValue>c8Jv7epoamkhRopmD9fmTY28ypM=</ds:DigestValue>
      </ds:Reference>
      <ds:Reference URI="/xl/drawings/_rels/drawing10.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0.xml?ContentType=application/vnd.openxmlformats-officedocument.drawing+xml">
        <ds:DigestMethod Algorithm="http://www.w3.org/2000/09/xmldsig#sha1"/>
        <ds:DigestValue>c8Jv7epoamkhRopmD9fmTY28ypM=</ds:DigestValue>
      </ds:Reference>
      <ds:Reference URI="/xl/drawings/_rels/drawing11.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1.xml?ContentType=application/vnd.openxmlformats-officedocument.drawing+xml">
        <ds:DigestMethod Algorithm="http://www.w3.org/2000/09/xmldsig#sha1"/>
        <ds:DigestValue>c8Jv7epoamkhRopmD9fmTY28ypM=</ds:DigestValue>
      </ds:Reference>
      <ds:Reference URI="/xl/drawings/_rels/drawing12.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2.xml?ContentType=application/vnd.openxmlformats-officedocument.drawing+xml">
        <ds:DigestMethod Algorithm="http://www.w3.org/2000/09/xmldsig#sha1"/>
        <ds:DigestValue>c8Jv7epoamkhRopmD9fmTY28ypM=</ds:DigestValue>
      </ds:Reference>
      <ds:Reference URI="/xl/drawings/_rels/drawing13.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3.xml?ContentType=application/vnd.openxmlformats-officedocument.drawing+xml">
        <ds:DigestMethod Algorithm="http://www.w3.org/2000/09/xmldsig#sha1"/>
        <ds:DigestValue>c8Jv7epoamkhRopmD9fmTY28ypM=</ds:DigestValue>
      </ds:Reference>
      <ds:Reference URI="/xl/drawings/_rels/drawing14.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4.xml?ContentType=application/vnd.openxmlformats-officedocument.drawing+xml">
        <ds:DigestMethod Algorithm="http://www.w3.org/2000/09/xmldsig#sha1"/>
        <ds:DigestValue>c8Jv7epoamkhRopmD9fmTY28ypM=</ds:DigestValue>
      </ds:Reference>
      <ds:Reference URI="/xl/drawings/_rels/drawing15.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5.xml?ContentType=application/vnd.openxmlformats-officedocument.drawing+xml">
        <ds:DigestMethod Algorithm="http://www.w3.org/2000/09/xmldsig#sha1"/>
        <ds:DigestValue>c8Jv7epoamkhRopmD9fmTY28ypM=</ds:DigestValue>
      </ds:Reference>
      <ds:Reference URI="/xl/printerSettings/printerSettings1.bin?ContentType=application/vnd.openxmlformats-officedocument.spreadsheetml.printerSettings">
        <ds:DigestMethod Algorithm="http://www.w3.org/2000/09/xmldsig#sha1"/>
        <ds:DigestValue>Gx0KHbUooS3cd67oU0ZuZS2p1Bk=</ds:DigestValue>
      </ds:Reference>
      <ds:Reference URI="/xl/media/image1.png?ContentType=image/png">
        <ds:DigestMethod Algorithm="http://www.w3.org/2000/09/xmldsig#sha1"/>
        <ds:DigestValue>qDg2r0MGs7arR/xUbMIhX17VQwY=</ds:DigestValue>
      </ds:Reference>
      <ds:Reference URI="/docProps/core.xml?ContentType=application/vnd.openxmlformats-package.core-properties+xml">
        <ds:DigestMethod Algorithm="http://www.w3.org/2000/09/xmldsig#sha1"/>
        <ds:DigestValue>dGQEWJfe1L1hl/pCYEzY9dbgQME=</ds:DigestValue>
      </ds:Reference>
    </ds:Manifest>
    <ds:SignatureProperties>
      <ds:SignatureProperty Id="idSignatureTime" Target="#idSignature1">
        <SignatureTime xmlns="http://schemas.openxmlformats.org/package/2006/digital-signature">
          <Format>YYYY-MM-DDThh:mm:ss.sTZD</Format>
          <Value>2017-08-22T13:51:31.7Z</Value>
        </SignatureTime>
      </ds:SignatureProperty>
    </ds:SignatureProperties>
  </ds:Object>
</ds:Signature>
</file>

<file path=docProps/core.xml><?xml version="1.0" encoding="utf-8"?>
<cp:coreProperties xmlns:dc="http://purl.org/dc/elements/1.1/" xmlns:dcterms="http://purl.org/dc/terms/" xmlns:xsi="http://www.w3.org/2001/XMLSchema-instance" xmlns:cp="http://schemas.openxmlformats.org/package/2006/metadata/core-properties">
  <dc:creator>Miroslava Šmejdířová</dc:creator>
  <cp:lastModifiedBy>Miroslava Šmejdířová</cp:lastModifiedBy>
  <dcterms:created xsi:type="dcterms:W3CDTF">2017-08-22T11:04:20Z</dcterms:created>
  <dcterms:modified xsi:type="dcterms:W3CDTF">2017-08-22T11:05:43Z</dcterms:modified>
</cp:coreProperties>
</file>